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W0041\Desktop\"/>
    </mc:Choice>
  </mc:AlternateContent>
  <xr:revisionPtr revIDLastSave="0" documentId="13_ncr:1_{1E5B71BB-1EE4-4863-9E7F-2675A392159D}" xr6:coauthVersionLast="47" xr6:coauthVersionMax="47" xr10:uidLastSave="{00000000-0000-0000-0000-000000000000}"/>
  <bookViews>
    <workbookView xWindow="-120" yWindow="-120" windowWidth="29040" windowHeight="15720" tabRatio="856" firstSheet="1" activeTab="8" xr2:uid="{00000000-000D-0000-FFFF-FFFF00000000}"/>
  </bookViews>
  <sheets>
    <sheet name="Postup" sheetId="22" state="hidden" r:id="rId1"/>
    <sheet name="data_z_viacur.zostavy" sheetId="1" r:id="rId2"/>
    <sheet name="Hárok4" sheetId="28" state="hidden" r:id="rId3"/>
    <sheet name="2026_06_sumar" sheetId="2" state="hidden" r:id="rId4"/>
    <sheet name="KUMULÁCIE" sheetId="16" state="hidden" r:id="rId5"/>
    <sheet name="Hárok3" sheetId="27" state="hidden" r:id="rId6"/>
    <sheet name="Hárok5" sheetId="29" state="hidden" r:id="rId7"/>
    <sheet name="2026_06_rozpočet_RN_sumar" sheetId="13" state="hidden" r:id="rId8"/>
    <sheet name="2026_06_rozpočet_RN_zakazky_A" sheetId="8" r:id="rId9"/>
    <sheet name="2018_12_rozpočet_RN_zakazky_B" sheetId="18" state="hidden" r:id="rId10"/>
    <sheet name="2019_09_rozpočet_RN_zakazky_C" sheetId="19" state="hidden" r:id="rId11"/>
    <sheet name="2018_11_vykazane_hod_zakazky" sheetId="10" state="hidden" r:id="rId12"/>
    <sheet name="Hárok1" sheetId="24" state="hidden" r:id="rId13"/>
    <sheet name="Hárok2" sheetId="25" state="hidden" r:id="rId14"/>
    <sheet name="školenia" sheetId="12" state="hidden" r:id="rId15"/>
    <sheet name="Prehlad zákaziek" sheetId="23" state="hidden" r:id="rId16"/>
    <sheet name="zamestnanci číselník" sheetId="20" state="hidden" r:id="rId17"/>
    <sheet name="školenia_nadčasy_PN" sheetId="26" state="hidden" r:id="rId18"/>
  </sheets>
  <definedNames>
    <definedName name="_xlnm._FilterDatabase" localSheetId="10" hidden="1">'2019_09_rozpočet_RN_zakazky_C'!$B$4:$E$151</definedName>
    <definedName name="_xlnm._FilterDatabase" localSheetId="1" hidden="1">data_z_viacur.zostavy!$A$1:$L$342</definedName>
    <definedName name="_xlnm._FilterDatabase" localSheetId="14" hidden="1">školenia!$A$1:$N$6711</definedName>
    <definedName name="_xlnm._FilterDatabase" localSheetId="16" hidden="1">'zamestnanci číselník'!$B$2:$I$296</definedName>
    <definedName name="_xlnm.Print_Titles" localSheetId="8">'2026_06_rozpočet_RN_zakazky_A'!$9:$10</definedName>
    <definedName name="_xlnm.Print_Area" localSheetId="11">'2018_11_vykazane_hod_zakazky'!$F:$J</definedName>
    <definedName name="_xlnm.Print_Area" localSheetId="9">'2018_12_rozpočet_RN_zakazky_B'!$B$2:$K$46</definedName>
    <definedName name="_xlnm.Print_Area" localSheetId="10">'2019_09_rozpočet_RN_zakazky_C'!$B$2:$R$90</definedName>
    <definedName name="_xlnm.Print_Area" localSheetId="7">'2026_06_rozpočet_RN_sumar'!$D$3:$J$19</definedName>
    <definedName name="_xlnm.Print_Area" localSheetId="8">'2026_06_rozpočet_RN_zakazky_A'!$B$2:$I$105</definedName>
    <definedName name="_xlnm.Print_Area" localSheetId="3">'2026_06_sumar'!$B$2:$N$124</definedName>
    <definedName name="_xlnm.Print_Area" localSheetId="15">'Prehlad zákaziek'!$C$86:$M$91</definedName>
    <definedName name="Rýchly_filter_obdobie">#N/A</definedName>
  </definedNames>
  <calcPr calcId="191029"/>
  <pivotCaches>
    <pivotCache cacheId="10" r:id="rId19"/>
  </pivotCaches>
  <extLst>
    <ext xmlns:x14="http://schemas.microsoft.com/office/spreadsheetml/2009/9/main" uri="{BBE1A952-AA13-448e-AADC-164F8A28A991}">
      <x14:slicerCaches>
        <x14:slicerCache r:id="rId20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6" i="26" l="1"/>
  <c r="L46" i="26"/>
  <c r="K46" i="26"/>
  <c r="J46" i="26"/>
  <c r="I46" i="26"/>
  <c r="H46" i="26"/>
  <c r="G46" i="26"/>
  <c r="F46" i="26"/>
  <c r="E46" i="26"/>
  <c r="D46" i="26"/>
  <c r="C46" i="26"/>
  <c r="B46" i="26"/>
  <c r="N45" i="26"/>
  <c r="N44" i="26"/>
  <c r="N43" i="26"/>
  <c r="N42" i="26"/>
  <c r="N41" i="26"/>
  <c r="N40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N34" i="26"/>
  <c r="N33" i="26"/>
  <c r="N32" i="26"/>
  <c r="N31" i="26"/>
  <c r="N30" i="26"/>
  <c r="N29" i="26"/>
  <c r="N35" i="26" s="1"/>
  <c r="N28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N22" i="26"/>
  <c r="N21" i="26"/>
  <c r="N20" i="26"/>
  <c r="N19" i="26"/>
  <c r="N18" i="26"/>
  <c r="N17" i="26"/>
  <c r="N23" i="26" s="1"/>
  <c r="N16" i="26"/>
  <c r="M11" i="26"/>
  <c r="L11" i="26"/>
  <c r="K11" i="26"/>
  <c r="J11" i="26"/>
  <c r="I11" i="26"/>
  <c r="H11" i="26"/>
  <c r="G11" i="26"/>
  <c r="F11" i="26"/>
  <c r="E11" i="26"/>
  <c r="D11" i="26"/>
  <c r="C11" i="26"/>
  <c r="B11" i="26"/>
  <c r="N10" i="26"/>
  <c r="N9" i="26"/>
  <c r="N8" i="26"/>
  <c r="N7" i="26"/>
  <c r="N6" i="26"/>
  <c r="N5" i="26"/>
  <c r="N11" i="26" s="1"/>
  <c r="N4" i="26"/>
  <c r="J3" i="1"/>
  <c r="K3" i="1" s="1"/>
  <c r="L3" i="1" s="1"/>
  <c r="J4" i="1"/>
  <c r="K4" i="1" s="1"/>
  <c r="L4" i="1" s="1"/>
  <c r="J5" i="1"/>
  <c r="K5" i="1" s="1"/>
  <c r="L5" i="1" s="1"/>
  <c r="J6" i="1"/>
  <c r="K6" i="1" s="1"/>
  <c r="L6" i="1" s="1"/>
  <c r="J7" i="1"/>
  <c r="K7" i="1" s="1"/>
  <c r="L7" i="1" s="1"/>
  <c r="J8" i="1"/>
  <c r="K8" i="1" s="1"/>
  <c r="L8" i="1" s="1"/>
  <c r="J9" i="1"/>
  <c r="K9" i="1" s="1"/>
  <c r="L9" i="1" s="1"/>
  <c r="J10" i="1"/>
  <c r="K10" i="1"/>
  <c r="L10" i="1"/>
  <c r="J11" i="1"/>
  <c r="K11" i="1" s="1"/>
  <c r="L11" i="1" s="1"/>
  <c r="J12" i="1"/>
  <c r="K12" i="1"/>
  <c r="L12" i="1" s="1"/>
  <c r="J13" i="1"/>
  <c r="K13" i="1" s="1"/>
  <c r="L13" i="1" s="1"/>
  <c r="J14" i="1"/>
  <c r="K14" i="1" s="1"/>
  <c r="L14" i="1" s="1"/>
  <c r="J15" i="1"/>
  <c r="K15" i="1" s="1"/>
  <c r="L15" i="1" s="1"/>
  <c r="J16" i="1"/>
  <c r="K16" i="1" s="1"/>
  <c r="L16" i="1" s="1"/>
  <c r="J17" i="1"/>
  <c r="K17" i="1" s="1"/>
  <c r="L17" i="1" s="1"/>
  <c r="J18" i="1"/>
  <c r="K18" i="1"/>
  <c r="L18" i="1" s="1"/>
  <c r="J19" i="1"/>
  <c r="K19" i="1"/>
  <c r="L19" i="1" s="1"/>
  <c r="J20" i="1"/>
  <c r="K20" i="1"/>
  <c r="L20" i="1" s="1"/>
  <c r="J21" i="1"/>
  <c r="K21" i="1"/>
  <c r="L21" i="1"/>
  <c r="J22" i="1"/>
  <c r="K22" i="1" s="1"/>
  <c r="L22" i="1" s="1"/>
  <c r="J23" i="1"/>
  <c r="K23" i="1" s="1"/>
  <c r="L23" i="1" s="1"/>
  <c r="J24" i="1"/>
  <c r="K24" i="1"/>
  <c r="L24" i="1" s="1"/>
  <c r="J25" i="1"/>
  <c r="K25" i="1" s="1"/>
  <c r="L25" i="1" s="1"/>
  <c r="J26" i="1"/>
  <c r="K26" i="1" s="1"/>
  <c r="L26" i="1" s="1"/>
  <c r="J27" i="1"/>
  <c r="K27" i="1" s="1"/>
  <c r="L27" i="1" s="1"/>
  <c r="J28" i="1"/>
  <c r="K28" i="1" s="1"/>
  <c r="L28" i="1" s="1"/>
  <c r="J29" i="1"/>
  <c r="K29" i="1"/>
  <c r="L29" i="1" s="1"/>
  <c r="J30" i="1"/>
  <c r="K30" i="1" s="1"/>
  <c r="L30" i="1" s="1"/>
  <c r="J31" i="1"/>
  <c r="K31" i="1" s="1"/>
  <c r="L31" i="1" s="1"/>
  <c r="J32" i="1"/>
  <c r="K32" i="1" s="1"/>
  <c r="L32" i="1" s="1"/>
  <c r="J33" i="1"/>
  <c r="K33" i="1" s="1"/>
  <c r="L33" i="1" s="1"/>
  <c r="J34" i="1"/>
  <c r="K34" i="1" s="1"/>
  <c r="L34" i="1" s="1"/>
  <c r="J35" i="1"/>
  <c r="K35" i="1"/>
  <c r="L35" i="1"/>
  <c r="J36" i="1"/>
  <c r="K36" i="1" s="1"/>
  <c r="L36" i="1" s="1"/>
  <c r="J37" i="1"/>
  <c r="K37" i="1" s="1"/>
  <c r="L37" i="1" s="1"/>
  <c r="J38" i="1"/>
  <c r="K38" i="1"/>
  <c r="L38" i="1" s="1"/>
  <c r="J39" i="1"/>
  <c r="K39" i="1" s="1"/>
  <c r="L39" i="1" s="1"/>
  <c r="J40" i="1"/>
  <c r="K40" i="1" s="1"/>
  <c r="L40" i="1" s="1"/>
  <c r="J41" i="1"/>
  <c r="K41" i="1" s="1"/>
  <c r="L41" i="1" s="1"/>
  <c r="J42" i="1"/>
  <c r="K42" i="1" s="1"/>
  <c r="L42" i="1" s="1"/>
  <c r="J43" i="1"/>
  <c r="K43" i="1" s="1"/>
  <c r="L43" i="1" s="1"/>
  <c r="J44" i="1"/>
  <c r="K44" i="1" s="1"/>
  <c r="L44" i="1" s="1"/>
  <c r="J45" i="1"/>
  <c r="K45" i="1" s="1"/>
  <c r="L45" i="1" s="1"/>
  <c r="J46" i="1"/>
  <c r="K46" i="1" s="1"/>
  <c r="L46" i="1" s="1"/>
  <c r="J47" i="1"/>
  <c r="K47" i="1" s="1"/>
  <c r="L47" i="1" s="1"/>
  <c r="J48" i="1"/>
  <c r="K48" i="1"/>
  <c r="L48" i="1"/>
  <c r="J49" i="1"/>
  <c r="K49" i="1" s="1"/>
  <c r="L49" i="1" s="1"/>
  <c r="J50" i="1"/>
  <c r="K50" i="1"/>
  <c r="L50" i="1" s="1"/>
  <c r="J51" i="1"/>
  <c r="K51" i="1" s="1"/>
  <c r="L51" i="1" s="1"/>
  <c r="J52" i="1"/>
  <c r="K52" i="1"/>
  <c r="L52" i="1" s="1"/>
  <c r="J53" i="1"/>
  <c r="K53" i="1" s="1"/>
  <c r="L53" i="1" s="1"/>
  <c r="J54" i="1"/>
  <c r="K54" i="1" s="1"/>
  <c r="L54" i="1" s="1"/>
  <c r="J55" i="1"/>
  <c r="K55" i="1" s="1"/>
  <c r="L55" i="1" s="1"/>
  <c r="J56" i="1"/>
  <c r="K56" i="1" s="1"/>
  <c r="L56" i="1" s="1"/>
  <c r="J57" i="1"/>
  <c r="K57" i="1"/>
  <c r="L57" i="1" s="1"/>
  <c r="J58" i="1"/>
  <c r="K58" i="1" s="1"/>
  <c r="L58" i="1" s="1"/>
  <c r="J59" i="1"/>
  <c r="K59" i="1"/>
  <c r="L59" i="1"/>
  <c r="J60" i="1"/>
  <c r="K60" i="1"/>
  <c r="L60" i="1" s="1"/>
  <c r="J61" i="1"/>
  <c r="K61" i="1"/>
  <c r="L61" i="1" s="1"/>
  <c r="J62" i="1"/>
  <c r="K62" i="1" s="1"/>
  <c r="L62" i="1" s="1"/>
  <c r="J63" i="1"/>
  <c r="K63" i="1" s="1"/>
  <c r="L63" i="1" s="1"/>
  <c r="J64" i="1"/>
  <c r="K64" i="1"/>
  <c r="L64" i="1" s="1"/>
  <c r="J65" i="1"/>
  <c r="K65" i="1" s="1"/>
  <c r="L65" i="1" s="1"/>
  <c r="J66" i="1"/>
  <c r="K66" i="1" s="1"/>
  <c r="L66" i="1" s="1"/>
  <c r="J67" i="1"/>
  <c r="K67" i="1" s="1"/>
  <c r="L67" i="1" s="1"/>
  <c r="J68" i="1"/>
  <c r="K68" i="1"/>
  <c r="L68" i="1"/>
  <c r="J69" i="1"/>
  <c r="K69" i="1" s="1"/>
  <c r="L69" i="1" s="1"/>
  <c r="J70" i="1"/>
  <c r="K70" i="1" s="1"/>
  <c r="L70" i="1" s="1"/>
  <c r="J71" i="1"/>
  <c r="K71" i="1" s="1"/>
  <c r="L71" i="1" s="1"/>
  <c r="J72" i="1"/>
  <c r="K72" i="1" s="1"/>
  <c r="L72" i="1" s="1"/>
  <c r="J73" i="1"/>
  <c r="K73" i="1" s="1"/>
  <c r="L73" i="1" s="1"/>
  <c r="J74" i="1"/>
  <c r="K74" i="1"/>
  <c r="L74" i="1"/>
  <c r="J75" i="1"/>
  <c r="K75" i="1"/>
  <c r="L75" i="1" s="1"/>
  <c r="J76" i="1"/>
  <c r="K76" i="1" s="1"/>
  <c r="L76" i="1" s="1"/>
  <c r="J77" i="1"/>
  <c r="K77" i="1" s="1"/>
  <c r="L77" i="1" s="1"/>
  <c r="J78" i="1"/>
  <c r="K78" i="1"/>
  <c r="L78" i="1" s="1"/>
  <c r="J79" i="1"/>
  <c r="K79" i="1" s="1"/>
  <c r="L79" i="1" s="1"/>
  <c r="J80" i="1"/>
  <c r="K80" i="1" s="1"/>
  <c r="L80" i="1" s="1"/>
  <c r="J81" i="1"/>
  <c r="K81" i="1" s="1"/>
  <c r="L81" i="1" s="1"/>
  <c r="J82" i="1"/>
  <c r="K82" i="1" s="1"/>
  <c r="L82" i="1" s="1"/>
  <c r="J83" i="1"/>
  <c r="K83" i="1"/>
  <c r="L83" i="1" s="1"/>
  <c r="J84" i="1"/>
  <c r="K84" i="1"/>
  <c r="L84" i="1" s="1"/>
  <c r="J85" i="1"/>
  <c r="K85" i="1"/>
  <c r="L85" i="1"/>
  <c r="J86" i="1"/>
  <c r="K86" i="1" s="1"/>
  <c r="L86" i="1" s="1"/>
  <c r="J87" i="1"/>
  <c r="K87" i="1" s="1"/>
  <c r="L87" i="1" s="1"/>
  <c r="J88" i="1"/>
  <c r="K88" i="1" s="1"/>
  <c r="L88" i="1" s="1"/>
  <c r="J89" i="1"/>
  <c r="K89" i="1" s="1"/>
  <c r="L89" i="1" s="1"/>
  <c r="J90" i="1"/>
  <c r="K90" i="1"/>
  <c r="L90" i="1"/>
  <c r="J91" i="1"/>
  <c r="K91" i="1" s="1"/>
  <c r="L91" i="1" s="1"/>
  <c r="J92" i="1"/>
  <c r="K92" i="1"/>
  <c r="L92" i="1" s="1"/>
  <c r="J93" i="1"/>
  <c r="K93" i="1" s="1"/>
  <c r="L93" i="1" s="1"/>
  <c r="J94" i="1"/>
  <c r="K94" i="1"/>
  <c r="L94" i="1" s="1"/>
  <c r="J95" i="1"/>
  <c r="K95" i="1" s="1"/>
  <c r="L95" i="1" s="1"/>
  <c r="J96" i="1"/>
  <c r="K96" i="1" s="1"/>
  <c r="L96" i="1" s="1"/>
  <c r="J97" i="1"/>
  <c r="K97" i="1"/>
  <c r="L97" i="1" s="1"/>
  <c r="J98" i="1"/>
  <c r="K98" i="1" s="1"/>
  <c r="L98" i="1" s="1"/>
  <c r="J99" i="1"/>
  <c r="K99" i="1" s="1"/>
  <c r="L99" i="1" s="1"/>
  <c r="J100" i="1"/>
  <c r="K100" i="1"/>
  <c r="L100" i="1" s="1"/>
  <c r="J101" i="1"/>
  <c r="K101" i="1"/>
  <c r="L101" i="1" s="1"/>
  <c r="J102" i="1"/>
  <c r="K102" i="1"/>
  <c r="L102" i="1" s="1"/>
  <c r="J103" i="1"/>
  <c r="K103" i="1"/>
  <c r="L103" i="1" s="1"/>
  <c r="J104" i="1"/>
  <c r="K104" i="1" s="1"/>
  <c r="L104" i="1" s="1"/>
  <c r="J105" i="1"/>
  <c r="K105" i="1" s="1"/>
  <c r="L105" i="1" s="1"/>
  <c r="J106" i="1"/>
  <c r="K106" i="1"/>
  <c r="L106" i="1" s="1"/>
  <c r="J107" i="1"/>
  <c r="K107" i="1" s="1"/>
  <c r="L107" i="1" s="1"/>
  <c r="J108" i="1"/>
  <c r="K108" i="1" s="1"/>
  <c r="L108" i="1" s="1"/>
  <c r="J109" i="1"/>
  <c r="K109" i="1"/>
  <c r="L109" i="1" s="1"/>
  <c r="J110" i="1"/>
  <c r="K110" i="1"/>
  <c r="L110" i="1" s="1"/>
  <c r="J111" i="1"/>
  <c r="K111" i="1" s="1"/>
  <c r="L111" i="1" s="1"/>
  <c r="J112" i="1"/>
  <c r="K112" i="1"/>
  <c r="L112" i="1" s="1"/>
  <c r="J113" i="1"/>
  <c r="K113" i="1" s="1"/>
  <c r="L113" i="1" s="1"/>
  <c r="J114" i="1"/>
  <c r="K114" i="1" s="1"/>
  <c r="L114" i="1" s="1"/>
  <c r="J115" i="1"/>
  <c r="K115" i="1"/>
  <c r="L115" i="1"/>
  <c r="J116" i="1"/>
  <c r="K116" i="1" s="1"/>
  <c r="L116" i="1" s="1"/>
  <c r="J117" i="1"/>
  <c r="K117" i="1" s="1"/>
  <c r="L117" i="1" s="1"/>
  <c r="J118" i="1"/>
  <c r="K118" i="1" s="1"/>
  <c r="L118" i="1" s="1"/>
  <c r="J119" i="1"/>
  <c r="K119" i="1"/>
  <c r="L119" i="1"/>
  <c r="J120" i="1"/>
  <c r="K120" i="1"/>
  <c r="L120" i="1" s="1"/>
  <c r="J121" i="1"/>
  <c r="K121" i="1" s="1"/>
  <c r="L121" i="1" s="1"/>
  <c r="J122" i="1"/>
  <c r="K122" i="1"/>
  <c r="L122" i="1" s="1"/>
  <c r="J123" i="1"/>
  <c r="K123" i="1" s="1"/>
  <c r="L123" i="1" s="1"/>
  <c r="J124" i="1"/>
  <c r="K124" i="1"/>
  <c r="L124" i="1" s="1"/>
  <c r="J125" i="1"/>
  <c r="K125" i="1"/>
  <c r="L125" i="1" s="1"/>
  <c r="J126" i="1"/>
  <c r="K126" i="1" s="1"/>
  <c r="L126" i="1" s="1"/>
  <c r="J127" i="1"/>
  <c r="K127" i="1" s="1"/>
  <c r="L127" i="1" s="1"/>
  <c r="J128" i="1"/>
  <c r="K128" i="1" s="1"/>
  <c r="L128" i="1" s="1"/>
  <c r="J129" i="1"/>
  <c r="K129" i="1"/>
  <c r="L129" i="1" s="1"/>
  <c r="J130" i="1"/>
  <c r="K130" i="1" s="1"/>
  <c r="L130" i="1" s="1"/>
  <c r="J131" i="1"/>
  <c r="K131" i="1" s="1"/>
  <c r="L131" i="1" s="1"/>
  <c r="J132" i="1"/>
  <c r="K132" i="1"/>
  <c r="L132" i="1" s="1"/>
  <c r="J133" i="1"/>
  <c r="K133" i="1" s="1"/>
  <c r="L133" i="1" s="1"/>
  <c r="J134" i="1"/>
  <c r="K134" i="1" s="1"/>
  <c r="L134" i="1" s="1"/>
  <c r="J135" i="1"/>
  <c r="K135" i="1" s="1"/>
  <c r="L135" i="1" s="1"/>
  <c r="J136" i="1"/>
  <c r="K136" i="1" s="1"/>
  <c r="L136" i="1" s="1"/>
  <c r="J137" i="1"/>
  <c r="K137" i="1" s="1"/>
  <c r="L137" i="1" s="1"/>
  <c r="J138" i="1"/>
  <c r="K138" i="1" s="1"/>
  <c r="L138" i="1" s="1"/>
  <c r="J139" i="1"/>
  <c r="K139" i="1" s="1"/>
  <c r="L139" i="1" s="1"/>
  <c r="J140" i="1"/>
  <c r="K140" i="1"/>
  <c r="L140" i="1" s="1"/>
  <c r="J141" i="1"/>
  <c r="K141" i="1" s="1"/>
  <c r="L141" i="1" s="1"/>
  <c r="J142" i="1"/>
  <c r="K142" i="1"/>
  <c r="L142" i="1" s="1"/>
  <c r="J143" i="1"/>
  <c r="K143" i="1"/>
  <c r="L143" i="1"/>
  <c r="J144" i="1"/>
  <c r="K144" i="1" s="1"/>
  <c r="L144" i="1" s="1"/>
  <c r="J145" i="1"/>
  <c r="K145" i="1" s="1"/>
  <c r="L145" i="1" s="1"/>
  <c r="J146" i="1"/>
  <c r="K146" i="1" s="1"/>
  <c r="L146" i="1" s="1"/>
  <c r="J147" i="1"/>
  <c r="K147" i="1" s="1"/>
  <c r="L147" i="1" s="1"/>
  <c r="J148" i="1"/>
  <c r="K148" i="1" s="1"/>
  <c r="L148" i="1" s="1"/>
  <c r="J149" i="1"/>
  <c r="K149" i="1" s="1"/>
  <c r="L149" i="1" s="1"/>
  <c r="J150" i="1"/>
  <c r="K150" i="1"/>
  <c r="L150" i="1"/>
  <c r="J151" i="1"/>
  <c r="K151" i="1" s="1"/>
  <c r="L151" i="1" s="1"/>
  <c r="J152" i="1"/>
  <c r="K152" i="1" s="1"/>
  <c r="L152" i="1" s="1"/>
  <c r="J153" i="1"/>
  <c r="K153" i="1" s="1"/>
  <c r="L153" i="1" s="1"/>
  <c r="J154" i="1"/>
  <c r="K154" i="1"/>
  <c r="L154" i="1" s="1"/>
  <c r="J155" i="1"/>
  <c r="K155" i="1"/>
  <c r="L155" i="1" s="1"/>
  <c r="J156" i="1"/>
  <c r="K156" i="1" s="1"/>
  <c r="L156" i="1" s="1"/>
  <c r="J157" i="1"/>
  <c r="K157" i="1" s="1"/>
  <c r="L157" i="1" s="1"/>
  <c r="J158" i="1"/>
  <c r="K158" i="1" s="1"/>
  <c r="L158" i="1" s="1"/>
  <c r="J159" i="1"/>
  <c r="K159" i="1" s="1"/>
  <c r="L159" i="1" s="1"/>
  <c r="J160" i="1"/>
  <c r="K160" i="1" s="1"/>
  <c r="L160" i="1" s="1"/>
  <c r="J161" i="1"/>
  <c r="K161" i="1"/>
  <c r="L161" i="1" s="1"/>
  <c r="J162" i="1"/>
  <c r="K162" i="1" s="1"/>
  <c r="L162" i="1" s="1"/>
  <c r="J163" i="1"/>
  <c r="K163" i="1" s="1"/>
  <c r="L163" i="1" s="1"/>
  <c r="J164" i="1"/>
  <c r="K164" i="1" s="1"/>
  <c r="L164" i="1" s="1"/>
  <c r="J165" i="1"/>
  <c r="K165" i="1"/>
  <c r="L165" i="1" s="1"/>
  <c r="J166" i="1"/>
  <c r="K166" i="1"/>
  <c r="L166" i="1" s="1"/>
  <c r="J167" i="1"/>
  <c r="K167" i="1" s="1"/>
  <c r="L167" i="1" s="1"/>
  <c r="J168" i="1"/>
  <c r="K168" i="1"/>
  <c r="L168" i="1"/>
  <c r="J169" i="1"/>
  <c r="K169" i="1" s="1"/>
  <c r="L169" i="1" s="1"/>
  <c r="J170" i="1"/>
  <c r="K170" i="1" s="1"/>
  <c r="L170" i="1" s="1"/>
  <c r="J171" i="1"/>
  <c r="K171" i="1" s="1"/>
  <c r="L171" i="1" s="1"/>
  <c r="J172" i="1"/>
  <c r="K172" i="1" s="1"/>
  <c r="L172" i="1" s="1"/>
  <c r="J173" i="1"/>
  <c r="K173" i="1" s="1"/>
  <c r="L173" i="1" s="1"/>
  <c r="J174" i="1"/>
  <c r="K174" i="1"/>
  <c r="L174" i="1"/>
  <c r="J175" i="1"/>
  <c r="K175" i="1" s="1"/>
  <c r="L175" i="1" s="1"/>
  <c r="J176" i="1"/>
  <c r="K176" i="1" s="1"/>
  <c r="L176" i="1" s="1"/>
  <c r="J177" i="1"/>
  <c r="K177" i="1"/>
  <c r="L177" i="1"/>
  <c r="J178" i="1"/>
  <c r="K178" i="1"/>
  <c r="L178" i="1" s="1"/>
  <c r="J179" i="1"/>
  <c r="K179" i="1" s="1"/>
  <c r="L179" i="1" s="1"/>
  <c r="J180" i="1"/>
  <c r="K180" i="1" s="1"/>
  <c r="L180" i="1" s="1"/>
  <c r="J181" i="1"/>
  <c r="K181" i="1" s="1"/>
  <c r="L181" i="1" s="1"/>
  <c r="J182" i="1"/>
  <c r="K182" i="1" s="1"/>
  <c r="L182" i="1" s="1"/>
  <c r="J183" i="1"/>
  <c r="K183" i="1"/>
  <c r="L183" i="1" s="1"/>
  <c r="J184" i="1"/>
  <c r="K184" i="1"/>
  <c r="L184" i="1" s="1"/>
  <c r="J185" i="1"/>
  <c r="K185" i="1"/>
  <c r="L185" i="1"/>
  <c r="J186" i="1"/>
  <c r="K186" i="1" s="1"/>
  <c r="L186" i="1" s="1"/>
  <c r="J187" i="1"/>
  <c r="K187" i="1" s="1"/>
  <c r="L187" i="1" s="1"/>
  <c r="J188" i="1"/>
  <c r="K188" i="1"/>
  <c r="L188" i="1" s="1"/>
  <c r="J189" i="1"/>
  <c r="K189" i="1" s="1"/>
  <c r="L189" i="1" s="1"/>
  <c r="J190" i="1"/>
  <c r="K190" i="1"/>
  <c r="L190" i="1" s="1"/>
  <c r="J191" i="1"/>
  <c r="K191" i="1" s="1"/>
  <c r="L191" i="1" s="1"/>
  <c r="J192" i="1"/>
  <c r="K192" i="1" s="1"/>
  <c r="L192" i="1" s="1"/>
  <c r="J193" i="1"/>
  <c r="K193" i="1" s="1"/>
  <c r="L193" i="1" s="1"/>
  <c r="J194" i="1"/>
  <c r="K194" i="1"/>
  <c r="L194" i="1" s="1"/>
  <c r="J195" i="1"/>
  <c r="K195" i="1" s="1"/>
  <c r="L195" i="1" s="1"/>
  <c r="J196" i="1"/>
  <c r="K196" i="1" s="1"/>
  <c r="L196" i="1" s="1"/>
  <c r="J197" i="1"/>
  <c r="K197" i="1" s="1"/>
  <c r="L197" i="1" s="1"/>
  <c r="J198" i="1"/>
  <c r="K198" i="1" s="1"/>
  <c r="L198" i="1" s="1"/>
  <c r="J199" i="1"/>
  <c r="K199" i="1"/>
  <c r="L199" i="1" s="1"/>
  <c r="J200" i="1"/>
  <c r="K200" i="1"/>
  <c r="L200" i="1" s="1"/>
  <c r="J201" i="1"/>
  <c r="K201" i="1"/>
  <c r="L201" i="1"/>
  <c r="J202" i="1"/>
  <c r="K202" i="1" s="1"/>
  <c r="L202" i="1" s="1"/>
  <c r="J203" i="1"/>
  <c r="K203" i="1"/>
  <c r="L203" i="1"/>
  <c r="J204" i="1"/>
  <c r="K204" i="1"/>
  <c r="L204" i="1" s="1"/>
  <c r="J205" i="1"/>
  <c r="K205" i="1"/>
  <c r="L205" i="1" s="1"/>
  <c r="J206" i="1"/>
  <c r="K206" i="1" s="1"/>
  <c r="L206" i="1" s="1"/>
  <c r="J207" i="1"/>
  <c r="K207" i="1" s="1"/>
  <c r="L207" i="1" s="1"/>
  <c r="J208" i="1"/>
  <c r="K208" i="1" s="1"/>
  <c r="L208" i="1" s="1"/>
  <c r="J209" i="1"/>
  <c r="K209" i="1"/>
  <c r="L209" i="1" s="1"/>
  <c r="J210" i="1"/>
  <c r="K210" i="1"/>
  <c r="L210" i="1" s="1"/>
  <c r="J211" i="1"/>
  <c r="K211" i="1" s="1"/>
  <c r="L211" i="1" s="1"/>
  <c r="J212" i="1"/>
  <c r="K212" i="1"/>
  <c r="L212" i="1"/>
  <c r="J213" i="1"/>
  <c r="K213" i="1" s="1"/>
  <c r="L213" i="1" s="1"/>
  <c r="J214" i="1"/>
  <c r="K214" i="1" s="1"/>
  <c r="L214" i="1" s="1"/>
  <c r="J215" i="1"/>
  <c r="K215" i="1"/>
  <c r="L215" i="1"/>
  <c r="J216" i="1"/>
  <c r="K216" i="1" s="1"/>
  <c r="L216" i="1" s="1"/>
  <c r="J217" i="1"/>
  <c r="K217" i="1" s="1"/>
  <c r="L217" i="1" s="1"/>
  <c r="J218" i="1"/>
  <c r="K218" i="1" s="1"/>
  <c r="L218" i="1" s="1"/>
  <c r="J219" i="1"/>
  <c r="K219" i="1"/>
  <c r="L219" i="1" s="1"/>
  <c r="J220" i="1"/>
  <c r="K220" i="1" s="1"/>
  <c r="L220" i="1" s="1"/>
  <c r="J221" i="1"/>
  <c r="K221" i="1"/>
  <c r="L221" i="1"/>
  <c r="J222" i="1"/>
  <c r="K222" i="1"/>
  <c r="L222" i="1" s="1"/>
  <c r="J223" i="1"/>
  <c r="K223" i="1"/>
  <c r="L223" i="1"/>
  <c r="J224" i="1"/>
  <c r="K224" i="1" s="1"/>
  <c r="L224" i="1" s="1"/>
  <c r="J225" i="1"/>
  <c r="K225" i="1"/>
  <c r="L225" i="1" s="1"/>
  <c r="J226" i="1"/>
  <c r="K226" i="1"/>
  <c r="L226" i="1" s="1"/>
  <c r="J227" i="1"/>
  <c r="K227" i="1" s="1"/>
  <c r="L227" i="1" s="1"/>
  <c r="J228" i="1"/>
  <c r="K228" i="1" s="1"/>
  <c r="L228" i="1" s="1"/>
  <c r="J229" i="1"/>
  <c r="K229" i="1" s="1"/>
  <c r="L229" i="1" s="1"/>
  <c r="J230" i="1"/>
  <c r="K230" i="1" s="1"/>
  <c r="L230" i="1" s="1"/>
  <c r="J231" i="1"/>
  <c r="K231" i="1" s="1"/>
  <c r="L231" i="1" s="1"/>
  <c r="J232" i="1"/>
  <c r="K232" i="1" s="1"/>
  <c r="L232" i="1" s="1"/>
  <c r="J233" i="1"/>
  <c r="K233" i="1" s="1"/>
  <c r="L233" i="1" s="1"/>
  <c r="J234" i="1"/>
  <c r="K234" i="1"/>
  <c r="L234" i="1"/>
  <c r="J235" i="1"/>
  <c r="K235" i="1" s="1"/>
  <c r="L235" i="1" s="1"/>
  <c r="J236" i="1"/>
  <c r="K236" i="1" s="1"/>
  <c r="L236" i="1" s="1"/>
  <c r="J237" i="1"/>
  <c r="K237" i="1" s="1"/>
  <c r="L237" i="1" s="1"/>
  <c r="J238" i="1"/>
  <c r="K238" i="1"/>
  <c r="L238" i="1" s="1"/>
  <c r="J239" i="1"/>
  <c r="K239" i="1"/>
  <c r="L239" i="1" s="1"/>
  <c r="J240" i="1"/>
  <c r="K240" i="1" s="1"/>
  <c r="L240" i="1" s="1"/>
  <c r="J241" i="1"/>
  <c r="K241" i="1" s="1"/>
  <c r="L241" i="1" s="1"/>
  <c r="J242" i="1"/>
  <c r="K242" i="1"/>
  <c r="L242" i="1" s="1"/>
  <c r="J243" i="1"/>
  <c r="K243" i="1" s="1"/>
  <c r="L243" i="1" s="1"/>
  <c r="J244" i="1"/>
  <c r="K244" i="1" s="1"/>
  <c r="L244" i="1" s="1"/>
  <c r="J245" i="1"/>
  <c r="K245" i="1" s="1"/>
  <c r="L245" i="1" s="1"/>
  <c r="J246" i="1"/>
  <c r="K246" i="1" s="1"/>
  <c r="L246" i="1" s="1"/>
  <c r="J247" i="1"/>
  <c r="K247" i="1" s="1"/>
  <c r="L247" i="1" s="1"/>
  <c r="J248" i="1"/>
  <c r="K248" i="1"/>
  <c r="L248" i="1"/>
  <c r="J249" i="1"/>
  <c r="K249" i="1" s="1"/>
  <c r="L249" i="1" s="1"/>
  <c r="J250" i="1"/>
  <c r="K250" i="1" s="1"/>
  <c r="L250" i="1" s="1"/>
  <c r="J251" i="1"/>
  <c r="K251" i="1" s="1"/>
  <c r="L251" i="1" s="1"/>
  <c r="J252" i="1"/>
  <c r="K252" i="1"/>
  <c r="L252" i="1" s="1"/>
  <c r="J253" i="1"/>
  <c r="K253" i="1" s="1"/>
  <c r="L253" i="1" s="1"/>
  <c r="J254" i="1"/>
  <c r="K254" i="1"/>
  <c r="L254" i="1" s="1"/>
  <c r="J255" i="1"/>
  <c r="K255" i="1" s="1"/>
  <c r="L255" i="1" s="1"/>
  <c r="J256" i="1"/>
  <c r="K256" i="1" s="1"/>
  <c r="L256" i="1" s="1"/>
  <c r="J257" i="1"/>
  <c r="K257" i="1"/>
  <c r="L257" i="1"/>
  <c r="J258" i="1"/>
  <c r="K258" i="1" s="1"/>
  <c r="L258" i="1" s="1"/>
  <c r="J259" i="1"/>
  <c r="K259" i="1"/>
  <c r="L259" i="1" s="1"/>
  <c r="J260" i="1"/>
  <c r="K260" i="1" s="1"/>
  <c r="L260" i="1" s="1"/>
  <c r="J261" i="1"/>
  <c r="K261" i="1" s="1"/>
  <c r="L261" i="1" s="1"/>
  <c r="J262" i="1"/>
  <c r="K262" i="1" s="1"/>
  <c r="L262" i="1" s="1"/>
  <c r="J263" i="1"/>
  <c r="K263" i="1" s="1"/>
  <c r="L263" i="1" s="1"/>
  <c r="J264" i="1"/>
  <c r="K264" i="1"/>
  <c r="L264" i="1" s="1"/>
  <c r="J265" i="1"/>
  <c r="K265" i="1"/>
  <c r="L265" i="1" s="1"/>
  <c r="J266" i="1"/>
  <c r="K266" i="1"/>
  <c r="L266" i="1" s="1"/>
  <c r="J267" i="1"/>
  <c r="K267" i="1" s="1"/>
  <c r="L267" i="1" s="1"/>
  <c r="J268" i="1"/>
  <c r="K268" i="1"/>
  <c r="L268" i="1" s="1"/>
  <c r="J269" i="1"/>
  <c r="K269" i="1" s="1"/>
  <c r="L269" i="1" s="1"/>
  <c r="J270" i="1"/>
  <c r="K270" i="1"/>
  <c r="L270" i="1"/>
  <c r="J271" i="1"/>
  <c r="K271" i="1" s="1"/>
  <c r="L271" i="1" s="1"/>
  <c r="J272" i="1"/>
  <c r="K272" i="1" s="1"/>
  <c r="L272" i="1" s="1"/>
  <c r="J273" i="1"/>
  <c r="K273" i="1" s="1"/>
  <c r="L273" i="1" s="1"/>
  <c r="J274" i="1"/>
  <c r="K274" i="1"/>
  <c r="L274" i="1"/>
  <c r="J275" i="1"/>
  <c r="K275" i="1" s="1"/>
  <c r="L275" i="1" s="1"/>
  <c r="J276" i="1"/>
  <c r="K276" i="1" s="1"/>
  <c r="L276" i="1" s="1"/>
  <c r="J277" i="1"/>
  <c r="K277" i="1"/>
  <c r="L277" i="1" s="1"/>
  <c r="J278" i="1"/>
  <c r="K278" i="1" s="1"/>
  <c r="L278" i="1" s="1"/>
  <c r="J279" i="1"/>
  <c r="K279" i="1"/>
  <c r="L279" i="1"/>
  <c r="J280" i="1"/>
  <c r="K280" i="1"/>
  <c r="L280" i="1" s="1"/>
  <c r="J281" i="1"/>
  <c r="K281" i="1" s="1"/>
  <c r="L281" i="1" s="1"/>
  <c r="J282" i="1"/>
  <c r="K282" i="1" s="1"/>
  <c r="L282" i="1" s="1"/>
  <c r="J283" i="1"/>
  <c r="K283" i="1"/>
  <c r="L283" i="1" s="1"/>
  <c r="J284" i="1"/>
  <c r="K284" i="1"/>
  <c r="L284" i="1" s="1"/>
  <c r="J285" i="1"/>
  <c r="K285" i="1" s="1"/>
  <c r="L285" i="1" s="1"/>
  <c r="J286" i="1"/>
  <c r="K286" i="1" s="1"/>
  <c r="L286" i="1" s="1"/>
  <c r="J287" i="1"/>
  <c r="K287" i="1" s="1"/>
  <c r="L287" i="1" s="1"/>
  <c r="J288" i="1"/>
  <c r="K288" i="1"/>
  <c r="L288" i="1"/>
  <c r="J289" i="1"/>
  <c r="K289" i="1" s="1"/>
  <c r="L289" i="1" s="1"/>
  <c r="J290" i="1"/>
  <c r="K290" i="1"/>
  <c r="L290" i="1"/>
  <c r="J291" i="1"/>
  <c r="K291" i="1" s="1"/>
  <c r="L291" i="1" s="1"/>
  <c r="J292" i="1"/>
  <c r="K292" i="1" s="1"/>
  <c r="L292" i="1" s="1"/>
  <c r="J293" i="1"/>
  <c r="K293" i="1" s="1"/>
  <c r="L293" i="1" s="1"/>
  <c r="J294" i="1"/>
  <c r="K294" i="1"/>
  <c r="L294" i="1" s="1"/>
  <c r="J295" i="1"/>
  <c r="K295" i="1" s="1"/>
  <c r="L295" i="1" s="1"/>
  <c r="J296" i="1"/>
  <c r="K296" i="1" s="1"/>
  <c r="L296" i="1" s="1"/>
  <c r="J297" i="1"/>
  <c r="K297" i="1" s="1"/>
  <c r="L297" i="1" s="1"/>
  <c r="J298" i="1"/>
  <c r="K298" i="1" s="1"/>
  <c r="L298" i="1" s="1"/>
  <c r="J299" i="1"/>
  <c r="K299" i="1" s="1"/>
  <c r="L299" i="1" s="1"/>
  <c r="J300" i="1"/>
  <c r="K300" i="1"/>
  <c r="L300" i="1" s="1"/>
  <c r="J301" i="1"/>
  <c r="K301" i="1"/>
  <c r="L301" i="1"/>
  <c r="J302" i="1"/>
  <c r="K302" i="1" s="1"/>
  <c r="L302" i="1" s="1"/>
  <c r="J303" i="1"/>
  <c r="K303" i="1"/>
  <c r="L303" i="1" s="1"/>
  <c r="J304" i="1"/>
  <c r="K304" i="1" s="1"/>
  <c r="L304" i="1" s="1"/>
  <c r="J305" i="1"/>
  <c r="K305" i="1"/>
  <c r="L305" i="1" s="1"/>
  <c r="J306" i="1"/>
  <c r="K306" i="1"/>
  <c r="L306" i="1" s="1"/>
  <c r="J307" i="1"/>
  <c r="K307" i="1" s="1"/>
  <c r="L307" i="1" s="1"/>
  <c r="J308" i="1"/>
  <c r="K308" i="1" s="1"/>
  <c r="L308" i="1" s="1"/>
  <c r="J309" i="1"/>
  <c r="K309" i="1"/>
  <c r="L309" i="1" s="1"/>
  <c r="J310" i="1"/>
  <c r="K310" i="1"/>
  <c r="L310" i="1"/>
  <c r="J311" i="1"/>
  <c r="K311" i="1" s="1"/>
  <c r="L311" i="1" s="1"/>
  <c r="J312" i="1"/>
  <c r="K312" i="1"/>
  <c r="L312" i="1" s="1"/>
  <c r="J313" i="1"/>
  <c r="K313" i="1" s="1"/>
  <c r="L313" i="1" s="1"/>
  <c r="J314" i="1"/>
  <c r="K314" i="1" s="1"/>
  <c r="L314" i="1" s="1"/>
  <c r="J315" i="1"/>
  <c r="K315" i="1" s="1"/>
  <c r="L315" i="1" s="1"/>
  <c r="J316" i="1"/>
  <c r="K316" i="1" s="1"/>
  <c r="L316" i="1" s="1"/>
  <c r="J317" i="1"/>
  <c r="K317" i="1"/>
  <c r="L317" i="1"/>
  <c r="J318" i="1"/>
  <c r="K318" i="1"/>
  <c r="L318" i="1" s="1"/>
  <c r="J319" i="1"/>
  <c r="K319" i="1"/>
  <c r="L319" i="1" s="1"/>
  <c r="J320" i="1"/>
  <c r="K320" i="1"/>
  <c r="L320" i="1" s="1"/>
  <c r="J321" i="1"/>
  <c r="K321" i="1"/>
  <c r="L321" i="1"/>
  <c r="J322" i="1"/>
  <c r="K322" i="1" s="1"/>
  <c r="L322" i="1" s="1"/>
  <c r="J323" i="1"/>
  <c r="K323" i="1" s="1"/>
  <c r="L323" i="1" s="1"/>
  <c r="J324" i="1"/>
  <c r="K324" i="1"/>
  <c r="L324" i="1" s="1"/>
  <c r="J325" i="1"/>
  <c r="K325" i="1" s="1"/>
  <c r="L325" i="1" s="1"/>
  <c r="J326" i="1"/>
  <c r="K326" i="1"/>
  <c r="L326" i="1" s="1"/>
  <c r="J327" i="1"/>
  <c r="K327" i="1" s="1"/>
  <c r="L327" i="1" s="1"/>
  <c r="J328" i="1"/>
  <c r="K328" i="1" s="1"/>
  <c r="L328" i="1" s="1"/>
  <c r="J329" i="1"/>
  <c r="K329" i="1"/>
  <c r="L329" i="1" s="1"/>
  <c r="J330" i="1"/>
  <c r="K330" i="1"/>
  <c r="L330" i="1"/>
  <c r="J331" i="1"/>
  <c r="K331" i="1" s="1"/>
  <c r="L331" i="1" s="1"/>
  <c r="J332" i="1"/>
  <c r="K332" i="1"/>
  <c r="L332" i="1"/>
  <c r="J333" i="1"/>
  <c r="K333" i="1" s="1"/>
  <c r="L333" i="1" s="1"/>
  <c r="J334" i="1"/>
  <c r="K334" i="1" s="1"/>
  <c r="L334" i="1" s="1"/>
  <c r="J335" i="1"/>
  <c r="K335" i="1"/>
  <c r="L335" i="1"/>
  <c r="J336" i="1"/>
  <c r="K336" i="1" s="1"/>
  <c r="L336" i="1" s="1"/>
  <c r="J337" i="1"/>
  <c r="K337" i="1" s="1"/>
  <c r="L337" i="1" s="1"/>
  <c r="J338" i="1"/>
  <c r="K338" i="1"/>
  <c r="L338" i="1" s="1"/>
  <c r="J339" i="1"/>
  <c r="K339" i="1"/>
  <c r="L339" i="1" s="1"/>
  <c r="J340" i="1"/>
  <c r="K340" i="1"/>
  <c r="L340" i="1" s="1"/>
  <c r="J341" i="1"/>
  <c r="K341" i="1" s="1"/>
  <c r="L341" i="1" s="1"/>
  <c r="J342" i="1"/>
  <c r="K342" i="1"/>
  <c r="L342" i="1" s="1"/>
  <c r="J2" i="1"/>
  <c r="K2" i="1" s="1"/>
  <c r="L2" i="1" s="1"/>
  <c r="N46" i="26" l="1"/>
  <c r="M38" i="2"/>
  <c r="C23" i="2"/>
  <c r="L107" i="2"/>
  <c r="K107" i="2"/>
  <c r="J107" i="2"/>
  <c r="M106" i="2"/>
  <c r="M105" i="2"/>
  <c r="M104" i="2"/>
  <c r="M103" i="2"/>
  <c r="M102" i="2"/>
  <c r="M101" i="2"/>
  <c r="N38" i="2"/>
  <c r="M107" i="2" l="1"/>
  <c r="K29" i="13"/>
  <c r="C49" i="16"/>
  <c r="C57" i="16" s="1"/>
  <c r="H127" i="2"/>
  <c r="M96" i="23"/>
  <c r="G64" i="2" l="1"/>
  <c r="C45" i="16"/>
  <c r="C53" i="16" s="1"/>
  <c r="I12" i="13"/>
  <c r="I13" i="13" s="1"/>
  <c r="M5" i="23"/>
  <c r="G5" i="23"/>
  <c r="F5" i="23"/>
  <c r="L5" i="23"/>
  <c r="K5" i="23"/>
  <c r="H5" i="23"/>
  <c r="I5" i="23"/>
  <c r="C46" i="16" l="1"/>
  <c r="C54" i="16" s="1"/>
  <c r="C62" i="16" l="1"/>
  <c r="D54" i="16" s="1"/>
  <c r="C82" i="8"/>
  <c r="E82" i="8"/>
  <c r="F70" i="2"/>
  <c r="J30" i="13" l="1"/>
  <c r="K30" i="13"/>
  <c r="L30" i="13"/>
  <c r="J31" i="13"/>
  <c r="K31" i="13"/>
  <c r="L31" i="13"/>
  <c r="J32" i="13"/>
  <c r="K32" i="13"/>
  <c r="L32" i="13"/>
  <c r="J33" i="13"/>
  <c r="K33" i="13"/>
  <c r="L33" i="13"/>
  <c r="J34" i="13"/>
  <c r="K34" i="13"/>
  <c r="L34" i="13"/>
  <c r="J35" i="13"/>
  <c r="K35" i="13"/>
  <c r="L35" i="13"/>
  <c r="J36" i="13"/>
  <c r="K36" i="13"/>
  <c r="L36" i="13"/>
  <c r="J37" i="13"/>
  <c r="K37" i="13"/>
  <c r="L37" i="13"/>
  <c r="J38" i="13"/>
  <c r="K38" i="13"/>
  <c r="L38" i="13"/>
  <c r="J39" i="13"/>
  <c r="K39" i="13"/>
  <c r="L39" i="13"/>
  <c r="J40" i="13"/>
  <c r="K40" i="13"/>
  <c r="L40" i="13"/>
  <c r="J41" i="13"/>
  <c r="K41" i="13"/>
  <c r="L41" i="13"/>
  <c r="J42" i="13"/>
  <c r="K42" i="13"/>
  <c r="L42" i="13"/>
  <c r="J43" i="13"/>
  <c r="K43" i="13"/>
  <c r="L43" i="13"/>
  <c r="J44" i="13"/>
  <c r="K44" i="13"/>
  <c r="L44" i="13"/>
  <c r="J45" i="13"/>
  <c r="K45" i="13"/>
  <c r="L45" i="13"/>
  <c r="J46" i="13"/>
  <c r="K46" i="13"/>
  <c r="L46" i="13"/>
  <c r="J47" i="13"/>
  <c r="K47" i="13"/>
  <c r="L47" i="13"/>
  <c r="J48" i="13"/>
  <c r="K48" i="13"/>
  <c r="L48" i="13"/>
  <c r="J49" i="13"/>
  <c r="K49" i="13"/>
  <c r="L49" i="13"/>
  <c r="J50" i="13"/>
  <c r="K50" i="13"/>
  <c r="L50" i="13"/>
  <c r="J51" i="13"/>
  <c r="K51" i="13"/>
  <c r="L51" i="13"/>
  <c r="J52" i="13"/>
  <c r="K52" i="13"/>
  <c r="L52" i="13"/>
  <c r="M52" i="13" l="1"/>
  <c r="M35" i="13"/>
  <c r="M51" i="13"/>
  <c r="M40" i="13"/>
  <c r="M47" i="13"/>
  <c r="M37" i="13"/>
  <c r="M46" i="13"/>
  <c r="M31" i="13"/>
  <c r="M44" i="13"/>
  <c r="M42" i="13"/>
  <c r="M34" i="13"/>
  <c r="M45" i="13"/>
  <c r="M41" i="13"/>
  <c r="M32" i="13"/>
  <c r="M50" i="13"/>
  <c r="M39" i="13"/>
  <c r="M33" i="13"/>
  <c r="M48" i="13"/>
  <c r="M38" i="13"/>
  <c r="M49" i="13"/>
  <c r="M43" i="13"/>
  <c r="M30" i="13"/>
  <c r="M36" i="13"/>
  <c r="D65" i="2"/>
  <c r="E69" i="2" l="1"/>
  <c r="C66" i="2" l="1"/>
  <c r="M37" i="2" l="1"/>
  <c r="N37" i="2"/>
  <c r="C61" i="16" l="1"/>
  <c r="D53" i="16" s="1"/>
  <c r="C63" i="2"/>
  <c r="G63" i="2" l="1"/>
  <c r="D28" i="2"/>
  <c r="C35" i="16" s="1"/>
  <c r="C28" i="2"/>
  <c r="C27" i="16" s="1"/>
  <c r="F68" i="2"/>
  <c r="C19" i="16" l="1"/>
  <c r="F69" i="2"/>
  <c r="C69" i="2"/>
  <c r="E68" i="2" l="1"/>
  <c r="E67" i="2"/>
  <c r="E66" i="2"/>
  <c r="E65" i="2"/>
  <c r="E64" i="2"/>
  <c r="E63" i="2"/>
  <c r="E71" i="2" l="1"/>
  <c r="P35" i="13"/>
  <c r="E81" i="13"/>
  <c r="F67" i="2" l="1"/>
  <c r="F66" i="2"/>
  <c r="F65" i="2"/>
  <c r="F64" i="2"/>
  <c r="F63" i="2"/>
  <c r="C50" i="16" l="1"/>
  <c r="C58" i="16" s="1"/>
  <c r="C48" i="16"/>
  <c r="C56" i="16" s="1"/>
  <c r="C47" i="16"/>
  <c r="C55" i="16" s="1"/>
  <c r="C44" i="16" l="1"/>
  <c r="C68" i="2"/>
  <c r="C67" i="2"/>
  <c r="C65" i="2"/>
  <c r="C64" i="2"/>
  <c r="B68" i="2"/>
  <c r="D67" i="2"/>
  <c r="B67" i="2"/>
  <c r="D66" i="2"/>
  <c r="B66" i="2"/>
  <c r="B65" i="2"/>
  <c r="D64" i="2"/>
  <c r="B64" i="2"/>
  <c r="D63" i="2"/>
  <c r="B63" i="2"/>
  <c r="E62" i="2"/>
  <c r="D62" i="2"/>
  <c r="C62" i="2"/>
  <c r="D71" i="2" l="1"/>
  <c r="H70" i="2"/>
  <c r="F71" i="2"/>
  <c r="C71" i="2"/>
  <c r="H69" i="2"/>
  <c r="D25" i="2"/>
  <c r="D27" i="2"/>
  <c r="C27" i="2"/>
  <c r="D26" i="2"/>
  <c r="C26" i="2"/>
  <c r="C25" i="2"/>
  <c r="D24" i="2"/>
  <c r="C31" i="16" s="1"/>
  <c r="C24" i="2"/>
  <c r="C22" i="16"/>
  <c r="D23" i="2"/>
  <c r="C30" i="16" s="1"/>
  <c r="C14" i="16" l="1"/>
  <c r="C6" i="16" s="1"/>
  <c r="C43" i="16"/>
  <c r="C41" i="16"/>
  <c r="C39" i="16"/>
  <c r="C38" i="16"/>
  <c r="C42" i="16"/>
  <c r="C37" i="16" l="1"/>
  <c r="D29" i="2"/>
  <c r="C34" i="16" s="1"/>
  <c r="C29" i="2"/>
  <c r="C26" i="16" s="1"/>
  <c r="M43" i="2"/>
  <c r="C18" i="16" l="1"/>
  <c r="C65" i="16"/>
  <c r="D57" i="16" s="1"/>
  <c r="E29" i="2"/>
  <c r="C10" i="16" l="1"/>
  <c r="F80" i="13" s="1"/>
  <c r="G80" i="13" s="1"/>
  <c r="M42" i="2" l="1"/>
  <c r="M41" i="2"/>
  <c r="N41" i="2"/>
  <c r="N42" i="2"/>
  <c r="H63" i="2" l="1"/>
  <c r="H64" i="2"/>
  <c r="G67" i="2"/>
  <c r="H67" i="2" s="1"/>
  <c r="G68" i="2"/>
  <c r="H68" i="2" s="1"/>
  <c r="AA6" i="8"/>
  <c r="H113" i="8" l="1"/>
  <c r="F2" i="19" l="1"/>
  <c r="A286" i="20" l="1"/>
  <c r="A287" i="20"/>
  <c r="A288" i="20"/>
  <c r="A289" i="20"/>
  <c r="A290" i="20"/>
  <c r="M5911" i="12" l="1"/>
  <c r="M5912" i="12"/>
  <c r="M5913" i="12"/>
  <c r="M5914" i="12"/>
  <c r="M5915" i="12"/>
  <c r="M5916" i="12"/>
  <c r="M5917" i="12"/>
  <c r="M5918" i="12"/>
  <c r="M5919" i="12"/>
  <c r="M5920" i="12"/>
  <c r="M5921" i="12"/>
  <c r="M5922" i="12"/>
  <c r="M5923" i="12"/>
  <c r="M5924" i="12"/>
  <c r="M5925" i="12"/>
  <c r="M5926" i="12"/>
  <c r="M5927" i="12"/>
  <c r="M5928" i="12"/>
  <c r="M5929" i="12"/>
  <c r="M5930" i="12"/>
  <c r="M5931" i="12"/>
  <c r="M5932" i="12"/>
  <c r="M5933" i="12"/>
  <c r="M5934" i="12"/>
  <c r="M5935" i="12"/>
  <c r="M5936" i="12"/>
  <c r="M5937" i="12"/>
  <c r="M5938" i="12"/>
  <c r="M5939" i="12"/>
  <c r="M5940" i="12"/>
  <c r="M5941" i="12"/>
  <c r="M5942" i="12"/>
  <c r="M5943" i="12"/>
  <c r="M5944" i="12"/>
  <c r="M5945" i="12"/>
  <c r="M5946" i="12"/>
  <c r="M5947" i="12"/>
  <c r="M5948" i="12"/>
  <c r="M5949" i="12"/>
  <c r="M5950" i="12"/>
  <c r="M5951" i="12"/>
  <c r="M5952" i="12"/>
  <c r="M5953" i="12"/>
  <c r="M5954" i="12"/>
  <c r="M5955" i="12"/>
  <c r="M5956" i="12"/>
  <c r="M5957" i="12"/>
  <c r="M5958" i="12"/>
  <c r="M5959" i="12"/>
  <c r="M5960" i="12"/>
  <c r="M5961" i="12"/>
  <c r="M5962" i="12"/>
  <c r="M5963" i="12"/>
  <c r="M5964" i="12"/>
  <c r="M5965" i="12"/>
  <c r="M5966" i="12"/>
  <c r="M5967" i="12"/>
  <c r="M5968" i="12"/>
  <c r="M5969" i="12"/>
  <c r="M5970" i="12"/>
  <c r="M5971" i="12"/>
  <c r="M5972" i="12"/>
  <c r="M5973" i="12"/>
  <c r="M5974" i="12"/>
  <c r="M5975" i="12"/>
  <c r="M5976" i="12"/>
  <c r="M5977" i="12"/>
  <c r="M5978" i="12"/>
  <c r="M5979" i="12"/>
  <c r="M5980" i="12"/>
  <c r="M5981" i="12"/>
  <c r="M5982" i="12"/>
  <c r="M5983" i="12"/>
  <c r="M5984" i="12"/>
  <c r="M5985" i="12"/>
  <c r="M5986" i="12"/>
  <c r="M5987" i="12"/>
  <c r="M5988" i="12"/>
  <c r="M5989" i="12"/>
  <c r="M5990" i="12"/>
  <c r="M5991" i="12"/>
  <c r="M5992" i="12"/>
  <c r="M5993" i="12"/>
  <c r="M5994" i="12"/>
  <c r="M5995" i="12"/>
  <c r="M5996" i="12"/>
  <c r="M5997" i="12"/>
  <c r="M5998" i="12"/>
  <c r="M5999" i="12"/>
  <c r="M6000" i="12"/>
  <c r="M6001" i="12"/>
  <c r="M6002" i="12"/>
  <c r="M6003" i="12"/>
  <c r="M6004" i="12"/>
  <c r="M6005" i="12"/>
  <c r="M6006" i="12"/>
  <c r="M6007" i="12"/>
  <c r="M6008" i="12"/>
  <c r="M6009" i="12"/>
  <c r="M6010" i="12"/>
  <c r="M6011" i="12"/>
  <c r="M6012" i="12"/>
  <c r="M6013" i="12"/>
  <c r="M6014" i="12"/>
  <c r="M6015" i="12"/>
  <c r="M6016" i="12"/>
  <c r="M6017" i="12"/>
  <c r="M6018" i="12"/>
  <c r="M6019" i="12"/>
  <c r="M6020" i="12"/>
  <c r="M6021" i="12"/>
  <c r="M6022" i="12"/>
  <c r="M6023" i="12"/>
  <c r="M6024" i="12"/>
  <c r="M6025" i="12"/>
  <c r="M6026" i="12"/>
  <c r="M6027" i="12"/>
  <c r="M6028" i="12"/>
  <c r="M6029" i="12"/>
  <c r="M6030" i="12"/>
  <c r="M6031" i="12"/>
  <c r="M6032" i="12"/>
  <c r="M6033" i="12"/>
  <c r="M6034" i="12"/>
  <c r="M6035" i="12"/>
  <c r="M6036" i="12"/>
  <c r="M6037" i="12"/>
  <c r="M6038" i="12"/>
  <c r="M6039" i="12"/>
  <c r="M6040" i="12"/>
  <c r="M6041" i="12"/>
  <c r="M6042" i="12"/>
  <c r="M6043" i="12"/>
  <c r="M6044" i="12"/>
  <c r="M6045" i="12"/>
  <c r="M6046" i="12"/>
  <c r="M6047" i="12"/>
  <c r="M6048" i="12"/>
  <c r="M6049" i="12"/>
  <c r="M6050" i="12"/>
  <c r="M6051" i="12"/>
  <c r="M6052" i="12"/>
  <c r="M6053" i="12"/>
  <c r="M6054" i="12"/>
  <c r="M6055" i="12"/>
  <c r="M6056" i="12"/>
  <c r="M6057" i="12"/>
  <c r="M6058" i="12"/>
  <c r="M6059" i="12"/>
  <c r="M6060" i="12"/>
  <c r="M6061" i="12"/>
  <c r="M6062" i="12"/>
  <c r="M6063" i="12"/>
  <c r="M6064" i="12"/>
  <c r="M6065" i="12"/>
  <c r="M6066" i="12"/>
  <c r="M6067" i="12"/>
  <c r="M6068" i="12"/>
  <c r="M6069" i="12"/>
  <c r="M6070" i="12"/>
  <c r="M6071" i="12"/>
  <c r="M6072" i="12"/>
  <c r="M6073" i="12"/>
  <c r="M6074" i="12"/>
  <c r="M6075" i="12"/>
  <c r="M6076" i="12"/>
  <c r="M6077" i="12"/>
  <c r="M6078" i="12"/>
  <c r="M6079" i="12"/>
  <c r="M6080" i="12"/>
  <c r="M6081" i="12"/>
  <c r="M6082" i="12"/>
  <c r="M6083" i="12"/>
  <c r="M6084" i="12"/>
  <c r="M6085" i="12"/>
  <c r="M6086" i="12"/>
  <c r="M6087" i="12"/>
  <c r="M6088" i="12"/>
  <c r="M6089" i="12"/>
  <c r="M6090" i="12"/>
  <c r="M6091" i="12"/>
  <c r="M6092" i="12"/>
  <c r="M6093" i="12"/>
  <c r="M6094" i="12"/>
  <c r="M6095" i="12"/>
  <c r="M6096" i="12"/>
  <c r="M6097" i="12"/>
  <c r="M6098" i="12"/>
  <c r="M6099" i="12"/>
  <c r="M6100" i="12"/>
  <c r="M6101" i="12"/>
  <c r="M6102" i="12"/>
  <c r="M6103" i="12"/>
  <c r="M6104" i="12"/>
  <c r="M6105" i="12"/>
  <c r="M6106" i="12"/>
  <c r="M6107" i="12"/>
  <c r="M6108" i="12"/>
  <c r="M6109" i="12"/>
  <c r="M6110" i="12"/>
  <c r="M6111" i="12"/>
  <c r="M6112" i="12"/>
  <c r="M6113" i="12"/>
  <c r="M6114" i="12"/>
  <c r="M6115" i="12"/>
  <c r="M6116" i="12"/>
  <c r="M6117" i="12"/>
  <c r="M6118" i="12"/>
  <c r="M6119" i="12"/>
  <c r="M6120" i="12"/>
  <c r="M6121" i="12"/>
  <c r="M6122" i="12"/>
  <c r="M6123" i="12"/>
  <c r="M6124" i="12"/>
  <c r="M6125" i="12"/>
  <c r="M6126" i="12"/>
  <c r="M6127" i="12"/>
  <c r="M6128" i="12"/>
  <c r="M6129" i="12"/>
  <c r="M6130" i="12"/>
  <c r="M6131" i="12"/>
  <c r="M6132" i="12"/>
  <c r="M6133" i="12"/>
  <c r="M6134" i="12"/>
  <c r="M6135" i="12"/>
  <c r="M6136" i="12"/>
  <c r="M6137" i="12"/>
  <c r="M6138" i="12"/>
  <c r="M6139" i="12"/>
  <c r="M6140" i="12"/>
  <c r="M6141" i="12"/>
  <c r="M6142" i="12"/>
  <c r="M6143" i="12"/>
  <c r="M6144" i="12"/>
  <c r="M6145" i="12"/>
  <c r="M6146" i="12"/>
  <c r="M6147" i="12"/>
  <c r="M6148" i="12"/>
  <c r="M6149" i="12"/>
  <c r="M6150" i="12"/>
  <c r="M6151" i="12"/>
  <c r="M6152" i="12"/>
  <c r="M6153" i="12"/>
  <c r="M6154" i="12"/>
  <c r="M6155" i="12"/>
  <c r="M6156" i="12"/>
  <c r="M6157" i="12"/>
  <c r="M6158" i="12"/>
  <c r="M6159" i="12"/>
  <c r="M6160" i="12"/>
  <c r="M6161" i="12"/>
  <c r="M6162" i="12"/>
  <c r="M6163" i="12"/>
  <c r="M6164" i="12"/>
  <c r="M6165" i="12"/>
  <c r="M6166" i="12"/>
  <c r="M6167" i="12"/>
  <c r="M6168" i="12"/>
  <c r="M6169" i="12"/>
  <c r="M6170" i="12"/>
  <c r="M6171" i="12"/>
  <c r="M6172" i="12"/>
  <c r="M6173" i="12"/>
  <c r="M6174" i="12"/>
  <c r="M6175" i="12"/>
  <c r="M6176" i="12"/>
  <c r="M6177" i="12"/>
  <c r="M6178" i="12"/>
  <c r="M6179" i="12"/>
  <c r="M6180" i="12"/>
  <c r="M6181" i="12"/>
  <c r="M6182" i="12"/>
  <c r="M6183" i="12"/>
  <c r="M6184" i="12"/>
  <c r="M6185" i="12"/>
  <c r="M6186" i="12"/>
  <c r="M6187" i="12"/>
  <c r="M6188" i="12"/>
  <c r="M6189" i="12"/>
  <c r="M6190" i="12"/>
  <c r="M6191" i="12"/>
  <c r="M6192" i="12"/>
  <c r="M6193" i="12"/>
  <c r="M6194" i="12"/>
  <c r="M6195" i="12"/>
  <c r="M6196" i="12"/>
  <c r="M6197" i="12"/>
  <c r="M6198" i="12"/>
  <c r="M6199" i="12"/>
  <c r="M6200" i="12"/>
  <c r="M6201" i="12"/>
  <c r="M6202" i="12"/>
  <c r="M6203" i="12"/>
  <c r="M6204" i="12"/>
  <c r="M6205" i="12"/>
  <c r="M6206" i="12"/>
  <c r="M6207" i="12"/>
  <c r="M6208" i="12"/>
  <c r="M6209" i="12"/>
  <c r="M6210" i="12"/>
  <c r="M6211" i="12"/>
  <c r="M6212" i="12"/>
  <c r="M6213" i="12"/>
  <c r="M6214" i="12"/>
  <c r="M6215" i="12"/>
  <c r="M6216" i="12"/>
  <c r="M6217" i="12"/>
  <c r="M6218" i="12"/>
  <c r="M6219" i="12"/>
  <c r="M6220" i="12"/>
  <c r="M6221" i="12"/>
  <c r="M6222" i="12"/>
  <c r="M6223" i="12"/>
  <c r="M6224" i="12"/>
  <c r="M6225" i="12"/>
  <c r="M6226" i="12"/>
  <c r="M6227" i="12"/>
  <c r="M6228" i="12"/>
  <c r="M6229" i="12"/>
  <c r="M6230" i="12"/>
  <c r="M6231" i="12"/>
  <c r="M6232" i="12"/>
  <c r="M6233" i="12"/>
  <c r="M6234" i="12"/>
  <c r="M6235" i="12"/>
  <c r="M6236" i="12"/>
  <c r="M6237" i="12"/>
  <c r="M6238" i="12"/>
  <c r="M6239" i="12"/>
  <c r="M6240" i="12"/>
  <c r="M6241" i="12"/>
  <c r="M6242" i="12"/>
  <c r="M6243" i="12"/>
  <c r="M6244" i="12"/>
  <c r="M6245" i="12"/>
  <c r="M6246" i="12"/>
  <c r="M6247" i="12"/>
  <c r="M6248" i="12"/>
  <c r="M6249" i="12"/>
  <c r="M6250" i="12"/>
  <c r="M6251" i="12"/>
  <c r="M6252" i="12"/>
  <c r="M6253" i="12"/>
  <c r="M6254" i="12"/>
  <c r="M6255" i="12"/>
  <c r="M6256" i="12"/>
  <c r="M6257" i="12"/>
  <c r="M6258" i="12"/>
  <c r="M6259" i="12"/>
  <c r="M6260" i="12"/>
  <c r="M6261" i="12"/>
  <c r="M6262" i="12"/>
  <c r="M6263" i="12"/>
  <c r="M6264" i="12"/>
  <c r="M6265" i="12"/>
  <c r="M6266" i="12"/>
  <c r="M6267" i="12"/>
  <c r="M6268" i="12"/>
  <c r="M6269" i="12"/>
  <c r="M6270" i="12"/>
  <c r="M6271" i="12"/>
  <c r="M6272" i="12"/>
  <c r="M6273" i="12"/>
  <c r="M6274" i="12"/>
  <c r="M6275" i="12"/>
  <c r="M6276" i="12"/>
  <c r="M6277" i="12"/>
  <c r="M6278" i="12"/>
  <c r="M6279" i="12"/>
  <c r="M6280" i="12"/>
  <c r="M6281" i="12"/>
  <c r="M6282" i="12"/>
  <c r="M6283" i="12"/>
  <c r="M6284" i="12"/>
  <c r="M6285" i="12"/>
  <c r="M6286" i="12"/>
  <c r="M6287" i="12"/>
  <c r="M6288" i="12"/>
  <c r="M6289" i="12"/>
  <c r="M6290" i="12"/>
  <c r="M6291" i="12"/>
  <c r="M6292" i="12"/>
  <c r="M6293" i="12"/>
  <c r="M6294" i="12"/>
  <c r="M6295" i="12"/>
  <c r="M6296" i="12"/>
  <c r="M6297" i="12"/>
  <c r="M6298" i="12"/>
  <c r="M6299" i="12"/>
  <c r="M6300" i="12"/>
  <c r="M6301" i="12"/>
  <c r="M6302" i="12"/>
  <c r="M6303" i="12"/>
  <c r="M6304" i="12"/>
  <c r="M6305" i="12"/>
  <c r="M6306" i="12"/>
  <c r="M6307" i="12"/>
  <c r="M6308" i="12"/>
  <c r="M6309" i="12"/>
  <c r="M6310" i="12"/>
  <c r="M6311" i="12"/>
  <c r="M6312" i="12"/>
  <c r="M6313" i="12"/>
  <c r="M6314" i="12"/>
  <c r="M6315" i="12"/>
  <c r="M6316" i="12"/>
  <c r="M6317" i="12"/>
  <c r="M6318" i="12"/>
  <c r="M6319" i="12"/>
  <c r="M6320" i="12"/>
  <c r="M6321" i="12"/>
  <c r="M6322" i="12"/>
  <c r="M6323" i="12"/>
  <c r="M6324" i="12"/>
  <c r="M6325" i="12"/>
  <c r="M6326" i="12"/>
  <c r="M6327" i="12"/>
  <c r="M6328" i="12"/>
  <c r="M6329" i="12"/>
  <c r="M6330" i="12"/>
  <c r="M6331" i="12"/>
  <c r="M6332" i="12"/>
  <c r="M6333" i="12"/>
  <c r="M6334" i="12"/>
  <c r="M6335" i="12"/>
  <c r="M6336" i="12"/>
  <c r="M6337" i="12"/>
  <c r="M6338" i="12"/>
  <c r="M6339" i="12"/>
  <c r="M6340" i="12"/>
  <c r="M6341" i="12"/>
  <c r="M6342" i="12"/>
  <c r="M6343" i="12"/>
  <c r="M6344" i="12"/>
  <c r="M6345" i="12"/>
  <c r="M6346" i="12"/>
  <c r="M6347" i="12"/>
  <c r="M6348" i="12"/>
  <c r="M6349" i="12"/>
  <c r="M6350" i="12"/>
  <c r="M6351" i="12"/>
  <c r="M6352" i="12"/>
  <c r="M6353" i="12"/>
  <c r="M6354" i="12"/>
  <c r="M6355" i="12"/>
  <c r="M6356" i="12"/>
  <c r="M6357" i="12"/>
  <c r="M6358" i="12"/>
  <c r="M6359" i="12"/>
  <c r="M6360" i="12"/>
  <c r="M6361" i="12"/>
  <c r="M6362" i="12"/>
  <c r="M6363" i="12"/>
  <c r="M6364" i="12"/>
  <c r="M6365" i="12"/>
  <c r="M6366" i="12"/>
  <c r="M6367" i="12"/>
  <c r="M6368" i="12"/>
  <c r="M6369" i="12"/>
  <c r="M6370" i="12"/>
  <c r="M6371" i="12"/>
  <c r="M6372" i="12"/>
  <c r="M6373" i="12"/>
  <c r="M6374" i="12"/>
  <c r="M6375" i="12"/>
  <c r="M6376" i="12"/>
  <c r="M6377" i="12"/>
  <c r="M6378" i="12"/>
  <c r="M6379" i="12"/>
  <c r="M6380" i="12"/>
  <c r="M6381" i="12"/>
  <c r="M6382" i="12"/>
  <c r="M6383" i="12"/>
  <c r="M6384" i="12"/>
  <c r="M6385" i="12"/>
  <c r="M6386" i="12"/>
  <c r="M6387" i="12"/>
  <c r="M6388" i="12"/>
  <c r="M6389" i="12"/>
  <c r="M6390" i="12"/>
  <c r="M6391" i="12"/>
  <c r="M6392" i="12"/>
  <c r="M6393" i="12"/>
  <c r="M6394" i="12"/>
  <c r="M6395" i="12"/>
  <c r="M6396" i="12"/>
  <c r="M6397" i="12"/>
  <c r="M6398" i="12"/>
  <c r="M6399" i="12"/>
  <c r="M6400" i="12"/>
  <c r="M6401" i="12"/>
  <c r="M6402" i="12"/>
  <c r="M6403" i="12"/>
  <c r="M6404" i="12"/>
  <c r="M6405" i="12"/>
  <c r="M6406" i="12"/>
  <c r="M6407" i="12"/>
  <c r="M6408" i="12"/>
  <c r="M6409" i="12"/>
  <c r="M6410" i="12"/>
  <c r="M6411" i="12"/>
  <c r="M6412" i="12"/>
  <c r="M6413" i="12"/>
  <c r="M6414" i="12"/>
  <c r="M6415" i="12"/>
  <c r="M6416" i="12"/>
  <c r="M6417" i="12"/>
  <c r="M6418" i="12"/>
  <c r="M6419" i="12"/>
  <c r="M6420" i="12"/>
  <c r="M6421" i="12"/>
  <c r="M6422" i="12"/>
  <c r="M6423" i="12"/>
  <c r="M6424" i="12"/>
  <c r="M6425" i="12"/>
  <c r="M6426" i="12"/>
  <c r="M6427" i="12"/>
  <c r="M6428" i="12"/>
  <c r="M6429" i="12"/>
  <c r="M6430" i="12"/>
  <c r="M6431" i="12"/>
  <c r="M6432" i="12"/>
  <c r="M6433" i="12"/>
  <c r="M6434" i="12"/>
  <c r="M6435" i="12"/>
  <c r="M6436" i="12"/>
  <c r="M6437" i="12"/>
  <c r="M6438" i="12"/>
  <c r="M6439" i="12"/>
  <c r="M6440" i="12"/>
  <c r="M6441" i="12"/>
  <c r="M6442" i="12"/>
  <c r="M6443" i="12"/>
  <c r="M6444" i="12"/>
  <c r="M6445" i="12"/>
  <c r="M6446" i="12"/>
  <c r="M6447" i="12"/>
  <c r="M6448" i="12"/>
  <c r="M6449" i="12"/>
  <c r="M6450" i="12"/>
  <c r="M6451" i="12"/>
  <c r="M6452" i="12"/>
  <c r="M6453" i="12"/>
  <c r="M6454" i="12"/>
  <c r="M6455" i="12"/>
  <c r="M6456" i="12"/>
  <c r="M6457" i="12"/>
  <c r="M6458" i="12"/>
  <c r="M6459" i="12"/>
  <c r="M6460" i="12"/>
  <c r="M6461" i="12"/>
  <c r="M6462" i="12"/>
  <c r="M6463" i="12"/>
  <c r="M6464" i="12"/>
  <c r="M6465" i="12"/>
  <c r="M6466" i="12"/>
  <c r="M6467" i="12"/>
  <c r="M6468" i="12"/>
  <c r="M6469" i="12"/>
  <c r="M6470" i="12"/>
  <c r="M6471" i="12"/>
  <c r="M6472" i="12"/>
  <c r="M6473" i="12"/>
  <c r="M6474" i="12"/>
  <c r="M6475" i="12"/>
  <c r="M6476" i="12"/>
  <c r="M6477" i="12"/>
  <c r="M6478" i="12"/>
  <c r="M6479" i="12"/>
  <c r="M6480" i="12"/>
  <c r="M6481" i="12"/>
  <c r="M6482" i="12"/>
  <c r="M6483" i="12"/>
  <c r="M6484" i="12"/>
  <c r="M6485" i="12"/>
  <c r="M6486" i="12"/>
  <c r="M6487" i="12"/>
  <c r="M6488" i="12"/>
  <c r="M6489" i="12"/>
  <c r="M6490" i="12"/>
  <c r="M6491" i="12"/>
  <c r="M6492" i="12"/>
  <c r="M6493" i="12"/>
  <c r="M6494" i="12"/>
  <c r="M6495" i="12"/>
  <c r="M6496" i="12"/>
  <c r="M6497" i="12"/>
  <c r="M6498" i="12"/>
  <c r="M6499" i="12"/>
  <c r="M6500" i="12"/>
  <c r="M6501" i="12"/>
  <c r="M6502" i="12"/>
  <c r="M6503" i="12"/>
  <c r="M6504" i="12"/>
  <c r="M6505" i="12"/>
  <c r="M6506" i="12"/>
  <c r="M6507" i="12"/>
  <c r="M6508" i="12"/>
  <c r="M6509" i="12"/>
  <c r="M6510" i="12"/>
  <c r="M6511" i="12"/>
  <c r="M6512" i="12"/>
  <c r="M6513" i="12"/>
  <c r="M6514" i="12"/>
  <c r="M6515" i="12"/>
  <c r="M6516" i="12"/>
  <c r="M6517" i="12"/>
  <c r="M6518" i="12"/>
  <c r="M6519" i="12"/>
  <c r="M6520" i="12"/>
  <c r="M6521" i="12"/>
  <c r="M6522" i="12"/>
  <c r="M6523" i="12"/>
  <c r="M6524" i="12"/>
  <c r="M6525" i="12"/>
  <c r="M6526" i="12"/>
  <c r="M6527" i="12"/>
  <c r="M6528" i="12"/>
  <c r="M6529" i="12"/>
  <c r="M6530" i="12"/>
  <c r="M6531" i="12"/>
  <c r="M6532" i="12"/>
  <c r="M6533" i="12"/>
  <c r="M6534" i="12"/>
  <c r="M6535" i="12"/>
  <c r="M6536" i="12"/>
  <c r="M6537" i="12"/>
  <c r="M6538" i="12"/>
  <c r="M6539" i="12"/>
  <c r="M6540" i="12"/>
  <c r="M6541" i="12"/>
  <c r="M6542" i="12"/>
  <c r="M6543" i="12"/>
  <c r="M6544" i="12"/>
  <c r="M6545" i="12"/>
  <c r="M6546" i="12"/>
  <c r="M6547" i="12"/>
  <c r="M6548" i="12"/>
  <c r="M6549" i="12"/>
  <c r="M6550" i="12"/>
  <c r="M6551" i="12"/>
  <c r="M6552" i="12"/>
  <c r="M6553" i="12"/>
  <c r="M6554" i="12"/>
  <c r="M6555" i="12"/>
  <c r="M6556" i="12"/>
  <c r="M6557" i="12"/>
  <c r="M6558" i="12"/>
  <c r="M6559" i="12"/>
  <c r="M6560" i="12"/>
  <c r="M6561" i="12"/>
  <c r="M6562" i="12"/>
  <c r="M6563" i="12"/>
  <c r="M6564" i="12"/>
  <c r="M6565" i="12"/>
  <c r="M6566" i="12"/>
  <c r="M6567" i="12"/>
  <c r="M6568" i="12"/>
  <c r="M6569" i="12"/>
  <c r="M6570" i="12"/>
  <c r="M6571" i="12"/>
  <c r="M6572" i="12"/>
  <c r="M6573" i="12"/>
  <c r="M6574" i="12"/>
  <c r="M6575" i="12"/>
  <c r="M6576" i="12"/>
  <c r="M6577" i="12"/>
  <c r="M6578" i="12"/>
  <c r="M6579" i="12"/>
  <c r="M6580" i="12"/>
  <c r="M6581" i="12"/>
  <c r="M6582" i="12"/>
  <c r="M6583" i="12"/>
  <c r="M6584" i="12"/>
  <c r="M6585" i="12"/>
  <c r="M6586" i="12"/>
  <c r="M6587" i="12"/>
  <c r="M6588" i="12"/>
  <c r="M6589" i="12"/>
  <c r="M6590" i="12"/>
  <c r="M6591" i="12"/>
  <c r="M6592" i="12"/>
  <c r="M6593" i="12"/>
  <c r="M6594" i="12"/>
  <c r="M6595" i="12"/>
  <c r="M6596" i="12"/>
  <c r="M6597" i="12"/>
  <c r="M6598" i="12"/>
  <c r="M6599" i="12"/>
  <c r="M6600" i="12"/>
  <c r="M6601" i="12"/>
  <c r="M6602" i="12"/>
  <c r="M6603" i="12"/>
  <c r="M6604" i="12"/>
  <c r="M6605" i="12"/>
  <c r="M6606" i="12"/>
  <c r="M6607" i="12"/>
  <c r="M6608" i="12"/>
  <c r="M6609" i="12"/>
  <c r="M6610" i="12"/>
  <c r="M6611" i="12"/>
  <c r="M6612" i="12"/>
  <c r="M6613" i="12"/>
  <c r="M6614" i="12"/>
  <c r="M6615" i="12"/>
  <c r="M6616" i="12"/>
  <c r="M6617" i="12"/>
  <c r="M6618" i="12"/>
  <c r="M6619" i="12"/>
  <c r="M6620" i="12"/>
  <c r="M6621" i="12"/>
  <c r="M6622" i="12"/>
  <c r="M6623" i="12"/>
  <c r="M6624" i="12"/>
  <c r="M6625" i="12"/>
  <c r="M6626" i="12"/>
  <c r="M6627" i="12"/>
  <c r="M6628" i="12"/>
  <c r="M6629" i="12"/>
  <c r="M6630" i="12"/>
  <c r="M6631" i="12"/>
  <c r="M6632" i="12"/>
  <c r="M6633" i="12"/>
  <c r="M6634" i="12"/>
  <c r="M6635" i="12"/>
  <c r="M6636" i="12"/>
  <c r="M6637" i="12"/>
  <c r="M6638" i="12"/>
  <c r="M6639" i="12"/>
  <c r="M6640" i="12"/>
  <c r="M6641" i="12"/>
  <c r="M6642" i="12"/>
  <c r="M6643" i="12"/>
  <c r="M6644" i="12"/>
  <c r="M6645" i="12"/>
  <c r="M6646" i="12"/>
  <c r="M6647" i="12"/>
  <c r="M6648" i="12"/>
  <c r="M6649" i="12"/>
  <c r="M6650" i="12"/>
  <c r="M6651" i="12"/>
  <c r="M6652" i="12"/>
  <c r="M6653" i="12"/>
  <c r="M6654" i="12"/>
  <c r="M6655" i="12"/>
  <c r="M6656" i="12"/>
  <c r="M6657" i="12"/>
  <c r="M6658" i="12"/>
  <c r="M6659" i="12"/>
  <c r="M6660" i="12"/>
  <c r="M6661" i="12"/>
  <c r="M6662" i="12"/>
  <c r="M6663" i="12"/>
  <c r="M6664" i="12"/>
  <c r="M6665" i="12"/>
  <c r="M6666" i="12"/>
  <c r="M6667" i="12"/>
  <c r="M6668" i="12"/>
  <c r="M6669" i="12"/>
  <c r="M6670" i="12"/>
  <c r="M6671" i="12"/>
  <c r="M6672" i="12"/>
  <c r="M6673" i="12"/>
  <c r="M6674" i="12"/>
  <c r="M6675" i="12"/>
  <c r="M6676" i="12"/>
  <c r="M6677" i="12"/>
  <c r="M6678" i="12"/>
  <c r="M6679" i="12"/>
  <c r="M6680" i="12"/>
  <c r="M6681" i="12"/>
  <c r="M6682" i="12"/>
  <c r="M6683" i="12"/>
  <c r="M6684" i="12"/>
  <c r="M6685" i="12"/>
  <c r="M6686" i="12"/>
  <c r="M6687" i="12"/>
  <c r="M6688" i="12"/>
  <c r="M6689" i="12"/>
  <c r="M6690" i="12"/>
  <c r="M6691" i="12"/>
  <c r="M6692" i="12"/>
  <c r="M6693" i="12"/>
  <c r="M6694" i="12"/>
  <c r="M6695" i="12"/>
  <c r="M6696" i="12"/>
  <c r="M6697" i="12"/>
  <c r="M6698" i="12"/>
  <c r="M6699" i="12"/>
  <c r="M6700" i="12"/>
  <c r="M6701" i="12"/>
  <c r="M6702" i="12"/>
  <c r="M6703" i="12"/>
  <c r="M6704" i="12"/>
  <c r="M6705" i="12"/>
  <c r="M6706" i="12"/>
  <c r="M6707" i="12"/>
  <c r="M6708" i="12"/>
  <c r="M6709" i="12"/>
  <c r="M6710" i="12"/>
  <c r="M6711" i="12"/>
  <c r="M6712" i="12"/>
  <c r="M6713" i="12"/>
  <c r="M6714" i="12"/>
  <c r="M6715" i="12"/>
  <c r="M6716" i="12"/>
  <c r="M6717" i="12"/>
  <c r="M6718" i="12"/>
  <c r="M6719" i="12"/>
  <c r="M6720" i="12"/>
  <c r="M6721" i="12"/>
  <c r="M6722" i="12"/>
  <c r="M6723" i="12"/>
  <c r="M6724" i="12"/>
  <c r="M6725" i="12"/>
  <c r="M6726" i="12"/>
  <c r="M6727" i="12"/>
  <c r="M6728" i="12"/>
  <c r="M6729" i="12"/>
  <c r="M6730" i="12"/>
  <c r="M6731" i="12"/>
  <c r="M6732" i="12"/>
  <c r="M6733" i="12"/>
  <c r="M6734" i="12"/>
  <c r="M6735" i="12"/>
  <c r="M6736" i="12"/>
  <c r="M6737" i="12"/>
  <c r="M6738" i="12"/>
  <c r="M6739" i="12"/>
  <c r="M6740" i="12"/>
  <c r="M6741" i="12"/>
  <c r="M6742" i="12"/>
  <c r="M6743" i="12"/>
  <c r="M6744" i="12"/>
  <c r="M6745" i="12"/>
  <c r="M6746" i="12"/>
  <c r="M6747" i="12"/>
  <c r="M6748" i="12"/>
  <c r="M6749" i="12"/>
  <c r="M6750" i="12"/>
  <c r="M6751" i="12"/>
  <c r="M6752" i="12"/>
  <c r="M6753" i="12"/>
  <c r="M6754" i="12"/>
  <c r="M6755" i="12"/>
  <c r="M6756" i="12"/>
  <c r="M6757" i="12"/>
  <c r="M6758" i="12"/>
  <c r="M6759" i="12"/>
  <c r="M6760" i="12"/>
  <c r="M6761" i="12"/>
  <c r="M6762" i="12"/>
  <c r="M6763" i="12"/>
  <c r="M6764" i="12"/>
  <c r="M6765" i="12"/>
  <c r="M6766" i="12"/>
  <c r="M6767" i="12"/>
  <c r="M6768" i="12"/>
  <c r="M6769" i="12"/>
  <c r="M6770" i="12"/>
  <c r="M6771" i="12"/>
  <c r="M6772" i="12"/>
  <c r="M6773" i="12"/>
  <c r="M6774" i="12"/>
  <c r="M6775" i="12"/>
  <c r="M6776" i="12"/>
  <c r="M6777" i="12"/>
  <c r="M6778" i="12"/>
  <c r="M6779" i="12"/>
  <c r="M6780" i="12"/>
  <c r="M6781" i="12"/>
  <c r="M6782" i="12"/>
  <c r="M6783" i="12"/>
  <c r="M6784" i="12"/>
  <c r="M6785" i="12"/>
  <c r="M6786" i="12"/>
  <c r="M6787" i="12"/>
  <c r="M6788" i="12"/>
  <c r="M6789" i="12"/>
  <c r="M6790" i="12"/>
  <c r="M6791" i="12"/>
  <c r="M6792" i="12"/>
  <c r="M6793" i="12"/>
  <c r="M6794" i="12"/>
  <c r="M6795" i="12"/>
  <c r="M6796" i="12"/>
  <c r="M6797" i="12"/>
  <c r="M6798" i="12"/>
  <c r="M6799" i="12"/>
  <c r="M6800" i="12"/>
  <c r="M6801" i="12"/>
  <c r="M6802" i="12"/>
  <c r="M6803" i="12"/>
  <c r="M6804" i="12"/>
  <c r="M6805" i="12"/>
  <c r="M6806" i="12"/>
  <c r="M6807" i="12"/>
  <c r="M6808" i="12"/>
  <c r="M6809" i="12"/>
  <c r="M6810" i="12"/>
  <c r="M6811" i="12"/>
  <c r="M6812" i="12"/>
  <c r="M6813" i="12"/>
  <c r="M6814" i="12"/>
  <c r="M6815" i="12"/>
  <c r="M6816" i="12"/>
  <c r="M6817" i="12"/>
  <c r="M6818" i="12"/>
  <c r="M6819" i="12"/>
  <c r="M6820" i="12"/>
  <c r="M6821" i="12"/>
  <c r="M6822" i="12"/>
  <c r="M6823" i="12"/>
  <c r="M6824" i="12"/>
  <c r="M6825" i="12"/>
  <c r="M6826" i="12"/>
  <c r="M6827" i="12"/>
  <c r="M6828" i="12"/>
  <c r="M6829" i="12"/>
  <c r="M6830" i="12"/>
  <c r="M6831" i="12"/>
  <c r="M6832" i="12"/>
  <c r="M6833" i="12"/>
  <c r="M6834" i="12"/>
  <c r="M6835" i="12"/>
  <c r="M6836" i="12"/>
  <c r="M6837" i="12"/>
  <c r="M6838" i="12"/>
  <c r="M6839" i="12"/>
  <c r="M6840" i="12"/>
  <c r="M6841" i="12"/>
  <c r="M6842" i="12"/>
  <c r="M6843" i="12"/>
  <c r="M6844" i="12"/>
  <c r="M6845" i="12"/>
  <c r="M6846" i="12"/>
  <c r="M6847" i="12"/>
  <c r="M6848" i="12"/>
  <c r="M6849" i="12"/>
  <c r="M6850" i="12"/>
  <c r="M6851" i="12"/>
  <c r="M6852" i="12"/>
  <c r="B11" i="8" l="1"/>
  <c r="F2" i="2" l="1"/>
  <c r="B141" i="19" l="1"/>
  <c r="B142" i="19"/>
  <c r="B143" i="19"/>
  <c r="B144" i="19"/>
  <c r="B145" i="19"/>
  <c r="B146" i="19"/>
  <c r="B147" i="19"/>
  <c r="B148" i="19"/>
  <c r="B149" i="19"/>
  <c r="B150" i="19"/>
  <c r="B151" i="19"/>
  <c r="C6" i="19" l="1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M5494" i="12" l="1"/>
  <c r="N5494" i="12" s="1"/>
  <c r="M5495" i="12"/>
  <c r="N5495" i="12" s="1"/>
  <c r="M5496" i="12"/>
  <c r="N5496" i="12" s="1"/>
  <c r="M5497" i="12"/>
  <c r="N5497" i="12" s="1"/>
  <c r="M5498" i="12"/>
  <c r="N5498" i="12" s="1"/>
  <c r="M5499" i="12"/>
  <c r="N5499" i="12" s="1"/>
  <c r="M5500" i="12"/>
  <c r="N5500" i="12" s="1"/>
  <c r="M5501" i="12"/>
  <c r="N5501" i="12" s="1"/>
  <c r="M5502" i="12"/>
  <c r="N5502" i="12" s="1"/>
  <c r="M5503" i="12"/>
  <c r="N5503" i="12" s="1"/>
  <c r="M5504" i="12"/>
  <c r="N5504" i="12" s="1"/>
  <c r="M5505" i="12"/>
  <c r="N5505" i="12" s="1"/>
  <c r="M5506" i="12"/>
  <c r="N5506" i="12" s="1"/>
  <c r="M5507" i="12"/>
  <c r="N5507" i="12" s="1"/>
  <c r="M5508" i="12"/>
  <c r="N5508" i="12" s="1"/>
  <c r="M5509" i="12"/>
  <c r="N5509" i="12" s="1"/>
  <c r="M5510" i="12"/>
  <c r="N5510" i="12" s="1"/>
  <c r="M5511" i="12"/>
  <c r="N5511" i="12" s="1"/>
  <c r="M5512" i="12"/>
  <c r="N5512" i="12" s="1"/>
  <c r="M5513" i="12"/>
  <c r="N5513" i="12" s="1"/>
  <c r="M5514" i="12"/>
  <c r="N5514" i="12" s="1"/>
  <c r="M5515" i="12"/>
  <c r="N5515" i="12" s="1"/>
  <c r="M5516" i="12"/>
  <c r="N5516" i="12" s="1"/>
  <c r="M5517" i="12"/>
  <c r="N5517" i="12" s="1"/>
  <c r="M5518" i="12"/>
  <c r="N5518" i="12" s="1"/>
  <c r="M5519" i="12"/>
  <c r="N5519" i="12" s="1"/>
  <c r="M5520" i="12"/>
  <c r="N5520" i="12" s="1"/>
  <c r="M5521" i="12"/>
  <c r="N5521" i="12" s="1"/>
  <c r="M5522" i="12"/>
  <c r="N5522" i="12" s="1"/>
  <c r="M5523" i="12"/>
  <c r="N5523" i="12" s="1"/>
  <c r="M5524" i="12"/>
  <c r="N5524" i="12" s="1"/>
  <c r="M5525" i="12"/>
  <c r="N5525" i="12" s="1"/>
  <c r="M5526" i="12"/>
  <c r="N5526" i="12" s="1"/>
  <c r="M5527" i="12"/>
  <c r="N5527" i="12" s="1"/>
  <c r="M5528" i="12"/>
  <c r="N5528" i="12" s="1"/>
  <c r="M5529" i="12"/>
  <c r="N5529" i="12" s="1"/>
  <c r="M5530" i="12"/>
  <c r="N5530" i="12" s="1"/>
  <c r="M5531" i="12"/>
  <c r="N5531" i="12" s="1"/>
  <c r="M5532" i="12"/>
  <c r="N5532" i="12" s="1"/>
  <c r="M5533" i="12"/>
  <c r="N5533" i="12" s="1"/>
  <c r="M5534" i="12"/>
  <c r="N5534" i="12" s="1"/>
  <c r="M5535" i="12"/>
  <c r="N5535" i="12" s="1"/>
  <c r="M5536" i="12"/>
  <c r="N5536" i="12" s="1"/>
  <c r="M5537" i="12"/>
  <c r="N5537" i="12" s="1"/>
  <c r="M5538" i="12"/>
  <c r="N5538" i="12" s="1"/>
  <c r="M5539" i="12"/>
  <c r="N5539" i="12" s="1"/>
  <c r="M5540" i="12"/>
  <c r="N5540" i="12" s="1"/>
  <c r="M5541" i="12"/>
  <c r="N5541" i="12" s="1"/>
  <c r="M5542" i="12"/>
  <c r="N5542" i="12" s="1"/>
  <c r="M5543" i="12"/>
  <c r="N5543" i="12" s="1"/>
  <c r="M5544" i="12"/>
  <c r="N5544" i="12" s="1"/>
  <c r="M5545" i="12"/>
  <c r="N5545" i="12" s="1"/>
  <c r="M5546" i="12"/>
  <c r="N5546" i="12" s="1"/>
  <c r="M5547" i="12"/>
  <c r="N5547" i="12" s="1"/>
  <c r="M5548" i="12"/>
  <c r="N5548" i="12" s="1"/>
  <c r="M5549" i="12"/>
  <c r="N5549" i="12" s="1"/>
  <c r="M5550" i="12"/>
  <c r="N5550" i="12" s="1"/>
  <c r="M5551" i="12"/>
  <c r="N5551" i="12" s="1"/>
  <c r="M5552" i="12"/>
  <c r="N5552" i="12" s="1"/>
  <c r="M5553" i="12"/>
  <c r="N5553" i="12" s="1"/>
  <c r="M5554" i="12"/>
  <c r="N5554" i="12" s="1"/>
  <c r="M5555" i="12"/>
  <c r="N5555" i="12" s="1"/>
  <c r="M5556" i="12"/>
  <c r="N5556" i="12" s="1"/>
  <c r="M5557" i="12"/>
  <c r="N5557" i="12" s="1"/>
  <c r="M5558" i="12"/>
  <c r="N5558" i="12" s="1"/>
  <c r="M5559" i="12"/>
  <c r="N5559" i="12" s="1"/>
  <c r="M5560" i="12"/>
  <c r="N5560" i="12" s="1"/>
  <c r="M5561" i="12"/>
  <c r="N5561" i="12" s="1"/>
  <c r="M5562" i="12"/>
  <c r="N5562" i="12" s="1"/>
  <c r="M5563" i="12"/>
  <c r="N5563" i="12" s="1"/>
  <c r="M5564" i="12"/>
  <c r="N5564" i="12" s="1"/>
  <c r="M5565" i="12"/>
  <c r="N5565" i="12" s="1"/>
  <c r="M5566" i="12"/>
  <c r="N5566" i="12" s="1"/>
  <c r="M5567" i="12"/>
  <c r="N5567" i="12" s="1"/>
  <c r="M5568" i="12"/>
  <c r="N5568" i="12" s="1"/>
  <c r="M5569" i="12"/>
  <c r="N5569" i="12" s="1"/>
  <c r="M5570" i="12"/>
  <c r="N5570" i="12" s="1"/>
  <c r="M5571" i="12"/>
  <c r="N5571" i="12" s="1"/>
  <c r="M5572" i="12"/>
  <c r="N5572" i="12" s="1"/>
  <c r="M5573" i="12"/>
  <c r="N5573" i="12" s="1"/>
  <c r="M5574" i="12"/>
  <c r="N5574" i="12" s="1"/>
  <c r="M5575" i="12"/>
  <c r="N5575" i="12" s="1"/>
  <c r="M5576" i="12"/>
  <c r="N5576" i="12" s="1"/>
  <c r="M5577" i="12"/>
  <c r="N5577" i="12" s="1"/>
  <c r="M5578" i="12"/>
  <c r="N5578" i="12" s="1"/>
  <c r="M5579" i="12"/>
  <c r="N5579" i="12" s="1"/>
  <c r="M5580" i="12"/>
  <c r="N5580" i="12" s="1"/>
  <c r="M5581" i="12"/>
  <c r="N5581" i="12" s="1"/>
  <c r="M5582" i="12"/>
  <c r="N5582" i="12" s="1"/>
  <c r="M5583" i="12"/>
  <c r="N5583" i="12" s="1"/>
  <c r="M5584" i="12"/>
  <c r="N5584" i="12" s="1"/>
  <c r="M5585" i="12"/>
  <c r="N5585" i="12" s="1"/>
  <c r="M5586" i="12"/>
  <c r="N5586" i="12" s="1"/>
  <c r="M5587" i="12"/>
  <c r="N5587" i="12" s="1"/>
  <c r="M5588" i="12"/>
  <c r="N5588" i="12" s="1"/>
  <c r="M5589" i="12"/>
  <c r="N5589" i="12" s="1"/>
  <c r="M5590" i="12"/>
  <c r="N5590" i="12" s="1"/>
  <c r="M5591" i="12"/>
  <c r="N5591" i="12" s="1"/>
  <c r="M5592" i="12"/>
  <c r="N5592" i="12" s="1"/>
  <c r="M5593" i="12"/>
  <c r="N5593" i="12" s="1"/>
  <c r="M5594" i="12"/>
  <c r="N5594" i="12" s="1"/>
  <c r="M5595" i="12"/>
  <c r="N5595" i="12" s="1"/>
  <c r="M5596" i="12"/>
  <c r="N5596" i="12" s="1"/>
  <c r="M5597" i="12"/>
  <c r="N5597" i="12" s="1"/>
  <c r="M5598" i="12"/>
  <c r="N5598" i="12" s="1"/>
  <c r="M5599" i="12"/>
  <c r="N5599" i="12" s="1"/>
  <c r="M5600" i="12"/>
  <c r="N5600" i="12" s="1"/>
  <c r="M5601" i="12"/>
  <c r="N5601" i="12" s="1"/>
  <c r="M5602" i="12"/>
  <c r="N5602" i="12" s="1"/>
  <c r="M5603" i="12"/>
  <c r="N5603" i="12" s="1"/>
  <c r="M5604" i="12"/>
  <c r="N5604" i="12" s="1"/>
  <c r="M5605" i="12"/>
  <c r="N5605" i="12" s="1"/>
  <c r="M5606" i="12"/>
  <c r="N5606" i="12" s="1"/>
  <c r="M5607" i="12"/>
  <c r="N5607" i="12" s="1"/>
  <c r="M5608" i="12"/>
  <c r="N5608" i="12" s="1"/>
  <c r="M5609" i="12"/>
  <c r="N5609" i="12" s="1"/>
  <c r="M5610" i="12"/>
  <c r="N5610" i="12" s="1"/>
  <c r="M5611" i="12"/>
  <c r="N5611" i="12" s="1"/>
  <c r="M5612" i="12"/>
  <c r="N5612" i="12" s="1"/>
  <c r="M5613" i="12"/>
  <c r="N5613" i="12" s="1"/>
  <c r="M5614" i="12"/>
  <c r="N5614" i="12" s="1"/>
  <c r="M5615" i="12"/>
  <c r="N5615" i="12" s="1"/>
  <c r="M5616" i="12"/>
  <c r="N5616" i="12" s="1"/>
  <c r="M5617" i="12"/>
  <c r="N5617" i="12" s="1"/>
  <c r="M5618" i="12"/>
  <c r="N5618" i="12" s="1"/>
  <c r="M5619" i="12"/>
  <c r="N5619" i="12" s="1"/>
  <c r="M5620" i="12"/>
  <c r="N5620" i="12" s="1"/>
  <c r="M5621" i="12"/>
  <c r="N5621" i="12" s="1"/>
  <c r="M5622" i="12"/>
  <c r="N5622" i="12" s="1"/>
  <c r="M5623" i="12"/>
  <c r="N5623" i="12" s="1"/>
  <c r="M5624" i="12"/>
  <c r="N5624" i="12" s="1"/>
  <c r="M5625" i="12"/>
  <c r="N5625" i="12" s="1"/>
  <c r="M5626" i="12"/>
  <c r="N5626" i="12" s="1"/>
  <c r="M5627" i="12"/>
  <c r="N5627" i="12" s="1"/>
  <c r="M5628" i="12"/>
  <c r="N5628" i="12" s="1"/>
  <c r="M5629" i="12"/>
  <c r="N5629" i="12" s="1"/>
  <c r="M5630" i="12"/>
  <c r="N5630" i="12" s="1"/>
  <c r="M5631" i="12"/>
  <c r="N5631" i="12" s="1"/>
  <c r="M5632" i="12"/>
  <c r="N5632" i="12" s="1"/>
  <c r="M5633" i="12"/>
  <c r="N5633" i="12" s="1"/>
  <c r="M5634" i="12"/>
  <c r="N5634" i="12" s="1"/>
  <c r="M5635" i="12"/>
  <c r="N5635" i="12" s="1"/>
  <c r="M5636" i="12"/>
  <c r="N5636" i="12" s="1"/>
  <c r="M5637" i="12"/>
  <c r="N5637" i="12" s="1"/>
  <c r="M5638" i="12"/>
  <c r="N5638" i="12" s="1"/>
  <c r="M5639" i="12"/>
  <c r="N5639" i="12" s="1"/>
  <c r="M5640" i="12"/>
  <c r="N5640" i="12" s="1"/>
  <c r="M5641" i="12"/>
  <c r="N5641" i="12" s="1"/>
  <c r="M5642" i="12"/>
  <c r="N5642" i="12" s="1"/>
  <c r="M5643" i="12"/>
  <c r="N5643" i="12" s="1"/>
  <c r="M5644" i="12"/>
  <c r="N5644" i="12" s="1"/>
  <c r="M5645" i="12"/>
  <c r="N5645" i="12" s="1"/>
  <c r="M5646" i="12"/>
  <c r="N5646" i="12" s="1"/>
  <c r="M5647" i="12"/>
  <c r="N5647" i="12" s="1"/>
  <c r="M5648" i="12"/>
  <c r="N5648" i="12" s="1"/>
  <c r="M5649" i="12"/>
  <c r="N5649" i="12" s="1"/>
  <c r="M5650" i="12"/>
  <c r="N5650" i="12" s="1"/>
  <c r="M5651" i="12"/>
  <c r="N5651" i="12" s="1"/>
  <c r="M5652" i="12"/>
  <c r="N5652" i="12" s="1"/>
  <c r="M5653" i="12"/>
  <c r="N5653" i="12" s="1"/>
  <c r="M5654" i="12"/>
  <c r="N5654" i="12" s="1"/>
  <c r="M5655" i="12"/>
  <c r="N5655" i="12" s="1"/>
  <c r="M5656" i="12"/>
  <c r="N5656" i="12" s="1"/>
  <c r="M5657" i="12"/>
  <c r="N5657" i="12" s="1"/>
  <c r="M5658" i="12"/>
  <c r="N5658" i="12" s="1"/>
  <c r="M5659" i="12"/>
  <c r="N5659" i="12" s="1"/>
  <c r="M5660" i="12"/>
  <c r="N5660" i="12" s="1"/>
  <c r="M5661" i="12"/>
  <c r="N5661" i="12" s="1"/>
  <c r="M5662" i="12"/>
  <c r="N5662" i="12" s="1"/>
  <c r="M5663" i="12"/>
  <c r="N5663" i="12" s="1"/>
  <c r="M5664" i="12"/>
  <c r="N5664" i="12" s="1"/>
  <c r="M5665" i="12"/>
  <c r="N5665" i="12" s="1"/>
  <c r="M5666" i="12"/>
  <c r="N5666" i="12" s="1"/>
  <c r="M5667" i="12"/>
  <c r="N5667" i="12" s="1"/>
  <c r="M5668" i="12"/>
  <c r="N5668" i="12" s="1"/>
  <c r="M5669" i="12"/>
  <c r="N5669" i="12" s="1"/>
  <c r="M5670" i="12"/>
  <c r="N5670" i="12" s="1"/>
  <c r="M5671" i="12"/>
  <c r="N5671" i="12" s="1"/>
  <c r="M5672" i="12"/>
  <c r="N5672" i="12" s="1"/>
  <c r="M5673" i="12"/>
  <c r="N5673" i="12" s="1"/>
  <c r="M5674" i="12"/>
  <c r="N5674" i="12" s="1"/>
  <c r="M5675" i="12"/>
  <c r="N5675" i="12" s="1"/>
  <c r="M5676" i="12"/>
  <c r="N5676" i="12" s="1"/>
  <c r="M5677" i="12"/>
  <c r="N5677" i="12" s="1"/>
  <c r="M5678" i="12"/>
  <c r="N5678" i="12" s="1"/>
  <c r="M5679" i="12"/>
  <c r="N5679" i="12" s="1"/>
  <c r="M5680" i="12"/>
  <c r="N5680" i="12" s="1"/>
  <c r="M5681" i="12"/>
  <c r="N5681" i="12" s="1"/>
  <c r="M5682" i="12"/>
  <c r="N5682" i="12" s="1"/>
  <c r="M5683" i="12"/>
  <c r="N5683" i="12" s="1"/>
  <c r="M5684" i="12"/>
  <c r="N5684" i="12" s="1"/>
  <c r="M5685" i="12"/>
  <c r="N5685" i="12" s="1"/>
  <c r="M5686" i="12"/>
  <c r="N5686" i="12" s="1"/>
  <c r="M5687" i="12"/>
  <c r="N5687" i="12" s="1"/>
  <c r="M5688" i="12"/>
  <c r="N5688" i="12" s="1"/>
  <c r="M5689" i="12"/>
  <c r="N5689" i="12" s="1"/>
  <c r="M5690" i="12"/>
  <c r="N5690" i="12" s="1"/>
  <c r="M5691" i="12"/>
  <c r="N5691" i="12" s="1"/>
  <c r="M5692" i="12"/>
  <c r="N5692" i="12" s="1"/>
  <c r="M5693" i="12"/>
  <c r="N5693" i="12" s="1"/>
  <c r="M5694" i="12"/>
  <c r="N5694" i="12" s="1"/>
  <c r="M5695" i="12"/>
  <c r="N5695" i="12" s="1"/>
  <c r="M5696" i="12"/>
  <c r="N5696" i="12" s="1"/>
  <c r="M5697" i="12"/>
  <c r="N5697" i="12" s="1"/>
  <c r="M5698" i="12"/>
  <c r="N5698" i="12" s="1"/>
  <c r="M5699" i="12"/>
  <c r="N5699" i="12" s="1"/>
  <c r="M5700" i="12"/>
  <c r="N5700" i="12" s="1"/>
  <c r="M5701" i="12"/>
  <c r="N5701" i="12" s="1"/>
  <c r="M5702" i="12"/>
  <c r="N5702" i="12" s="1"/>
  <c r="M5703" i="12"/>
  <c r="N5703" i="12" s="1"/>
  <c r="M5704" i="12"/>
  <c r="N5704" i="12" s="1"/>
  <c r="M5705" i="12"/>
  <c r="N5705" i="12" s="1"/>
  <c r="M5706" i="12"/>
  <c r="N5706" i="12" s="1"/>
  <c r="M5707" i="12"/>
  <c r="N5707" i="12" s="1"/>
  <c r="M5708" i="12"/>
  <c r="N5708" i="12" s="1"/>
  <c r="M5709" i="12"/>
  <c r="N5709" i="12" s="1"/>
  <c r="M5710" i="12"/>
  <c r="N5710" i="12" s="1"/>
  <c r="M5711" i="12"/>
  <c r="N5711" i="12" s="1"/>
  <c r="M5712" i="12"/>
  <c r="N5712" i="12" s="1"/>
  <c r="M5713" i="12"/>
  <c r="N5713" i="12" s="1"/>
  <c r="M5714" i="12"/>
  <c r="N5714" i="12" s="1"/>
  <c r="M5715" i="12"/>
  <c r="N5715" i="12" s="1"/>
  <c r="M5716" i="12"/>
  <c r="N5716" i="12" s="1"/>
  <c r="M5717" i="12"/>
  <c r="N5717" i="12" s="1"/>
  <c r="M5718" i="12"/>
  <c r="N5718" i="12" s="1"/>
  <c r="M5719" i="12"/>
  <c r="N5719" i="12" s="1"/>
  <c r="M5720" i="12"/>
  <c r="N5720" i="12" s="1"/>
  <c r="M5721" i="12"/>
  <c r="N5721" i="12" s="1"/>
  <c r="M5722" i="12"/>
  <c r="N5722" i="12" s="1"/>
  <c r="M5723" i="12"/>
  <c r="N5723" i="12" s="1"/>
  <c r="M5724" i="12"/>
  <c r="N5724" i="12" s="1"/>
  <c r="M5725" i="12"/>
  <c r="N5725" i="12" s="1"/>
  <c r="M5726" i="12"/>
  <c r="N5726" i="12" s="1"/>
  <c r="M5727" i="12"/>
  <c r="N5727" i="12" s="1"/>
  <c r="M5728" i="12"/>
  <c r="N5728" i="12" s="1"/>
  <c r="M5729" i="12"/>
  <c r="N5729" i="12" s="1"/>
  <c r="M5730" i="12"/>
  <c r="N5730" i="12" s="1"/>
  <c r="M5731" i="12"/>
  <c r="N5731" i="12" s="1"/>
  <c r="M5732" i="12"/>
  <c r="N5732" i="12" s="1"/>
  <c r="M5733" i="12"/>
  <c r="N5733" i="12" s="1"/>
  <c r="M5734" i="12"/>
  <c r="N5734" i="12" s="1"/>
  <c r="M5735" i="12"/>
  <c r="N5735" i="12" s="1"/>
  <c r="M5736" i="12"/>
  <c r="N5736" i="12" s="1"/>
  <c r="M5737" i="12"/>
  <c r="N5737" i="12" s="1"/>
  <c r="M5738" i="12"/>
  <c r="N5738" i="12" s="1"/>
  <c r="M5739" i="12"/>
  <c r="N5739" i="12" s="1"/>
  <c r="M5740" i="12"/>
  <c r="N5740" i="12" s="1"/>
  <c r="M5741" i="12"/>
  <c r="N5741" i="12" s="1"/>
  <c r="M5742" i="12"/>
  <c r="N5742" i="12" s="1"/>
  <c r="M5743" i="12"/>
  <c r="N5743" i="12" s="1"/>
  <c r="M5744" i="12"/>
  <c r="N5744" i="12" s="1"/>
  <c r="M5745" i="12"/>
  <c r="N5745" i="12" s="1"/>
  <c r="M5746" i="12"/>
  <c r="N5746" i="12" s="1"/>
  <c r="M5747" i="12"/>
  <c r="N5747" i="12" s="1"/>
  <c r="M5748" i="12"/>
  <c r="N5748" i="12" s="1"/>
  <c r="M5749" i="12"/>
  <c r="N5749" i="12" s="1"/>
  <c r="M5750" i="12"/>
  <c r="N5750" i="12" s="1"/>
  <c r="M5751" i="12"/>
  <c r="N5751" i="12" s="1"/>
  <c r="M5752" i="12"/>
  <c r="N5752" i="12" s="1"/>
  <c r="M5753" i="12"/>
  <c r="N5753" i="12" s="1"/>
  <c r="M5754" i="12"/>
  <c r="N5754" i="12" s="1"/>
  <c r="M5755" i="12"/>
  <c r="N5755" i="12" s="1"/>
  <c r="M5756" i="12"/>
  <c r="N5756" i="12" s="1"/>
  <c r="M5757" i="12"/>
  <c r="N5757" i="12" s="1"/>
  <c r="M5758" i="12"/>
  <c r="N5758" i="12" s="1"/>
  <c r="M5759" i="12"/>
  <c r="N5759" i="12" s="1"/>
  <c r="M5760" i="12"/>
  <c r="N5760" i="12" s="1"/>
  <c r="M5761" i="12"/>
  <c r="N5761" i="12" s="1"/>
  <c r="M5762" i="12"/>
  <c r="N5762" i="12" s="1"/>
  <c r="M5763" i="12"/>
  <c r="N5763" i="12" s="1"/>
  <c r="M5764" i="12"/>
  <c r="N5764" i="12" s="1"/>
  <c r="M5765" i="12"/>
  <c r="N5765" i="12" s="1"/>
  <c r="M5766" i="12"/>
  <c r="N5766" i="12" s="1"/>
  <c r="M5767" i="12"/>
  <c r="N5767" i="12" s="1"/>
  <c r="M5768" i="12"/>
  <c r="N5768" i="12" s="1"/>
  <c r="M5769" i="12"/>
  <c r="N5769" i="12" s="1"/>
  <c r="M5770" i="12"/>
  <c r="N5770" i="12" s="1"/>
  <c r="M5771" i="12"/>
  <c r="N5771" i="12" s="1"/>
  <c r="M5772" i="12"/>
  <c r="N5772" i="12" s="1"/>
  <c r="M5773" i="12"/>
  <c r="N5773" i="12" s="1"/>
  <c r="M5774" i="12"/>
  <c r="N5774" i="12" s="1"/>
  <c r="M5775" i="12"/>
  <c r="N5775" i="12" s="1"/>
  <c r="M5776" i="12"/>
  <c r="N5776" i="12" s="1"/>
  <c r="M5777" i="12"/>
  <c r="N5777" i="12" s="1"/>
  <c r="M5778" i="12"/>
  <c r="N5778" i="12" s="1"/>
  <c r="M5779" i="12"/>
  <c r="N5779" i="12" s="1"/>
  <c r="M5780" i="12"/>
  <c r="N5780" i="12" s="1"/>
  <c r="M5781" i="12"/>
  <c r="N5781" i="12" s="1"/>
  <c r="M5782" i="12"/>
  <c r="N5782" i="12" s="1"/>
  <c r="M5783" i="12"/>
  <c r="N5783" i="12" s="1"/>
  <c r="M5784" i="12"/>
  <c r="N5784" i="12" s="1"/>
  <c r="M5785" i="12"/>
  <c r="N5785" i="12" s="1"/>
  <c r="M5786" i="12"/>
  <c r="N5786" i="12" s="1"/>
  <c r="M5787" i="12"/>
  <c r="N5787" i="12" s="1"/>
  <c r="M5788" i="12"/>
  <c r="N5788" i="12" s="1"/>
  <c r="M5789" i="12"/>
  <c r="N5789" i="12" s="1"/>
  <c r="M5790" i="12"/>
  <c r="N5790" i="12" s="1"/>
  <c r="M5791" i="12"/>
  <c r="N5791" i="12" s="1"/>
  <c r="M5792" i="12"/>
  <c r="N5792" i="12" s="1"/>
  <c r="M5793" i="12"/>
  <c r="N5793" i="12" s="1"/>
  <c r="M5794" i="12"/>
  <c r="N5794" i="12" s="1"/>
  <c r="M5795" i="12"/>
  <c r="N5795" i="12" s="1"/>
  <c r="M5796" i="12"/>
  <c r="N5796" i="12" s="1"/>
  <c r="M5797" i="12"/>
  <c r="N5797" i="12" s="1"/>
  <c r="M5798" i="12"/>
  <c r="N5798" i="12" s="1"/>
  <c r="M5799" i="12"/>
  <c r="N5799" i="12" s="1"/>
  <c r="M5800" i="12"/>
  <c r="N5800" i="12" s="1"/>
  <c r="M5801" i="12"/>
  <c r="N5801" i="12" s="1"/>
  <c r="M5802" i="12"/>
  <c r="N5802" i="12" s="1"/>
  <c r="M5803" i="12"/>
  <c r="N5803" i="12" s="1"/>
  <c r="M5804" i="12"/>
  <c r="N5804" i="12" s="1"/>
  <c r="M5805" i="12"/>
  <c r="N5805" i="12" s="1"/>
  <c r="M5806" i="12"/>
  <c r="N5806" i="12" s="1"/>
  <c r="M5807" i="12"/>
  <c r="N5807" i="12" s="1"/>
  <c r="M5808" i="12"/>
  <c r="N5808" i="12" s="1"/>
  <c r="M5809" i="12"/>
  <c r="N5809" i="12" s="1"/>
  <c r="M5810" i="12"/>
  <c r="N5810" i="12" s="1"/>
  <c r="M5811" i="12"/>
  <c r="N5811" i="12" s="1"/>
  <c r="M5812" i="12"/>
  <c r="N5812" i="12" s="1"/>
  <c r="M5813" i="12"/>
  <c r="N5813" i="12" s="1"/>
  <c r="M5814" i="12"/>
  <c r="N5814" i="12" s="1"/>
  <c r="M5815" i="12"/>
  <c r="N5815" i="12" s="1"/>
  <c r="M5816" i="12"/>
  <c r="N5816" i="12" s="1"/>
  <c r="M5817" i="12"/>
  <c r="N5817" i="12" s="1"/>
  <c r="M5818" i="12"/>
  <c r="N5818" i="12" s="1"/>
  <c r="M5819" i="12"/>
  <c r="N5819" i="12" s="1"/>
  <c r="M5820" i="12"/>
  <c r="N5820" i="12" s="1"/>
  <c r="M5821" i="12"/>
  <c r="N5821" i="12" s="1"/>
  <c r="M5822" i="12"/>
  <c r="N5822" i="12" s="1"/>
  <c r="M5823" i="12"/>
  <c r="N5823" i="12" s="1"/>
  <c r="M5824" i="12"/>
  <c r="N5824" i="12" s="1"/>
  <c r="M5825" i="12"/>
  <c r="N5825" i="12" s="1"/>
  <c r="M5826" i="12"/>
  <c r="N5826" i="12" s="1"/>
  <c r="M5827" i="12"/>
  <c r="N5827" i="12" s="1"/>
  <c r="M5828" i="12"/>
  <c r="N5828" i="12" s="1"/>
  <c r="M5829" i="12"/>
  <c r="N5829" i="12" s="1"/>
  <c r="M5830" i="12"/>
  <c r="N5830" i="12" s="1"/>
  <c r="M5831" i="12"/>
  <c r="N5831" i="12" s="1"/>
  <c r="M5832" i="12"/>
  <c r="N5832" i="12" s="1"/>
  <c r="M5833" i="12"/>
  <c r="N5833" i="12" s="1"/>
  <c r="M5834" i="12"/>
  <c r="N5834" i="12" s="1"/>
  <c r="M5835" i="12"/>
  <c r="N5835" i="12" s="1"/>
  <c r="M5836" i="12"/>
  <c r="N5836" i="12" s="1"/>
  <c r="M5837" i="12"/>
  <c r="N5837" i="12" s="1"/>
  <c r="M5838" i="12"/>
  <c r="N5838" i="12" s="1"/>
  <c r="M5839" i="12"/>
  <c r="N5839" i="12" s="1"/>
  <c r="M5840" i="12"/>
  <c r="N5840" i="12" s="1"/>
  <c r="M5841" i="12"/>
  <c r="N5841" i="12" s="1"/>
  <c r="M5842" i="12"/>
  <c r="N5842" i="12" s="1"/>
  <c r="M5843" i="12"/>
  <c r="N5843" i="12" s="1"/>
  <c r="M5844" i="12"/>
  <c r="N5844" i="12" s="1"/>
  <c r="M5845" i="12"/>
  <c r="N5845" i="12" s="1"/>
  <c r="M5846" i="12"/>
  <c r="N5846" i="12" s="1"/>
  <c r="M5847" i="12"/>
  <c r="N5847" i="12" s="1"/>
  <c r="M5848" i="12"/>
  <c r="N5848" i="12" s="1"/>
  <c r="M5849" i="12"/>
  <c r="N5849" i="12" s="1"/>
  <c r="M5850" i="12"/>
  <c r="N5850" i="12" s="1"/>
  <c r="M5851" i="12"/>
  <c r="N5851" i="12" s="1"/>
  <c r="M5852" i="12"/>
  <c r="N5852" i="12" s="1"/>
  <c r="M5853" i="12"/>
  <c r="N5853" i="12" s="1"/>
  <c r="M5854" i="12"/>
  <c r="N5854" i="12" s="1"/>
  <c r="M5855" i="12"/>
  <c r="N5855" i="12" s="1"/>
  <c r="M5856" i="12"/>
  <c r="N5856" i="12" s="1"/>
  <c r="M5857" i="12"/>
  <c r="N5857" i="12" s="1"/>
  <c r="M5858" i="12"/>
  <c r="N5858" i="12" s="1"/>
  <c r="M5859" i="12"/>
  <c r="N5859" i="12" s="1"/>
  <c r="M5860" i="12"/>
  <c r="N5860" i="12" s="1"/>
  <c r="M5861" i="12"/>
  <c r="N5861" i="12" s="1"/>
  <c r="M5862" i="12"/>
  <c r="N5862" i="12" s="1"/>
  <c r="M5863" i="12"/>
  <c r="N5863" i="12" s="1"/>
  <c r="M5864" i="12"/>
  <c r="N5864" i="12" s="1"/>
  <c r="M5865" i="12"/>
  <c r="N5865" i="12" s="1"/>
  <c r="M5866" i="12"/>
  <c r="N5866" i="12" s="1"/>
  <c r="M5867" i="12"/>
  <c r="N5867" i="12" s="1"/>
  <c r="M5868" i="12"/>
  <c r="N5868" i="12" s="1"/>
  <c r="M5869" i="12"/>
  <c r="N5869" i="12" s="1"/>
  <c r="M5870" i="12"/>
  <c r="N5870" i="12" s="1"/>
  <c r="M5871" i="12"/>
  <c r="N5871" i="12" s="1"/>
  <c r="M5872" i="12"/>
  <c r="N5872" i="12" s="1"/>
  <c r="M5873" i="12"/>
  <c r="N5873" i="12" s="1"/>
  <c r="M5874" i="12"/>
  <c r="N5874" i="12" s="1"/>
  <c r="M5875" i="12"/>
  <c r="N5875" i="12" s="1"/>
  <c r="M5876" i="12"/>
  <c r="N5876" i="12" s="1"/>
  <c r="M5877" i="12"/>
  <c r="N5877" i="12" s="1"/>
  <c r="M5878" i="12"/>
  <c r="N5878" i="12" s="1"/>
  <c r="M5879" i="12"/>
  <c r="N5879" i="12" s="1"/>
  <c r="M5880" i="12"/>
  <c r="N5880" i="12" s="1"/>
  <c r="M5881" i="12"/>
  <c r="N5881" i="12" s="1"/>
  <c r="M5882" i="12"/>
  <c r="N5882" i="12" s="1"/>
  <c r="M5883" i="12"/>
  <c r="N5883" i="12" s="1"/>
  <c r="M5884" i="12"/>
  <c r="N5884" i="12" s="1"/>
  <c r="M5885" i="12"/>
  <c r="N5885" i="12" s="1"/>
  <c r="M5886" i="12"/>
  <c r="N5886" i="12" s="1"/>
  <c r="M5887" i="12"/>
  <c r="N5887" i="12" s="1"/>
  <c r="M5888" i="12"/>
  <c r="N5888" i="12" s="1"/>
  <c r="M5889" i="12"/>
  <c r="N5889" i="12" s="1"/>
  <c r="M5890" i="12"/>
  <c r="N5890" i="12" s="1"/>
  <c r="M5891" i="12"/>
  <c r="N5891" i="12" s="1"/>
  <c r="M5892" i="12"/>
  <c r="N5892" i="12" s="1"/>
  <c r="M5893" i="12"/>
  <c r="N5893" i="12" s="1"/>
  <c r="M5894" i="12"/>
  <c r="N5894" i="12" s="1"/>
  <c r="M5895" i="12"/>
  <c r="N5895" i="12" s="1"/>
  <c r="M5896" i="12"/>
  <c r="N5896" i="12" s="1"/>
  <c r="M5897" i="12"/>
  <c r="N5897" i="12" s="1"/>
  <c r="M5898" i="12"/>
  <c r="N5898" i="12" s="1"/>
  <c r="M5899" i="12"/>
  <c r="N5899" i="12" s="1"/>
  <c r="M5900" i="12"/>
  <c r="N5900" i="12" s="1"/>
  <c r="M5901" i="12"/>
  <c r="N5901" i="12" s="1"/>
  <c r="M5902" i="12"/>
  <c r="N5902" i="12" s="1"/>
  <c r="M5903" i="12"/>
  <c r="N5903" i="12" s="1"/>
  <c r="M5904" i="12"/>
  <c r="N5904" i="12" s="1"/>
  <c r="M5905" i="12"/>
  <c r="N5905" i="12" s="1"/>
  <c r="M5906" i="12"/>
  <c r="N5906" i="12" s="1"/>
  <c r="M5907" i="12"/>
  <c r="N5907" i="12" s="1"/>
  <c r="M5908" i="12"/>
  <c r="N5908" i="12" s="1"/>
  <c r="M5909" i="12"/>
  <c r="N5909" i="12" s="1"/>
  <c r="M5910" i="12"/>
  <c r="N5910" i="12" s="1"/>
  <c r="M4204" i="12"/>
  <c r="M4205" i="12"/>
  <c r="M4206" i="12"/>
  <c r="M4207" i="12"/>
  <c r="M4208" i="12"/>
  <c r="M4209" i="12"/>
  <c r="M4210" i="12"/>
  <c r="M4211" i="12"/>
  <c r="M4212" i="12"/>
  <c r="M4213" i="12"/>
  <c r="M4214" i="12"/>
  <c r="M4215" i="12"/>
  <c r="M4216" i="12"/>
  <c r="M4217" i="12"/>
  <c r="M4218" i="12"/>
  <c r="M4219" i="12"/>
  <c r="M4220" i="12"/>
  <c r="M4221" i="12"/>
  <c r="M4222" i="12"/>
  <c r="M4223" i="12"/>
  <c r="M4224" i="12"/>
  <c r="M4225" i="12"/>
  <c r="M4226" i="12"/>
  <c r="M4227" i="12"/>
  <c r="M4228" i="12"/>
  <c r="M4229" i="12"/>
  <c r="M4230" i="12"/>
  <c r="M4231" i="12"/>
  <c r="M4232" i="12"/>
  <c r="M4233" i="12"/>
  <c r="M4234" i="12"/>
  <c r="M4235" i="12"/>
  <c r="M4236" i="12"/>
  <c r="M4237" i="12"/>
  <c r="M4238" i="12"/>
  <c r="M4239" i="12"/>
  <c r="M4240" i="12"/>
  <c r="M4241" i="12"/>
  <c r="M4242" i="12"/>
  <c r="M4243" i="12"/>
  <c r="M4244" i="12"/>
  <c r="M4245" i="12"/>
  <c r="M4246" i="12"/>
  <c r="M4247" i="12"/>
  <c r="M4248" i="12"/>
  <c r="M4249" i="12"/>
  <c r="M4250" i="12"/>
  <c r="M4251" i="12"/>
  <c r="M4252" i="12"/>
  <c r="M4253" i="12"/>
  <c r="M4254" i="12"/>
  <c r="M4255" i="12"/>
  <c r="M4256" i="12"/>
  <c r="M4257" i="12"/>
  <c r="M4258" i="12"/>
  <c r="M4259" i="12"/>
  <c r="M4260" i="12"/>
  <c r="M4261" i="12"/>
  <c r="M4262" i="12"/>
  <c r="M4263" i="12"/>
  <c r="M4264" i="12"/>
  <c r="M4265" i="12"/>
  <c r="M4266" i="12"/>
  <c r="M4267" i="12"/>
  <c r="M4268" i="12"/>
  <c r="M4269" i="12"/>
  <c r="M4270" i="12"/>
  <c r="M4271" i="12"/>
  <c r="M4272" i="12"/>
  <c r="M4273" i="12"/>
  <c r="M4274" i="12"/>
  <c r="M4275" i="12"/>
  <c r="M4276" i="12"/>
  <c r="M4277" i="12"/>
  <c r="M4278" i="12"/>
  <c r="M4279" i="12"/>
  <c r="M4280" i="12"/>
  <c r="M4281" i="12"/>
  <c r="M4282" i="12"/>
  <c r="M4283" i="12"/>
  <c r="M4284" i="12"/>
  <c r="M4285" i="12"/>
  <c r="M4286" i="12"/>
  <c r="M4287" i="12"/>
  <c r="M4288" i="12"/>
  <c r="M4289" i="12"/>
  <c r="M4290" i="12"/>
  <c r="M4291" i="12"/>
  <c r="M4292" i="12"/>
  <c r="M4293" i="12"/>
  <c r="M4294" i="12"/>
  <c r="M4295" i="12"/>
  <c r="M4296" i="12"/>
  <c r="M4297" i="12"/>
  <c r="M4298" i="12"/>
  <c r="M4299" i="12"/>
  <c r="M4300" i="12"/>
  <c r="M4301" i="12"/>
  <c r="M4302" i="12"/>
  <c r="M4303" i="12"/>
  <c r="M4304" i="12"/>
  <c r="M4305" i="12"/>
  <c r="M4306" i="12"/>
  <c r="M4307" i="12"/>
  <c r="M4308" i="12"/>
  <c r="M4309" i="12"/>
  <c r="M4310" i="12"/>
  <c r="M4311" i="12"/>
  <c r="M4312" i="12"/>
  <c r="M4313" i="12"/>
  <c r="M4314" i="12"/>
  <c r="M4315" i="12"/>
  <c r="M4316" i="12"/>
  <c r="M4317" i="12"/>
  <c r="M4318" i="12"/>
  <c r="M4319" i="12"/>
  <c r="M4320" i="12"/>
  <c r="M4321" i="12"/>
  <c r="M4322" i="12"/>
  <c r="M4323" i="12"/>
  <c r="M4324" i="12"/>
  <c r="M4325" i="12"/>
  <c r="M4326" i="12"/>
  <c r="M4327" i="12"/>
  <c r="M4328" i="12"/>
  <c r="M4329" i="12"/>
  <c r="M4330" i="12"/>
  <c r="M4331" i="12"/>
  <c r="M4332" i="12"/>
  <c r="M4333" i="12"/>
  <c r="M4334" i="12"/>
  <c r="M4335" i="12"/>
  <c r="M4336" i="12"/>
  <c r="M4337" i="12"/>
  <c r="M4338" i="12"/>
  <c r="M4339" i="12"/>
  <c r="M4340" i="12"/>
  <c r="M4341" i="12"/>
  <c r="M4342" i="12"/>
  <c r="M4343" i="12"/>
  <c r="M4344" i="12"/>
  <c r="M4345" i="12"/>
  <c r="M4346" i="12"/>
  <c r="M4347" i="12"/>
  <c r="M4348" i="12"/>
  <c r="M4349" i="12"/>
  <c r="M4350" i="12"/>
  <c r="M4351" i="12"/>
  <c r="M4352" i="12"/>
  <c r="M4353" i="12"/>
  <c r="M4354" i="12"/>
  <c r="M4355" i="12"/>
  <c r="M4356" i="12"/>
  <c r="M4357" i="12"/>
  <c r="M4358" i="12"/>
  <c r="M4359" i="12"/>
  <c r="M4360" i="12"/>
  <c r="M4361" i="12"/>
  <c r="M4362" i="12"/>
  <c r="M4363" i="12"/>
  <c r="M4364" i="12"/>
  <c r="M4365" i="12"/>
  <c r="M4366" i="12"/>
  <c r="M4367" i="12"/>
  <c r="M4368" i="12"/>
  <c r="M4369" i="12"/>
  <c r="M4370" i="12"/>
  <c r="M4371" i="12"/>
  <c r="M4372" i="12"/>
  <c r="M4373" i="12"/>
  <c r="M4374" i="12"/>
  <c r="M4375" i="12"/>
  <c r="M4376" i="12"/>
  <c r="M4377" i="12"/>
  <c r="M4378" i="12"/>
  <c r="M4379" i="12"/>
  <c r="M4380" i="12"/>
  <c r="M4381" i="12"/>
  <c r="M4382" i="12"/>
  <c r="M4383" i="12"/>
  <c r="M4384" i="12"/>
  <c r="M4385" i="12"/>
  <c r="M4386" i="12"/>
  <c r="M4387" i="12"/>
  <c r="M4388" i="12"/>
  <c r="M4389" i="12"/>
  <c r="M4390" i="12"/>
  <c r="M4391" i="12"/>
  <c r="M4392" i="12"/>
  <c r="M4393" i="12"/>
  <c r="M4394" i="12"/>
  <c r="M4395" i="12"/>
  <c r="M4396" i="12"/>
  <c r="M4397" i="12"/>
  <c r="M4398" i="12"/>
  <c r="M4399" i="12"/>
  <c r="M4400" i="12"/>
  <c r="M4401" i="12"/>
  <c r="M4402" i="12"/>
  <c r="M4403" i="12"/>
  <c r="M4404" i="12"/>
  <c r="M4405" i="12"/>
  <c r="M4406" i="12"/>
  <c r="M4407" i="12"/>
  <c r="M4408" i="12"/>
  <c r="M4409" i="12"/>
  <c r="M4410" i="12"/>
  <c r="M4411" i="12"/>
  <c r="M4412" i="12"/>
  <c r="M4413" i="12"/>
  <c r="M4414" i="12"/>
  <c r="M4415" i="12"/>
  <c r="M4416" i="12"/>
  <c r="M4417" i="12"/>
  <c r="M4418" i="12"/>
  <c r="M4419" i="12"/>
  <c r="M4420" i="12"/>
  <c r="M4421" i="12"/>
  <c r="M4422" i="12"/>
  <c r="M4423" i="12"/>
  <c r="M4424" i="12"/>
  <c r="M4425" i="12"/>
  <c r="M4426" i="12"/>
  <c r="M4427" i="12"/>
  <c r="M4428" i="12"/>
  <c r="M4429" i="12"/>
  <c r="M4430" i="12"/>
  <c r="M4431" i="12"/>
  <c r="M4432" i="12"/>
  <c r="M4433" i="12"/>
  <c r="M4434" i="12"/>
  <c r="M4435" i="12"/>
  <c r="M4436" i="12"/>
  <c r="M4437" i="12"/>
  <c r="M4438" i="12"/>
  <c r="M4439" i="12"/>
  <c r="M4440" i="12"/>
  <c r="M4441" i="12"/>
  <c r="M4442" i="12"/>
  <c r="M4443" i="12"/>
  <c r="M4444" i="12"/>
  <c r="M4445" i="12"/>
  <c r="M4446" i="12"/>
  <c r="M4447" i="12"/>
  <c r="M4448" i="12"/>
  <c r="M4449" i="12"/>
  <c r="M4450" i="12"/>
  <c r="M4451" i="12"/>
  <c r="M4452" i="12"/>
  <c r="M4453" i="12"/>
  <c r="M4454" i="12"/>
  <c r="M4455" i="12"/>
  <c r="M4456" i="12"/>
  <c r="M4457" i="12"/>
  <c r="M4458" i="12"/>
  <c r="M4459" i="12"/>
  <c r="M4460" i="12"/>
  <c r="M4461" i="12"/>
  <c r="M4462" i="12"/>
  <c r="M4463" i="12"/>
  <c r="M4464" i="12"/>
  <c r="M4465" i="12"/>
  <c r="M4466" i="12"/>
  <c r="M4467" i="12"/>
  <c r="M4468" i="12"/>
  <c r="M4469" i="12"/>
  <c r="M4470" i="12"/>
  <c r="M4471" i="12"/>
  <c r="M4472" i="12"/>
  <c r="M4473" i="12"/>
  <c r="M4474" i="12"/>
  <c r="M4475" i="12"/>
  <c r="M4476" i="12"/>
  <c r="M4477" i="12"/>
  <c r="M4478" i="12"/>
  <c r="M4479" i="12"/>
  <c r="M4480" i="12"/>
  <c r="M4481" i="12"/>
  <c r="M4482" i="12"/>
  <c r="M4483" i="12"/>
  <c r="M4484" i="12"/>
  <c r="M4485" i="12"/>
  <c r="M4486" i="12"/>
  <c r="M4487" i="12"/>
  <c r="M4488" i="12"/>
  <c r="M4489" i="12"/>
  <c r="M4490" i="12"/>
  <c r="M4491" i="12"/>
  <c r="M4492" i="12"/>
  <c r="M4493" i="12"/>
  <c r="M4494" i="12"/>
  <c r="M4495" i="12"/>
  <c r="M4496" i="12"/>
  <c r="M4497" i="12"/>
  <c r="M4498" i="12"/>
  <c r="M4499" i="12"/>
  <c r="M4500" i="12"/>
  <c r="M4501" i="12"/>
  <c r="M4502" i="12"/>
  <c r="M4503" i="12"/>
  <c r="M4504" i="12"/>
  <c r="M4505" i="12"/>
  <c r="M4506" i="12"/>
  <c r="M4507" i="12"/>
  <c r="M4508" i="12"/>
  <c r="M4509" i="12"/>
  <c r="M4510" i="12"/>
  <c r="M4511" i="12"/>
  <c r="M4512" i="12"/>
  <c r="M4513" i="12"/>
  <c r="M4514" i="12"/>
  <c r="M4515" i="12"/>
  <c r="M4516" i="12"/>
  <c r="M4517" i="12"/>
  <c r="M4518" i="12"/>
  <c r="M4519" i="12"/>
  <c r="M4520" i="12"/>
  <c r="M4521" i="12"/>
  <c r="M4522" i="12"/>
  <c r="M4523" i="12"/>
  <c r="M4524" i="12"/>
  <c r="M4525" i="12"/>
  <c r="M4526" i="12"/>
  <c r="M4527" i="12"/>
  <c r="M4528" i="12"/>
  <c r="M4529" i="12"/>
  <c r="M4530" i="12"/>
  <c r="M4531" i="12"/>
  <c r="M4532" i="12"/>
  <c r="M4533" i="12"/>
  <c r="M4534" i="12"/>
  <c r="M4535" i="12"/>
  <c r="M4536" i="12"/>
  <c r="M4537" i="12"/>
  <c r="M4538" i="12"/>
  <c r="M4539" i="12"/>
  <c r="M4540" i="12"/>
  <c r="M4541" i="12"/>
  <c r="M4542" i="12"/>
  <c r="M4543" i="12"/>
  <c r="M4544" i="12"/>
  <c r="M4545" i="12"/>
  <c r="M4546" i="12"/>
  <c r="M4547" i="12"/>
  <c r="M4548" i="12"/>
  <c r="M4549" i="12"/>
  <c r="M4550" i="12"/>
  <c r="M4551" i="12"/>
  <c r="M4552" i="12"/>
  <c r="M4553" i="12"/>
  <c r="M4554" i="12"/>
  <c r="M4555" i="12"/>
  <c r="M4556" i="12"/>
  <c r="M4557" i="12"/>
  <c r="M4558" i="12"/>
  <c r="M4559" i="12"/>
  <c r="M4560" i="12"/>
  <c r="M4561" i="12"/>
  <c r="M4562" i="12"/>
  <c r="M4563" i="12"/>
  <c r="M4564" i="12"/>
  <c r="M4565" i="12"/>
  <c r="M4566" i="12"/>
  <c r="M4567" i="12"/>
  <c r="M4568" i="12"/>
  <c r="M4569" i="12"/>
  <c r="M4570" i="12"/>
  <c r="M4571" i="12"/>
  <c r="M4572" i="12"/>
  <c r="M4573" i="12"/>
  <c r="M4574" i="12"/>
  <c r="M4575" i="12"/>
  <c r="M4576" i="12"/>
  <c r="M4577" i="12"/>
  <c r="M4578" i="12"/>
  <c r="M4579" i="12"/>
  <c r="M4580" i="12"/>
  <c r="M4581" i="12"/>
  <c r="M4582" i="12"/>
  <c r="M4583" i="12"/>
  <c r="M4584" i="12"/>
  <c r="M4585" i="12"/>
  <c r="M4586" i="12"/>
  <c r="M4587" i="12"/>
  <c r="M4588" i="12"/>
  <c r="M4589" i="12"/>
  <c r="M4590" i="12"/>
  <c r="M4591" i="12"/>
  <c r="M4592" i="12"/>
  <c r="M4593" i="12"/>
  <c r="M4594" i="12"/>
  <c r="M4595" i="12"/>
  <c r="M4596" i="12"/>
  <c r="M4597" i="12"/>
  <c r="M4598" i="12"/>
  <c r="M4599" i="12"/>
  <c r="M4600" i="12"/>
  <c r="M4601" i="12"/>
  <c r="M4602" i="12"/>
  <c r="M4603" i="12"/>
  <c r="M4604" i="12"/>
  <c r="M4605" i="12"/>
  <c r="M4606" i="12"/>
  <c r="M4607" i="12"/>
  <c r="M4608" i="12"/>
  <c r="M4609" i="12"/>
  <c r="M4610" i="12"/>
  <c r="M4611" i="12"/>
  <c r="M4612" i="12"/>
  <c r="M4613" i="12"/>
  <c r="M4614" i="12"/>
  <c r="M4615" i="12"/>
  <c r="M4616" i="12"/>
  <c r="M4617" i="12"/>
  <c r="M4618" i="12"/>
  <c r="M4619" i="12"/>
  <c r="M4620" i="12"/>
  <c r="M4621" i="12"/>
  <c r="M4622" i="12"/>
  <c r="M4623" i="12"/>
  <c r="M4624" i="12"/>
  <c r="M4625" i="12"/>
  <c r="M4626" i="12"/>
  <c r="M4627" i="12"/>
  <c r="M4628" i="12"/>
  <c r="M4629" i="12"/>
  <c r="M4630" i="12"/>
  <c r="M4631" i="12"/>
  <c r="M4632" i="12"/>
  <c r="M4633" i="12"/>
  <c r="M4634" i="12"/>
  <c r="M4635" i="12"/>
  <c r="M4636" i="12"/>
  <c r="M4637" i="12"/>
  <c r="M4638" i="12"/>
  <c r="M4639" i="12"/>
  <c r="M4640" i="12"/>
  <c r="M4641" i="12"/>
  <c r="M4642" i="12"/>
  <c r="M4643" i="12"/>
  <c r="M4644" i="12"/>
  <c r="M4645" i="12"/>
  <c r="M4646" i="12"/>
  <c r="M4647" i="12"/>
  <c r="M4648" i="12"/>
  <c r="M4649" i="12"/>
  <c r="M4650" i="12"/>
  <c r="M4651" i="12"/>
  <c r="M4652" i="12"/>
  <c r="M4653" i="12"/>
  <c r="M4654" i="12"/>
  <c r="M4655" i="12"/>
  <c r="M4656" i="12"/>
  <c r="M4657" i="12"/>
  <c r="M4658" i="12"/>
  <c r="M4659" i="12"/>
  <c r="M4660" i="12"/>
  <c r="M4661" i="12"/>
  <c r="M4662" i="12"/>
  <c r="M4663" i="12"/>
  <c r="M4664" i="12"/>
  <c r="M4665" i="12"/>
  <c r="M4666" i="12"/>
  <c r="M4667" i="12"/>
  <c r="M4668" i="12"/>
  <c r="M4669" i="12"/>
  <c r="M4670" i="12"/>
  <c r="M4671" i="12"/>
  <c r="M4672" i="12"/>
  <c r="M4673" i="12"/>
  <c r="M4674" i="12"/>
  <c r="M4675" i="12"/>
  <c r="M4676" i="12"/>
  <c r="M4677" i="12"/>
  <c r="M4678" i="12"/>
  <c r="M4679" i="12"/>
  <c r="M4680" i="12"/>
  <c r="M4681" i="12"/>
  <c r="M4682" i="12"/>
  <c r="M4683" i="12"/>
  <c r="M4684" i="12"/>
  <c r="M4685" i="12"/>
  <c r="M4686" i="12"/>
  <c r="M4687" i="12"/>
  <c r="M4688" i="12"/>
  <c r="M4689" i="12"/>
  <c r="M4690" i="12"/>
  <c r="M4691" i="12"/>
  <c r="M4692" i="12"/>
  <c r="M4693" i="12"/>
  <c r="M4694" i="12"/>
  <c r="M4695" i="12"/>
  <c r="M4696" i="12"/>
  <c r="M4697" i="12"/>
  <c r="M4698" i="12"/>
  <c r="M4699" i="12"/>
  <c r="M4700" i="12"/>
  <c r="M4701" i="12"/>
  <c r="M4702" i="12"/>
  <c r="M4703" i="12"/>
  <c r="M4704" i="12"/>
  <c r="M4705" i="12"/>
  <c r="M4706" i="12"/>
  <c r="M4707" i="12"/>
  <c r="M4708" i="12"/>
  <c r="M4709" i="12"/>
  <c r="M4710" i="12"/>
  <c r="M4711" i="12"/>
  <c r="M4712" i="12"/>
  <c r="M4713" i="12"/>
  <c r="M4714" i="12"/>
  <c r="M4715" i="12"/>
  <c r="M4716" i="12"/>
  <c r="M4717" i="12"/>
  <c r="M4718" i="12"/>
  <c r="M4719" i="12"/>
  <c r="M4720" i="12"/>
  <c r="M4721" i="12"/>
  <c r="M4722" i="12"/>
  <c r="M4723" i="12"/>
  <c r="M4724" i="12"/>
  <c r="M4725" i="12"/>
  <c r="M4726" i="12"/>
  <c r="M4727" i="12"/>
  <c r="M4728" i="12"/>
  <c r="M4729" i="12"/>
  <c r="M4730" i="12"/>
  <c r="M4731" i="12"/>
  <c r="M4732" i="12"/>
  <c r="M4733" i="12"/>
  <c r="M4734" i="12"/>
  <c r="M4735" i="12"/>
  <c r="M4736" i="12"/>
  <c r="M4737" i="12"/>
  <c r="M4738" i="12"/>
  <c r="M4739" i="12"/>
  <c r="M4740" i="12"/>
  <c r="M4741" i="12"/>
  <c r="M4742" i="12"/>
  <c r="M4743" i="12"/>
  <c r="M4744" i="12"/>
  <c r="M4745" i="12"/>
  <c r="M4746" i="12"/>
  <c r="M4747" i="12"/>
  <c r="M4748" i="12"/>
  <c r="M4749" i="12"/>
  <c r="M4750" i="12"/>
  <c r="M4751" i="12"/>
  <c r="M4752" i="12"/>
  <c r="M4753" i="12"/>
  <c r="M4754" i="12"/>
  <c r="M4755" i="12"/>
  <c r="M4756" i="12"/>
  <c r="M4757" i="12"/>
  <c r="M4758" i="12"/>
  <c r="M4759" i="12"/>
  <c r="M4760" i="12"/>
  <c r="M4761" i="12"/>
  <c r="M4762" i="12"/>
  <c r="M4763" i="12"/>
  <c r="M4764" i="12"/>
  <c r="M4765" i="12"/>
  <c r="M4766" i="12"/>
  <c r="M4767" i="12"/>
  <c r="M4768" i="12"/>
  <c r="M4769" i="12"/>
  <c r="M4770" i="12"/>
  <c r="M4771" i="12"/>
  <c r="M4772" i="12"/>
  <c r="M4773" i="12"/>
  <c r="M4774" i="12"/>
  <c r="M4775" i="12"/>
  <c r="M4776" i="12"/>
  <c r="N4776" i="12" s="1"/>
  <c r="M4777" i="12"/>
  <c r="N4777" i="12" s="1"/>
  <c r="M4778" i="12"/>
  <c r="N4778" i="12" s="1"/>
  <c r="M4779" i="12"/>
  <c r="N4779" i="12" s="1"/>
  <c r="M4780" i="12"/>
  <c r="N4780" i="12" s="1"/>
  <c r="M4781" i="12"/>
  <c r="N4781" i="12" s="1"/>
  <c r="M4782" i="12"/>
  <c r="N4782" i="12" s="1"/>
  <c r="M4783" i="12"/>
  <c r="N4783" i="12" s="1"/>
  <c r="M4784" i="12"/>
  <c r="N4784" i="12" s="1"/>
  <c r="M4785" i="12"/>
  <c r="N4785" i="12" s="1"/>
  <c r="M4786" i="12"/>
  <c r="N4786" i="12" s="1"/>
  <c r="M4787" i="12"/>
  <c r="N4787" i="12" s="1"/>
  <c r="M4788" i="12"/>
  <c r="N4788" i="12" s="1"/>
  <c r="M4789" i="12"/>
  <c r="N4789" i="12" s="1"/>
  <c r="M4790" i="12"/>
  <c r="N4790" i="12" s="1"/>
  <c r="M4791" i="12"/>
  <c r="N4791" i="12" s="1"/>
  <c r="M4792" i="12"/>
  <c r="N4792" i="12" s="1"/>
  <c r="M4793" i="12"/>
  <c r="N4793" i="12" s="1"/>
  <c r="M4794" i="12"/>
  <c r="N4794" i="12" s="1"/>
  <c r="M4795" i="12"/>
  <c r="N4795" i="12" s="1"/>
  <c r="M4796" i="12"/>
  <c r="N4796" i="12" s="1"/>
  <c r="M4797" i="12"/>
  <c r="N4797" i="12" s="1"/>
  <c r="M4798" i="12"/>
  <c r="N4798" i="12" s="1"/>
  <c r="M4799" i="12"/>
  <c r="N4799" i="12" s="1"/>
  <c r="M4800" i="12"/>
  <c r="N4800" i="12" s="1"/>
  <c r="M4801" i="12"/>
  <c r="N4801" i="12" s="1"/>
  <c r="M4802" i="12"/>
  <c r="N4802" i="12" s="1"/>
  <c r="M4803" i="12"/>
  <c r="N4803" i="12" s="1"/>
  <c r="M4804" i="12"/>
  <c r="N4804" i="12" s="1"/>
  <c r="M4805" i="12"/>
  <c r="N4805" i="12" s="1"/>
  <c r="M4806" i="12"/>
  <c r="N4806" i="12" s="1"/>
  <c r="M4807" i="12"/>
  <c r="N4807" i="12" s="1"/>
  <c r="M4808" i="12"/>
  <c r="N4808" i="12" s="1"/>
  <c r="M4809" i="12"/>
  <c r="N4809" i="12" s="1"/>
  <c r="M4810" i="12"/>
  <c r="N4810" i="12" s="1"/>
  <c r="M4811" i="12"/>
  <c r="N4811" i="12" s="1"/>
  <c r="M4812" i="12"/>
  <c r="N4812" i="12" s="1"/>
  <c r="M4813" i="12"/>
  <c r="N4813" i="12" s="1"/>
  <c r="M4814" i="12"/>
  <c r="N4814" i="12" s="1"/>
  <c r="M4815" i="12"/>
  <c r="N4815" i="12" s="1"/>
  <c r="M4816" i="12"/>
  <c r="N4816" i="12" s="1"/>
  <c r="M4817" i="12"/>
  <c r="N4817" i="12" s="1"/>
  <c r="M4818" i="12"/>
  <c r="N4818" i="12" s="1"/>
  <c r="M4819" i="12"/>
  <c r="N4819" i="12" s="1"/>
  <c r="M4820" i="12"/>
  <c r="N4820" i="12" s="1"/>
  <c r="M4821" i="12"/>
  <c r="N4821" i="12" s="1"/>
  <c r="M4822" i="12"/>
  <c r="N4822" i="12" s="1"/>
  <c r="M4823" i="12"/>
  <c r="N4823" i="12" s="1"/>
  <c r="M4824" i="12"/>
  <c r="N4824" i="12" s="1"/>
  <c r="M4825" i="12"/>
  <c r="N4825" i="12" s="1"/>
  <c r="M4826" i="12"/>
  <c r="N4826" i="12" s="1"/>
  <c r="M4827" i="12"/>
  <c r="N4827" i="12" s="1"/>
  <c r="M4828" i="12"/>
  <c r="N4828" i="12" s="1"/>
  <c r="M4829" i="12"/>
  <c r="N4829" i="12" s="1"/>
  <c r="M4830" i="12"/>
  <c r="N4830" i="12" s="1"/>
  <c r="M4831" i="12"/>
  <c r="N4831" i="12" s="1"/>
  <c r="M4832" i="12"/>
  <c r="N4832" i="12" s="1"/>
  <c r="M4833" i="12"/>
  <c r="N4833" i="12" s="1"/>
  <c r="M4834" i="12"/>
  <c r="N4834" i="12" s="1"/>
  <c r="M4835" i="12"/>
  <c r="N4835" i="12" s="1"/>
  <c r="M4836" i="12"/>
  <c r="N4836" i="12" s="1"/>
  <c r="M4837" i="12"/>
  <c r="N4837" i="12" s="1"/>
  <c r="M4838" i="12"/>
  <c r="N4838" i="12" s="1"/>
  <c r="M4839" i="12"/>
  <c r="N4839" i="12" s="1"/>
  <c r="M4840" i="12"/>
  <c r="N4840" i="12" s="1"/>
  <c r="M4841" i="12"/>
  <c r="N4841" i="12" s="1"/>
  <c r="M4842" i="12"/>
  <c r="N4842" i="12" s="1"/>
  <c r="M4843" i="12"/>
  <c r="N4843" i="12" s="1"/>
  <c r="M4844" i="12"/>
  <c r="N4844" i="12" s="1"/>
  <c r="M4845" i="12"/>
  <c r="N4845" i="12" s="1"/>
  <c r="M4846" i="12"/>
  <c r="N4846" i="12" s="1"/>
  <c r="M4847" i="12"/>
  <c r="N4847" i="12" s="1"/>
  <c r="M4848" i="12"/>
  <c r="N4848" i="12" s="1"/>
  <c r="M4849" i="12"/>
  <c r="N4849" i="12" s="1"/>
  <c r="M4850" i="12"/>
  <c r="N4850" i="12" s="1"/>
  <c r="M4851" i="12"/>
  <c r="N4851" i="12" s="1"/>
  <c r="M4852" i="12"/>
  <c r="N4852" i="12" s="1"/>
  <c r="M4853" i="12"/>
  <c r="N4853" i="12" s="1"/>
  <c r="M4854" i="12"/>
  <c r="N4854" i="12" s="1"/>
  <c r="M4855" i="12"/>
  <c r="N4855" i="12" s="1"/>
  <c r="M4856" i="12"/>
  <c r="N4856" i="12" s="1"/>
  <c r="M4857" i="12"/>
  <c r="N4857" i="12" s="1"/>
  <c r="M4858" i="12"/>
  <c r="N4858" i="12" s="1"/>
  <c r="M4859" i="12"/>
  <c r="N4859" i="12" s="1"/>
  <c r="M4860" i="12"/>
  <c r="N4860" i="12" s="1"/>
  <c r="M4861" i="12"/>
  <c r="N4861" i="12" s="1"/>
  <c r="M4862" i="12"/>
  <c r="N4862" i="12" s="1"/>
  <c r="M4863" i="12"/>
  <c r="N4863" i="12" s="1"/>
  <c r="M4864" i="12"/>
  <c r="N4864" i="12" s="1"/>
  <c r="M4865" i="12"/>
  <c r="N4865" i="12" s="1"/>
  <c r="M4866" i="12"/>
  <c r="N4866" i="12" s="1"/>
  <c r="M4867" i="12"/>
  <c r="N4867" i="12" s="1"/>
  <c r="M4868" i="12"/>
  <c r="N4868" i="12" s="1"/>
  <c r="M4869" i="12"/>
  <c r="N4869" i="12" s="1"/>
  <c r="M4870" i="12"/>
  <c r="N4870" i="12" s="1"/>
  <c r="M4871" i="12"/>
  <c r="N4871" i="12" s="1"/>
  <c r="M4872" i="12"/>
  <c r="N4872" i="12" s="1"/>
  <c r="M4873" i="12"/>
  <c r="N4873" i="12" s="1"/>
  <c r="M4874" i="12"/>
  <c r="N4874" i="12" s="1"/>
  <c r="M4875" i="12"/>
  <c r="N4875" i="12" s="1"/>
  <c r="M4876" i="12"/>
  <c r="N4876" i="12" s="1"/>
  <c r="M4877" i="12"/>
  <c r="N4877" i="12" s="1"/>
  <c r="M4878" i="12"/>
  <c r="N4878" i="12" s="1"/>
  <c r="M4879" i="12"/>
  <c r="N4879" i="12" s="1"/>
  <c r="M4880" i="12"/>
  <c r="N4880" i="12" s="1"/>
  <c r="M4881" i="12"/>
  <c r="N4881" i="12" s="1"/>
  <c r="M4882" i="12"/>
  <c r="N4882" i="12" s="1"/>
  <c r="M4883" i="12"/>
  <c r="N4883" i="12" s="1"/>
  <c r="M4884" i="12"/>
  <c r="N4884" i="12" s="1"/>
  <c r="M4885" i="12"/>
  <c r="N4885" i="12" s="1"/>
  <c r="M4886" i="12"/>
  <c r="N4886" i="12" s="1"/>
  <c r="M4887" i="12"/>
  <c r="N4887" i="12" s="1"/>
  <c r="M4888" i="12"/>
  <c r="N4888" i="12" s="1"/>
  <c r="M4889" i="12"/>
  <c r="N4889" i="12" s="1"/>
  <c r="M4890" i="12"/>
  <c r="N4890" i="12" s="1"/>
  <c r="M4891" i="12"/>
  <c r="N4891" i="12" s="1"/>
  <c r="M4892" i="12"/>
  <c r="N4892" i="12" s="1"/>
  <c r="M4893" i="12"/>
  <c r="N4893" i="12" s="1"/>
  <c r="M4894" i="12"/>
  <c r="N4894" i="12" s="1"/>
  <c r="M4895" i="12"/>
  <c r="N4895" i="12" s="1"/>
  <c r="M4896" i="12"/>
  <c r="N4896" i="12" s="1"/>
  <c r="M4897" i="12"/>
  <c r="N4897" i="12" s="1"/>
  <c r="M4898" i="12"/>
  <c r="N4898" i="12" s="1"/>
  <c r="M4899" i="12"/>
  <c r="N4899" i="12" s="1"/>
  <c r="M4900" i="12"/>
  <c r="N4900" i="12" s="1"/>
  <c r="M4901" i="12"/>
  <c r="N4901" i="12" s="1"/>
  <c r="M4902" i="12"/>
  <c r="N4902" i="12" s="1"/>
  <c r="M4903" i="12"/>
  <c r="N4903" i="12" s="1"/>
  <c r="M4904" i="12"/>
  <c r="N4904" i="12" s="1"/>
  <c r="M4905" i="12"/>
  <c r="N4905" i="12" s="1"/>
  <c r="M4906" i="12"/>
  <c r="N4906" i="12" s="1"/>
  <c r="M4907" i="12"/>
  <c r="N4907" i="12" s="1"/>
  <c r="M4908" i="12"/>
  <c r="N4908" i="12" s="1"/>
  <c r="M4909" i="12"/>
  <c r="N4909" i="12" s="1"/>
  <c r="M4910" i="12"/>
  <c r="N4910" i="12" s="1"/>
  <c r="M4911" i="12"/>
  <c r="N4911" i="12" s="1"/>
  <c r="M4912" i="12"/>
  <c r="N4912" i="12" s="1"/>
  <c r="M4913" i="12"/>
  <c r="N4913" i="12" s="1"/>
  <c r="M4914" i="12"/>
  <c r="N4914" i="12" s="1"/>
  <c r="M4915" i="12"/>
  <c r="N4915" i="12" s="1"/>
  <c r="M4916" i="12"/>
  <c r="N4916" i="12" s="1"/>
  <c r="M4917" i="12"/>
  <c r="N4917" i="12" s="1"/>
  <c r="M4918" i="12"/>
  <c r="N4918" i="12" s="1"/>
  <c r="M4919" i="12"/>
  <c r="N4919" i="12" s="1"/>
  <c r="M4920" i="12"/>
  <c r="N4920" i="12" s="1"/>
  <c r="M4921" i="12"/>
  <c r="N4921" i="12" s="1"/>
  <c r="M4922" i="12"/>
  <c r="N4922" i="12" s="1"/>
  <c r="M4923" i="12"/>
  <c r="N4923" i="12" s="1"/>
  <c r="M4924" i="12"/>
  <c r="N4924" i="12" s="1"/>
  <c r="M4925" i="12"/>
  <c r="N4925" i="12" s="1"/>
  <c r="M4926" i="12"/>
  <c r="N4926" i="12" s="1"/>
  <c r="M4927" i="12"/>
  <c r="N4927" i="12" s="1"/>
  <c r="M4928" i="12"/>
  <c r="N4928" i="12" s="1"/>
  <c r="M4929" i="12"/>
  <c r="N4929" i="12" s="1"/>
  <c r="M4930" i="12"/>
  <c r="N4930" i="12" s="1"/>
  <c r="M4931" i="12"/>
  <c r="N4931" i="12" s="1"/>
  <c r="M4932" i="12"/>
  <c r="N4932" i="12" s="1"/>
  <c r="M4933" i="12"/>
  <c r="N4933" i="12" s="1"/>
  <c r="M4934" i="12"/>
  <c r="N4934" i="12" s="1"/>
  <c r="M4935" i="12"/>
  <c r="N4935" i="12" s="1"/>
  <c r="M4936" i="12"/>
  <c r="N4936" i="12" s="1"/>
  <c r="M4937" i="12"/>
  <c r="N4937" i="12" s="1"/>
  <c r="M4938" i="12"/>
  <c r="N4938" i="12" s="1"/>
  <c r="M4939" i="12"/>
  <c r="N4939" i="12" s="1"/>
  <c r="M4940" i="12"/>
  <c r="N4940" i="12" s="1"/>
  <c r="M4941" i="12"/>
  <c r="N4941" i="12" s="1"/>
  <c r="M4942" i="12"/>
  <c r="N4942" i="12" s="1"/>
  <c r="M4943" i="12"/>
  <c r="N4943" i="12" s="1"/>
  <c r="M4944" i="12"/>
  <c r="N4944" i="12" s="1"/>
  <c r="M4945" i="12"/>
  <c r="N4945" i="12" s="1"/>
  <c r="M4946" i="12"/>
  <c r="N4946" i="12" s="1"/>
  <c r="M4947" i="12"/>
  <c r="N4947" i="12" s="1"/>
  <c r="M4948" i="12"/>
  <c r="N4948" i="12" s="1"/>
  <c r="M4949" i="12"/>
  <c r="N4949" i="12" s="1"/>
  <c r="M4950" i="12"/>
  <c r="N4950" i="12" s="1"/>
  <c r="M4951" i="12"/>
  <c r="N4951" i="12" s="1"/>
  <c r="M4952" i="12"/>
  <c r="N4952" i="12" s="1"/>
  <c r="M4953" i="12"/>
  <c r="N4953" i="12" s="1"/>
  <c r="M4954" i="12"/>
  <c r="N4954" i="12" s="1"/>
  <c r="M4955" i="12"/>
  <c r="N4955" i="12" s="1"/>
  <c r="M4956" i="12"/>
  <c r="N4956" i="12" s="1"/>
  <c r="M4957" i="12"/>
  <c r="N4957" i="12" s="1"/>
  <c r="M4958" i="12"/>
  <c r="N4958" i="12" s="1"/>
  <c r="M4959" i="12"/>
  <c r="N4959" i="12" s="1"/>
  <c r="M4960" i="12"/>
  <c r="N4960" i="12" s="1"/>
  <c r="M4961" i="12"/>
  <c r="N4961" i="12" s="1"/>
  <c r="M4962" i="12"/>
  <c r="N4962" i="12" s="1"/>
  <c r="M4963" i="12"/>
  <c r="N4963" i="12" s="1"/>
  <c r="M4964" i="12"/>
  <c r="N4964" i="12" s="1"/>
  <c r="M4965" i="12"/>
  <c r="N4965" i="12" s="1"/>
  <c r="M4966" i="12"/>
  <c r="N4966" i="12" s="1"/>
  <c r="M4967" i="12"/>
  <c r="N4967" i="12" s="1"/>
  <c r="M4968" i="12"/>
  <c r="N4968" i="12" s="1"/>
  <c r="M4969" i="12"/>
  <c r="N4969" i="12" s="1"/>
  <c r="M4970" i="12"/>
  <c r="N4970" i="12" s="1"/>
  <c r="M4971" i="12"/>
  <c r="N4971" i="12" s="1"/>
  <c r="M4972" i="12"/>
  <c r="N4972" i="12" s="1"/>
  <c r="M4973" i="12"/>
  <c r="N4973" i="12" s="1"/>
  <c r="M4974" i="12"/>
  <c r="N4974" i="12" s="1"/>
  <c r="M4975" i="12"/>
  <c r="N4975" i="12" s="1"/>
  <c r="M4976" i="12"/>
  <c r="N4976" i="12" s="1"/>
  <c r="M4977" i="12"/>
  <c r="N4977" i="12" s="1"/>
  <c r="M4978" i="12"/>
  <c r="N4978" i="12" s="1"/>
  <c r="M4979" i="12"/>
  <c r="N4979" i="12" s="1"/>
  <c r="M4980" i="12"/>
  <c r="N4980" i="12" s="1"/>
  <c r="M4981" i="12"/>
  <c r="N4981" i="12" s="1"/>
  <c r="M4982" i="12"/>
  <c r="N4982" i="12" s="1"/>
  <c r="M4983" i="12"/>
  <c r="N4983" i="12" s="1"/>
  <c r="M4984" i="12"/>
  <c r="N4984" i="12" s="1"/>
  <c r="M4985" i="12"/>
  <c r="N4985" i="12" s="1"/>
  <c r="M4986" i="12"/>
  <c r="N4986" i="12" s="1"/>
  <c r="M4987" i="12"/>
  <c r="N4987" i="12" s="1"/>
  <c r="M4988" i="12"/>
  <c r="N4988" i="12" s="1"/>
  <c r="M4989" i="12"/>
  <c r="N4989" i="12" s="1"/>
  <c r="M4990" i="12"/>
  <c r="N4990" i="12" s="1"/>
  <c r="M4991" i="12"/>
  <c r="N4991" i="12" s="1"/>
  <c r="M4992" i="12"/>
  <c r="N4992" i="12" s="1"/>
  <c r="M4993" i="12"/>
  <c r="N4993" i="12" s="1"/>
  <c r="M4994" i="12"/>
  <c r="N4994" i="12" s="1"/>
  <c r="M4995" i="12"/>
  <c r="N4995" i="12" s="1"/>
  <c r="M4996" i="12"/>
  <c r="N4996" i="12" s="1"/>
  <c r="M4997" i="12"/>
  <c r="N4997" i="12" s="1"/>
  <c r="M4998" i="12"/>
  <c r="N4998" i="12" s="1"/>
  <c r="M4999" i="12"/>
  <c r="N4999" i="12" s="1"/>
  <c r="M5000" i="12"/>
  <c r="N5000" i="12" s="1"/>
  <c r="M5001" i="12"/>
  <c r="N5001" i="12" s="1"/>
  <c r="M5002" i="12"/>
  <c r="N5002" i="12" s="1"/>
  <c r="M5003" i="12"/>
  <c r="N5003" i="12" s="1"/>
  <c r="M5004" i="12"/>
  <c r="N5004" i="12" s="1"/>
  <c r="M5005" i="12"/>
  <c r="N5005" i="12" s="1"/>
  <c r="M5006" i="12"/>
  <c r="N5006" i="12" s="1"/>
  <c r="M5007" i="12"/>
  <c r="N5007" i="12" s="1"/>
  <c r="M5008" i="12"/>
  <c r="N5008" i="12" s="1"/>
  <c r="M5009" i="12"/>
  <c r="N5009" i="12" s="1"/>
  <c r="M5010" i="12"/>
  <c r="N5010" i="12" s="1"/>
  <c r="M5011" i="12"/>
  <c r="N5011" i="12" s="1"/>
  <c r="M5012" i="12"/>
  <c r="N5012" i="12" s="1"/>
  <c r="M5013" i="12"/>
  <c r="N5013" i="12" s="1"/>
  <c r="M5014" i="12"/>
  <c r="N5014" i="12" s="1"/>
  <c r="M5015" i="12"/>
  <c r="N5015" i="12" s="1"/>
  <c r="M5016" i="12"/>
  <c r="N5016" i="12" s="1"/>
  <c r="M5017" i="12"/>
  <c r="N5017" i="12" s="1"/>
  <c r="M5018" i="12"/>
  <c r="N5018" i="12" s="1"/>
  <c r="M5019" i="12"/>
  <c r="N5019" i="12" s="1"/>
  <c r="M5020" i="12"/>
  <c r="N5020" i="12" s="1"/>
  <c r="M5021" i="12"/>
  <c r="N5021" i="12" s="1"/>
  <c r="M5022" i="12"/>
  <c r="N5022" i="12" s="1"/>
  <c r="M5023" i="12"/>
  <c r="N5023" i="12" s="1"/>
  <c r="M5024" i="12"/>
  <c r="N5024" i="12" s="1"/>
  <c r="M5025" i="12"/>
  <c r="N5025" i="12" s="1"/>
  <c r="M5026" i="12"/>
  <c r="N5026" i="12" s="1"/>
  <c r="M5027" i="12"/>
  <c r="N5027" i="12" s="1"/>
  <c r="M5028" i="12"/>
  <c r="N5028" i="12" s="1"/>
  <c r="M5029" i="12"/>
  <c r="N5029" i="12" s="1"/>
  <c r="M5030" i="12"/>
  <c r="N5030" i="12" s="1"/>
  <c r="M5031" i="12"/>
  <c r="N5031" i="12" s="1"/>
  <c r="M5032" i="12"/>
  <c r="N5032" i="12" s="1"/>
  <c r="M5033" i="12"/>
  <c r="N5033" i="12" s="1"/>
  <c r="M5034" i="12"/>
  <c r="N5034" i="12" s="1"/>
  <c r="M5035" i="12"/>
  <c r="N5035" i="12" s="1"/>
  <c r="M5036" i="12"/>
  <c r="N5036" i="12" s="1"/>
  <c r="M5037" i="12"/>
  <c r="N5037" i="12" s="1"/>
  <c r="M5038" i="12"/>
  <c r="N5038" i="12" s="1"/>
  <c r="M5039" i="12"/>
  <c r="N5039" i="12" s="1"/>
  <c r="M5040" i="12"/>
  <c r="N5040" i="12" s="1"/>
  <c r="M5041" i="12"/>
  <c r="N5041" i="12" s="1"/>
  <c r="M5042" i="12"/>
  <c r="N5042" i="12" s="1"/>
  <c r="M5043" i="12"/>
  <c r="N5043" i="12" s="1"/>
  <c r="M5044" i="12"/>
  <c r="N5044" i="12" s="1"/>
  <c r="M5045" i="12"/>
  <c r="N5045" i="12" s="1"/>
  <c r="M5046" i="12"/>
  <c r="N5046" i="12" s="1"/>
  <c r="M5047" i="12"/>
  <c r="N5047" i="12" s="1"/>
  <c r="M5048" i="12"/>
  <c r="N5048" i="12" s="1"/>
  <c r="M5049" i="12"/>
  <c r="N5049" i="12" s="1"/>
  <c r="M5050" i="12"/>
  <c r="N5050" i="12" s="1"/>
  <c r="M5051" i="12"/>
  <c r="N5051" i="12" s="1"/>
  <c r="M5052" i="12"/>
  <c r="N5052" i="12" s="1"/>
  <c r="M5053" i="12"/>
  <c r="N5053" i="12" s="1"/>
  <c r="M5054" i="12"/>
  <c r="N5054" i="12" s="1"/>
  <c r="M5055" i="12"/>
  <c r="N5055" i="12" s="1"/>
  <c r="M5056" i="12"/>
  <c r="N5056" i="12" s="1"/>
  <c r="M5057" i="12"/>
  <c r="N5057" i="12" s="1"/>
  <c r="M5058" i="12"/>
  <c r="N5058" i="12" s="1"/>
  <c r="M5059" i="12"/>
  <c r="N5059" i="12" s="1"/>
  <c r="M5060" i="12"/>
  <c r="N5060" i="12" s="1"/>
  <c r="M5061" i="12"/>
  <c r="N5061" i="12" s="1"/>
  <c r="M5062" i="12"/>
  <c r="N5062" i="12" s="1"/>
  <c r="M5063" i="12"/>
  <c r="N5063" i="12" s="1"/>
  <c r="M5064" i="12"/>
  <c r="N5064" i="12" s="1"/>
  <c r="M5065" i="12"/>
  <c r="N5065" i="12" s="1"/>
  <c r="M5066" i="12"/>
  <c r="N5066" i="12" s="1"/>
  <c r="M5067" i="12"/>
  <c r="N5067" i="12" s="1"/>
  <c r="M5068" i="12"/>
  <c r="N5068" i="12" s="1"/>
  <c r="M5069" i="12"/>
  <c r="N5069" i="12" s="1"/>
  <c r="M5070" i="12"/>
  <c r="N5070" i="12" s="1"/>
  <c r="M5071" i="12"/>
  <c r="N5071" i="12" s="1"/>
  <c r="M5072" i="12"/>
  <c r="N5072" i="12" s="1"/>
  <c r="M5073" i="12"/>
  <c r="N5073" i="12" s="1"/>
  <c r="M5074" i="12"/>
  <c r="N5074" i="12" s="1"/>
  <c r="M5075" i="12"/>
  <c r="N5075" i="12" s="1"/>
  <c r="M5076" i="12"/>
  <c r="N5076" i="12" s="1"/>
  <c r="M5077" i="12"/>
  <c r="N5077" i="12" s="1"/>
  <c r="M5078" i="12"/>
  <c r="N5078" i="12" s="1"/>
  <c r="M5079" i="12"/>
  <c r="N5079" i="12" s="1"/>
  <c r="M5080" i="12"/>
  <c r="N5080" i="12" s="1"/>
  <c r="M5081" i="12"/>
  <c r="N5081" i="12" s="1"/>
  <c r="M5082" i="12"/>
  <c r="N5082" i="12" s="1"/>
  <c r="M5083" i="12"/>
  <c r="N5083" i="12" s="1"/>
  <c r="M5084" i="12"/>
  <c r="N5084" i="12" s="1"/>
  <c r="M5085" i="12"/>
  <c r="N5085" i="12" s="1"/>
  <c r="M5086" i="12"/>
  <c r="N5086" i="12" s="1"/>
  <c r="M5087" i="12"/>
  <c r="N5087" i="12" s="1"/>
  <c r="M5088" i="12"/>
  <c r="N5088" i="12" s="1"/>
  <c r="M5089" i="12"/>
  <c r="N5089" i="12" s="1"/>
  <c r="M5090" i="12"/>
  <c r="N5090" i="12" s="1"/>
  <c r="M5091" i="12"/>
  <c r="N5091" i="12" s="1"/>
  <c r="M5092" i="12"/>
  <c r="N5092" i="12" s="1"/>
  <c r="M5093" i="12"/>
  <c r="N5093" i="12" s="1"/>
  <c r="M5094" i="12"/>
  <c r="N5094" i="12" s="1"/>
  <c r="M5095" i="12"/>
  <c r="N5095" i="12" s="1"/>
  <c r="M5096" i="12"/>
  <c r="N5096" i="12" s="1"/>
  <c r="M5097" i="12"/>
  <c r="N5097" i="12" s="1"/>
  <c r="M5098" i="12"/>
  <c r="N5098" i="12" s="1"/>
  <c r="M5099" i="12"/>
  <c r="N5099" i="12" s="1"/>
  <c r="M5100" i="12"/>
  <c r="N5100" i="12" s="1"/>
  <c r="M5101" i="12"/>
  <c r="N5101" i="12" s="1"/>
  <c r="M5102" i="12"/>
  <c r="N5102" i="12" s="1"/>
  <c r="M5103" i="12"/>
  <c r="N5103" i="12" s="1"/>
  <c r="M5104" i="12"/>
  <c r="N5104" i="12" s="1"/>
  <c r="M5105" i="12"/>
  <c r="N5105" i="12" s="1"/>
  <c r="M5106" i="12"/>
  <c r="N5106" i="12" s="1"/>
  <c r="M5107" i="12"/>
  <c r="N5107" i="12" s="1"/>
  <c r="M5108" i="12"/>
  <c r="N5108" i="12" s="1"/>
  <c r="M5109" i="12"/>
  <c r="N5109" i="12" s="1"/>
  <c r="M5110" i="12"/>
  <c r="N5110" i="12" s="1"/>
  <c r="M5111" i="12"/>
  <c r="N5111" i="12" s="1"/>
  <c r="M5112" i="12"/>
  <c r="N5112" i="12" s="1"/>
  <c r="M5113" i="12"/>
  <c r="N5113" i="12" s="1"/>
  <c r="M5114" i="12"/>
  <c r="N5114" i="12" s="1"/>
  <c r="M5115" i="12"/>
  <c r="N5115" i="12" s="1"/>
  <c r="M5116" i="12"/>
  <c r="N5116" i="12" s="1"/>
  <c r="M5117" i="12"/>
  <c r="N5117" i="12" s="1"/>
  <c r="M5118" i="12"/>
  <c r="N5118" i="12" s="1"/>
  <c r="M5119" i="12"/>
  <c r="N5119" i="12" s="1"/>
  <c r="M5120" i="12"/>
  <c r="N5120" i="12" s="1"/>
  <c r="M5121" i="12"/>
  <c r="N5121" i="12" s="1"/>
  <c r="M5122" i="12"/>
  <c r="N5122" i="12" s="1"/>
  <c r="M5123" i="12"/>
  <c r="N5123" i="12" s="1"/>
  <c r="M5124" i="12"/>
  <c r="N5124" i="12" s="1"/>
  <c r="M5125" i="12"/>
  <c r="N5125" i="12" s="1"/>
  <c r="M5126" i="12"/>
  <c r="N5126" i="12" s="1"/>
  <c r="M5127" i="12"/>
  <c r="N5127" i="12" s="1"/>
  <c r="M5128" i="12"/>
  <c r="N5128" i="12" s="1"/>
  <c r="M5129" i="12"/>
  <c r="N5129" i="12" s="1"/>
  <c r="M5130" i="12"/>
  <c r="N5130" i="12" s="1"/>
  <c r="M5131" i="12"/>
  <c r="N5131" i="12" s="1"/>
  <c r="M5132" i="12"/>
  <c r="N5132" i="12" s="1"/>
  <c r="M5133" i="12"/>
  <c r="N5133" i="12" s="1"/>
  <c r="M5134" i="12"/>
  <c r="N5134" i="12" s="1"/>
  <c r="M5135" i="12"/>
  <c r="N5135" i="12" s="1"/>
  <c r="M5136" i="12"/>
  <c r="N5136" i="12" s="1"/>
  <c r="M5137" i="12"/>
  <c r="N5137" i="12" s="1"/>
  <c r="M5138" i="12"/>
  <c r="N5138" i="12" s="1"/>
  <c r="M5139" i="12"/>
  <c r="N5139" i="12" s="1"/>
  <c r="M5140" i="12"/>
  <c r="N5140" i="12" s="1"/>
  <c r="M5141" i="12"/>
  <c r="N5141" i="12" s="1"/>
  <c r="M5142" i="12"/>
  <c r="N5142" i="12" s="1"/>
  <c r="M5143" i="12"/>
  <c r="N5143" i="12" s="1"/>
  <c r="M5144" i="12"/>
  <c r="N5144" i="12" s="1"/>
  <c r="M5145" i="12"/>
  <c r="N5145" i="12" s="1"/>
  <c r="M5146" i="12"/>
  <c r="N5146" i="12" s="1"/>
  <c r="M5147" i="12"/>
  <c r="N5147" i="12" s="1"/>
  <c r="M5148" i="12"/>
  <c r="N5148" i="12" s="1"/>
  <c r="M5149" i="12"/>
  <c r="N5149" i="12" s="1"/>
  <c r="M5150" i="12"/>
  <c r="N5150" i="12" s="1"/>
  <c r="M5151" i="12"/>
  <c r="N5151" i="12" s="1"/>
  <c r="M5152" i="12"/>
  <c r="N5152" i="12" s="1"/>
  <c r="M5153" i="12"/>
  <c r="N5153" i="12" s="1"/>
  <c r="M5154" i="12"/>
  <c r="N5154" i="12" s="1"/>
  <c r="M5155" i="12"/>
  <c r="N5155" i="12" s="1"/>
  <c r="M5156" i="12"/>
  <c r="N5156" i="12" s="1"/>
  <c r="M5157" i="12"/>
  <c r="N5157" i="12" s="1"/>
  <c r="M5158" i="12"/>
  <c r="N5158" i="12" s="1"/>
  <c r="M5159" i="12"/>
  <c r="N5159" i="12" s="1"/>
  <c r="M5160" i="12"/>
  <c r="N5160" i="12" s="1"/>
  <c r="M5161" i="12"/>
  <c r="N5161" i="12" s="1"/>
  <c r="M5162" i="12"/>
  <c r="N5162" i="12" s="1"/>
  <c r="M5163" i="12"/>
  <c r="N5163" i="12" s="1"/>
  <c r="M5164" i="12"/>
  <c r="N5164" i="12" s="1"/>
  <c r="M5165" i="12"/>
  <c r="N5165" i="12" s="1"/>
  <c r="M5166" i="12"/>
  <c r="N5166" i="12" s="1"/>
  <c r="M5167" i="12"/>
  <c r="N5167" i="12" s="1"/>
  <c r="M5168" i="12"/>
  <c r="N5168" i="12" s="1"/>
  <c r="M5169" i="12"/>
  <c r="N5169" i="12" s="1"/>
  <c r="M5170" i="12"/>
  <c r="N5170" i="12" s="1"/>
  <c r="M5171" i="12"/>
  <c r="N5171" i="12" s="1"/>
  <c r="M5172" i="12"/>
  <c r="N5172" i="12" s="1"/>
  <c r="M5173" i="12"/>
  <c r="N5173" i="12" s="1"/>
  <c r="M5174" i="12"/>
  <c r="N5174" i="12" s="1"/>
  <c r="M5175" i="12"/>
  <c r="N5175" i="12" s="1"/>
  <c r="M5176" i="12"/>
  <c r="N5176" i="12" s="1"/>
  <c r="M5177" i="12"/>
  <c r="N5177" i="12" s="1"/>
  <c r="M5178" i="12"/>
  <c r="N5178" i="12" s="1"/>
  <c r="M5179" i="12"/>
  <c r="N5179" i="12" s="1"/>
  <c r="M5180" i="12"/>
  <c r="N5180" i="12" s="1"/>
  <c r="M5181" i="12"/>
  <c r="N5181" i="12" s="1"/>
  <c r="M5182" i="12"/>
  <c r="N5182" i="12" s="1"/>
  <c r="M5183" i="12"/>
  <c r="N5183" i="12" s="1"/>
  <c r="M5184" i="12"/>
  <c r="N5184" i="12" s="1"/>
  <c r="M5185" i="12"/>
  <c r="N5185" i="12" s="1"/>
  <c r="M5186" i="12"/>
  <c r="N5186" i="12" s="1"/>
  <c r="M5187" i="12"/>
  <c r="N5187" i="12" s="1"/>
  <c r="M5188" i="12"/>
  <c r="N5188" i="12" s="1"/>
  <c r="M5189" i="12"/>
  <c r="N5189" i="12" s="1"/>
  <c r="M5190" i="12"/>
  <c r="N5190" i="12" s="1"/>
  <c r="M5191" i="12"/>
  <c r="N5191" i="12" s="1"/>
  <c r="M5192" i="12"/>
  <c r="N5192" i="12" s="1"/>
  <c r="M5193" i="12"/>
  <c r="N5193" i="12" s="1"/>
  <c r="M5194" i="12"/>
  <c r="N5194" i="12" s="1"/>
  <c r="M5195" i="12"/>
  <c r="N5195" i="12" s="1"/>
  <c r="M5196" i="12"/>
  <c r="N5196" i="12" s="1"/>
  <c r="M5197" i="12"/>
  <c r="N5197" i="12" s="1"/>
  <c r="M5198" i="12"/>
  <c r="N5198" i="12" s="1"/>
  <c r="M5199" i="12"/>
  <c r="N5199" i="12" s="1"/>
  <c r="M5200" i="12"/>
  <c r="N5200" i="12" s="1"/>
  <c r="M5201" i="12"/>
  <c r="N5201" i="12" s="1"/>
  <c r="M5202" i="12"/>
  <c r="N5202" i="12" s="1"/>
  <c r="M5203" i="12"/>
  <c r="N5203" i="12" s="1"/>
  <c r="M5204" i="12"/>
  <c r="N5204" i="12" s="1"/>
  <c r="M5205" i="12"/>
  <c r="N5205" i="12" s="1"/>
  <c r="M5206" i="12"/>
  <c r="N5206" i="12" s="1"/>
  <c r="M5207" i="12"/>
  <c r="N5207" i="12" s="1"/>
  <c r="M5208" i="12"/>
  <c r="N5208" i="12" s="1"/>
  <c r="M5209" i="12"/>
  <c r="N5209" i="12" s="1"/>
  <c r="M5210" i="12"/>
  <c r="N5210" i="12" s="1"/>
  <c r="M5211" i="12"/>
  <c r="N5211" i="12" s="1"/>
  <c r="M5212" i="12"/>
  <c r="N5212" i="12" s="1"/>
  <c r="M5213" i="12"/>
  <c r="N5213" i="12" s="1"/>
  <c r="M5214" i="12"/>
  <c r="N5214" i="12" s="1"/>
  <c r="M5215" i="12"/>
  <c r="N5215" i="12" s="1"/>
  <c r="M5216" i="12"/>
  <c r="N5216" i="12" s="1"/>
  <c r="M5217" i="12"/>
  <c r="N5217" i="12" s="1"/>
  <c r="M5218" i="12"/>
  <c r="N5218" i="12" s="1"/>
  <c r="M5219" i="12"/>
  <c r="N5219" i="12" s="1"/>
  <c r="M5220" i="12"/>
  <c r="N5220" i="12" s="1"/>
  <c r="M5221" i="12"/>
  <c r="N5221" i="12" s="1"/>
  <c r="M5222" i="12"/>
  <c r="N5222" i="12" s="1"/>
  <c r="M5223" i="12"/>
  <c r="N5223" i="12" s="1"/>
  <c r="M5224" i="12"/>
  <c r="N5224" i="12" s="1"/>
  <c r="M5225" i="12"/>
  <c r="N5225" i="12" s="1"/>
  <c r="M5226" i="12"/>
  <c r="N5226" i="12" s="1"/>
  <c r="M5227" i="12"/>
  <c r="N5227" i="12" s="1"/>
  <c r="M5228" i="12"/>
  <c r="N5228" i="12" s="1"/>
  <c r="M5229" i="12"/>
  <c r="N5229" i="12" s="1"/>
  <c r="M5230" i="12"/>
  <c r="N5230" i="12" s="1"/>
  <c r="M5231" i="12"/>
  <c r="N5231" i="12" s="1"/>
  <c r="M5232" i="12"/>
  <c r="N5232" i="12" s="1"/>
  <c r="M5233" i="12"/>
  <c r="N5233" i="12" s="1"/>
  <c r="M5234" i="12"/>
  <c r="N5234" i="12" s="1"/>
  <c r="M5235" i="12"/>
  <c r="N5235" i="12" s="1"/>
  <c r="M5236" i="12"/>
  <c r="N5236" i="12" s="1"/>
  <c r="M5237" i="12"/>
  <c r="N5237" i="12" s="1"/>
  <c r="M5238" i="12"/>
  <c r="N5238" i="12" s="1"/>
  <c r="M5239" i="12"/>
  <c r="N5239" i="12" s="1"/>
  <c r="M5240" i="12"/>
  <c r="N5240" i="12" s="1"/>
  <c r="M5241" i="12"/>
  <c r="N5241" i="12" s="1"/>
  <c r="M5242" i="12"/>
  <c r="N5242" i="12" s="1"/>
  <c r="M5243" i="12"/>
  <c r="N5243" i="12" s="1"/>
  <c r="M5244" i="12"/>
  <c r="N5244" i="12" s="1"/>
  <c r="M5245" i="12"/>
  <c r="N5245" i="12" s="1"/>
  <c r="M5246" i="12"/>
  <c r="N5246" i="12" s="1"/>
  <c r="M5247" i="12"/>
  <c r="N5247" i="12" s="1"/>
  <c r="M5248" i="12"/>
  <c r="N5248" i="12" s="1"/>
  <c r="M5249" i="12"/>
  <c r="N5249" i="12" s="1"/>
  <c r="M5250" i="12"/>
  <c r="N5250" i="12" s="1"/>
  <c r="M5251" i="12"/>
  <c r="N5251" i="12" s="1"/>
  <c r="M5252" i="12"/>
  <c r="N5252" i="12" s="1"/>
  <c r="M5253" i="12"/>
  <c r="N5253" i="12" s="1"/>
  <c r="M5254" i="12"/>
  <c r="N5254" i="12" s="1"/>
  <c r="M5255" i="12"/>
  <c r="N5255" i="12" s="1"/>
  <c r="M5256" i="12"/>
  <c r="N5256" i="12" s="1"/>
  <c r="M5257" i="12"/>
  <c r="N5257" i="12" s="1"/>
  <c r="M5258" i="12"/>
  <c r="N5258" i="12" s="1"/>
  <c r="M5259" i="12"/>
  <c r="N5259" i="12" s="1"/>
  <c r="M5260" i="12"/>
  <c r="N5260" i="12" s="1"/>
  <c r="M5261" i="12"/>
  <c r="N5261" i="12" s="1"/>
  <c r="M5262" i="12"/>
  <c r="N5262" i="12" s="1"/>
  <c r="M5263" i="12"/>
  <c r="N5263" i="12" s="1"/>
  <c r="M5264" i="12"/>
  <c r="N5264" i="12" s="1"/>
  <c r="M5265" i="12"/>
  <c r="N5265" i="12" s="1"/>
  <c r="M5266" i="12"/>
  <c r="N5266" i="12" s="1"/>
  <c r="M5267" i="12"/>
  <c r="N5267" i="12" s="1"/>
  <c r="M5268" i="12"/>
  <c r="N5268" i="12" s="1"/>
  <c r="M5269" i="12"/>
  <c r="N5269" i="12" s="1"/>
  <c r="M5270" i="12"/>
  <c r="N5270" i="12" s="1"/>
  <c r="M5271" i="12"/>
  <c r="N5271" i="12" s="1"/>
  <c r="M5272" i="12"/>
  <c r="N5272" i="12" s="1"/>
  <c r="M5273" i="12"/>
  <c r="N5273" i="12" s="1"/>
  <c r="M5274" i="12"/>
  <c r="N5274" i="12" s="1"/>
  <c r="M5275" i="12"/>
  <c r="N5275" i="12" s="1"/>
  <c r="M5276" i="12"/>
  <c r="N5276" i="12" s="1"/>
  <c r="M5277" i="12"/>
  <c r="N5277" i="12" s="1"/>
  <c r="M5278" i="12"/>
  <c r="N5278" i="12" s="1"/>
  <c r="M5279" i="12"/>
  <c r="N5279" i="12" s="1"/>
  <c r="M5280" i="12"/>
  <c r="N5280" i="12" s="1"/>
  <c r="M5281" i="12"/>
  <c r="N5281" i="12" s="1"/>
  <c r="M5282" i="12"/>
  <c r="N5282" i="12" s="1"/>
  <c r="M5283" i="12"/>
  <c r="N5283" i="12" s="1"/>
  <c r="M5284" i="12"/>
  <c r="N5284" i="12" s="1"/>
  <c r="M5285" i="12"/>
  <c r="N5285" i="12" s="1"/>
  <c r="M5286" i="12"/>
  <c r="N5286" i="12" s="1"/>
  <c r="M5287" i="12"/>
  <c r="N5287" i="12" s="1"/>
  <c r="M5288" i="12"/>
  <c r="N5288" i="12" s="1"/>
  <c r="M5289" i="12"/>
  <c r="N5289" i="12" s="1"/>
  <c r="M5290" i="12"/>
  <c r="N5290" i="12" s="1"/>
  <c r="M5291" i="12"/>
  <c r="N5291" i="12" s="1"/>
  <c r="M5292" i="12"/>
  <c r="N5292" i="12" s="1"/>
  <c r="M5293" i="12"/>
  <c r="N5293" i="12" s="1"/>
  <c r="M5294" i="12"/>
  <c r="N5294" i="12" s="1"/>
  <c r="M5295" i="12"/>
  <c r="N5295" i="12" s="1"/>
  <c r="M5296" i="12"/>
  <c r="N5296" i="12" s="1"/>
  <c r="M5297" i="12"/>
  <c r="N5297" i="12" s="1"/>
  <c r="M5298" i="12"/>
  <c r="N5298" i="12" s="1"/>
  <c r="M5299" i="12"/>
  <c r="N5299" i="12" s="1"/>
  <c r="M5300" i="12"/>
  <c r="N5300" i="12" s="1"/>
  <c r="M5301" i="12"/>
  <c r="N5301" i="12" s="1"/>
  <c r="M5302" i="12"/>
  <c r="N5302" i="12" s="1"/>
  <c r="M5303" i="12"/>
  <c r="N5303" i="12" s="1"/>
  <c r="M5304" i="12"/>
  <c r="N5304" i="12" s="1"/>
  <c r="M5305" i="12"/>
  <c r="N5305" i="12" s="1"/>
  <c r="M5306" i="12"/>
  <c r="N5306" i="12" s="1"/>
  <c r="M5307" i="12"/>
  <c r="N5307" i="12" s="1"/>
  <c r="M5308" i="12"/>
  <c r="N5308" i="12" s="1"/>
  <c r="M5309" i="12"/>
  <c r="N5309" i="12" s="1"/>
  <c r="M5310" i="12"/>
  <c r="N5310" i="12" s="1"/>
  <c r="M5311" i="12"/>
  <c r="N5311" i="12" s="1"/>
  <c r="M5312" i="12"/>
  <c r="N5312" i="12" s="1"/>
  <c r="M5313" i="12"/>
  <c r="N5313" i="12" s="1"/>
  <c r="M5314" i="12"/>
  <c r="N5314" i="12" s="1"/>
  <c r="M5315" i="12"/>
  <c r="N5315" i="12" s="1"/>
  <c r="M5316" i="12"/>
  <c r="N5316" i="12" s="1"/>
  <c r="M5317" i="12"/>
  <c r="N5317" i="12" s="1"/>
  <c r="M5318" i="12"/>
  <c r="N5318" i="12" s="1"/>
  <c r="M5319" i="12"/>
  <c r="N5319" i="12" s="1"/>
  <c r="M5320" i="12"/>
  <c r="N5320" i="12" s="1"/>
  <c r="M5321" i="12"/>
  <c r="N5321" i="12" s="1"/>
  <c r="M5322" i="12"/>
  <c r="N5322" i="12" s="1"/>
  <c r="M5323" i="12"/>
  <c r="N5323" i="12" s="1"/>
  <c r="M5324" i="12"/>
  <c r="N5324" i="12" s="1"/>
  <c r="M5325" i="12"/>
  <c r="N5325" i="12" s="1"/>
  <c r="M5326" i="12"/>
  <c r="N5326" i="12" s="1"/>
  <c r="M5327" i="12"/>
  <c r="N5327" i="12" s="1"/>
  <c r="M5328" i="12"/>
  <c r="N5328" i="12" s="1"/>
  <c r="M5329" i="12"/>
  <c r="N5329" i="12" s="1"/>
  <c r="M5330" i="12"/>
  <c r="N5330" i="12" s="1"/>
  <c r="M5331" i="12"/>
  <c r="N5331" i="12" s="1"/>
  <c r="M5332" i="12"/>
  <c r="N5332" i="12" s="1"/>
  <c r="M5333" i="12"/>
  <c r="N5333" i="12" s="1"/>
  <c r="M5334" i="12"/>
  <c r="N5334" i="12" s="1"/>
  <c r="M5335" i="12"/>
  <c r="N5335" i="12" s="1"/>
  <c r="M5336" i="12"/>
  <c r="N5336" i="12" s="1"/>
  <c r="M5337" i="12"/>
  <c r="N5337" i="12" s="1"/>
  <c r="M5338" i="12"/>
  <c r="N5338" i="12" s="1"/>
  <c r="M5339" i="12"/>
  <c r="N5339" i="12" s="1"/>
  <c r="M5340" i="12"/>
  <c r="N5340" i="12" s="1"/>
  <c r="M5341" i="12"/>
  <c r="N5341" i="12" s="1"/>
  <c r="M5342" i="12"/>
  <c r="N5342" i="12" s="1"/>
  <c r="M5343" i="12"/>
  <c r="N5343" i="12" s="1"/>
  <c r="M5344" i="12"/>
  <c r="N5344" i="12" s="1"/>
  <c r="M5345" i="12"/>
  <c r="N5345" i="12" s="1"/>
  <c r="M5346" i="12"/>
  <c r="N5346" i="12" s="1"/>
  <c r="M5347" i="12"/>
  <c r="N5347" i="12" s="1"/>
  <c r="M5348" i="12"/>
  <c r="N5348" i="12" s="1"/>
  <c r="M5349" i="12"/>
  <c r="N5349" i="12" s="1"/>
  <c r="M5350" i="12"/>
  <c r="N5350" i="12" s="1"/>
  <c r="M5351" i="12"/>
  <c r="N5351" i="12" s="1"/>
  <c r="M5352" i="12"/>
  <c r="N5352" i="12" s="1"/>
  <c r="M5353" i="12"/>
  <c r="N5353" i="12" s="1"/>
  <c r="M5354" i="12"/>
  <c r="N5354" i="12" s="1"/>
  <c r="M5355" i="12"/>
  <c r="N5355" i="12" s="1"/>
  <c r="M5356" i="12"/>
  <c r="N5356" i="12" s="1"/>
  <c r="M5357" i="12"/>
  <c r="N5357" i="12" s="1"/>
  <c r="M5358" i="12"/>
  <c r="N5358" i="12" s="1"/>
  <c r="M5359" i="12"/>
  <c r="N5359" i="12" s="1"/>
  <c r="M5360" i="12"/>
  <c r="N5360" i="12" s="1"/>
  <c r="M5361" i="12"/>
  <c r="N5361" i="12" s="1"/>
  <c r="M5362" i="12"/>
  <c r="N5362" i="12" s="1"/>
  <c r="M5363" i="12"/>
  <c r="N5363" i="12" s="1"/>
  <c r="M5364" i="12"/>
  <c r="N5364" i="12" s="1"/>
  <c r="M5365" i="12"/>
  <c r="N5365" i="12" s="1"/>
  <c r="M5366" i="12"/>
  <c r="N5366" i="12" s="1"/>
  <c r="M5367" i="12"/>
  <c r="N5367" i="12" s="1"/>
  <c r="M5368" i="12"/>
  <c r="N5368" i="12" s="1"/>
  <c r="M5369" i="12"/>
  <c r="N5369" i="12" s="1"/>
  <c r="M5370" i="12"/>
  <c r="N5370" i="12" s="1"/>
  <c r="M5371" i="12"/>
  <c r="N5371" i="12" s="1"/>
  <c r="M5372" i="12"/>
  <c r="N5372" i="12" s="1"/>
  <c r="M5373" i="12"/>
  <c r="N5373" i="12" s="1"/>
  <c r="M5374" i="12"/>
  <c r="N5374" i="12" s="1"/>
  <c r="M5375" i="12"/>
  <c r="N5375" i="12" s="1"/>
  <c r="M5376" i="12"/>
  <c r="N5376" i="12" s="1"/>
  <c r="M5377" i="12"/>
  <c r="N5377" i="12" s="1"/>
  <c r="M5378" i="12"/>
  <c r="N5378" i="12" s="1"/>
  <c r="M5379" i="12"/>
  <c r="N5379" i="12" s="1"/>
  <c r="M5380" i="12"/>
  <c r="N5380" i="12" s="1"/>
  <c r="M5381" i="12"/>
  <c r="N5381" i="12" s="1"/>
  <c r="M5382" i="12"/>
  <c r="N5382" i="12" s="1"/>
  <c r="M5383" i="12"/>
  <c r="N5383" i="12" s="1"/>
  <c r="M5384" i="12"/>
  <c r="N5384" i="12" s="1"/>
  <c r="M5385" i="12"/>
  <c r="N5385" i="12" s="1"/>
  <c r="M5386" i="12"/>
  <c r="N5386" i="12" s="1"/>
  <c r="M5387" i="12"/>
  <c r="N5387" i="12" s="1"/>
  <c r="M5388" i="12"/>
  <c r="N5388" i="12" s="1"/>
  <c r="M5389" i="12"/>
  <c r="N5389" i="12" s="1"/>
  <c r="M5390" i="12"/>
  <c r="N5390" i="12" s="1"/>
  <c r="M5391" i="12"/>
  <c r="N5391" i="12" s="1"/>
  <c r="M5392" i="12"/>
  <c r="N5392" i="12" s="1"/>
  <c r="M5393" i="12"/>
  <c r="N5393" i="12" s="1"/>
  <c r="M5394" i="12"/>
  <c r="N5394" i="12" s="1"/>
  <c r="M5395" i="12"/>
  <c r="N5395" i="12" s="1"/>
  <c r="M5396" i="12"/>
  <c r="N5396" i="12" s="1"/>
  <c r="M5397" i="12"/>
  <c r="N5397" i="12" s="1"/>
  <c r="M5398" i="12"/>
  <c r="N5398" i="12" s="1"/>
  <c r="M5399" i="12"/>
  <c r="N5399" i="12" s="1"/>
  <c r="M5400" i="12"/>
  <c r="N5400" i="12" s="1"/>
  <c r="M5401" i="12"/>
  <c r="N5401" i="12" s="1"/>
  <c r="M5402" i="12"/>
  <c r="N5402" i="12" s="1"/>
  <c r="M5403" i="12"/>
  <c r="N5403" i="12" s="1"/>
  <c r="M5404" i="12"/>
  <c r="N5404" i="12" s="1"/>
  <c r="M5405" i="12"/>
  <c r="N5405" i="12" s="1"/>
  <c r="M5406" i="12"/>
  <c r="N5406" i="12" s="1"/>
  <c r="M5407" i="12"/>
  <c r="N5407" i="12" s="1"/>
  <c r="M5408" i="12"/>
  <c r="N5408" i="12" s="1"/>
  <c r="M5409" i="12"/>
  <c r="N5409" i="12" s="1"/>
  <c r="M5410" i="12"/>
  <c r="N5410" i="12" s="1"/>
  <c r="M5411" i="12"/>
  <c r="N5411" i="12" s="1"/>
  <c r="M5412" i="12"/>
  <c r="N5412" i="12" s="1"/>
  <c r="M5413" i="12"/>
  <c r="N5413" i="12" s="1"/>
  <c r="M5414" i="12"/>
  <c r="N5414" i="12" s="1"/>
  <c r="M5415" i="12"/>
  <c r="N5415" i="12" s="1"/>
  <c r="M5416" i="12"/>
  <c r="N5416" i="12" s="1"/>
  <c r="M5417" i="12"/>
  <c r="N5417" i="12" s="1"/>
  <c r="M5418" i="12"/>
  <c r="N5418" i="12" s="1"/>
  <c r="M5419" i="12"/>
  <c r="N5419" i="12" s="1"/>
  <c r="M5420" i="12"/>
  <c r="N5420" i="12" s="1"/>
  <c r="M5421" i="12"/>
  <c r="N5421" i="12" s="1"/>
  <c r="M5422" i="12"/>
  <c r="N5422" i="12" s="1"/>
  <c r="M5423" i="12"/>
  <c r="N5423" i="12" s="1"/>
  <c r="M5424" i="12"/>
  <c r="N5424" i="12" s="1"/>
  <c r="M5425" i="12"/>
  <c r="N5425" i="12" s="1"/>
  <c r="M5426" i="12"/>
  <c r="N5426" i="12" s="1"/>
  <c r="M5427" i="12"/>
  <c r="N5427" i="12" s="1"/>
  <c r="M5428" i="12"/>
  <c r="N5428" i="12" s="1"/>
  <c r="M5429" i="12"/>
  <c r="N5429" i="12" s="1"/>
  <c r="M5430" i="12"/>
  <c r="N5430" i="12" s="1"/>
  <c r="M5431" i="12"/>
  <c r="N5431" i="12" s="1"/>
  <c r="M5432" i="12"/>
  <c r="N5432" i="12" s="1"/>
  <c r="M5433" i="12"/>
  <c r="N5433" i="12" s="1"/>
  <c r="M5434" i="12"/>
  <c r="N5434" i="12" s="1"/>
  <c r="M5435" i="12"/>
  <c r="N5435" i="12" s="1"/>
  <c r="M5436" i="12"/>
  <c r="N5436" i="12" s="1"/>
  <c r="M5437" i="12"/>
  <c r="N5437" i="12" s="1"/>
  <c r="M5438" i="12"/>
  <c r="N5438" i="12" s="1"/>
  <c r="M5439" i="12"/>
  <c r="N5439" i="12" s="1"/>
  <c r="M5440" i="12"/>
  <c r="N5440" i="12" s="1"/>
  <c r="M5441" i="12"/>
  <c r="N5441" i="12" s="1"/>
  <c r="M5442" i="12"/>
  <c r="N5442" i="12" s="1"/>
  <c r="M5443" i="12"/>
  <c r="N5443" i="12" s="1"/>
  <c r="M5444" i="12"/>
  <c r="N5444" i="12" s="1"/>
  <c r="M5445" i="12"/>
  <c r="N5445" i="12" s="1"/>
  <c r="M5446" i="12"/>
  <c r="N5446" i="12" s="1"/>
  <c r="M5447" i="12"/>
  <c r="N5447" i="12" s="1"/>
  <c r="M5448" i="12"/>
  <c r="N5448" i="12" s="1"/>
  <c r="M5449" i="12"/>
  <c r="N5449" i="12" s="1"/>
  <c r="M5450" i="12"/>
  <c r="N5450" i="12" s="1"/>
  <c r="M5451" i="12"/>
  <c r="N5451" i="12" s="1"/>
  <c r="M5452" i="12"/>
  <c r="N5452" i="12" s="1"/>
  <c r="M5453" i="12"/>
  <c r="N5453" i="12" s="1"/>
  <c r="M5454" i="12"/>
  <c r="N5454" i="12" s="1"/>
  <c r="M5455" i="12"/>
  <c r="N5455" i="12" s="1"/>
  <c r="M5456" i="12"/>
  <c r="N5456" i="12" s="1"/>
  <c r="M5457" i="12"/>
  <c r="N5457" i="12" s="1"/>
  <c r="M5458" i="12"/>
  <c r="N5458" i="12" s="1"/>
  <c r="M5459" i="12"/>
  <c r="N5459" i="12" s="1"/>
  <c r="M5460" i="12"/>
  <c r="N5460" i="12" s="1"/>
  <c r="M5461" i="12"/>
  <c r="N5461" i="12" s="1"/>
  <c r="M5462" i="12"/>
  <c r="N5462" i="12" s="1"/>
  <c r="M5463" i="12"/>
  <c r="N5463" i="12" s="1"/>
  <c r="M5464" i="12"/>
  <c r="N5464" i="12" s="1"/>
  <c r="M5465" i="12"/>
  <c r="N5465" i="12" s="1"/>
  <c r="M5466" i="12"/>
  <c r="N5466" i="12" s="1"/>
  <c r="M5467" i="12"/>
  <c r="N5467" i="12" s="1"/>
  <c r="M5468" i="12"/>
  <c r="N5468" i="12" s="1"/>
  <c r="M5469" i="12"/>
  <c r="N5469" i="12" s="1"/>
  <c r="M5470" i="12"/>
  <c r="N5470" i="12" s="1"/>
  <c r="M5471" i="12"/>
  <c r="N5471" i="12" s="1"/>
  <c r="M5472" i="12"/>
  <c r="N5472" i="12" s="1"/>
  <c r="M5473" i="12"/>
  <c r="N5473" i="12" s="1"/>
  <c r="M5474" i="12"/>
  <c r="N5474" i="12" s="1"/>
  <c r="M5475" i="12"/>
  <c r="N5475" i="12" s="1"/>
  <c r="M5476" i="12"/>
  <c r="N5476" i="12" s="1"/>
  <c r="M5477" i="12"/>
  <c r="N5477" i="12" s="1"/>
  <c r="M5478" i="12"/>
  <c r="N5478" i="12" s="1"/>
  <c r="M5479" i="12"/>
  <c r="N5479" i="12" s="1"/>
  <c r="M5480" i="12"/>
  <c r="N5480" i="12" s="1"/>
  <c r="M5481" i="12"/>
  <c r="N5481" i="12" s="1"/>
  <c r="M5482" i="12"/>
  <c r="N5482" i="12" s="1"/>
  <c r="M5483" i="12"/>
  <c r="N5483" i="12" s="1"/>
  <c r="M5484" i="12"/>
  <c r="N5484" i="12" s="1"/>
  <c r="M5485" i="12"/>
  <c r="N5485" i="12" s="1"/>
  <c r="M5486" i="12"/>
  <c r="N5486" i="12" s="1"/>
  <c r="M5487" i="12"/>
  <c r="N5487" i="12" s="1"/>
  <c r="M5488" i="12"/>
  <c r="N5488" i="12" s="1"/>
  <c r="M5489" i="12"/>
  <c r="N5489" i="12" s="1"/>
  <c r="M5490" i="12"/>
  <c r="N5490" i="12" s="1"/>
  <c r="M5491" i="12"/>
  <c r="N5491" i="12" s="1"/>
  <c r="M5492" i="12"/>
  <c r="N5492" i="12" s="1"/>
  <c r="M5493" i="12"/>
  <c r="N5493" i="12" s="1"/>
  <c r="M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6" i="12"/>
  <c r="M127" i="12"/>
  <c r="M128" i="12"/>
  <c r="M129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7" i="12"/>
  <c r="M168" i="12"/>
  <c r="M169" i="12"/>
  <c r="M170" i="12"/>
  <c r="M171" i="12"/>
  <c r="M172" i="12"/>
  <c r="M173" i="12"/>
  <c r="M174" i="12"/>
  <c r="M175" i="12"/>
  <c r="M176" i="12"/>
  <c r="M177" i="12"/>
  <c r="M178" i="12"/>
  <c r="M179" i="12"/>
  <c r="M180" i="12"/>
  <c r="M181" i="12"/>
  <c r="M182" i="12"/>
  <c r="M183" i="12"/>
  <c r="M184" i="12"/>
  <c r="M185" i="12"/>
  <c r="M186" i="12"/>
  <c r="M187" i="12"/>
  <c r="M188" i="12"/>
  <c r="M189" i="12"/>
  <c r="M190" i="12"/>
  <c r="M191" i="12"/>
  <c r="M192" i="12"/>
  <c r="M193" i="12"/>
  <c r="M194" i="12"/>
  <c r="M195" i="12"/>
  <c r="M196" i="12"/>
  <c r="M197" i="12"/>
  <c r="M198" i="12"/>
  <c r="M199" i="12"/>
  <c r="M200" i="12"/>
  <c r="M201" i="12"/>
  <c r="M202" i="12"/>
  <c r="M203" i="12"/>
  <c r="M204" i="12"/>
  <c r="M205" i="12"/>
  <c r="M206" i="12"/>
  <c r="M207" i="12"/>
  <c r="M208" i="12"/>
  <c r="M209" i="12"/>
  <c r="M210" i="12"/>
  <c r="M211" i="12"/>
  <c r="M212" i="12"/>
  <c r="M213" i="12"/>
  <c r="M214" i="12"/>
  <c r="M215" i="12"/>
  <c r="M216" i="12"/>
  <c r="M217" i="12"/>
  <c r="M218" i="12"/>
  <c r="M219" i="12"/>
  <c r="M220" i="12"/>
  <c r="M221" i="12"/>
  <c r="M222" i="12"/>
  <c r="M223" i="12"/>
  <c r="M224" i="12"/>
  <c r="M225" i="12"/>
  <c r="M226" i="12"/>
  <c r="M227" i="12"/>
  <c r="M228" i="12"/>
  <c r="M229" i="12"/>
  <c r="M230" i="12"/>
  <c r="M231" i="12"/>
  <c r="M232" i="12"/>
  <c r="M233" i="12"/>
  <c r="M234" i="12"/>
  <c r="M235" i="12"/>
  <c r="M236" i="12"/>
  <c r="M237" i="12"/>
  <c r="M238" i="12"/>
  <c r="M239" i="12"/>
  <c r="M240" i="12"/>
  <c r="M241" i="12"/>
  <c r="M242" i="12"/>
  <c r="M243" i="12"/>
  <c r="M244" i="12"/>
  <c r="M245" i="12"/>
  <c r="M246" i="12"/>
  <c r="M247" i="12"/>
  <c r="M248" i="12"/>
  <c r="M249" i="12"/>
  <c r="M250" i="12"/>
  <c r="M251" i="12"/>
  <c r="M252" i="12"/>
  <c r="M253" i="12"/>
  <c r="M254" i="12"/>
  <c r="M255" i="12"/>
  <c r="M256" i="12"/>
  <c r="M257" i="12"/>
  <c r="M258" i="12"/>
  <c r="M259" i="12"/>
  <c r="M260" i="12"/>
  <c r="M261" i="12"/>
  <c r="M262" i="12"/>
  <c r="M263" i="12"/>
  <c r="M264" i="12"/>
  <c r="M265" i="12"/>
  <c r="M266" i="12"/>
  <c r="M267" i="12"/>
  <c r="M268" i="12"/>
  <c r="M269" i="12"/>
  <c r="M270" i="12"/>
  <c r="M271" i="12"/>
  <c r="M272" i="12"/>
  <c r="M273" i="12"/>
  <c r="M274" i="12"/>
  <c r="M275" i="12"/>
  <c r="M276" i="12"/>
  <c r="M277" i="12"/>
  <c r="M278" i="12"/>
  <c r="M279" i="12"/>
  <c r="M280" i="12"/>
  <c r="M281" i="12"/>
  <c r="M282" i="12"/>
  <c r="M283" i="12"/>
  <c r="M284" i="12"/>
  <c r="M285" i="12"/>
  <c r="M286" i="12"/>
  <c r="M287" i="12"/>
  <c r="M288" i="12"/>
  <c r="M289" i="12"/>
  <c r="M290" i="12"/>
  <c r="M291" i="12"/>
  <c r="M292" i="12"/>
  <c r="M293" i="12"/>
  <c r="M294" i="12"/>
  <c r="M295" i="12"/>
  <c r="M296" i="12"/>
  <c r="M297" i="12"/>
  <c r="M298" i="12"/>
  <c r="M299" i="12"/>
  <c r="M300" i="12"/>
  <c r="M301" i="12"/>
  <c r="M302" i="12"/>
  <c r="M303" i="12"/>
  <c r="M304" i="12"/>
  <c r="M305" i="12"/>
  <c r="M306" i="12"/>
  <c r="M307" i="12"/>
  <c r="M308" i="12"/>
  <c r="M309" i="12"/>
  <c r="M310" i="12"/>
  <c r="M311" i="12"/>
  <c r="M312" i="12"/>
  <c r="M313" i="12"/>
  <c r="M314" i="12"/>
  <c r="M315" i="12"/>
  <c r="M316" i="12"/>
  <c r="M317" i="12"/>
  <c r="M318" i="12"/>
  <c r="M319" i="12"/>
  <c r="M320" i="12"/>
  <c r="M321" i="12"/>
  <c r="M322" i="12"/>
  <c r="M323" i="12"/>
  <c r="M324" i="12"/>
  <c r="M325" i="12"/>
  <c r="M326" i="12"/>
  <c r="M327" i="12"/>
  <c r="M328" i="12"/>
  <c r="M329" i="12"/>
  <c r="M330" i="12"/>
  <c r="M331" i="12"/>
  <c r="M332" i="12"/>
  <c r="M333" i="12"/>
  <c r="M334" i="12"/>
  <c r="M335" i="12"/>
  <c r="M336" i="12"/>
  <c r="M337" i="12"/>
  <c r="M338" i="12"/>
  <c r="M339" i="12"/>
  <c r="M340" i="12"/>
  <c r="M341" i="12"/>
  <c r="M342" i="12"/>
  <c r="M343" i="12"/>
  <c r="M344" i="12"/>
  <c r="M345" i="12"/>
  <c r="M346" i="12"/>
  <c r="M347" i="12"/>
  <c r="M348" i="12"/>
  <c r="M349" i="12"/>
  <c r="M350" i="12"/>
  <c r="M351" i="12"/>
  <c r="M352" i="12"/>
  <c r="M353" i="12"/>
  <c r="M354" i="12"/>
  <c r="M355" i="12"/>
  <c r="M356" i="12"/>
  <c r="M357" i="12"/>
  <c r="M358" i="12"/>
  <c r="M359" i="12"/>
  <c r="M360" i="12"/>
  <c r="M361" i="12"/>
  <c r="M362" i="12"/>
  <c r="M363" i="12"/>
  <c r="M364" i="12"/>
  <c r="M365" i="12"/>
  <c r="M366" i="12"/>
  <c r="M367" i="12"/>
  <c r="M368" i="12"/>
  <c r="M369" i="12"/>
  <c r="M370" i="12"/>
  <c r="M371" i="12"/>
  <c r="M372" i="12"/>
  <c r="M373" i="12"/>
  <c r="M374" i="12"/>
  <c r="M375" i="12"/>
  <c r="M376" i="12"/>
  <c r="M377" i="12"/>
  <c r="M378" i="12"/>
  <c r="M379" i="12"/>
  <c r="M380" i="12"/>
  <c r="M381" i="12"/>
  <c r="M382" i="12"/>
  <c r="M383" i="12"/>
  <c r="M384" i="12"/>
  <c r="M385" i="12"/>
  <c r="M386" i="12"/>
  <c r="M387" i="12"/>
  <c r="M388" i="12"/>
  <c r="M389" i="12"/>
  <c r="M390" i="12"/>
  <c r="M391" i="12"/>
  <c r="M392" i="12"/>
  <c r="M393" i="12"/>
  <c r="M394" i="12"/>
  <c r="M395" i="12"/>
  <c r="M396" i="12"/>
  <c r="M397" i="12"/>
  <c r="M398" i="12"/>
  <c r="M399" i="12"/>
  <c r="M400" i="12"/>
  <c r="M401" i="12"/>
  <c r="M402" i="12"/>
  <c r="M403" i="12"/>
  <c r="M404" i="12"/>
  <c r="M405" i="12"/>
  <c r="M406" i="12"/>
  <c r="M407" i="12"/>
  <c r="M408" i="12"/>
  <c r="M409" i="12"/>
  <c r="M410" i="12"/>
  <c r="M411" i="12"/>
  <c r="M412" i="12"/>
  <c r="M413" i="12"/>
  <c r="M414" i="12"/>
  <c r="M415" i="12"/>
  <c r="M416" i="12"/>
  <c r="M417" i="12"/>
  <c r="M418" i="12"/>
  <c r="M419" i="12"/>
  <c r="M420" i="12"/>
  <c r="M421" i="12"/>
  <c r="M422" i="12"/>
  <c r="M423" i="12"/>
  <c r="M424" i="12"/>
  <c r="M425" i="12"/>
  <c r="M426" i="12"/>
  <c r="M427" i="12"/>
  <c r="M428" i="12"/>
  <c r="M429" i="12"/>
  <c r="M430" i="12"/>
  <c r="M431" i="12"/>
  <c r="M432" i="12"/>
  <c r="M433" i="12"/>
  <c r="M434" i="12"/>
  <c r="M435" i="12"/>
  <c r="M436" i="12"/>
  <c r="M437" i="12"/>
  <c r="M438" i="12"/>
  <c r="M439" i="12"/>
  <c r="M440" i="12"/>
  <c r="M441" i="12"/>
  <c r="M442" i="12"/>
  <c r="M443" i="12"/>
  <c r="M444" i="12"/>
  <c r="M445" i="12"/>
  <c r="M446" i="12"/>
  <c r="M447" i="12"/>
  <c r="M448" i="12"/>
  <c r="M449" i="12"/>
  <c r="M450" i="12"/>
  <c r="M451" i="12"/>
  <c r="M452" i="12"/>
  <c r="M453" i="12"/>
  <c r="M454" i="12"/>
  <c r="M455" i="12"/>
  <c r="M456" i="12"/>
  <c r="M457" i="12"/>
  <c r="M458" i="12"/>
  <c r="M459" i="12"/>
  <c r="M460" i="12"/>
  <c r="M461" i="12"/>
  <c r="M462" i="12"/>
  <c r="M463" i="12"/>
  <c r="M464" i="12"/>
  <c r="M465" i="12"/>
  <c r="M466" i="12"/>
  <c r="M467" i="12"/>
  <c r="M468" i="12"/>
  <c r="M469" i="12"/>
  <c r="M470" i="12"/>
  <c r="M471" i="12"/>
  <c r="M472" i="12"/>
  <c r="M473" i="12"/>
  <c r="M474" i="12"/>
  <c r="M475" i="12"/>
  <c r="M476" i="12"/>
  <c r="M477" i="12"/>
  <c r="M478" i="12"/>
  <c r="M479" i="12"/>
  <c r="M480" i="12"/>
  <c r="M481" i="12"/>
  <c r="M482" i="12"/>
  <c r="M483" i="12"/>
  <c r="M484" i="12"/>
  <c r="M485" i="12"/>
  <c r="M486" i="12"/>
  <c r="M487" i="12"/>
  <c r="M488" i="12"/>
  <c r="M489" i="12"/>
  <c r="M490" i="12"/>
  <c r="M491" i="12"/>
  <c r="M492" i="12"/>
  <c r="M493" i="12"/>
  <c r="M494" i="12"/>
  <c r="M495" i="12"/>
  <c r="M496" i="12"/>
  <c r="M497" i="12"/>
  <c r="M498" i="12"/>
  <c r="M499" i="12"/>
  <c r="M500" i="12"/>
  <c r="M501" i="12"/>
  <c r="M502" i="12"/>
  <c r="M503" i="12"/>
  <c r="M504" i="12"/>
  <c r="M505" i="12"/>
  <c r="M506" i="12"/>
  <c r="M507" i="12"/>
  <c r="M508" i="12"/>
  <c r="M509" i="12"/>
  <c r="M510" i="12"/>
  <c r="M511" i="12"/>
  <c r="M512" i="12"/>
  <c r="M513" i="12"/>
  <c r="M514" i="12"/>
  <c r="M515" i="12"/>
  <c r="M516" i="12"/>
  <c r="M517" i="12"/>
  <c r="M518" i="12"/>
  <c r="M519" i="12"/>
  <c r="M520" i="12"/>
  <c r="M521" i="12"/>
  <c r="M522" i="12"/>
  <c r="M523" i="12"/>
  <c r="M524" i="12"/>
  <c r="M525" i="12"/>
  <c r="M526" i="12"/>
  <c r="M527" i="12"/>
  <c r="M528" i="12"/>
  <c r="M529" i="12"/>
  <c r="M530" i="12"/>
  <c r="M531" i="12"/>
  <c r="M532" i="12"/>
  <c r="M533" i="12"/>
  <c r="M534" i="12"/>
  <c r="M535" i="12"/>
  <c r="M536" i="12"/>
  <c r="M537" i="12"/>
  <c r="M538" i="12"/>
  <c r="M539" i="12"/>
  <c r="M540" i="12"/>
  <c r="M541" i="12"/>
  <c r="M542" i="12"/>
  <c r="M543" i="12"/>
  <c r="M544" i="12"/>
  <c r="M545" i="12"/>
  <c r="M546" i="12"/>
  <c r="M547" i="12"/>
  <c r="M548" i="12"/>
  <c r="M549" i="12"/>
  <c r="M550" i="12"/>
  <c r="M551" i="12"/>
  <c r="M552" i="12"/>
  <c r="M553" i="12"/>
  <c r="M554" i="12"/>
  <c r="M555" i="12"/>
  <c r="M556" i="12"/>
  <c r="M557" i="12"/>
  <c r="M558" i="12"/>
  <c r="M559" i="12"/>
  <c r="M560" i="12"/>
  <c r="M561" i="12"/>
  <c r="M562" i="12"/>
  <c r="M563" i="12"/>
  <c r="M564" i="12"/>
  <c r="M565" i="12"/>
  <c r="M566" i="12"/>
  <c r="M567" i="12"/>
  <c r="M568" i="12"/>
  <c r="M569" i="12"/>
  <c r="M570" i="12"/>
  <c r="M571" i="12"/>
  <c r="M572" i="12"/>
  <c r="M573" i="12"/>
  <c r="M574" i="12"/>
  <c r="M575" i="12"/>
  <c r="M576" i="12"/>
  <c r="M577" i="12"/>
  <c r="M578" i="12"/>
  <c r="M579" i="12"/>
  <c r="M580" i="12"/>
  <c r="M581" i="12"/>
  <c r="M582" i="12"/>
  <c r="M583" i="12"/>
  <c r="M584" i="12"/>
  <c r="M585" i="12"/>
  <c r="M586" i="12"/>
  <c r="M587" i="12"/>
  <c r="M588" i="12"/>
  <c r="M589" i="12"/>
  <c r="M590" i="12"/>
  <c r="M591" i="12"/>
  <c r="M592" i="12"/>
  <c r="M593" i="12"/>
  <c r="M594" i="12"/>
  <c r="M595" i="12"/>
  <c r="M596" i="12"/>
  <c r="M597" i="12"/>
  <c r="M598" i="12"/>
  <c r="M599" i="12"/>
  <c r="M600" i="12"/>
  <c r="M601" i="12"/>
  <c r="M602" i="12"/>
  <c r="M603" i="12"/>
  <c r="M604" i="12"/>
  <c r="M605" i="12"/>
  <c r="M606" i="12"/>
  <c r="M607" i="12"/>
  <c r="M608" i="12"/>
  <c r="M609" i="12"/>
  <c r="M610" i="12"/>
  <c r="M611" i="12"/>
  <c r="M612" i="12"/>
  <c r="M613" i="12"/>
  <c r="M614" i="12"/>
  <c r="M615" i="12"/>
  <c r="M616" i="12"/>
  <c r="M617" i="12"/>
  <c r="M618" i="12"/>
  <c r="M619" i="12"/>
  <c r="M620" i="12"/>
  <c r="M621" i="12"/>
  <c r="M622" i="12"/>
  <c r="M623" i="12"/>
  <c r="M624" i="12"/>
  <c r="M625" i="12"/>
  <c r="M626" i="12"/>
  <c r="M627" i="12"/>
  <c r="M628" i="12"/>
  <c r="M629" i="12"/>
  <c r="M630" i="12"/>
  <c r="M631" i="12"/>
  <c r="M632" i="12"/>
  <c r="M633" i="12"/>
  <c r="M634" i="12"/>
  <c r="M635" i="12"/>
  <c r="M636" i="12"/>
  <c r="M637" i="12"/>
  <c r="M638" i="12"/>
  <c r="M639" i="12"/>
  <c r="M640" i="12"/>
  <c r="M641" i="12"/>
  <c r="M642" i="12"/>
  <c r="M643" i="12"/>
  <c r="M644" i="12"/>
  <c r="M645" i="12"/>
  <c r="M646" i="12"/>
  <c r="M647" i="12"/>
  <c r="M648" i="12"/>
  <c r="M649" i="12"/>
  <c r="M650" i="12"/>
  <c r="M651" i="12"/>
  <c r="M652" i="12"/>
  <c r="M653" i="12"/>
  <c r="M654" i="12"/>
  <c r="M655" i="12"/>
  <c r="M656" i="12"/>
  <c r="M657" i="12"/>
  <c r="M658" i="12"/>
  <c r="M659" i="12"/>
  <c r="M660" i="12"/>
  <c r="M661" i="12"/>
  <c r="M662" i="12"/>
  <c r="M663" i="12"/>
  <c r="M664" i="12"/>
  <c r="M665" i="12"/>
  <c r="M666" i="12"/>
  <c r="M667" i="12"/>
  <c r="M668" i="12"/>
  <c r="M669" i="12"/>
  <c r="M670" i="12"/>
  <c r="M671" i="12"/>
  <c r="M672" i="12"/>
  <c r="M673" i="12"/>
  <c r="M674" i="12"/>
  <c r="M675" i="12"/>
  <c r="M676" i="12"/>
  <c r="M677" i="12"/>
  <c r="M678" i="12"/>
  <c r="M679" i="12"/>
  <c r="M680" i="12"/>
  <c r="M681" i="12"/>
  <c r="M682" i="12"/>
  <c r="M683" i="12"/>
  <c r="M684" i="12"/>
  <c r="M685" i="12"/>
  <c r="M686" i="12"/>
  <c r="M687" i="12"/>
  <c r="M688" i="12"/>
  <c r="M689" i="12"/>
  <c r="M690" i="12"/>
  <c r="M691" i="12"/>
  <c r="M692" i="12"/>
  <c r="M693" i="12"/>
  <c r="M694" i="12"/>
  <c r="M695" i="12"/>
  <c r="M696" i="12"/>
  <c r="M697" i="12"/>
  <c r="M698" i="12"/>
  <c r="M699" i="12"/>
  <c r="M700" i="12"/>
  <c r="M701" i="12"/>
  <c r="M702" i="12"/>
  <c r="M703" i="12"/>
  <c r="M704" i="12"/>
  <c r="M705" i="12"/>
  <c r="M706" i="12"/>
  <c r="M707" i="12"/>
  <c r="M708" i="12"/>
  <c r="M709" i="12"/>
  <c r="M710" i="12"/>
  <c r="M711" i="12"/>
  <c r="M712" i="12"/>
  <c r="M713" i="12"/>
  <c r="M714" i="12"/>
  <c r="M715" i="12"/>
  <c r="M716" i="12"/>
  <c r="M717" i="12"/>
  <c r="M718" i="12"/>
  <c r="M719" i="12"/>
  <c r="M720" i="12"/>
  <c r="M721" i="12"/>
  <c r="M722" i="12"/>
  <c r="M723" i="12"/>
  <c r="M724" i="12"/>
  <c r="M725" i="12"/>
  <c r="M726" i="12"/>
  <c r="M727" i="12"/>
  <c r="M728" i="12"/>
  <c r="M729" i="12"/>
  <c r="M730" i="12"/>
  <c r="M731" i="12"/>
  <c r="M732" i="12"/>
  <c r="M733" i="12"/>
  <c r="M734" i="12"/>
  <c r="M735" i="12"/>
  <c r="M736" i="12"/>
  <c r="M737" i="12"/>
  <c r="M738" i="12"/>
  <c r="M739" i="12"/>
  <c r="M740" i="12"/>
  <c r="M741" i="12"/>
  <c r="M742" i="12"/>
  <c r="M743" i="12"/>
  <c r="M744" i="12"/>
  <c r="M745" i="12"/>
  <c r="M746" i="12"/>
  <c r="M747" i="12"/>
  <c r="M748" i="12"/>
  <c r="M749" i="12"/>
  <c r="M750" i="12"/>
  <c r="M751" i="12"/>
  <c r="M752" i="12"/>
  <c r="M753" i="12"/>
  <c r="M754" i="12"/>
  <c r="M755" i="12"/>
  <c r="M756" i="12"/>
  <c r="M757" i="12"/>
  <c r="M758" i="12"/>
  <c r="M759" i="12"/>
  <c r="M760" i="12"/>
  <c r="M761" i="12"/>
  <c r="M762" i="12"/>
  <c r="M763" i="12"/>
  <c r="M764" i="12"/>
  <c r="M765" i="12"/>
  <c r="M766" i="12"/>
  <c r="M767" i="12"/>
  <c r="M768" i="12"/>
  <c r="M769" i="12"/>
  <c r="M770" i="12"/>
  <c r="M771" i="12"/>
  <c r="M772" i="12"/>
  <c r="M773" i="12"/>
  <c r="M774" i="12"/>
  <c r="M775" i="12"/>
  <c r="M776" i="12"/>
  <c r="M777" i="12"/>
  <c r="M778" i="12"/>
  <c r="M779" i="12"/>
  <c r="M780" i="12"/>
  <c r="M781" i="12"/>
  <c r="M782" i="12"/>
  <c r="M783" i="12"/>
  <c r="M784" i="12"/>
  <c r="M785" i="12"/>
  <c r="M786" i="12"/>
  <c r="M787" i="12"/>
  <c r="M788" i="12"/>
  <c r="M789" i="12"/>
  <c r="M790" i="12"/>
  <c r="M791" i="12"/>
  <c r="M792" i="12"/>
  <c r="M793" i="12"/>
  <c r="M794" i="12"/>
  <c r="M795" i="12"/>
  <c r="M796" i="12"/>
  <c r="M797" i="12"/>
  <c r="M798" i="12"/>
  <c r="M799" i="12"/>
  <c r="M800" i="12"/>
  <c r="M801" i="12"/>
  <c r="M802" i="12"/>
  <c r="M803" i="12"/>
  <c r="M804" i="12"/>
  <c r="M805" i="12"/>
  <c r="M806" i="12"/>
  <c r="M807" i="12"/>
  <c r="M808" i="12"/>
  <c r="M809" i="12"/>
  <c r="M810" i="12"/>
  <c r="M811" i="12"/>
  <c r="M812" i="12"/>
  <c r="M813" i="12"/>
  <c r="M814" i="12"/>
  <c r="M815" i="12"/>
  <c r="M816" i="12"/>
  <c r="M817" i="12"/>
  <c r="M818" i="12"/>
  <c r="M819" i="12"/>
  <c r="M820" i="12"/>
  <c r="M821" i="12"/>
  <c r="M822" i="12"/>
  <c r="M823" i="12"/>
  <c r="M824" i="12"/>
  <c r="M825" i="12"/>
  <c r="M826" i="12"/>
  <c r="M827" i="12"/>
  <c r="M828" i="12"/>
  <c r="M829" i="12"/>
  <c r="M830" i="12"/>
  <c r="M831" i="12"/>
  <c r="M832" i="12"/>
  <c r="M833" i="12"/>
  <c r="M834" i="12"/>
  <c r="M835" i="12"/>
  <c r="M836" i="12"/>
  <c r="M837" i="12"/>
  <c r="M838" i="12"/>
  <c r="M839" i="12"/>
  <c r="M840" i="12"/>
  <c r="M841" i="12"/>
  <c r="M842" i="12"/>
  <c r="M843" i="12"/>
  <c r="M844" i="12"/>
  <c r="M845" i="12"/>
  <c r="M846" i="12"/>
  <c r="M847" i="12"/>
  <c r="M848" i="12"/>
  <c r="M849" i="12"/>
  <c r="M850" i="12"/>
  <c r="M851" i="12"/>
  <c r="M852" i="12"/>
  <c r="M853" i="12"/>
  <c r="M854" i="12"/>
  <c r="M855" i="12"/>
  <c r="M856" i="12"/>
  <c r="M857" i="12"/>
  <c r="M858" i="12"/>
  <c r="M859" i="12"/>
  <c r="M860" i="12"/>
  <c r="M861" i="12"/>
  <c r="M862" i="12"/>
  <c r="M863" i="12"/>
  <c r="M864" i="12"/>
  <c r="M865" i="12"/>
  <c r="M866" i="12"/>
  <c r="M867" i="12"/>
  <c r="M868" i="12"/>
  <c r="M869" i="12"/>
  <c r="M870" i="12"/>
  <c r="M871" i="12"/>
  <c r="M872" i="12"/>
  <c r="M873" i="12"/>
  <c r="M874" i="12"/>
  <c r="M875" i="12"/>
  <c r="M876" i="12"/>
  <c r="M877" i="12"/>
  <c r="M878" i="12"/>
  <c r="M879" i="12"/>
  <c r="M880" i="12"/>
  <c r="M881" i="12"/>
  <c r="M882" i="12"/>
  <c r="M883" i="12"/>
  <c r="M884" i="12"/>
  <c r="M885" i="12"/>
  <c r="M886" i="12"/>
  <c r="M887" i="12"/>
  <c r="M888" i="12"/>
  <c r="M889" i="12"/>
  <c r="M890" i="12"/>
  <c r="M891" i="12"/>
  <c r="M892" i="12"/>
  <c r="M893" i="12"/>
  <c r="M894" i="12"/>
  <c r="M895" i="12"/>
  <c r="M896" i="12"/>
  <c r="M897" i="12"/>
  <c r="M898" i="12"/>
  <c r="M899" i="12"/>
  <c r="M900" i="12"/>
  <c r="M901" i="12"/>
  <c r="M902" i="12"/>
  <c r="M903" i="12"/>
  <c r="M904" i="12"/>
  <c r="M905" i="12"/>
  <c r="M906" i="12"/>
  <c r="M907" i="12"/>
  <c r="M908" i="12"/>
  <c r="M909" i="12"/>
  <c r="M910" i="12"/>
  <c r="M911" i="12"/>
  <c r="M912" i="12"/>
  <c r="M913" i="12"/>
  <c r="M914" i="12"/>
  <c r="M915" i="12"/>
  <c r="M916" i="12"/>
  <c r="M917" i="12"/>
  <c r="M918" i="12"/>
  <c r="M919" i="12"/>
  <c r="M920" i="12"/>
  <c r="M921" i="12"/>
  <c r="M922" i="12"/>
  <c r="M923" i="12"/>
  <c r="M924" i="12"/>
  <c r="M925" i="12"/>
  <c r="M926" i="12"/>
  <c r="M927" i="12"/>
  <c r="M928" i="12"/>
  <c r="M929" i="12"/>
  <c r="M930" i="12"/>
  <c r="M931" i="12"/>
  <c r="M932" i="12"/>
  <c r="M933" i="12"/>
  <c r="M934" i="12"/>
  <c r="M935" i="12"/>
  <c r="M936" i="12"/>
  <c r="M937" i="12"/>
  <c r="M938" i="12"/>
  <c r="M939" i="12"/>
  <c r="M940" i="12"/>
  <c r="M941" i="12"/>
  <c r="M942" i="12"/>
  <c r="M943" i="12"/>
  <c r="M944" i="12"/>
  <c r="M945" i="12"/>
  <c r="M946" i="12"/>
  <c r="M947" i="12"/>
  <c r="M948" i="12"/>
  <c r="M949" i="12"/>
  <c r="M950" i="12"/>
  <c r="M951" i="12"/>
  <c r="M952" i="12"/>
  <c r="M953" i="12"/>
  <c r="M954" i="12"/>
  <c r="M955" i="12"/>
  <c r="M956" i="12"/>
  <c r="M957" i="12"/>
  <c r="M958" i="12"/>
  <c r="M959" i="12"/>
  <c r="M960" i="12"/>
  <c r="M961" i="12"/>
  <c r="M962" i="12"/>
  <c r="M963" i="12"/>
  <c r="M964" i="12"/>
  <c r="M965" i="12"/>
  <c r="M966" i="12"/>
  <c r="M967" i="12"/>
  <c r="M968" i="12"/>
  <c r="M969" i="12"/>
  <c r="M970" i="12"/>
  <c r="M971" i="12"/>
  <c r="M972" i="12"/>
  <c r="M973" i="12"/>
  <c r="M974" i="12"/>
  <c r="M975" i="12"/>
  <c r="M976" i="12"/>
  <c r="M977" i="12"/>
  <c r="M978" i="12"/>
  <c r="M979" i="12"/>
  <c r="M980" i="12"/>
  <c r="M981" i="12"/>
  <c r="M982" i="12"/>
  <c r="M983" i="12"/>
  <c r="M984" i="12"/>
  <c r="M985" i="12"/>
  <c r="M986" i="12"/>
  <c r="M987" i="12"/>
  <c r="M988" i="12"/>
  <c r="M989" i="12"/>
  <c r="M990" i="12"/>
  <c r="M991" i="12"/>
  <c r="M992" i="12"/>
  <c r="M993" i="12"/>
  <c r="M994" i="12"/>
  <c r="M995" i="12"/>
  <c r="M996" i="12"/>
  <c r="M997" i="12"/>
  <c r="M998" i="12"/>
  <c r="M999" i="12"/>
  <c r="M1000" i="12"/>
  <c r="M1001" i="12"/>
  <c r="M1002" i="12"/>
  <c r="M1003" i="12"/>
  <c r="M1004" i="12"/>
  <c r="M1005" i="12"/>
  <c r="M1006" i="12"/>
  <c r="M1007" i="12"/>
  <c r="M1008" i="12"/>
  <c r="M1009" i="12"/>
  <c r="M1010" i="12"/>
  <c r="M1011" i="12"/>
  <c r="M1012" i="12"/>
  <c r="M1013" i="12"/>
  <c r="M1014" i="12"/>
  <c r="M1015" i="12"/>
  <c r="M1016" i="12"/>
  <c r="M1017" i="12"/>
  <c r="M1018" i="12"/>
  <c r="M1019" i="12"/>
  <c r="M1020" i="12"/>
  <c r="M1021" i="12"/>
  <c r="M1022" i="12"/>
  <c r="M1023" i="12"/>
  <c r="M1024" i="12"/>
  <c r="M1025" i="12"/>
  <c r="M1026" i="12"/>
  <c r="M1027" i="12"/>
  <c r="M1028" i="12"/>
  <c r="M1029" i="12"/>
  <c r="M1030" i="12"/>
  <c r="M1031" i="12"/>
  <c r="M1032" i="12"/>
  <c r="M1033" i="12"/>
  <c r="M1034" i="12"/>
  <c r="M1035" i="12"/>
  <c r="M1036" i="12"/>
  <c r="M1037" i="12"/>
  <c r="M1038" i="12"/>
  <c r="M1039" i="12"/>
  <c r="M1040" i="12"/>
  <c r="M1041" i="12"/>
  <c r="M1042" i="12"/>
  <c r="M1043" i="12"/>
  <c r="M1044" i="12"/>
  <c r="M1045" i="12"/>
  <c r="M1046" i="12"/>
  <c r="M1047" i="12"/>
  <c r="M1048" i="12"/>
  <c r="M1049" i="12"/>
  <c r="M1050" i="12"/>
  <c r="M1051" i="12"/>
  <c r="M1052" i="12"/>
  <c r="M1053" i="12"/>
  <c r="M1054" i="12"/>
  <c r="M1055" i="12"/>
  <c r="M1056" i="12"/>
  <c r="M1057" i="12"/>
  <c r="M1058" i="12"/>
  <c r="M1059" i="12"/>
  <c r="M1060" i="12"/>
  <c r="M1061" i="12"/>
  <c r="M1062" i="12"/>
  <c r="M1063" i="12"/>
  <c r="M1064" i="12"/>
  <c r="M1065" i="12"/>
  <c r="M1066" i="12"/>
  <c r="M1067" i="12"/>
  <c r="M1068" i="12"/>
  <c r="M1069" i="12"/>
  <c r="M1070" i="12"/>
  <c r="M1071" i="12"/>
  <c r="M1072" i="12"/>
  <c r="M1073" i="12"/>
  <c r="M1074" i="12"/>
  <c r="M1075" i="12"/>
  <c r="M1076" i="12"/>
  <c r="M1077" i="12"/>
  <c r="M1078" i="12"/>
  <c r="M1079" i="12"/>
  <c r="M1080" i="12"/>
  <c r="M1081" i="12"/>
  <c r="M1082" i="12"/>
  <c r="M1083" i="12"/>
  <c r="M1084" i="12"/>
  <c r="M1085" i="12"/>
  <c r="M1086" i="12"/>
  <c r="M1087" i="12"/>
  <c r="M1088" i="12"/>
  <c r="M1089" i="12"/>
  <c r="M1090" i="12"/>
  <c r="M1091" i="12"/>
  <c r="M1092" i="12"/>
  <c r="M1093" i="12"/>
  <c r="M1094" i="12"/>
  <c r="M1095" i="12"/>
  <c r="M1096" i="12"/>
  <c r="M1097" i="12"/>
  <c r="M1098" i="12"/>
  <c r="M1099" i="12"/>
  <c r="M1100" i="12"/>
  <c r="M1101" i="12"/>
  <c r="M1102" i="12"/>
  <c r="M1103" i="12"/>
  <c r="M1104" i="12"/>
  <c r="M1105" i="12"/>
  <c r="M1106" i="12"/>
  <c r="M1107" i="12"/>
  <c r="M1108" i="12"/>
  <c r="M1109" i="12"/>
  <c r="M1110" i="12"/>
  <c r="M1111" i="12"/>
  <c r="M1112" i="12"/>
  <c r="M1113" i="12"/>
  <c r="M1114" i="12"/>
  <c r="M1115" i="12"/>
  <c r="M1116" i="12"/>
  <c r="M1117" i="12"/>
  <c r="M1118" i="12"/>
  <c r="M1119" i="12"/>
  <c r="M1120" i="12"/>
  <c r="M1121" i="12"/>
  <c r="M1122" i="12"/>
  <c r="M1123" i="12"/>
  <c r="M1124" i="12"/>
  <c r="M1125" i="12"/>
  <c r="M1126" i="12"/>
  <c r="M1127" i="12"/>
  <c r="M1128" i="12"/>
  <c r="M1129" i="12"/>
  <c r="M1130" i="12"/>
  <c r="M1131" i="12"/>
  <c r="M1132" i="12"/>
  <c r="M1133" i="12"/>
  <c r="M1134" i="12"/>
  <c r="M1135" i="12"/>
  <c r="M1136" i="12"/>
  <c r="M1137" i="12"/>
  <c r="M1138" i="12"/>
  <c r="M1139" i="12"/>
  <c r="M1140" i="12"/>
  <c r="M1141" i="12"/>
  <c r="M1142" i="12"/>
  <c r="M1143" i="12"/>
  <c r="M1144" i="12"/>
  <c r="M1145" i="12"/>
  <c r="M1146" i="12"/>
  <c r="M1147" i="12"/>
  <c r="M1148" i="12"/>
  <c r="M1149" i="12"/>
  <c r="M1150" i="12"/>
  <c r="M1151" i="12"/>
  <c r="M1152" i="12"/>
  <c r="M1153" i="12"/>
  <c r="M1154" i="12"/>
  <c r="M1155" i="12"/>
  <c r="M1156" i="12"/>
  <c r="M1157" i="12"/>
  <c r="M1158" i="12"/>
  <c r="M1159" i="12"/>
  <c r="M1160" i="12"/>
  <c r="M1161" i="12"/>
  <c r="M1162" i="12"/>
  <c r="M1163" i="12"/>
  <c r="M1164" i="12"/>
  <c r="M1165" i="12"/>
  <c r="M1166" i="12"/>
  <c r="M1167" i="12"/>
  <c r="M1168" i="12"/>
  <c r="M1169" i="12"/>
  <c r="M1170" i="12"/>
  <c r="M1171" i="12"/>
  <c r="M1172" i="12"/>
  <c r="M1173" i="12"/>
  <c r="M1174" i="12"/>
  <c r="M1175" i="12"/>
  <c r="M1176" i="12"/>
  <c r="M1177" i="12"/>
  <c r="M1178" i="12"/>
  <c r="M1179" i="12"/>
  <c r="M1180" i="12"/>
  <c r="M1181" i="12"/>
  <c r="M1182" i="12"/>
  <c r="M1183" i="12"/>
  <c r="M1184" i="12"/>
  <c r="M1185" i="12"/>
  <c r="M1186" i="12"/>
  <c r="M1187" i="12"/>
  <c r="M1188" i="12"/>
  <c r="M1189" i="12"/>
  <c r="M1190" i="12"/>
  <c r="M1191" i="12"/>
  <c r="M1192" i="12"/>
  <c r="M1193" i="12"/>
  <c r="M1194" i="12"/>
  <c r="M1195" i="12"/>
  <c r="M1196" i="12"/>
  <c r="M1197" i="12"/>
  <c r="M1198" i="12"/>
  <c r="M1199" i="12"/>
  <c r="M1200" i="12"/>
  <c r="M1201" i="12"/>
  <c r="M1202" i="12"/>
  <c r="M1203" i="12"/>
  <c r="M1204" i="12"/>
  <c r="M1205" i="12"/>
  <c r="M1206" i="12"/>
  <c r="M1207" i="12"/>
  <c r="M1208" i="12"/>
  <c r="M1209" i="12"/>
  <c r="M1210" i="12"/>
  <c r="M1211" i="12"/>
  <c r="M1212" i="12"/>
  <c r="M1213" i="12"/>
  <c r="M1214" i="12"/>
  <c r="M1215" i="12"/>
  <c r="M1216" i="12"/>
  <c r="M1217" i="12"/>
  <c r="M1218" i="12"/>
  <c r="M1219" i="12"/>
  <c r="M1220" i="12"/>
  <c r="M1221" i="12"/>
  <c r="M1222" i="12"/>
  <c r="M1223" i="12"/>
  <c r="M1224" i="12"/>
  <c r="M1225" i="12"/>
  <c r="M1226" i="12"/>
  <c r="M1227" i="12"/>
  <c r="M1228" i="12"/>
  <c r="M1229" i="12"/>
  <c r="M1230" i="12"/>
  <c r="M1231" i="12"/>
  <c r="M1232" i="12"/>
  <c r="M1233" i="12"/>
  <c r="M1234" i="12"/>
  <c r="M1235" i="12"/>
  <c r="M1236" i="12"/>
  <c r="M1237" i="12"/>
  <c r="M1238" i="12"/>
  <c r="M1239" i="12"/>
  <c r="M1240" i="12"/>
  <c r="M1241" i="12"/>
  <c r="M1242" i="12"/>
  <c r="M1243" i="12"/>
  <c r="M1244" i="12"/>
  <c r="M1245" i="12"/>
  <c r="M1246" i="12"/>
  <c r="M1247" i="12"/>
  <c r="M1248" i="12"/>
  <c r="M1249" i="12"/>
  <c r="M1250" i="12"/>
  <c r="M1251" i="12"/>
  <c r="M1252" i="12"/>
  <c r="M1253" i="12"/>
  <c r="M1254" i="12"/>
  <c r="M1255" i="12"/>
  <c r="M1256" i="12"/>
  <c r="M1257" i="12"/>
  <c r="M1258" i="12"/>
  <c r="M1259" i="12"/>
  <c r="M1260" i="12"/>
  <c r="M1261" i="12"/>
  <c r="M1262" i="12"/>
  <c r="M1263" i="12"/>
  <c r="M1264" i="12"/>
  <c r="M1265" i="12"/>
  <c r="M1266" i="12"/>
  <c r="M1267" i="12"/>
  <c r="M1268" i="12"/>
  <c r="M1269" i="12"/>
  <c r="M1270" i="12"/>
  <c r="M1271" i="12"/>
  <c r="M1272" i="12"/>
  <c r="M1273" i="12"/>
  <c r="M1274" i="12"/>
  <c r="M1275" i="12"/>
  <c r="M1276" i="12"/>
  <c r="M1277" i="12"/>
  <c r="M1278" i="12"/>
  <c r="M1279" i="12"/>
  <c r="M1280" i="12"/>
  <c r="M1281" i="12"/>
  <c r="M1282" i="12"/>
  <c r="M1283" i="12"/>
  <c r="M1284" i="12"/>
  <c r="M1285" i="12"/>
  <c r="M1286" i="12"/>
  <c r="M1287" i="12"/>
  <c r="M1288" i="12"/>
  <c r="M1289" i="12"/>
  <c r="M1290" i="12"/>
  <c r="M1291" i="12"/>
  <c r="M1292" i="12"/>
  <c r="M1293" i="12"/>
  <c r="M1294" i="12"/>
  <c r="M1295" i="12"/>
  <c r="M1296" i="12"/>
  <c r="M1297" i="12"/>
  <c r="M1298" i="12"/>
  <c r="M1299" i="12"/>
  <c r="M1300" i="12"/>
  <c r="M1301" i="12"/>
  <c r="M1302" i="12"/>
  <c r="M1303" i="12"/>
  <c r="M1304" i="12"/>
  <c r="M1305" i="12"/>
  <c r="M1306" i="12"/>
  <c r="M1307" i="12"/>
  <c r="M1308" i="12"/>
  <c r="M1309" i="12"/>
  <c r="M1310" i="12"/>
  <c r="M1311" i="12"/>
  <c r="M1312" i="12"/>
  <c r="M1313" i="12"/>
  <c r="M1314" i="12"/>
  <c r="M1315" i="12"/>
  <c r="M1316" i="12"/>
  <c r="M1317" i="12"/>
  <c r="M1318" i="12"/>
  <c r="M1319" i="12"/>
  <c r="M1320" i="12"/>
  <c r="M1321" i="12"/>
  <c r="M1322" i="12"/>
  <c r="M1323" i="12"/>
  <c r="M1324" i="12"/>
  <c r="M1325" i="12"/>
  <c r="M1326" i="12"/>
  <c r="M1327" i="12"/>
  <c r="M1328" i="12"/>
  <c r="M1329" i="12"/>
  <c r="M1330" i="12"/>
  <c r="M1331" i="12"/>
  <c r="M1332" i="12"/>
  <c r="M1333" i="12"/>
  <c r="M1334" i="12"/>
  <c r="M1335" i="12"/>
  <c r="M1336" i="12"/>
  <c r="M1337" i="12"/>
  <c r="M1338" i="12"/>
  <c r="M1339" i="12"/>
  <c r="M1340" i="12"/>
  <c r="M1341" i="12"/>
  <c r="M1342" i="12"/>
  <c r="M1343" i="12"/>
  <c r="M1344" i="12"/>
  <c r="M1345" i="12"/>
  <c r="M1346" i="12"/>
  <c r="M1347" i="12"/>
  <c r="M1348" i="12"/>
  <c r="M1349" i="12"/>
  <c r="M1350" i="12"/>
  <c r="M1351" i="12"/>
  <c r="M1352" i="12"/>
  <c r="M1353" i="12"/>
  <c r="M1354" i="12"/>
  <c r="M1355" i="12"/>
  <c r="M1356" i="12"/>
  <c r="M1357" i="12"/>
  <c r="M1358" i="12"/>
  <c r="M1359" i="12"/>
  <c r="M1360" i="12"/>
  <c r="M1361" i="12"/>
  <c r="M1362" i="12"/>
  <c r="M1363" i="12"/>
  <c r="M1364" i="12"/>
  <c r="M1365" i="12"/>
  <c r="M1366" i="12"/>
  <c r="M1367" i="12"/>
  <c r="M1368" i="12"/>
  <c r="M1369" i="12"/>
  <c r="M1370" i="12"/>
  <c r="M1371" i="12"/>
  <c r="M1372" i="12"/>
  <c r="M1373" i="12"/>
  <c r="M1374" i="12"/>
  <c r="M1375" i="12"/>
  <c r="M1376" i="12"/>
  <c r="M1377" i="12"/>
  <c r="M1378" i="12"/>
  <c r="M1379" i="12"/>
  <c r="M1380" i="12"/>
  <c r="M1381" i="12"/>
  <c r="M1382" i="12"/>
  <c r="M1383" i="12"/>
  <c r="M1384" i="12"/>
  <c r="M1385" i="12"/>
  <c r="M1386" i="12"/>
  <c r="M1387" i="12"/>
  <c r="M1388" i="12"/>
  <c r="M1389" i="12"/>
  <c r="M1390" i="12"/>
  <c r="M1391" i="12"/>
  <c r="M1392" i="12"/>
  <c r="M1393" i="12"/>
  <c r="M1394" i="12"/>
  <c r="M1395" i="12"/>
  <c r="M1396" i="12"/>
  <c r="M1397" i="12"/>
  <c r="M1398" i="12"/>
  <c r="M1399" i="12"/>
  <c r="M1400" i="12"/>
  <c r="M1401" i="12"/>
  <c r="M1402" i="12"/>
  <c r="M1403" i="12"/>
  <c r="M1404" i="12"/>
  <c r="M1405" i="12"/>
  <c r="M1406" i="12"/>
  <c r="M1407" i="12"/>
  <c r="M1408" i="12"/>
  <c r="M1409" i="12"/>
  <c r="M1410" i="12"/>
  <c r="M1411" i="12"/>
  <c r="M1412" i="12"/>
  <c r="M1413" i="12"/>
  <c r="M1414" i="12"/>
  <c r="M1415" i="12"/>
  <c r="M1416" i="12"/>
  <c r="M1417" i="12"/>
  <c r="M1418" i="12"/>
  <c r="M1419" i="12"/>
  <c r="M1420" i="12"/>
  <c r="M1421" i="12"/>
  <c r="M1422" i="12"/>
  <c r="M1423" i="12"/>
  <c r="M1424" i="12"/>
  <c r="M1425" i="12"/>
  <c r="M1426" i="12"/>
  <c r="M1427" i="12"/>
  <c r="M1428" i="12"/>
  <c r="M1429" i="12"/>
  <c r="M1430" i="12"/>
  <c r="M1431" i="12"/>
  <c r="M1432" i="12"/>
  <c r="M1433" i="12"/>
  <c r="M1434" i="12"/>
  <c r="M1435" i="12"/>
  <c r="M1436" i="12"/>
  <c r="M1437" i="12"/>
  <c r="M1438" i="12"/>
  <c r="M1439" i="12"/>
  <c r="M1440" i="12"/>
  <c r="M1441" i="12"/>
  <c r="M1442" i="12"/>
  <c r="M1443" i="12"/>
  <c r="M1444" i="12"/>
  <c r="M1445" i="12"/>
  <c r="M1446" i="12"/>
  <c r="M1447" i="12"/>
  <c r="M1448" i="12"/>
  <c r="M1449" i="12"/>
  <c r="M1450" i="12"/>
  <c r="M1451" i="12"/>
  <c r="M1452" i="12"/>
  <c r="M1453" i="12"/>
  <c r="M1454" i="12"/>
  <c r="M1455" i="12"/>
  <c r="M1456" i="12"/>
  <c r="M1457" i="12"/>
  <c r="M1458" i="12"/>
  <c r="M1459" i="12"/>
  <c r="M1460" i="12"/>
  <c r="M1461" i="12"/>
  <c r="M1462" i="12"/>
  <c r="M1463" i="12"/>
  <c r="M1464" i="12"/>
  <c r="M1465" i="12"/>
  <c r="M1466" i="12"/>
  <c r="M1467" i="12"/>
  <c r="M1468" i="12"/>
  <c r="M1469" i="12"/>
  <c r="M1470" i="12"/>
  <c r="M1471" i="12"/>
  <c r="M1472" i="12"/>
  <c r="M1473" i="12"/>
  <c r="M1474" i="12"/>
  <c r="M1475" i="12"/>
  <c r="M1476" i="12"/>
  <c r="M1477" i="12"/>
  <c r="M1478" i="12"/>
  <c r="M1479" i="12"/>
  <c r="M1480" i="12"/>
  <c r="M1481" i="12"/>
  <c r="M1482" i="12"/>
  <c r="M1483" i="12"/>
  <c r="M1484" i="12"/>
  <c r="M1485" i="12"/>
  <c r="M1486" i="12"/>
  <c r="M1487" i="12"/>
  <c r="M1488" i="12"/>
  <c r="M1489" i="12"/>
  <c r="M1490" i="12"/>
  <c r="M1491" i="12"/>
  <c r="M1492" i="12"/>
  <c r="M1493" i="12"/>
  <c r="M1494" i="12"/>
  <c r="M1495" i="12"/>
  <c r="M1496" i="12"/>
  <c r="M1497" i="12"/>
  <c r="M1498" i="12"/>
  <c r="M1499" i="12"/>
  <c r="M1500" i="12"/>
  <c r="M1501" i="12"/>
  <c r="M1502" i="12"/>
  <c r="M1503" i="12"/>
  <c r="M1504" i="12"/>
  <c r="M1505" i="12"/>
  <c r="M1506" i="12"/>
  <c r="M1507" i="12"/>
  <c r="M1508" i="12"/>
  <c r="M1509" i="12"/>
  <c r="M1510" i="12"/>
  <c r="M1511" i="12"/>
  <c r="M1512" i="12"/>
  <c r="M1513" i="12"/>
  <c r="M1514" i="12"/>
  <c r="M1515" i="12"/>
  <c r="M1516" i="12"/>
  <c r="M1517" i="12"/>
  <c r="M1518" i="12"/>
  <c r="M1519" i="12"/>
  <c r="M1520" i="12"/>
  <c r="M1521" i="12"/>
  <c r="M1522" i="12"/>
  <c r="M1523" i="12"/>
  <c r="M1524" i="12"/>
  <c r="M1525" i="12"/>
  <c r="M1526" i="12"/>
  <c r="M1527" i="12"/>
  <c r="M1528" i="12"/>
  <c r="M1529" i="12"/>
  <c r="M1530" i="12"/>
  <c r="M1531" i="12"/>
  <c r="M1532" i="12"/>
  <c r="M1533" i="12"/>
  <c r="M1534" i="12"/>
  <c r="M1535" i="12"/>
  <c r="M1536" i="12"/>
  <c r="M1537" i="12"/>
  <c r="M1538" i="12"/>
  <c r="M1539" i="12"/>
  <c r="M1540" i="12"/>
  <c r="M1541" i="12"/>
  <c r="M1542" i="12"/>
  <c r="M1543" i="12"/>
  <c r="M1544" i="12"/>
  <c r="M1545" i="12"/>
  <c r="M1546" i="12"/>
  <c r="M1547" i="12"/>
  <c r="M1548" i="12"/>
  <c r="M1549" i="12"/>
  <c r="M1550" i="12"/>
  <c r="M1551" i="12"/>
  <c r="M1552" i="12"/>
  <c r="M1553" i="12"/>
  <c r="M1554" i="12"/>
  <c r="M1555" i="12"/>
  <c r="M1556" i="12"/>
  <c r="M1557" i="12"/>
  <c r="M1558" i="12"/>
  <c r="M1559" i="12"/>
  <c r="M1560" i="12"/>
  <c r="M1561" i="12"/>
  <c r="M1562" i="12"/>
  <c r="M1563" i="12"/>
  <c r="M1564" i="12"/>
  <c r="M1565" i="12"/>
  <c r="M1566" i="12"/>
  <c r="M1567" i="12"/>
  <c r="M1568" i="12"/>
  <c r="M1569" i="12"/>
  <c r="M1570" i="12"/>
  <c r="M1571" i="12"/>
  <c r="M1572" i="12"/>
  <c r="M1573" i="12"/>
  <c r="M1574" i="12"/>
  <c r="M1575" i="12"/>
  <c r="M1576" i="12"/>
  <c r="M1577" i="12"/>
  <c r="M1578" i="12"/>
  <c r="M1579" i="12"/>
  <c r="M1580" i="12"/>
  <c r="M1581" i="12"/>
  <c r="M1582" i="12"/>
  <c r="M1583" i="12"/>
  <c r="M1584" i="12"/>
  <c r="M1585" i="12"/>
  <c r="M1586" i="12"/>
  <c r="M1587" i="12"/>
  <c r="M1588" i="12"/>
  <c r="M1589" i="12"/>
  <c r="M1590" i="12"/>
  <c r="M1591" i="12"/>
  <c r="M1592" i="12"/>
  <c r="M1593" i="12"/>
  <c r="M1594" i="12"/>
  <c r="M1595" i="12"/>
  <c r="M1596" i="12"/>
  <c r="M1597" i="12"/>
  <c r="M1598" i="12"/>
  <c r="M1599" i="12"/>
  <c r="M1600" i="12"/>
  <c r="M1601" i="12"/>
  <c r="M1602" i="12"/>
  <c r="M1603" i="12"/>
  <c r="M1604" i="12"/>
  <c r="M1605" i="12"/>
  <c r="M1606" i="12"/>
  <c r="M1607" i="12"/>
  <c r="M1608" i="12"/>
  <c r="M1609" i="12"/>
  <c r="M1610" i="12"/>
  <c r="M1611" i="12"/>
  <c r="M1612" i="12"/>
  <c r="M1613" i="12"/>
  <c r="M1614" i="12"/>
  <c r="M1615" i="12"/>
  <c r="M1616" i="12"/>
  <c r="M1617" i="12"/>
  <c r="M1618" i="12"/>
  <c r="M1619" i="12"/>
  <c r="M1620" i="12"/>
  <c r="M1621" i="12"/>
  <c r="M1622" i="12"/>
  <c r="M1623" i="12"/>
  <c r="M1624" i="12"/>
  <c r="M1625" i="12"/>
  <c r="M1626" i="12"/>
  <c r="M1627" i="12"/>
  <c r="M1628" i="12"/>
  <c r="M1629" i="12"/>
  <c r="M1630" i="12"/>
  <c r="M1631" i="12"/>
  <c r="M1632" i="12"/>
  <c r="M1633" i="12"/>
  <c r="M1634" i="12"/>
  <c r="M1635" i="12"/>
  <c r="M1636" i="12"/>
  <c r="M1637" i="12"/>
  <c r="M1638" i="12"/>
  <c r="M1639" i="12"/>
  <c r="M1640" i="12"/>
  <c r="M1641" i="12"/>
  <c r="M1642" i="12"/>
  <c r="M1643" i="12"/>
  <c r="M1644" i="12"/>
  <c r="M1645" i="12"/>
  <c r="M1646" i="12"/>
  <c r="M1647" i="12"/>
  <c r="M1648" i="12"/>
  <c r="M1649" i="12"/>
  <c r="M1650" i="12"/>
  <c r="M1651" i="12"/>
  <c r="M1652" i="12"/>
  <c r="M1653" i="12"/>
  <c r="M1654" i="12"/>
  <c r="M1655" i="12"/>
  <c r="M1656" i="12"/>
  <c r="M1657" i="12"/>
  <c r="M1658" i="12"/>
  <c r="M1659" i="12"/>
  <c r="M1660" i="12"/>
  <c r="M1661" i="12"/>
  <c r="M1662" i="12"/>
  <c r="M1663" i="12"/>
  <c r="M1664" i="12"/>
  <c r="M1665" i="12"/>
  <c r="M1666" i="12"/>
  <c r="M1667" i="12"/>
  <c r="M1668" i="12"/>
  <c r="M1669" i="12"/>
  <c r="M1670" i="12"/>
  <c r="M1671" i="12"/>
  <c r="M1672" i="12"/>
  <c r="M1673" i="12"/>
  <c r="M1674" i="12"/>
  <c r="M1675" i="12"/>
  <c r="M1676" i="12"/>
  <c r="M1677" i="12"/>
  <c r="M1678" i="12"/>
  <c r="M1679" i="12"/>
  <c r="M1680" i="12"/>
  <c r="M1681" i="12"/>
  <c r="M1682" i="12"/>
  <c r="M1683" i="12"/>
  <c r="M1684" i="12"/>
  <c r="M1685" i="12"/>
  <c r="M1686" i="12"/>
  <c r="M1687" i="12"/>
  <c r="M1688" i="12"/>
  <c r="M1689" i="12"/>
  <c r="M1690" i="12"/>
  <c r="M1691" i="12"/>
  <c r="M1692" i="12"/>
  <c r="M1693" i="12"/>
  <c r="M1694" i="12"/>
  <c r="M1695" i="12"/>
  <c r="M1696" i="12"/>
  <c r="M1697" i="12"/>
  <c r="M1698" i="12"/>
  <c r="M1699" i="12"/>
  <c r="M1700" i="12"/>
  <c r="M1701" i="12"/>
  <c r="M1702" i="12"/>
  <c r="M1703" i="12"/>
  <c r="M1704" i="12"/>
  <c r="M1705" i="12"/>
  <c r="M1706" i="12"/>
  <c r="M1707" i="12"/>
  <c r="M1708" i="12"/>
  <c r="M1709" i="12"/>
  <c r="M1710" i="12"/>
  <c r="M1711" i="12"/>
  <c r="M1712" i="12"/>
  <c r="M1713" i="12"/>
  <c r="M1714" i="12"/>
  <c r="M1715" i="12"/>
  <c r="M1716" i="12"/>
  <c r="M1717" i="12"/>
  <c r="M1718" i="12"/>
  <c r="M1719" i="12"/>
  <c r="M1720" i="12"/>
  <c r="M1721" i="12"/>
  <c r="M1722" i="12"/>
  <c r="M1723" i="12"/>
  <c r="M1724" i="12"/>
  <c r="M1725" i="12"/>
  <c r="M1726" i="12"/>
  <c r="M1727" i="12"/>
  <c r="M1728" i="12"/>
  <c r="M1729" i="12"/>
  <c r="M1730" i="12"/>
  <c r="M1731" i="12"/>
  <c r="M1732" i="12"/>
  <c r="M1733" i="12"/>
  <c r="M1734" i="12"/>
  <c r="M1735" i="12"/>
  <c r="M1736" i="12"/>
  <c r="M1737" i="12"/>
  <c r="M1738" i="12"/>
  <c r="M1739" i="12"/>
  <c r="M1740" i="12"/>
  <c r="M1741" i="12"/>
  <c r="M1742" i="12"/>
  <c r="M1743" i="12"/>
  <c r="M1744" i="12"/>
  <c r="M1745" i="12"/>
  <c r="M1746" i="12"/>
  <c r="M1747" i="12"/>
  <c r="M1748" i="12"/>
  <c r="M1749" i="12"/>
  <c r="M1750" i="12"/>
  <c r="M1751" i="12"/>
  <c r="M1752" i="12"/>
  <c r="M1753" i="12"/>
  <c r="M1754" i="12"/>
  <c r="M1755" i="12"/>
  <c r="M1756" i="12"/>
  <c r="M1757" i="12"/>
  <c r="M1758" i="12"/>
  <c r="M1759" i="12"/>
  <c r="M1760" i="12"/>
  <c r="M1761" i="12"/>
  <c r="M1762" i="12"/>
  <c r="M1763" i="12"/>
  <c r="M1764" i="12"/>
  <c r="M1765" i="12"/>
  <c r="M1766" i="12"/>
  <c r="M1767" i="12"/>
  <c r="M1768" i="12"/>
  <c r="M1769" i="12"/>
  <c r="M1770" i="12"/>
  <c r="M1771" i="12"/>
  <c r="M1772" i="12"/>
  <c r="M1773" i="12"/>
  <c r="M1774" i="12"/>
  <c r="M1775" i="12"/>
  <c r="M1776" i="12"/>
  <c r="M1777" i="12"/>
  <c r="M1778" i="12"/>
  <c r="M1779" i="12"/>
  <c r="M1780" i="12"/>
  <c r="M1781" i="12"/>
  <c r="M1782" i="12"/>
  <c r="M1783" i="12"/>
  <c r="M1784" i="12"/>
  <c r="M1785" i="12"/>
  <c r="M1786" i="12"/>
  <c r="M1787" i="12"/>
  <c r="M1788" i="12"/>
  <c r="M1789" i="12"/>
  <c r="M1790" i="12"/>
  <c r="M1791" i="12"/>
  <c r="M1792" i="12"/>
  <c r="M1793" i="12"/>
  <c r="M1794" i="12"/>
  <c r="M1795" i="12"/>
  <c r="M1796" i="12"/>
  <c r="M1797" i="12"/>
  <c r="M1798" i="12"/>
  <c r="M1799" i="12"/>
  <c r="M1800" i="12"/>
  <c r="M1801" i="12"/>
  <c r="M1802" i="12"/>
  <c r="M1803" i="12"/>
  <c r="M1804" i="12"/>
  <c r="M1805" i="12"/>
  <c r="M1806" i="12"/>
  <c r="M1807" i="12"/>
  <c r="M1808" i="12"/>
  <c r="M1809" i="12"/>
  <c r="M1810" i="12"/>
  <c r="M1811" i="12"/>
  <c r="M1812" i="12"/>
  <c r="M1813" i="12"/>
  <c r="M1814" i="12"/>
  <c r="M1815" i="12"/>
  <c r="M1816" i="12"/>
  <c r="M1817" i="12"/>
  <c r="M1818" i="12"/>
  <c r="M1819" i="12"/>
  <c r="M1820" i="12"/>
  <c r="M1821" i="12"/>
  <c r="M1822" i="12"/>
  <c r="M1823" i="12"/>
  <c r="M1824" i="12"/>
  <c r="M1825" i="12"/>
  <c r="M1826" i="12"/>
  <c r="M1827" i="12"/>
  <c r="M1828" i="12"/>
  <c r="M1829" i="12"/>
  <c r="M1830" i="12"/>
  <c r="M1831" i="12"/>
  <c r="M1832" i="12"/>
  <c r="M1833" i="12"/>
  <c r="M1834" i="12"/>
  <c r="M1835" i="12"/>
  <c r="M1836" i="12"/>
  <c r="M1837" i="12"/>
  <c r="M1838" i="12"/>
  <c r="M1839" i="12"/>
  <c r="M1840" i="12"/>
  <c r="M1841" i="12"/>
  <c r="M1842" i="12"/>
  <c r="M1843" i="12"/>
  <c r="M1844" i="12"/>
  <c r="M1845" i="12"/>
  <c r="M1846" i="12"/>
  <c r="M1847" i="12"/>
  <c r="M1848" i="12"/>
  <c r="M1849" i="12"/>
  <c r="M1850" i="12"/>
  <c r="M1851" i="12"/>
  <c r="M1852" i="12"/>
  <c r="M1853" i="12"/>
  <c r="M1854" i="12"/>
  <c r="M1855" i="12"/>
  <c r="M1856" i="12"/>
  <c r="M1857" i="12"/>
  <c r="M1858" i="12"/>
  <c r="M1859" i="12"/>
  <c r="M1860" i="12"/>
  <c r="M1861" i="12"/>
  <c r="M1862" i="12"/>
  <c r="M1863" i="12"/>
  <c r="M1864" i="12"/>
  <c r="M1865" i="12"/>
  <c r="M1866" i="12"/>
  <c r="M1867" i="12"/>
  <c r="M1868" i="12"/>
  <c r="M1869" i="12"/>
  <c r="M1870" i="12"/>
  <c r="M1871" i="12"/>
  <c r="M1872" i="12"/>
  <c r="M1873" i="12"/>
  <c r="M1874" i="12"/>
  <c r="M1875" i="12"/>
  <c r="M1876" i="12"/>
  <c r="M1877" i="12"/>
  <c r="M1878" i="12"/>
  <c r="M1879" i="12"/>
  <c r="M1880" i="12"/>
  <c r="M1881" i="12"/>
  <c r="M1882" i="12"/>
  <c r="M1883" i="12"/>
  <c r="M1884" i="12"/>
  <c r="M1885" i="12"/>
  <c r="M1886" i="12"/>
  <c r="M1887" i="12"/>
  <c r="M1888" i="12"/>
  <c r="M1889" i="12"/>
  <c r="M1890" i="12"/>
  <c r="M1891" i="12"/>
  <c r="M1892" i="12"/>
  <c r="M1893" i="12"/>
  <c r="M1894" i="12"/>
  <c r="M1895" i="12"/>
  <c r="M1896" i="12"/>
  <c r="M1897" i="12"/>
  <c r="M1898" i="12"/>
  <c r="M1899" i="12"/>
  <c r="M1900" i="12"/>
  <c r="M1901" i="12"/>
  <c r="M1902" i="12"/>
  <c r="M1903" i="12"/>
  <c r="M1904" i="12"/>
  <c r="M1905" i="12"/>
  <c r="M1906" i="12"/>
  <c r="M1907" i="12"/>
  <c r="M1908" i="12"/>
  <c r="M1909" i="12"/>
  <c r="M1910" i="12"/>
  <c r="M1911" i="12"/>
  <c r="M1912" i="12"/>
  <c r="M1913" i="12"/>
  <c r="M1914" i="12"/>
  <c r="M1915" i="12"/>
  <c r="M1916" i="12"/>
  <c r="M1917" i="12"/>
  <c r="M1918" i="12"/>
  <c r="M1919" i="12"/>
  <c r="M1920" i="12"/>
  <c r="M1921" i="12"/>
  <c r="M1922" i="12"/>
  <c r="M1923" i="12"/>
  <c r="M1924" i="12"/>
  <c r="M1925" i="12"/>
  <c r="M1926" i="12"/>
  <c r="M1927" i="12"/>
  <c r="M1928" i="12"/>
  <c r="M1929" i="12"/>
  <c r="M1930" i="12"/>
  <c r="M1931" i="12"/>
  <c r="M1932" i="12"/>
  <c r="M1933" i="12"/>
  <c r="M1934" i="12"/>
  <c r="M1935" i="12"/>
  <c r="M1936" i="12"/>
  <c r="M1937" i="12"/>
  <c r="M1938" i="12"/>
  <c r="M1939" i="12"/>
  <c r="M1940" i="12"/>
  <c r="M1941" i="12"/>
  <c r="M1942" i="12"/>
  <c r="M1943" i="12"/>
  <c r="M1944" i="12"/>
  <c r="M1945" i="12"/>
  <c r="M1946" i="12"/>
  <c r="M1947" i="12"/>
  <c r="M1948" i="12"/>
  <c r="M1949" i="12"/>
  <c r="M1950" i="12"/>
  <c r="M1951" i="12"/>
  <c r="M1952" i="12"/>
  <c r="M1953" i="12"/>
  <c r="M1954" i="12"/>
  <c r="M1955" i="12"/>
  <c r="M1956" i="12"/>
  <c r="M1957" i="12"/>
  <c r="M1958" i="12"/>
  <c r="M1959" i="12"/>
  <c r="M1960" i="12"/>
  <c r="M1961" i="12"/>
  <c r="M1962" i="12"/>
  <c r="M1963" i="12"/>
  <c r="M1964" i="12"/>
  <c r="M1965" i="12"/>
  <c r="M1966" i="12"/>
  <c r="M1967" i="12"/>
  <c r="M1968" i="12"/>
  <c r="M1969" i="12"/>
  <c r="M1970" i="12"/>
  <c r="M1971" i="12"/>
  <c r="M1972" i="12"/>
  <c r="M1973" i="12"/>
  <c r="M1974" i="12"/>
  <c r="M1975" i="12"/>
  <c r="M1976" i="12"/>
  <c r="M1977" i="12"/>
  <c r="M1978" i="12"/>
  <c r="M1979" i="12"/>
  <c r="M1980" i="12"/>
  <c r="M1981" i="12"/>
  <c r="M1982" i="12"/>
  <c r="M1983" i="12"/>
  <c r="M1984" i="12"/>
  <c r="M1985" i="12"/>
  <c r="M1986" i="12"/>
  <c r="M1987" i="12"/>
  <c r="M1988" i="12"/>
  <c r="M1989" i="12"/>
  <c r="M1990" i="12"/>
  <c r="M1991" i="12"/>
  <c r="M1992" i="12"/>
  <c r="M1993" i="12"/>
  <c r="M1994" i="12"/>
  <c r="M1995" i="12"/>
  <c r="M1996" i="12"/>
  <c r="M1997" i="12"/>
  <c r="M1998" i="12"/>
  <c r="M1999" i="12"/>
  <c r="M2000" i="12"/>
  <c r="M2001" i="12"/>
  <c r="M2002" i="12"/>
  <c r="M2003" i="12"/>
  <c r="M2004" i="12"/>
  <c r="M2005" i="12"/>
  <c r="M2006" i="12"/>
  <c r="M2007" i="12"/>
  <c r="M2008" i="12"/>
  <c r="M2009" i="12"/>
  <c r="M2010" i="12"/>
  <c r="M2011" i="12"/>
  <c r="M2012" i="12"/>
  <c r="M2013" i="12"/>
  <c r="M2014" i="12"/>
  <c r="M2015" i="12"/>
  <c r="M2016" i="12"/>
  <c r="M2017" i="12"/>
  <c r="M2018" i="12"/>
  <c r="M2019" i="12"/>
  <c r="M2020" i="12"/>
  <c r="M2021" i="12"/>
  <c r="M2022" i="12"/>
  <c r="M2023" i="12"/>
  <c r="M2024" i="12"/>
  <c r="M2025" i="12"/>
  <c r="M2026" i="12"/>
  <c r="M2027" i="12"/>
  <c r="M2028" i="12"/>
  <c r="M2029" i="12"/>
  <c r="M2030" i="12"/>
  <c r="M2031" i="12"/>
  <c r="M2032" i="12"/>
  <c r="M2033" i="12"/>
  <c r="M2034" i="12"/>
  <c r="M2035" i="12"/>
  <c r="M2036" i="12"/>
  <c r="M2037" i="12"/>
  <c r="M2038" i="12"/>
  <c r="M2039" i="12"/>
  <c r="M2040" i="12"/>
  <c r="M2041" i="12"/>
  <c r="M2042" i="12"/>
  <c r="M2043" i="12"/>
  <c r="M2044" i="12"/>
  <c r="M2045" i="12"/>
  <c r="M2046" i="12"/>
  <c r="M2047" i="12"/>
  <c r="M2048" i="12"/>
  <c r="M2049" i="12"/>
  <c r="M2050" i="12"/>
  <c r="M2051" i="12"/>
  <c r="M2052" i="12"/>
  <c r="M2053" i="12"/>
  <c r="M2054" i="12"/>
  <c r="M2055" i="12"/>
  <c r="M2056" i="12"/>
  <c r="M2057" i="12"/>
  <c r="M2058" i="12"/>
  <c r="M2059" i="12"/>
  <c r="M2060" i="12"/>
  <c r="M2061" i="12"/>
  <c r="M2062" i="12"/>
  <c r="M2063" i="12"/>
  <c r="M2064" i="12"/>
  <c r="M2065" i="12"/>
  <c r="M2066" i="12"/>
  <c r="M2067" i="12"/>
  <c r="M2068" i="12"/>
  <c r="M2069" i="12"/>
  <c r="M2070" i="12"/>
  <c r="M2071" i="12"/>
  <c r="M2072" i="12"/>
  <c r="M2073" i="12"/>
  <c r="M2074" i="12"/>
  <c r="M2075" i="12"/>
  <c r="M2076" i="12"/>
  <c r="M2077" i="12"/>
  <c r="M2078" i="12"/>
  <c r="M2079" i="12"/>
  <c r="M2080" i="12"/>
  <c r="M2081" i="12"/>
  <c r="M2082" i="12"/>
  <c r="M2083" i="12"/>
  <c r="M2084" i="12"/>
  <c r="M2085" i="12"/>
  <c r="M2086" i="12"/>
  <c r="M2087" i="12"/>
  <c r="M2088" i="12"/>
  <c r="M2089" i="12"/>
  <c r="M2090" i="12"/>
  <c r="M2091" i="12"/>
  <c r="M2092" i="12"/>
  <c r="M2093" i="12"/>
  <c r="M2094" i="12"/>
  <c r="M2095" i="12"/>
  <c r="M2096" i="12"/>
  <c r="M2097" i="12"/>
  <c r="M2098" i="12"/>
  <c r="M2099" i="12"/>
  <c r="M2100" i="12"/>
  <c r="M2101" i="12"/>
  <c r="M2102" i="12"/>
  <c r="M2103" i="12"/>
  <c r="M2104" i="12"/>
  <c r="M2105" i="12"/>
  <c r="M2106" i="12"/>
  <c r="M2107" i="12"/>
  <c r="M2108" i="12"/>
  <c r="M2109" i="12"/>
  <c r="M2110" i="12"/>
  <c r="M2111" i="12"/>
  <c r="M2112" i="12"/>
  <c r="M2113" i="12"/>
  <c r="M2114" i="12"/>
  <c r="M2115" i="12"/>
  <c r="M2116" i="12"/>
  <c r="M2117" i="12"/>
  <c r="M2118" i="12"/>
  <c r="M2119" i="12"/>
  <c r="M2120" i="12"/>
  <c r="M2121" i="12"/>
  <c r="M2122" i="12"/>
  <c r="M2123" i="12"/>
  <c r="M2124" i="12"/>
  <c r="M2125" i="12"/>
  <c r="M2126" i="12"/>
  <c r="M2127" i="12"/>
  <c r="M2128" i="12"/>
  <c r="M2129" i="12"/>
  <c r="M2130" i="12"/>
  <c r="M2131" i="12"/>
  <c r="M2132" i="12"/>
  <c r="M2133" i="12"/>
  <c r="M2134" i="12"/>
  <c r="M2135" i="12"/>
  <c r="M2136" i="12"/>
  <c r="M2137" i="12"/>
  <c r="M2138" i="12"/>
  <c r="M2139" i="12"/>
  <c r="M2140" i="12"/>
  <c r="M2141" i="12"/>
  <c r="M2142" i="12"/>
  <c r="M2143" i="12"/>
  <c r="M2144" i="12"/>
  <c r="M2145" i="12"/>
  <c r="M2146" i="12"/>
  <c r="M2147" i="12"/>
  <c r="M2148" i="12"/>
  <c r="M2149" i="12"/>
  <c r="M2150" i="12"/>
  <c r="M2151" i="12"/>
  <c r="M2152" i="12"/>
  <c r="M2153" i="12"/>
  <c r="M2154" i="12"/>
  <c r="M2155" i="12"/>
  <c r="M2156" i="12"/>
  <c r="M2157" i="12"/>
  <c r="M2158" i="12"/>
  <c r="M2159" i="12"/>
  <c r="M2160" i="12"/>
  <c r="M2161" i="12"/>
  <c r="M2162" i="12"/>
  <c r="M2163" i="12"/>
  <c r="M2164" i="12"/>
  <c r="M2165" i="12"/>
  <c r="M2166" i="12"/>
  <c r="M2167" i="12"/>
  <c r="M2168" i="12"/>
  <c r="M2169" i="12"/>
  <c r="M2170" i="12"/>
  <c r="M2171" i="12"/>
  <c r="M2172" i="12"/>
  <c r="M2173" i="12"/>
  <c r="M2174" i="12"/>
  <c r="M2175" i="12"/>
  <c r="M2176" i="12"/>
  <c r="M2177" i="12"/>
  <c r="M2178" i="12"/>
  <c r="M2179" i="12"/>
  <c r="M2180" i="12"/>
  <c r="M2181" i="12"/>
  <c r="M2182" i="12"/>
  <c r="M2183" i="12"/>
  <c r="M2184" i="12"/>
  <c r="M2185" i="12"/>
  <c r="M2186" i="12"/>
  <c r="M2187" i="12"/>
  <c r="M2188" i="12"/>
  <c r="M2189" i="12"/>
  <c r="M2190" i="12"/>
  <c r="M2191" i="12"/>
  <c r="M2192" i="12"/>
  <c r="M2193" i="12"/>
  <c r="M2194" i="12"/>
  <c r="M2195" i="12"/>
  <c r="M2196" i="12"/>
  <c r="M2197" i="12"/>
  <c r="M2198" i="12"/>
  <c r="M2199" i="12"/>
  <c r="M2200" i="12"/>
  <c r="M2201" i="12"/>
  <c r="M2202" i="12"/>
  <c r="M2203" i="12"/>
  <c r="M2204" i="12"/>
  <c r="M2205" i="12"/>
  <c r="M2206" i="12"/>
  <c r="M2207" i="12"/>
  <c r="M2208" i="12"/>
  <c r="M2209" i="12"/>
  <c r="M2210" i="12"/>
  <c r="M2211" i="12"/>
  <c r="M2212" i="12"/>
  <c r="M2213" i="12"/>
  <c r="M2214" i="12"/>
  <c r="M2215" i="12"/>
  <c r="M2216" i="12"/>
  <c r="M2217" i="12"/>
  <c r="M2218" i="12"/>
  <c r="M2219" i="12"/>
  <c r="M2220" i="12"/>
  <c r="M2221" i="12"/>
  <c r="M2222" i="12"/>
  <c r="M2223" i="12"/>
  <c r="M2224" i="12"/>
  <c r="M2225" i="12"/>
  <c r="M2226" i="12"/>
  <c r="M2227" i="12"/>
  <c r="M2228" i="12"/>
  <c r="M2229" i="12"/>
  <c r="M2230" i="12"/>
  <c r="M2231" i="12"/>
  <c r="M2232" i="12"/>
  <c r="M2233" i="12"/>
  <c r="M2234" i="12"/>
  <c r="M2235" i="12"/>
  <c r="M2236" i="12"/>
  <c r="M2237" i="12"/>
  <c r="M2238" i="12"/>
  <c r="M2239" i="12"/>
  <c r="M2240" i="12"/>
  <c r="M2241" i="12"/>
  <c r="M2242" i="12"/>
  <c r="M2243" i="12"/>
  <c r="M2244" i="12"/>
  <c r="M2245" i="12"/>
  <c r="M2246" i="12"/>
  <c r="M2247" i="12"/>
  <c r="M2248" i="12"/>
  <c r="M2249" i="12"/>
  <c r="M2250" i="12"/>
  <c r="M2251" i="12"/>
  <c r="M2252" i="12"/>
  <c r="M2253" i="12"/>
  <c r="M2254" i="12"/>
  <c r="M2255" i="12"/>
  <c r="M2256" i="12"/>
  <c r="M2257" i="12"/>
  <c r="M2258" i="12"/>
  <c r="M2259" i="12"/>
  <c r="M2260" i="12"/>
  <c r="M2261" i="12"/>
  <c r="M2262" i="12"/>
  <c r="M2263" i="12"/>
  <c r="M2264" i="12"/>
  <c r="M2265" i="12"/>
  <c r="M2266" i="12"/>
  <c r="M2267" i="12"/>
  <c r="M2268" i="12"/>
  <c r="M2269" i="12"/>
  <c r="M2270" i="12"/>
  <c r="M2271" i="12"/>
  <c r="M2272" i="12"/>
  <c r="M2273" i="12"/>
  <c r="M2274" i="12"/>
  <c r="M2275" i="12"/>
  <c r="M2276" i="12"/>
  <c r="M2277" i="12"/>
  <c r="M2278" i="12"/>
  <c r="M2279" i="12"/>
  <c r="M2280" i="12"/>
  <c r="M2281" i="12"/>
  <c r="M2282" i="12"/>
  <c r="M2283" i="12"/>
  <c r="M2284" i="12"/>
  <c r="M2285" i="12"/>
  <c r="M2286" i="12"/>
  <c r="M2287" i="12"/>
  <c r="M2288" i="12"/>
  <c r="M2289" i="12"/>
  <c r="M2290" i="12"/>
  <c r="M2291" i="12"/>
  <c r="M2292" i="12"/>
  <c r="M2293" i="12"/>
  <c r="M2294" i="12"/>
  <c r="M2295" i="12"/>
  <c r="M2296" i="12"/>
  <c r="M2297" i="12"/>
  <c r="M2298" i="12"/>
  <c r="M2299" i="12"/>
  <c r="M2300" i="12"/>
  <c r="M2301" i="12"/>
  <c r="M2302" i="12"/>
  <c r="M2303" i="12"/>
  <c r="M2304" i="12"/>
  <c r="M2305" i="12"/>
  <c r="M2306" i="12"/>
  <c r="M2307" i="12"/>
  <c r="M2308" i="12"/>
  <c r="M2309" i="12"/>
  <c r="M2310" i="12"/>
  <c r="M2311" i="12"/>
  <c r="M2312" i="12"/>
  <c r="M2313" i="12"/>
  <c r="M2314" i="12"/>
  <c r="M2315" i="12"/>
  <c r="M2316" i="12"/>
  <c r="M2317" i="12"/>
  <c r="M2318" i="12"/>
  <c r="M2319" i="12"/>
  <c r="M2320" i="12"/>
  <c r="M2321" i="12"/>
  <c r="M2322" i="12"/>
  <c r="M2323" i="12"/>
  <c r="M2324" i="12"/>
  <c r="M2325" i="12"/>
  <c r="M2326" i="12"/>
  <c r="M2327" i="12"/>
  <c r="M2328" i="12"/>
  <c r="M2329" i="12"/>
  <c r="M2330" i="12"/>
  <c r="M2331" i="12"/>
  <c r="M2332" i="12"/>
  <c r="M2333" i="12"/>
  <c r="M2334" i="12"/>
  <c r="M2335" i="12"/>
  <c r="M2336" i="12"/>
  <c r="M2337" i="12"/>
  <c r="M2338" i="12"/>
  <c r="M2339" i="12"/>
  <c r="M2340" i="12"/>
  <c r="M2341" i="12"/>
  <c r="M2342" i="12"/>
  <c r="M2343" i="12"/>
  <c r="M2344" i="12"/>
  <c r="M2345" i="12"/>
  <c r="M2346" i="12"/>
  <c r="M2347" i="12"/>
  <c r="M2348" i="12"/>
  <c r="M2349" i="12"/>
  <c r="M2350" i="12"/>
  <c r="M2351" i="12"/>
  <c r="M2352" i="12"/>
  <c r="M2353" i="12"/>
  <c r="M2354" i="12"/>
  <c r="M2355" i="12"/>
  <c r="M2356" i="12"/>
  <c r="M2357" i="12"/>
  <c r="M2358" i="12"/>
  <c r="M2359" i="12"/>
  <c r="M2360" i="12"/>
  <c r="M2361" i="12"/>
  <c r="M2362" i="12"/>
  <c r="M2363" i="12"/>
  <c r="M2364" i="12"/>
  <c r="M2365" i="12"/>
  <c r="M2366" i="12"/>
  <c r="M2367" i="12"/>
  <c r="M2368" i="12"/>
  <c r="M2369" i="12"/>
  <c r="M2370" i="12"/>
  <c r="M2371" i="12"/>
  <c r="M2372" i="12"/>
  <c r="M2373" i="12"/>
  <c r="M2374" i="12"/>
  <c r="M2375" i="12"/>
  <c r="M2376" i="12"/>
  <c r="M2377" i="12"/>
  <c r="M2378" i="12"/>
  <c r="M2379" i="12"/>
  <c r="M2380" i="12"/>
  <c r="M2381" i="12"/>
  <c r="M2382" i="12"/>
  <c r="M2383" i="12"/>
  <c r="M2384" i="12"/>
  <c r="M2385" i="12"/>
  <c r="M2386" i="12"/>
  <c r="M2387" i="12"/>
  <c r="M2388" i="12"/>
  <c r="M2389" i="12"/>
  <c r="M2390" i="12"/>
  <c r="M2391" i="12"/>
  <c r="M2392" i="12"/>
  <c r="M2393" i="12"/>
  <c r="M2394" i="12"/>
  <c r="M2395" i="12"/>
  <c r="M2396" i="12"/>
  <c r="M2397" i="12"/>
  <c r="M2398" i="12"/>
  <c r="M2399" i="12"/>
  <c r="M2400" i="12"/>
  <c r="M2401" i="12"/>
  <c r="M2402" i="12"/>
  <c r="M2403" i="12"/>
  <c r="M2404" i="12"/>
  <c r="M2405" i="12"/>
  <c r="M2406" i="12"/>
  <c r="M2407" i="12"/>
  <c r="M2408" i="12"/>
  <c r="M2409" i="12"/>
  <c r="M2410" i="12"/>
  <c r="M2411" i="12"/>
  <c r="M2412" i="12"/>
  <c r="M2413" i="12"/>
  <c r="M2414" i="12"/>
  <c r="M2415" i="12"/>
  <c r="M2416" i="12"/>
  <c r="M2417" i="12"/>
  <c r="M2418" i="12"/>
  <c r="M2419" i="12"/>
  <c r="M2420" i="12"/>
  <c r="M2421" i="12"/>
  <c r="M2422" i="12"/>
  <c r="M2423" i="12"/>
  <c r="M2424" i="12"/>
  <c r="M2425" i="12"/>
  <c r="M2426" i="12"/>
  <c r="M2427" i="12"/>
  <c r="M2428" i="12"/>
  <c r="M2429" i="12"/>
  <c r="M2430" i="12"/>
  <c r="M2431" i="12"/>
  <c r="M2432" i="12"/>
  <c r="M2433" i="12"/>
  <c r="M2434" i="12"/>
  <c r="M2435" i="12"/>
  <c r="M2436" i="12"/>
  <c r="M2437" i="12"/>
  <c r="M2438" i="12"/>
  <c r="M2439" i="12"/>
  <c r="M2440" i="12"/>
  <c r="M2441" i="12"/>
  <c r="M2442" i="12"/>
  <c r="M2443" i="12"/>
  <c r="M2444" i="12"/>
  <c r="M2445" i="12"/>
  <c r="M2446" i="12"/>
  <c r="M2447" i="12"/>
  <c r="M2448" i="12"/>
  <c r="M2449" i="12"/>
  <c r="M2450" i="12"/>
  <c r="M2451" i="12"/>
  <c r="M2452" i="12"/>
  <c r="M2453" i="12"/>
  <c r="M2454" i="12"/>
  <c r="M2455" i="12"/>
  <c r="M2456" i="12"/>
  <c r="M2457" i="12"/>
  <c r="M2458" i="12"/>
  <c r="M2459" i="12"/>
  <c r="M2460" i="12"/>
  <c r="M2461" i="12"/>
  <c r="M2462" i="12"/>
  <c r="M2463" i="12"/>
  <c r="M2464" i="12"/>
  <c r="M2465" i="12"/>
  <c r="M2466" i="12"/>
  <c r="M2467" i="12"/>
  <c r="M2468" i="12"/>
  <c r="M2469" i="12"/>
  <c r="M2470" i="12"/>
  <c r="M2471" i="12"/>
  <c r="M2472" i="12"/>
  <c r="M2473" i="12"/>
  <c r="M2474" i="12"/>
  <c r="M2475" i="12"/>
  <c r="M2476" i="12"/>
  <c r="M2477" i="12"/>
  <c r="M2478" i="12"/>
  <c r="M2479" i="12"/>
  <c r="M2480" i="12"/>
  <c r="M2481" i="12"/>
  <c r="M2482" i="12"/>
  <c r="M2483" i="12"/>
  <c r="M2484" i="12"/>
  <c r="M2485" i="12"/>
  <c r="M2486" i="12"/>
  <c r="M2487" i="12"/>
  <c r="M2488" i="12"/>
  <c r="M2489" i="12"/>
  <c r="M2490" i="12"/>
  <c r="M2491" i="12"/>
  <c r="M2492" i="12"/>
  <c r="M2493" i="12"/>
  <c r="M2494" i="12"/>
  <c r="M2495" i="12"/>
  <c r="M2496" i="12"/>
  <c r="M2497" i="12"/>
  <c r="M2498" i="12"/>
  <c r="M2499" i="12"/>
  <c r="M2500" i="12"/>
  <c r="M2501" i="12"/>
  <c r="M2502" i="12"/>
  <c r="M2503" i="12"/>
  <c r="M2504" i="12"/>
  <c r="M2505" i="12"/>
  <c r="M2506" i="12"/>
  <c r="M2507" i="12"/>
  <c r="M2508" i="12"/>
  <c r="M2509" i="12"/>
  <c r="M2510" i="12"/>
  <c r="M2511" i="12"/>
  <c r="M2512" i="12"/>
  <c r="M2513" i="12"/>
  <c r="M2514" i="12"/>
  <c r="M2515" i="12"/>
  <c r="M2516" i="12"/>
  <c r="M2517" i="12"/>
  <c r="M2518" i="12"/>
  <c r="M2519" i="12"/>
  <c r="M2520" i="12"/>
  <c r="M2521" i="12"/>
  <c r="M2522" i="12"/>
  <c r="M2523" i="12"/>
  <c r="M2524" i="12"/>
  <c r="M2525" i="12"/>
  <c r="M2526" i="12"/>
  <c r="M2527" i="12"/>
  <c r="M2528" i="12"/>
  <c r="M2529" i="12"/>
  <c r="M2530" i="12"/>
  <c r="M2531" i="12"/>
  <c r="M2532" i="12"/>
  <c r="M2533" i="12"/>
  <c r="M2534" i="12"/>
  <c r="M2535" i="12"/>
  <c r="M2536" i="12"/>
  <c r="M2537" i="12"/>
  <c r="M2538" i="12"/>
  <c r="M2539" i="12"/>
  <c r="M2540" i="12"/>
  <c r="M2541" i="12"/>
  <c r="M2542" i="12"/>
  <c r="M2543" i="12"/>
  <c r="M2544" i="12"/>
  <c r="M2545" i="12"/>
  <c r="M2546" i="12"/>
  <c r="M2547" i="12"/>
  <c r="M2548" i="12"/>
  <c r="M2549" i="12"/>
  <c r="M2550" i="12"/>
  <c r="M2551" i="12"/>
  <c r="M2552" i="12"/>
  <c r="M2553" i="12"/>
  <c r="M2554" i="12"/>
  <c r="M2555" i="12"/>
  <c r="M2556" i="12"/>
  <c r="M2557" i="12"/>
  <c r="M2558" i="12"/>
  <c r="M2559" i="12"/>
  <c r="M2560" i="12"/>
  <c r="M2561" i="12"/>
  <c r="M2562" i="12"/>
  <c r="M2563" i="12"/>
  <c r="M2564" i="12"/>
  <c r="M2565" i="12"/>
  <c r="M2566" i="12"/>
  <c r="M2567" i="12"/>
  <c r="M2568" i="12"/>
  <c r="M2569" i="12"/>
  <c r="M2570" i="12"/>
  <c r="M2571" i="12"/>
  <c r="M2572" i="12"/>
  <c r="M2573" i="12"/>
  <c r="M2574" i="12"/>
  <c r="M2575" i="12"/>
  <c r="M2576" i="12"/>
  <c r="M2577" i="12"/>
  <c r="M2578" i="12"/>
  <c r="M2579" i="12"/>
  <c r="M2580" i="12"/>
  <c r="M2581" i="12"/>
  <c r="M2582" i="12"/>
  <c r="M2583" i="12"/>
  <c r="M2584" i="12"/>
  <c r="M2585" i="12"/>
  <c r="M2586" i="12"/>
  <c r="M2587" i="12"/>
  <c r="M2588" i="12"/>
  <c r="M2589" i="12"/>
  <c r="M2590" i="12"/>
  <c r="M2591" i="12"/>
  <c r="M2592" i="12"/>
  <c r="M2593" i="12"/>
  <c r="M2594" i="12"/>
  <c r="M2595" i="12"/>
  <c r="M2596" i="12"/>
  <c r="M2597" i="12"/>
  <c r="M2598" i="12"/>
  <c r="M2599" i="12"/>
  <c r="M2600" i="12"/>
  <c r="M2601" i="12"/>
  <c r="M2602" i="12"/>
  <c r="M2603" i="12"/>
  <c r="M2604" i="12"/>
  <c r="M2605" i="12"/>
  <c r="M2606" i="12"/>
  <c r="M2607" i="12"/>
  <c r="M2608" i="12"/>
  <c r="M2609" i="12"/>
  <c r="M2610" i="12"/>
  <c r="M2611" i="12"/>
  <c r="M2612" i="12"/>
  <c r="M2613" i="12"/>
  <c r="M2614" i="12"/>
  <c r="M2615" i="12"/>
  <c r="M2616" i="12"/>
  <c r="M2617" i="12"/>
  <c r="M2618" i="12"/>
  <c r="M2619" i="12"/>
  <c r="M2620" i="12"/>
  <c r="M2621" i="12"/>
  <c r="M2622" i="12"/>
  <c r="M2623" i="12"/>
  <c r="M2624" i="12"/>
  <c r="M2625" i="12"/>
  <c r="M2626" i="12"/>
  <c r="M2627" i="12"/>
  <c r="M2628" i="12"/>
  <c r="M2629" i="12"/>
  <c r="M2630" i="12"/>
  <c r="M2631" i="12"/>
  <c r="M2632" i="12"/>
  <c r="M2633" i="12"/>
  <c r="M2634" i="12"/>
  <c r="M2635" i="12"/>
  <c r="M2636" i="12"/>
  <c r="M2637" i="12"/>
  <c r="M2638" i="12"/>
  <c r="M2639" i="12"/>
  <c r="M2640" i="12"/>
  <c r="M2641" i="12"/>
  <c r="M2642" i="12"/>
  <c r="M2643" i="12"/>
  <c r="M2644" i="12"/>
  <c r="M2645" i="12"/>
  <c r="M2646" i="12"/>
  <c r="M2647" i="12"/>
  <c r="M2648" i="12"/>
  <c r="M2649" i="12"/>
  <c r="M2650" i="12"/>
  <c r="M2651" i="12"/>
  <c r="M2652" i="12"/>
  <c r="M2653" i="12"/>
  <c r="M2654" i="12"/>
  <c r="M2655" i="12"/>
  <c r="M2656" i="12"/>
  <c r="M2657" i="12"/>
  <c r="M2658" i="12"/>
  <c r="M2659" i="12"/>
  <c r="M2660" i="12"/>
  <c r="M2661" i="12"/>
  <c r="M2662" i="12"/>
  <c r="M2663" i="12"/>
  <c r="M2664" i="12"/>
  <c r="M2665" i="12"/>
  <c r="M2666" i="12"/>
  <c r="M2667" i="12"/>
  <c r="M2668" i="12"/>
  <c r="M2669" i="12"/>
  <c r="M2670" i="12"/>
  <c r="M2671" i="12"/>
  <c r="M2672" i="12"/>
  <c r="M2673" i="12"/>
  <c r="M2674" i="12"/>
  <c r="M2675" i="12"/>
  <c r="M2676" i="12"/>
  <c r="M2677" i="12"/>
  <c r="M2678" i="12"/>
  <c r="M2679" i="12"/>
  <c r="M2680" i="12"/>
  <c r="M2681" i="12"/>
  <c r="M2682" i="12"/>
  <c r="M2683" i="12"/>
  <c r="M2684" i="12"/>
  <c r="M2685" i="12"/>
  <c r="M2686" i="12"/>
  <c r="M2687" i="12"/>
  <c r="M2688" i="12"/>
  <c r="M2689" i="12"/>
  <c r="M2690" i="12"/>
  <c r="M2691" i="12"/>
  <c r="M2692" i="12"/>
  <c r="M2693" i="12"/>
  <c r="M2694" i="12"/>
  <c r="M2695" i="12"/>
  <c r="M2696" i="12"/>
  <c r="M2697" i="12"/>
  <c r="M2698" i="12"/>
  <c r="M2699" i="12"/>
  <c r="M2700" i="12"/>
  <c r="M2701" i="12"/>
  <c r="M2702" i="12"/>
  <c r="M2703" i="12"/>
  <c r="M2704" i="12"/>
  <c r="M2705" i="12"/>
  <c r="M2706" i="12"/>
  <c r="M2707" i="12"/>
  <c r="M2708" i="12"/>
  <c r="M2709" i="12"/>
  <c r="M2710" i="12"/>
  <c r="M2711" i="12"/>
  <c r="M2712" i="12"/>
  <c r="M2713" i="12"/>
  <c r="M2714" i="12"/>
  <c r="M2715" i="12"/>
  <c r="M2716" i="12"/>
  <c r="M2717" i="12"/>
  <c r="M2718" i="12"/>
  <c r="M2719" i="12"/>
  <c r="M2720" i="12"/>
  <c r="M2721" i="12"/>
  <c r="M2722" i="12"/>
  <c r="M2723" i="12"/>
  <c r="M2724" i="12"/>
  <c r="M2725" i="12"/>
  <c r="M2726" i="12"/>
  <c r="M2727" i="12"/>
  <c r="M2728" i="12"/>
  <c r="M2729" i="12"/>
  <c r="M2730" i="12"/>
  <c r="M2731" i="12"/>
  <c r="M2732" i="12"/>
  <c r="M2733" i="12"/>
  <c r="M2734" i="12"/>
  <c r="M2735" i="12"/>
  <c r="M2736" i="12"/>
  <c r="M2737" i="12"/>
  <c r="M2738" i="12"/>
  <c r="M2739" i="12"/>
  <c r="M2740" i="12"/>
  <c r="M2741" i="12"/>
  <c r="M2742" i="12"/>
  <c r="M2743" i="12"/>
  <c r="M2744" i="12"/>
  <c r="M2745" i="12"/>
  <c r="M2746" i="12"/>
  <c r="M2747" i="12"/>
  <c r="M2748" i="12"/>
  <c r="M2749" i="12"/>
  <c r="M2750" i="12"/>
  <c r="M2751" i="12"/>
  <c r="M2752" i="12"/>
  <c r="M2753" i="12"/>
  <c r="M2754" i="12"/>
  <c r="M2755" i="12"/>
  <c r="M2756" i="12"/>
  <c r="M2757" i="12"/>
  <c r="M2758" i="12"/>
  <c r="M2759" i="12"/>
  <c r="M2760" i="12"/>
  <c r="M2761" i="12"/>
  <c r="M2762" i="12"/>
  <c r="M2763" i="12"/>
  <c r="M2764" i="12"/>
  <c r="M2765" i="12"/>
  <c r="M2766" i="12"/>
  <c r="M2767" i="12"/>
  <c r="M2768" i="12"/>
  <c r="M2769" i="12"/>
  <c r="M2770" i="12"/>
  <c r="M2771" i="12"/>
  <c r="M2772" i="12"/>
  <c r="M2773" i="12"/>
  <c r="M2774" i="12"/>
  <c r="M2775" i="12"/>
  <c r="M2776" i="12"/>
  <c r="M2777" i="12"/>
  <c r="M2778" i="12"/>
  <c r="M2779" i="12"/>
  <c r="M2780" i="12"/>
  <c r="M2781" i="12"/>
  <c r="M2782" i="12"/>
  <c r="M2783" i="12"/>
  <c r="M2784" i="12"/>
  <c r="M2785" i="12"/>
  <c r="M2786" i="12"/>
  <c r="M2787" i="12"/>
  <c r="M2788" i="12"/>
  <c r="M2789" i="12"/>
  <c r="M2790" i="12"/>
  <c r="M2791" i="12"/>
  <c r="M2792" i="12"/>
  <c r="M2793" i="12"/>
  <c r="M2794" i="12"/>
  <c r="M2795" i="12"/>
  <c r="M2796" i="12"/>
  <c r="M2797" i="12"/>
  <c r="M2798" i="12"/>
  <c r="M2799" i="12"/>
  <c r="M2800" i="12"/>
  <c r="M2801" i="12"/>
  <c r="M2802" i="12"/>
  <c r="M2803" i="12"/>
  <c r="M2804" i="12"/>
  <c r="M2805" i="12"/>
  <c r="M2806" i="12"/>
  <c r="M2807" i="12"/>
  <c r="M2808" i="12"/>
  <c r="M2809" i="12"/>
  <c r="M2810" i="12"/>
  <c r="M2811" i="12"/>
  <c r="M2812" i="12"/>
  <c r="M2813" i="12"/>
  <c r="M2814" i="12"/>
  <c r="M2815" i="12"/>
  <c r="M2816" i="12"/>
  <c r="M2817" i="12"/>
  <c r="M2818" i="12"/>
  <c r="M2819" i="12"/>
  <c r="M2820" i="12"/>
  <c r="M2821" i="12"/>
  <c r="M2822" i="12"/>
  <c r="M2823" i="12"/>
  <c r="M2824" i="12"/>
  <c r="M2825" i="12"/>
  <c r="M2826" i="12"/>
  <c r="M2827" i="12"/>
  <c r="M2828" i="12"/>
  <c r="M2829" i="12"/>
  <c r="M2830" i="12"/>
  <c r="M2831" i="12"/>
  <c r="M2832" i="12"/>
  <c r="M2833" i="12"/>
  <c r="M2834" i="12"/>
  <c r="M2835" i="12"/>
  <c r="M2836" i="12"/>
  <c r="M2837" i="12"/>
  <c r="M2838" i="12"/>
  <c r="M2839" i="12"/>
  <c r="M2840" i="12"/>
  <c r="M2841" i="12"/>
  <c r="M2842" i="12"/>
  <c r="M2843" i="12"/>
  <c r="M2844" i="12"/>
  <c r="M2845" i="12"/>
  <c r="M2846" i="12"/>
  <c r="M2847" i="12"/>
  <c r="M2848" i="12"/>
  <c r="M2849" i="12"/>
  <c r="M2850" i="12"/>
  <c r="M2851" i="12"/>
  <c r="M2852" i="12"/>
  <c r="M2853" i="12"/>
  <c r="M2854" i="12"/>
  <c r="M2855" i="12"/>
  <c r="M2856" i="12"/>
  <c r="M2857" i="12"/>
  <c r="M2858" i="12"/>
  <c r="M2859" i="12"/>
  <c r="M2860" i="12"/>
  <c r="M2861" i="12"/>
  <c r="M2862" i="12"/>
  <c r="M2863" i="12"/>
  <c r="M2864" i="12"/>
  <c r="M2865" i="12"/>
  <c r="M2866" i="12"/>
  <c r="M2867" i="12"/>
  <c r="M2868" i="12"/>
  <c r="M2869" i="12"/>
  <c r="M2870" i="12"/>
  <c r="M2871" i="12"/>
  <c r="M2872" i="12"/>
  <c r="M2873" i="12"/>
  <c r="M2874" i="12"/>
  <c r="M2875" i="12"/>
  <c r="M2876" i="12"/>
  <c r="M2877" i="12"/>
  <c r="M2878" i="12"/>
  <c r="M2879" i="12"/>
  <c r="M2880" i="12"/>
  <c r="M2881" i="12"/>
  <c r="M2882" i="12"/>
  <c r="M2883" i="12"/>
  <c r="M2884" i="12"/>
  <c r="M2885" i="12"/>
  <c r="M2886" i="12"/>
  <c r="M2887" i="12"/>
  <c r="M2888" i="12"/>
  <c r="M2889" i="12"/>
  <c r="M2890" i="12"/>
  <c r="M2891" i="12"/>
  <c r="M2892" i="12"/>
  <c r="M2893" i="12"/>
  <c r="M2894" i="12"/>
  <c r="M2895" i="12"/>
  <c r="M2896" i="12"/>
  <c r="M2897" i="12"/>
  <c r="M2898" i="12"/>
  <c r="M2899" i="12"/>
  <c r="M2900" i="12"/>
  <c r="M2901" i="12"/>
  <c r="M2902" i="12"/>
  <c r="M2903" i="12"/>
  <c r="M2904" i="12"/>
  <c r="M2905" i="12"/>
  <c r="M2906" i="12"/>
  <c r="M2907" i="12"/>
  <c r="M2908" i="12"/>
  <c r="M2909" i="12"/>
  <c r="M2910" i="12"/>
  <c r="M2911" i="12"/>
  <c r="M2912" i="12"/>
  <c r="M2913" i="12"/>
  <c r="M2914" i="12"/>
  <c r="M2915" i="12"/>
  <c r="M2916" i="12"/>
  <c r="M2917" i="12"/>
  <c r="M2918" i="12"/>
  <c r="M2919" i="12"/>
  <c r="M2920" i="12"/>
  <c r="M2921" i="12"/>
  <c r="M2922" i="12"/>
  <c r="M2923" i="12"/>
  <c r="M2924" i="12"/>
  <c r="M2925" i="12"/>
  <c r="M2926" i="12"/>
  <c r="M2927" i="12"/>
  <c r="M2928" i="12"/>
  <c r="M2929" i="12"/>
  <c r="M2930" i="12"/>
  <c r="M2931" i="12"/>
  <c r="M2932" i="12"/>
  <c r="M2933" i="12"/>
  <c r="M2934" i="12"/>
  <c r="M2935" i="12"/>
  <c r="M2936" i="12"/>
  <c r="M2937" i="12"/>
  <c r="M2938" i="12"/>
  <c r="M2939" i="12"/>
  <c r="M2940" i="12"/>
  <c r="M2941" i="12"/>
  <c r="M2942" i="12"/>
  <c r="M2943" i="12"/>
  <c r="M2944" i="12"/>
  <c r="M2945" i="12"/>
  <c r="M2946" i="12"/>
  <c r="M2947" i="12"/>
  <c r="M2948" i="12"/>
  <c r="M2949" i="12"/>
  <c r="M2950" i="12"/>
  <c r="M2951" i="12"/>
  <c r="M2952" i="12"/>
  <c r="M2953" i="12"/>
  <c r="M2954" i="12"/>
  <c r="M2955" i="12"/>
  <c r="M2956" i="12"/>
  <c r="M2957" i="12"/>
  <c r="M2958" i="12"/>
  <c r="M2959" i="12"/>
  <c r="M2960" i="12"/>
  <c r="M2961" i="12"/>
  <c r="M2962" i="12"/>
  <c r="M2963" i="12"/>
  <c r="M2964" i="12"/>
  <c r="M2965" i="12"/>
  <c r="M2966" i="12"/>
  <c r="M2967" i="12"/>
  <c r="M2968" i="12"/>
  <c r="M2969" i="12"/>
  <c r="M2970" i="12"/>
  <c r="M2971" i="12"/>
  <c r="M2972" i="12"/>
  <c r="M2973" i="12"/>
  <c r="M2974" i="12"/>
  <c r="M2975" i="12"/>
  <c r="M2976" i="12"/>
  <c r="M2977" i="12"/>
  <c r="M2978" i="12"/>
  <c r="M2979" i="12"/>
  <c r="M2980" i="12"/>
  <c r="M2981" i="12"/>
  <c r="M2982" i="12"/>
  <c r="M2983" i="12"/>
  <c r="M2984" i="12"/>
  <c r="M2985" i="12"/>
  <c r="M2986" i="12"/>
  <c r="M2987" i="12"/>
  <c r="M2988" i="12"/>
  <c r="M2989" i="12"/>
  <c r="M2990" i="12"/>
  <c r="M2991" i="12"/>
  <c r="M2992" i="12"/>
  <c r="M2993" i="12"/>
  <c r="M2994" i="12"/>
  <c r="M2995" i="12"/>
  <c r="M2996" i="12"/>
  <c r="M2997" i="12"/>
  <c r="M2998" i="12"/>
  <c r="M2999" i="12"/>
  <c r="M3000" i="12"/>
  <c r="M3001" i="12"/>
  <c r="M3002" i="12"/>
  <c r="M3003" i="12"/>
  <c r="M3004" i="12"/>
  <c r="M3005" i="12"/>
  <c r="M3006" i="12"/>
  <c r="M3007" i="12"/>
  <c r="M3008" i="12"/>
  <c r="M3009" i="12"/>
  <c r="M3010" i="12"/>
  <c r="M3011" i="12"/>
  <c r="M3012" i="12"/>
  <c r="M3013" i="12"/>
  <c r="M3014" i="12"/>
  <c r="M3015" i="12"/>
  <c r="M3016" i="12"/>
  <c r="M3017" i="12"/>
  <c r="M3018" i="12"/>
  <c r="M3019" i="12"/>
  <c r="M3020" i="12"/>
  <c r="M3021" i="12"/>
  <c r="M3022" i="12"/>
  <c r="M3023" i="12"/>
  <c r="M3024" i="12"/>
  <c r="M3025" i="12"/>
  <c r="M3026" i="12"/>
  <c r="M3027" i="12"/>
  <c r="M3028" i="12"/>
  <c r="M3029" i="12"/>
  <c r="M3030" i="12"/>
  <c r="M3031" i="12"/>
  <c r="M3032" i="12"/>
  <c r="M3033" i="12"/>
  <c r="M3034" i="12"/>
  <c r="M3035" i="12"/>
  <c r="M3036" i="12"/>
  <c r="M3037" i="12"/>
  <c r="M3038" i="12"/>
  <c r="M3039" i="12"/>
  <c r="M3040" i="12"/>
  <c r="M3041" i="12"/>
  <c r="M3042" i="12"/>
  <c r="M3043" i="12"/>
  <c r="M3044" i="12"/>
  <c r="M3045" i="12"/>
  <c r="M3046" i="12"/>
  <c r="M3047" i="12"/>
  <c r="M3048" i="12"/>
  <c r="M3049" i="12"/>
  <c r="M3050" i="12"/>
  <c r="M3051" i="12"/>
  <c r="M3052" i="12"/>
  <c r="M3053" i="12"/>
  <c r="M3054" i="12"/>
  <c r="M3055" i="12"/>
  <c r="M3056" i="12"/>
  <c r="M3057" i="12"/>
  <c r="M3058" i="12"/>
  <c r="M3059" i="12"/>
  <c r="M3060" i="12"/>
  <c r="M3061" i="12"/>
  <c r="M3062" i="12"/>
  <c r="M3063" i="12"/>
  <c r="M3064" i="12"/>
  <c r="M3065" i="12"/>
  <c r="M3066" i="12"/>
  <c r="M3067" i="12"/>
  <c r="M3068" i="12"/>
  <c r="M3069" i="12"/>
  <c r="M3070" i="12"/>
  <c r="M3071" i="12"/>
  <c r="M3072" i="12"/>
  <c r="M3073" i="12"/>
  <c r="M3074" i="12"/>
  <c r="M3075" i="12"/>
  <c r="M3076" i="12"/>
  <c r="M3077" i="12"/>
  <c r="M3078" i="12"/>
  <c r="M3079" i="12"/>
  <c r="M3080" i="12"/>
  <c r="M3081" i="12"/>
  <c r="M3082" i="12"/>
  <c r="M3083" i="12"/>
  <c r="M3084" i="12"/>
  <c r="M3085" i="12"/>
  <c r="M3086" i="12"/>
  <c r="M3087" i="12"/>
  <c r="M3088" i="12"/>
  <c r="M3089" i="12"/>
  <c r="M3090" i="12"/>
  <c r="M3091" i="12"/>
  <c r="M3092" i="12"/>
  <c r="M3093" i="12"/>
  <c r="M3094" i="12"/>
  <c r="M3095" i="12"/>
  <c r="M3096" i="12"/>
  <c r="M3097" i="12"/>
  <c r="M3098" i="12"/>
  <c r="M3099" i="12"/>
  <c r="M3100" i="12"/>
  <c r="M3101" i="12"/>
  <c r="M3102" i="12"/>
  <c r="M3103" i="12"/>
  <c r="M3104" i="12"/>
  <c r="M3105" i="12"/>
  <c r="M3106" i="12"/>
  <c r="M3107" i="12"/>
  <c r="M3108" i="12"/>
  <c r="M3109" i="12"/>
  <c r="M3110" i="12"/>
  <c r="M3111" i="12"/>
  <c r="M3112" i="12"/>
  <c r="M3113" i="12"/>
  <c r="M3114" i="12"/>
  <c r="M3115" i="12"/>
  <c r="M3116" i="12"/>
  <c r="M3117" i="12"/>
  <c r="M3118" i="12"/>
  <c r="M3119" i="12"/>
  <c r="M3120" i="12"/>
  <c r="M3121" i="12"/>
  <c r="M3122" i="12"/>
  <c r="M3123" i="12"/>
  <c r="M3124" i="12"/>
  <c r="M3125" i="12"/>
  <c r="M3126" i="12"/>
  <c r="M3127" i="12"/>
  <c r="M3128" i="12"/>
  <c r="M3129" i="12"/>
  <c r="M3130" i="12"/>
  <c r="M3131" i="12"/>
  <c r="M3132" i="12"/>
  <c r="M3133" i="12"/>
  <c r="M3134" i="12"/>
  <c r="M3135" i="12"/>
  <c r="M3136" i="12"/>
  <c r="M3137" i="12"/>
  <c r="M3138" i="12"/>
  <c r="M3139" i="12"/>
  <c r="M3140" i="12"/>
  <c r="M3141" i="12"/>
  <c r="M3142" i="12"/>
  <c r="M3143" i="12"/>
  <c r="M3144" i="12"/>
  <c r="M3145" i="12"/>
  <c r="M3146" i="12"/>
  <c r="M3147" i="12"/>
  <c r="M3148" i="12"/>
  <c r="M3149" i="12"/>
  <c r="M3150" i="12"/>
  <c r="M3151" i="12"/>
  <c r="M3152" i="12"/>
  <c r="M3153" i="12"/>
  <c r="M3154" i="12"/>
  <c r="M3155" i="12"/>
  <c r="M3156" i="12"/>
  <c r="M3157" i="12"/>
  <c r="M3158" i="12"/>
  <c r="M3159" i="12"/>
  <c r="M3160" i="12"/>
  <c r="M3161" i="12"/>
  <c r="M3162" i="12"/>
  <c r="M3163" i="12"/>
  <c r="M3164" i="12"/>
  <c r="M3165" i="12"/>
  <c r="M3166" i="12"/>
  <c r="M3167" i="12"/>
  <c r="M3168" i="12"/>
  <c r="M3169" i="12"/>
  <c r="M3170" i="12"/>
  <c r="M3171" i="12"/>
  <c r="M3172" i="12"/>
  <c r="M3173" i="12"/>
  <c r="M3174" i="12"/>
  <c r="M3175" i="12"/>
  <c r="M3176" i="12"/>
  <c r="M3177" i="12"/>
  <c r="M3178" i="12"/>
  <c r="M3179" i="12"/>
  <c r="M3180" i="12"/>
  <c r="M3181" i="12"/>
  <c r="M3182" i="12"/>
  <c r="M3183" i="12"/>
  <c r="M3184" i="12"/>
  <c r="M3185" i="12"/>
  <c r="M3186" i="12"/>
  <c r="M3187" i="12"/>
  <c r="M3188" i="12"/>
  <c r="M3189" i="12"/>
  <c r="M3190" i="12"/>
  <c r="M3191" i="12"/>
  <c r="M3192" i="12"/>
  <c r="M3193" i="12"/>
  <c r="M3194" i="12"/>
  <c r="M3195" i="12"/>
  <c r="M3196" i="12"/>
  <c r="M3197" i="12"/>
  <c r="M3198" i="12"/>
  <c r="M3199" i="12"/>
  <c r="M3200" i="12"/>
  <c r="M3201" i="12"/>
  <c r="M3202" i="12"/>
  <c r="M3203" i="12"/>
  <c r="M3204" i="12"/>
  <c r="M3205" i="12"/>
  <c r="M3206" i="12"/>
  <c r="M3207" i="12"/>
  <c r="M3208" i="12"/>
  <c r="M3209" i="12"/>
  <c r="M3210" i="12"/>
  <c r="M3211" i="12"/>
  <c r="M3212" i="12"/>
  <c r="M3213" i="12"/>
  <c r="M3214" i="12"/>
  <c r="M3215" i="12"/>
  <c r="M3216" i="12"/>
  <c r="M3217" i="12"/>
  <c r="M3218" i="12"/>
  <c r="M3219" i="12"/>
  <c r="M3220" i="12"/>
  <c r="M3221" i="12"/>
  <c r="M3222" i="12"/>
  <c r="M3223" i="12"/>
  <c r="M3224" i="12"/>
  <c r="M3225" i="12"/>
  <c r="M3226" i="12"/>
  <c r="M3227" i="12"/>
  <c r="M3228" i="12"/>
  <c r="M3229" i="12"/>
  <c r="M3230" i="12"/>
  <c r="M3231" i="12"/>
  <c r="M3232" i="12"/>
  <c r="M3233" i="12"/>
  <c r="M3234" i="12"/>
  <c r="M3235" i="12"/>
  <c r="M3236" i="12"/>
  <c r="M3237" i="12"/>
  <c r="M3238" i="12"/>
  <c r="M3239" i="12"/>
  <c r="M3240" i="12"/>
  <c r="M3241" i="12"/>
  <c r="M3242" i="12"/>
  <c r="M3243" i="12"/>
  <c r="M3244" i="12"/>
  <c r="M3245" i="12"/>
  <c r="M3246" i="12"/>
  <c r="M3247" i="12"/>
  <c r="M3248" i="12"/>
  <c r="M3249" i="12"/>
  <c r="M3250" i="12"/>
  <c r="M3251" i="12"/>
  <c r="M3252" i="12"/>
  <c r="M3253" i="12"/>
  <c r="M3254" i="12"/>
  <c r="M3255" i="12"/>
  <c r="M3256" i="12"/>
  <c r="M3257" i="12"/>
  <c r="M3258" i="12"/>
  <c r="M3259" i="12"/>
  <c r="M3260" i="12"/>
  <c r="M3261" i="12"/>
  <c r="M3262" i="12"/>
  <c r="M3263" i="12"/>
  <c r="M3264" i="12"/>
  <c r="M3265" i="12"/>
  <c r="M3266" i="12"/>
  <c r="M3267" i="12"/>
  <c r="M3268" i="12"/>
  <c r="M3269" i="12"/>
  <c r="M3270" i="12"/>
  <c r="M3271" i="12"/>
  <c r="M3272" i="12"/>
  <c r="M3273" i="12"/>
  <c r="M3274" i="12"/>
  <c r="M3275" i="12"/>
  <c r="M3276" i="12"/>
  <c r="M3277" i="12"/>
  <c r="M3278" i="12"/>
  <c r="M3279" i="12"/>
  <c r="M3280" i="12"/>
  <c r="M3281" i="12"/>
  <c r="M3282" i="12"/>
  <c r="M3283" i="12"/>
  <c r="M3284" i="12"/>
  <c r="M3285" i="12"/>
  <c r="M3286" i="12"/>
  <c r="M3287" i="12"/>
  <c r="M3288" i="12"/>
  <c r="M3289" i="12"/>
  <c r="M3290" i="12"/>
  <c r="M3291" i="12"/>
  <c r="M3292" i="12"/>
  <c r="M3293" i="12"/>
  <c r="M3294" i="12"/>
  <c r="M3295" i="12"/>
  <c r="M3296" i="12"/>
  <c r="M3297" i="12"/>
  <c r="M3298" i="12"/>
  <c r="M3299" i="12"/>
  <c r="M3300" i="12"/>
  <c r="M3301" i="12"/>
  <c r="M3302" i="12"/>
  <c r="M3303" i="12"/>
  <c r="M3304" i="12"/>
  <c r="M3305" i="12"/>
  <c r="M3306" i="12"/>
  <c r="M3307" i="12"/>
  <c r="M3308" i="12"/>
  <c r="M3309" i="12"/>
  <c r="M3310" i="12"/>
  <c r="M3311" i="12"/>
  <c r="M3312" i="12"/>
  <c r="M3313" i="12"/>
  <c r="M3314" i="12"/>
  <c r="M3315" i="12"/>
  <c r="M3316" i="12"/>
  <c r="M3317" i="12"/>
  <c r="M3318" i="12"/>
  <c r="M3319" i="12"/>
  <c r="M3320" i="12"/>
  <c r="M3321" i="12"/>
  <c r="M3322" i="12"/>
  <c r="M3323" i="12"/>
  <c r="M3324" i="12"/>
  <c r="M3325" i="12"/>
  <c r="M3326" i="12"/>
  <c r="M3327" i="12"/>
  <c r="M3328" i="12"/>
  <c r="M3329" i="12"/>
  <c r="M3330" i="12"/>
  <c r="M3331" i="12"/>
  <c r="M3332" i="12"/>
  <c r="M3333" i="12"/>
  <c r="M3334" i="12"/>
  <c r="M3335" i="12"/>
  <c r="M3336" i="12"/>
  <c r="M3337" i="12"/>
  <c r="M3338" i="12"/>
  <c r="M3339" i="12"/>
  <c r="M3340" i="12"/>
  <c r="M3341" i="12"/>
  <c r="M3342" i="12"/>
  <c r="M3343" i="12"/>
  <c r="M3344" i="12"/>
  <c r="M3345" i="12"/>
  <c r="M3346" i="12"/>
  <c r="M3347" i="12"/>
  <c r="M3348" i="12"/>
  <c r="M3349" i="12"/>
  <c r="M3350" i="12"/>
  <c r="M3351" i="12"/>
  <c r="M3352" i="12"/>
  <c r="M3353" i="12"/>
  <c r="M3354" i="12"/>
  <c r="M3355" i="12"/>
  <c r="M3356" i="12"/>
  <c r="M3357" i="12"/>
  <c r="M3358" i="12"/>
  <c r="M3359" i="12"/>
  <c r="M3360" i="12"/>
  <c r="M3361" i="12"/>
  <c r="M3362" i="12"/>
  <c r="M3363" i="12"/>
  <c r="M3364" i="12"/>
  <c r="M3365" i="12"/>
  <c r="M3366" i="12"/>
  <c r="M3367" i="12"/>
  <c r="M3368" i="12"/>
  <c r="M3369" i="12"/>
  <c r="M3370" i="12"/>
  <c r="M3371" i="12"/>
  <c r="M3372" i="12"/>
  <c r="M3373" i="12"/>
  <c r="M3374" i="12"/>
  <c r="M3375" i="12"/>
  <c r="M3376" i="12"/>
  <c r="M3377" i="12"/>
  <c r="M3378" i="12"/>
  <c r="M3379" i="12"/>
  <c r="M3380" i="12"/>
  <c r="M3381" i="12"/>
  <c r="M3382" i="12"/>
  <c r="M3383" i="12"/>
  <c r="M3384" i="12"/>
  <c r="M3385" i="12"/>
  <c r="M3386" i="12"/>
  <c r="M3387" i="12"/>
  <c r="M3388" i="12"/>
  <c r="M3389" i="12"/>
  <c r="M3390" i="12"/>
  <c r="M3391" i="12"/>
  <c r="M3392" i="12"/>
  <c r="M3393" i="12"/>
  <c r="M3394" i="12"/>
  <c r="M3395" i="12"/>
  <c r="M3396" i="12"/>
  <c r="M3397" i="12"/>
  <c r="M3398" i="12"/>
  <c r="M3399" i="12"/>
  <c r="M3400" i="12"/>
  <c r="M3401" i="12"/>
  <c r="M3402" i="12"/>
  <c r="M3403" i="12"/>
  <c r="M3404" i="12"/>
  <c r="M3405" i="12"/>
  <c r="M3406" i="12"/>
  <c r="M3407" i="12"/>
  <c r="M3408" i="12"/>
  <c r="M3409" i="12"/>
  <c r="M3410" i="12"/>
  <c r="M3411" i="12"/>
  <c r="M3412" i="12"/>
  <c r="M3413" i="12"/>
  <c r="M3414" i="12"/>
  <c r="M3415" i="12"/>
  <c r="M3416" i="12"/>
  <c r="M3417" i="12"/>
  <c r="M3418" i="12"/>
  <c r="M3419" i="12"/>
  <c r="M3420" i="12"/>
  <c r="M3421" i="12"/>
  <c r="M3422" i="12"/>
  <c r="M3423" i="12"/>
  <c r="M3424" i="12"/>
  <c r="M3425" i="12"/>
  <c r="M3426" i="12"/>
  <c r="M3427" i="12"/>
  <c r="M3428" i="12"/>
  <c r="M3429" i="12"/>
  <c r="M3430" i="12"/>
  <c r="M3431" i="12"/>
  <c r="M3432" i="12"/>
  <c r="M3433" i="12"/>
  <c r="M3434" i="12"/>
  <c r="M3435" i="12"/>
  <c r="M3436" i="12"/>
  <c r="M3437" i="12"/>
  <c r="M3438" i="12"/>
  <c r="M3439" i="12"/>
  <c r="M3440" i="12"/>
  <c r="M3441" i="12"/>
  <c r="M3442" i="12"/>
  <c r="M3443" i="12"/>
  <c r="M3444" i="12"/>
  <c r="M3445" i="12"/>
  <c r="M3446" i="12"/>
  <c r="M3447" i="12"/>
  <c r="M3448" i="12"/>
  <c r="M3449" i="12"/>
  <c r="M3450" i="12"/>
  <c r="M3451" i="12"/>
  <c r="M3452" i="12"/>
  <c r="M3453" i="12"/>
  <c r="M3454" i="12"/>
  <c r="M3455" i="12"/>
  <c r="M3456" i="12"/>
  <c r="M3457" i="12"/>
  <c r="M3458" i="12"/>
  <c r="M3459" i="12"/>
  <c r="M3460" i="12"/>
  <c r="M3461" i="12"/>
  <c r="M3462" i="12"/>
  <c r="M3463" i="12"/>
  <c r="M3464" i="12"/>
  <c r="M3465" i="12"/>
  <c r="M3466" i="12"/>
  <c r="M3467" i="12"/>
  <c r="M3468" i="12"/>
  <c r="M3469" i="12"/>
  <c r="M3470" i="12"/>
  <c r="M3471" i="12"/>
  <c r="M3472" i="12"/>
  <c r="M3473" i="12"/>
  <c r="M3474" i="12"/>
  <c r="M3475" i="12"/>
  <c r="M3476" i="12"/>
  <c r="M3477" i="12"/>
  <c r="M3478" i="12"/>
  <c r="M3479" i="12"/>
  <c r="M3480" i="12"/>
  <c r="M3481" i="12"/>
  <c r="M3482" i="12"/>
  <c r="M3483" i="12"/>
  <c r="M3484" i="12"/>
  <c r="M3485" i="12"/>
  <c r="M3486" i="12"/>
  <c r="M3487" i="12"/>
  <c r="M3488" i="12"/>
  <c r="M3489" i="12"/>
  <c r="M3490" i="12"/>
  <c r="M3491" i="12"/>
  <c r="M3492" i="12"/>
  <c r="M3493" i="12"/>
  <c r="M3494" i="12"/>
  <c r="M3495" i="12"/>
  <c r="M3496" i="12"/>
  <c r="M3497" i="12"/>
  <c r="M3498" i="12"/>
  <c r="M3499" i="12"/>
  <c r="M3500" i="12"/>
  <c r="M3501" i="12"/>
  <c r="M3502" i="12"/>
  <c r="M3503" i="12"/>
  <c r="M3504" i="12"/>
  <c r="M3505" i="12"/>
  <c r="M3506" i="12"/>
  <c r="M3507" i="12"/>
  <c r="M3508" i="12"/>
  <c r="M3509" i="12"/>
  <c r="M3510" i="12"/>
  <c r="M3511" i="12"/>
  <c r="M3512" i="12"/>
  <c r="M3513" i="12"/>
  <c r="M3514" i="12"/>
  <c r="M3515" i="12"/>
  <c r="M3516" i="12"/>
  <c r="M3517" i="12"/>
  <c r="M3518" i="12"/>
  <c r="M3519" i="12"/>
  <c r="M3520" i="12"/>
  <c r="M3521" i="12"/>
  <c r="M3522" i="12"/>
  <c r="M3523" i="12"/>
  <c r="M3524" i="12"/>
  <c r="M3525" i="12"/>
  <c r="M3526" i="12"/>
  <c r="M3527" i="12"/>
  <c r="M3528" i="12"/>
  <c r="M3529" i="12"/>
  <c r="M3530" i="12"/>
  <c r="M3531" i="12"/>
  <c r="M3532" i="12"/>
  <c r="M3533" i="12"/>
  <c r="M3534" i="12"/>
  <c r="M3535" i="12"/>
  <c r="M3536" i="12"/>
  <c r="M3537" i="12"/>
  <c r="M3538" i="12"/>
  <c r="M3539" i="12"/>
  <c r="M3540" i="12"/>
  <c r="M3541" i="12"/>
  <c r="M3542" i="12"/>
  <c r="M3543" i="12"/>
  <c r="M3544" i="12"/>
  <c r="M3545" i="12"/>
  <c r="M3546" i="12"/>
  <c r="M3547" i="12"/>
  <c r="M3548" i="12"/>
  <c r="M3549" i="12"/>
  <c r="M3550" i="12"/>
  <c r="M3551" i="12"/>
  <c r="M3552" i="12"/>
  <c r="M3553" i="12"/>
  <c r="M3554" i="12"/>
  <c r="M3555" i="12"/>
  <c r="M3556" i="12"/>
  <c r="M3557" i="12"/>
  <c r="M3558" i="12"/>
  <c r="M3559" i="12"/>
  <c r="M3560" i="12"/>
  <c r="M3561" i="12"/>
  <c r="M3562" i="12"/>
  <c r="M3563" i="12"/>
  <c r="M3564" i="12"/>
  <c r="M3565" i="12"/>
  <c r="M3566" i="12"/>
  <c r="M3567" i="12"/>
  <c r="M3568" i="12"/>
  <c r="M3569" i="12"/>
  <c r="M3570" i="12"/>
  <c r="M3571" i="12"/>
  <c r="M3572" i="12"/>
  <c r="M3573" i="12"/>
  <c r="M3574" i="12"/>
  <c r="M3575" i="12"/>
  <c r="M3576" i="12"/>
  <c r="M3577" i="12"/>
  <c r="M3578" i="12"/>
  <c r="M3579" i="12"/>
  <c r="M3580" i="12"/>
  <c r="M3581" i="12"/>
  <c r="M3582" i="12"/>
  <c r="M3583" i="12"/>
  <c r="M3584" i="12"/>
  <c r="M3585" i="12"/>
  <c r="M3586" i="12"/>
  <c r="M3587" i="12"/>
  <c r="M3588" i="12"/>
  <c r="M3589" i="12"/>
  <c r="M3590" i="12"/>
  <c r="M3591" i="12"/>
  <c r="M3592" i="12"/>
  <c r="M3593" i="12"/>
  <c r="M3594" i="12"/>
  <c r="M3595" i="12"/>
  <c r="M3596" i="12"/>
  <c r="M3597" i="12"/>
  <c r="M3598" i="12"/>
  <c r="M3599" i="12"/>
  <c r="M3600" i="12"/>
  <c r="M3601" i="12"/>
  <c r="M3602" i="12"/>
  <c r="M3603" i="12"/>
  <c r="M3604" i="12"/>
  <c r="M3605" i="12"/>
  <c r="M3606" i="12"/>
  <c r="M3607" i="12"/>
  <c r="M3608" i="12"/>
  <c r="M3609" i="12"/>
  <c r="M3610" i="12"/>
  <c r="M3611" i="12"/>
  <c r="M3612" i="12"/>
  <c r="M3613" i="12"/>
  <c r="M3614" i="12"/>
  <c r="M3615" i="12"/>
  <c r="M3616" i="12"/>
  <c r="M3617" i="12"/>
  <c r="M3618" i="12"/>
  <c r="M3619" i="12"/>
  <c r="M3620" i="12"/>
  <c r="M3621" i="12"/>
  <c r="M3622" i="12"/>
  <c r="M3623" i="12"/>
  <c r="M3624" i="12"/>
  <c r="M3625" i="12"/>
  <c r="M3626" i="12"/>
  <c r="M3627" i="12"/>
  <c r="M3628" i="12"/>
  <c r="M3629" i="12"/>
  <c r="M3630" i="12"/>
  <c r="M3631" i="12"/>
  <c r="M3632" i="12"/>
  <c r="M3633" i="12"/>
  <c r="M3634" i="12"/>
  <c r="M3635" i="12"/>
  <c r="M3636" i="12"/>
  <c r="M3637" i="12"/>
  <c r="M3638" i="12"/>
  <c r="M3639" i="12"/>
  <c r="M3640" i="12"/>
  <c r="M3641" i="12"/>
  <c r="M3642" i="12"/>
  <c r="M3643" i="12"/>
  <c r="M3644" i="12"/>
  <c r="M3645" i="12"/>
  <c r="M3646" i="12"/>
  <c r="M3647" i="12"/>
  <c r="M3648" i="12"/>
  <c r="M3649" i="12"/>
  <c r="M3650" i="12"/>
  <c r="M3651" i="12"/>
  <c r="M3652" i="12"/>
  <c r="M3653" i="12"/>
  <c r="M3654" i="12"/>
  <c r="M3655" i="12"/>
  <c r="M3656" i="12"/>
  <c r="M3657" i="12"/>
  <c r="M3658" i="12"/>
  <c r="M3659" i="12"/>
  <c r="M3660" i="12"/>
  <c r="M3661" i="12"/>
  <c r="M3662" i="12"/>
  <c r="M3663" i="12"/>
  <c r="M3664" i="12"/>
  <c r="M3665" i="12"/>
  <c r="M3666" i="12"/>
  <c r="M3667" i="12"/>
  <c r="M3668" i="12"/>
  <c r="M3669" i="12"/>
  <c r="M3670" i="12"/>
  <c r="M3671" i="12"/>
  <c r="M3672" i="12"/>
  <c r="M3673" i="12"/>
  <c r="M3674" i="12"/>
  <c r="M3675" i="12"/>
  <c r="M3676" i="12"/>
  <c r="M3677" i="12"/>
  <c r="M3678" i="12"/>
  <c r="M3679" i="12"/>
  <c r="M3680" i="12"/>
  <c r="M3681" i="12"/>
  <c r="M3682" i="12"/>
  <c r="M3683" i="12"/>
  <c r="M3684" i="12"/>
  <c r="M3685" i="12"/>
  <c r="M3686" i="12"/>
  <c r="M3687" i="12"/>
  <c r="M3688" i="12"/>
  <c r="M3689" i="12"/>
  <c r="M3690" i="12"/>
  <c r="M3691" i="12"/>
  <c r="M3692" i="12"/>
  <c r="M3693" i="12"/>
  <c r="M3694" i="12"/>
  <c r="M3695" i="12"/>
  <c r="M3696" i="12"/>
  <c r="M3697" i="12"/>
  <c r="M3698" i="12"/>
  <c r="M3699" i="12"/>
  <c r="M3700" i="12"/>
  <c r="M3701" i="12"/>
  <c r="M3702" i="12"/>
  <c r="M3703" i="12"/>
  <c r="M3704" i="12"/>
  <c r="M3705" i="12"/>
  <c r="M3706" i="12"/>
  <c r="M3707" i="12"/>
  <c r="M3708" i="12"/>
  <c r="M3709" i="12"/>
  <c r="M3710" i="12"/>
  <c r="M3711" i="12"/>
  <c r="M3712" i="12"/>
  <c r="M3713" i="12"/>
  <c r="M3714" i="12"/>
  <c r="M3715" i="12"/>
  <c r="M3716" i="12"/>
  <c r="M3717" i="12"/>
  <c r="M3718" i="12"/>
  <c r="M3719" i="12"/>
  <c r="M3720" i="12"/>
  <c r="M3721" i="12"/>
  <c r="M3722" i="12"/>
  <c r="M3723" i="12"/>
  <c r="M3724" i="12"/>
  <c r="M3725" i="12"/>
  <c r="M3726" i="12"/>
  <c r="M3727" i="12"/>
  <c r="M3728" i="12"/>
  <c r="M3729" i="12"/>
  <c r="M3730" i="12"/>
  <c r="M3731" i="12"/>
  <c r="M3732" i="12"/>
  <c r="M3733" i="12"/>
  <c r="M3734" i="12"/>
  <c r="M3735" i="12"/>
  <c r="M3736" i="12"/>
  <c r="M3737" i="12"/>
  <c r="M3738" i="12"/>
  <c r="M3739" i="12"/>
  <c r="M3740" i="12"/>
  <c r="M3741" i="12"/>
  <c r="M3742" i="12"/>
  <c r="M3743" i="12"/>
  <c r="M3744" i="12"/>
  <c r="M3745" i="12"/>
  <c r="M3746" i="12"/>
  <c r="M3747" i="12"/>
  <c r="M3748" i="12"/>
  <c r="M3749" i="12"/>
  <c r="M3750" i="12"/>
  <c r="M3751" i="12"/>
  <c r="M3752" i="12"/>
  <c r="M3753" i="12"/>
  <c r="M3754" i="12"/>
  <c r="M3755" i="12"/>
  <c r="M3756" i="12"/>
  <c r="M3757" i="12"/>
  <c r="M3758" i="12"/>
  <c r="M3759" i="12"/>
  <c r="M3760" i="12"/>
  <c r="M3761" i="12"/>
  <c r="M3762" i="12"/>
  <c r="M3763" i="12"/>
  <c r="M3764" i="12"/>
  <c r="M3765" i="12"/>
  <c r="M3766" i="12"/>
  <c r="M3767" i="12"/>
  <c r="M3768" i="12"/>
  <c r="M3769" i="12"/>
  <c r="M3770" i="12"/>
  <c r="M3771" i="12"/>
  <c r="M3772" i="12"/>
  <c r="M3773" i="12"/>
  <c r="M3774" i="12"/>
  <c r="M3775" i="12"/>
  <c r="M3776" i="12"/>
  <c r="M3777" i="12"/>
  <c r="M3778" i="12"/>
  <c r="M3779" i="12"/>
  <c r="M3780" i="12"/>
  <c r="M3781" i="12"/>
  <c r="M3782" i="12"/>
  <c r="M3783" i="12"/>
  <c r="M3784" i="12"/>
  <c r="M3785" i="12"/>
  <c r="M3786" i="12"/>
  <c r="M3787" i="12"/>
  <c r="M3788" i="12"/>
  <c r="M3789" i="12"/>
  <c r="M3790" i="12"/>
  <c r="M3791" i="12"/>
  <c r="M3792" i="12"/>
  <c r="M3793" i="12"/>
  <c r="M3794" i="12"/>
  <c r="M3795" i="12"/>
  <c r="M3796" i="12"/>
  <c r="M3797" i="12"/>
  <c r="M3798" i="12"/>
  <c r="M3799" i="12"/>
  <c r="M3800" i="12"/>
  <c r="M3801" i="12"/>
  <c r="M3802" i="12"/>
  <c r="M3803" i="12"/>
  <c r="M3804" i="12"/>
  <c r="M3805" i="12"/>
  <c r="M3806" i="12"/>
  <c r="M3807" i="12"/>
  <c r="M3808" i="12"/>
  <c r="M3809" i="12"/>
  <c r="M3810" i="12"/>
  <c r="M3811" i="12"/>
  <c r="M3812" i="12"/>
  <c r="M3813" i="12"/>
  <c r="M3814" i="12"/>
  <c r="M3815" i="12"/>
  <c r="M3816" i="12"/>
  <c r="M3817" i="12"/>
  <c r="M3818" i="12"/>
  <c r="M3819" i="12"/>
  <c r="M3820" i="12"/>
  <c r="M3821" i="12"/>
  <c r="M3822" i="12"/>
  <c r="M3823" i="12"/>
  <c r="M3824" i="12"/>
  <c r="M3825" i="12"/>
  <c r="M3826" i="12"/>
  <c r="M3827" i="12"/>
  <c r="M3828" i="12"/>
  <c r="M3829" i="12"/>
  <c r="M3830" i="12"/>
  <c r="M3831" i="12"/>
  <c r="M3832" i="12"/>
  <c r="M3833" i="12"/>
  <c r="M3834" i="12"/>
  <c r="M3835" i="12"/>
  <c r="M3836" i="12"/>
  <c r="M3837" i="12"/>
  <c r="M3838" i="12"/>
  <c r="M3839" i="12"/>
  <c r="M3840" i="12"/>
  <c r="M3841" i="12"/>
  <c r="M3842" i="12"/>
  <c r="M3843" i="12"/>
  <c r="M3844" i="12"/>
  <c r="M3845" i="12"/>
  <c r="M3846" i="12"/>
  <c r="M3847" i="12"/>
  <c r="M3848" i="12"/>
  <c r="M3849" i="12"/>
  <c r="M3850" i="12"/>
  <c r="M3851" i="12"/>
  <c r="M3852" i="12"/>
  <c r="M3853" i="12"/>
  <c r="M3854" i="12"/>
  <c r="M3855" i="12"/>
  <c r="M3856" i="12"/>
  <c r="M3857" i="12"/>
  <c r="M3858" i="12"/>
  <c r="M3859" i="12"/>
  <c r="M3860" i="12"/>
  <c r="M3861" i="12"/>
  <c r="M3862" i="12"/>
  <c r="M3863" i="12"/>
  <c r="M3864" i="12"/>
  <c r="M3865" i="12"/>
  <c r="M3866" i="12"/>
  <c r="M3867" i="12"/>
  <c r="M3868" i="12"/>
  <c r="M3869" i="12"/>
  <c r="M3870" i="12"/>
  <c r="M3871" i="12"/>
  <c r="M3872" i="12"/>
  <c r="M3873" i="12"/>
  <c r="M3874" i="12"/>
  <c r="M3875" i="12"/>
  <c r="M3876" i="12"/>
  <c r="M3877" i="12"/>
  <c r="M3878" i="12"/>
  <c r="M3879" i="12"/>
  <c r="M3880" i="12"/>
  <c r="M3881" i="12"/>
  <c r="M3882" i="12"/>
  <c r="M3883" i="12"/>
  <c r="M3884" i="12"/>
  <c r="M3885" i="12"/>
  <c r="M3886" i="12"/>
  <c r="M3887" i="12"/>
  <c r="M3888" i="12"/>
  <c r="M3889" i="12"/>
  <c r="M3890" i="12"/>
  <c r="M3891" i="12"/>
  <c r="M3892" i="12"/>
  <c r="M3893" i="12"/>
  <c r="M3894" i="12"/>
  <c r="M3895" i="12"/>
  <c r="M3896" i="12"/>
  <c r="M3897" i="12"/>
  <c r="M3898" i="12"/>
  <c r="M3899" i="12"/>
  <c r="M3900" i="12"/>
  <c r="M3901" i="12"/>
  <c r="M3902" i="12"/>
  <c r="M3903" i="12"/>
  <c r="M3904" i="12"/>
  <c r="M3905" i="12"/>
  <c r="M3906" i="12"/>
  <c r="M3907" i="12"/>
  <c r="M3908" i="12"/>
  <c r="M3909" i="12"/>
  <c r="M3910" i="12"/>
  <c r="M3911" i="12"/>
  <c r="M3912" i="12"/>
  <c r="M3913" i="12"/>
  <c r="M3914" i="12"/>
  <c r="M3915" i="12"/>
  <c r="M3916" i="12"/>
  <c r="M3917" i="12"/>
  <c r="M3918" i="12"/>
  <c r="M3919" i="12"/>
  <c r="M3920" i="12"/>
  <c r="M3921" i="12"/>
  <c r="M3922" i="12"/>
  <c r="M3923" i="12"/>
  <c r="M3924" i="12"/>
  <c r="M3925" i="12"/>
  <c r="M3926" i="12"/>
  <c r="M3927" i="12"/>
  <c r="M3928" i="12"/>
  <c r="M3929" i="12"/>
  <c r="M3930" i="12"/>
  <c r="M3931" i="12"/>
  <c r="M3932" i="12"/>
  <c r="M3933" i="12"/>
  <c r="M3934" i="12"/>
  <c r="M3935" i="12"/>
  <c r="M3936" i="12"/>
  <c r="M3937" i="12"/>
  <c r="M3938" i="12"/>
  <c r="M3939" i="12"/>
  <c r="M3940" i="12"/>
  <c r="M3941" i="12"/>
  <c r="M3942" i="12"/>
  <c r="M3943" i="12"/>
  <c r="M3944" i="12"/>
  <c r="M3945" i="12"/>
  <c r="M3946" i="12"/>
  <c r="M3947" i="12"/>
  <c r="M3948" i="12"/>
  <c r="M3949" i="12"/>
  <c r="M3950" i="12"/>
  <c r="M3951" i="12"/>
  <c r="M3952" i="12"/>
  <c r="M3953" i="12"/>
  <c r="M3954" i="12"/>
  <c r="M3955" i="12"/>
  <c r="M3956" i="12"/>
  <c r="M3957" i="12"/>
  <c r="M3958" i="12"/>
  <c r="M3959" i="12"/>
  <c r="M3960" i="12"/>
  <c r="M3961" i="12"/>
  <c r="M3962" i="12"/>
  <c r="M3963" i="12"/>
  <c r="M3964" i="12"/>
  <c r="M3965" i="12"/>
  <c r="M3966" i="12"/>
  <c r="M3967" i="12"/>
  <c r="M3968" i="12"/>
  <c r="M3969" i="12"/>
  <c r="M3970" i="12"/>
  <c r="M3971" i="12"/>
  <c r="M3972" i="12"/>
  <c r="M3973" i="12"/>
  <c r="M3974" i="12"/>
  <c r="M3975" i="12"/>
  <c r="M3976" i="12"/>
  <c r="M3977" i="12"/>
  <c r="M3978" i="12"/>
  <c r="M3979" i="12"/>
  <c r="M3980" i="12"/>
  <c r="M3981" i="12"/>
  <c r="M3982" i="12"/>
  <c r="M3983" i="12"/>
  <c r="M3984" i="12"/>
  <c r="M3985" i="12"/>
  <c r="M3986" i="12"/>
  <c r="M3987" i="12"/>
  <c r="M3988" i="12"/>
  <c r="M3989" i="12"/>
  <c r="M3990" i="12"/>
  <c r="M3991" i="12"/>
  <c r="M3992" i="12"/>
  <c r="M3993" i="12"/>
  <c r="M3994" i="12"/>
  <c r="M3995" i="12"/>
  <c r="M3996" i="12"/>
  <c r="M3997" i="12"/>
  <c r="M3998" i="12"/>
  <c r="M3999" i="12"/>
  <c r="M4000" i="12"/>
  <c r="M4001" i="12"/>
  <c r="M4002" i="12"/>
  <c r="M4003" i="12"/>
  <c r="M4004" i="12"/>
  <c r="M4005" i="12"/>
  <c r="M4006" i="12"/>
  <c r="M4007" i="12"/>
  <c r="M4008" i="12"/>
  <c r="M4009" i="12"/>
  <c r="M4010" i="12"/>
  <c r="M4011" i="12"/>
  <c r="M4012" i="12"/>
  <c r="M4013" i="12"/>
  <c r="M4014" i="12"/>
  <c r="M4015" i="12"/>
  <c r="M4016" i="12"/>
  <c r="M4017" i="12"/>
  <c r="M4018" i="12"/>
  <c r="M4019" i="12"/>
  <c r="M4020" i="12"/>
  <c r="M4021" i="12"/>
  <c r="M4022" i="12"/>
  <c r="M4023" i="12"/>
  <c r="M4024" i="12"/>
  <c r="M4025" i="12"/>
  <c r="M4026" i="12"/>
  <c r="M4027" i="12"/>
  <c r="M4028" i="12"/>
  <c r="M4029" i="12"/>
  <c r="M4030" i="12"/>
  <c r="M4031" i="12"/>
  <c r="M4032" i="12"/>
  <c r="M4033" i="12"/>
  <c r="M4034" i="12"/>
  <c r="M4035" i="12"/>
  <c r="M4036" i="12"/>
  <c r="M4037" i="12"/>
  <c r="M4038" i="12"/>
  <c r="M4039" i="12"/>
  <c r="M4040" i="12"/>
  <c r="M4041" i="12"/>
  <c r="M4042" i="12"/>
  <c r="M4043" i="12"/>
  <c r="M4044" i="12"/>
  <c r="M4045" i="12"/>
  <c r="M4046" i="12"/>
  <c r="M4047" i="12"/>
  <c r="M4048" i="12"/>
  <c r="M4049" i="12"/>
  <c r="M4050" i="12"/>
  <c r="M4051" i="12"/>
  <c r="M4052" i="12"/>
  <c r="M4053" i="12"/>
  <c r="M4054" i="12"/>
  <c r="M4055" i="12"/>
  <c r="M4056" i="12"/>
  <c r="M4057" i="12"/>
  <c r="M4058" i="12"/>
  <c r="M4059" i="12"/>
  <c r="M4060" i="12"/>
  <c r="M4061" i="12"/>
  <c r="M4062" i="12"/>
  <c r="M4063" i="12"/>
  <c r="M4064" i="12"/>
  <c r="M4065" i="12"/>
  <c r="M4066" i="12"/>
  <c r="M4067" i="12"/>
  <c r="M4068" i="12"/>
  <c r="M4069" i="12"/>
  <c r="M4070" i="12"/>
  <c r="M4071" i="12"/>
  <c r="M4072" i="12"/>
  <c r="M4073" i="12"/>
  <c r="M4074" i="12"/>
  <c r="M4075" i="12"/>
  <c r="M4076" i="12"/>
  <c r="M4077" i="12"/>
  <c r="M4078" i="12"/>
  <c r="M4079" i="12"/>
  <c r="M4080" i="12"/>
  <c r="M4081" i="12"/>
  <c r="M4082" i="12"/>
  <c r="M4083" i="12"/>
  <c r="M4084" i="12"/>
  <c r="M4085" i="12"/>
  <c r="M4086" i="12"/>
  <c r="M4087" i="12"/>
  <c r="M4088" i="12"/>
  <c r="M4089" i="12"/>
  <c r="M4090" i="12"/>
  <c r="M4091" i="12"/>
  <c r="M4092" i="12"/>
  <c r="M4093" i="12"/>
  <c r="M4094" i="12"/>
  <c r="M4095" i="12"/>
  <c r="M4096" i="12"/>
  <c r="M4097" i="12"/>
  <c r="M4098" i="12"/>
  <c r="M4099" i="12"/>
  <c r="M4100" i="12"/>
  <c r="M4101" i="12"/>
  <c r="M4102" i="12"/>
  <c r="M4103" i="12"/>
  <c r="M4104" i="12"/>
  <c r="M4105" i="12"/>
  <c r="M4106" i="12"/>
  <c r="M4107" i="12"/>
  <c r="M4108" i="12"/>
  <c r="M4109" i="12"/>
  <c r="M4110" i="12"/>
  <c r="M4111" i="12"/>
  <c r="M4112" i="12"/>
  <c r="M4113" i="12"/>
  <c r="M4114" i="12"/>
  <c r="M4115" i="12"/>
  <c r="M4116" i="12"/>
  <c r="M4117" i="12"/>
  <c r="M4118" i="12"/>
  <c r="M4119" i="12"/>
  <c r="M4120" i="12"/>
  <c r="M4121" i="12"/>
  <c r="M4122" i="12"/>
  <c r="M4123" i="12"/>
  <c r="M4124" i="12"/>
  <c r="M4125" i="12"/>
  <c r="M4126" i="12"/>
  <c r="M4127" i="12"/>
  <c r="M4128" i="12"/>
  <c r="M4129" i="12"/>
  <c r="M4130" i="12"/>
  <c r="M4131" i="12"/>
  <c r="M4132" i="12"/>
  <c r="M4133" i="12"/>
  <c r="M4134" i="12"/>
  <c r="M4135" i="12"/>
  <c r="M4136" i="12"/>
  <c r="M4137" i="12"/>
  <c r="M4138" i="12"/>
  <c r="M4139" i="12"/>
  <c r="M4140" i="12"/>
  <c r="M4141" i="12"/>
  <c r="M4142" i="12"/>
  <c r="M4143" i="12"/>
  <c r="M4144" i="12"/>
  <c r="M4145" i="12"/>
  <c r="M4146" i="12"/>
  <c r="M4147" i="12"/>
  <c r="M4148" i="12"/>
  <c r="M4149" i="12"/>
  <c r="M4150" i="12"/>
  <c r="M4151" i="12"/>
  <c r="M4152" i="12"/>
  <c r="M4153" i="12"/>
  <c r="M4154" i="12"/>
  <c r="M4155" i="12"/>
  <c r="M4156" i="12"/>
  <c r="M4157" i="12"/>
  <c r="M4158" i="12"/>
  <c r="M4159" i="12"/>
  <c r="M4160" i="12"/>
  <c r="M4161" i="12"/>
  <c r="M4162" i="12"/>
  <c r="M4163" i="12"/>
  <c r="M4164" i="12"/>
  <c r="M4165" i="12"/>
  <c r="M4166" i="12"/>
  <c r="M4167" i="12"/>
  <c r="M4168" i="12"/>
  <c r="M4169" i="12"/>
  <c r="M4170" i="12"/>
  <c r="M4171" i="12"/>
  <c r="M4172" i="12"/>
  <c r="M4173" i="12"/>
  <c r="M4174" i="12"/>
  <c r="M4175" i="12"/>
  <c r="M4176" i="12"/>
  <c r="M4177" i="12"/>
  <c r="M4178" i="12"/>
  <c r="M4179" i="12"/>
  <c r="M4180" i="12"/>
  <c r="M4181" i="12"/>
  <c r="M4182" i="12"/>
  <c r="M4183" i="12"/>
  <c r="M4184" i="12"/>
  <c r="M4185" i="12"/>
  <c r="M4186" i="12"/>
  <c r="M4187" i="12"/>
  <c r="M4188" i="12"/>
  <c r="M4189" i="12"/>
  <c r="M4190" i="12"/>
  <c r="M4191" i="12"/>
  <c r="M4192" i="12"/>
  <c r="M4193" i="12"/>
  <c r="M4194" i="12"/>
  <c r="M4195" i="12"/>
  <c r="M4196" i="12"/>
  <c r="M4197" i="12"/>
  <c r="M4198" i="12"/>
  <c r="M4199" i="12"/>
  <c r="M4200" i="12"/>
  <c r="M4201" i="12"/>
  <c r="M4202" i="12"/>
  <c r="M4203" i="12"/>
  <c r="L29" i="13" l="1"/>
  <c r="B105" i="8"/>
  <c r="B99" i="19" s="1"/>
  <c r="B106" i="8"/>
  <c r="B100" i="19" s="1"/>
  <c r="B107" i="8"/>
  <c r="B101" i="19" s="1"/>
  <c r="B108" i="8"/>
  <c r="B102" i="19" s="1"/>
  <c r="B109" i="8"/>
  <c r="B103" i="19" s="1"/>
  <c r="B110" i="8"/>
  <c r="B104" i="19" s="1"/>
  <c r="B111" i="8"/>
  <c r="B105" i="19" s="1"/>
  <c r="B112" i="8"/>
  <c r="B106" i="19" s="1"/>
  <c r="B107" i="19"/>
  <c r="B108" i="19"/>
  <c r="B109" i="19"/>
  <c r="B110" i="19"/>
  <c r="L28" i="13"/>
  <c r="Y9" i="23" l="1"/>
  <c r="Y10" i="23"/>
  <c r="Y11" i="23"/>
  <c r="Y12" i="23"/>
  <c r="Y13" i="23"/>
  <c r="Y14" i="23"/>
  <c r="Y15" i="23"/>
  <c r="Y16" i="23"/>
  <c r="Y17" i="23"/>
  <c r="Y18" i="23"/>
  <c r="Y19" i="23"/>
  <c r="Y20" i="23"/>
  <c r="Y21" i="23"/>
  <c r="Y22" i="23"/>
  <c r="Y23" i="23"/>
  <c r="Y24" i="23"/>
  <c r="Y25" i="23"/>
  <c r="Y26" i="23"/>
  <c r="Y27" i="23"/>
  <c r="Y28" i="23"/>
  <c r="Y29" i="23"/>
  <c r="Y30" i="23"/>
  <c r="Y31" i="23"/>
  <c r="Y32" i="23"/>
  <c r="Y33" i="23"/>
  <c r="Y8" i="23"/>
  <c r="Y34" i="23" l="1"/>
  <c r="A189" i="20" l="1"/>
  <c r="A190" i="20"/>
  <c r="A191" i="20"/>
  <c r="A192" i="20"/>
  <c r="A193" i="20"/>
  <c r="A194" i="20"/>
  <c r="A195" i="20"/>
  <c r="A196" i="20"/>
  <c r="A197" i="20"/>
  <c r="A198" i="20"/>
  <c r="A199" i="20"/>
  <c r="A200" i="20"/>
  <c r="A201" i="20"/>
  <c r="A202" i="20"/>
  <c r="A203" i="20"/>
  <c r="A204" i="20"/>
  <c r="A205" i="20"/>
  <c r="A206" i="20"/>
  <c r="A207" i="20"/>
  <c r="A208" i="20"/>
  <c r="A209" i="20"/>
  <c r="A210" i="20"/>
  <c r="A211" i="20"/>
  <c r="A212" i="20"/>
  <c r="A213" i="20"/>
  <c r="A214" i="20"/>
  <c r="A215" i="20"/>
  <c r="A216" i="20"/>
  <c r="A217" i="20"/>
  <c r="A218" i="20"/>
  <c r="A219" i="20"/>
  <c r="A220" i="20"/>
  <c r="A221" i="20"/>
  <c r="A222" i="20"/>
  <c r="A223" i="20"/>
  <c r="A224" i="20"/>
  <c r="A225" i="20"/>
  <c r="A226" i="20"/>
  <c r="A227" i="20"/>
  <c r="A228" i="20"/>
  <c r="A229" i="20"/>
  <c r="A230" i="20"/>
  <c r="A231" i="20"/>
  <c r="A232" i="20"/>
  <c r="A233" i="20"/>
  <c r="A234" i="20"/>
  <c r="A235" i="20"/>
  <c r="A236" i="20"/>
  <c r="A237" i="20"/>
  <c r="A238" i="20"/>
  <c r="A239" i="20"/>
  <c r="A240" i="20"/>
  <c r="A241" i="20"/>
  <c r="A242" i="20"/>
  <c r="A243" i="20"/>
  <c r="A244" i="20"/>
  <c r="A245" i="20"/>
  <c r="A246" i="20"/>
  <c r="A247" i="20"/>
  <c r="A248" i="20"/>
  <c r="A249" i="20"/>
  <c r="A250" i="20"/>
  <c r="A251" i="20"/>
  <c r="A252" i="20"/>
  <c r="A253" i="20"/>
  <c r="A254" i="20"/>
  <c r="A255" i="20"/>
  <c r="A256" i="20"/>
  <c r="A257" i="20"/>
  <c r="A258" i="20"/>
  <c r="A259" i="20"/>
  <c r="A260" i="20"/>
  <c r="A261" i="20"/>
  <c r="A262" i="20"/>
  <c r="A263" i="20"/>
  <c r="A264" i="20"/>
  <c r="A265" i="20"/>
  <c r="A266" i="20"/>
  <c r="A267" i="20"/>
  <c r="A268" i="20"/>
  <c r="A269" i="20"/>
  <c r="A270" i="20"/>
  <c r="A271" i="20"/>
  <c r="A272" i="20"/>
  <c r="A273" i="20"/>
  <c r="A274" i="20"/>
  <c r="A275" i="20"/>
  <c r="A276" i="20"/>
  <c r="A277" i="20"/>
  <c r="A278" i="20"/>
  <c r="A279" i="20"/>
  <c r="A280" i="20"/>
  <c r="A281" i="20"/>
  <c r="A282" i="20"/>
  <c r="A283" i="20"/>
  <c r="A284" i="20"/>
  <c r="A285" i="20"/>
  <c r="A188" i="20"/>
  <c r="M2" i="12"/>
  <c r="B111" i="19" l="1"/>
  <c r="B112" i="19"/>
  <c r="B113" i="19"/>
  <c r="B114" i="19"/>
  <c r="B115" i="19"/>
  <c r="B116" i="19"/>
  <c r="B117" i="19"/>
  <c r="B118" i="19"/>
  <c r="B119" i="19"/>
  <c r="B120" i="19"/>
  <c r="B121" i="19"/>
  <c r="B122" i="19"/>
  <c r="B123" i="19"/>
  <c r="B124" i="19"/>
  <c r="B125" i="19"/>
  <c r="B126" i="19"/>
  <c r="B127" i="19"/>
  <c r="B128" i="19"/>
  <c r="B129" i="19"/>
  <c r="B130" i="19"/>
  <c r="B131" i="19"/>
  <c r="B132" i="19"/>
  <c r="B133" i="19"/>
  <c r="B134" i="19"/>
  <c r="B135" i="19"/>
  <c r="B136" i="19"/>
  <c r="B137" i="19"/>
  <c r="B138" i="19"/>
  <c r="B139" i="19"/>
  <c r="B140" i="19"/>
  <c r="B103" i="8"/>
  <c r="B97" i="19" s="1"/>
  <c r="B104" i="8"/>
  <c r="B98" i="19" s="1"/>
  <c r="D22" i="2" l="1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5" i="19"/>
  <c r="D5" i="19" s="1"/>
  <c r="L45" i="18"/>
  <c r="L46" i="18"/>
  <c r="L42" i="18"/>
  <c r="L43" i="18"/>
  <c r="L44" i="18"/>
  <c r="D93" i="19" l="1"/>
  <c r="D96" i="19"/>
  <c r="D95" i="19"/>
  <c r="D94" i="19"/>
  <c r="D92" i="19"/>
  <c r="D91" i="19"/>
  <c r="A4" i="20" l="1"/>
  <c r="A5" i="20"/>
  <c r="A6" i="20"/>
  <c r="A7" i="20"/>
  <c r="A8" i="20"/>
  <c r="A9" i="20"/>
  <c r="A10" i="20"/>
  <c r="A11" i="20"/>
  <c r="A12" i="20"/>
  <c r="A13" i="20"/>
  <c r="A14" i="20"/>
  <c r="A15" i="20"/>
  <c r="A16" i="20"/>
  <c r="A17" i="20"/>
  <c r="A18" i="20"/>
  <c r="A19" i="20"/>
  <c r="A20" i="20"/>
  <c r="A21" i="20"/>
  <c r="A22" i="20"/>
  <c r="A23" i="20"/>
  <c r="A24" i="20"/>
  <c r="A25" i="20"/>
  <c r="A26" i="20"/>
  <c r="A27" i="20"/>
  <c r="A28" i="20"/>
  <c r="A29" i="20"/>
  <c r="A30" i="20"/>
  <c r="A31" i="20"/>
  <c r="A32" i="20"/>
  <c r="A33" i="20"/>
  <c r="A34" i="20"/>
  <c r="A35" i="20"/>
  <c r="A36" i="20"/>
  <c r="A37" i="20"/>
  <c r="A38" i="20"/>
  <c r="A39" i="20"/>
  <c r="A40" i="20"/>
  <c r="A41" i="20"/>
  <c r="A42" i="20"/>
  <c r="A43" i="20"/>
  <c r="A44" i="20"/>
  <c r="A45" i="20"/>
  <c r="A46" i="20"/>
  <c r="A47" i="20"/>
  <c r="A48" i="20"/>
  <c r="A49" i="20"/>
  <c r="A50" i="20"/>
  <c r="A51" i="20"/>
  <c r="A52" i="20"/>
  <c r="A53" i="20"/>
  <c r="A54" i="20"/>
  <c r="A55" i="20"/>
  <c r="A56" i="20"/>
  <c r="A57" i="20"/>
  <c r="A58" i="20"/>
  <c r="A59" i="20"/>
  <c r="A60" i="20"/>
  <c r="A61" i="20"/>
  <c r="A62" i="20"/>
  <c r="A63" i="20"/>
  <c r="A64" i="20"/>
  <c r="A65" i="20"/>
  <c r="A66" i="20"/>
  <c r="A67" i="20"/>
  <c r="A68" i="20"/>
  <c r="A69" i="20"/>
  <c r="A70" i="20"/>
  <c r="A71" i="20"/>
  <c r="A72" i="20"/>
  <c r="A73" i="20"/>
  <c r="A74" i="20"/>
  <c r="A75" i="20"/>
  <c r="A76" i="20"/>
  <c r="A77" i="20"/>
  <c r="A78" i="20"/>
  <c r="A79" i="20"/>
  <c r="A80" i="20"/>
  <c r="A81" i="20"/>
  <c r="A82" i="20"/>
  <c r="A83" i="20"/>
  <c r="A84" i="20"/>
  <c r="A85" i="20"/>
  <c r="A86" i="20"/>
  <c r="A87" i="20"/>
  <c r="A88" i="20"/>
  <c r="A89" i="20"/>
  <c r="A90" i="20"/>
  <c r="A91" i="20"/>
  <c r="A92" i="20"/>
  <c r="A93" i="20"/>
  <c r="A94" i="20"/>
  <c r="A95" i="20"/>
  <c r="A96" i="20"/>
  <c r="A97" i="20"/>
  <c r="A98" i="20"/>
  <c r="A99" i="20"/>
  <c r="A100" i="20"/>
  <c r="A101" i="20"/>
  <c r="A102" i="20"/>
  <c r="A103" i="20"/>
  <c r="A104" i="20"/>
  <c r="A105" i="20"/>
  <c r="A106" i="20"/>
  <c r="A107" i="20"/>
  <c r="A108" i="20"/>
  <c r="A109" i="20"/>
  <c r="A110" i="20"/>
  <c r="A111" i="20"/>
  <c r="A112" i="20"/>
  <c r="A113" i="20"/>
  <c r="A114" i="20"/>
  <c r="A115" i="20"/>
  <c r="A116" i="20"/>
  <c r="A117" i="20"/>
  <c r="A118" i="20"/>
  <c r="A119" i="20"/>
  <c r="A120" i="20"/>
  <c r="A121" i="20"/>
  <c r="A122" i="20"/>
  <c r="A123" i="20"/>
  <c r="A124" i="20"/>
  <c r="A125" i="20"/>
  <c r="A126" i="20"/>
  <c r="A127" i="20"/>
  <c r="A128" i="20"/>
  <c r="A129" i="20"/>
  <c r="A130" i="20"/>
  <c r="A131" i="20"/>
  <c r="A132" i="20"/>
  <c r="A133" i="20"/>
  <c r="A134" i="20"/>
  <c r="A135" i="20"/>
  <c r="A136" i="20"/>
  <c r="A137" i="20"/>
  <c r="A138" i="20"/>
  <c r="A139" i="20"/>
  <c r="A140" i="20"/>
  <c r="A141" i="20"/>
  <c r="A142" i="20"/>
  <c r="A143" i="20"/>
  <c r="A144" i="20"/>
  <c r="A145" i="20"/>
  <c r="A146" i="20"/>
  <c r="A147" i="20"/>
  <c r="A148" i="20"/>
  <c r="A149" i="20"/>
  <c r="A150" i="20"/>
  <c r="A151" i="20"/>
  <c r="A152" i="20"/>
  <c r="A153" i="20"/>
  <c r="A154" i="20"/>
  <c r="A155" i="20"/>
  <c r="A156" i="20"/>
  <c r="A157" i="20"/>
  <c r="A158" i="20"/>
  <c r="A159" i="20"/>
  <c r="A160" i="20"/>
  <c r="A161" i="20"/>
  <c r="A162" i="20"/>
  <c r="A163" i="20"/>
  <c r="A164" i="20"/>
  <c r="A165" i="20"/>
  <c r="A166" i="20"/>
  <c r="A167" i="20"/>
  <c r="A168" i="20"/>
  <c r="A169" i="20"/>
  <c r="A170" i="20"/>
  <c r="A171" i="20"/>
  <c r="A172" i="20"/>
  <c r="A173" i="20"/>
  <c r="A174" i="20"/>
  <c r="A175" i="20"/>
  <c r="A176" i="20"/>
  <c r="A177" i="20"/>
  <c r="A178" i="20"/>
  <c r="A179" i="20"/>
  <c r="A180" i="20"/>
  <c r="A181" i="20"/>
  <c r="A182" i="20"/>
  <c r="A183" i="20"/>
  <c r="A184" i="20"/>
  <c r="A185" i="20"/>
  <c r="A186" i="20"/>
  <c r="A187" i="20"/>
  <c r="A3" i="20"/>
  <c r="N6712" i="12" l="1"/>
  <c r="N6716" i="12"/>
  <c r="N6720" i="12"/>
  <c r="N6724" i="12"/>
  <c r="N6728" i="12"/>
  <c r="N6732" i="12"/>
  <c r="N6736" i="12"/>
  <c r="N6740" i="12"/>
  <c r="N6744" i="12"/>
  <c r="N6748" i="12"/>
  <c r="N6752" i="12"/>
  <c r="N6756" i="12"/>
  <c r="N6760" i="12"/>
  <c r="N6764" i="12"/>
  <c r="N6768" i="12"/>
  <c r="N6772" i="12"/>
  <c r="N6776" i="12"/>
  <c r="N6780" i="12"/>
  <c r="N6784" i="12"/>
  <c r="N6788" i="12"/>
  <c r="N6792" i="12"/>
  <c r="N6796" i="12"/>
  <c r="N6800" i="12"/>
  <c r="N6804" i="12"/>
  <c r="N6808" i="12"/>
  <c r="N6812" i="12"/>
  <c r="N6816" i="12"/>
  <c r="N6820" i="12"/>
  <c r="N6824" i="12"/>
  <c r="N6828" i="12"/>
  <c r="N6832" i="12"/>
  <c r="N6836" i="12"/>
  <c r="N6840" i="12"/>
  <c r="N6844" i="12"/>
  <c r="N6848" i="12"/>
  <c r="N6852" i="12"/>
  <c r="N6723" i="12"/>
  <c r="N6735" i="12"/>
  <c r="N6747" i="12"/>
  <c r="N6759" i="12"/>
  <c r="N6771" i="12"/>
  <c r="N6783" i="12"/>
  <c r="N6795" i="12"/>
  <c r="N6807" i="12"/>
  <c r="N6819" i="12"/>
  <c r="N6831" i="12"/>
  <c r="N6843" i="12"/>
  <c r="N6713" i="12"/>
  <c r="N6717" i="12"/>
  <c r="N6721" i="12"/>
  <c r="N6725" i="12"/>
  <c r="N6729" i="12"/>
  <c r="N6733" i="12"/>
  <c r="N6737" i="12"/>
  <c r="N6741" i="12"/>
  <c r="N6745" i="12"/>
  <c r="N6749" i="12"/>
  <c r="N6753" i="12"/>
  <c r="N6757" i="12"/>
  <c r="N6761" i="12"/>
  <c r="N6765" i="12"/>
  <c r="N6769" i="12"/>
  <c r="N6773" i="12"/>
  <c r="N6777" i="12"/>
  <c r="N6781" i="12"/>
  <c r="N6785" i="12"/>
  <c r="N6789" i="12"/>
  <c r="N6793" i="12"/>
  <c r="N6797" i="12"/>
  <c r="N6801" i="12"/>
  <c r="N6805" i="12"/>
  <c r="N6809" i="12"/>
  <c r="N6813" i="12"/>
  <c r="N6817" i="12"/>
  <c r="N6821" i="12"/>
  <c r="N6825" i="12"/>
  <c r="N6829" i="12"/>
  <c r="N6833" i="12"/>
  <c r="N6837" i="12"/>
  <c r="N6841" i="12"/>
  <c r="N6845" i="12"/>
  <c r="N6849" i="12"/>
  <c r="N6719" i="12"/>
  <c r="N6731" i="12"/>
  <c r="N6739" i="12"/>
  <c r="N6751" i="12"/>
  <c r="N6767" i="12"/>
  <c r="N6779" i="12"/>
  <c r="N6791" i="12"/>
  <c r="N6803" i="12"/>
  <c r="N6815" i="12"/>
  <c r="N6827" i="12"/>
  <c r="N6839" i="12"/>
  <c r="N6851" i="12"/>
  <c r="N6714" i="12"/>
  <c r="N6718" i="12"/>
  <c r="N6722" i="12"/>
  <c r="N6726" i="12"/>
  <c r="N6730" i="12"/>
  <c r="N6734" i="12"/>
  <c r="N6738" i="12"/>
  <c r="N6742" i="12"/>
  <c r="N6746" i="12"/>
  <c r="N6750" i="12"/>
  <c r="N6754" i="12"/>
  <c r="N6758" i="12"/>
  <c r="N6762" i="12"/>
  <c r="N6766" i="12"/>
  <c r="N6770" i="12"/>
  <c r="N6774" i="12"/>
  <c r="N6778" i="12"/>
  <c r="N6782" i="12"/>
  <c r="N6786" i="12"/>
  <c r="N6790" i="12"/>
  <c r="N6794" i="12"/>
  <c r="N6798" i="12"/>
  <c r="N6802" i="12"/>
  <c r="N6806" i="12"/>
  <c r="N6810" i="12"/>
  <c r="N6814" i="12"/>
  <c r="N6818" i="12"/>
  <c r="N6822" i="12"/>
  <c r="N6826" i="12"/>
  <c r="N6830" i="12"/>
  <c r="N6834" i="12"/>
  <c r="N6838" i="12"/>
  <c r="N6842" i="12"/>
  <c r="N6846" i="12"/>
  <c r="N6850" i="12"/>
  <c r="N6715" i="12"/>
  <c r="N6727" i="12"/>
  <c r="N6743" i="12"/>
  <c r="N6755" i="12"/>
  <c r="N6763" i="12"/>
  <c r="N6775" i="12"/>
  <c r="N6787" i="12"/>
  <c r="N6799" i="12"/>
  <c r="N6811" i="12"/>
  <c r="N6823" i="12"/>
  <c r="N6835" i="12"/>
  <c r="N6847" i="12"/>
  <c r="N5914" i="12"/>
  <c r="N5918" i="12"/>
  <c r="N5922" i="12"/>
  <c r="N5926" i="12"/>
  <c r="N5930" i="12"/>
  <c r="N5934" i="12"/>
  <c r="N5938" i="12"/>
  <c r="N5942" i="12"/>
  <c r="N5946" i="12"/>
  <c r="N5950" i="12"/>
  <c r="N5954" i="12"/>
  <c r="N5958" i="12"/>
  <c r="N5962" i="12"/>
  <c r="N5967" i="12"/>
  <c r="N5971" i="12"/>
  <c r="N5975" i="12"/>
  <c r="N5979" i="12"/>
  <c r="N5983" i="12"/>
  <c r="N5987" i="12"/>
  <c r="N5991" i="12"/>
  <c r="N5995" i="12"/>
  <c r="N5999" i="12"/>
  <c r="N6003" i="12"/>
  <c r="N6007" i="12"/>
  <c r="N6011" i="12"/>
  <c r="N6015" i="12"/>
  <c r="N6019" i="12"/>
  <c r="N6023" i="12"/>
  <c r="N6027" i="12"/>
  <c r="N6031" i="12"/>
  <c r="N6035" i="12"/>
  <c r="N6039" i="12"/>
  <c r="N6043" i="12"/>
  <c r="N6047" i="12"/>
  <c r="N6051" i="12"/>
  <c r="N6055" i="12"/>
  <c r="N6059" i="12"/>
  <c r="N6063" i="12"/>
  <c r="N6067" i="12"/>
  <c r="N6071" i="12"/>
  <c r="N6075" i="12"/>
  <c r="N6079" i="12"/>
  <c r="N6083" i="12"/>
  <c r="N6087" i="12"/>
  <c r="N6091" i="12"/>
  <c r="N6095" i="12"/>
  <c r="N6099" i="12"/>
  <c r="N6103" i="12"/>
  <c r="N6107" i="12"/>
  <c r="N6111" i="12"/>
  <c r="N6115" i="12"/>
  <c r="N6119" i="12"/>
  <c r="N6123" i="12"/>
  <c r="N6127" i="12"/>
  <c r="N6131" i="12"/>
  <c r="N6135" i="12"/>
  <c r="N6139" i="12"/>
  <c r="N6143" i="12"/>
  <c r="N6147" i="12"/>
  <c r="N6151" i="12"/>
  <c r="N6155" i="12"/>
  <c r="N6159" i="12"/>
  <c r="N6163" i="12"/>
  <c r="N6167" i="12"/>
  <c r="N6171" i="12"/>
  <c r="N6175" i="12"/>
  <c r="N6179" i="12"/>
  <c r="N6183" i="12"/>
  <c r="N6187" i="12"/>
  <c r="N6191" i="12"/>
  <c r="N6195" i="12"/>
  <c r="N6199" i="12"/>
  <c r="N6203" i="12"/>
  <c r="N6207" i="12"/>
  <c r="N6211" i="12"/>
  <c r="N6215" i="12"/>
  <c r="N6219" i="12"/>
  <c r="N6223" i="12"/>
  <c r="N6227" i="12"/>
  <c r="N6231" i="12"/>
  <c r="N6235" i="12"/>
  <c r="N6239" i="12"/>
  <c r="N5911" i="12"/>
  <c r="N5915" i="12"/>
  <c r="N5919" i="12"/>
  <c r="N5923" i="12"/>
  <c r="N5927" i="12"/>
  <c r="N5931" i="12"/>
  <c r="N5935" i="12"/>
  <c r="N5939" i="12"/>
  <c r="N5943" i="12"/>
  <c r="N5947" i="12"/>
  <c r="N5951" i="12"/>
  <c r="N5955" i="12"/>
  <c r="N5959" i="12"/>
  <c r="N5963" i="12"/>
  <c r="N5968" i="12"/>
  <c r="N5972" i="12"/>
  <c r="N5976" i="12"/>
  <c r="N5980" i="12"/>
  <c r="N5984" i="12"/>
  <c r="N5988" i="12"/>
  <c r="N5992" i="12"/>
  <c r="N5996" i="12"/>
  <c r="N6000" i="12"/>
  <c r="N6004" i="12"/>
  <c r="N6008" i="12"/>
  <c r="N6012" i="12"/>
  <c r="N6016" i="12"/>
  <c r="N6020" i="12"/>
  <c r="N6024" i="12"/>
  <c r="N6028" i="12"/>
  <c r="N6032" i="12"/>
  <c r="N6036" i="12"/>
  <c r="N6040" i="12"/>
  <c r="N6044" i="12"/>
  <c r="N6048" i="12"/>
  <c r="N6052" i="12"/>
  <c r="N6056" i="12"/>
  <c r="N6060" i="12"/>
  <c r="N6064" i="12"/>
  <c r="N6068" i="12"/>
  <c r="N6072" i="12"/>
  <c r="N6076" i="12"/>
  <c r="N6080" i="12"/>
  <c r="N6084" i="12"/>
  <c r="N6088" i="12"/>
  <c r="N6092" i="12"/>
  <c r="N6096" i="12"/>
  <c r="N6100" i="12"/>
  <c r="N6104" i="12"/>
  <c r="N6108" i="12"/>
  <c r="N6112" i="12"/>
  <c r="N6116" i="12"/>
  <c r="N6120" i="12"/>
  <c r="N6124" i="12"/>
  <c r="N6128" i="12"/>
  <c r="N6132" i="12"/>
  <c r="N6136" i="12"/>
  <c r="N6140" i="12"/>
  <c r="N6144" i="12"/>
  <c r="N6148" i="12"/>
  <c r="N6152" i="12"/>
  <c r="N6156" i="12"/>
  <c r="N6160" i="12"/>
  <c r="N6164" i="12"/>
  <c r="N6168" i="12"/>
  <c r="N6172" i="12"/>
  <c r="N6176" i="12"/>
  <c r="N6180" i="12"/>
  <c r="N6184" i="12"/>
  <c r="N6188" i="12"/>
  <c r="N6192" i="12"/>
  <c r="N6196" i="12"/>
  <c r="N6200" i="12"/>
  <c r="N6204" i="12"/>
  <c r="N6208" i="12"/>
  <c r="N6212" i="12"/>
  <c r="N6216" i="12"/>
  <c r="N6220" i="12"/>
  <c r="N6224" i="12"/>
  <c r="N6228" i="12"/>
  <c r="N6232" i="12"/>
  <c r="N6236" i="12"/>
  <c r="N6240" i="12"/>
  <c r="N6244" i="12"/>
  <c r="N6248" i="12"/>
  <c r="N5912" i="12"/>
  <c r="N5916" i="12"/>
  <c r="N5920" i="12"/>
  <c r="N5924" i="12"/>
  <c r="N5928" i="12"/>
  <c r="N5932" i="12"/>
  <c r="N5936" i="12"/>
  <c r="N5940" i="12"/>
  <c r="N5944" i="12"/>
  <c r="N5948" i="12"/>
  <c r="N5952" i="12"/>
  <c r="N5956" i="12"/>
  <c r="N5960" i="12"/>
  <c r="N5964" i="12"/>
  <c r="N5965" i="12"/>
  <c r="N5969" i="12"/>
  <c r="N5973" i="12"/>
  <c r="N5977" i="12"/>
  <c r="N5981" i="12"/>
  <c r="N5985" i="12"/>
  <c r="N5989" i="12"/>
  <c r="N5993" i="12"/>
  <c r="N5997" i="12"/>
  <c r="N6001" i="12"/>
  <c r="N6005" i="12"/>
  <c r="N6009" i="12"/>
  <c r="N6013" i="12"/>
  <c r="N6017" i="12"/>
  <c r="N6021" i="12"/>
  <c r="N6025" i="12"/>
  <c r="N6029" i="12"/>
  <c r="N6033" i="12"/>
  <c r="N6037" i="12"/>
  <c r="N6041" i="12"/>
  <c r="N6045" i="12"/>
  <c r="N6049" i="12"/>
  <c r="N6053" i="12"/>
  <c r="N6057" i="12"/>
  <c r="N6061" i="12"/>
  <c r="N6065" i="12"/>
  <c r="N6069" i="12"/>
  <c r="N6073" i="12"/>
  <c r="N6077" i="12"/>
  <c r="N6081" i="12"/>
  <c r="N6085" i="12"/>
  <c r="N6089" i="12"/>
  <c r="N6093" i="12"/>
  <c r="N6097" i="12"/>
  <c r="N6101" i="12"/>
  <c r="N6105" i="12"/>
  <c r="N6109" i="12"/>
  <c r="N6113" i="12"/>
  <c r="N6117" i="12"/>
  <c r="N6121" i="12"/>
  <c r="N6125" i="12"/>
  <c r="N6129" i="12"/>
  <c r="N6133" i="12"/>
  <c r="N6137" i="12"/>
  <c r="N6141" i="12"/>
  <c r="N6145" i="12"/>
  <c r="N6149" i="12"/>
  <c r="N6153" i="12"/>
  <c r="N6157" i="12"/>
  <c r="N6161" i="12"/>
  <c r="N6165" i="12"/>
  <c r="N6169" i="12"/>
  <c r="N6173" i="12"/>
  <c r="N6177" i="12"/>
  <c r="N6181" i="12"/>
  <c r="N6185" i="12"/>
  <c r="N6189" i="12"/>
  <c r="N6193" i="12"/>
  <c r="N6197" i="12"/>
  <c r="N6201" i="12"/>
  <c r="N6205" i="12"/>
  <c r="N6209" i="12"/>
  <c r="N6213" i="12"/>
  <c r="N6217" i="12"/>
  <c r="N6221" i="12"/>
  <c r="N6225" i="12"/>
  <c r="N6229" i="12"/>
  <c r="N6233" i="12"/>
  <c r="N6237" i="12"/>
  <c r="N6241" i="12"/>
  <c r="N6245" i="12"/>
  <c r="N5925" i="12"/>
  <c r="N5941" i="12"/>
  <c r="N5957" i="12"/>
  <c r="N5978" i="12"/>
  <c r="N5994" i="12"/>
  <c r="N6010" i="12"/>
  <c r="N6026" i="12"/>
  <c r="N6042" i="12"/>
  <c r="N6058" i="12"/>
  <c r="N6074" i="12"/>
  <c r="N6090" i="12"/>
  <c r="N6106" i="12"/>
  <c r="N6122" i="12"/>
  <c r="N6138" i="12"/>
  <c r="N6154" i="12"/>
  <c r="N6170" i="12"/>
  <c r="N6186" i="12"/>
  <c r="N6202" i="12"/>
  <c r="N6218" i="12"/>
  <c r="N6234" i="12"/>
  <c r="N6246" i="12"/>
  <c r="N6251" i="12"/>
  <c r="N6255" i="12"/>
  <c r="N6259" i="12"/>
  <c r="N6263" i="12"/>
  <c r="N6267" i="12"/>
  <c r="N6271" i="12"/>
  <c r="N6275" i="12"/>
  <c r="N6279" i="12"/>
  <c r="N6283" i="12"/>
  <c r="N6287" i="12"/>
  <c r="N6291" i="12"/>
  <c r="N6295" i="12"/>
  <c r="N6299" i="12"/>
  <c r="N6303" i="12"/>
  <c r="N6307" i="12"/>
  <c r="N6311" i="12"/>
  <c r="N6315" i="12"/>
  <c r="N6319" i="12"/>
  <c r="N6323" i="12"/>
  <c r="N6327" i="12"/>
  <c r="N6331" i="12"/>
  <c r="N6335" i="12"/>
  <c r="N6339" i="12"/>
  <c r="N6343" i="12"/>
  <c r="N6347" i="12"/>
  <c r="N6351" i="12"/>
  <c r="N6355" i="12"/>
  <c r="N6359" i="12"/>
  <c r="N6363" i="12"/>
  <c r="N6367" i="12"/>
  <c r="N6371" i="12"/>
  <c r="N6375" i="12"/>
  <c r="N6379" i="12"/>
  <c r="N6383" i="12"/>
  <c r="N6387" i="12"/>
  <c r="N6391" i="12"/>
  <c r="N6395" i="12"/>
  <c r="N6399" i="12"/>
  <c r="N6403" i="12"/>
  <c r="N6407" i="12"/>
  <c r="N6411" i="12"/>
  <c r="N6415" i="12"/>
  <c r="N6419" i="12"/>
  <c r="N6423" i="12"/>
  <c r="N6427" i="12"/>
  <c r="N6431" i="12"/>
  <c r="N6435" i="12"/>
  <c r="N6439" i="12"/>
  <c r="N6443" i="12"/>
  <c r="N6447" i="12"/>
  <c r="N6451" i="12"/>
  <c r="N6455" i="12"/>
  <c r="N6459" i="12"/>
  <c r="N6463" i="12"/>
  <c r="N6467" i="12"/>
  <c r="N6471" i="12"/>
  <c r="N6475" i="12"/>
  <c r="N6479" i="12"/>
  <c r="N6483" i="12"/>
  <c r="N6487" i="12"/>
  <c r="N6491" i="12"/>
  <c r="N6495" i="12"/>
  <c r="N6499" i="12"/>
  <c r="N6503" i="12"/>
  <c r="N5913" i="12"/>
  <c r="N5929" i="12"/>
  <c r="N5945" i="12"/>
  <c r="N5961" i="12"/>
  <c r="N5917" i="12"/>
  <c r="N5933" i="12"/>
  <c r="N5949" i="12"/>
  <c r="N5970" i="12"/>
  <c r="N5990" i="12"/>
  <c r="N6014" i="12"/>
  <c r="N6034" i="12"/>
  <c r="N6054" i="12"/>
  <c r="N6078" i="12"/>
  <c r="N6098" i="12"/>
  <c r="N6118" i="12"/>
  <c r="N6142" i="12"/>
  <c r="N6162" i="12"/>
  <c r="N6182" i="12"/>
  <c r="N6206" i="12"/>
  <c r="N6226" i="12"/>
  <c r="N6243" i="12"/>
  <c r="N6252" i="12"/>
  <c r="N6257" i="12"/>
  <c r="N6262" i="12"/>
  <c r="N6268" i="12"/>
  <c r="N6273" i="12"/>
  <c r="N6278" i="12"/>
  <c r="N6284" i="12"/>
  <c r="N6289" i="12"/>
  <c r="N6294" i="12"/>
  <c r="N6300" i="12"/>
  <c r="N6305" i="12"/>
  <c r="N6310" i="12"/>
  <c r="N6316" i="12"/>
  <c r="N6321" i="12"/>
  <c r="N6326" i="12"/>
  <c r="N6332" i="12"/>
  <c r="N6337" i="12"/>
  <c r="N6342" i="12"/>
  <c r="N6348" i="12"/>
  <c r="N6353" i="12"/>
  <c r="N6358" i="12"/>
  <c r="N6364" i="12"/>
  <c r="N6369" i="12"/>
  <c r="N6374" i="12"/>
  <c r="N6380" i="12"/>
  <c r="N6385" i="12"/>
  <c r="N6390" i="12"/>
  <c r="N6396" i="12"/>
  <c r="N6401" i="12"/>
  <c r="N6406" i="12"/>
  <c r="N6412" i="12"/>
  <c r="N6417" i="12"/>
  <c r="N6422" i="12"/>
  <c r="N6428" i="12"/>
  <c r="N6433" i="12"/>
  <c r="N6438" i="12"/>
  <c r="N6444" i="12"/>
  <c r="N6449" i="12"/>
  <c r="N6454" i="12"/>
  <c r="N6460" i="12"/>
  <c r="N6465" i="12"/>
  <c r="N6470" i="12"/>
  <c r="N6476" i="12"/>
  <c r="N6481" i="12"/>
  <c r="N6486" i="12"/>
  <c r="N6492" i="12"/>
  <c r="N6497" i="12"/>
  <c r="N6502" i="12"/>
  <c r="N6507" i="12"/>
  <c r="N6511" i="12"/>
  <c r="N6515" i="12"/>
  <c r="N6519" i="12"/>
  <c r="N6523" i="12"/>
  <c r="N6527" i="12"/>
  <c r="N6531" i="12"/>
  <c r="N6535" i="12"/>
  <c r="N6539" i="12"/>
  <c r="N6543" i="12"/>
  <c r="N6547" i="12"/>
  <c r="N6551" i="12"/>
  <c r="N6555" i="12"/>
  <c r="N6559" i="12"/>
  <c r="N6563" i="12"/>
  <c r="N6567" i="12"/>
  <c r="N6571" i="12"/>
  <c r="N6575" i="12"/>
  <c r="N6579" i="12"/>
  <c r="N6583" i="12"/>
  <c r="N6587" i="12"/>
  <c r="N6591" i="12"/>
  <c r="N6595" i="12"/>
  <c r="N5921" i="12"/>
  <c r="N5974" i="12"/>
  <c r="N5998" i="12"/>
  <c r="N6018" i="12"/>
  <c r="N6038" i="12"/>
  <c r="N6062" i="12"/>
  <c r="N6082" i="12"/>
  <c r="N6102" i="12"/>
  <c r="N6126" i="12"/>
  <c r="N6146" i="12"/>
  <c r="N6166" i="12"/>
  <c r="N6190" i="12"/>
  <c r="N6210" i="12"/>
  <c r="N6230" i="12"/>
  <c r="N6247" i="12"/>
  <c r="N6253" i="12"/>
  <c r="N6258" i="12"/>
  <c r="N6264" i="12"/>
  <c r="N6269" i="12"/>
  <c r="N6274" i="12"/>
  <c r="N6280" i="12"/>
  <c r="N6285" i="12"/>
  <c r="N6290" i="12"/>
  <c r="N6296" i="12"/>
  <c r="N6301" i="12"/>
  <c r="N6306" i="12"/>
  <c r="N6312" i="12"/>
  <c r="N6317" i="12"/>
  <c r="N6322" i="12"/>
  <c r="N6328" i="12"/>
  <c r="N6333" i="12"/>
  <c r="N6338" i="12"/>
  <c r="N6344" i="12"/>
  <c r="N6349" i="12"/>
  <c r="N6354" i="12"/>
  <c r="N6360" i="12"/>
  <c r="N6365" i="12"/>
  <c r="N6370" i="12"/>
  <c r="N6376" i="12"/>
  <c r="N6381" i="12"/>
  <c r="N6386" i="12"/>
  <c r="N6392" i="12"/>
  <c r="N6397" i="12"/>
  <c r="N6402" i="12"/>
  <c r="N6408" i="12"/>
  <c r="N6413" i="12"/>
  <c r="N6418" i="12"/>
  <c r="N6424" i="12"/>
  <c r="N6429" i="12"/>
  <c r="N6434" i="12"/>
  <c r="N6440" i="12"/>
  <c r="N6445" i="12"/>
  <c r="N6450" i="12"/>
  <c r="N6456" i="12"/>
  <c r="N6461" i="12"/>
  <c r="N6466" i="12"/>
  <c r="N6472" i="12"/>
  <c r="N6477" i="12"/>
  <c r="N6482" i="12"/>
  <c r="N6488" i="12"/>
  <c r="N6493" i="12"/>
  <c r="N6498" i="12"/>
  <c r="N6504" i="12"/>
  <c r="N6508" i="12"/>
  <c r="N6512" i="12"/>
  <c r="N6516" i="12"/>
  <c r="N6520" i="12"/>
  <c r="N6524" i="12"/>
  <c r="N6528" i="12"/>
  <c r="N6532" i="12"/>
  <c r="N6536" i="12"/>
  <c r="N6540" i="12"/>
  <c r="N6544" i="12"/>
  <c r="N6548" i="12"/>
  <c r="N6552" i="12"/>
  <c r="N6556" i="12"/>
  <c r="N6560" i="12"/>
  <c r="N6564" i="12"/>
  <c r="N6568" i="12"/>
  <c r="N6572" i="12"/>
  <c r="N6576" i="12"/>
  <c r="N6580" i="12"/>
  <c r="N6584" i="12"/>
  <c r="N6588" i="12"/>
  <c r="N6592" i="12"/>
  <c r="N5986" i="12"/>
  <c r="N6030" i="12"/>
  <c r="N6070" i="12"/>
  <c r="N6114" i="12"/>
  <c r="N6158" i="12"/>
  <c r="N6198" i="12"/>
  <c r="N6242" i="12"/>
  <c r="N6256" i="12"/>
  <c r="N6266" i="12"/>
  <c r="N6277" i="12"/>
  <c r="N6288" i="12"/>
  <c r="N6298" i="12"/>
  <c r="N6309" i="12"/>
  <c r="N6320" i="12"/>
  <c r="N6330" i="12"/>
  <c r="N6341" i="12"/>
  <c r="N6352" i="12"/>
  <c r="N6362" i="12"/>
  <c r="N6373" i="12"/>
  <c r="N6384" i="12"/>
  <c r="N6394" i="12"/>
  <c r="N6405" i="12"/>
  <c r="N6416" i="12"/>
  <c r="N6426" i="12"/>
  <c r="N6437" i="12"/>
  <c r="N6448" i="12"/>
  <c r="N6458" i="12"/>
  <c r="N6469" i="12"/>
  <c r="N6480" i="12"/>
  <c r="N6490" i="12"/>
  <c r="N6501" i="12"/>
  <c r="N6510" i="12"/>
  <c r="N6518" i="12"/>
  <c r="N6526" i="12"/>
  <c r="N6534" i="12"/>
  <c r="N6542" i="12"/>
  <c r="N6550" i="12"/>
  <c r="N6558" i="12"/>
  <c r="N6566" i="12"/>
  <c r="N6574" i="12"/>
  <c r="N6582" i="12"/>
  <c r="N6590" i="12"/>
  <c r="N6597" i="12"/>
  <c r="N6601" i="12"/>
  <c r="N6605" i="12"/>
  <c r="N6609" i="12"/>
  <c r="N6613" i="12"/>
  <c r="N6617" i="12"/>
  <c r="N6621" i="12"/>
  <c r="N6625" i="12"/>
  <c r="N6629" i="12"/>
  <c r="N6633" i="12"/>
  <c r="N6637" i="12"/>
  <c r="N6641" i="12"/>
  <c r="N6645" i="12"/>
  <c r="N5966" i="12"/>
  <c r="N6134" i="12"/>
  <c r="N6250" i="12"/>
  <c r="N6272" i="12"/>
  <c r="N6293" i="12"/>
  <c r="N6325" i="12"/>
  <c r="N6357" i="12"/>
  <c r="N6378" i="12"/>
  <c r="N6410" i="12"/>
  <c r="N6442" i="12"/>
  <c r="N6464" i="12"/>
  <c r="N6496" i="12"/>
  <c r="N6522" i="12"/>
  <c r="N6546" i="12"/>
  <c r="N6570" i="12"/>
  <c r="N6594" i="12"/>
  <c r="N6607" i="12"/>
  <c r="N6619" i="12"/>
  <c r="N6631" i="12"/>
  <c r="N6643" i="12"/>
  <c r="N6022" i="12"/>
  <c r="N6150" i="12"/>
  <c r="N6254" i="12"/>
  <c r="N6276" i="12"/>
  <c r="N6308" i="12"/>
  <c r="N6329" i="12"/>
  <c r="N6361" i="12"/>
  <c r="N6393" i="12"/>
  <c r="N6425" i="12"/>
  <c r="N6446" i="12"/>
  <c r="N6478" i="12"/>
  <c r="N6509" i="12"/>
  <c r="N6533" i="12"/>
  <c r="N6541" i="12"/>
  <c r="N6565" i="12"/>
  <c r="N6589" i="12"/>
  <c r="N6604" i="12"/>
  <c r="N6612" i="12"/>
  <c r="N6624" i="12"/>
  <c r="N6636" i="12"/>
  <c r="N6644" i="12"/>
  <c r="N5937" i="12"/>
  <c r="N6002" i="12"/>
  <c r="N6046" i="12"/>
  <c r="N6086" i="12"/>
  <c r="N6130" i="12"/>
  <c r="N6174" i="12"/>
  <c r="N6214" i="12"/>
  <c r="N6249" i="12"/>
  <c r="N6260" i="12"/>
  <c r="N6270" i="12"/>
  <c r="N6281" i="12"/>
  <c r="N6292" i="12"/>
  <c r="N6302" i="12"/>
  <c r="N6313" i="12"/>
  <c r="N6324" i="12"/>
  <c r="N6334" i="12"/>
  <c r="N6345" i="12"/>
  <c r="N6356" i="12"/>
  <c r="N6366" i="12"/>
  <c r="N6377" i="12"/>
  <c r="N6388" i="12"/>
  <c r="N6398" i="12"/>
  <c r="N6409" i="12"/>
  <c r="N6420" i="12"/>
  <c r="N6430" i="12"/>
  <c r="N6441" i="12"/>
  <c r="N6452" i="12"/>
  <c r="N6462" i="12"/>
  <c r="N6473" i="12"/>
  <c r="N6484" i="12"/>
  <c r="N6494" i="12"/>
  <c r="N6505" i="12"/>
  <c r="N6513" i="12"/>
  <c r="N6521" i="12"/>
  <c r="N6529" i="12"/>
  <c r="N6537" i="12"/>
  <c r="N6545" i="12"/>
  <c r="N6553" i="12"/>
  <c r="N6561" i="12"/>
  <c r="N6569" i="12"/>
  <c r="N6577" i="12"/>
  <c r="N6585" i="12"/>
  <c r="N6593" i="12"/>
  <c r="N6598" i="12"/>
  <c r="N6602" i="12"/>
  <c r="N6606" i="12"/>
  <c r="N6610" i="12"/>
  <c r="N6614" i="12"/>
  <c r="N6618" i="12"/>
  <c r="N6622" i="12"/>
  <c r="N6626" i="12"/>
  <c r="N6630" i="12"/>
  <c r="N6634" i="12"/>
  <c r="N6638" i="12"/>
  <c r="N6642" i="12"/>
  <c r="N6646" i="12"/>
  <c r="N6006" i="12"/>
  <c r="N6178" i="12"/>
  <c r="N6261" i="12"/>
  <c r="N6304" i="12"/>
  <c r="N6346" i="12"/>
  <c r="N6389" i="12"/>
  <c r="N6421" i="12"/>
  <c r="N6453" i="12"/>
  <c r="N6485" i="12"/>
  <c r="N6514" i="12"/>
  <c r="N6538" i="12"/>
  <c r="N6562" i="12"/>
  <c r="N6586" i="12"/>
  <c r="N6603" i="12"/>
  <c r="N6615" i="12"/>
  <c r="N6627" i="12"/>
  <c r="N6639" i="12"/>
  <c r="N6066" i="12"/>
  <c r="N6194" i="12"/>
  <c r="N6265" i="12"/>
  <c r="N6297" i="12"/>
  <c r="N6350" i="12"/>
  <c r="N6382" i="12"/>
  <c r="N6414" i="12"/>
  <c r="N6457" i="12"/>
  <c r="N6489" i="12"/>
  <c r="N6517" i="12"/>
  <c r="N6549" i="12"/>
  <c r="N6581" i="12"/>
  <c r="N6600" i="12"/>
  <c r="N6616" i="12"/>
  <c r="N6628" i="12"/>
  <c r="N6640" i="12"/>
  <c r="N5953" i="12"/>
  <c r="N6050" i="12"/>
  <c r="N6094" i="12"/>
  <c r="N6222" i="12"/>
  <c r="N6282" i="12"/>
  <c r="N6314" i="12"/>
  <c r="N6336" i="12"/>
  <c r="N6368" i="12"/>
  <c r="N6400" i="12"/>
  <c r="N6432" i="12"/>
  <c r="N6474" i="12"/>
  <c r="N6506" i="12"/>
  <c r="N6530" i="12"/>
  <c r="N6554" i="12"/>
  <c r="N6578" i="12"/>
  <c r="N6599" i="12"/>
  <c r="N6611" i="12"/>
  <c r="N6623" i="12"/>
  <c r="N6635" i="12"/>
  <c r="N5982" i="12"/>
  <c r="N6110" i="12"/>
  <c r="N6238" i="12"/>
  <c r="N6286" i="12"/>
  <c r="N6318" i="12"/>
  <c r="N6340" i="12"/>
  <c r="N6372" i="12"/>
  <c r="N6404" i="12"/>
  <c r="N6436" i="12"/>
  <c r="N6468" i="12"/>
  <c r="N6500" i="12"/>
  <c r="N6525" i="12"/>
  <c r="N6557" i="12"/>
  <c r="N6573" i="12"/>
  <c r="N6596" i="12"/>
  <c r="N6608" i="12"/>
  <c r="N6620" i="12"/>
  <c r="N6632" i="12"/>
  <c r="N4772" i="12"/>
  <c r="N4756" i="12"/>
  <c r="N4740" i="12"/>
  <c r="N4724" i="12"/>
  <c r="N4708" i="12"/>
  <c r="N4692" i="12"/>
  <c r="N4676" i="12"/>
  <c r="N4660" i="12"/>
  <c r="N4644" i="12"/>
  <c r="N4628" i="12"/>
  <c r="N4612" i="12"/>
  <c r="N4596" i="12"/>
  <c r="N4775" i="12"/>
  <c r="N4759" i="12"/>
  <c r="N4743" i="12"/>
  <c r="N4727" i="12"/>
  <c r="N4711" i="12"/>
  <c r="N4695" i="12"/>
  <c r="N4679" i="12"/>
  <c r="N4663" i="12"/>
  <c r="N4647" i="12"/>
  <c r="N4631" i="12"/>
  <c r="N4615" i="12"/>
  <c r="N4599" i="12"/>
  <c r="N4583" i="12"/>
  <c r="N4762" i="12"/>
  <c r="N4746" i="12"/>
  <c r="N4730" i="12"/>
  <c r="N4714" i="12"/>
  <c r="N4698" i="12"/>
  <c r="N4682" i="12"/>
  <c r="N4666" i="12"/>
  <c r="N4650" i="12"/>
  <c r="N4634" i="12"/>
  <c r="N4618" i="12"/>
  <c r="N4602" i="12"/>
  <c r="N4586" i="12"/>
  <c r="N4765" i="12"/>
  <c r="N4749" i="12"/>
  <c r="N4733" i="12"/>
  <c r="N4717" i="12"/>
  <c r="N4701" i="12"/>
  <c r="N4685" i="12"/>
  <c r="N4669" i="12"/>
  <c r="N4653" i="12"/>
  <c r="N4637" i="12"/>
  <c r="N4621" i="12"/>
  <c r="N4605" i="12"/>
  <c r="N4589" i="12"/>
  <c r="N4728" i="12"/>
  <c r="N4680" i="12"/>
  <c r="N4648" i="12"/>
  <c r="N4600" i="12"/>
  <c r="N4731" i="12"/>
  <c r="N4683" i="12"/>
  <c r="N4635" i="12"/>
  <c r="N4587" i="12"/>
  <c r="N4734" i="12"/>
  <c r="N4686" i="12"/>
  <c r="N4622" i="12"/>
  <c r="N4769" i="12"/>
  <c r="N4721" i="12"/>
  <c r="N4673" i="12"/>
  <c r="N4609" i="12"/>
  <c r="N4768" i="12"/>
  <c r="N4752" i="12"/>
  <c r="N4736" i="12"/>
  <c r="N4720" i="12"/>
  <c r="N4704" i="12"/>
  <c r="N4688" i="12"/>
  <c r="N4672" i="12"/>
  <c r="N4656" i="12"/>
  <c r="N4640" i="12"/>
  <c r="N4624" i="12"/>
  <c r="N4608" i="12"/>
  <c r="N4592" i="12"/>
  <c r="N4771" i="12"/>
  <c r="N4755" i="12"/>
  <c r="N4739" i="12"/>
  <c r="N4723" i="12"/>
  <c r="N4707" i="12"/>
  <c r="N4691" i="12"/>
  <c r="N4675" i="12"/>
  <c r="N4659" i="12"/>
  <c r="N4643" i="12"/>
  <c r="N4627" i="12"/>
  <c r="N4611" i="12"/>
  <c r="N4595" i="12"/>
  <c r="N4774" i="12"/>
  <c r="N4758" i="12"/>
  <c r="N4742" i="12"/>
  <c r="N4726" i="12"/>
  <c r="N4710" i="12"/>
  <c r="N4694" i="12"/>
  <c r="N4678" i="12"/>
  <c r="N4662" i="12"/>
  <c r="N4646" i="12"/>
  <c r="N4630" i="12"/>
  <c r="N4614" i="12"/>
  <c r="N4598" i="12"/>
  <c r="N4582" i="12"/>
  <c r="N4761" i="12"/>
  <c r="N4745" i="12"/>
  <c r="N4729" i="12"/>
  <c r="N4713" i="12"/>
  <c r="N4697" i="12"/>
  <c r="N4681" i="12"/>
  <c r="N4665" i="12"/>
  <c r="N4649" i="12"/>
  <c r="N4633" i="12"/>
  <c r="N4617" i="12"/>
  <c r="N4601" i="12"/>
  <c r="N4585" i="12"/>
  <c r="N4744" i="12"/>
  <c r="N4696" i="12"/>
  <c r="N4632" i="12"/>
  <c r="N4763" i="12"/>
  <c r="N4715" i="12"/>
  <c r="N4667" i="12"/>
  <c r="N4619" i="12"/>
  <c r="N4766" i="12"/>
  <c r="N4718" i="12"/>
  <c r="N4670" i="12"/>
  <c r="N4638" i="12"/>
  <c r="N4753" i="12"/>
  <c r="N4705" i="12"/>
  <c r="N4657" i="12"/>
  <c r="N4625" i="12"/>
  <c r="N4764" i="12"/>
  <c r="N4748" i="12"/>
  <c r="N4732" i="12"/>
  <c r="N4716" i="12"/>
  <c r="N4700" i="12"/>
  <c r="N4684" i="12"/>
  <c r="N4668" i="12"/>
  <c r="N4652" i="12"/>
  <c r="N4636" i="12"/>
  <c r="N4620" i="12"/>
  <c r="N4604" i="12"/>
  <c r="N4588" i="12"/>
  <c r="N4767" i="12"/>
  <c r="N4751" i="12"/>
  <c r="N4735" i="12"/>
  <c r="N4719" i="12"/>
  <c r="N4703" i="12"/>
  <c r="N4687" i="12"/>
  <c r="N4671" i="12"/>
  <c r="N4655" i="12"/>
  <c r="N4639" i="12"/>
  <c r="N4623" i="12"/>
  <c r="N4607" i="12"/>
  <c r="N4591" i="12"/>
  <c r="N4770" i="12"/>
  <c r="N4754" i="12"/>
  <c r="N4738" i="12"/>
  <c r="N4722" i="12"/>
  <c r="N4706" i="12"/>
  <c r="N4690" i="12"/>
  <c r="N4674" i="12"/>
  <c r="N4658" i="12"/>
  <c r="N4642" i="12"/>
  <c r="N4626" i="12"/>
  <c r="N4610" i="12"/>
  <c r="N4594" i="12"/>
  <c r="N4773" i="12"/>
  <c r="N4757" i="12"/>
  <c r="N4741" i="12"/>
  <c r="N4725" i="12"/>
  <c r="N4709" i="12"/>
  <c r="N4693" i="12"/>
  <c r="N4677" i="12"/>
  <c r="N4661" i="12"/>
  <c r="N4645" i="12"/>
  <c r="N4629" i="12"/>
  <c r="N4613" i="12"/>
  <c r="N4597" i="12"/>
  <c r="N4760" i="12"/>
  <c r="N4712" i="12"/>
  <c r="N4664" i="12"/>
  <c r="N4616" i="12"/>
  <c r="N4584" i="12"/>
  <c r="N4747" i="12"/>
  <c r="N4699" i="12"/>
  <c r="N4651" i="12"/>
  <c r="N4603" i="12"/>
  <c r="N4750" i="12"/>
  <c r="N4702" i="12"/>
  <c r="N4654" i="12"/>
  <c r="N4606" i="12"/>
  <c r="N4590" i="12"/>
  <c r="N4737" i="12"/>
  <c r="N4689" i="12"/>
  <c r="N4641" i="12"/>
  <c r="N4593" i="12"/>
  <c r="N3" i="12"/>
  <c r="N7" i="12"/>
  <c r="N11" i="12"/>
  <c r="N15" i="12"/>
  <c r="N19" i="12"/>
  <c r="N23" i="12"/>
  <c r="N27" i="12"/>
  <c r="N31" i="12"/>
  <c r="N35" i="12"/>
  <c r="N39" i="12"/>
  <c r="N43" i="12"/>
  <c r="N47" i="12"/>
  <c r="N51" i="12"/>
  <c r="N55" i="12"/>
  <c r="N59" i="12"/>
  <c r="N63" i="12"/>
  <c r="N67" i="12"/>
  <c r="N71" i="12"/>
  <c r="N75" i="12"/>
  <c r="N79" i="12"/>
  <c r="N83" i="12"/>
  <c r="N87" i="12"/>
  <c r="N91" i="12"/>
  <c r="N95" i="12"/>
  <c r="N99" i="12"/>
  <c r="N103" i="12"/>
  <c r="N107" i="12"/>
  <c r="N111" i="12"/>
  <c r="N115" i="12"/>
  <c r="N119" i="12"/>
  <c r="N123" i="12"/>
  <c r="N127" i="12"/>
  <c r="N131" i="12"/>
  <c r="N135" i="12"/>
  <c r="N139" i="12"/>
  <c r="N143" i="12"/>
  <c r="N147" i="12"/>
  <c r="N151" i="12"/>
  <c r="N155" i="12"/>
  <c r="N159" i="12"/>
  <c r="N163" i="12"/>
  <c r="N167" i="12"/>
  <c r="N171" i="12"/>
  <c r="N175" i="12"/>
  <c r="N179" i="12"/>
  <c r="N183" i="12"/>
  <c r="N187" i="12"/>
  <c r="N191" i="12"/>
  <c r="N195" i="12"/>
  <c r="N199" i="12"/>
  <c r="N203" i="12"/>
  <c r="N207" i="12"/>
  <c r="N211" i="12"/>
  <c r="N215" i="12"/>
  <c r="N219" i="12"/>
  <c r="N223" i="12"/>
  <c r="N227" i="12"/>
  <c r="N231" i="12"/>
  <c r="N235" i="12"/>
  <c r="N239" i="12"/>
  <c r="N243" i="12"/>
  <c r="N247" i="12"/>
  <c r="N251" i="12"/>
  <c r="N255" i="12"/>
  <c r="N259" i="12"/>
  <c r="N263" i="12"/>
  <c r="N267" i="12"/>
  <c r="N271" i="12"/>
  <c r="N275" i="12"/>
  <c r="N279" i="12"/>
  <c r="N283" i="12"/>
  <c r="N287" i="12"/>
  <c r="N291" i="12"/>
  <c r="N295" i="12"/>
  <c r="N299" i="12"/>
  <c r="N303" i="12"/>
  <c r="N307" i="12"/>
  <c r="N311" i="12"/>
  <c r="N315" i="12"/>
  <c r="N319" i="12"/>
  <c r="N323" i="12"/>
  <c r="N327" i="12"/>
  <c r="N331" i="12"/>
  <c r="N335" i="12"/>
  <c r="N339" i="12"/>
  <c r="N4" i="12"/>
  <c r="N8" i="12"/>
  <c r="N12" i="12"/>
  <c r="N16" i="12"/>
  <c r="N20" i="12"/>
  <c r="N24" i="12"/>
  <c r="N28" i="12"/>
  <c r="N32" i="12"/>
  <c r="N36" i="12"/>
  <c r="N40" i="12"/>
  <c r="N44" i="12"/>
  <c r="N48" i="12"/>
  <c r="N52" i="12"/>
  <c r="N56" i="12"/>
  <c r="N60" i="12"/>
  <c r="N64" i="12"/>
  <c r="N68" i="12"/>
  <c r="N72" i="12"/>
  <c r="N76" i="12"/>
  <c r="N80" i="12"/>
  <c r="N84" i="12"/>
  <c r="N88" i="12"/>
  <c r="N92" i="12"/>
  <c r="N96" i="12"/>
  <c r="N100" i="12"/>
  <c r="N104" i="12"/>
  <c r="N108" i="12"/>
  <c r="N112" i="12"/>
  <c r="N116" i="12"/>
  <c r="N120" i="12"/>
  <c r="N124" i="12"/>
  <c r="N128" i="12"/>
  <c r="N132" i="12"/>
  <c r="N136" i="12"/>
  <c r="N140" i="12"/>
  <c r="N144" i="12"/>
  <c r="N148" i="12"/>
  <c r="N152" i="12"/>
  <c r="N156" i="12"/>
  <c r="N160" i="12"/>
  <c r="N164" i="12"/>
  <c r="N168" i="12"/>
  <c r="N172" i="12"/>
  <c r="N176" i="12"/>
  <c r="N180" i="12"/>
  <c r="N184" i="12"/>
  <c r="N188" i="12"/>
  <c r="N192" i="12"/>
  <c r="N196" i="12"/>
  <c r="N200" i="12"/>
  <c r="N204" i="12"/>
  <c r="N208" i="12"/>
  <c r="N212" i="12"/>
  <c r="N216" i="12"/>
  <c r="N220" i="12"/>
  <c r="N224" i="12"/>
  <c r="N228" i="12"/>
  <c r="N232" i="12"/>
  <c r="N236" i="12"/>
  <c r="N240" i="12"/>
  <c r="N244" i="12"/>
  <c r="N248" i="12"/>
  <c r="N252" i="12"/>
  <c r="N256" i="12"/>
  <c r="N260" i="12"/>
  <c r="N264" i="12"/>
  <c r="N268" i="12"/>
  <c r="N272" i="12"/>
  <c r="N276" i="12"/>
  <c r="N280" i="12"/>
  <c r="N284" i="12"/>
  <c r="N288" i="12"/>
  <c r="N292" i="12"/>
  <c r="N296" i="12"/>
  <c r="N300" i="12"/>
  <c r="N304" i="12"/>
  <c r="N308" i="12"/>
  <c r="N312" i="12"/>
  <c r="N316" i="12"/>
  <c r="N320" i="12"/>
  <c r="N324" i="12"/>
  <c r="N328" i="12"/>
  <c r="N332" i="12"/>
  <c r="N336" i="12"/>
  <c r="N340" i="12"/>
  <c r="N5" i="12"/>
  <c r="N9" i="12"/>
  <c r="N13" i="12"/>
  <c r="N17" i="12"/>
  <c r="N21" i="12"/>
  <c r="N25" i="12"/>
  <c r="N29" i="12"/>
  <c r="N33" i="12"/>
  <c r="N37" i="12"/>
  <c r="N41" i="12"/>
  <c r="N45" i="12"/>
  <c r="N49" i="12"/>
  <c r="N53" i="12"/>
  <c r="N57" i="12"/>
  <c r="N61" i="12"/>
  <c r="N65" i="12"/>
  <c r="N69" i="12"/>
  <c r="N73" i="12"/>
  <c r="N77" i="12"/>
  <c r="N81" i="12"/>
  <c r="N85" i="12"/>
  <c r="N89" i="12"/>
  <c r="N93" i="12"/>
  <c r="N97" i="12"/>
  <c r="N101" i="12"/>
  <c r="N105" i="12"/>
  <c r="N109" i="12"/>
  <c r="N113" i="12"/>
  <c r="N117" i="12"/>
  <c r="N121" i="12"/>
  <c r="N125" i="12"/>
  <c r="N129" i="12"/>
  <c r="N133" i="12"/>
  <c r="N137" i="12"/>
  <c r="N141" i="12"/>
  <c r="N145" i="12"/>
  <c r="N149" i="12"/>
  <c r="N153" i="12"/>
  <c r="N157" i="12"/>
  <c r="N161" i="12"/>
  <c r="N165" i="12"/>
  <c r="N169" i="12"/>
  <c r="N173" i="12"/>
  <c r="N177" i="12"/>
  <c r="N181" i="12"/>
  <c r="N185" i="12"/>
  <c r="N189" i="12"/>
  <c r="N193" i="12"/>
  <c r="N197" i="12"/>
  <c r="N201" i="12"/>
  <c r="N205" i="12"/>
  <c r="N209" i="12"/>
  <c r="N213" i="12"/>
  <c r="N217" i="12"/>
  <c r="N221" i="12"/>
  <c r="N225" i="12"/>
  <c r="N229" i="12"/>
  <c r="N233" i="12"/>
  <c r="N237" i="12"/>
  <c r="N241" i="12"/>
  <c r="N245" i="12"/>
  <c r="N249" i="12"/>
  <c r="N253" i="12"/>
  <c r="N257" i="12"/>
  <c r="N261" i="12"/>
  <c r="N265" i="12"/>
  <c r="N269" i="12"/>
  <c r="N273" i="12"/>
  <c r="N277" i="12"/>
  <c r="N281" i="12"/>
  <c r="N285" i="12"/>
  <c r="N289" i="12"/>
  <c r="N293" i="12"/>
  <c r="N297" i="12"/>
  <c r="N301" i="12"/>
  <c r="N305" i="12"/>
  <c r="N309" i="12"/>
  <c r="N313" i="12"/>
  <c r="N317" i="12"/>
  <c r="N321" i="12"/>
  <c r="N325" i="12"/>
  <c r="N329" i="12"/>
  <c r="N333" i="12"/>
  <c r="N337" i="12"/>
  <c r="N341" i="12"/>
  <c r="N6" i="12"/>
  <c r="N22" i="12"/>
  <c r="N38" i="12"/>
  <c r="N54" i="12"/>
  <c r="N70" i="12"/>
  <c r="N86" i="12"/>
  <c r="N102" i="12"/>
  <c r="N118" i="12"/>
  <c r="N134" i="12"/>
  <c r="N150" i="12"/>
  <c r="N166" i="12"/>
  <c r="N182" i="12"/>
  <c r="N198" i="12"/>
  <c r="N214" i="12"/>
  <c r="N230" i="12"/>
  <c r="N246" i="12"/>
  <c r="N262" i="12"/>
  <c r="N278" i="12"/>
  <c r="N294" i="12"/>
  <c r="N310" i="12"/>
  <c r="N326" i="12"/>
  <c r="N342" i="12"/>
  <c r="N346" i="12"/>
  <c r="N350" i="12"/>
  <c r="N354" i="12"/>
  <c r="N358" i="12"/>
  <c r="N362" i="12"/>
  <c r="N366" i="12"/>
  <c r="N370" i="12"/>
  <c r="N374" i="12"/>
  <c r="N378" i="12"/>
  <c r="N382" i="12"/>
  <c r="N386" i="12"/>
  <c r="N390" i="12"/>
  <c r="N394" i="12"/>
  <c r="N398" i="12"/>
  <c r="N402" i="12"/>
  <c r="N406" i="12"/>
  <c r="N410" i="12"/>
  <c r="N414" i="12"/>
  <c r="N418" i="12"/>
  <c r="N422" i="12"/>
  <c r="N426" i="12"/>
  <c r="N430" i="12"/>
  <c r="N434" i="12"/>
  <c r="N438" i="12"/>
  <c r="N442" i="12"/>
  <c r="N446" i="12"/>
  <c r="N450" i="12"/>
  <c r="N454" i="12"/>
  <c r="N458" i="12"/>
  <c r="N462" i="12"/>
  <c r="N466" i="12"/>
  <c r="N470" i="12"/>
  <c r="N474" i="12"/>
  <c r="N478" i="12"/>
  <c r="N482" i="12"/>
  <c r="N486" i="12"/>
  <c r="N10" i="12"/>
  <c r="N26" i="12"/>
  <c r="N42" i="12"/>
  <c r="N58" i="12"/>
  <c r="N74" i="12"/>
  <c r="N90" i="12"/>
  <c r="N106" i="12"/>
  <c r="N122" i="12"/>
  <c r="N138" i="12"/>
  <c r="N154" i="12"/>
  <c r="N170" i="12"/>
  <c r="N186" i="12"/>
  <c r="N202" i="12"/>
  <c r="N218" i="12"/>
  <c r="N234" i="12"/>
  <c r="N250" i="12"/>
  <c r="N266" i="12"/>
  <c r="N282" i="12"/>
  <c r="N298" i="12"/>
  <c r="N314" i="12"/>
  <c r="N330" i="12"/>
  <c r="N343" i="12"/>
  <c r="N347" i="12"/>
  <c r="N351" i="12"/>
  <c r="N355" i="12"/>
  <c r="N359" i="12"/>
  <c r="N363" i="12"/>
  <c r="N367" i="12"/>
  <c r="N371" i="12"/>
  <c r="N375" i="12"/>
  <c r="N379" i="12"/>
  <c r="N383" i="12"/>
  <c r="N387" i="12"/>
  <c r="N391" i="12"/>
  <c r="N395" i="12"/>
  <c r="N399" i="12"/>
  <c r="N403" i="12"/>
  <c r="N407" i="12"/>
  <c r="N411" i="12"/>
  <c r="N415" i="12"/>
  <c r="N419" i="12"/>
  <c r="N423" i="12"/>
  <c r="N427" i="12"/>
  <c r="N431" i="12"/>
  <c r="N435" i="12"/>
  <c r="N439" i="12"/>
  <c r="N443" i="12"/>
  <c r="N447" i="12"/>
  <c r="N451" i="12"/>
  <c r="N455" i="12"/>
  <c r="N459" i="12"/>
  <c r="N463" i="12"/>
  <c r="N467" i="12"/>
  <c r="N471" i="12"/>
  <c r="N475" i="12"/>
  <c r="N479" i="12"/>
  <c r="N483" i="12"/>
  <c r="N487" i="12"/>
  <c r="N14" i="12"/>
  <c r="N30" i="12"/>
  <c r="N46" i="12"/>
  <c r="N62" i="12"/>
  <c r="N78" i="12"/>
  <c r="N94" i="12"/>
  <c r="N110" i="12"/>
  <c r="N126" i="12"/>
  <c r="N142" i="12"/>
  <c r="N158" i="12"/>
  <c r="N174" i="12"/>
  <c r="N190" i="12"/>
  <c r="N206" i="12"/>
  <c r="N222" i="12"/>
  <c r="N238" i="12"/>
  <c r="N254" i="12"/>
  <c r="N270" i="12"/>
  <c r="N286" i="12"/>
  <c r="N302" i="12"/>
  <c r="N318" i="12"/>
  <c r="N334" i="12"/>
  <c r="N344" i="12"/>
  <c r="N348" i="12"/>
  <c r="N352" i="12"/>
  <c r="N356" i="12"/>
  <c r="N360" i="12"/>
  <c r="N364" i="12"/>
  <c r="N368" i="12"/>
  <c r="N372" i="12"/>
  <c r="N376" i="12"/>
  <c r="N380" i="12"/>
  <c r="N384" i="12"/>
  <c r="N388" i="12"/>
  <c r="N392" i="12"/>
  <c r="N396" i="12"/>
  <c r="N400" i="12"/>
  <c r="N404" i="12"/>
  <c r="N408" i="12"/>
  <c r="N412" i="12"/>
  <c r="N416" i="12"/>
  <c r="N420" i="12"/>
  <c r="N424" i="12"/>
  <c r="N428" i="12"/>
  <c r="N432" i="12"/>
  <c r="N436" i="12"/>
  <c r="N440" i="12"/>
  <c r="N444" i="12"/>
  <c r="N448" i="12"/>
  <c r="N452" i="12"/>
  <c r="N456" i="12"/>
  <c r="N460" i="12"/>
  <c r="N464" i="12"/>
  <c r="N468" i="12"/>
  <c r="N472" i="12"/>
  <c r="N476" i="12"/>
  <c r="N480" i="12"/>
  <c r="N484" i="12"/>
  <c r="N488" i="12"/>
  <c r="N492" i="12"/>
  <c r="N496" i="12"/>
  <c r="N500" i="12"/>
  <c r="N504" i="12"/>
  <c r="N508" i="12"/>
  <c r="N512" i="12"/>
  <c r="N516" i="12"/>
  <c r="N520" i="12"/>
  <c r="N524" i="12"/>
  <c r="N528" i="12"/>
  <c r="N532" i="12"/>
  <c r="N536" i="12"/>
  <c r="N540" i="12"/>
  <c r="N544" i="12"/>
  <c r="N548" i="12"/>
  <c r="N552" i="12"/>
  <c r="N556" i="12"/>
  <c r="N560" i="12"/>
  <c r="N564" i="12"/>
  <c r="N568" i="12"/>
  <c r="N572" i="12"/>
  <c r="N576" i="12"/>
  <c r="N580" i="12"/>
  <c r="N584" i="12"/>
  <c r="N588" i="12"/>
  <c r="N592" i="12"/>
  <c r="N596" i="12"/>
  <c r="N18" i="12"/>
  <c r="N82" i="12"/>
  <c r="N146" i="12"/>
  <c r="N210" i="12"/>
  <c r="N274" i="12"/>
  <c r="N338" i="12"/>
  <c r="N357" i="12"/>
  <c r="N373" i="12"/>
  <c r="N389" i="12"/>
  <c r="N405" i="12"/>
  <c r="N421" i="12"/>
  <c r="N437" i="12"/>
  <c r="N453" i="12"/>
  <c r="N469" i="12"/>
  <c r="N485" i="12"/>
  <c r="N493" i="12"/>
  <c r="N498" i="12"/>
  <c r="N503" i="12"/>
  <c r="N509" i="12"/>
  <c r="N514" i="12"/>
  <c r="N519" i="12"/>
  <c r="N525" i="12"/>
  <c r="N530" i="12"/>
  <c r="N535" i="12"/>
  <c r="N541" i="12"/>
  <c r="N546" i="12"/>
  <c r="N551" i="12"/>
  <c r="N557" i="12"/>
  <c r="N562" i="12"/>
  <c r="N567" i="12"/>
  <c r="N573" i="12"/>
  <c r="N578" i="12"/>
  <c r="N583" i="12"/>
  <c r="N589" i="12"/>
  <c r="N594" i="12"/>
  <c r="N599" i="12"/>
  <c r="N603" i="12"/>
  <c r="N607" i="12"/>
  <c r="N611" i="12"/>
  <c r="N615" i="12"/>
  <c r="N619" i="12"/>
  <c r="N623" i="12"/>
  <c r="N627" i="12"/>
  <c r="N631" i="12"/>
  <c r="N635" i="12"/>
  <c r="N639" i="12"/>
  <c r="N643" i="12"/>
  <c r="N647" i="12"/>
  <c r="N651" i="12"/>
  <c r="N655" i="12"/>
  <c r="N659" i="12"/>
  <c r="N663" i="12"/>
  <c r="N667" i="12"/>
  <c r="N671" i="12"/>
  <c r="N675" i="12"/>
  <c r="N679" i="12"/>
  <c r="N683" i="12"/>
  <c r="N687" i="12"/>
  <c r="N691" i="12"/>
  <c r="N695" i="12"/>
  <c r="N699" i="12"/>
  <c r="N703" i="12"/>
  <c r="N707" i="12"/>
  <c r="N711" i="12"/>
  <c r="N715" i="12"/>
  <c r="N719" i="12"/>
  <c r="N723" i="12"/>
  <c r="N727" i="12"/>
  <c r="N731" i="12"/>
  <c r="N735" i="12"/>
  <c r="N739" i="12"/>
  <c r="N743" i="12"/>
  <c r="N747" i="12"/>
  <c r="N751" i="12"/>
  <c r="N755" i="12"/>
  <c r="N759" i="12"/>
  <c r="N763" i="12"/>
  <c r="N767" i="12"/>
  <c r="N771" i="12"/>
  <c r="N775" i="12"/>
  <c r="N779" i="12"/>
  <c r="N783" i="12"/>
  <c r="N787" i="12"/>
  <c r="N791" i="12"/>
  <c r="N795" i="12"/>
  <c r="N34" i="12"/>
  <c r="N98" i="12"/>
  <c r="N162" i="12"/>
  <c r="N226" i="12"/>
  <c r="N290" i="12"/>
  <c r="N345" i="12"/>
  <c r="N361" i="12"/>
  <c r="N377" i="12"/>
  <c r="N393" i="12"/>
  <c r="N409" i="12"/>
  <c r="N425" i="12"/>
  <c r="N441" i="12"/>
  <c r="N457" i="12"/>
  <c r="N473" i="12"/>
  <c r="N489" i="12"/>
  <c r="N494" i="12"/>
  <c r="N499" i="12"/>
  <c r="N505" i="12"/>
  <c r="N510" i="12"/>
  <c r="N515" i="12"/>
  <c r="N521" i="12"/>
  <c r="N526" i="12"/>
  <c r="N531" i="12"/>
  <c r="N537" i="12"/>
  <c r="N542" i="12"/>
  <c r="N547" i="12"/>
  <c r="N553" i="12"/>
  <c r="N558" i="12"/>
  <c r="N563" i="12"/>
  <c r="N569" i="12"/>
  <c r="N574" i="12"/>
  <c r="N579" i="12"/>
  <c r="N585" i="12"/>
  <c r="N590" i="12"/>
  <c r="N595" i="12"/>
  <c r="N600" i="12"/>
  <c r="N604" i="12"/>
  <c r="N608" i="12"/>
  <c r="N612" i="12"/>
  <c r="N616" i="12"/>
  <c r="N620" i="12"/>
  <c r="N624" i="12"/>
  <c r="N628" i="12"/>
  <c r="N632" i="12"/>
  <c r="N636" i="12"/>
  <c r="N640" i="12"/>
  <c r="N644" i="12"/>
  <c r="N648" i="12"/>
  <c r="N652" i="12"/>
  <c r="N656" i="12"/>
  <c r="N660" i="12"/>
  <c r="N664" i="12"/>
  <c r="N668" i="12"/>
  <c r="N672" i="12"/>
  <c r="N676" i="12"/>
  <c r="N680" i="12"/>
  <c r="N684" i="12"/>
  <c r="N688" i="12"/>
  <c r="N692" i="12"/>
  <c r="N696" i="12"/>
  <c r="N700" i="12"/>
  <c r="N704" i="12"/>
  <c r="N708" i="12"/>
  <c r="N712" i="12"/>
  <c r="N716" i="12"/>
  <c r="N720" i="12"/>
  <c r="N724" i="12"/>
  <c r="N728" i="12"/>
  <c r="N732" i="12"/>
  <c r="N736" i="12"/>
  <c r="N740" i="12"/>
  <c r="N744" i="12"/>
  <c r="N748" i="12"/>
  <c r="N752" i="12"/>
  <c r="N756" i="12"/>
  <c r="N760" i="12"/>
  <c r="N764" i="12"/>
  <c r="N768" i="12"/>
  <c r="N772" i="12"/>
  <c r="N776" i="12"/>
  <c r="N780" i="12"/>
  <c r="N784" i="12"/>
  <c r="N788" i="12"/>
  <c r="N50" i="12"/>
  <c r="N114" i="12"/>
  <c r="N178" i="12"/>
  <c r="N242" i="12"/>
  <c r="N306" i="12"/>
  <c r="N349" i="12"/>
  <c r="N365" i="12"/>
  <c r="N381" i="12"/>
  <c r="N397" i="12"/>
  <c r="N413" i="12"/>
  <c r="N429" i="12"/>
  <c r="N445" i="12"/>
  <c r="N461" i="12"/>
  <c r="N477" i="12"/>
  <c r="N490" i="12"/>
  <c r="N495" i="12"/>
  <c r="N501" i="12"/>
  <c r="N506" i="12"/>
  <c r="N511" i="12"/>
  <c r="N517" i="12"/>
  <c r="N522" i="12"/>
  <c r="N527" i="12"/>
  <c r="N533" i="12"/>
  <c r="N538" i="12"/>
  <c r="N543" i="12"/>
  <c r="N549" i="12"/>
  <c r="N554" i="12"/>
  <c r="N559" i="12"/>
  <c r="N565" i="12"/>
  <c r="N570" i="12"/>
  <c r="N575" i="12"/>
  <c r="N581" i="12"/>
  <c r="N586" i="12"/>
  <c r="N591" i="12"/>
  <c r="N597" i="12"/>
  <c r="N601" i="12"/>
  <c r="N605" i="12"/>
  <c r="N609" i="12"/>
  <c r="N613" i="12"/>
  <c r="N617" i="12"/>
  <c r="N621" i="12"/>
  <c r="N625" i="12"/>
  <c r="N629" i="12"/>
  <c r="N633" i="12"/>
  <c r="N637" i="12"/>
  <c r="N641" i="12"/>
  <c r="N645" i="12"/>
  <c r="N649" i="12"/>
  <c r="N653" i="12"/>
  <c r="N657" i="12"/>
  <c r="N661" i="12"/>
  <c r="N665" i="12"/>
  <c r="N669" i="12"/>
  <c r="N673" i="12"/>
  <c r="N677" i="12"/>
  <c r="N681" i="12"/>
  <c r="N685" i="12"/>
  <c r="N689" i="12"/>
  <c r="N693" i="12"/>
  <c r="N697" i="12"/>
  <c r="N701" i="12"/>
  <c r="N705" i="12"/>
  <c r="N709" i="12"/>
  <c r="N713" i="12"/>
  <c r="N717" i="12"/>
  <c r="N721" i="12"/>
  <c r="N725" i="12"/>
  <c r="N729" i="12"/>
  <c r="N733" i="12"/>
  <c r="N737" i="12"/>
  <c r="N741" i="12"/>
  <c r="N745" i="12"/>
  <c r="N749" i="12"/>
  <c r="N753" i="12"/>
  <c r="N757" i="12"/>
  <c r="N761" i="12"/>
  <c r="N765" i="12"/>
  <c r="N769" i="12"/>
  <c r="N773" i="12"/>
  <c r="N777" i="12"/>
  <c r="N781" i="12"/>
  <c r="N785" i="12"/>
  <c r="N789" i="12"/>
  <c r="N793" i="12"/>
  <c r="N797" i="12"/>
  <c r="N801" i="12"/>
  <c r="N66" i="12"/>
  <c r="N322" i="12"/>
  <c r="N401" i="12"/>
  <c r="N465" i="12"/>
  <c r="N502" i="12"/>
  <c r="N523" i="12"/>
  <c r="N545" i="12"/>
  <c r="N566" i="12"/>
  <c r="N587" i="12"/>
  <c r="N606" i="12"/>
  <c r="N622" i="12"/>
  <c r="N638" i="12"/>
  <c r="N654" i="12"/>
  <c r="N670" i="12"/>
  <c r="N686" i="12"/>
  <c r="N702" i="12"/>
  <c r="N718" i="12"/>
  <c r="N734" i="12"/>
  <c r="N750" i="12"/>
  <c r="N766" i="12"/>
  <c r="N782" i="12"/>
  <c r="N794" i="12"/>
  <c r="N800" i="12"/>
  <c r="N805" i="12"/>
  <c r="N809" i="12"/>
  <c r="N813" i="12"/>
  <c r="N817" i="12"/>
  <c r="N821" i="12"/>
  <c r="N825" i="12"/>
  <c r="N829" i="12"/>
  <c r="N833" i="12"/>
  <c r="N837" i="12"/>
  <c r="N841" i="12"/>
  <c r="N845" i="12"/>
  <c r="N849" i="12"/>
  <c r="N853" i="12"/>
  <c r="N857" i="12"/>
  <c r="N861" i="12"/>
  <c r="N865" i="12"/>
  <c r="N869" i="12"/>
  <c r="N873" i="12"/>
  <c r="N877" i="12"/>
  <c r="N881" i="12"/>
  <c r="N885" i="12"/>
  <c r="N889" i="12"/>
  <c r="N893" i="12"/>
  <c r="N897" i="12"/>
  <c r="N901" i="12"/>
  <c r="N905" i="12"/>
  <c r="N909" i="12"/>
  <c r="N913" i="12"/>
  <c r="N917" i="12"/>
  <c r="N921" i="12"/>
  <c r="N925" i="12"/>
  <c r="N929" i="12"/>
  <c r="N933" i="12"/>
  <c r="N937" i="12"/>
  <c r="N941" i="12"/>
  <c r="N945" i="12"/>
  <c r="N949" i="12"/>
  <c r="N953" i="12"/>
  <c r="N957" i="12"/>
  <c r="N961" i="12"/>
  <c r="N965" i="12"/>
  <c r="N969" i="12"/>
  <c r="N973" i="12"/>
  <c r="N977" i="12"/>
  <c r="N981" i="12"/>
  <c r="N985" i="12"/>
  <c r="N989" i="12"/>
  <c r="N993" i="12"/>
  <c r="N997" i="12"/>
  <c r="N1001" i="12"/>
  <c r="N1005" i="12"/>
  <c r="N1009" i="12"/>
  <c r="N1013" i="12"/>
  <c r="N1017" i="12"/>
  <c r="N1021" i="12"/>
  <c r="N1025" i="12"/>
  <c r="N1029" i="12"/>
  <c r="N1033" i="12"/>
  <c r="N1037" i="12"/>
  <c r="N1041" i="12"/>
  <c r="N1045" i="12"/>
  <c r="N1049" i="12"/>
  <c r="N1053" i="12"/>
  <c r="N1057" i="12"/>
  <c r="N1061" i="12"/>
  <c r="N1065" i="12"/>
  <c r="N1069" i="12"/>
  <c r="N1073" i="12"/>
  <c r="N1077" i="12"/>
  <c r="N1081" i="12"/>
  <c r="N1085" i="12"/>
  <c r="N1089" i="12"/>
  <c r="N1093" i="12"/>
  <c r="N1097" i="12"/>
  <c r="N1101" i="12"/>
  <c r="N1105" i="12"/>
  <c r="N1109" i="12"/>
  <c r="N1113" i="12"/>
  <c r="N1117" i="12"/>
  <c r="N1121" i="12"/>
  <c r="N1125" i="12"/>
  <c r="N1129" i="12"/>
  <c r="N1133" i="12"/>
  <c r="N1137" i="12"/>
  <c r="N1141" i="12"/>
  <c r="N1145" i="12"/>
  <c r="N1149" i="12"/>
  <c r="N1153" i="12"/>
  <c r="N1157" i="12"/>
  <c r="N1161" i="12"/>
  <c r="N1165" i="12"/>
  <c r="N1169" i="12"/>
  <c r="N1173" i="12"/>
  <c r="N1177" i="12"/>
  <c r="N1181" i="12"/>
  <c r="N1185" i="12"/>
  <c r="N1189" i="12"/>
  <c r="N1193" i="12"/>
  <c r="N1197" i="12"/>
  <c r="N1201" i="12"/>
  <c r="N1205" i="12"/>
  <c r="N1209" i="12"/>
  <c r="N1213" i="12"/>
  <c r="N1217" i="12"/>
  <c r="N1221" i="12"/>
  <c r="N1225" i="12"/>
  <c r="N1229" i="12"/>
  <c r="N1233" i="12"/>
  <c r="N1237" i="12"/>
  <c r="N1241" i="12"/>
  <c r="N1245" i="12"/>
  <c r="N1249" i="12"/>
  <c r="N1253" i="12"/>
  <c r="N1257" i="12"/>
  <c r="N1261" i="12"/>
  <c r="N1265" i="12"/>
  <c r="N1269" i="12"/>
  <c r="N1273" i="12"/>
  <c r="N1277" i="12"/>
  <c r="N1281" i="12"/>
  <c r="N1285" i="12"/>
  <c r="N1289" i="12"/>
  <c r="N1293" i="12"/>
  <c r="N1297" i="12"/>
  <c r="N1301" i="12"/>
  <c r="N1305" i="12"/>
  <c r="N1309" i="12"/>
  <c r="N1313" i="12"/>
  <c r="N1317" i="12"/>
  <c r="N1321" i="12"/>
  <c r="N1325" i="12"/>
  <c r="N130" i="12"/>
  <c r="N353" i="12"/>
  <c r="N417" i="12"/>
  <c r="N481" i="12"/>
  <c r="N507" i="12"/>
  <c r="N529" i="12"/>
  <c r="N550" i="12"/>
  <c r="N571" i="12"/>
  <c r="N593" i="12"/>
  <c r="N610" i="12"/>
  <c r="N626" i="12"/>
  <c r="N642" i="12"/>
  <c r="N658" i="12"/>
  <c r="N674" i="12"/>
  <c r="N690" i="12"/>
  <c r="N706" i="12"/>
  <c r="N722" i="12"/>
  <c r="N738" i="12"/>
  <c r="N754" i="12"/>
  <c r="N770" i="12"/>
  <c r="N786" i="12"/>
  <c r="N796" i="12"/>
  <c r="N802" i="12"/>
  <c r="N806" i="12"/>
  <c r="N810" i="12"/>
  <c r="N814" i="12"/>
  <c r="N818" i="12"/>
  <c r="N822" i="12"/>
  <c r="N826" i="12"/>
  <c r="N830" i="12"/>
  <c r="N834" i="12"/>
  <c r="N838" i="12"/>
  <c r="N842" i="12"/>
  <c r="N846" i="12"/>
  <c r="N850" i="12"/>
  <c r="N854" i="12"/>
  <c r="N858" i="12"/>
  <c r="N862" i="12"/>
  <c r="N866" i="12"/>
  <c r="N870" i="12"/>
  <c r="N874" i="12"/>
  <c r="N878" i="12"/>
  <c r="N882" i="12"/>
  <c r="N886" i="12"/>
  <c r="N890" i="12"/>
  <c r="N894" i="12"/>
  <c r="N898" i="12"/>
  <c r="N902" i="12"/>
  <c r="N906" i="12"/>
  <c r="N910" i="12"/>
  <c r="N914" i="12"/>
  <c r="N918" i="12"/>
  <c r="N922" i="12"/>
  <c r="N926" i="12"/>
  <c r="N930" i="12"/>
  <c r="N934" i="12"/>
  <c r="N938" i="12"/>
  <c r="N942" i="12"/>
  <c r="N946" i="12"/>
  <c r="N950" i="12"/>
  <c r="N954" i="12"/>
  <c r="N958" i="12"/>
  <c r="N962" i="12"/>
  <c r="N966" i="12"/>
  <c r="N970" i="12"/>
  <c r="N974" i="12"/>
  <c r="N978" i="12"/>
  <c r="N982" i="12"/>
  <c r="N986" i="12"/>
  <c r="N990" i="12"/>
  <c r="N994" i="12"/>
  <c r="N998" i="12"/>
  <c r="N1002" i="12"/>
  <c r="N1006" i="12"/>
  <c r="N1010" i="12"/>
  <c r="N1014" i="12"/>
  <c r="N1018" i="12"/>
  <c r="N1022" i="12"/>
  <c r="N1026" i="12"/>
  <c r="N1030" i="12"/>
  <c r="N1034" i="12"/>
  <c r="N1038" i="12"/>
  <c r="N1042" i="12"/>
  <c r="N1046" i="12"/>
  <c r="N1050" i="12"/>
  <c r="N1054" i="12"/>
  <c r="N1058" i="12"/>
  <c r="N1062" i="12"/>
  <c r="N1066" i="12"/>
  <c r="N1070" i="12"/>
  <c r="N1074" i="12"/>
  <c r="N1078" i="12"/>
  <c r="N1082" i="12"/>
  <c r="N1086" i="12"/>
  <c r="N1090" i="12"/>
  <c r="N1094" i="12"/>
  <c r="N1098" i="12"/>
  <c r="N1102" i="12"/>
  <c r="N1106" i="12"/>
  <c r="N1110" i="12"/>
  <c r="N1114" i="12"/>
  <c r="N1118" i="12"/>
  <c r="N1122" i="12"/>
  <c r="N1126" i="12"/>
  <c r="N1130" i="12"/>
  <c r="N1134" i="12"/>
  <c r="N1138" i="12"/>
  <c r="N1142" i="12"/>
  <c r="N1146" i="12"/>
  <c r="N1150" i="12"/>
  <c r="N1154" i="12"/>
  <c r="N1158" i="12"/>
  <c r="N1162" i="12"/>
  <c r="N1166" i="12"/>
  <c r="N1170" i="12"/>
  <c r="N1174" i="12"/>
  <c r="N1178" i="12"/>
  <c r="N1182" i="12"/>
  <c r="N1186" i="12"/>
  <c r="N1190" i="12"/>
  <c r="N1194" i="12"/>
  <c r="N1198" i="12"/>
  <c r="N1202" i="12"/>
  <c r="N1206" i="12"/>
  <c r="N1210" i="12"/>
  <c r="N1214" i="12"/>
  <c r="N1218" i="12"/>
  <c r="N1222" i="12"/>
  <c r="N1226" i="12"/>
  <c r="N1230" i="12"/>
  <c r="N1234" i="12"/>
  <c r="N1238" i="12"/>
  <c r="N1242" i="12"/>
  <c r="N1246" i="12"/>
  <c r="N1250" i="12"/>
  <c r="N1254" i="12"/>
  <c r="N1258" i="12"/>
  <c r="N1262" i="12"/>
  <c r="N1266" i="12"/>
  <c r="N1270" i="12"/>
  <c r="N1274" i="12"/>
  <c r="N1278" i="12"/>
  <c r="N1282" i="12"/>
  <c r="N1286" i="12"/>
  <c r="N1290" i="12"/>
  <c r="N1294" i="12"/>
  <c r="N1298" i="12"/>
  <c r="N1302" i="12"/>
  <c r="N1306" i="12"/>
  <c r="N1310" i="12"/>
  <c r="N1314" i="12"/>
  <c r="N1318" i="12"/>
  <c r="N1322" i="12"/>
  <c r="N1326" i="12"/>
  <c r="N194" i="12"/>
  <c r="N369" i="12"/>
  <c r="N433" i="12"/>
  <c r="N491" i="12"/>
  <c r="N513" i="12"/>
  <c r="N534" i="12"/>
  <c r="N555" i="12"/>
  <c r="N577" i="12"/>
  <c r="N598" i="12"/>
  <c r="N614" i="12"/>
  <c r="N630" i="12"/>
  <c r="N646" i="12"/>
  <c r="N662" i="12"/>
  <c r="N678" i="12"/>
  <c r="N694" i="12"/>
  <c r="N710" i="12"/>
  <c r="N726" i="12"/>
  <c r="N742" i="12"/>
  <c r="N758" i="12"/>
  <c r="N774" i="12"/>
  <c r="N790" i="12"/>
  <c r="N798" i="12"/>
  <c r="N803" i="12"/>
  <c r="N807" i="12"/>
  <c r="N811" i="12"/>
  <c r="N815" i="12"/>
  <c r="N819" i="12"/>
  <c r="N823" i="12"/>
  <c r="N827" i="12"/>
  <c r="N831" i="12"/>
  <c r="N835" i="12"/>
  <c r="N839" i="12"/>
  <c r="N843" i="12"/>
  <c r="N847" i="12"/>
  <c r="N851" i="12"/>
  <c r="N855" i="12"/>
  <c r="N859" i="12"/>
  <c r="N863" i="12"/>
  <c r="N867" i="12"/>
  <c r="N871" i="12"/>
  <c r="N875" i="12"/>
  <c r="N879" i="12"/>
  <c r="N883" i="12"/>
  <c r="N887" i="12"/>
  <c r="N891" i="12"/>
  <c r="N895" i="12"/>
  <c r="N899" i="12"/>
  <c r="N903" i="12"/>
  <c r="N907" i="12"/>
  <c r="N911" i="12"/>
  <c r="N915" i="12"/>
  <c r="N919" i="12"/>
  <c r="N923" i="12"/>
  <c r="N927" i="12"/>
  <c r="N931" i="12"/>
  <c r="N935" i="12"/>
  <c r="N939" i="12"/>
  <c r="N943" i="12"/>
  <c r="N947" i="12"/>
  <c r="N951" i="12"/>
  <c r="N955" i="12"/>
  <c r="N959" i="12"/>
  <c r="N963" i="12"/>
  <c r="N967" i="12"/>
  <c r="N971" i="12"/>
  <c r="N975" i="12"/>
  <c r="N979" i="12"/>
  <c r="N983" i="12"/>
  <c r="N987" i="12"/>
  <c r="N991" i="12"/>
  <c r="N995" i="12"/>
  <c r="N999" i="12"/>
  <c r="N1003" i="12"/>
  <c r="N1007" i="12"/>
  <c r="N1011" i="12"/>
  <c r="N1015" i="12"/>
  <c r="N1019" i="12"/>
  <c r="N1023" i="12"/>
  <c r="N1027" i="12"/>
  <c r="N1031" i="12"/>
  <c r="N1035" i="12"/>
  <c r="N1039" i="12"/>
  <c r="N1043" i="12"/>
  <c r="N1047" i="12"/>
  <c r="N1051" i="12"/>
  <c r="N1055" i="12"/>
  <c r="N1059" i="12"/>
  <c r="N1063" i="12"/>
  <c r="N1067" i="12"/>
  <c r="N1071" i="12"/>
  <c r="N1075" i="12"/>
  <c r="N1079" i="12"/>
  <c r="N1083" i="12"/>
  <c r="N1087" i="12"/>
  <c r="N1091" i="12"/>
  <c r="N1095" i="12"/>
  <c r="N1099" i="12"/>
  <c r="N1103" i="12"/>
  <c r="N1107" i="12"/>
  <c r="N1111" i="12"/>
  <c r="N1115" i="12"/>
  <c r="N1119" i="12"/>
  <c r="N1123" i="12"/>
  <c r="N1127" i="12"/>
  <c r="N1131" i="12"/>
  <c r="N1135" i="12"/>
  <c r="N1139" i="12"/>
  <c r="N1143" i="12"/>
  <c r="N1147" i="12"/>
  <c r="N1151" i="12"/>
  <c r="N1155" i="12"/>
  <c r="N1159" i="12"/>
  <c r="N1163" i="12"/>
  <c r="N1167" i="12"/>
  <c r="N1171" i="12"/>
  <c r="N1175" i="12"/>
  <c r="N1179" i="12"/>
  <c r="N1183" i="12"/>
  <c r="N1187" i="12"/>
  <c r="N1191" i="12"/>
  <c r="N1195" i="12"/>
  <c r="N1199" i="12"/>
  <c r="N1203" i="12"/>
  <c r="N1207" i="12"/>
  <c r="N1211" i="12"/>
  <c r="N1215" i="12"/>
  <c r="N1219" i="12"/>
  <c r="N1223" i="12"/>
  <c r="N1227" i="12"/>
  <c r="N1231" i="12"/>
  <c r="N1235" i="12"/>
  <c r="N1239" i="12"/>
  <c r="N1243" i="12"/>
  <c r="N1247" i="12"/>
  <c r="N1251" i="12"/>
  <c r="N1255" i="12"/>
  <c r="N1259" i="12"/>
  <c r="N1263" i="12"/>
  <c r="N1267" i="12"/>
  <c r="N1271" i="12"/>
  <c r="N1275" i="12"/>
  <c r="N1279" i="12"/>
  <c r="N1283" i="12"/>
  <c r="N1287" i="12"/>
  <c r="N1291" i="12"/>
  <c r="N1295" i="12"/>
  <c r="N1299" i="12"/>
  <c r="N1303" i="12"/>
  <c r="N1307" i="12"/>
  <c r="N1311" i="12"/>
  <c r="N1315" i="12"/>
  <c r="N1319" i="12"/>
  <c r="N1323" i="12"/>
  <c r="N1327" i="12"/>
  <c r="N1331" i="12"/>
  <c r="N1335" i="12"/>
  <c r="N1339" i="12"/>
  <c r="N1343" i="12"/>
  <c r="N1347" i="12"/>
  <c r="N1351" i="12"/>
  <c r="N1355" i="12"/>
  <c r="N1359" i="12"/>
  <c r="N1363" i="12"/>
  <c r="N1367" i="12"/>
  <c r="N1371" i="12"/>
  <c r="N1375" i="12"/>
  <c r="N1379" i="12"/>
  <c r="N1383" i="12"/>
  <c r="N1387" i="12"/>
  <c r="N1391" i="12"/>
  <c r="N258" i="12"/>
  <c r="N518" i="12"/>
  <c r="N602" i="12"/>
  <c r="N666" i="12"/>
  <c r="N730" i="12"/>
  <c r="N792" i="12"/>
  <c r="N812" i="12"/>
  <c r="N828" i="12"/>
  <c r="N844" i="12"/>
  <c r="N860" i="12"/>
  <c r="N876" i="12"/>
  <c r="N892" i="12"/>
  <c r="N908" i="12"/>
  <c r="N924" i="12"/>
  <c r="N940" i="12"/>
  <c r="N956" i="12"/>
  <c r="N972" i="12"/>
  <c r="N988" i="12"/>
  <c r="N1004" i="12"/>
  <c r="N1020" i="12"/>
  <c r="N1036" i="12"/>
  <c r="N1052" i="12"/>
  <c r="N1068" i="12"/>
  <c r="N1084" i="12"/>
  <c r="N1100" i="12"/>
  <c r="N1116" i="12"/>
  <c r="N1132" i="12"/>
  <c r="N1148" i="12"/>
  <c r="N1164" i="12"/>
  <c r="N1180" i="12"/>
  <c r="N1196" i="12"/>
  <c r="N1212" i="12"/>
  <c r="N1228" i="12"/>
  <c r="N1244" i="12"/>
  <c r="N1260" i="12"/>
  <c r="N1276" i="12"/>
  <c r="N1292" i="12"/>
  <c r="N1308" i="12"/>
  <c r="N1324" i="12"/>
  <c r="N1332" i="12"/>
  <c r="N1337" i="12"/>
  <c r="N1342" i="12"/>
  <c r="N1348" i="12"/>
  <c r="N1353" i="12"/>
  <c r="N1358" i="12"/>
  <c r="N1364" i="12"/>
  <c r="N1369" i="12"/>
  <c r="N1374" i="12"/>
  <c r="N1380" i="12"/>
  <c r="N1385" i="12"/>
  <c r="N1390" i="12"/>
  <c r="N1395" i="12"/>
  <c r="N1399" i="12"/>
  <c r="N1403" i="12"/>
  <c r="N1407" i="12"/>
  <c r="N1411" i="12"/>
  <c r="N1415" i="12"/>
  <c r="N1419" i="12"/>
  <c r="N1423" i="12"/>
  <c r="N1427" i="12"/>
  <c r="N1431" i="12"/>
  <c r="N1435" i="12"/>
  <c r="N1439" i="12"/>
  <c r="N1443" i="12"/>
  <c r="N1447" i="12"/>
  <c r="N1451" i="12"/>
  <c r="N1455" i="12"/>
  <c r="N1459" i="12"/>
  <c r="N1463" i="12"/>
  <c r="N1467" i="12"/>
  <c r="N1471" i="12"/>
  <c r="N1475" i="12"/>
  <c r="N1479" i="12"/>
  <c r="N1483" i="12"/>
  <c r="N1487" i="12"/>
  <c r="N1491" i="12"/>
  <c r="N1495" i="12"/>
  <c r="N1499" i="12"/>
  <c r="N1503" i="12"/>
  <c r="N1507" i="12"/>
  <c r="N1511" i="12"/>
  <c r="N1515" i="12"/>
  <c r="N1519" i="12"/>
  <c r="N1523" i="12"/>
  <c r="N1527" i="12"/>
  <c r="N1531" i="12"/>
  <c r="N1535" i="12"/>
  <c r="N1539" i="12"/>
  <c r="N1543" i="12"/>
  <c r="N1547" i="12"/>
  <c r="N1551" i="12"/>
  <c r="N1555" i="12"/>
  <c r="N1559" i="12"/>
  <c r="N1563" i="12"/>
  <c r="N1567" i="12"/>
  <c r="N1571" i="12"/>
  <c r="N1575" i="12"/>
  <c r="N1579" i="12"/>
  <c r="N1583" i="12"/>
  <c r="N1587" i="12"/>
  <c r="N1591" i="12"/>
  <c r="N1595" i="12"/>
  <c r="N1599" i="12"/>
  <c r="N1603" i="12"/>
  <c r="N1607" i="12"/>
  <c r="N1611" i="12"/>
  <c r="N1615" i="12"/>
  <c r="N1619" i="12"/>
  <c r="N1623" i="12"/>
  <c r="N1627" i="12"/>
  <c r="N1631" i="12"/>
  <c r="N1635" i="12"/>
  <c r="N1639" i="12"/>
  <c r="N1643" i="12"/>
  <c r="N1647" i="12"/>
  <c r="N1651" i="12"/>
  <c r="N1655" i="12"/>
  <c r="N1659" i="12"/>
  <c r="N1663" i="12"/>
  <c r="N1667" i="12"/>
  <c r="N1671" i="12"/>
  <c r="N1675" i="12"/>
  <c r="N1679" i="12"/>
  <c r="N1683" i="12"/>
  <c r="N1687" i="12"/>
  <c r="N1691" i="12"/>
  <c r="N1695" i="12"/>
  <c r="N1699" i="12"/>
  <c r="N1703" i="12"/>
  <c r="N1707" i="12"/>
  <c r="N1711" i="12"/>
  <c r="N1715" i="12"/>
  <c r="N1719" i="12"/>
  <c r="N1723" i="12"/>
  <c r="N1727" i="12"/>
  <c r="N1731" i="12"/>
  <c r="N1735" i="12"/>
  <c r="N1739" i="12"/>
  <c r="N1743" i="12"/>
  <c r="N1747" i="12"/>
  <c r="N1751" i="12"/>
  <c r="N1755" i="12"/>
  <c r="N1759" i="12"/>
  <c r="N1763" i="12"/>
  <c r="N1767" i="12"/>
  <c r="N1771" i="12"/>
  <c r="N1775" i="12"/>
  <c r="N1779" i="12"/>
  <c r="N1783" i="12"/>
  <c r="N1787" i="12"/>
  <c r="N1791" i="12"/>
  <c r="N1795" i="12"/>
  <c r="N1799" i="12"/>
  <c r="N1803" i="12"/>
  <c r="N1807" i="12"/>
  <c r="N1811" i="12"/>
  <c r="N1815" i="12"/>
  <c r="N1819" i="12"/>
  <c r="N1823" i="12"/>
  <c r="N1827" i="12"/>
  <c r="N1831" i="12"/>
  <c r="N1835" i="12"/>
  <c r="N1839" i="12"/>
  <c r="N1843" i="12"/>
  <c r="N1847" i="12"/>
  <c r="N1851" i="12"/>
  <c r="N1855" i="12"/>
  <c r="N1859" i="12"/>
  <c r="N1863" i="12"/>
  <c r="N1867" i="12"/>
  <c r="N385" i="12"/>
  <c r="N539" i="12"/>
  <c r="N618" i="12"/>
  <c r="N682" i="12"/>
  <c r="N746" i="12"/>
  <c r="N799" i="12"/>
  <c r="N816" i="12"/>
  <c r="N832" i="12"/>
  <c r="N848" i="12"/>
  <c r="N864" i="12"/>
  <c r="N880" i="12"/>
  <c r="N896" i="12"/>
  <c r="N912" i="12"/>
  <c r="N928" i="12"/>
  <c r="N944" i="12"/>
  <c r="N960" i="12"/>
  <c r="N976" i="12"/>
  <c r="N992" i="12"/>
  <c r="N1008" i="12"/>
  <c r="N1024" i="12"/>
  <c r="N1040" i="12"/>
  <c r="N1056" i="12"/>
  <c r="N1072" i="12"/>
  <c r="N1088" i="12"/>
  <c r="N1104" i="12"/>
  <c r="N1120" i="12"/>
  <c r="N1136" i="12"/>
  <c r="N1152" i="12"/>
  <c r="N1168" i="12"/>
  <c r="N1184" i="12"/>
  <c r="N1200" i="12"/>
  <c r="N1216" i="12"/>
  <c r="N1232" i="12"/>
  <c r="N1248" i="12"/>
  <c r="N1264" i="12"/>
  <c r="N1280" i="12"/>
  <c r="N1296" i="12"/>
  <c r="N1312" i="12"/>
  <c r="N1328" i="12"/>
  <c r="N1333" i="12"/>
  <c r="N1338" i="12"/>
  <c r="N1344" i="12"/>
  <c r="N1349" i="12"/>
  <c r="N1354" i="12"/>
  <c r="N1360" i="12"/>
  <c r="N1365" i="12"/>
  <c r="N1370" i="12"/>
  <c r="N1376" i="12"/>
  <c r="N1381" i="12"/>
  <c r="N1386" i="12"/>
  <c r="N1392" i="12"/>
  <c r="N1396" i="12"/>
  <c r="N1400" i="12"/>
  <c r="N1404" i="12"/>
  <c r="N1408" i="12"/>
  <c r="N1412" i="12"/>
  <c r="N1416" i="12"/>
  <c r="N1420" i="12"/>
  <c r="N1424" i="12"/>
  <c r="N1428" i="12"/>
  <c r="N1432" i="12"/>
  <c r="N1436" i="12"/>
  <c r="N1440" i="12"/>
  <c r="N1444" i="12"/>
  <c r="N1448" i="12"/>
  <c r="N1452" i="12"/>
  <c r="N1456" i="12"/>
  <c r="N1460" i="12"/>
  <c r="N1464" i="12"/>
  <c r="N1468" i="12"/>
  <c r="N1472" i="12"/>
  <c r="N1476" i="12"/>
  <c r="N1480" i="12"/>
  <c r="N1484" i="12"/>
  <c r="N1488" i="12"/>
  <c r="N1492" i="12"/>
  <c r="N1496" i="12"/>
  <c r="N1500" i="12"/>
  <c r="N1504" i="12"/>
  <c r="N1508" i="12"/>
  <c r="N1512" i="12"/>
  <c r="N1516" i="12"/>
  <c r="N1520" i="12"/>
  <c r="N1524" i="12"/>
  <c r="N1528" i="12"/>
  <c r="N1532" i="12"/>
  <c r="N1536" i="12"/>
  <c r="N1540" i="12"/>
  <c r="N1544" i="12"/>
  <c r="N1548" i="12"/>
  <c r="N1552" i="12"/>
  <c r="N1556" i="12"/>
  <c r="N1560" i="12"/>
  <c r="N1564" i="12"/>
  <c r="N1568" i="12"/>
  <c r="N1572" i="12"/>
  <c r="N1576" i="12"/>
  <c r="N1580" i="12"/>
  <c r="N1584" i="12"/>
  <c r="N1588" i="12"/>
  <c r="N1592" i="12"/>
  <c r="N1596" i="12"/>
  <c r="N1600" i="12"/>
  <c r="N1604" i="12"/>
  <c r="N1608" i="12"/>
  <c r="N1612" i="12"/>
  <c r="N1616" i="12"/>
  <c r="N1620" i="12"/>
  <c r="N1624" i="12"/>
  <c r="N1628" i="12"/>
  <c r="N1632" i="12"/>
  <c r="N1636" i="12"/>
  <c r="N1640" i="12"/>
  <c r="N1644" i="12"/>
  <c r="N1648" i="12"/>
  <c r="N1652" i="12"/>
  <c r="N1656" i="12"/>
  <c r="N1660" i="12"/>
  <c r="N1664" i="12"/>
  <c r="N1668" i="12"/>
  <c r="N1672" i="12"/>
  <c r="N1676" i="12"/>
  <c r="N1680" i="12"/>
  <c r="N1684" i="12"/>
  <c r="N1688" i="12"/>
  <c r="N1692" i="12"/>
  <c r="N1696" i="12"/>
  <c r="N1700" i="12"/>
  <c r="N1704" i="12"/>
  <c r="N1708" i="12"/>
  <c r="N1712" i="12"/>
  <c r="N1716" i="12"/>
  <c r="N1720" i="12"/>
  <c r="N1724" i="12"/>
  <c r="N1728" i="12"/>
  <c r="N1732" i="12"/>
  <c r="N1736" i="12"/>
  <c r="N1740" i="12"/>
  <c r="N1744" i="12"/>
  <c r="N1748" i="12"/>
  <c r="N1752" i="12"/>
  <c r="N1756" i="12"/>
  <c r="N1760" i="12"/>
  <c r="N1764" i="12"/>
  <c r="N1768" i="12"/>
  <c r="N1772" i="12"/>
  <c r="N1776" i="12"/>
  <c r="N1780" i="12"/>
  <c r="N1784" i="12"/>
  <c r="N1788" i="12"/>
  <c r="N1792" i="12"/>
  <c r="N1796" i="12"/>
  <c r="N1800" i="12"/>
  <c r="N1804" i="12"/>
  <c r="N1808" i="12"/>
  <c r="N1812" i="12"/>
  <c r="N1816" i="12"/>
  <c r="N1820" i="12"/>
  <c r="N1824" i="12"/>
  <c r="N1828" i="12"/>
  <c r="N1832" i="12"/>
  <c r="N1836" i="12"/>
  <c r="N1840" i="12"/>
  <c r="N1844" i="12"/>
  <c r="N1848" i="12"/>
  <c r="N1852" i="12"/>
  <c r="N1856" i="12"/>
  <c r="N1860" i="12"/>
  <c r="N1864" i="12"/>
  <c r="N1868" i="12"/>
  <c r="N449" i="12"/>
  <c r="N561" i="12"/>
  <c r="N634" i="12"/>
  <c r="N698" i="12"/>
  <c r="N762" i="12"/>
  <c r="N804" i="12"/>
  <c r="N820" i="12"/>
  <c r="N836" i="12"/>
  <c r="N852" i="12"/>
  <c r="N868" i="12"/>
  <c r="N884" i="12"/>
  <c r="N900" i="12"/>
  <c r="N916" i="12"/>
  <c r="N932" i="12"/>
  <c r="N948" i="12"/>
  <c r="N964" i="12"/>
  <c r="N980" i="12"/>
  <c r="N996" i="12"/>
  <c r="N1012" i="12"/>
  <c r="N1028" i="12"/>
  <c r="N1044" i="12"/>
  <c r="N1060" i="12"/>
  <c r="N1076" i="12"/>
  <c r="N1092" i="12"/>
  <c r="N1108" i="12"/>
  <c r="N1124" i="12"/>
  <c r="N1140" i="12"/>
  <c r="N1156" i="12"/>
  <c r="N1172" i="12"/>
  <c r="N1188" i="12"/>
  <c r="N1204" i="12"/>
  <c r="N1220" i="12"/>
  <c r="N1236" i="12"/>
  <c r="N1252" i="12"/>
  <c r="N1268" i="12"/>
  <c r="N1284" i="12"/>
  <c r="N1300" i="12"/>
  <c r="N1316" i="12"/>
  <c r="N1329" i="12"/>
  <c r="N1334" i="12"/>
  <c r="N1340" i="12"/>
  <c r="N1345" i="12"/>
  <c r="N1350" i="12"/>
  <c r="N1356" i="12"/>
  <c r="N1361" i="12"/>
  <c r="N1366" i="12"/>
  <c r="N1372" i="12"/>
  <c r="N1377" i="12"/>
  <c r="N1382" i="12"/>
  <c r="N1388" i="12"/>
  <c r="N1393" i="12"/>
  <c r="N1397" i="12"/>
  <c r="N1401" i="12"/>
  <c r="N1405" i="12"/>
  <c r="N1409" i="12"/>
  <c r="N1413" i="12"/>
  <c r="N1417" i="12"/>
  <c r="N1421" i="12"/>
  <c r="N1425" i="12"/>
  <c r="N1429" i="12"/>
  <c r="N1433" i="12"/>
  <c r="N1437" i="12"/>
  <c r="N1441" i="12"/>
  <c r="N1445" i="12"/>
  <c r="N1449" i="12"/>
  <c r="N1453" i="12"/>
  <c r="N1457" i="12"/>
  <c r="N1461" i="12"/>
  <c r="N1465" i="12"/>
  <c r="N1469" i="12"/>
  <c r="N1473" i="12"/>
  <c r="N1477" i="12"/>
  <c r="N1481" i="12"/>
  <c r="N1485" i="12"/>
  <c r="N1489" i="12"/>
  <c r="N1493" i="12"/>
  <c r="N1497" i="12"/>
  <c r="N1501" i="12"/>
  <c r="N1505" i="12"/>
  <c r="N1509" i="12"/>
  <c r="N1513" i="12"/>
  <c r="N1517" i="12"/>
  <c r="N1521" i="12"/>
  <c r="N1525" i="12"/>
  <c r="N1529" i="12"/>
  <c r="N1533" i="12"/>
  <c r="N1537" i="12"/>
  <c r="N1541" i="12"/>
  <c r="N1545" i="12"/>
  <c r="N1549" i="12"/>
  <c r="N1553" i="12"/>
  <c r="N1557" i="12"/>
  <c r="N1561" i="12"/>
  <c r="N1565" i="12"/>
  <c r="N1569" i="12"/>
  <c r="N1573" i="12"/>
  <c r="N1577" i="12"/>
  <c r="N1581" i="12"/>
  <c r="N1585" i="12"/>
  <c r="N1589" i="12"/>
  <c r="N1593" i="12"/>
  <c r="N1597" i="12"/>
  <c r="N1601" i="12"/>
  <c r="N1605" i="12"/>
  <c r="N1609" i="12"/>
  <c r="N1613" i="12"/>
  <c r="N1617" i="12"/>
  <c r="N1621" i="12"/>
  <c r="N1625" i="12"/>
  <c r="N1629" i="12"/>
  <c r="N1633" i="12"/>
  <c r="N1637" i="12"/>
  <c r="N1641" i="12"/>
  <c r="N1645" i="12"/>
  <c r="N1649" i="12"/>
  <c r="N1653" i="12"/>
  <c r="N1657" i="12"/>
  <c r="N1661" i="12"/>
  <c r="N1665" i="12"/>
  <c r="N1669" i="12"/>
  <c r="N1673" i="12"/>
  <c r="N1677" i="12"/>
  <c r="N1681" i="12"/>
  <c r="N1685" i="12"/>
  <c r="N1689" i="12"/>
  <c r="N1693" i="12"/>
  <c r="N1697" i="12"/>
  <c r="N1701" i="12"/>
  <c r="N1705" i="12"/>
  <c r="N1709" i="12"/>
  <c r="N1713" i="12"/>
  <c r="N1717" i="12"/>
  <c r="N1721" i="12"/>
  <c r="N1725" i="12"/>
  <c r="N1729" i="12"/>
  <c r="N1733" i="12"/>
  <c r="N1737" i="12"/>
  <c r="N1741" i="12"/>
  <c r="N1745" i="12"/>
  <c r="N1749" i="12"/>
  <c r="N1753" i="12"/>
  <c r="N1757" i="12"/>
  <c r="N1761" i="12"/>
  <c r="N1765" i="12"/>
  <c r="N1769" i="12"/>
  <c r="N1773" i="12"/>
  <c r="N1777" i="12"/>
  <c r="N1781" i="12"/>
  <c r="N1785" i="12"/>
  <c r="N1789" i="12"/>
  <c r="N1793" i="12"/>
  <c r="N1797" i="12"/>
  <c r="N1801" i="12"/>
  <c r="N1805" i="12"/>
  <c r="N1809" i="12"/>
  <c r="N1813" i="12"/>
  <c r="N1817" i="12"/>
  <c r="N1821" i="12"/>
  <c r="N1825" i="12"/>
  <c r="N1829" i="12"/>
  <c r="N1833" i="12"/>
  <c r="N1837" i="12"/>
  <c r="N1841" i="12"/>
  <c r="N1845" i="12"/>
  <c r="N1849" i="12"/>
  <c r="N1853" i="12"/>
  <c r="N1857" i="12"/>
  <c r="N1861" i="12"/>
  <c r="N1865" i="12"/>
  <c r="N1869" i="12"/>
  <c r="N497" i="12"/>
  <c r="N778" i="12"/>
  <c r="N856" i="12"/>
  <c r="N920" i="12"/>
  <c r="N984" i="12"/>
  <c r="N1048" i="12"/>
  <c r="N1112" i="12"/>
  <c r="N1176" i="12"/>
  <c r="N1240" i="12"/>
  <c r="N1304" i="12"/>
  <c r="N1341" i="12"/>
  <c r="N1362" i="12"/>
  <c r="N1384" i="12"/>
  <c r="N1402" i="12"/>
  <c r="N1418" i="12"/>
  <c r="N1434" i="12"/>
  <c r="N1450" i="12"/>
  <c r="N1466" i="12"/>
  <c r="N1482" i="12"/>
  <c r="N1498" i="12"/>
  <c r="N1514" i="12"/>
  <c r="N1530" i="12"/>
  <c r="N1546" i="12"/>
  <c r="N1562" i="12"/>
  <c r="N1578" i="12"/>
  <c r="N1594" i="12"/>
  <c r="N1610" i="12"/>
  <c r="N1626" i="12"/>
  <c r="N1642" i="12"/>
  <c r="N1658" i="12"/>
  <c r="N1674" i="12"/>
  <c r="N1690" i="12"/>
  <c r="N1706" i="12"/>
  <c r="N1722" i="12"/>
  <c r="N1738" i="12"/>
  <c r="N1754" i="12"/>
  <c r="N1770" i="12"/>
  <c r="N1786" i="12"/>
  <c r="N1802" i="12"/>
  <c r="N1818" i="12"/>
  <c r="N1834" i="12"/>
  <c r="N1850" i="12"/>
  <c r="N1866" i="12"/>
  <c r="N1873" i="12"/>
  <c r="N1877" i="12"/>
  <c r="N1881" i="12"/>
  <c r="N1885" i="12"/>
  <c r="N1889" i="12"/>
  <c r="N1893" i="12"/>
  <c r="N1897" i="12"/>
  <c r="N1901" i="12"/>
  <c r="N1905" i="12"/>
  <c r="N1909" i="12"/>
  <c r="N1913" i="12"/>
  <c r="N1917" i="12"/>
  <c r="N1921" i="12"/>
  <c r="N1925" i="12"/>
  <c r="N1929" i="12"/>
  <c r="N1933" i="12"/>
  <c r="N1937" i="12"/>
  <c r="N1941" i="12"/>
  <c r="N1945" i="12"/>
  <c r="N1949" i="12"/>
  <c r="N1953" i="12"/>
  <c r="N1957" i="12"/>
  <c r="N1961" i="12"/>
  <c r="N1965" i="12"/>
  <c r="N1969" i="12"/>
  <c r="N1973" i="12"/>
  <c r="N1977" i="12"/>
  <c r="N1981" i="12"/>
  <c r="N1985" i="12"/>
  <c r="N1989" i="12"/>
  <c r="N1993" i="12"/>
  <c r="N1997" i="12"/>
  <c r="N2001" i="12"/>
  <c r="N2005" i="12"/>
  <c r="N2009" i="12"/>
  <c r="N2013" i="12"/>
  <c r="N2017" i="12"/>
  <c r="N2021" i="12"/>
  <c r="N2025" i="12"/>
  <c r="N2029" i="12"/>
  <c r="N2033" i="12"/>
  <c r="N2037" i="12"/>
  <c r="N2041" i="12"/>
  <c r="N2045" i="12"/>
  <c r="N2049" i="12"/>
  <c r="N2053" i="12"/>
  <c r="N2057" i="12"/>
  <c r="N2061" i="12"/>
  <c r="N2065" i="12"/>
  <c r="N2069" i="12"/>
  <c r="N2073" i="12"/>
  <c r="N2077" i="12"/>
  <c r="N2081" i="12"/>
  <c r="N2085" i="12"/>
  <c r="N2089" i="12"/>
  <c r="N2093" i="12"/>
  <c r="N2097" i="12"/>
  <c r="N2101" i="12"/>
  <c r="N2105" i="12"/>
  <c r="N2109" i="12"/>
  <c r="N2113" i="12"/>
  <c r="N2117" i="12"/>
  <c r="N2121" i="12"/>
  <c r="N2125" i="12"/>
  <c r="N2129" i="12"/>
  <c r="N2133" i="12"/>
  <c r="N2137" i="12"/>
  <c r="N2141" i="12"/>
  <c r="N2145" i="12"/>
  <c r="N2149" i="12"/>
  <c r="N2153" i="12"/>
  <c r="N2157" i="12"/>
  <c r="N2161" i="12"/>
  <c r="N2165" i="12"/>
  <c r="N2169" i="12"/>
  <c r="N2173" i="12"/>
  <c r="N2177" i="12"/>
  <c r="N2181" i="12"/>
  <c r="N2185" i="12"/>
  <c r="N2189" i="12"/>
  <c r="N2193" i="12"/>
  <c r="N2197" i="12"/>
  <c r="N2201" i="12"/>
  <c r="N2205" i="12"/>
  <c r="N2209" i="12"/>
  <c r="N2213" i="12"/>
  <c r="N2217" i="12"/>
  <c r="N2221" i="12"/>
  <c r="N2225" i="12"/>
  <c r="N2229" i="12"/>
  <c r="N2233" i="12"/>
  <c r="N2237" i="12"/>
  <c r="N2241" i="12"/>
  <c r="N2245" i="12"/>
  <c r="N2249" i="12"/>
  <c r="N2253" i="12"/>
  <c r="N2257" i="12"/>
  <c r="N2261" i="12"/>
  <c r="N2265" i="12"/>
  <c r="N2269" i="12"/>
  <c r="N2273" i="12"/>
  <c r="N2277" i="12"/>
  <c r="N2281" i="12"/>
  <c r="N2285" i="12"/>
  <c r="N2289" i="12"/>
  <c r="N2293" i="12"/>
  <c r="N2297" i="12"/>
  <c r="N2301" i="12"/>
  <c r="N2305" i="12"/>
  <c r="N2309" i="12"/>
  <c r="N2313" i="12"/>
  <c r="N2317" i="12"/>
  <c r="N2321" i="12"/>
  <c r="N2325" i="12"/>
  <c r="N2329" i="12"/>
  <c r="N2333" i="12"/>
  <c r="N2337" i="12"/>
  <c r="N2341" i="12"/>
  <c r="N2345" i="12"/>
  <c r="N2349" i="12"/>
  <c r="N2353" i="12"/>
  <c r="N2357" i="12"/>
  <c r="N2361" i="12"/>
  <c r="N2365" i="12"/>
  <c r="N2369" i="12"/>
  <c r="N2373" i="12"/>
  <c r="N2377" i="12"/>
  <c r="N2381" i="12"/>
  <c r="N582" i="12"/>
  <c r="N808" i="12"/>
  <c r="N872" i="12"/>
  <c r="N936" i="12"/>
  <c r="N1000" i="12"/>
  <c r="N1064" i="12"/>
  <c r="N1128" i="12"/>
  <c r="N1192" i="12"/>
  <c r="N1256" i="12"/>
  <c r="N1320" i="12"/>
  <c r="N1346" i="12"/>
  <c r="N1368" i="12"/>
  <c r="N1389" i="12"/>
  <c r="N1406" i="12"/>
  <c r="N1422" i="12"/>
  <c r="N1438" i="12"/>
  <c r="N1454" i="12"/>
  <c r="N1470" i="12"/>
  <c r="N1486" i="12"/>
  <c r="N1502" i="12"/>
  <c r="N1518" i="12"/>
  <c r="N1534" i="12"/>
  <c r="N1550" i="12"/>
  <c r="N1566" i="12"/>
  <c r="N1582" i="12"/>
  <c r="N1598" i="12"/>
  <c r="N1614" i="12"/>
  <c r="N1630" i="12"/>
  <c r="N1646" i="12"/>
  <c r="N1662" i="12"/>
  <c r="N1678" i="12"/>
  <c r="N1694" i="12"/>
  <c r="N1710" i="12"/>
  <c r="N1726" i="12"/>
  <c r="N1742" i="12"/>
  <c r="N1758" i="12"/>
  <c r="N1774" i="12"/>
  <c r="N1790" i="12"/>
  <c r="N1806" i="12"/>
  <c r="N1822" i="12"/>
  <c r="N1838" i="12"/>
  <c r="N1854" i="12"/>
  <c r="N1870" i="12"/>
  <c r="N1874" i="12"/>
  <c r="N1878" i="12"/>
  <c r="N1882" i="12"/>
  <c r="N1886" i="12"/>
  <c r="N1890" i="12"/>
  <c r="N1894" i="12"/>
  <c r="N1898" i="12"/>
  <c r="N1902" i="12"/>
  <c r="N1906" i="12"/>
  <c r="N1910" i="12"/>
  <c r="N1914" i="12"/>
  <c r="N1918" i="12"/>
  <c r="N1922" i="12"/>
  <c r="N1926" i="12"/>
  <c r="N1930" i="12"/>
  <c r="N1934" i="12"/>
  <c r="N1938" i="12"/>
  <c r="N1942" i="12"/>
  <c r="N1946" i="12"/>
  <c r="N1950" i="12"/>
  <c r="N1954" i="12"/>
  <c r="N1958" i="12"/>
  <c r="N1962" i="12"/>
  <c r="N1966" i="12"/>
  <c r="N1970" i="12"/>
  <c r="N1974" i="12"/>
  <c r="N1978" i="12"/>
  <c r="N1982" i="12"/>
  <c r="N1986" i="12"/>
  <c r="N1990" i="12"/>
  <c r="N1994" i="12"/>
  <c r="N1998" i="12"/>
  <c r="N2002" i="12"/>
  <c r="N2006" i="12"/>
  <c r="N2010" i="12"/>
  <c r="N2014" i="12"/>
  <c r="N2018" i="12"/>
  <c r="N2022" i="12"/>
  <c r="N2026" i="12"/>
  <c r="N2030" i="12"/>
  <c r="N2034" i="12"/>
  <c r="N2038" i="12"/>
  <c r="N2042" i="12"/>
  <c r="N2046" i="12"/>
  <c r="N2050" i="12"/>
  <c r="N2054" i="12"/>
  <c r="N2058" i="12"/>
  <c r="N2062" i="12"/>
  <c r="N2066" i="12"/>
  <c r="N2070" i="12"/>
  <c r="N2074" i="12"/>
  <c r="N2078" i="12"/>
  <c r="N2082" i="12"/>
  <c r="N2086" i="12"/>
  <c r="N2090" i="12"/>
  <c r="N2094" i="12"/>
  <c r="N2098" i="12"/>
  <c r="N2102" i="12"/>
  <c r="N2106" i="12"/>
  <c r="N2110" i="12"/>
  <c r="N2114" i="12"/>
  <c r="N2118" i="12"/>
  <c r="N2122" i="12"/>
  <c r="N2126" i="12"/>
  <c r="N2130" i="12"/>
  <c r="N2134" i="12"/>
  <c r="N2138" i="12"/>
  <c r="N2142" i="12"/>
  <c r="N2146" i="12"/>
  <c r="N2150" i="12"/>
  <c r="N2154" i="12"/>
  <c r="N2158" i="12"/>
  <c r="N2162" i="12"/>
  <c r="N2166" i="12"/>
  <c r="N2170" i="12"/>
  <c r="N2174" i="12"/>
  <c r="N2178" i="12"/>
  <c r="N2182" i="12"/>
  <c r="N2186" i="12"/>
  <c r="N2190" i="12"/>
  <c r="N2194" i="12"/>
  <c r="N2198" i="12"/>
  <c r="N2202" i="12"/>
  <c r="N2206" i="12"/>
  <c r="N2210" i="12"/>
  <c r="N2214" i="12"/>
  <c r="N2218" i="12"/>
  <c r="N2222" i="12"/>
  <c r="N2226" i="12"/>
  <c r="N2230" i="12"/>
  <c r="N2234" i="12"/>
  <c r="N2238" i="12"/>
  <c r="N2242" i="12"/>
  <c r="N2246" i="12"/>
  <c r="N2250" i="12"/>
  <c r="N2254" i="12"/>
  <c r="N2258" i="12"/>
  <c r="N2262" i="12"/>
  <c r="N2266" i="12"/>
  <c r="N2270" i="12"/>
  <c r="N2274" i="12"/>
  <c r="N2278" i="12"/>
  <c r="N2282" i="12"/>
  <c r="N2286" i="12"/>
  <c r="N2290" i="12"/>
  <c r="N2294" i="12"/>
  <c r="N2298" i="12"/>
  <c r="N2302" i="12"/>
  <c r="N2306" i="12"/>
  <c r="N2310" i="12"/>
  <c r="N2314" i="12"/>
  <c r="N2318" i="12"/>
  <c r="N2322" i="12"/>
  <c r="N2326" i="12"/>
  <c r="N2330" i="12"/>
  <c r="N2334" i="12"/>
  <c r="N2338" i="12"/>
  <c r="N2342" i="12"/>
  <c r="N2346" i="12"/>
  <c r="N2350" i="12"/>
  <c r="N2354" i="12"/>
  <c r="N2358" i="12"/>
  <c r="N2362" i="12"/>
  <c r="N2366" i="12"/>
  <c r="N2370" i="12"/>
  <c r="N2374" i="12"/>
  <c r="N2378" i="12"/>
  <c r="N650" i="12"/>
  <c r="N824" i="12"/>
  <c r="N888" i="12"/>
  <c r="N952" i="12"/>
  <c r="N1016" i="12"/>
  <c r="N1080" i="12"/>
  <c r="N1144" i="12"/>
  <c r="N1208" i="12"/>
  <c r="N1272" i="12"/>
  <c r="N1330" i="12"/>
  <c r="N1352" i="12"/>
  <c r="N1373" i="12"/>
  <c r="N1394" i="12"/>
  <c r="N1410" i="12"/>
  <c r="N1426" i="12"/>
  <c r="N1442" i="12"/>
  <c r="N1458" i="12"/>
  <c r="N1474" i="12"/>
  <c r="N1490" i="12"/>
  <c r="N1506" i="12"/>
  <c r="N1522" i="12"/>
  <c r="N1538" i="12"/>
  <c r="N1554" i="12"/>
  <c r="N1570" i="12"/>
  <c r="N1586" i="12"/>
  <c r="N1602" i="12"/>
  <c r="N1618" i="12"/>
  <c r="N1634" i="12"/>
  <c r="N1650" i="12"/>
  <c r="N1666" i="12"/>
  <c r="N1682" i="12"/>
  <c r="N1698" i="12"/>
  <c r="N1714" i="12"/>
  <c r="N1730" i="12"/>
  <c r="N1746" i="12"/>
  <c r="N1762" i="12"/>
  <c r="N1778" i="12"/>
  <c r="N1794" i="12"/>
  <c r="N1810" i="12"/>
  <c r="N1826" i="12"/>
  <c r="N1842" i="12"/>
  <c r="N1858" i="12"/>
  <c r="N1871" i="12"/>
  <c r="N1875" i="12"/>
  <c r="N1879" i="12"/>
  <c r="N1883" i="12"/>
  <c r="N1887" i="12"/>
  <c r="N1891" i="12"/>
  <c r="N1895" i="12"/>
  <c r="N1899" i="12"/>
  <c r="N1903" i="12"/>
  <c r="N1907" i="12"/>
  <c r="N1911" i="12"/>
  <c r="N1915" i="12"/>
  <c r="N1919" i="12"/>
  <c r="N1923" i="12"/>
  <c r="N1927" i="12"/>
  <c r="N1931" i="12"/>
  <c r="N1935" i="12"/>
  <c r="N1939" i="12"/>
  <c r="N1943" i="12"/>
  <c r="N1947" i="12"/>
  <c r="N1951" i="12"/>
  <c r="N1955" i="12"/>
  <c r="N1959" i="12"/>
  <c r="N1963" i="12"/>
  <c r="N1967" i="12"/>
  <c r="N1971" i="12"/>
  <c r="N1975" i="12"/>
  <c r="N1979" i="12"/>
  <c r="N1983" i="12"/>
  <c r="N1987" i="12"/>
  <c r="N1991" i="12"/>
  <c r="N1995" i="12"/>
  <c r="N1999" i="12"/>
  <c r="N2003" i="12"/>
  <c r="N2007" i="12"/>
  <c r="N2011" i="12"/>
  <c r="N2015" i="12"/>
  <c r="N2019" i="12"/>
  <c r="N2023" i="12"/>
  <c r="N2027" i="12"/>
  <c r="N2031" i="12"/>
  <c r="N2035" i="12"/>
  <c r="N2039" i="12"/>
  <c r="N2043" i="12"/>
  <c r="N2047" i="12"/>
  <c r="N2051" i="12"/>
  <c r="N2055" i="12"/>
  <c r="N2059" i="12"/>
  <c r="N2063" i="12"/>
  <c r="N2067" i="12"/>
  <c r="N2071" i="12"/>
  <c r="N2075" i="12"/>
  <c r="N2079" i="12"/>
  <c r="N2083" i="12"/>
  <c r="N2087" i="12"/>
  <c r="N2091" i="12"/>
  <c r="N2095" i="12"/>
  <c r="N2099" i="12"/>
  <c r="N2103" i="12"/>
  <c r="N2107" i="12"/>
  <c r="N2111" i="12"/>
  <c r="N2115" i="12"/>
  <c r="N2119" i="12"/>
  <c r="N2123" i="12"/>
  <c r="N2127" i="12"/>
  <c r="N2131" i="12"/>
  <c r="N2135" i="12"/>
  <c r="N2139" i="12"/>
  <c r="N2143" i="12"/>
  <c r="N2147" i="12"/>
  <c r="N2151" i="12"/>
  <c r="N2155" i="12"/>
  <c r="N2159" i="12"/>
  <c r="N2163" i="12"/>
  <c r="N2167" i="12"/>
  <c r="N2171" i="12"/>
  <c r="N2175" i="12"/>
  <c r="N2179" i="12"/>
  <c r="N2183" i="12"/>
  <c r="N2187" i="12"/>
  <c r="N2191" i="12"/>
  <c r="N2195" i="12"/>
  <c r="N2199" i="12"/>
  <c r="N2203" i="12"/>
  <c r="N2207" i="12"/>
  <c r="N2211" i="12"/>
  <c r="N2215" i="12"/>
  <c r="N2219" i="12"/>
  <c r="N2223" i="12"/>
  <c r="N2227" i="12"/>
  <c r="N2231" i="12"/>
  <c r="N2235" i="12"/>
  <c r="N2239" i="12"/>
  <c r="N2243" i="12"/>
  <c r="N2247" i="12"/>
  <c r="N2251" i="12"/>
  <c r="N2255" i="12"/>
  <c r="N2259" i="12"/>
  <c r="N2263" i="12"/>
  <c r="N2267" i="12"/>
  <c r="N2271" i="12"/>
  <c r="N2275" i="12"/>
  <c r="N2279" i="12"/>
  <c r="N2283" i="12"/>
  <c r="N2287" i="12"/>
  <c r="N2291" i="12"/>
  <c r="N2295" i="12"/>
  <c r="N2299" i="12"/>
  <c r="N2303" i="12"/>
  <c r="N2307" i="12"/>
  <c r="N2311" i="12"/>
  <c r="N2315" i="12"/>
  <c r="N2319" i="12"/>
  <c r="N2323" i="12"/>
  <c r="N2327" i="12"/>
  <c r="N2331" i="12"/>
  <c r="N2335" i="12"/>
  <c r="N2339" i="12"/>
  <c r="N2343" i="12"/>
  <c r="N2347" i="12"/>
  <c r="N2351" i="12"/>
  <c r="N2355" i="12"/>
  <c r="N2359" i="12"/>
  <c r="N2363" i="12"/>
  <c r="N2367" i="12"/>
  <c r="N2371" i="12"/>
  <c r="N2375" i="12"/>
  <c r="N2379" i="12"/>
  <c r="N2383" i="12"/>
  <c r="N2387" i="12"/>
  <c r="N2391" i="12"/>
  <c r="N2395" i="12"/>
  <c r="N2399" i="12"/>
  <c r="N2403" i="12"/>
  <c r="N2407" i="12"/>
  <c r="N2411" i="12"/>
  <c r="N2415" i="12"/>
  <c r="N2419" i="12"/>
  <c r="N2423" i="12"/>
  <c r="N2427" i="12"/>
  <c r="N714" i="12"/>
  <c r="N1032" i="12"/>
  <c r="N1288" i="12"/>
  <c r="N1398" i="12"/>
  <c r="N1462" i="12"/>
  <c r="N1526" i="12"/>
  <c r="N1590" i="12"/>
  <c r="N1654" i="12"/>
  <c r="N1718" i="12"/>
  <c r="N1782" i="12"/>
  <c r="N1846" i="12"/>
  <c r="N1880" i="12"/>
  <c r="N1896" i="12"/>
  <c r="N1912" i="12"/>
  <c r="N1928" i="12"/>
  <c r="N1944" i="12"/>
  <c r="N1960" i="12"/>
  <c r="N1976" i="12"/>
  <c r="N1992" i="12"/>
  <c r="N2008" i="12"/>
  <c r="N2024" i="12"/>
  <c r="N2040" i="12"/>
  <c r="N2056" i="12"/>
  <c r="N2072" i="12"/>
  <c r="N2088" i="12"/>
  <c r="N2104" i="12"/>
  <c r="N2120" i="12"/>
  <c r="N2136" i="12"/>
  <c r="N2152" i="12"/>
  <c r="N2168" i="12"/>
  <c r="N2184" i="12"/>
  <c r="N2200" i="12"/>
  <c r="N2216" i="12"/>
  <c r="N2232" i="12"/>
  <c r="N2248" i="12"/>
  <c r="N2264" i="12"/>
  <c r="N2280" i="12"/>
  <c r="N2296" i="12"/>
  <c r="N2312" i="12"/>
  <c r="N2328" i="12"/>
  <c r="N2344" i="12"/>
  <c r="N2360" i="12"/>
  <c r="N2376" i="12"/>
  <c r="N2385" i="12"/>
  <c r="N2390" i="12"/>
  <c r="N2396" i="12"/>
  <c r="N2401" i="12"/>
  <c r="N2406" i="12"/>
  <c r="N2412" i="12"/>
  <c r="N2417" i="12"/>
  <c r="N2422" i="12"/>
  <c r="N2428" i="12"/>
  <c r="N2432" i="12"/>
  <c r="N2436" i="12"/>
  <c r="N2440" i="12"/>
  <c r="N2444" i="12"/>
  <c r="N2448" i="12"/>
  <c r="N2452" i="12"/>
  <c r="N2456" i="12"/>
  <c r="N2460" i="12"/>
  <c r="N2464" i="12"/>
  <c r="N2468" i="12"/>
  <c r="N2472" i="12"/>
  <c r="N2476" i="12"/>
  <c r="N2480" i="12"/>
  <c r="N2484" i="12"/>
  <c r="N2488" i="12"/>
  <c r="N2492" i="12"/>
  <c r="N2496" i="12"/>
  <c r="N2500" i="12"/>
  <c r="N2504" i="12"/>
  <c r="N2508" i="12"/>
  <c r="N2512" i="12"/>
  <c r="N2516" i="12"/>
  <c r="N2520" i="12"/>
  <c r="N2524" i="12"/>
  <c r="N2528" i="12"/>
  <c r="N2532" i="12"/>
  <c r="N2536" i="12"/>
  <c r="N2540" i="12"/>
  <c r="N2544" i="12"/>
  <c r="N2548" i="12"/>
  <c r="N2552" i="12"/>
  <c r="N2556" i="12"/>
  <c r="N2560" i="12"/>
  <c r="N2564" i="12"/>
  <c r="N2568" i="12"/>
  <c r="N2572" i="12"/>
  <c r="N2576" i="12"/>
  <c r="N2580" i="12"/>
  <c r="N2584" i="12"/>
  <c r="N2588" i="12"/>
  <c r="N2592" i="12"/>
  <c r="N2596" i="12"/>
  <c r="N2600" i="12"/>
  <c r="N2604" i="12"/>
  <c r="N2608" i="12"/>
  <c r="N2612" i="12"/>
  <c r="N2616" i="12"/>
  <c r="N2620" i="12"/>
  <c r="N2624" i="12"/>
  <c r="N2628" i="12"/>
  <c r="N2632" i="12"/>
  <c r="N2636" i="12"/>
  <c r="N2640" i="12"/>
  <c r="N2644" i="12"/>
  <c r="N2648" i="12"/>
  <c r="N2652" i="12"/>
  <c r="N2656" i="12"/>
  <c r="N2660" i="12"/>
  <c r="N2664" i="12"/>
  <c r="N2668" i="12"/>
  <c r="N2672" i="12"/>
  <c r="N2676" i="12"/>
  <c r="N2680" i="12"/>
  <c r="N2684" i="12"/>
  <c r="N2688" i="12"/>
  <c r="N2692" i="12"/>
  <c r="N2696" i="12"/>
  <c r="N2700" i="12"/>
  <c r="N2704" i="12"/>
  <c r="N2708" i="12"/>
  <c r="N2712" i="12"/>
  <c r="N2716" i="12"/>
  <c r="N2720" i="12"/>
  <c r="N2724" i="12"/>
  <c r="N2728" i="12"/>
  <c r="N2732" i="12"/>
  <c r="N2736" i="12"/>
  <c r="N2740" i="12"/>
  <c r="N2744" i="12"/>
  <c r="N2748" i="12"/>
  <c r="N2752" i="12"/>
  <c r="N2756" i="12"/>
  <c r="N2760" i="12"/>
  <c r="N2764" i="12"/>
  <c r="N2768" i="12"/>
  <c r="N2772" i="12"/>
  <c r="N2776" i="12"/>
  <c r="N2780" i="12"/>
  <c r="N2784" i="12"/>
  <c r="N2788" i="12"/>
  <c r="N2792" i="12"/>
  <c r="N2796" i="12"/>
  <c r="N2800" i="12"/>
  <c r="N2804" i="12"/>
  <c r="N2808" i="12"/>
  <c r="N2812" i="12"/>
  <c r="N2816" i="12"/>
  <c r="N2820" i="12"/>
  <c r="N2824" i="12"/>
  <c r="N2828" i="12"/>
  <c r="N2832" i="12"/>
  <c r="N2836" i="12"/>
  <c r="N2840" i="12"/>
  <c r="N2844" i="12"/>
  <c r="N2848" i="12"/>
  <c r="N2852" i="12"/>
  <c r="N2856" i="12"/>
  <c r="N2860" i="12"/>
  <c r="N2864" i="12"/>
  <c r="N2868" i="12"/>
  <c r="N2872" i="12"/>
  <c r="N2876" i="12"/>
  <c r="N2880" i="12"/>
  <c r="N2884" i="12"/>
  <c r="N2888" i="12"/>
  <c r="N2892" i="12"/>
  <c r="N2896" i="12"/>
  <c r="N2900" i="12"/>
  <c r="N2904" i="12"/>
  <c r="N2908" i="12"/>
  <c r="N2912" i="12"/>
  <c r="N2916" i="12"/>
  <c r="N2920" i="12"/>
  <c r="N2924" i="12"/>
  <c r="N2928" i="12"/>
  <c r="N2932" i="12"/>
  <c r="N2936" i="12"/>
  <c r="N2940" i="12"/>
  <c r="N2944" i="12"/>
  <c r="N2948" i="12"/>
  <c r="N2952" i="12"/>
  <c r="N2956" i="12"/>
  <c r="N2960" i="12"/>
  <c r="N2964" i="12"/>
  <c r="N2968" i="12"/>
  <c r="N2972" i="12"/>
  <c r="N2976" i="12"/>
  <c r="N2980" i="12"/>
  <c r="N2984" i="12"/>
  <c r="N2988" i="12"/>
  <c r="N2992" i="12"/>
  <c r="N2996" i="12"/>
  <c r="N3000" i="12"/>
  <c r="N3004" i="12"/>
  <c r="N3008" i="12"/>
  <c r="N3012" i="12"/>
  <c r="N3016" i="12"/>
  <c r="N3020" i="12"/>
  <c r="N3024" i="12"/>
  <c r="N3028" i="12"/>
  <c r="N3032" i="12"/>
  <c r="N3036" i="12"/>
  <c r="N3040" i="12"/>
  <c r="N3044" i="12"/>
  <c r="N3048" i="12"/>
  <c r="N3052" i="12"/>
  <c r="N3056" i="12"/>
  <c r="N3060" i="12"/>
  <c r="N3064" i="12"/>
  <c r="N3068" i="12"/>
  <c r="N3072" i="12"/>
  <c r="N3076" i="12"/>
  <c r="N3080" i="12"/>
  <c r="N3084" i="12"/>
  <c r="N3088" i="12"/>
  <c r="N3092" i="12"/>
  <c r="N3096" i="12"/>
  <c r="N3100" i="12"/>
  <c r="N3104" i="12"/>
  <c r="N3108" i="12"/>
  <c r="N3112" i="12"/>
  <c r="N3116" i="12"/>
  <c r="N3120" i="12"/>
  <c r="N3124" i="12"/>
  <c r="N3128" i="12"/>
  <c r="N3132" i="12"/>
  <c r="N3136" i="12"/>
  <c r="N3140" i="12"/>
  <c r="N3144" i="12"/>
  <c r="N3148" i="12"/>
  <c r="N3152" i="12"/>
  <c r="N3156" i="12"/>
  <c r="N3160" i="12"/>
  <c r="N3164" i="12"/>
  <c r="N3168" i="12"/>
  <c r="N3172" i="12"/>
  <c r="N3176" i="12"/>
  <c r="N3180" i="12"/>
  <c r="N3184" i="12"/>
  <c r="N3188" i="12"/>
  <c r="N3192" i="12"/>
  <c r="N3196" i="12"/>
  <c r="N3200" i="12"/>
  <c r="N3204" i="12"/>
  <c r="N3208" i="12"/>
  <c r="N3212" i="12"/>
  <c r="N3216" i="12"/>
  <c r="N3220" i="12"/>
  <c r="N3224" i="12"/>
  <c r="N3228" i="12"/>
  <c r="N3232" i="12"/>
  <c r="N3236" i="12"/>
  <c r="N3240" i="12"/>
  <c r="N3244" i="12"/>
  <c r="N3248" i="12"/>
  <c r="N3252" i="12"/>
  <c r="N3256" i="12"/>
  <c r="N3260" i="12"/>
  <c r="N3264" i="12"/>
  <c r="N3268" i="12"/>
  <c r="N3272" i="12"/>
  <c r="N3276" i="12"/>
  <c r="N3280" i="12"/>
  <c r="N3284" i="12"/>
  <c r="N3288" i="12"/>
  <c r="N3292" i="12"/>
  <c r="N3296" i="12"/>
  <c r="N3300" i="12"/>
  <c r="N3304" i="12"/>
  <c r="N3308" i="12"/>
  <c r="N3312" i="12"/>
  <c r="N3316" i="12"/>
  <c r="N3320" i="12"/>
  <c r="N3324" i="12"/>
  <c r="N3328" i="12"/>
  <c r="N3332" i="12"/>
  <c r="N3336" i="12"/>
  <c r="N3340" i="12"/>
  <c r="N3344" i="12"/>
  <c r="N3348" i="12"/>
  <c r="N3352" i="12"/>
  <c r="N3356" i="12"/>
  <c r="N3360" i="12"/>
  <c r="N3364" i="12"/>
  <c r="N3368" i="12"/>
  <c r="N3372" i="12"/>
  <c r="N3376" i="12"/>
  <c r="N3380" i="12"/>
  <c r="N3384" i="12"/>
  <c r="N3388" i="12"/>
  <c r="N3392" i="12"/>
  <c r="N3396" i="12"/>
  <c r="N3400" i="12"/>
  <c r="N3404" i="12"/>
  <c r="N3408" i="12"/>
  <c r="N3412" i="12"/>
  <c r="N3416" i="12"/>
  <c r="N3420" i="12"/>
  <c r="N3424" i="12"/>
  <c r="N3428" i="12"/>
  <c r="N3432" i="12"/>
  <c r="N3436" i="12"/>
  <c r="N3440" i="12"/>
  <c r="N3444" i="12"/>
  <c r="N3448" i="12"/>
  <c r="N3452" i="12"/>
  <c r="N3456" i="12"/>
  <c r="N3460" i="12"/>
  <c r="N3464" i="12"/>
  <c r="N3468" i="12"/>
  <c r="N3472" i="12"/>
  <c r="N3476" i="12"/>
  <c r="N3480" i="12"/>
  <c r="N3484" i="12"/>
  <c r="N3488" i="12"/>
  <c r="N3492" i="12"/>
  <c r="N3496" i="12"/>
  <c r="N3500" i="12"/>
  <c r="N3504" i="12"/>
  <c r="N3508" i="12"/>
  <c r="N3512" i="12"/>
  <c r="N3516" i="12"/>
  <c r="N3520" i="12"/>
  <c r="N3524" i="12"/>
  <c r="N3528" i="12"/>
  <c r="N3532" i="12"/>
  <c r="N3536" i="12"/>
  <c r="N3540" i="12"/>
  <c r="N3544" i="12"/>
  <c r="N3548" i="12"/>
  <c r="N3552" i="12"/>
  <c r="N3556" i="12"/>
  <c r="N3560" i="12"/>
  <c r="N3564" i="12"/>
  <c r="N3568" i="12"/>
  <c r="N3572" i="12"/>
  <c r="N3576" i="12"/>
  <c r="N3580" i="12"/>
  <c r="N3584" i="12"/>
  <c r="N840" i="12"/>
  <c r="N1096" i="12"/>
  <c r="N1336" i="12"/>
  <c r="N1414" i="12"/>
  <c r="N1478" i="12"/>
  <c r="N1542" i="12"/>
  <c r="N1606" i="12"/>
  <c r="N1670" i="12"/>
  <c r="N1734" i="12"/>
  <c r="N1798" i="12"/>
  <c r="N1862" i="12"/>
  <c r="N1884" i="12"/>
  <c r="N1900" i="12"/>
  <c r="N1916" i="12"/>
  <c r="N1932" i="12"/>
  <c r="N1948" i="12"/>
  <c r="N1964" i="12"/>
  <c r="N1980" i="12"/>
  <c r="N1996" i="12"/>
  <c r="N2012" i="12"/>
  <c r="N2028" i="12"/>
  <c r="N2044" i="12"/>
  <c r="N2060" i="12"/>
  <c r="N2076" i="12"/>
  <c r="N2092" i="12"/>
  <c r="N2108" i="12"/>
  <c r="N2124" i="12"/>
  <c r="N2140" i="12"/>
  <c r="N2156" i="12"/>
  <c r="N2172" i="12"/>
  <c r="N2188" i="12"/>
  <c r="N2204" i="12"/>
  <c r="N2220" i="12"/>
  <c r="N2236" i="12"/>
  <c r="N2252" i="12"/>
  <c r="N2268" i="12"/>
  <c r="N2284" i="12"/>
  <c r="N2300" i="12"/>
  <c r="N2316" i="12"/>
  <c r="N2332" i="12"/>
  <c r="N2348" i="12"/>
  <c r="N2364" i="12"/>
  <c r="N2380" i="12"/>
  <c r="N2386" i="12"/>
  <c r="N2392" i="12"/>
  <c r="N2397" i="12"/>
  <c r="N2402" i="12"/>
  <c r="N2408" i="12"/>
  <c r="N2413" i="12"/>
  <c r="N2418" i="12"/>
  <c r="N2424" i="12"/>
  <c r="N2429" i="12"/>
  <c r="N2433" i="12"/>
  <c r="N2437" i="12"/>
  <c r="N2441" i="12"/>
  <c r="N2445" i="12"/>
  <c r="N2449" i="12"/>
  <c r="N2453" i="12"/>
  <c r="N2457" i="12"/>
  <c r="N2461" i="12"/>
  <c r="N2465" i="12"/>
  <c r="N2469" i="12"/>
  <c r="N2473" i="12"/>
  <c r="N2477" i="12"/>
  <c r="N2481" i="12"/>
  <c r="N2485" i="12"/>
  <c r="N2489" i="12"/>
  <c r="N2493" i="12"/>
  <c r="N2497" i="12"/>
  <c r="N2501" i="12"/>
  <c r="N2505" i="12"/>
  <c r="N2509" i="12"/>
  <c r="N2513" i="12"/>
  <c r="N2517" i="12"/>
  <c r="N2521" i="12"/>
  <c r="N2525" i="12"/>
  <c r="N2529" i="12"/>
  <c r="N2533" i="12"/>
  <c r="N2537" i="12"/>
  <c r="N2541" i="12"/>
  <c r="N2545" i="12"/>
  <c r="N2549" i="12"/>
  <c r="N2553" i="12"/>
  <c r="N2557" i="12"/>
  <c r="N2561" i="12"/>
  <c r="N2565" i="12"/>
  <c r="N2569" i="12"/>
  <c r="N2573" i="12"/>
  <c r="N2577" i="12"/>
  <c r="N2581" i="12"/>
  <c r="N2585" i="12"/>
  <c r="N2589" i="12"/>
  <c r="N2593" i="12"/>
  <c r="N2597" i="12"/>
  <c r="N2601" i="12"/>
  <c r="N2605" i="12"/>
  <c r="N2609" i="12"/>
  <c r="N2613" i="12"/>
  <c r="N2617" i="12"/>
  <c r="N2621" i="12"/>
  <c r="N2625" i="12"/>
  <c r="N2629" i="12"/>
  <c r="N2633" i="12"/>
  <c r="N2637" i="12"/>
  <c r="N2641" i="12"/>
  <c r="N2645" i="12"/>
  <c r="N2649" i="12"/>
  <c r="N2653" i="12"/>
  <c r="N2657" i="12"/>
  <c r="N2661" i="12"/>
  <c r="N2665" i="12"/>
  <c r="N2669" i="12"/>
  <c r="N2673" i="12"/>
  <c r="N2677" i="12"/>
  <c r="N2681" i="12"/>
  <c r="N2685" i="12"/>
  <c r="N2689" i="12"/>
  <c r="N2693" i="12"/>
  <c r="N2697" i="12"/>
  <c r="N2701" i="12"/>
  <c r="N2705" i="12"/>
  <c r="N2709" i="12"/>
  <c r="N2713" i="12"/>
  <c r="N2717" i="12"/>
  <c r="N2721" i="12"/>
  <c r="N2725" i="12"/>
  <c r="N2729" i="12"/>
  <c r="N2733" i="12"/>
  <c r="N2737" i="12"/>
  <c r="N2741" i="12"/>
  <c r="N2745" i="12"/>
  <c r="N2749" i="12"/>
  <c r="N2753" i="12"/>
  <c r="N2757" i="12"/>
  <c r="N2761" i="12"/>
  <c r="N2765" i="12"/>
  <c r="N2769" i="12"/>
  <c r="N2773" i="12"/>
  <c r="N2777" i="12"/>
  <c r="N2781" i="12"/>
  <c r="N2785" i="12"/>
  <c r="N2789" i="12"/>
  <c r="N2793" i="12"/>
  <c r="N2797" i="12"/>
  <c r="N2801" i="12"/>
  <c r="N2805" i="12"/>
  <c r="N2809" i="12"/>
  <c r="N2813" i="12"/>
  <c r="N2817" i="12"/>
  <c r="N2821" i="12"/>
  <c r="N2825" i="12"/>
  <c r="N2829" i="12"/>
  <c r="N2833" i="12"/>
  <c r="N2837" i="12"/>
  <c r="N2841" i="12"/>
  <c r="N2845" i="12"/>
  <c r="N2849" i="12"/>
  <c r="N2853" i="12"/>
  <c r="N2857" i="12"/>
  <c r="N2861" i="12"/>
  <c r="N2865" i="12"/>
  <c r="N2869" i="12"/>
  <c r="N2873" i="12"/>
  <c r="N2877" i="12"/>
  <c r="N2881" i="12"/>
  <c r="N2885" i="12"/>
  <c r="N2889" i="12"/>
  <c r="N2893" i="12"/>
  <c r="N2897" i="12"/>
  <c r="N2901" i="12"/>
  <c r="N2905" i="12"/>
  <c r="N2909" i="12"/>
  <c r="N2913" i="12"/>
  <c r="N2917" i="12"/>
  <c r="N2921" i="12"/>
  <c r="N2925" i="12"/>
  <c r="N2929" i="12"/>
  <c r="N2933" i="12"/>
  <c r="N2937" i="12"/>
  <c r="N2941" i="12"/>
  <c r="N2945" i="12"/>
  <c r="N2949" i="12"/>
  <c r="N2953" i="12"/>
  <c r="N2957" i="12"/>
  <c r="N2961" i="12"/>
  <c r="N2965" i="12"/>
  <c r="N2969" i="12"/>
  <c r="N2973" i="12"/>
  <c r="N2977" i="12"/>
  <c r="N2981" i="12"/>
  <c r="N2985" i="12"/>
  <c r="N2989" i="12"/>
  <c r="N2993" i="12"/>
  <c r="N2997" i="12"/>
  <c r="N3001" i="12"/>
  <c r="N3005" i="12"/>
  <c r="N3009" i="12"/>
  <c r="N3013" i="12"/>
  <c r="N3017" i="12"/>
  <c r="N3021" i="12"/>
  <c r="N3025" i="12"/>
  <c r="N3029" i="12"/>
  <c r="N3033" i="12"/>
  <c r="N3037" i="12"/>
  <c r="N3041" i="12"/>
  <c r="N3045" i="12"/>
  <c r="N3049" i="12"/>
  <c r="N3053" i="12"/>
  <c r="N3057" i="12"/>
  <c r="N3061" i="12"/>
  <c r="N3065" i="12"/>
  <c r="N3069" i="12"/>
  <c r="N3073" i="12"/>
  <c r="N3077" i="12"/>
  <c r="N3081" i="12"/>
  <c r="N3085" i="12"/>
  <c r="N3089" i="12"/>
  <c r="N3093" i="12"/>
  <c r="N3097" i="12"/>
  <c r="N3101" i="12"/>
  <c r="N3105" i="12"/>
  <c r="N3109" i="12"/>
  <c r="N3113" i="12"/>
  <c r="N3117" i="12"/>
  <c r="N3121" i="12"/>
  <c r="N3125" i="12"/>
  <c r="N3129" i="12"/>
  <c r="N3133" i="12"/>
  <c r="N3137" i="12"/>
  <c r="N3141" i="12"/>
  <c r="N3145" i="12"/>
  <c r="N3149" i="12"/>
  <c r="N3153" i="12"/>
  <c r="N3157" i="12"/>
  <c r="N3161" i="12"/>
  <c r="N3165" i="12"/>
  <c r="N3169" i="12"/>
  <c r="N3173" i="12"/>
  <c r="N3177" i="12"/>
  <c r="N3181" i="12"/>
  <c r="N3185" i="12"/>
  <c r="N3189" i="12"/>
  <c r="N3193" i="12"/>
  <c r="N3197" i="12"/>
  <c r="N3201" i="12"/>
  <c r="N3205" i="12"/>
  <c r="N3209" i="12"/>
  <c r="N3213" i="12"/>
  <c r="N3217" i="12"/>
  <c r="N3221" i="12"/>
  <c r="N3225" i="12"/>
  <c r="N3229" i="12"/>
  <c r="N3233" i="12"/>
  <c r="N3237" i="12"/>
  <c r="N3241" i="12"/>
  <c r="N3245" i="12"/>
  <c r="N3249" i="12"/>
  <c r="N3253" i="12"/>
  <c r="N3257" i="12"/>
  <c r="N3261" i="12"/>
  <c r="N3265" i="12"/>
  <c r="N3269" i="12"/>
  <c r="N3273" i="12"/>
  <c r="N3277" i="12"/>
  <c r="N3281" i="12"/>
  <c r="N3285" i="12"/>
  <c r="N3289" i="12"/>
  <c r="N3293" i="12"/>
  <c r="N3297" i="12"/>
  <c r="N3301" i="12"/>
  <c r="N3305" i="12"/>
  <c r="N3309" i="12"/>
  <c r="N3313" i="12"/>
  <c r="N3317" i="12"/>
  <c r="N3321" i="12"/>
  <c r="N3325" i="12"/>
  <c r="N3329" i="12"/>
  <c r="N3333" i="12"/>
  <c r="N3337" i="12"/>
  <c r="N3341" i="12"/>
  <c r="N3345" i="12"/>
  <c r="N3349" i="12"/>
  <c r="N3353" i="12"/>
  <c r="N3357" i="12"/>
  <c r="N3361" i="12"/>
  <c r="N3365" i="12"/>
  <c r="N3369" i="12"/>
  <c r="N3373" i="12"/>
  <c r="N3377" i="12"/>
  <c r="N3381" i="12"/>
  <c r="N3385" i="12"/>
  <c r="N3389" i="12"/>
  <c r="N3393" i="12"/>
  <c r="N3397" i="12"/>
  <c r="N3401" i="12"/>
  <c r="N3405" i="12"/>
  <c r="N3409" i="12"/>
  <c r="N3413" i="12"/>
  <c r="N3417" i="12"/>
  <c r="N3421" i="12"/>
  <c r="N3425" i="12"/>
  <c r="N3429" i="12"/>
  <c r="N3433" i="12"/>
  <c r="N3437" i="12"/>
  <c r="N3441" i="12"/>
  <c r="N3445" i="12"/>
  <c r="N3449" i="12"/>
  <c r="N3453" i="12"/>
  <c r="N3457" i="12"/>
  <c r="N3461" i="12"/>
  <c r="N3465" i="12"/>
  <c r="N3469" i="12"/>
  <c r="N3473" i="12"/>
  <c r="N3477" i="12"/>
  <c r="N3481" i="12"/>
  <c r="N3485" i="12"/>
  <c r="N3489" i="12"/>
  <c r="N3493" i="12"/>
  <c r="N3497" i="12"/>
  <c r="N3501" i="12"/>
  <c r="N3505" i="12"/>
  <c r="N3509" i="12"/>
  <c r="N3513" i="12"/>
  <c r="N3517" i="12"/>
  <c r="N3521" i="12"/>
  <c r="N3525" i="12"/>
  <c r="N3529" i="12"/>
  <c r="N3533" i="12"/>
  <c r="N3537" i="12"/>
  <c r="N3541" i="12"/>
  <c r="N3545" i="12"/>
  <c r="N3549" i="12"/>
  <c r="N3553" i="12"/>
  <c r="N3557" i="12"/>
  <c r="N3561" i="12"/>
  <c r="N3565" i="12"/>
  <c r="N3569" i="12"/>
  <c r="N3573" i="12"/>
  <c r="N904" i="12"/>
  <c r="N1160" i="12"/>
  <c r="N1357" i="12"/>
  <c r="N1430" i="12"/>
  <c r="N1494" i="12"/>
  <c r="N1558" i="12"/>
  <c r="N1622" i="12"/>
  <c r="N1686" i="12"/>
  <c r="N1750" i="12"/>
  <c r="N1814" i="12"/>
  <c r="N1872" i="12"/>
  <c r="N1888" i="12"/>
  <c r="N1904" i="12"/>
  <c r="N1920" i="12"/>
  <c r="N1936" i="12"/>
  <c r="N1952" i="12"/>
  <c r="N1968" i="12"/>
  <c r="N1984" i="12"/>
  <c r="N2000" i="12"/>
  <c r="N2016" i="12"/>
  <c r="N2032" i="12"/>
  <c r="N2048" i="12"/>
  <c r="N2064" i="12"/>
  <c r="N2080" i="12"/>
  <c r="N2096" i="12"/>
  <c r="N2112" i="12"/>
  <c r="N2128" i="12"/>
  <c r="N2144" i="12"/>
  <c r="N2160" i="12"/>
  <c r="N2176" i="12"/>
  <c r="N2192" i="12"/>
  <c r="N2208" i="12"/>
  <c r="N2224" i="12"/>
  <c r="N2240" i="12"/>
  <c r="N2256" i="12"/>
  <c r="N2272" i="12"/>
  <c r="N2288" i="12"/>
  <c r="N2304" i="12"/>
  <c r="N2320" i="12"/>
  <c r="N2336" i="12"/>
  <c r="N2352" i="12"/>
  <c r="N2368" i="12"/>
  <c r="N2382" i="12"/>
  <c r="N2388" i="12"/>
  <c r="N2393" i="12"/>
  <c r="N2398" i="12"/>
  <c r="N2404" i="12"/>
  <c r="N2409" i="12"/>
  <c r="N2414" i="12"/>
  <c r="N2420" i="12"/>
  <c r="N2425" i="12"/>
  <c r="N2430" i="12"/>
  <c r="N2434" i="12"/>
  <c r="N2438" i="12"/>
  <c r="N2442" i="12"/>
  <c r="N2446" i="12"/>
  <c r="N2450" i="12"/>
  <c r="N2454" i="12"/>
  <c r="N2458" i="12"/>
  <c r="N2462" i="12"/>
  <c r="N2466" i="12"/>
  <c r="N2470" i="12"/>
  <c r="N2474" i="12"/>
  <c r="N2478" i="12"/>
  <c r="N2482" i="12"/>
  <c r="N2486" i="12"/>
  <c r="N2490" i="12"/>
  <c r="N2494" i="12"/>
  <c r="N2498" i="12"/>
  <c r="N2502" i="12"/>
  <c r="N2506" i="12"/>
  <c r="N2510" i="12"/>
  <c r="N2514" i="12"/>
  <c r="N2518" i="12"/>
  <c r="N2522" i="12"/>
  <c r="N2526" i="12"/>
  <c r="N2530" i="12"/>
  <c r="N2534" i="12"/>
  <c r="N2538" i="12"/>
  <c r="N2542" i="12"/>
  <c r="N2546" i="12"/>
  <c r="N2550" i="12"/>
  <c r="N2554" i="12"/>
  <c r="N2558" i="12"/>
  <c r="N2562" i="12"/>
  <c r="N2566" i="12"/>
  <c r="N2570" i="12"/>
  <c r="N2574" i="12"/>
  <c r="N2578" i="12"/>
  <c r="N2582" i="12"/>
  <c r="N2586" i="12"/>
  <c r="N2590" i="12"/>
  <c r="N2594" i="12"/>
  <c r="N2598" i="12"/>
  <c r="N2602" i="12"/>
  <c r="N2606" i="12"/>
  <c r="N2610" i="12"/>
  <c r="N2614" i="12"/>
  <c r="N2618" i="12"/>
  <c r="N2622" i="12"/>
  <c r="N2626" i="12"/>
  <c r="N2630" i="12"/>
  <c r="N2634" i="12"/>
  <c r="N2638" i="12"/>
  <c r="N2642" i="12"/>
  <c r="N2646" i="12"/>
  <c r="N2650" i="12"/>
  <c r="N2654" i="12"/>
  <c r="N2658" i="12"/>
  <c r="N2662" i="12"/>
  <c r="N2666" i="12"/>
  <c r="N2670" i="12"/>
  <c r="N2674" i="12"/>
  <c r="N2678" i="12"/>
  <c r="N2682" i="12"/>
  <c r="N2686" i="12"/>
  <c r="N2690" i="12"/>
  <c r="N2694" i="12"/>
  <c r="N2698" i="12"/>
  <c r="N2702" i="12"/>
  <c r="N2706" i="12"/>
  <c r="N2710" i="12"/>
  <c r="N2714" i="12"/>
  <c r="N2718" i="12"/>
  <c r="N2722" i="12"/>
  <c r="N2726" i="12"/>
  <c r="N2730" i="12"/>
  <c r="N2734" i="12"/>
  <c r="N2738" i="12"/>
  <c r="N2742" i="12"/>
  <c r="N2746" i="12"/>
  <c r="N2750" i="12"/>
  <c r="N2754" i="12"/>
  <c r="N2758" i="12"/>
  <c r="N2762" i="12"/>
  <c r="N2766" i="12"/>
  <c r="N2770" i="12"/>
  <c r="N2774" i="12"/>
  <c r="N2778" i="12"/>
  <c r="N2782" i="12"/>
  <c r="N2786" i="12"/>
  <c r="N2790" i="12"/>
  <c r="N2794" i="12"/>
  <c r="N2798" i="12"/>
  <c r="N2802" i="12"/>
  <c r="N2806" i="12"/>
  <c r="N2810" i="12"/>
  <c r="N2814" i="12"/>
  <c r="N2818" i="12"/>
  <c r="N2822" i="12"/>
  <c r="N2826" i="12"/>
  <c r="N2830" i="12"/>
  <c r="N2834" i="12"/>
  <c r="N2838" i="12"/>
  <c r="N2842" i="12"/>
  <c r="N2846" i="12"/>
  <c r="N2850" i="12"/>
  <c r="N2854" i="12"/>
  <c r="N2858" i="12"/>
  <c r="N2862" i="12"/>
  <c r="N2866" i="12"/>
  <c r="N2870" i="12"/>
  <c r="N2874" i="12"/>
  <c r="N2878" i="12"/>
  <c r="N2882" i="12"/>
  <c r="N2886" i="12"/>
  <c r="N2890" i="12"/>
  <c r="N2894" i="12"/>
  <c r="N2898" i="12"/>
  <c r="N2902" i="12"/>
  <c r="N2906" i="12"/>
  <c r="N2910" i="12"/>
  <c r="N2914" i="12"/>
  <c r="N2918" i="12"/>
  <c r="N2922" i="12"/>
  <c r="N2926" i="12"/>
  <c r="N2930" i="12"/>
  <c r="N2934" i="12"/>
  <c r="N2938" i="12"/>
  <c r="N2942" i="12"/>
  <c r="N2946" i="12"/>
  <c r="N2950" i="12"/>
  <c r="N2954" i="12"/>
  <c r="N2958" i="12"/>
  <c r="N2962" i="12"/>
  <c r="N2966" i="12"/>
  <c r="N2970" i="12"/>
  <c r="N2974" i="12"/>
  <c r="N2978" i="12"/>
  <c r="N2982" i="12"/>
  <c r="N2986" i="12"/>
  <c r="N2990" i="12"/>
  <c r="N2994" i="12"/>
  <c r="N2998" i="12"/>
  <c r="N3002" i="12"/>
  <c r="N3006" i="12"/>
  <c r="N3010" i="12"/>
  <c r="N3014" i="12"/>
  <c r="N3018" i="12"/>
  <c r="N3022" i="12"/>
  <c r="N3026" i="12"/>
  <c r="N3030" i="12"/>
  <c r="N3034" i="12"/>
  <c r="N3038" i="12"/>
  <c r="N3042" i="12"/>
  <c r="N3046" i="12"/>
  <c r="N3050" i="12"/>
  <c r="N3054" i="12"/>
  <c r="N3058" i="12"/>
  <c r="N3062" i="12"/>
  <c r="N3066" i="12"/>
  <c r="N3070" i="12"/>
  <c r="N3074" i="12"/>
  <c r="N3078" i="12"/>
  <c r="N3082" i="12"/>
  <c r="N3086" i="12"/>
  <c r="N3090" i="12"/>
  <c r="N3094" i="12"/>
  <c r="N3098" i="12"/>
  <c r="N3102" i="12"/>
  <c r="N3106" i="12"/>
  <c r="N3110" i="12"/>
  <c r="N3114" i="12"/>
  <c r="N3118" i="12"/>
  <c r="N3122" i="12"/>
  <c r="N3126" i="12"/>
  <c r="N3130" i="12"/>
  <c r="N3134" i="12"/>
  <c r="N3138" i="12"/>
  <c r="N3142" i="12"/>
  <c r="N3146" i="12"/>
  <c r="N3150" i="12"/>
  <c r="N3154" i="12"/>
  <c r="N3158" i="12"/>
  <c r="N3162" i="12"/>
  <c r="N3166" i="12"/>
  <c r="N3170" i="12"/>
  <c r="N3174" i="12"/>
  <c r="N3178" i="12"/>
  <c r="N3182" i="12"/>
  <c r="N3186" i="12"/>
  <c r="N3190" i="12"/>
  <c r="N3194" i="12"/>
  <c r="N3198" i="12"/>
  <c r="N3202" i="12"/>
  <c r="N3206" i="12"/>
  <c r="N3210" i="12"/>
  <c r="N3214" i="12"/>
  <c r="N3218" i="12"/>
  <c r="N3222" i="12"/>
  <c r="N3226" i="12"/>
  <c r="N3230" i="12"/>
  <c r="N3234" i="12"/>
  <c r="N3238" i="12"/>
  <c r="N3242" i="12"/>
  <c r="N3246" i="12"/>
  <c r="N3250" i="12"/>
  <c r="N3254" i="12"/>
  <c r="N3258" i="12"/>
  <c r="N3262" i="12"/>
  <c r="N3266" i="12"/>
  <c r="N3270" i="12"/>
  <c r="N3274" i="12"/>
  <c r="N3278" i="12"/>
  <c r="N3282" i="12"/>
  <c r="N3286" i="12"/>
  <c r="N3290" i="12"/>
  <c r="N3294" i="12"/>
  <c r="N3298" i="12"/>
  <c r="N3302" i="12"/>
  <c r="N3306" i="12"/>
  <c r="N3310" i="12"/>
  <c r="N3314" i="12"/>
  <c r="N3318" i="12"/>
  <c r="N3322" i="12"/>
  <c r="N3326" i="12"/>
  <c r="N3330" i="12"/>
  <c r="N3334" i="12"/>
  <c r="N3338" i="12"/>
  <c r="N3342" i="12"/>
  <c r="N3346" i="12"/>
  <c r="N3350" i="12"/>
  <c r="N3354" i="12"/>
  <c r="N3358" i="12"/>
  <c r="N3362" i="12"/>
  <c r="N3366" i="12"/>
  <c r="N3370" i="12"/>
  <c r="N3374" i="12"/>
  <c r="N3378" i="12"/>
  <c r="N3382" i="12"/>
  <c r="N3386" i="12"/>
  <c r="N3390" i="12"/>
  <c r="N3394" i="12"/>
  <c r="N3398" i="12"/>
  <c r="N3402" i="12"/>
  <c r="N3406" i="12"/>
  <c r="N3410" i="12"/>
  <c r="N3414" i="12"/>
  <c r="N3418" i="12"/>
  <c r="N3422" i="12"/>
  <c r="N3426" i="12"/>
  <c r="N3430" i="12"/>
  <c r="N3434" i="12"/>
  <c r="N3438" i="12"/>
  <c r="N3442" i="12"/>
  <c r="N3446" i="12"/>
  <c r="N3450" i="12"/>
  <c r="N3454" i="12"/>
  <c r="N3458" i="12"/>
  <c r="N3462" i="12"/>
  <c r="N3466" i="12"/>
  <c r="N3470" i="12"/>
  <c r="N3474" i="12"/>
  <c r="N3478" i="12"/>
  <c r="N3482" i="12"/>
  <c r="N3486" i="12"/>
  <c r="N3490" i="12"/>
  <c r="N3494" i="12"/>
  <c r="N3498" i="12"/>
  <c r="N3502" i="12"/>
  <c r="N3506" i="12"/>
  <c r="N3510" i="12"/>
  <c r="N3514" i="12"/>
  <c r="N3518" i="12"/>
  <c r="N3522" i="12"/>
  <c r="N3526" i="12"/>
  <c r="N3530" i="12"/>
  <c r="N3534" i="12"/>
  <c r="N3538" i="12"/>
  <c r="N3542" i="12"/>
  <c r="N3546" i="12"/>
  <c r="N3550" i="12"/>
  <c r="N3554" i="12"/>
  <c r="N3558" i="12"/>
  <c r="N3562" i="12"/>
  <c r="N3566" i="12"/>
  <c r="N3570" i="12"/>
  <c r="N3574" i="12"/>
  <c r="N3578" i="12"/>
  <c r="N3582" i="12"/>
  <c r="N3586" i="12"/>
  <c r="N968" i="12"/>
  <c r="N1510" i="12"/>
  <c r="N1766" i="12"/>
  <c r="N1908" i="12"/>
  <c r="N1972" i="12"/>
  <c r="N2036" i="12"/>
  <c r="N2100" i="12"/>
  <c r="N2164" i="12"/>
  <c r="N2228" i="12"/>
  <c r="N2292" i="12"/>
  <c r="N2356" i="12"/>
  <c r="N2394" i="12"/>
  <c r="N2416" i="12"/>
  <c r="N2435" i="12"/>
  <c r="N2451" i="12"/>
  <c r="N2467" i="12"/>
  <c r="N2483" i="12"/>
  <c r="N2499" i="12"/>
  <c r="N2515" i="12"/>
  <c r="N2531" i="12"/>
  <c r="N2547" i="12"/>
  <c r="N2563" i="12"/>
  <c r="N2579" i="12"/>
  <c r="N2595" i="12"/>
  <c r="N2611" i="12"/>
  <c r="N2627" i="12"/>
  <c r="N2643" i="12"/>
  <c r="N2659" i="12"/>
  <c r="N2675" i="12"/>
  <c r="N2691" i="12"/>
  <c r="N2707" i="12"/>
  <c r="N2723" i="12"/>
  <c r="N2739" i="12"/>
  <c r="N2755" i="12"/>
  <c r="N2771" i="12"/>
  <c r="N2787" i="12"/>
  <c r="N2803" i="12"/>
  <c r="N2819" i="12"/>
  <c r="N2835" i="12"/>
  <c r="N2851" i="12"/>
  <c r="N2867" i="12"/>
  <c r="N2883" i="12"/>
  <c r="N2899" i="12"/>
  <c r="N2915" i="12"/>
  <c r="N2931" i="12"/>
  <c r="N2947" i="12"/>
  <c r="N2963" i="12"/>
  <c r="N2979" i="12"/>
  <c r="N2995" i="12"/>
  <c r="N3011" i="12"/>
  <c r="N3027" i="12"/>
  <c r="N3043" i="12"/>
  <c r="N3059" i="12"/>
  <c r="N3075" i="12"/>
  <c r="N3091" i="12"/>
  <c r="N3107" i="12"/>
  <c r="N3123" i="12"/>
  <c r="N3139" i="12"/>
  <c r="N3155" i="12"/>
  <c r="N3171" i="12"/>
  <c r="N3187" i="12"/>
  <c r="N3203" i="12"/>
  <c r="N3219" i="12"/>
  <c r="N3235" i="12"/>
  <c r="N3251" i="12"/>
  <c r="N3267" i="12"/>
  <c r="N3283" i="12"/>
  <c r="N3299" i="12"/>
  <c r="N3315" i="12"/>
  <c r="N3331" i="12"/>
  <c r="N3347" i="12"/>
  <c r="N3363" i="12"/>
  <c r="N3379" i="12"/>
  <c r="N3395" i="12"/>
  <c r="N3411" i="12"/>
  <c r="N3427" i="12"/>
  <c r="N3443" i="12"/>
  <c r="N3459" i="12"/>
  <c r="N3475" i="12"/>
  <c r="N3491" i="12"/>
  <c r="N3507" i="12"/>
  <c r="N3523" i="12"/>
  <c r="N3539" i="12"/>
  <c r="N3555" i="12"/>
  <c r="N3571" i="12"/>
  <c r="N3581" i="12"/>
  <c r="N3588" i="12"/>
  <c r="N3592" i="12"/>
  <c r="N3596" i="12"/>
  <c r="N3600" i="12"/>
  <c r="N3604" i="12"/>
  <c r="N3608" i="12"/>
  <c r="N3612" i="12"/>
  <c r="N3616" i="12"/>
  <c r="N3620" i="12"/>
  <c r="N3624" i="12"/>
  <c r="N3628" i="12"/>
  <c r="N3632" i="12"/>
  <c r="N3636" i="12"/>
  <c r="N3640" i="12"/>
  <c r="N3644" i="12"/>
  <c r="N3648" i="12"/>
  <c r="N3652" i="12"/>
  <c r="N3656" i="12"/>
  <c r="N3660" i="12"/>
  <c r="N3664" i="12"/>
  <c r="N3668" i="12"/>
  <c r="N3672" i="12"/>
  <c r="N3676" i="12"/>
  <c r="N3680" i="12"/>
  <c r="N3684" i="12"/>
  <c r="N3688" i="12"/>
  <c r="N3692" i="12"/>
  <c r="N3696" i="12"/>
  <c r="N3700" i="12"/>
  <c r="N3704" i="12"/>
  <c r="N3708" i="12"/>
  <c r="N3712" i="12"/>
  <c r="N3716" i="12"/>
  <c r="N3720" i="12"/>
  <c r="N3724" i="12"/>
  <c r="N3728" i="12"/>
  <c r="N3732" i="12"/>
  <c r="N3736" i="12"/>
  <c r="N3740" i="12"/>
  <c r="N3744" i="12"/>
  <c r="N3748" i="12"/>
  <c r="N3752" i="12"/>
  <c r="N3756" i="12"/>
  <c r="N3760" i="12"/>
  <c r="N3764" i="12"/>
  <c r="N3768" i="12"/>
  <c r="N3772" i="12"/>
  <c r="N3776" i="12"/>
  <c r="N3780" i="12"/>
  <c r="N3784" i="12"/>
  <c r="N3788" i="12"/>
  <c r="N3792" i="12"/>
  <c r="N3796" i="12"/>
  <c r="N3800" i="12"/>
  <c r="N3804" i="12"/>
  <c r="N3808" i="12"/>
  <c r="N3812" i="12"/>
  <c r="N3816" i="12"/>
  <c r="N3820" i="12"/>
  <c r="N3824" i="12"/>
  <c r="N3828" i="12"/>
  <c r="N3832" i="12"/>
  <c r="N3836" i="12"/>
  <c r="N3840" i="12"/>
  <c r="N3844" i="12"/>
  <c r="N3848" i="12"/>
  <c r="N3852" i="12"/>
  <c r="N3856" i="12"/>
  <c r="N3860" i="12"/>
  <c r="N3864" i="12"/>
  <c r="N3868" i="12"/>
  <c r="N3872" i="12"/>
  <c r="N3876" i="12"/>
  <c r="N3880" i="12"/>
  <c r="N3884" i="12"/>
  <c r="N3888" i="12"/>
  <c r="N3892" i="12"/>
  <c r="N3896" i="12"/>
  <c r="N3900" i="12"/>
  <c r="N3904" i="12"/>
  <c r="N3908" i="12"/>
  <c r="N3912" i="12"/>
  <c r="N3916" i="12"/>
  <c r="N3920" i="12"/>
  <c r="N3924" i="12"/>
  <c r="N3928" i="12"/>
  <c r="N3932" i="12"/>
  <c r="N3936" i="12"/>
  <c r="N3940" i="12"/>
  <c r="N3944" i="12"/>
  <c r="N3948" i="12"/>
  <c r="N3952" i="12"/>
  <c r="N3956" i="12"/>
  <c r="N3960" i="12"/>
  <c r="N3964" i="12"/>
  <c r="N3968" i="12"/>
  <c r="N3972" i="12"/>
  <c r="N3976" i="12"/>
  <c r="N3980" i="12"/>
  <c r="N3984" i="12"/>
  <c r="N3988" i="12"/>
  <c r="N3992" i="12"/>
  <c r="N3996" i="12"/>
  <c r="N4000" i="12"/>
  <c r="N4004" i="12"/>
  <c r="N4008" i="12"/>
  <c r="N4012" i="12"/>
  <c r="N4016" i="12"/>
  <c r="N4020" i="12"/>
  <c r="N4024" i="12"/>
  <c r="N4028" i="12"/>
  <c r="N4032" i="12"/>
  <c r="N4036" i="12"/>
  <c r="N4040" i="12"/>
  <c r="N4044" i="12"/>
  <c r="N4048" i="12"/>
  <c r="N4052" i="12"/>
  <c r="N4056" i="12"/>
  <c r="N4060" i="12"/>
  <c r="N4064" i="12"/>
  <c r="N4068" i="12"/>
  <c r="N4072" i="12"/>
  <c r="N4076" i="12"/>
  <c r="N4080" i="12"/>
  <c r="N4084" i="12"/>
  <c r="N4088" i="12"/>
  <c r="N4092" i="12"/>
  <c r="N4096" i="12"/>
  <c r="N4100" i="12"/>
  <c r="N4104" i="12"/>
  <c r="N4108" i="12"/>
  <c r="N4112" i="12"/>
  <c r="N4116" i="12"/>
  <c r="N4120" i="12"/>
  <c r="N4124" i="12"/>
  <c r="N4128" i="12"/>
  <c r="N4132" i="12"/>
  <c r="N4136" i="12"/>
  <c r="N4140" i="12"/>
  <c r="N4144" i="12"/>
  <c r="N4148" i="12"/>
  <c r="N4152" i="12"/>
  <c r="N4156" i="12"/>
  <c r="N4160" i="12"/>
  <c r="N4164" i="12"/>
  <c r="N4168" i="12"/>
  <c r="N4172" i="12"/>
  <c r="N4176" i="12"/>
  <c r="N4180" i="12"/>
  <c r="N4184" i="12"/>
  <c r="N4188" i="12"/>
  <c r="N4192" i="12"/>
  <c r="N4196" i="12"/>
  <c r="N4200" i="12"/>
  <c r="N4204" i="12"/>
  <c r="N4208" i="12"/>
  <c r="N4212" i="12"/>
  <c r="N4216" i="12"/>
  <c r="N4220" i="12"/>
  <c r="N4224" i="12"/>
  <c r="N4228" i="12"/>
  <c r="N4232" i="12"/>
  <c r="N4236" i="12"/>
  <c r="N4240" i="12"/>
  <c r="N4244" i="12"/>
  <c r="N4248" i="12"/>
  <c r="N4252" i="12"/>
  <c r="N4256" i="12"/>
  <c r="N4260" i="12"/>
  <c r="N4264" i="12"/>
  <c r="N4268" i="12"/>
  <c r="N4272" i="12"/>
  <c r="N4276" i="12"/>
  <c r="N4280" i="12"/>
  <c r="N4284" i="12"/>
  <c r="N4288" i="12"/>
  <c r="N4292" i="12"/>
  <c r="N4296" i="12"/>
  <c r="N4300" i="12"/>
  <c r="N4304" i="12"/>
  <c r="N4308" i="12"/>
  <c r="N4312" i="12"/>
  <c r="N4316" i="12"/>
  <c r="N4320" i="12"/>
  <c r="N4324" i="12"/>
  <c r="N4328" i="12"/>
  <c r="N4332" i="12"/>
  <c r="N4336" i="12"/>
  <c r="N4340" i="12"/>
  <c r="N4344" i="12"/>
  <c r="N4348" i="12"/>
  <c r="N4352" i="12"/>
  <c r="N4356" i="12"/>
  <c r="N4360" i="12"/>
  <c r="N4364" i="12"/>
  <c r="N4368" i="12"/>
  <c r="N4372" i="12"/>
  <c r="N4376" i="12"/>
  <c r="N4380" i="12"/>
  <c r="N4384" i="12"/>
  <c r="N4388" i="12"/>
  <c r="N4392" i="12"/>
  <c r="N4396" i="12"/>
  <c r="N4400" i="12"/>
  <c r="N4404" i="12"/>
  <c r="N4408" i="12"/>
  <c r="N4412" i="12"/>
  <c r="N4416" i="12"/>
  <c r="N4420" i="12"/>
  <c r="N4424" i="12"/>
  <c r="N4428" i="12"/>
  <c r="N4432" i="12"/>
  <c r="N4436" i="12"/>
  <c r="N4440" i="12"/>
  <c r="N4444" i="12"/>
  <c r="N4448" i="12"/>
  <c r="N4452" i="12"/>
  <c r="N4456" i="12"/>
  <c r="N4460" i="12"/>
  <c r="N4464" i="12"/>
  <c r="N4468" i="12"/>
  <c r="N4472" i="12"/>
  <c r="N4476" i="12"/>
  <c r="N4480" i="12"/>
  <c r="N4484" i="12"/>
  <c r="N4488" i="12"/>
  <c r="N4492" i="12"/>
  <c r="N4496" i="12"/>
  <c r="N4500" i="12"/>
  <c r="N4504" i="12"/>
  <c r="N4508" i="12"/>
  <c r="N4512" i="12"/>
  <c r="N4516" i="12"/>
  <c r="N4520" i="12"/>
  <c r="N4524" i="12"/>
  <c r="N4528" i="12"/>
  <c r="N4532" i="12"/>
  <c r="N4536" i="12"/>
  <c r="N4540" i="12"/>
  <c r="N4544" i="12"/>
  <c r="N4548" i="12"/>
  <c r="N4552" i="12"/>
  <c r="N4556" i="12"/>
  <c r="N4560" i="12"/>
  <c r="N4564" i="12"/>
  <c r="N4568" i="12"/>
  <c r="N4572" i="12"/>
  <c r="N4576" i="12"/>
  <c r="N4580" i="12"/>
  <c r="N1224" i="12"/>
  <c r="N1574" i="12"/>
  <c r="N1830" i="12"/>
  <c r="N1924" i="12"/>
  <c r="N1988" i="12"/>
  <c r="N2052" i="12"/>
  <c r="N2116" i="12"/>
  <c r="N2180" i="12"/>
  <c r="N2244" i="12"/>
  <c r="N2308" i="12"/>
  <c r="N2372" i="12"/>
  <c r="N2400" i="12"/>
  <c r="N2421" i="12"/>
  <c r="N2439" i="12"/>
  <c r="N2455" i="12"/>
  <c r="N2471" i="12"/>
  <c r="N2487" i="12"/>
  <c r="N2503" i="12"/>
  <c r="N2519" i="12"/>
  <c r="N2535" i="12"/>
  <c r="N2551" i="12"/>
  <c r="N2567" i="12"/>
  <c r="N2583" i="12"/>
  <c r="N2599" i="12"/>
  <c r="N2615" i="12"/>
  <c r="N2631" i="12"/>
  <c r="N2647" i="12"/>
  <c r="N2663" i="12"/>
  <c r="N2679" i="12"/>
  <c r="N2695" i="12"/>
  <c r="N2711" i="12"/>
  <c r="N2727" i="12"/>
  <c r="N2743" i="12"/>
  <c r="N2759" i="12"/>
  <c r="N2775" i="12"/>
  <c r="N2791" i="12"/>
  <c r="N2807" i="12"/>
  <c r="N2823" i="12"/>
  <c r="N2839" i="12"/>
  <c r="N2855" i="12"/>
  <c r="N2871" i="12"/>
  <c r="N2887" i="12"/>
  <c r="N2903" i="12"/>
  <c r="N2919" i="12"/>
  <c r="N2935" i="12"/>
  <c r="N2951" i="12"/>
  <c r="N2967" i="12"/>
  <c r="N2983" i="12"/>
  <c r="N2999" i="12"/>
  <c r="N3015" i="12"/>
  <c r="N3031" i="12"/>
  <c r="N3047" i="12"/>
  <c r="N3063" i="12"/>
  <c r="N3079" i="12"/>
  <c r="N3095" i="12"/>
  <c r="N3111" i="12"/>
  <c r="N3127" i="12"/>
  <c r="N3143" i="12"/>
  <c r="N3159" i="12"/>
  <c r="N3175" i="12"/>
  <c r="N3191" i="12"/>
  <c r="N3207" i="12"/>
  <c r="N3223" i="12"/>
  <c r="N3239" i="12"/>
  <c r="N3255" i="12"/>
  <c r="N3271" i="12"/>
  <c r="N3287" i="12"/>
  <c r="N3303" i="12"/>
  <c r="N3319" i="12"/>
  <c r="N3335" i="12"/>
  <c r="N3351" i="12"/>
  <c r="N3367" i="12"/>
  <c r="N3383" i="12"/>
  <c r="N3399" i="12"/>
  <c r="N3415" i="12"/>
  <c r="N3431" i="12"/>
  <c r="N3447" i="12"/>
  <c r="N3463" i="12"/>
  <c r="N3479" i="12"/>
  <c r="N3495" i="12"/>
  <c r="N3511" i="12"/>
  <c r="N3527" i="12"/>
  <c r="N3543" i="12"/>
  <c r="N3559" i="12"/>
  <c r="N3575" i="12"/>
  <c r="N3583" i="12"/>
  <c r="N3589" i="12"/>
  <c r="N3593" i="12"/>
  <c r="N3597" i="12"/>
  <c r="N3601" i="12"/>
  <c r="N3605" i="12"/>
  <c r="N3609" i="12"/>
  <c r="N3613" i="12"/>
  <c r="N3617" i="12"/>
  <c r="N3621" i="12"/>
  <c r="N3625" i="12"/>
  <c r="N3629" i="12"/>
  <c r="N3633" i="12"/>
  <c r="N3637" i="12"/>
  <c r="N3641" i="12"/>
  <c r="N3645" i="12"/>
  <c r="N3649" i="12"/>
  <c r="N3653" i="12"/>
  <c r="N3657" i="12"/>
  <c r="N3661" i="12"/>
  <c r="N3665" i="12"/>
  <c r="N3669" i="12"/>
  <c r="N3673" i="12"/>
  <c r="N3677" i="12"/>
  <c r="N3681" i="12"/>
  <c r="N3685" i="12"/>
  <c r="N3689" i="12"/>
  <c r="N3693" i="12"/>
  <c r="N3697" i="12"/>
  <c r="N3701" i="12"/>
  <c r="N3705" i="12"/>
  <c r="N3709" i="12"/>
  <c r="N3713" i="12"/>
  <c r="N3717" i="12"/>
  <c r="N3721" i="12"/>
  <c r="N3725" i="12"/>
  <c r="N3729" i="12"/>
  <c r="N3733" i="12"/>
  <c r="N3737" i="12"/>
  <c r="N3741" i="12"/>
  <c r="N3745" i="12"/>
  <c r="N3749" i="12"/>
  <c r="N3753" i="12"/>
  <c r="N3757" i="12"/>
  <c r="N3761" i="12"/>
  <c r="N3765" i="12"/>
  <c r="N3769" i="12"/>
  <c r="N3773" i="12"/>
  <c r="N3777" i="12"/>
  <c r="N3781" i="12"/>
  <c r="N3785" i="12"/>
  <c r="N3789" i="12"/>
  <c r="N3793" i="12"/>
  <c r="N3797" i="12"/>
  <c r="N3801" i="12"/>
  <c r="N3805" i="12"/>
  <c r="N3809" i="12"/>
  <c r="N3813" i="12"/>
  <c r="N3817" i="12"/>
  <c r="N3821" i="12"/>
  <c r="N3825" i="12"/>
  <c r="N3829" i="12"/>
  <c r="N3833" i="12"/>
  <c r="N3837" i="12"/>
  <c r="N3841" i="12"/>
  <c r="N3845" i="12"/>
  <c r="N3849" i="12"/>
  <c r="N3853" i="12"/>
  <c r="N3857" i="12"/>
  <c r="N3861" i="12"/>
  <c r="N3865" i="12"/>
  <c r="N3869" i="12"/>
  <c r="N3873" i="12"/>
  <c r="N3877" i="12"/>
  <c r="N3881" i="12"/>
  <c r="N3885" i="12"/>
  <c r="N3889" i="12"/>
  <c r="N3893" i="12"/>
  <c r="N3897" i="12"/>
  <c r="N3901" i="12"/>
  <c r="N3905" i="12"/>
  <c r="N3909" i="12"/>
  <c r="N3913" i="12"/>
  <c r="N3917" i="12"/>
  <c r="N3921" i="12"/>
  <c r="N3925" i="12"/>
  <c r="N3929" i="12"/>
  <c r="N3933" i="12"/>
  <c r="N3937" i="12"/>
  <c r="N3941" i="12"/>
  <c r="N3945" i="12"/>
  <c r="N3949" i="12"/>
  <c r="N3953" i="12"/>
  <c r="N3957" i="12"/>
  <c r="N3961" i="12"/>
  <c r="N3965" i="12"/>
  <c r="N3969" i="12"/>
  <c r="N3973" i="12"/>
  <c r="N3977" i="12"/>
  <c r="N3981" i="12"/>
  <c r="N3985" i="12"/>
  <c r="N3989" i="12"/>
  <c r="N3993" i="12"/>
  <c r="N3997" i="12"/>
  <c r="N4001" i="12"/>
  <c r="N4005" i="12"/>
  <c r="N4009" i="12"/>
  <c r="N4013" i="12"/>
  <c r="N4017" i="12"/>
  <c r="N4021" i="12"/>
  <c r="N4025" i="12"/>
  <c r="N4029" i="12"/>
  <c r="N4033" i="12"/>
  <c r="N4037" i="12"/>
  <c r="N4041" i="12"/>
  <c r="N4045" i="12"/>
  <c r="N4049" i="12"/>
  <c r="N4053" i="12"/>
  <c r="N4057" i="12"/>
  <c r="N4061" i="12"/>
  <c r="N4065" i="12"/>
  <c r="N4069" i="12"/>
  <c r="N4073" i="12"/>
  <c r="N4077" i="12"/>
  <c r="N4081" i="12"/>
  <c r="N4085" i="12"/>
  <c r="N4089" i="12"/>
  <c r="N4093" i="12"/>
  <c r="N4097" i="12"/>
  <c r="N4101" i="12"/>
  <c r="N4105" i="12"/>
  <c r="N4109" i="12"/>
  <c r="N4113" i="12"/>
  <c r="N4117" i="12"/>
  <c r="N4121" i="12"/>
  <c r="N4125" i="12"/>
  <c r="N4129" i="12"/>
  <c r="N4133" i="12"/>
  <c r="N4137" i="12"/>
  <c r="N4141" i="12"/>
  <c r="N4145" i="12"/>
  <c r="N4149" i="12"/>
  <c r="N4153" i="12"/>
  <c r="N4157" i="12"/>
  <c r="N4161" i="12"/>
  <c r="N4165" i="12"/>
  <c r="N4169" i="12"/>
  <c r="N4173" i="12"/>
  <c r="N4177" i="12"/>
  <c r="N4181" i="12"/>
  <c r="N4185" i="12"/>
  <c r="N4189" i="12"/>
  <c r="N4193" i="12"/>
  <c r="N4197" i="12"/>
  <c r="N4201" i="12"/>
  <c r="N4205" i="12"/>
  <c r="N4209" i="12"/>
  <c r="N4213" i="12"/>
  <c r="N4217" i="12"/>
  <c r="N4221" i="12"/>
  <c r="N4225" i="12"/>
  <c r="N4229" i="12"/>
  <c r="N4233" i="12"/>
  <c r="N4237" i="12"/>
  <c r="N4241" i="12"/>
  <c r="N4245" i="12"/>
  <c r="N4249" i="12"/>
  <c r="N4253" i="12"/>
  <c r="N4257" i="12"/>
  <c r="N4261" i="12"/>
  <c r="N4265" i="12"/>
  <c r="N4269" i="12"/>
  <c r="N4273" i="12"/>
  <c r="N4277" i="12"/>
  <c r="N4281" i="12"/>
  <c r="N4285" i="12"/>
  <c r="N4289" i="12"/>
  <c r="N4293" i="12"/>
  <c r="N4297" i="12"/>
  <c r="N4301" i="12"/>
  <c r="N4305" i="12"/>
  <c r="N4309" i="12"/>
  <c r="N4313" i="12"/>
  <c r="N4317" i="12"/>
  <c r="N4321" i="12"/>
  <c r="N4325" i="12"/>
  <c r="N4329" i="12"/>
  <c r="N4333" i="12"/>
  <c r="N4337" i="12"/>
  <c r="N4341" i="12"/>
  <c r="N4345" i="12"/>
  <c r="N4349" i="12"/>
  <c r="N4353" i="12"/>
  <c r="N4357" i="12"/>
  <c r="N4361" i="12"/>
  <c r="N4365" i="12"/>
  <c r="N4369" i="12"/>
  <c r="N4373" i="12"/>
  <c r="N4377" i="12"/>
  <c r="N4381" i="12"/>
  <c r="N4385" i="12"/>
  <c r="N4389" i="12"/>
  <c r="N4393" i="12"/>
  <c r="N4397" i="12"/>
  <c r="N4401" i="12"/>
  <c r="N4405" i="12"/>
  <c r="N4409" i="12"/>
  <c r="N4413" i="12"/>
  <c r="N4417" i="12"/>
  <c r="N4421" i="12"/>
  <c r="N4425" i="12"/>
  <c r="N4429" i="12"/>
  <c r="N4433" i="12"/>
  <c r="N4437" i="12"/>
  <c r="N4441" i="12"/>
  <c r="N4445" i="12"/>
  <c r="N4449" i="12"/>
  <c r="N4453" i="12"/>
  <c r="N4457" i="12"/>
  <c r="N4461" i="12"/>
  <c r="N4465" i="12"/>
  <c r="N4469" i="12"/>
  <c r="N4473" i="12"/>
  <c r="N4477" i="12"/>
  <c r="N4481" i="12"/>
  <c r="N4485" i="12"/>
  <c r="N4489" i="12"/>
  <c r="N4493" i="12"/>
  <c r="N4497" i="12"/>
  <c r="N4501" i="12"/>
  <c r="N4505" i="12"/>
  <c r="N4509" i="12"/>
  <c r="N4513" i="12"/>
  <c r="N4517" i="12"/>
  <c r="N4521" i="12"/>
  <c r="N4525" i="12"/>
  <c r="N4529" i="12"/>
  <c r="N4533" i="12"/>
  <c r="N4537" i="12"/>
  <c r="N4541" i="12"/>
  <c r="N4545" i="12"/>
  <c r="N4549" i="12"/>
  <c r="N4553" i="12"/>
  <c r="N4557" i="12"/>
  <c r="N4561" i="12"/>
  <c r="N4565" i="12"/>
  <c r="N4569" i="12"/>
  <c r="N4573" i="12"/>
  <c r="N4577" i="12"/>
  <c r="N4581" i="12"/>
  <c r="N1378" i="12"/>
  <c r="N1638" i="12"/>
  <c r="N1876" i="12"/>
  <c r="N1940" i="12"/>
  <c r="N2004" i="12"/>
  <c r="N2068" i="12"/>
  <c r="N2132" i="12"/>
  <c r="N2196" i="12"/>
  <c r="N2260" i="12"/>
  <c r="N2324" i="12"/>
  <c r="N2384" i="12"/>
  <c r="N2405" i="12"/>
  <c r="N2426" i="12"/>
  <c r="N2443" i="12"/>
  <c r="N2459" i="12"/>
  <c r="N2475" i="12"/>
  <c r="N2491" i="12"/>
  <c r="N2507" i="12"/>
  <c r="N2523" i="12"/>
  <c r="N2539" i="12"/>
  <c r="N2555" i="12"/>
  <c r="N2571" i="12"/>
  <c r="N2587" i="12"/>
  <c r="N2603" i="12"/>
  <c r="N2619" i="12"/>
  <c r="N2635" i="12"/>
  <c r="N2651" i="12"/>
  <c r="N2667" i="12"/>
  <c r="N2683" i="12"/>
  <c r="N2699" i="12"/>
  <c r="N2715" i="12"/>
  <c r="N2731" i="12"/>
  <c r="N2747" i="12"/>
  <c r="N2763" i="12"/>
  <c r="N2779" i="12"/>
  <c r="N2795" i="12"/>
  <c r="N2811" i="12"/>
  <c r="N2827" i="12"/>
  <c r="N2843" i="12"/>
  <c r="N2859" i="12"/>
  <c r="N2875" i="12"/>
  <c r="N2891" i="12"/>
  <c r="N2907" i="12"/>
  <c r="N2923" i="12"/>
  <c r="N2939" i="12"/>
  <c r="N2955" i="12"/>
  <c r="N2971" i="12"/>
  <c r="N2987" i="12"/>
  <c r="N3003" i="12"/>
  <c r="N3019" i="12"/>
  <c r="N3035" i="12"/>
  <c r="N3051" i="12"/>
  <c r="N3067" i="12"/>
  <c r="N3083" i="12"/>
  <c r="N3099" i="12"/>
  <c r="N3115" i="12"/>
  <c r="N3131" i="12"/>
  <c r="N3147" i="12"/>
  <c r="N3163" i="12"/>
  <c r="N3179" i="12"/>
  <c r="N3195" i="12"/>
  <c r="N3211" i="12"/>
  <c r="N3227" i="12"/>
  <c r="N3243" i="12"/>
  <c r="N3259" i="12"/>
  <c r="N3275" i="12"/>
  <c r="N3291" i="12"/>
  <c r="N3307" i="12"/>
  <c r="N3323" i="12"/>
  <c r="N3339" i="12"/>
  <c r="N3355" i="12"/>
  <c r="N3371" i="12"/>
  <c r="N3387" i="12"/>
  <c r="N3403" i="12"/>
  <c r="N3419" i="12"/>
  <c r="N3435" i="12"/>
  <c r="N3451" i="12"/>
  <c r="N3467" i="12"/>
  <c r="N3483" i="12"/>
  <c r="N3499" i="12"/>
  <c r="N3515" i="12"/>
  <c r="N3531" i="12"/>
  <c r="N3547" i="12"/>
  <c r="N3563" i="12"/>
  <c r="N3577" i="12"/>
  <c r="N3585" i="12"/>
  <c r="N3590" i="12"/>
  <c r="N3594" i="12"/>
  <c r="N3598" i="12"/>
  <c r="N3602" i="12"/>
  <c r="N3606" i="12"/>
  <c r="N3610" i="12"/>
  <c r="N3614" i="12"/>
  <c r="N3618" i="12"/>
  <c r="N3622" i="12"/>
  <c r="N3626" i="12"/>
  <c r="N3630" i="12"/>
  <c r="N3634" i="12"/>
  <c r="N3638" i="12"/>
  <c r="N3642" i="12"/>
  <c r="N3646" i="12"/>
  <c r="N3650" i="12"/>
  <c r="N3654" i="12"/>
  <c r="N3658" i="12"/>
  <c r="N3662" i="12"/>
  <c r="N3666" i="12"/>
  <c r="N3670" i="12"/>
  <c r="N3674" i="12"/>
  <c r="N3678" i="12"/>
  <c r="N3682" i="12"/>
  <c r="N3686" i="12"/>
  <c r="N3690" i="12"/>
  <c r="N3694" i="12"/>
  <c r="N3698" i="12"/>
  <c r="N3702" i="12"/>
  <c r="N3706" i="12"/>
  <c r="N3710" i="12"/>
  <c r="N3714" i="12"/>
  <c r="N3718" i="12"/>
  <c r="N3722" i="12"/>
  <c r="N3726" i="12"/>
  <c r="N3730" i="12"/>
  <c r="N3734" i="12"/>
  <c r="N3738" i="12"/>
  <c r="N3742" i="12"/>
  <c r="N3746" i="12"/>
  <c r="N3750" i="12"/>
  <c r="N3754" i="12"/>
  <c r="N3758" i="12"/>
  <c r="N3762" i="12"/>
  <c r="N3766" i="12"/>
  <c r="N3770" i="12"/>
  <c r="N3774" i="12"/>
  <c r="N3778" i="12"/>
  <c r="N3782" i="12"/>
  <c r="N3786" i="12"/>
  <c r="N3790" i="12"/>
  <c r="N3794" i="12"/>
  <c r="N3798" i="12"/>
  <c r="N3802" i="12"/>
  <c r="N3806" i="12"/>
  <c r="N3810" i="12"/>
  <c r="N3814" i="12"/>
  <c r="N3818" i="12"/>
  <c r="N3822" i="12"/>
  <c r="N3826" i="12"/>
  <c r="N3830" i="12"/>
  <c r="N3834" i="12"/>
  <c r="N3838" i="12"/>
  <c r="N3842" i="12"/>
  <c r="N3846" i="12"/>
  <c r="N3850" i="12"/>
  <c r="N3854" i="12"/>
  <c r="N3858" i="12"/>
  <c r="N3862" i="12"/>
  <c r="N3866" i="12"/>
  <c r="N3870" i="12"/>
  <c r="N3874" i="12"/>
  <c r="N3878" i="12"/>
  <c r="N3882" i="12"/>
  <c r="N3886" i="12"/>
  <c r="N3890" i="12"/>
  <c r="N3894" i="12"/>
  <c r="N3898" i="12"/>
  <c r="N3902" i="12"/>
  <c r="N3906" i="12"/>
  <c r="N3910" i="12"/>
  <c r="N3914" i="12"/>
  <c r="N3918" i="12"/>
  <c r="N3922" i="12"/>
  <c r="N3926" i="12"/>
  <c r="N3930" i="12"/>
  <c r="N3934" i="12"/>
  <c r="N3938" i="12"/>
  <c r="N3942" i="12"/>
  <c r="N3946" i="12"/>
  <c r="N3950" i="12"/>
  <c r="N3954" i="12"/>
  <c r="N3958" i="12"/>
  <c r="N3962" i="12"/>
  <c r="N3966" i="12"/>
  <c r="N3970" i="12"/>
  <c r="N3974" i="12"/>
  <c r="N3978" i="12"/>
  <c r="N3982" i="12"/>
  <c r="N3986" i="12"/>
  <c r="N3990" i="12"/>
  <c r="N3994" i="12"/>
  <c r="N3998" i="12"/>
  <c r="N4002" i="12"/>
  <c r="N4006" i="12"/>
  <c r="N4010" i="12"/>
  <c r="N4014" i="12"/>
  <c r="N4018" i="12"/>
  <c r="N4022" i="12"/>
  <c r="N4026" i="12"/>
  <c r="N4030" i="12"/>
  <c r="N4034" i="12"/>
  <c r="N4038" i="12"/>
  <c r="N4042" i="12"/>
  <c r="N4046" i="12"/>
  <c r="N4050" i="12"/>
  <c r="N4054" i="12"/>
  <c r="N4058" i="12"/>
  <c r="N4062" i="12"/>
  <c r="N4066" i="12"/>
  <c r="N4070" i="12"/>
  <c r="N4074" i="12"/>
  <c r="N4078" i="12"/>
  <c r="N4082" i="12"/>
  <c r="N4086" i="12"/>
  <c r="N4090" i="12"/>
  <c r="N4094" i="12"/>
  <c r="N4098" i="12"/>
  <c r="N4102" i="12"/>
  <c r="N4106" i="12"/>
  <c r="N4110" i="12"/>
  <c r="N4114" i="12"/>
  <c r="N4118" i="12"/>
  <c r="N4122" i="12"/>
  <c r="N4126" i="12"/>
  <c r="N4130" i="12"/>
  <c r="N4134" i="12"/>
  <c r="N4138" i="12"/>
  <c r="N4142" i="12"/>
  <c r="N4146" i="12"/>
  <c r="N4150" i="12"/>
  <c r="N4154" i="12"/>
  <c r="N4158" i="12"/>
  <c r="N4162" i="12"/>
  <c r="N4166" i="12"/>
  <c r="N4170" i="12"/>
  <c r="N4174" i="12"/>
  <c r="N4178" i="12"/>
  <c r="N4182" i="12"/>
  <c r="N4186" i="12"/>
  <c r="N4190" i="12"/>
  <c r="N4194" i="12"/>
  <c r="N4198" i="12"/>
  <c r="N4202" i="12"/>
  <c r="N4206" i="12"/>
  <c r="N4210" i="12"/>
  <c r="N4214" i="12"/>
  <c r="N4218" i="12"/>
  <c r="N4222" i="12"/>
  <c r="N4226" i="12"/>
  <c r="N4230" i="12"/>
  <c r="N4234" i="12"/>
  <c r="N4238" i="12"/>
  <c r="N4242" i="12"/>
  <c r="N4246" i="12"/>
  <c r="N4250" i="12"/>
  <c r="N4254" i="12"/>
  <c r="N4258" i="12"/>
  <c r="N4262" i="12"/>
  <c r="N4266" i="12"/>
  <c r="N4270" i="12"/>
  <c r="N4274" i="12"/>
  <c r="N4278" i="12"/>
  <c r="N4282" i="12"/>
  <c r="N4286" i="12"/>
  <c r="N4290" i="12"/>
  <c r="N4294" i="12"/>
  <c r="N4298" i="12"/>
  <c r="N4302" i="12"/>
  <c r="N4306" i="12"/>
  <c r="N4310" i="12"/>
  <c r="N4314" i="12"/>
  <c r="N4318" i="12"/>
  <c r="N4322" i="12"/>
  <c r="N4326" i="12"/>
  <c r="N4330" i="12"/>
  <c r="N4334" i="12"/>
  <c r="N4338" i="12"/>
  <c r="N4342" i="12"/>
  <c r="N4346" i="12"/>
  <c r="N4350" i="12"/>
  <c r="N4354" i="12"/>
  <c r="N4358" i="12"/>
  <c r="N4362" i="12"/>
  <c r="N4366" i="12"/>
  <c r="N4370" i="12"/>
  <c r="N4374" i="12"/>
  <c r="N4378" i="12"/>
  <c r="N4382" i="12"/>
  <c r="N4386" i="12"/>
  <c r="N4390" i="12"/>
  <c r="N4394" i="12"/>
  <c r="N4398" i="12"/>
  <c r="N4402" i="12"/>
  <c r="N4406" i="12"/>
  <c r="N4410" i="12"/>
  <c r="N4414" i="12"/>
  <c r="N4418" i="12"/>
  <c r="N4422" i="12"/>
  <c r="N4426" i="12"/>
  <c r="N4430" i="12"/>
  <c r="N4434" i="12"/>
  <c r="N4438" i="12"/>
  <c r="N4442" i="12"/>
  <c r="N4446" i="12"/>
  <c r="N4450" i="12"/>
  <c r="N4454" i="12"/>
  <c r="N4458" i="12"/>
  <c r="N4462" i="12"/>
  <c r="N4466" i="12"/>
  <c r="N4470" i="12"/>
  <c r="N4474" i="12"/>
  <c r="N4478" i="12"/>
  <c r="N4482" i="12"/>
  <c r="N4486" i="12"/>
  <c r="N4490" i="12"/>
  <c r="N4494" i="12"/>
  <c r="N4498" i="12"/>
  <c r="N4502" i="12"/>
  <c r="N4506" i="12"/>
  <c r="N4510" i="12"/>
  <c r="N4514" i="12"/>
  <c r="N4518" i="12"/>
  <c r="N4522" i="12"/>
  <c r="N4526" i="12"/>
  <c r="N4530" i="12"/>
  <c r="N4534" i="12"/>
  <c r="N4538" i="12"/>
  <c r="N4542" i="12"/>
  <c r="N4546" i="12"/>
  <c r="N4550" i="12"/>
  <c r="N4554" i="12"/>
  <c r="N4558" i="12"/>
  <c r="N4562" i="12"/>
  <c r="N4566" i="12"/>
  <c r="N4570" i="12"/>
  <c r="N4574" i="12"/>
  <c r="N4578" i="12"/>
  <c r="N1446" i="12"/>
  <c r="N1702" i="12"/>
  <c r="N1892" i="12"/>
  <c r="N1956" i="12"/>
  <c r="N2020" i="12"/>
  <c r="N2084" i="12"/>
  <c r="N2148" i="12"/>
  <c r="N2212" i="12"/>
  <c r="N2276" i="12"/>
  <c r="N2340" i="12"/>
  <c r="N2389" i="12"/>
  <c r="N2410" i="12"/>
  <c r="N2431" i="12"/>
  <c r="N2447" i="12"/>
  <c r="N2463" i="12"/>
  <c r="N2479" i="12"/>
  <c r="N2495" i="12"/>
  <c r="N2511" i="12"/>
  <c r="N2527" i="12"/>
  <c r="N2543" i="12"/>
  <c r="N2559" i="12"/>
  <c r="N2575" i="12"/>
  <c r="N2591" i="12"/>
  <c r="N2607" i="12"/>
  <c r="N2623" i="12"/>
  <c r="N2639" i="12"/>
  <c r="N2655" i="12"/>
  <c r="N2671" i="12"/>
  <c r="N2687" i="12"/>
  <c r="N2703" i="12"/>
  <c r="N2719" i="12"/>
  <c r="N2735" i="12"/>
  <c r="N2751" i="12"/>
  <c r="N2767" i="12"/>
  <c r="N2783" i="12"/>
  <c r="N2799" i="12"/>
  <c r="N2815" i="12"/>
  <c r="N2831" i="12"/>
  <c r="N2847" i="12"/>
  <c r="N2863" i="12"/>
  <c r="N2879" i="12"/>
  <c r="N2895" i="12"/>
  <c r="N2911" i="12"/>
  <c r="N2927" i="12"/>
  <c r="N2943" i="12"/>
  <c r="N2959" i="12"/>
  <c r="N2975" i="12"/>
  <c r="N2991" i="12"/>
  <c r="N3007" i="12"/>
  <c r="N3023" i="12"/>
  <c r="N3039" i="12"/>
  <c r="N3055" i="12"/>
  <c r="N3071" i="12"/>
  <c r="N3087" i="12"/>
  <c r="N3103" i="12"/>
  <c r="N3119" i="12"/>
  <c r="N3135" i="12"/>
  <c r="N3151" i="12"/>
  <c r="N3167" i="12"/>
  <c r="N3183" i="12"/>
  <c r="N3199" i="12"/>
  <c r="N3215" i="12"/>
  <c r="N3231" i="12"/>
  <c r="N3247" i="12"/>
  <c r="N3263" i="12"/>
  <c r="N3279" i="12"/>
  <c r="N3295" i="12"/>
  <c r="N3311" i="12"/>
  <c r="N3327" i="12"/>
  <c r="N3343" i="12"/>
  <c r="N3359" i="12"/>
  <c r="N3375" i="12"/>
  <c r="N3391" i="12"/>
  <c r="N3407" i="12"/>
  <c r="N3423" i="12"/>
  <c r="N3439" i="12"/>
  <c r="N3455" i="12"/>
  <c r="N3471" i="12"/>
  <c r="N3487" i="12"/>
  <c r="N3503" i="12"/>
  <c r="N3519" i="12"/>
  <c r="N3535" i="12"/>
  <c r="N3551" i="12"/>
  <c r="N3567" i="12"/>
  <c r="N3579" i="12"/>
  <c r="N3587" i="12"/>
  <c r="N3603" i="12"/>
  <c r="N3619" i="12"/>
  <c r="N3635" i="12"/>
  <c r="N3651" i="12"/>
  <c r="N3667" i="12"/>
  <c r="N3683" i="12"/>
  <c r="N3699" i="12"/>
  <c r="N3715" i="12"/>
  <c r="N3731" i="12"/>
  <c r="N3747" i="12"/>
  <c r="N3763" i="12"/>
  <c r="N3779" i="12"/>
  <c r="N3795" i="12"/>
  <c r="N3811" i="12"/>
  <c r="N3827" i="12"/>
  <c r="N3843" i="12"/>
  <c r="N3859" i="12"/>
  <c r="N3875" i="12"/>
  <c r="N3891" i="12"/>
  <c r="N3907" i="12"/>
  <c r="N3923" i="12"/>
  <c r="N3939" i="12"/>
  <c r="N3955" i="12"/>
  <c r="N3971" i="12"/>
  <c r="N3987" i="12"/>
  <c r="N4003" i="12"/>
  <c r="N4019" i="12"/>
  <c r="N4035" i="12"/>
  <c r="N4051" i="12"/>
  <c r="N4067" i="12"/>
  <c r="N4083" i="12"/>
  <c r="N4099" i="12"/>
  <c r="N4115" i="12"/>
  <c r="N4131" i="12"/>
  <c r="N4147" i="12"/>
  <c r="N4163" i="12"/>
  <c r="N4179" i="12"/>
  <c r="N4195" i="12"/>
  <c r="N4211" i="12"/>
  <c r="N4227" i="12"/>
  <c r="N4243" i="12"/>
  <c r="N4259" i="12"/>
  <c r="N4275" i="12"/>
  <c r="N4291" i="12"/>
  <c r="N4307" i="12"/>
  <c r="N4323" i="12"/>
  <c r="N4339" i="12"/>
  <c r="N4355" i="12"/>
  <c r="N4371" i="12"/>
  <c r="N4387" i="12"/>
  <c r="N4403" i="12"/>
  <c r="N4419" i="12"/>
  <c r="N4435" i="12"/>
  <c r="N4451" i="12"/>
  <c r="N4467" i="12"/>
  <c r="N4483" i="12"/>
  <c r="N4499" i="12"/>
  <c r="N4515" i="12"/>
  <c r="N4531" i="12"/>
  <c r="N4547" i="12"/>
  <c r="N4563" i="12"/>
  <c r="N4579" i="12"/>
  <c r="N6649" i="12"/>
  <c r="N6657" i="12"/>
  <c r="N6665" i="12"/>
  <c r="N6673" i="12"/>
  <c r="N6681" i="12"/>
  <c r="N6689" i="12"/>
  <c r="N6697" i="12"/>
  <c r="N6705" i="12"/>
  <c r="N3591" i="12"/>
  <c r="N3607" i="12"/>
  <c r="N3623" i="12"/>
  <c r="N3639" i="12"/>
  <c r="N3655" i="12"/>
  <c r="N3671" i="12"/>
  <c r="N3687" i="12"/>
  <c r="N3703" i="12"/>
  <c r="N3719" i="12"/>
  <c r="N3735" i="12"/>
  <c r="N3751" i="12"/>
  <c r="N3767" i="12"/>
  <c r="N3783" i="12"/>
  <c r="N3799" i="12"/>
  <c r="N3815" i="12"/>
  <c r="N3831" i="12"/>
  <c r="N3847" i="12"/>
  <c r="N3863" i="12"/>
  <c r="N3879" i="12"/>
  <c r="N3895" i="12"/>
  <c r="N3911" i="12"/>
  <c r="N3927" i="12"/>
  <c r="N3943" i="12"/>
  <c r="N3959" i="12"/>
  <c r="N3975" i="12"/>
  <c r="N3991" i="12"/>
  <c r="N4007" i="12"/>
  <c r="N4023" i="12"/>
  <c r="N4039" i="12"/>
  <c r="N4055" i="12"/>
  <c r="N4071" i="12"/>
  <c r="N4087" i="12"/>
  <c r="N4103" i="12"/>
  <c r="N4119" i="12"/>
  <c r="N4135" i="12"/>
  <c r="N4151" i="12"/>
  <c r="N4167" i="12"/>
  <c r="N4183" i="12"/>
  <c r="N4199" i="12"/>
  <c r="N4215" i="12"/>
  <c r="N4231" i="12"/>
  <c r="N4247" i="12"/>
  <c r="N4263" i="12"/>
  <c r="N4279" i="12"/>
  <c r="N4295" i="12"/>
  <c r="N4311" i="12"/>
  <c r="N4327" i="12"/>
  <c r="N4343" i="12"/>
  <c r="N4359" i="12"/>
  <c r="N4375" i="12"/>
  <c r="N4391" i="12"/>
  <c r="N4407" i="12"/>
  <c r="N4423" i="12"/>
  <c r="N4439" i="12"/>
  <c r="N4455" i="12"/>
  <c r="N4471" i="12"/>
  <c r="N4487" i="12"/>
  <c r="N4503" i="12"/>
  <c r="N4519" i="12"/>
  <c r="N4535" i="12"/>
  <c r="N4551" i="12"/>
  <c r="N4567" i="12"/>
  <c r="N6650" i="12"/>
  <c r="N6654" i="12"/>
  <c r="N6658" i="12"/>
  <c r="N6662" i="12"/>
  <c r="N6666" i="12"/>
  <c r="N6670" i="12"/>
  <c r="N6674" i="12"/>
  <c r="N6678" i="12"/>
  <c r="N6682" i="12"/>
  <c r="N6686" i="12"/>
  <c r="N6690" i="12"/>
  <c r="N6694" i="12"/>
  <c r="N6698" i="12"/>
  <c r="N6702" i="12"/>
  <c r="N6706" i="12"/>
  <c r="N6710" i="12"/>
  <c r="N6651" i="12"/>
  <c r="N6659" i="12"/>
  <c r="N6667" i="12"/>
  <c r="N6675" i="12"/>
  <c r="N6683" i="12"/>
  <c r="N6691" i="12"/>
  <c r="N6699" i="12"/>
  <c r="N6707" i="12"/>
  <c r="N3595" i="12"/>
  <c r="N3611" i="12"/>
  <c r="N3627" i="12"/>
  <c r="N3643" i="12"/>
  <c r="N3659" i="12"/>
  <c r="N3675" i="12"/>
  <c r="N3691" i="12"/>
  <c r="N3707" i="12"/>
  <c r="N3723" i="12"/>
  <c r="N3739" i="12"/>
  <c r="N3755" i="12"/>
  <c r="N3771" i="12"/>
  <c r="N3787" i="12"/>
  <c r="N3803" i="12"/>
  <c r="N3819" i="12"/>
  <c r="N3835" i="12"/>
  <c r="N3851" i="12"/>
  <c r="N3867" i="12"/>
  <c r="N3883" i="12"/>
  <c r="N3899" i="12"/>
  <c r="N3915" i="12"/>
  <c r="N3931" i="12"/>
  <c r="N3947" i="12"/>
  <c r="N3963" i="12"/>
  <c r="N3979" i="12"/>
  <c r="N3995" i="12"/>
  <c r="N4011" i="12"/>
  <c r="N4027" i="12"/>
  <c r="N4043" i="12"/>
  <c r="N4059" i="12"/>
  <c r="N4075" i="12"/>
  <c r="N4091" i="12"/>
  <c r="N4107" i="12"/>
  <c r="N4123" i="12"/>
  <c r="N4139" i="12"/>
  <c r="N4155" i="12"/>
  <c r="N4171" i="12"/>
  <c r="N4187" i="12"/>
  <c r="N4203" i="12"/>
  <c r="N4219" i="12"/>
  <c r="N4235" i="12"/>
  <c r="N4251" i="12"/>
  <c r="N4267" i="12"/>
  <c r="N4283" i="12"/>
  <c r="N4299" i="12"/>
  <c r="N4315" i="12"/>
  <c r="N4331" i="12"/>
  <c r="N4347" i="12"/>
  <c r="N4363" i="12"/>
  <c r="N4379" i="12"/>
  <c r="N4395" i="12"/>
  <c r="N4411" i="12"/>
  <c r="N4427" i="12"/>
  <c r="N4443" i="12"/>
  <c r="N4459" i="12"/>
  <c r="N4475" i="12"/>
  <c r="N4491" i="12"/>
  <c r="N4507" i="12"/>
  <c r="N4523" i="12"/>
  <c r="N4539" i="12"/>
  <c r="N4555" i="12"/>
  <c r="N4571" i="12"/>
  <c r="N6647" i="12"/>
  <c r="N6655" i="12"/>
  <c r="N6663" i="12"/>
  <c r="N6671" i="12"/>
  <c r="N6679" i="12"/>
  <c r="N6687" i="12"/>
  <c r="N6695" i="12"/>
  <c r="N6703" i="12"/>
  <c r="N6711" i="12"/>
  <c r="N3599" i="12"/>
  <c r="N3615" i="12"/>
  <c r="N3631" i="12"/>
  <c r="N3647" i="12"/>
  <c r="N3663" i="12"/>
  <c r="N3679" i="12"/>
  <c r="N3695" i="12"/>
  <c r="N3711" i="12"/>
  <c r="N3727" i="12"/>
  <c r="N3743" i="12"/>
  <c r="N3759" i="12"/>
  <c r="N3775" i="12"/>
  <c r="N3791" i="12"/>
  <c r="N3807" i="12"/>
  <c r="N3823" i="12"/>
  <c r="N3839" i="12"/>
  <c r="N3855" i="12"/>
  <c r="N3871" i="12"/>
  <c r="N3887" i="12"/>
  <c r="N3903" i="12"/>
  <c r="N3919" i="12"/>
  <c r="N3935" i="12"/>
  <c r="N3951" i="12"/>
  <c r="N3967" i="12"/>
  <c r="N3983" i="12"/>
  <c r="N3999" i="12"/>
  <c r="N4015" i="12"/>
  <c r="N4031" i="12"/>
  <c r="N4047" i="12"/>
  <c r="N4063" i="12"/>
  <c r="N4079" i="12"/>
  <c r="N4095" i="12"/>
  <c r="N4111" i="12"/>
  <c r="N4127" i="12"/>
  <c r="N4143" i="12"/>
  <c r="N4159" i="12"/>
  <c r="N4175" i="12"/>
  <c r="N4191" i="12"/>
  <c r="N4207" i="12"/>
  <c r="N4223" i="12"/>
  <c r="N4239" i="12"/>
  <c r="N4255" i="12"/>
  <c r="N4271" i="12"/>
  <c r="N4287" i="12"/>
  <c r="N4303" i="12"/>
  <c r="N4319" i="12"/>
  <c r="N4335" i="12"/>
  <c r="N4351" i="12"/>
  <c r="N4367" i="12"/>
  <c r="N4383" i="12"/>
  <c r="N4399" i="12"/>
  <c r="N4415" i="12"/>
  <c r="N4431" i="12"/>
  <c r="N4447" i="12"/>
  <c r="N4463" i="12"/>
  <c r="N4479" i="12"/>
  <c r="N4495" i="12"/>
  <c r="N4511" i="12"/>
  <c r="N4527" i="12"/>
  <c r="N4543" i="12"/>
  <c r="N4559" i="12"/>
  <c r="N4575" i="12"/>
  <c r="N6648" i="12"/>
  <c r="N6652" i="12"/>
  <c r="N6656" i="12"/>
  <c r="N6660" i="12"/>
  <c r="N6664" i="12"/>
  <c r="N6668" i="12"/>
  <c r="N6672" i="12"/>
  <c r="N6676" i="12"/>
  <c r="N6680" i="12"/>
  <c r="N6684" i="12"/>
  <c r="N6688" i="12"/>
  <c r="N6692" i="12"/>
  <c r="N6696" i="12"/>
  <c r="N6700" i="12"/>
  <c r="N6704" i="12"/>
  <c r="N6708" i="12"/>
  <c r="N6653" i="12"/>
  <c r="N6661" i="12"/>
  <c r="N6669" i="12"/>
  <c r="N6677" i="12"/>
  <c r="N6685" i="12"/>
  <c r="N6693" i="12"/>
  <c r="N6701" i="12"/>
  <c r="N6709" i="12"/>
  <c r="N2" i="12"/>
  <c r="AB6" i="8"/>
  <c r="Z6" i="8"/>
  <c r="Y6" i="8"/>
  <c r="AB5" i="8"/>
  <c r="AA5" i="8"/>
  <c r="Z5" i="8"/>
  <c r="Y5" i="8"/>
  <c r="Q6" i="8"/>
  <c r="R6" i="8"/>
  <c r="S6" i="8"/>
  <c r="P6" i="8"/>
  <c r="Q5" i="8"/>
  <c r="R5" i="8"/>
  <c r="S5" i="8"/>
  <c r="P5" i="8"/>
  <c r="B12" i="8"/>
  <c r="B6" i="19" s="1"/>
  <c r="B13" i="8"/>
  <c r="B7" i="19" s="1"/>
  <c r="B14" i="8"/>
  <c r="B8" i="19" s="1"/>
  <c r="B15" i="8"/>
  <c r="B16" i="8"/>
  <c r="B10" i="19" s="1"/>
  <c r="B17" i="8"/>
  <c r="B11" i="19" s="1"/>
  <c r="B18" i="8"/>
  <c r="B12" i="19" s="1"/>
  <c r="B19" i="8"/>
  <c r="B13" i="19" s="1"/>
  <c r="B20" i="8"/>
  <c r="B14" i="19" s="1"/>
  <c r="B21" i="8"/>
  <c r="B15" i="19" s="1"/>
  <c r="B22" i="8"/>
  <c r="B16" i="19" s="1"/>
  <c r="B23" i="8"/>
  <c r="B17" i="19" s="1"/>
  <c r="B24" i="8"/>
  <c r="B18" i="19" s="1"/>
  <c r="B25" i="8"/>
  <c r="B19" i="19" s="1"/>
  <c r="B26" i="8"/>
  <c r="B20" i="19" s="1"/>
  <c r="B27" i="8"/>
  <c r="B21" i="19" s="1"/>
  <c r="B28" i="8"/>
  <c r="B22" i="19" s="1"/>
  <c r="B29" i="8"/>
  <c r="B23" i="19" s="1"/>
  <c r="B30" i="8"/>
  <c r="B24" i="19" s="1"/>
  <c r="B31" i="8"/>
  <c r="B25" i="19" s="1"/>
  <c r="B32" i="8"/>
  <c r="B26" i="19" s="1"/>
  <c r="B33" i="8"/>
  <c r="B27" i="19" s="1"/>
  <c r="B34" i="8"/>
  <c r="B28" i="19" s="1"/>
  <c r="B35" i="8"/>
  <c r="B29" i="19" s="1"/>
  <c r="B36" i="8"/>
  <c r="B30" i="19" s="1"/>
  <c r="B37" i="8"/>
  <c r="B31" i="19" s="1"/>
  <c r="B38" i="8"/>
  <c r="B32" i="19" s="1"/>
  <c r="B39" i="8"/>
  <c r="B33" i="19" s="1"/>
  <c r="B40" i="8"/>
  <c r="B34" i="19" s="1"/>
  <c r="B41" i="8"/>
  <c r="B35" i="19" s="1"/>
  <c r="B42" i="8"/>
  <c r="B36" i="19" s="1"/>
  <c r="B43" i="8"/>
  <c r="B37" i="19" s="1"/>
  <c r="B44" i="8"/>
  <c r="B38" i="19" s="1"/>
  <c r="B45" i="8"/>
  <c r="B39" i="19" s="1"/>
  <c r="B46" i="8"/>
  <c r="B40" i="19" s="1"/>
  <c r="B47" i="8"/>
  <c r="B41" i="19" s="1"/>
  <c r="B48" i="8"/>
  <c r="B42" i="19" s="1"/>
  <c r="B49" i="8"/>
  <c r="B43" i="19" s="1"/>
  <c r="B50" i="8"/>
  <c r="B44" i="19" s="1"/>
  <c r="B51" i="8"/>
  <c r="B45" i="19" s="1"/>
  <c r="B52" i="8"/>
  <c r="B46" i="19" s="1"/>
  <c r="B53" i="8"/>
  <c r="B47" i="19" s="1"/>
  <c r="B54" i="8"/>
  <c r="B48" i="19" s="1"/>
  <c r="B55" i="8"/>
  <c r="B49" i="19" s="1"/>
  <c r="B56" i="8"/>
  <c r="B50" i="19" s="1"/>
  <c r="B57" i="8"/>
  <c r="B51" i="19" s="1"/>
  <c r="B58" i="8"/>
  <c r="B52" i="19" s="1"/>
  <c r="B59" i="8"/>
  <c r="B53" i="19" s="1"/>
  <c r="B60" i="8"/>
  <c r="B54" i="19" s="1"/>
  <c r="B61" i="8"/>
  <c r="B55" i="19" s="1"/>
  <c r="B62" i="8"/>
  <c r="B56" i="19" s="1"/>
  <c r="B63" i="8"/>
  <c r="B57" i="19" s="1"/>
  <c r="B64" i="8"/>
  <c r="B58" i="19" s="1"/>
  <c r="B65" i="8"/>
  <c r="B59" i="19" s="1"/>
  <c r="B66" i="8"/>
  <c r="B60" i="19" s="1"/>
  <c r="B67" i="8"/>
  <c r="B61" i="19" s="1"/>
  <c r="B68" i="8"/>
  <c r="B62" i="19" s="1"/>
  <c r="B69" i="8"/>
  <c r="B63" i="19" s="1"/>
  <c r="B70" i="8"/>
  <c r="B64" i="19" s="1"/>
  <c r="B71" i="8"/>
  <c r="B65" i="19" s="1"/>
  <c r="B72" i="8"/>
  <c r="B66" i="19" s="1"/>
  <c r="B73" i="8"/>
  <c r="B67" i="19" s="1"/>
  <c r="B74" i="8"/>
  <c r="B68" i="19" s="1"/>
  <c r="B75" i="8"/>
  <c r="B69" i="19" s="1"/>
  <c r="B76" i="8"/>
  <c r="B70" i="19" s="1"/>
  <c r="B77" i="8"/>
  <c r="B71" i="19" s="1"/>
  <c r="B78" i="8"/>
  <c r="B72" i="19" s="1"/>
  <c r="B79" i="8"/>
  <c r="B73" i="19" s="1"/>
  <c r="B80" i="8"/>
  <c r="B74" i="19" s="1"/>
  <c r="B81" i="8"/>
  <c r="B75" i="19" s="1"/>
  <c r="B82" i="8"/>
  <c r="B83" i="8"/>
  <c r="B77" i="19" s="1"/>
  <c r="B84" i="8"/>
  <c r="B78" i="19" s="1"/>
  <c r="B85" i="8"/>
  <c r="B79" i="19" s="1"/>
  <c r="B86" i="8"/>
  <c r="B80" i="19" s="1"/>
  <c r="B87" i="8"/>
  <c r="B81" i="19" s="1"/>
  <c r="B88" i="8"/>
  <c r="B82" i="19" s="1"/>
  <c r="B89" i="8"/>
  <c r="B83" i="19" s="1"/>
  <c r="B90" i="8"/>
  <c r="B84" i="19" s="1"/>
  <c r="B91" i="8"/>
  <c r="B85" i="19" s="1"/>
  <c r="B92" i="8"/>
  <c r="B86" i="19" s="1"/>
  <c r="B93" i="8"/>
  <c r="B87" i="19" s="1"/>
  <c r="B94" i="8"/>
  <c r="B88" i="19" s="1"/>
  <c r="B95" i="8"/>
  <c r="B89" i="19" s="1"/>
  <c r="B96" i="8"/>
  <c r="B90" i="19" s="1"/>
  <c r="B97" i="8"/>
  <c r="B91" i="19" s="1"/>
  <c r="B98" i="8"/>
  <c r="B92" i="19" s="1"/>
  <c r="B99" i="8"/>
  <c r="B93" i="19" s="1"/>
  <c r="B100" i="8"/>
  <c r="B94" i="19" s="1"/>
  <c r="B101" i="8"/>
  <c r="B95" i="19" s="1"/>
  <c r="B102" i="8"/>
  <c r="B96" i="19" s="1"/>
  <c r="B5" i="19"/>
  <c r="F68" i="13"/>
  <c r="G68" i="13"/>
  <c r="H68" i="13"/>
  <c r="I68" i="13"/>
  <c r="J68" i="13"/>
  <c r="K68" i="13"/>
  <c r="E68" i="13"/>
  <c r="K28" i="13"/>
  <c r="J29" i="13"/>
  <c r="O29" i="13" s="1"/>
  <c r="O30" i="13"/>
  <c r="O31" i="13"/>
  <c r="O32" i="13"/>
  <c r="O33" i="13"/>
  <c r="O34" i="13"/>
  <c r="J28" i="13"/>
  <c r="B76" i="19" l="1"/>
  <c r="D82" i="8"/>
  <c r="F82" i="8"/>
  <c r="B9" i="19"/>
  <c r="I54" i="13"/>
  <c r="I82" i="8" l="1"/>
  <c r="B124" i="10"/>
  <c r="D124" i="10" s="1"/>
  <c r="B123" i="10"/>
  <c r="D123" i="10" s="1"/>
  <c r="B120" i="10"/>
  <c r="D120" i="10" s="1"/>
  <c r="C22" i="2" l="1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B112" i="10" l="1"/>
  <c r="D112" i="10" s="1"/>
  <c r="B113" i="10"/>
  <c r="D113" i="10" s="1"/>
  <c r="B114" i="10"/>
  <c r="D114" i="10" s="1"/>
  <c r="B115" i="10"/>
  <c r="D115" i="10" s="1"/>
  <c r="B116" i="10"/>
  <c r="D116" i="10" s="1"/>
  <c r="B117" i="10"/>
  <c r="D117" i="10" s="1"/>
  <c r="B118" i="10"/>
  <c r="D118" i="10" s="1"/>
  <c r="B119" i="10"/>
  <c r="D119" i="10" s="1"/>
  <c r="B121" i="10"/>
  <c r="D121" i="10" s="1"/>
  <c r="B122" i="10"/>
  <c r="D122" i="10" s="1"/>
  <c r="L10" i="10" l="1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9" i="10"/>
  <c r="K10" i="10" l="1"/>
  <c r="K107" i="10"/>
  <c r="K105" i="10"/>
  <c r="K102" i="10"/>
  <c r="K104" i="10"/>
  <c r="K106" i="10"/>
  <c r="K108" i="10"/>
  <c r="K114" i="10"/>
  <c r="K109" i="10"/>
  <c r="K115" i="10"/>
  <c r="K110" i="10"/>
  <c r="K103" i="10"/>
  <c r="K111" i="10"/>
  <c r="K113" i="10"/>
  <c r="K112" i="10"/>
  <c r="K116" i="10"/>
  <c r="K12" i="10"/>
  <c r="K92" i="10"/>
  <c r="K80" i="10"/>
  <c r="K68" i="10"/>
  <c r="K56" i="10"/>
  <c r="K32" i="10"/>
  <c r="K97" i="10"/>
  <c r="K93" i="10"/>
  <c r="K89" i="10"/>
  <c r="K85" i="10"/>
  <c r="K81" i="10"/>
  <c r="K77" i="10"/>
  <c r="K73" i="10"/>
  <c r="K69" i="10"/>
  <c r="K65" i="10"/>
  <c r="K61" i="10"/>
  <c r="K57" i="10"/>
  <c r="K53" i="10"/>
  <c r="K49" i="10"/>
  <c r="K45" i="10"/>
  <c r="K41" i="10"/>
  <c r="K37" i="10"/>
  <c r="K33" i="10"/>
  <c r="K29" i="10"/>
  <c r="K25" i="10"/>
  <c r="K21" i="10"/>
  <c r="K17" i="10"/>
  <c r="K13" i="10"/>
  <c r="K101" i="10"/>
  <c r="K96" i="10"/>
  <c r="K88" i="10"/>
  <c r="K84" i="10"/>
  <c r="K76" i="10"/>
  <c r="K72" i="10"/>
  <c r="K64" i="10"/>
  <c r="K60" i="10"/>
  <c r="K52" i="10"/>
  <c r="K48" i="10"/>
  <c r="K44" i="10"/>
  <c r="K40" i="10"/>
  <c r="K36" i="10"/>
  <c r="K28" i="10"/>
  <c r="K24" i="10"/>
  <c r="K20" i="10"/>
  <c r="K16" i="10"/>
  <c r="K99" i="10"/>
  <c r="K95" i="10"/>
  <c r="K91" i="10"/>
  <c r="K87" i="10"/>
  <c r="K83" i="10"/>
  <c r="K79" i="10"/>
  <c r="K75" i="10"/>
  <c r="K71" i="10"/>
  <c r="K67" i="10"/>
  <c r="K63" i="10"/>
  <c r="K59" i="10"/>
  <c r="K55" i="10"/>
  <c r="K51" i="10"/>
  <c r="K47" i="10"/>
  <c r="K43" i="10"/>
  <c r="K39" i="10"/>
  <c r="K35" i="10"/>
  <c r="K31" i="10"/>
  <c r="K27" i="10"/>
  <c r="K23" i="10"/>
  <c r="K19" i="10"/>
  <c r="K15" i="10"/>
  <c r="K11" i="10"/>
  <c r="K9" i="10"/>
  <c r="K98" i="10"/>
  <c r="K94" i="10"/>
  <c r="K90" i="10"/>
  <c r="K86" i="10"/>
  <c r="K82" i="10"/>
  <c r="K78" i="10"/>
  <c r="K74" i="10"/>
  <c r="K70" i="10"/>
  <c r="K66" i="10"/>
  <c r="K62" i="10"/>
  <c r="K58" i="10"/>
  <c r="K54" i="10"/>
  <c r="K50" i="10"/>
  <c r="K46" i="10"/>
  <c r="K42" i="10"/>
  <c r="K38" i="10"/>
  <c r="K34" i="10"/>
  <c r="K30" i="10"/>
  <c r="K26" i="10"/>
  <c r="K22" i="10"/>
  <c r="K18" i="10"/>
  <c r="K14" i="10"/>
  <c r="M39" i="2"/>
  <c r="M40" i="2"/>
  <c r="N39" i="2"/>
  <c r="N40" i="2"/>
  <c r="N36" i="2" l="1"/>
  <c r="G65" i="2"/>
  <c r="G66" i="2"/>
  <c r="H66" i="2" s="1"/>
  <c r="L11" i="18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39" i="18"/>
  <c r="L40" i="18"/>
  <c r="L41" i="18"/>
  <c r="G71" i="2" l="1"/>
  <c r="H71" i="2" s="1"/>
  <c r="H65" i="2"/>
  <c r="B2" i="8" l="1"/>
  <c r="B2" i="19"/>
  <c r="L10" i="18"/>
  <c r="B2" i="18"/>
  <c r="K73" i="13"/>
  <c r="K80" i="13" s="1"/>
  <c r="J73" i="13"/>
  <c r="J80" i="13" s="1"/>
  <c r="I80" i="13" l="1"/>
  <c r="K2" i="18"/>
  <c r="C3" i="16" l="1"/>
  <c r="C52" i="16" l="1"/>
  <c r="D15" i="8"/>
  <c r="C63" i="16"/>
  <c r="C64" i="16"/>
  <c r="D56" i="16" s="1"/>
  <c r="C66" i="16"/>
  <c r="D58" i="16" s="1"/>
  <c r="C33" i="16"/>
  <c r="C32" i="16"/>
  <c r="C11" i="16" l="1"/>
  <c r="D55" i="16"/>
  <c r="E55" i="16" s="1"/>
  <c r="C60" i="16"/>
  <c r="D52" i="16" s="1"/>
  <c r="C29" i="16"/>
  <c r="C15" i="8"/>
  <c r="C19" i="8"/>
  <c r="C17" i="8"/>
  <c r="C31" i="8"/>
  <c r="C11" i="8"/>
  <c r="C90" i="8"/>
  <c r="C94" i="8"/>
  <c r="C91" i="8"/>
  <c r="C92" i="8"/>
  <c r="C93" i="8"/>
  <c r="C110" i="8"/>
  <c r="C111" i="8"/>
  <c r="C112" i="8"/>
  <c r="E108" i="8"/>
  <c r="E112" i="8"/>
  <c r="E107" i="8"/>
  <c r="E111" i="8"/>
  <c r="E106" i="8"/>
  <c r="E110" i="8"/>
  <c r="E105" i="8"/>
  <c r="E109" i="8"/>
  <c r="F111" i="8"/>
  <c r="F108" i="8"/>
  <c r="F110" i="8"/>
  <c r="F107" i="8"/>
  <c r="F106" i="8"/>
  <c r="F112" i="8"/>
  <c r="F109" i="8"/>
  <c r="F105" i="8"/>
  <c r="C107" i="8"/>
  <c r="C106" i="8"/>
  <c r="C105" i="8"/>
  <c r="C109" i="8"/>
  <c r="C108" i="8"/>
  <c r="D111" i="8"/>
  <c r="D108" i="8"/>
  <c r="D109" i="8"/>
  <c r="D112" i="8"/>
  <c r="D106" i="8"/>
  <c r="D107" i="8"/>
  <c r="D105" i="8"/>
  <c r="D110" i="8"/>
  <c r="E103" i="8"/>
  <c r="E104" i="8"/>
  <c r="F103" i="8"/>
  <c r="F104" i="8"/>
  <c r="C104" i="8"/>
  <c r="C103" i="8"/>
  <c r="D103" i="8"/>
  <c r="D104" i="8"/>
  <c r="E12" i="8"/>
  <c r="E16" i="8"/>
  <c r="E20" i="8"/>
  <c r="E24" i="8"/>
  <c r="E28" i="8"/>
  <c r="E32" i="8"/>
  <c r="E36" i="8"/>
  <c r="E40" i="8"/>
  <c r="E44" i="8"/>
  <c r="E48" i="8"/>
  <c r="E52" i="8"/>
  <c r="E56" i="8"/>
  <c r="E60" i="8"/>
  <c r="E64" i="8"/>
  <c r="E68" i="8"/>
  <c r="E72" i="8"/>
  <c r="E76" i="8"/>
  <c r="E80" i="8"/>
  <c r="E84" i="8"/>
  <c r="E88" i="8"/>
  <c r="E92" i="8"/>
  <c r="E96" i="8"/>
  <c r="E100" i="8"/>
  <c r="E11" i="8"/>
  <c r="E13" i="8"/>
  <c r="E17" i="8"/>
  <c r="E21" i="8"/>
  <c r="E25" i="8"/>
  <c r="E29" i="8"/>
  <c r="E33" i="8"/>
  <c r="E37" i="8"/>
  <c r="E41" i="8"/>
  <c r="E45" i="8"/>
  <c r="E49" i="8"/>
  <c r="E53" i="8"/>
  <c r="E57" i="8"/>
  <c r="E61" i="8"/>
  <c r="E65" i="8"/>
  <c r="E69" i="8"/>
  <c r="E73" i="8"/>
  <c r="E77" i="8"/>
  <c r="E81" i="8"/>
  <c r="E85" i="8"/>
  <c r="E89" i="8"/>
  <c r="E93" i="8"/>
  <c r="E97" i="8"/>
  <c r="E101" i="8"/>
  <c r="E14" i="8"/>
  <c r="E18" i="8"/>
  <c r="E22" i="8"/>
  <c r="E26" i="8"/>
  <c r="E30" i="8"/>
  <c r="E34" i="8"/>
  <c r="E38" i="8"/>
  <c r="E42" i="8"/>
  <c r="E46" i="8"/>
  <c r="E50" i="8"/>
  <c r="E54" i="8"/>
  <c r="E58" i="8"/>
  <c r="E62" i="8"/>
  <c r="E66" i="8"/>
  <c r="E70" i="8"/>
  <c r="E74" i="8"/>
  <c r="E78" i="8"/>
  <c r="E86" i="8"/>
  <c r="E90" i="8"/>
  <c r="E94" i="8"/>
  <c r="E98" i="8"/>
  <c r="E102" i="8"/>
  <c r="E15" i="8"/>
  <c r="E31" i="8"/>
  <c r="E47" i="8"/>
  <c r="E63" i="8"/>
  <c r="E79" i="8"/>
  <c r="E95" i="8"/>
  <c r="E19" i="8"/>
  <c r="E35" i="8"/>
  <c r="E51" i="8"/>
  <c r="E67" i="8"/>
  <c r="E83" i="8"/>
  <c r="E99" i="8"/>
  <c r="E23" i="8"/>
  <c r="E39" i="8"/>
  <c r="E55" i="8"/>
  <c r="E71" i="8"/>
  <c r="E87" i="8"/>
  <c r="E27" i="8"/>
  <c r="E59" i="8"/>
  <c r="E91" i="8"/>
  <c r="E43" i="8"/>
  <c r="E75" i="8"/>
  <c r="F42" i="8"/>
  <c r="F58" i="8"/>
  <c r="F26" i="8"/>
  <c r="F89" i="8"/>
  <c r="F73" i="8"/>
  <c r="F11" i="8"/>
  <c r="F92" i="8"/>
  <c r="F76" i="8"/>
  <c r="F75" i="8"/>
  <c r="F59" i="8"/>
  <c r="F46" i="8"/>
  <c r="F94" i="8"/>
  <c r="F54" i="8"/>
  <c r="F61" i="8"/>
  <c r="F53" i="8"/>
  <c r="F45" i="8"/>
  <c r="F37" i="8"/>
  <c r="F29" i="8"/>
  <c r="F21" i="8"/>
  <c r="F13" i="8"/>
  <c r="F91" i="8"/>
  <c r="F66" i="8"/>
  <c r="F98" i="8"/>
  <c r="F22" i="8"/>
  <c r="F101" i="8"/>
  <c r="F85" i="8"/>
  <c r="F69" i="8"/>
  <c r="F88" i="8"/>
  <c r="F72" i="8"/>
  <c r="F87" i="8"/>
  <c r="F71" i="8"/>
  <c r="F55" i="8"/>
  <c r="F30" i="8"/>
  <c r="F56" i="8"/>
  <c r="F40" i="8"/>
  <c r="F24" i="8"/>
  <c r="F39" i="8"/>
  <c r="F31" i="8"/>
  <c r="F23" i="8"/>
  <c r="F15" i="8"/>
  <c r="F90" i="8"/>
  <c r="F102" i="8"/>
  <c r="F60" i="8"/>
  <c r="F44" i="8"/>
  <c r="F28" i="8"/>
  <c r="F12" i="8"/>
  <c r="F99" i="8"/>
  <c r="F38" i="8"/>
  <c r="F18" i="8"/>
  <c r="F97" i="8"/>
  <c r="F81" i="8"/>
  <c r="F65" i="8"/>
  <c r="F100" i="8"/>
  <c r="F84" i="8"/>
  <c r="F68" i="8"/>
  <c r="F83" i="8"/>
  <c r="F67" i="8"/>
  <c r="F51" i="8"/>
  <c r="F62" i="8"/>
  <c r="F77" i="8"/>
  <c r="F64" i="8"/>
  <c r="F78" i="8"/>
  <c r="F48" i="8"/>
  <c r="F35" i="8"/>
  <c r="F52" i="8"/>
  <c r="F20" i="8"/>
  <c r="F80" i="8"/>
  <c r="F43" i="8"/>
  <c r="F50" i="8"/>
  <c r="F34" i="8"/>
  <c r="F79" i="8"/>
  <c r="F32" i="8"/>
  <c r="F27" i="8"/>
  <c r="F86" i="8"/>
  <c r="F49" i="8"/>
  <c r="F33" i="8"/>
  <c r="F17" i="8"/>
  <c r="F95" i="8"/>
  <c r="F96" i="8"/>
  <c r="F63" i="8"/>
  <c r="F16" i="8"/>
  <c r="F19" i="8"/>
  <c r="F70" i="8"/>
  <c r="F36" i="8"/>
  <c r="F93" i="8"/>
  <c r="F47" i="8"/>
  <c r="F14" i="8"/>
  <c r="F74" i="8"/>
  <c r="F57" i="8"/>
  <c r="F41" i="8"/>
  <c r="F25" i="8"/>
  <c r="C13" i="8"/>
  <c r="C21" i="8"/>
  <c r="C25" i="8"/>
  <c r="C29" i="8"/>
  <c r="C33" i="8"/>
  <c r="C37" i="8"/>
  <c r="C41" i="8"/>
  <c r="C45" i="8"/>
  <c r="C49" i="8"/>
  <c r="C53" i="8"/>
  <c r="C57" i="8"/>
  <c r="C61" i="8"/>
  <c r="C65" i="8"/>
  <c r="C69" i="8"/>
  <c r="C73" i="8"/>
  <c r="C77" i="8"/>
  <c r="C81" i="8"/>
  <c r="C85" i="8"/>
  <c r="C89" i="8"/>
  <c r="C97" i="8"/>
  <c r="C101" i="8"/>
  <c r="C14" i="8"/>
  <c r="C18" i="8"/>
  <c r="C22" i="8"/>
  <c r="C26" i="8"/>
  <c r="C30" i="8"/>
  <c r="C34" i="8"/>
  <c r="C38" i="8"/>
  <c r="C42" i="8"/>
  <c r="C46" i="8"/>
  <c r="C50" i="8"/>
  <c r="C54" i="8"/>
  <c r="C58" i="8"/>
  <c r="C62" i="8"/>
  <c r="C66" i="8"/>
  <c r="C70" i="8"/>
  <c r="C74" i="8"/>
  <c r="C78" i="8"/>
  <c r="C86" i="8"/>
  <c r="C98" i="8"/>
  <c r="C102" i="8"/>
  <c r="C23" i="8"/>
  <c r="C27" i="8"/>
  <c r="C35" i="8"/>
  <c r="C39" i="8"/>
  <c r="C43" i="8"/>
  <c r="C47" i="8"/>
  <c r="C51" i="8"/>
  <c r="C55" i="8"/>
  <c r="C59" i="8"/>
  <c r="C63" i="8"/>
  <c r="C67" i="8"/>
  <c r="C71" i="8"/>
  <c r="C75" i="8"/>
  <c r="C79" i="8"/>
  <c r="C83" i="8"/>
  <c r="C87" i="8"/>
  <c r="C95" i="8"/>
  <c r="C99" i="8"/>
  <c r="C12" i="8"/>
  <c r="C16" i="8"/>
  <c r="C20" i="8"/>
  <c r="C24" i="8"/>
  <c r="C28" i="8"/>
  <c r="C32" i="8"/>
  <c r="C36" i="8"/>
  <c r="C40" i="8"/>
  <c r="C44" i="8"/>
  <c r="C48" i="8"/>
  <c r="C52" i="8"/>
  <c r="C56" i="8"/>
  <c r="C60" i="8"/>
  <c r="C64" i="8"/>
  <c r="C68" i="8"/>
  <c r="C72" i="8"/>
  <c r="C76" i="8"/>
  <c r="C80" i="8"/>
  <c r="C84" i="8"/>
  <c r="C88" i="8"/>
  <c r="C96" i="8"/>
  <c r="C100" i="8"/>
  <c r="D70" i="8"/>
  <c r="D86" i="8"/>
  <c r="D85" i="8"/>
  <c r="D69" i="8"/>
  <c r="D65" i="8"/>
  <c r="D93" i="8"/>
  <c r="D48" i="8"/>
  <c r="D32" i="8"/>
  <c r="D16" i="8"/>
  <c r="D43" i="8"/>
  <c r="D35" i="8"/>
  <c r="D27" i="8"/>
  <c r="D19" i="8"/>
  <c r="D92" i="8"/>
  <c r="D76" i="8"/>
  <c r="D58" i="8"/>
  <c r="D95" i="8"/>
  <c r="D79" i="8"/>
  <c r="D63" i="8"/>
  <c r="D18" i="8"/>
  <c r="D52" i="8"/>
  <c r="D36" i="8"/>
  <c r="D20" i="8"/>
  <c r="D73" i="8"/>
  <c r="D56" i="8"/>
  <c r="D24" i="8"/>
  <c r="D39" i="8"/>
  <c r="D23" i="8"/>
  <c r="D100" i="8"/>
  <c r="D84" i="8"/>
  <c r="D68" i="8"/>
  <c r="D30" i="8"/>
  <c r="D78" i="8"/>
  <c r="D46" i="8"/>
  <c r="D42" i="8"/>
  <c r="D26" i="8"/>
  <c r="D77" i="8"/>
  <c r="D89" i="8"/>
  <c r="D88" i="8"/>
  <c r="D72" i="8"/>
  <c r="D50" i="8"/>
  <c r="D91" i="8"/>
  <c r="D75" i="8"/>
  <c r="D55" i="8"/>
  <c r="D61" i="8"/>
  <c r="D53" i="8"/>
  <c r="D45" i="8"/>
  <c r="D37" i="8"/>
  <c r="D29" i="8"/>
  <c r="D21" i="8"/>
  <c r="D13" i="8"/>
  <c r="D66" i="8"/>
  <c r="D102" i="8"/>
  <c r="D54" i="8"/>
  <c r="D94" i="8"/>
  <c r="D74" i="8"/>
  <c r="D101" i="8"/>
  <c r="D97" i="8"/>
  <c r="D59" i="8"/>
  <c r="D40" i="8"/>
  <c r="D31" i="8"/>
  <c r="D62" i="8"/>
  <c r="D51" i="8"/>
  <c r="D64" i="8"/>
  <c r="D83" i="8"/>
  <c r="D34" i="8"/>
  <c r="D57" i="8"/>
  <c r="D41" i="8"/>
  <c r="D25" i="8"/>
  <c r="D98" i="8"/>
  <c r="D81" i="8"/>
  <c r="D38" i="8"/>
  <c r="D71" i="8"/>
  <c r="D44" i="8"/>
  <c r="D12" i="8"/>
  <c r="D14" i="8"/>
  <c r="D96" i="8"/>
  <c r="D22" i="8"/>
  <c r="D99" i="8"/>
  <c r="D67" i="8"/>
  <c r="D49" i="8"/>
  <c r="D33" i="8"/>
  <c r="D17" i="8"/>
  <c r="D90" i="8"/>
  <c r="D80" i="8"/>
  <c r="D87" i="8"/>
  <c r="D47" i="8"/>
  <c r="D60" i="8"/>
  <c r="D28" i="8"/>
  <c r="D11" i="8"/>
  <c r="L2" i="18"/>
  <c r="M29" i="13"/>
  <c r="M28" i="13"/>
  <c r="D7" i="10"/>
  <c r="B111" i="10"/>
  <c r="D111" i="10" s="1"/>
  <c r="B110" i="10"/>
  <c r="D110" i="10" s="1"/>
  <c r="B109" i="10"/>
  <c r="D109" i="10" s="1"/>
  <c r="B108" i="10"/>
  <c r="D108" i="10" s="1"/>
  <c r="B107" i="10"/>
  <c r="D107" i="10" s="1"/>
  <c r="B106" i="10"/>
  <c r="D106" i="10" s="1"/>
  <c r="B105" i="10"/>
  <c r="D105" i="10" s="1"/>
  <c r="B104" i="10"/>
  <c r="D104" i="10" s="1"/>
  <c r="B103" i="10"/>
  <c r="D103" i="10" s="1"/>
  <c r="B102" i="10"/>
  <c r="D102" i="10" s="1"/>
  <c r="B101" i="10"/>
  <c r="D101" i="10" s="1"/>
  <c r="B100" i="10"/>
  <c r="D100" i="10" s="1"/>
  <c r="B99" i="10"/>
  <c r="D99" i="10" s="1"/>
  <c r="B98" i="10"/>
  <c r="D98" i="10" s="1"/>
  <c r="B97" i="10"/>
  <c r="D97" i="10" s="1"/>
  <c r="B96" i="10"/>
  <c r="D96" i="10" s="1"/>
  <c r="B95" i="10"/>
  <c r="D95" i="10" s="1"/>
  <c r="B94" i="10"/>
  <c r="D94" i="10" s="1"/>
  <c r="B93" i="10"/>
  <c r="D93" i="10" s="1"/>
  <c r="B92" i="10"/>
  <c r="D92" i="10" s="1"/>
  <c r="B91" i="10"/>
  <c r="D91" i="10" s="1"/>
  <c r="B90" i="10"/>
  <c r="D90" i="10" s="1"/>
  <c r="B89" i="10"/>
  <c r="D89" i="10" s="1"/>
  <c r="B88" i="10"/>
  <c r="D88" i="10" s="1"/>
  <c r="B87" i="10"/>
  <c r="D87" i="10" s="1"/>
  <c r="B86" i="10"/>
  <c r="D86" i="10" s="1"/>
  <c r="B85" i="10"/>
  <c r="D85" i="10" s="1"/>
  <c r="B84" i="10"/>
  <c r="D84" i="10" s="1"/>
  <c r="B83" i="10"/>
  <c r="D83" i="10" s="1"/>
  <c r="B82" i="10"/>
  <c r="D82" i="10" s="1"/>
  <c r="B81" i="10"/>
  <c r="D81" i="10" s="1"/>
  <c r="B80" i="10"/>
  <c r="D80" i="10" s="1"/>
  <c r="B79" i="10"/>
  <c r="D79" i="10" s="1"/>
  <c r="B78" i="10"/>
  <c r="D78" i="10" s="1"/>
  <c r="B77" i="10"/>
  <c r="D77" i="10" s="1"/>
  <c r="B76" i="10"/>
  <c r="D76" i="10" s="1"/>
  <c r="B75" i="10"/>
  <c r="D75" i="10" s="1"/>
  <c r="B74" i="10"/>
  <c r="D74" i="10" s="1"/>
  <c r="B73" i="10"/>
  <c r="D73" i="10" s="1"/>
  <c r="B72" i="10"/>
  <c r="D72" i="10" s="1"/>
  <c r="B71" i="10"/>
  <c r="D71" i="10" s="1"/>
  <c r="B70" i="10"/>
  <c r="D70" i="10" s="1"/>
  <c r="B69" i="10"/>
  <c r="D69" i="10" s="1"/>
  <c r="B68" i="10"/>
  <c r="D68" i="10" s="1"/>
  <c r="B67" i="10"/>
  <c r="D67" i="10" s="1"/>
  <c r="B66" i="10"/>
  <c r="D66" i="10" s="1"/>
  <c r="B65" i="10"/>
  <c r="D65" i="10" s="1"/>
  <c r="B64" i="10"/>
  <c r="D64" i="10" s="1"/>
  <c r="B63" i="10"/>
  <c r="D63" i="10" s="1"/>
  <c r="B62" i="10"/>
  <c r="D62" i="10" s="1"/>
  <c r="B61" i="10"/>
  <c r="D61" i="10" s="1"/>
  <c r="B60" i="10"/>
  <c r="D60" i="10" s="1"/>
  <c r="B59" i="10"/>
  <c r="D59" i="10" s="1"/>
  <c r="B58" i="10"/>
  <c r="D58" i="10" s="1"/>
  <c r="B57" i="10"/>
  <c r="D57" i="10" s="1"/>
  <c r="B56" i="10"/>
  <c r="D56" i="10" s="1"/>
  <c r="B55" i="10"/>
  <c r="D55" i="10" s="1"/>
  <c r="B54" i="10"/>
  <c r="D54" i="10" s="1"/>
  <c r="B53" i="10"/>
  <c r="D53" i="10" s="1"/>
  <c r="B52" i="10"/>
  <c r="D52" i="10" s="1"/>
  <c r="B51" i="10"/>
  <c r="D51" i="10" s="1"/>
  <c r="B50" i="10"/>
  <c r="D50" i="10" s="1"/>
  <c r="B49" i="10"/>
  <c r="D49" i="10" s="1"/>
  <c r="B48" i="10"/>
  <c r="D48" i="10" s="1"/>
  <c r="B47" i="10"/>
  <c r="D47" i="10" s="1"/>
  <c r="B46" i="10"/>
  <c r="D46" i="10" s="1"/>
  <c r="B45" i="10"/>
  <c r="D45" i="10" s="1"/>
  <c r="B44" i="10"/>
  <c r="D44" i="10" s="1"/>
  <c r="B43" i="10"/>
  <c r="D43" i="10" s="1"/>
  <c r="B42" i="10"/>
  <c r="D42" i="10" s="1"/>
  <c r="B41" i="10"/>
  <c r="D41" i="10" s="1"/>
  <c r="B40" i="10"/>
  <c r="D40" i="10" s="1"/>
  <c r="B39" i="10"/>
  <c r="D39" i="10" s="1"/>
  <c r="B38" i="10"/>
  <c r="D38" i="10" s="1"/>
  <c r="B37" i="10"/>
  <c r="D37" i="10" s="1"/>
  <c r="B36" i="10"/>
  <c r="D36" i="10" s="1"/>
  <c r="B35" i="10"/>
  <c r="D35" i="10" s="1"/>
  <c r="B34" i="10"/>
  <c r="D34" i="10" s="1"/>
  <c r="B33" i="10"/>
  <c r="D33" i="10" s="1"/>
  <c r="B32" i="10"/>
  <c r="D32" i="10" s="1"/>
  <c r="B31" i="10"/>
  <c r="D31" i="10" s="1"/>
  <c r="B30" i="10"/>
  <c r="D30" i="10" s="1"/>
  <c r="B29" i="10"/>
  <c r="D29" i="10" s="1"/>
  <c r="B28" i="10"/>
  <c r="D28" i="10" s="1"/>
  <c r="B27" i="10"/>
  <c r="D27" i="10" s="1"/>
  <c r="B26" i="10"/>
  <c r="D26" i="10" s="1"/>
  <c r="B25" i="10"/>
  <c r="D25" i="10" s="1"/>
  <c r="B24" i="10"/>
  <c r="D24" i="10" s="1"/>
  <c r="B23" i="10"/>
  <c r="D23" i="10" s="1"/>
  <c r="B22" i="10"/>
  <c r="D22" i="10" s="1"/>
  <c r="B21" i="10"/>
  <c r="D21" i="10" s="1"/>
  <c r="B20" i="10"/>
  <c r="D20" i="10" s="1"/>
  <c r="B19" i="10"/>
  <c r="D19" i="10" s="1"/>
  <c r="B18" i="10"/>
  <c r="D18" i="10" s="1"/>
  <c r="B17" i="10"/>
  <c r="D17" i="10" s="1"/>
  <c r="B16" i="10"/>
  <c r="D16" i="10" s="1"/>
  <c r="B15" i="10"/>
  <c r="D15" i="10" s="1"/>
  <c r="B14" i="10"/>
  <c r="D14" i="10" s="1"/>
  <c r="B13" i="10"/>
  <c r="D13" i="10" s="1"/>
  <c r="B12" i="10"/>
  <c r="D12" i="10" s="1"/>
  <c r="B11" i="10"/>
  <c r="D11" i="10" s="1"/>
  <c r="B10" i="10"/>
  <c r="D10" i="10" s="1"/>
  <c r="I59" i="8" l="1"/>
  <c r="I21" i="8"/>
  <c r="I50" i="8"/>
  <c r="I40" i="8"/>
  <c r="I44" i="8"/>
  <c r="I51" i="8"/>
  <c r="I72" i="8"/>
  <c r="I41" i="8"/>
  <c r="I33" i="8"/>
  <c r="I39" i="8"/>
  <c r="I83" i="8"/>
  <c r="I79" i="8"/>
  <c r="I89" i="8"/>
  <c r="I78" i="8"/>
  <c r="I81" i="8"/>
  <c r="I80" i="8"/>
  <c r="I76" i="8"/>
  <c r="I77" i="8"/>
  <c r="I12" i="8"/>
  <c r="G91" i="8"/>
  <c r="G93" i="8"/>
  <c r="G92" i="8"/>
  <c r="I11" i="8"/>
  <c r="I29" i="8"/>
  <c r="C113" i="8"/>
  <c r="I108" i="8"/>
  <c r="D113" i="8"/>
  <c r="E113" i="8"/>
  <c r="F113" i="8"/>
  <c r="I61" i="8"/>
  <c r="I64" i="8"/>
  <c r="I69" i="8"/>
  <c r="I20" i="8"/>
  <c r="I107" i="8"/>
  <c r="I109" i="8"/>
  <c r="I60" i="8"/>
  <c r="P34" i="13"/>
  <c r="I106" i="8"/>
  <c r="P30" i="13"/>
  <c r="P31" i="13"/>
  <c r="P32" i="13"/>
  <c r="P29" i="13"/>
  <c r="P33" i="13"/>
  <c r="I18" i="8"/>
  <c r="I28" i="8"/>
  <c r="G111" i="8"/>
  <c r="I112" i="8"/>
  <c r="I111" i="8"/>
  <c r="I87" i="8"/>
  <c r="I22" i="8"/>
  <c r="G105" i="8"/>
  <c r="I105" i="8"/>
  <c r="G108" i="8"/>
  <c r="G112" i="8"/>
  <c r="G109" i="8"/>
  <c r="G107" i="8"/>
  <c r="G110" i="8"/>
  <c r="G106" i="8"/>
  <c r="I110" i="8"/>
  <c r="I63" i="8"/>
  <c r="I35" i="8"/>
  <c r="I92" i="8"/>
  <c r="I84" i="8"/>
  <c r="I66" i="8"/>
  <c r="I104" i="8"/>
  <c r="I31" i="8"/>
  <c r="I100" i="8"/>
  <c r="I103" i="8"/>
  <c r="I23" i="8"/>
  <c r="I48" i="8"/>
  <c r="G104" i="8"/>
  <c r="G103" i="8"/>
  <c r="I32" i="8"/>
  <c r="I101" i="8"/>
  <c r="I49" i="8"/>
  <c r="I96" i="8"/>
  <c r="I14" i="8"/>
  <c r="I99" i="8"/>
  <c r="I25" i="8"/>
  <c r="I15" i="8"/>
  <c r="I91" i="8"/>
  <c r="I58" i="8"/>
  <c r="I27" i="8"/>
  <c r="G96" i="8"/>
  <c r="G80" i="8"/>
  <c r="G48" i="8"/>
  <c r="G16" i="8"/>
  <c r="G99" i="8"/>
  <c r="G83" i="8"/>
  <c r="G67" i="8"/>
  <c r="G51" i="8"/>
  <c r="G35" i="8"/>
  <c r="G19" i="8"/>
  <c r="G98" i="8"/>
  <c r="G66" i="8"/>
  <c r="G34" i="8"/>
  <c r="G97" i="8"/>
  <c r="G65" i="8"/>
  <c r="G49" i="8"/>
  <c r="G17" i="8"/>
  <c r="G60" i="8"/>
  <c r="G79" i="8"/>
  <c r="G94" i="8"/>
  <c r="G62" i="8"/>
  <c r="G30" i="8"/>
  <c r="G90" i="8"/>
  <c r="G95" i="8"/>
  <c r="G15" i="8"/>
  <c r="G64" i="8"/>
  <c r="G82" i="8"/>
  <c r="G50" i="8"/>
  <c r="G18" i="8"/>
  <c r="G81" i="8"/>
  <c r="G33" i="8"/>
  <c r="I24" i="8"/>
  <c r="I74" i="8"/>
  <c r="I90" i="8"/>
  <c r="I34" i="8"/>
  <c r="I94" i="8"/>
  <c r="I13" i="8"/>
  <c r="I45" i="8"/>
  <c r="I75" i="8"/>
  <c r="I88" i="8"/>
  <c r="G26" i="8"/>
  <c r="I26" i="8"/>
  <c r="I56" i="8"/>
  <c r="I36" i="8"/>
  <c r="I43" i="8"/>
  <c r="I93" i="8"/>
  <c r="G88" i="8"/>
  <c r="G72" i="8"/>
  <c r="G56" i="8"/>
  <c r="G40" i="8"/>
  <c r="G24" i="8"/>
  <c r="G75" i="8"/>
  <c r="G59" i="8"/>
  <c r="G43" i="8"/>
  <c r="G27" i="8"/>
  <c r="G74" i="8"/>
  <c r="G58" i="8"/>
  <c r="G42" i="8"/>
  <c r="G89" i="8"/>
  <c r="G73" i="8"/>
  <c r="G57" i="8"/>
  <c r="G41" i="8"/>
  <c r="G25" i="8"/>
  <c r="G14" i="8"/>
  <c r="I70" i="8"/>
  <c r="I30" i="8"/>
  <c r="I46" i="8"/>
  <c r="G32" i="8"/>
  <c r="I102" i="8"/>
  <c r="I71" i="8"/>
  <c r="I57" i="8"/>
  <c r="I37" i="8"/>
  <c r="I55" i="8"/>
  <c r="I85" i="8"/>
  <c r="G76" i="8"/>
  <c r="G44" i="8"/>
  <c r="G28" i="8"/>
  <c r="G12" i="8"/>
  <c r="G63" i="8"/>
  <c r="G47" i="8"/>
  <c r="G31" i="8"/>
  <c r="G46" i="8"/>
  <c r="G77" i="8"/>
  <c r="G61" i="8"/>
  <c r="G45" i="8"/>
  <c r="G29" i="8"/>
  <c r="G13" i="8"/>
  <c r="I67" i="8"/>
  <c r="I98" i="8"/>
  <c r="I47" i="8"/>
  <c r="I17" i="8"/>
  <c r="I38" i="8"/>
  <c r="I97" i="8"/>
  <c r="I54" i="8"/>
  <c r="I53" i="8"/>
  <c r="I42" i="8"/>
  <c r="I68" i="8"/>
  <c r="I73" i="8"/>
  <c r="I52" i="8"/>
  <c r="I95" i="8"/>
  <c r="I19" i="8"/>
  <c r="I16" i="8"/>
  <c r="I65" i="8"/>
  <c r="G100" i="8"/>
  <c r="G84" i="8"/>
  <c r="G68" i="8"/>
  <c r="G52" i="8"/>
  <c r="G36" i="8"/>
  <c r="G20" i="8"/>
  <c r="G87" i="8"/>
  <c r="G71" i="8"/>
  <c r="G55" i="8"/>
  <c r="G39" i="8"/>
  <c r="G23" i="8"/>
  <c r="G102" i="8"/>
  <c r="G86" i="8"/>
  <c r="G70" i="8"/>
  <c r="G38" i="8"/>
  <c r="G22" i="8"/>
  <c r="G101" i="8"/>
  <c r="G85" i="8"/>
  <c r="G69" i="8"/>
  <c r="G53" i="8"/>
  <c r="G37" i="8"/>
  <c r="G21" i="8"/>
  <c r="I86" i="8"/>
  <c r="G78" i="8"/>
  <c r="I62" i="8"/>
  <c r="G54" i="8"/>
  <c r="J71" i="8" l="1"/>
  <c r="I113" i="8"/>
  <c r="M54" i="13"/>
  <c r="G11" i="8"/>
  <c r="B4" i="8" s="1"/>
  <c r="C4" i="8" s="1"/>
  <c r="G113" i="8" l="1"/>
  <c r="G115" i="8" s="1"/>
  <c r="C23" i="16"/>
  <c r="C15" i="16" s="1"/>
  <c r="C7" i="16" s="1"/>
  <c r="C24" i="16"/>
  <c r="C25" i="16"/>
  <c r="C21" i="16" l="1"/>
  <c r="C17" i="16"/>
  <c r="C9" i="16" s="1"/>
  <c r="C16" i="16"/>
  <c r="C8" i="16" s="1"/>
  <c r="F79" i="13"/>
  <c r="G79" i="13" s="1"/>
  <c r="G78" i="13"/>
  <c r="D105" i="19"/>
  <c r="D109" i="19"/>
  <c r="D113" i="19"/>
  <c r="D117" i="19"/>
  <c r="D121" i="19"/>
  <c r="D125" i="19"/>
  <c r="D129" i="19"/>
  <c r="D133" i="19"/>
  <c r="D137" i="19"/>
  <c r="D141" i="19"/>
  <c r="D145" i="19"/>
  <c r="D149" i="19"/>
  <c r="D102" i="19"/>
  <c r="D106" i="19"/>
  <c r="D110" i="19"/>
  <c r="D114" i="19"/>
  <c r="D118" i="19"/>
  <c r="D122" i="19"/>
  <c r="D126" i="19"/>
  <c r="D130" i="19"/>
  <c r="D134" i="19"/>
  <c r="D138" i="19"/>
  <c r="D103" i="19"/>
  <c r="D107" i="19"/>
  <c r="D111" i="19"/>
  <c r="D115" i="19"/>
  <c r="D119" i="19"/>
  <c r="D123" i="19"/>
  <c r="D127" i="19"/>
  <c r="D131" i="19"/>
  <c r="D135" i="19"/>
  <c r="D139" i="19"/>
  <c r="D143" i="19"/>
  <c r="D147" i="19"/>
  <c r="D151" i="19"/>
  <c r="D116" i="19"/>
  <c r="D132" i="19"/>
  <c r="D144" i="19"/>
  <c r="D112" i="19"/>
  <c r="D142" i="19"/>
  <c r="D104" i="19"/>
  <c r="D120" i="19"/>
  <c r="D136" i="19"/>
  <c r="D146" i="19"/>
  <c r="D108" i="19"/>
  <c r="D124" i="19"/>
  <c r="D140" i="19"/>
  <c r="D148" i="19"/>
  <c r="D128" i="19"/>
  <c r="D150" i="19"/>
  <c r="D16" i="19"/>
  <c r="D32" i="19"/>
  <c r="D39" i="19"/>
  <c r="D83" i="19"/>
  <c r="D82" i="19"/>
  <c r="D73" i="19"/>
  <c r="D10" i="19"/>
  <c r="D62" i="19"/>
  <c r="D35" i="19"/>
  <c r="D34" i="19"/>
  <c r="D24" i="19"/>
  <c r="D61" i="19"/>
  <c r="D97" i="19"/>
  <c r="D49" i="19"/>
  <c r="D71" i="19"/>
  <c r="D36" i="19"/>
  <c r="D12" i="19"/>
  <c r="D47" i="19"/>
  <c r="D87" i="19"/>
  <c r="D8" i="19"/>
  <c r="D101" i="19"/>
  <c r="D89" i="19"/>
  <c r="D29" i="19"/>
  <c r="D65" i="19"/>
  <c r="D17" i="19"/>
  <c r="D40" i="19"/>
  <c r="D68" i="19"/>
  <c r="D27" i="19"/>
  <c r="D43" i="19"/>
  <c r="D15" i="19"/>
  <c r="D55" i="19"/>
  <c r="D99" i="19"/>
  <c r="D98" i="19"/>
  <c r="D54" i="19"/>
  <c r="D42" i="19"/>
  <c r="D31" i="19"/>
  <c r="D14" i="19"/>
  <c r="D41" i="19"/>
  <c r="D21" i="19"/>
  <c r="D9" i="19"/>
  <c r="D13" i="19"/>
  <c r="D57" i="19"/>
  <c r="D67" i="19"/>
  <c r="D66" i="19"/>
  <c r="D88" i="19"/>
  <c r="D81" i="19"/>
  <c r="D6" i="19"/>
  <c r="D53" i="19"/>
  <c r="D76" i="19"/>
  <c r="D60" i="19"/>
  <c r="D64" i="19"/>
  <c r="D25" i="19"/>
  <c r="D100" i="19"/>
  <c r="D75" i="19"/>
  <c r="D59" i="19"/>
  <c r="D48" i="19"/>
  <c r="D78" i="19"/>
  <c r="D38" i="19"/>
  <c r="D85" i="19"/>
  <c r="D56" i="19"/>
  <c r="D77" i="19"/>
  <c r="D30" i="19"/>
  <c r="D70" i="19"/>
  <c r="D52" i="19"/>
  <c r="D20" i="19"/>
  <c r="D11" i="19"/>
  <c r="D90" i="19"/>
  <c r="D72" i="19"/>
  <c r="D63" i="19"/>
  <c r="D46" i="19"/>
  <c r="D19" i="19"/>
  <c r="D18" i="19"/>
  <c r="D84" i="19"/>
  <c r="D45" i="19"/>
  <c r="D33" i="19"/>
  <c r="D22" i="19"/>
  <c r="D69" i="19"/>
  <c r="D58" i="19"/>
  <c r="D79" i="19"/>
  <c r="D80" i="19"/>
  <c r="D7" i="19"/>
  <c r="D51" i="19"/>
  <c r="D50" i="19"/>
  <c r="D86" i="19"/>
  <c r="D74" i="19"/>
  <c r="D23" i="19"/>
  <c r="D26" i="19"/>
  <c r="D37" i="19"/>
  <c r="D44" i="19"/>
  <c r="D28" i="19"/>
  <c r="C5" i="16" l="1"/>
  <c r="D8" i="16"/>
  <c r="F76" i="13" s="1"/>
  <c r="G76" i="13" s="1"/>
  <c r="C13" i="16"/>
  <c r="D19" i="16" s="1"/>
  <c r="J79" i="13"/>
  <c r="K79" i="13"/>
  <c r="D16" i="16"/>
  <c r="J78" i="13"/>
  <c r="I78" i="13" s="1"/>
  <c r="J77" i="13"/>
  <c r="I77" i="13" s="1"/>
  <c r="B7" i="2"/>
  <c r="D21" i="2"/>
  <c r="C21" i="2"/>
  <c r="C20" i="2"/>
  <c r="F75" i="13" l="1"/>
  <c r="G75" i="13" s="1"/>
  <c r="J75" i="13" s="1"/>
  <c r="I75" i="13" s="1"/>
  <c r="K76" i="13"/>
  <c r="K81" i="13" s="1"/>
  <c r="J76" i="13"/>
  <c r="I79" i="13"/>
  <c r="C7" i="2"/>
  <c r="M36" i="2" s="1"/>
  <c r="E28" i="2"/>
  <c r="E24" i="2"/>
  <c r="E25" i="2"/>
  <c r="E23" i="2"/>
  <c r="E26" i="2"/>
  <c r="E27" i="2"/>
  <c r="I76" i="13" l="1"/>
  <c r="D8" i="10"/>
  <c r="D6" i="10" s="1"/>
  <c r="F74" i="13"/>
  <c r="F81" i="13" s="1"/>
  <c r="G81" i="13" s="1"/>
  <c r="E22" i="2"/>
  <c r="E6" i="10" l="1"/>
  <c r="G74" i="13"/>
  <c r="J74" i="13" s="1"/>
  <c r="I74" i="13" s="1"/>
  <c r="J81" i="13" l="1"/>
  <c r="I81" i="13" s="1"/>
  <c r="I14" i="13" s="1"/>
  <c r="I19" i="13" l="1"/>
  <c r="E142" i="19"/>
  <c r="E106" i="19"/>
  <c r="E70" i="19"/>
  <c r="E32" i="19"/>
  <c r="E149" i="19"/>
  <c r="E126" i="19"/>
  <c r="E31" i="19"/>
  <c r="E139" i="19"/>
  <c r="E147" i="19"/>
  <c r="E81" i="19"/>
  <c r="E21" i="19"/>
  <c r="E132" i="19"/>
  <c r="E107" i="19"/>
  <c r="E97" i="19"/>
  <c r="E50" i="19"/>
  <c r="E22" i="19"/>
  <c r="E87" i="19"/>
  <c r="E110" i="19"/>
  <c r="E40" i="19"/>
  <c r="E145" i="19"/>
  <c r="E130" i="19"/>
  <c r="E143" i="19"/>
  <c r="E102" i="19"/>
  <c r="E69" i="19"/>
  <c r="E48" i="19"/>
  <c r="E89" i="19"/>
  <c r="E121" i="19"/>
  <c r="E138" i="19"/>
  <c r="E120" i="19"/>
  <c r="E137" i="19"/>
  <c r="E115" i="19"/>
  <c r="E124" i="19"/>
  <c r="E127" i="19"/>
  <c r="E108" i="19"/>
  <c r="E150" i="19"/>
  <c r="E105" i="19"/>
  <c r="E109" i="19"/>
  <c r="E129" i="19"/>
  <c r="E136" i="19"/>
  <c r="E38" i="19"/>
  <c r="E55" i="19"/>
  <c r="E83" i="19"/>
  <c r="E72" i="19"/>
  <c r="E88" i="19"/>
  <c r="E49" i="19"/>
  <c r="E58" i="19"/>
  <c r="E64" i="19"/>
  <c r="E65" i="19"/>
  <c r="E98" i="19"/>
  <c r="E11" i="19"/>
  <c r="E61" i="19"/>
  <c r="E100" i="19"/>
  <c r="E23" i="19"/>
  <c r="E53" i="19"/>
  <c r="E134" i="19"/>
  <c r="E125" i="19"/>
  <c r="E144" i="19"/>
  <c r="E119" i="19"/>
  <c r="E114" i="19"/>
  <c r="E140" i="19"/>
  <c r="E111" i="19"/>
  <c r="E141" i="19"/>
  <c r="E104" i="19"/>
  <c r="E135" i="19"/>
  <c r="E117" i="19"/>
  <c r="E116" i="19"/>
  <c r="E146" i="19"/>
  <c r="E131" i="19"/>
  <c r="E113" i="19"/>
  <c r="E151" i="19"/>
  <c r="E133" i="19"/>
  <c r="E112" i="19"/>
  <c r="E118" i="19"/>
  <c r="E148" i="19"/>
  <c r="E122" i="19"/>
  <c r="E128" i="19"/>
  <c r="E103" i="19"/>
  <c r="E123" i="19"/>
  <c r="E34" i="19"/>
  <c r="E57" i="19"/>
  <c r="E45" i="19"/>
  <c r="E71" i="19"/>
  <c r="E6" i="19"/>
  <c r="E79" i="19"/>
  <c r="E8" i="19"/>
  <c r="E25" i="19"/>
  <c r="E86" i="19"/>
  <c r="E43" i="19"/>
  <c r="E77" i="19"/>
  <c r="E28" i="19"/>
  <c r="E15" i="19"/>
  <c r="E30" i="19"/>
  <c r="E39" i="19"/>
  <c r="E42" i="19"/>
  <c r="E90" i="19"/>
  <c r="E62" i="19"/>
  <c r="E9" i="19"/>
  <c r="E16" i="19"/>
  <c r="E20" i="19"/>
  <c r="E54" i="19"/>
  <c r="E10" i="19"/>
  <c r="E19" i="19"/>
  <c r="E66" i="19"/>
  <c r="E101" i="19"/>
  <c r="E74" i="19"/>
  <c r="E75" i="19"/>
  <c r="E85" i="19"/>
  <c r="E44" i="19"/>
  <c r="E18" i="19"/>
  <c r="E76" i="19"/>
  <c r="E47" i="19"/>
  <c r="E51" i="19"/>
  <c r="E59" i="19"/>
  <c r="E27" i="19"/>
  <c r="E82" i="19"/>
  <c r="E63" i="19"/>
  <c r="E41" i="19"/>
  <c r="E24" i="19"/>
  <c r="E33" i="19"/>
  <c r="E80" i="19"/>
  <c r="E93" i="19"/>
  <c r="E68" i="19"/>
  <c r="E36" i="19"/>
  <c r="E17" i="19"/>
  <c r="E96" i="19"/>
  <c r="E12" i="19"/>
  <c r="E7" i="19"/>
  <c r="E60" i="19"/>
  <c r="E29" i="19"/>
  <c r="E26" i="19"/>
  <c r="E56" i="19"/>
  <c r="E14" i="19"/>
  <c r="E73" i="19"/>
  <c r="E46" i="19"/>
  <c r="E67" i="19"/>
  <c r="E99" i="19"/>
  <c r="E78" i="19"/>
  <c r="E91" i="19"/>
  <c r="E35" i="19"/>
  <c r="E84" i="19"/>
  <c r="E94" i="19"/>
  <c r="E5" i="19"/>
  <c r="E37" i="19"/>
  <c r="E52" i="19"/>
  <c r="E13" i="19"/>
  <c r="E95" i="19"/>
  <c r="E92" i="19"/>
  <c r="J16" i="13" l="1"/>
</calcChain>
</file>

<file path=xl/sharedStrings.xml><?xml version="1.0" encoding="utf-8"?>
<sst xmlns="http://schemas.openxmlformats.org/spreadsheetml/2006/main" count="93426" uniqueCount="2164">
  <si>
    <t>Zákazka</t>
  </si>
  <si>
    <t>Názov zákazky</t>
  </si>
  <si>
    <t>Výrobný úsek</t>
  </si>
  <si>
    <t>Kategória</t>
  </si>
  <si>
    <t>Stredisko</t>
  </si>
  <si>
    <t>ZF [hod]</t>
  </si>
  <si>
    <t>NC [hod]</t>
  </si>
  <si>
    <t>Spolu [hod]</t>
  </si>
  <si>
    <t xml:space="preserve">VP2                 </t>
  </si>
  <si>
    <t xml:space="preserve">JR             </t>
  </si>
  <si>
    <t xml:space="preserve">Skladanie      </t>
  </si>
  <si>
    <t xml:space="preserve">VP3V                </t>
  </si>
  <si>
    <t xml:space="preserve">Horizontka     </t>
  </si>
  <si>
    <t xml:space="preserve">Zámočník       </t>
  </si>
  <si>
    <t xml:space="preserve">ŽN             </t>
  </si>
  <si>
    <t xml:space="preserve">VP1                 </t>
  </si>
  <si>
    <t xml:space="preserve">Brúsenie       </t>
  </si>
  <si>
    <t xml:space="preserve">Ostatné        </t>
  </si>
  <si>
    <t xml:space="preserve">Pálenie        </t>
  </si>
  <si>
    <t xml:space="preserve">Zváranie       </t>
  </si>
  <si>
    <t xml:space="preserve">RŽ             </t>
  </si>
  <si>
    <t xml:space="preserve">VP3M                </t>
  </si>
  <si>
    <t xml:space="preserve">Vŕtanie        </t>
  </si>
  <si>
    <t xml:space="preserve">VP4                 </t>
  </si>
  <si>
    <t xml:space="preserve">Apretúra       </t>
  </si>
  <si>
    <t xml:space="preserve">POL            </t>
  </si>
  <si>
    <t xml:space="preserve">Brús. spojov   </t>
  </si>
  <si>
    <t xml:space="preserve">Montáž         </t>
  </si>
  <si>
    <t xml:space="preserve">Rovnanie       </t>
  </si>
  <si>
    <t xml:space="preserve">Strihanie      </t>
  </si>
  <si>
    <t xml:space="preserve">Frézovanie     </t>
  </si>
  <si>
    <t xml:space="preserve">Sústruženie    </t>
  </si>
  <si>
    <t xml:space="preserve">Spasovanie     </t>
  </si>
  <si>
    <t xml:space="preserve">Pieskovanie    </t>
  </si>
  <si>
    <t xml:space="preserve">Ohýbanie       </t>
  </si>
  <si>
    <t xml:space="preserve">Ohýbanie rúr   </t>
  </si>
  <si>
    <t xml:space="preserve">Rezanie        </t>
  </si>
  <si>
    <t xml:space="preserve">Výroba dielcov </t>
  </si>
  <si>
    <t xml:space="preserve">Karusel        </t>
  </si>
  <si>
    <t xml:space="preserve">18/0093        </t>
  </si>
  <si>
    <t xml:space="preserve">VEKOMA_minterain polsko                                                                             </t>
  </si>
  <si>
    <t xml:space="preserve">Skružovanie    </t>
  </si>
  <si>
    <t xml:space="preserve">XX/9999        </t>
  </si>
  <si>
    <t xml:space="preserve">Podniková réžia                                                                                     </t>
  </si>
  <si>
    <t xml:space="preserve">ŽN-RR          </t>
  </si>
  <si>
    <t xml:space="preserve">ŽN-THP         </t>
  </si>
  <si>
    <t xml:space="preserve">VP5                 </t>
  </si>
  <si>
    <t>obdobie</t>
  </si>
  <si>
    <t>Zakazka_upr</t>
  </si>
  <si>
    <t>cd_typ_Zákazky</t>
  </si>
  <si>
    <t>nm_typ_zákazky</t>
  </si>
  <si>
    <t>Označenia riadkov</t>
  </si>
  <si>
    <t>5_režijné zákazky</t>
  </si>
  <si>
    <t>8_drobné zákazky</t>
  </si>
  <si>
    <t>9_podnik. Réžia</t>
  </si>
  <si>
    <t>Celkový súčet</t>
  </si>
  <si>
    <t>Súčet z Spolu [hod]</t>
  </si>
  <si>
    <t>(Viacero položiek)</t>
  </si>
  <si>
    <t>ŽN+POL</t>
  </si>
  <si>
    <t>spolu</t>
  </si>
  <si>
    <t>Odracované hod.</t>
  </si>
  <si>
    <t>B) režijné zákazky (rr/5xxx)</t>
  </si>
  <si>
    <t>C) Podniková réžia (rr/9xxx)</t>
  </si>
  <si>
    <t>Spolu</t>
  </si>
  <si>
    <t>Kategória2</t>
  </si>
  <si>
    <t>JR+ŽN z úkolu</t>
  </si>
  <si>
    <t>Zákl. sadzba</t>
  </si>
  <si>
    <t>sadzba VO</t>
  </si>
  <si>
    <t>18/0093</t>
  </si>
  <si>
    <t>8_drobné zákazky Celková hodnota</t>
  </si>
  <si>
    <t>jednicové zákazky</t>
  </si>
  <si>
    <t>Vykázané</t>
  </si>
  <si>
    <t>(platené)</t>
  </si>
  <si>
    <t>14/0173 BRUSH CZ Svarek kostry statoru</t>
  </si>
  <si>
    <t>15/0190 GE ENERGY Base frame</t>
  </si>
  <si>
    <t>16/0007 BRUSH CZ Stator</t>
  </si>
  <si>
    <t>16/0091 VEKOMA 3D Dráha Phantasialand</t>
  </si>
  <si>
    <t>16/0163 GE ENERGY Socle</t>
  </si>
  <si>
    <t>16/0164 GE ENERGY Socle</t>
  </si>
  <si>
    <t>16/0192 VEKOMA Switch</t>
  </si>
  <si>
    <t>16/0193 VEKOMA Launch</t>
  </si>
  <si>
    <t>16/0195 VEKOMA Trim, Station</t>
  </si>
  <si>
    <t>17/0037 GE ENERGY Base Frame</t>
  </si>
  <si>
    <t>17/0103 GE ENERGY Base Frame Standard</t>
  </si>
  <si>
    <t>17/0104 GE ENERGY Base Frame Standard</t>
  </si>
  <si>
    <t>17/0143 VEKOMA Carrefour</t>
  </si>
  <si>
    <t>14/0144 VEKOMA Carrefour</t>
  </si>
  <si>
    <t>17/0183 VEKOMA Carrefur 33</t>
  </si>
  <si>
    <t>17/0184 VEKOMA Carrefur 34</t>
  </si>
  <si>
    <t>17/0193 VEKOMA 3D - Sausalito Coaster</t>
  </si>
  <si>
    <t>17/0195 GE ENERGY  Base Frame</t>
  </si>
  <si>
    <t>17/0196 VEKOMA 3D Tron Coaster</t>
  </si>
  <si>
    <t>17/0197 VEM Stator</t>
  </si>
  <si>
    <t xml:space="preserve">17/0199 BTS MAURER Spinning Coaster </t>
  </si>
  <si>
    <t xml:space="preserve">17/0200  BTS MAURER Spinning Coaster - Stĺpy </t>
  </si>
  <si>
    <t>17/0201 MAURER-BTS-Brzdy</t>
  </si>
  <si>
    <t>17/0203 MAURER-BTS-Brzdy</t>
  </si>
  <si>
    <t>17/0204 MAURER-BTS-Brzdy</t>
  </si>
  <si>
    <t xml:space="preserve">17/0214 VEM Schutzschild </t>
  </si>
  <si>
    <t>17/0216 VEM Stator</t>
  </si>
  <si>
    <t>17/0219 VEM Grundrahmen</t>
  </si>
  <si>
    <t>17/0222 VEKOMA Brzdy_Tron Coaster</t>
  </si>
  <si>
    <t>18/0003 VEM Stator</t>
  </si>
  <si>
    <t>18/0007 VEM Haube</t>
  </si>
  <si>
    <t>18/0008 VEM Tragstern</t>
  </si>
  <si>
    <t>18/0009 VEM Armstern</t>
  </si>
  <si>
    <t>18/0010 ZIERER Dráha</t>
  </si>
  <si>
    <t>18/0011 ZIERER Stĺpy</t>
  </si>
  <si>
    <t>18/0012 ZIERER Lávky</t>
  </si>
  <si>
    <t>18/0013 ZIERER Montáž</t>
  </si>
  <si>
    <t>18/0020 GERSTLAUR Sky Fly</t>
  </si>
  <si>
    <t>18/0027 VEKOMA Lávky</t>
  </si>
  <si>
    <t>18/0034 VEM Stator</t>
  </si>
  <si>
    <t>18/0035 VEM Pressring</t>
  </si>
  <si>
    <t>18/0043 VEKOMA Dráha Family Coaster</t>
  </si>
  <si>
    <t>18/0049 VEM Stator</t>
  </si>
  <si>
    <t>18/0058 ZIERER Stĺpy</t>
  </si>
  <si>
    <t>18/0061 MAGEBA HU Mostové ložiská</t>
  </si>
  <si>
    <t>18/0064 VEKOMA Family Coaster</t>
  </si>
  <si>
    <t>18/0065 VEM Stator</t>
  </si>
  <si>
    <t>18/0067 VEM Stator</t>
  </si>
  <si>
    <t>18/0070 VEKOMA 2D Track Brakezone 5</t>
  </si>
  <si>
    <t>18/0071 VEKOMA 2D Track Brakezone 3</t>
  </si>
  <si>
    <t>18/0072 VEKOMA 2D Track Brakezone 4</t>
  </si>
  <si>
    <t>18/0073VEKOMA 2D Track Station A</t>
  </si>
  <si>
    <t>18/0074 VEKOMA Sausalito Coaster</t>
  </si>
  <si>
    <t>18/0075 VEM Stator</t>
  </si>
  <si>
    <t>18/0077 BRUSH CZ Kostra statora</t>
  </si>
  <si>
    <t>18/0080 GE ENERGY Base Frame</t>
  </si>
  <si>
    <t>18/0081 VEKOMA Sausalito Coaster</t>
  </si>
  <si>
    <t>18/0086 VEM Pressring</t>
  </si>
  <si>
    <t>18/0087 VEM Stator</t>
  </si>
  <si>
    <t>18/0088 VEM Stator</t>
  </si>
  <si>
    <t>18/0089 BRUSH CZ Kostra statora</t>
  </si>
  <si>
    <t>18/0091 GERSTLAUER Lagerring</t>
  </si>
  <si>
    <t>18/0092 VEKOMA Dsrkride test track</t>
  </si>
  <si>
    <t>18/0093 VEKOMA Minetrain Poland</t>
  </si>
  <si>
    <t>18/0094 BRUSH Bearing shield</t>
  </si>
  <si>
    <t>18/0095 BRUSH Stator</t>
  </si>
  <si>
    <t>18/0096 VEM Stator</t>
  </si>
  <si>
    <t>18/0097 BRUSH CZ Kostra statora</t>
  </si>
  <si>
    <t>18/0099 VEM Gehäuse</t>
  </si>
  <si>
    <t>18/0100 VEKOMA Oprava lávky</t>
  </si>
  <si>
    <t>18/0103 BRUSH Stator for a DG</t>
  </si>
  <si>
    <t>18/0104 GERSTLAUER Stĺpy</t>
  </si>
  <si>
    <t xml:space="preserve">18/0105 VEM Stator </t>
  </si>
  <si>
    <t xml:space="preserve">18/0106 VEM Stator </t>
  </si>
  <si>
    <t>18/0107 VEM Pressrig</t>
  </si>
  <si>
    <t>18/0108 VEM Stator</t>
  </si>
  <si>
    <t>18/0109 VEM Stator</t>
  </si>
  <si>
    <t>18/0111 VEKOMA Sausalito Coaster</t>
  </si>
  <si>
    <t>18/0116 VEM Stator</t>
  </si>
  <si>
    <t>18/0118 VEKOMA Stator</t>
  </si>
  <si>
    <t>18/0119 BRUSH Stator</t>
  </si>
  <si>
    <t>18/0121 BRUSH Stator for a DG</t>
  </si>
  <si>
    <t>18/0123 VEKOMA Sausalito Coaster</t>
  </si>
  <si>
    <t>18/0126 BRUSH Kostra statora</t>
  </si>
  <si>
    <t>18/0128 BRUSH CZ Kostra statora</t>
  </si>
  <si>
    <t>18/0139 BRUSH Stator core end ring</t>
  </si>
  <si>
    <t>18/5002 WLD Brúsenie nástrojov</t>
  </si>
  <si>
    <t>18/5006 WLD Lakovacie prípravky</t>
  </si>
  <si>
    <t>18/5607 WLD Montáž pr. Trysk.stroja</t>
  </si>
  <si>
    <t xml:space="preserve">Drobné zákazky (XX/8000-8999) </t>
  </si>
  <si>
    <t>Celkom :</t>
  </si>
  <si>
    <t>5_režijné zákazky Celková hodnota</t>
  </si>
  <si>
    <t>XX/9999</t>
  </si>
  <si>
    <t>9_podnik. Réžia Celková hodnota</t>
  </si>
  <si>
    <t>Školenia - manuálny vstup</t>
  </si>
  <si>
    <t>DATUM_ZAZNAMU</t>
  </si>
  <si>
    <t>DOCH_OSOBNE_CISLO</t>
  </si>
  <si>
    <t>CINNOST</t>
  </si>
  <si>
    <t>ZF_SMENA</t>
  </si>
  <si>
    <t>ZF_HOD</t>
  </si>
  <si>
    <t>NC_SMENA</t>
  </si>
  <si>
    <t>NC_HOD</t>
  </si>
  <si>
    <t>ZAKAZKA</t>
  </si>
  <si>
    <t>DOCH_PROFESIA</t>
  </si>
  <si>
    <t>DOCH_STREDISKO</t>
  </si>
  <si>
    <t>DOCH_KATEGORIA</t>
  </si>
  <si>
    <t>PRIEZVISKO_MENO</t>
  </si>
  <si>
    <t xml:space="preserve">Školenie       </t>
  </si>
  <si>
    <t>Denná</t>
  </si>
  <si>
    <t xml:space="preserve">     </t>
  </si>
  <si>
    <t xml:space="preserve">               </t>
  </si>
  <si>
    <t xml:space="preserve">Zámočník            </t>
  </si>
  <si>
    <t xml:space="preserve">Brúsič-apretúra     </t>
  </si>
  <si>
    <t xml:space="preserve">479            </t>
  </si>
  <si>
    <t xml:space="preserve">Sekereš Dávid                 </t>
  </si>
  <si>
    <t>ROZBOR HODÍN ZA MESIAC</t>
  </si>
  <si>
    <t>kontrola</t>
  </si>
  <si>
    <t>jednicové+drobné</t>
  </si>
  <si>
    <t>JR</t>
  </si>
  <si>
    <t xml:space="preserve">ZN  </t>
  </si>
  <si>
    <r>
      <t xml:space="preserve">Odvedené hod.- </t>
    </r>
    <r>
      <rPr>
        <b/>
        <sz val="9"/>
        <color theme="1"/>
        <rFont val="Calibri"/>
        <family val="2"/>
        <charset val="238"/>
        <scheme val="minor"/>
      </rPr>
      <t>JZ,drobné zák.</t>
    </r>
  </si>
  <si>
    <t>• VP1</t>
  </si>
  <si>
    <t>• VP2</t>
  </si>
  <si>
    <t>• VP3V</t>
  </si>
  <si>
    <t>• VP3M</t>
  </si>
  <si>
    <t>Odpracované hodiny spolu</t>
  </si>
  <si>
    <t>Z toho zamestnanci spolu</t>
  </si>
  <si>
    <t>Z toho živnostníci spolu</t>
  </si>
  <si>
    <t>Z odprac.hodín spolu (16; 17/7...)</t>
  </si>
  <si>
    <t>Odprac.hod.- réžij.zák. (XX/5...)</t>
  </si>
  <si>
    <r>
      <t xml:space="preserve">Odprac.hod.- </t>
    </r>
    <r>
      <rPr>
        <b/>
        <sz val="8"/>
        <color theme="1"/>
        <rFont val="Calibri"/>
        <family val="2"/>
        <charset val="238"/>
        <scheme val="minor"/>
      </rPr>
      <t>podnik réžia XX/9999</t>
    </r>
  </si>
  <si>
    <r>
      <rPr>
        <b/>
        <sz val="14"/>
        <color theme="1"/>
        <rFont val="Calibri"/>
        <family val="2"/>
        <charset val="238"/>
      </rPr>
      <t>Odpracované hodiny</t>
    </r>
    <r>
      <rPr>
        <b/>
        <sz val="11"/>
        <color theme="1"/>
        <rFont val="Calibri"/>
        <family val="2"/>
        <charset val="238"/>
      </rPr>
      <t xml:space="preserve"> </t>
    </r>
    <r>
      <rPr>
        <sz val="11"/>
        <color theme="1"/>
        <rFont val="Calibri"/>
        <family val="2"/>
        <charset val="238"/>
      </rPr>
      <t>(A+B+C+školenia+D)</t>
    </r>
    <r>
      <rPr>
        <b/>
        <sz val="11"/>
        <color theme="1"/>
        <rFont val="Calibri"/>
        <family val="2"/>
        <charset val="238"/>
      </rPr>
      <t xml:space="preserve">: </t>
    </r>
  </si>
  <si>
    <t>odvedené + podniková réžia + réžijné zákazky + školenia+VaV</t>
  </si>
  <si>
    <t>A) Rozpustenie Režijných nákladov do zákaziek na základe odvedených hodín</t>
  </si>
  <si>
    <t>B) Dopočítaná vyššia sadzba na VP3M a VP3V: ohýbanie, skružovanie, sústruženie</t>
  </si>
  <si>
    <t xml:space="preserve">C) Rozpustená réžia na neodvedené hodiny </t>
  </si>
  <si>
    <t>Nerozpustená réžia</t>
  </si>
  <si>
    <t>Skutočnosť Nh</t>
  </si>
  <si>
    <t>rozdiel Nh</t>
  </si>
  <si>
    <t xml:space="preserve">Lakovanie      </t>
  </si>
  <si>
    <t xml:space="preserve">18/0155        </t>
  </si>
  <si>
    <t>• VP5</t>
  </si>
  <si>
    <t>Jednicové zákazky+Drobné z.</t>
  </si>
  <si>
    <r>
      <rPr>
        <sz val="11"/>
        <color indexed="8"/>
        <rFont val="Calibri"/>
        <family val="2"/>
        <charset val="238"/>
      </rPr>
      <t>14/0075</t>
    </r>
    <r>
      <rPr>
        <sz val="10"/>
        <color theme="1"/>
        <rFont val="Calibri"/>
        <family val="2"/>
        <charset val="238"/>
      </rPr>
      <t xml:space="preserve"> </t>
    </r>
    <r>
      <rPr>
        <sz val="8"/>
        <color indexed="8"/>
        <rFont val="Calibri"/>
        <family val="2"/>
        <charset val="238"/>
      </rPr>
      <t xml:space="preserve">(k </t>
    </r>
    <r>
      <rPr>
        <sz val="11"/>
        <color indexed="8"/>
        <rFont val="Calibri"/>
        <family val="2"/>
        <charset val="238"/>
      </rPr>
      <t>13/0142</t>
    </r>
    <r>
      <rPr>
        <sz val="10"/>
        <color theme="1"/>
        <rFont val="Calibri"/>
        <family val="2"/>
        <charset val="238"/>
      </rPr>
      <t xml:space="preserve">)ZIERER Dráha </t>
    </r>
  </si>
  <si>
    <r>
      <t xml:space="preserve">18/0078 BTS MAURER Spike Coaster </t>
    </r>
    <r>
      <rPr>
        <sz val="9"/>
        <rFont val="Calibri"/>
        <family val="2"/>
        <charset val="238"/>
        <scheme val="minor"/>
      </rPr>
      <t>Mirabilandia</t>
    </r>
  </si>
  <si>
    <r>
      <t xml:space="preserve">18/0110 VEKOMA Montáž motorov </t>
    </r>
    <r>
      <rPr>
        <sz val="8"/>
        <rFont val="Calibri"/>
        <family val="2"/>
        <charset val="238"/>
        <scheme val="minor"/>
      </rPr>
      <t>Family Coaster</t>
    </r>
  </si>
  <si>
    <t>Hodnoty</t>
  </si>
  <si>
    <t>Počet z Výrobný úsek</t>
  </si>
  <si>
    <t>17/0143 VEKOMA Carrefour 29</t>
  </si>
  <si>
    <t>17/0144 VEKOMA Carrefour 30</t>
  </si>
  <si>
    <t xml:space="preserve">18/0082 VEKOMA_2D_SWITCH 1_sausalito </t>
  </si>
  <si>
    <t xml:space="preserve">18/0083 VEKOMA_2D_SWITCH 2_sausalito   </t>
  </si>
  <si>
    <t xml:space="preserve">18/0101 VEKOMA_2D Tr.tation B_Sausali </t>
  </si>
  <si>
    <t xml:space="preserve">18/0102 BRUSH_2x_bearing shield     </t>
  </si>
  <si>
    <t xml:space="preserve">18/0117 BRUSH_2x_bearing shield    </t>
  </si>
  <si>
    <t xml:space="preserve">18/0120 BRUSH SEM_1x_stator                                                                                 </t>
  </si>
  <si>
    <t xml:space="preserve">18/0122  BRUSH_1x_bearing shield             </t>
  </si>
  <si>
    <t xml:space="preserve">18/0124 VEM_1x_BE.20000.99        </t>
  </si>
  <si>
    <t xml:space="preserve">18/0125  VEM_2x_BE.20079.99           </t>
  </si>
  <si>
    <t>18/0127 VEM_1x_HV.13377.99</t>
  </si>
  <si>
    <t xml:space="preserve">18/0129 GERSTL._stĺpy       </t>
  </si>
  <si>
    <t xml:space="preserve">18/0135  VEKOMA_1x_Platform BZ5 excl.cu                                                                      </t>
  </si>
  <si>
    <t xml:space="preserve">18/0138 BRUSH_1x_baseplate         </t>
  </si>
  <si>
    <t xml:space="preserve">18/0140 BRUSH_1x_stator     </t>
  </si>
  <si>
    <t xml:space="preserve">18/0142 Doppelmayr Cable Car_kolajnica   </t>
  </si>
  <si>
    <t xml:space="preserve">18/0143 VEM_1x_BE.20217.99         </t>
  </si>
  <si>
    <t xml:space="preserve">18/0144  VEM_1x_BE.20218.99   </t>
  </si>
  <si>
    <t xml:space="preserve">18/0145 VEM_1x_BE.20226.99      </t>
  </si>
  <si>
    <t>18/0146 VEM_1x_BE18894.99</t>
  </si>
  <si>
    <t xml:space="preserve">18/0147 BRUSH_1x_base plate   </t>
  </si>
  <si>
    <t xml:space="preserve">18/0154 VEM_4x_BE.20239.99  </t>
  </si>
  <si>
    <t xml:space="preserve">18/0155 VEM_7x_CE.13128.99     </t>
  </si>
  <si>
    <t xml:space="preserve">18/0158 VEM_1X_BE.20213.99 </t>
  </si>
  <si>
    <t xml:space="preserve">18/0159 VEM_1x_BE.20211.99 </t>
  </si>
  <si>
    <t xml:space="preserve">18/5609 WLD_1x_prípravky VP5               </t>
  </si>
  <si>
    <t xml:space="preserve">Zúčtovaná réžia spolu (a): </t>
  </si>
  <si>
    <t>7_Vyskum_a_vyvoj</t>
  </si>
  <si>
    <t>A) Odvedené hodiny: externé zákazky + drobné zákazky+výskum a vývoj</t>
  </si>
  <si>
    <t>7_Vyskum_a_vyvoj Celková hodnota</t>
  </si>
  <si>
    <r>
      <rPr>
        <sz val="11"/>
        <color indexed="8"/>
        <rFont val="Calibri"/>
        <family val="2"/>
        <charset val="238"/>
      </rPr>
      <t>14/0075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sz val="8"/>
        <color indexed="8"/>
        <rFont val="Calibri"/>
        <family val="2"/>
        <charset val="238"/>
      </rPr>
      <t xml:space="preserve">(k </t>
    </r>
    <r>
      <rPr>
        <sz val="11"/>
        <color indexed="8"/>
        <rFont val="Calibri"/>
        <family val="2"/>
        <charset val="238"/>
      </rPr>
      <t>13/0142</t>
    </r>
    <r>
      <rPr>
        <sz val="11"/>
        <color theme="1"/>
        <rFont val="Calibri"/>
        <family val="2"/>
        <charset val="238"/>
        <scheme val="minor"/>
      </rPr>
      <t xml:space="preserve">)ZIERER Dráha </t>
    </r>
  </si>
  <si>
    <t>18/0057 ZIERER Force Dráhy</t>
  </si>
  <si>
    <t>18/0058 ZIERER Force Stĺpy</t>
  </si>
  <si>
    <t>18/0059 ZIERER  Force Lávky</t>
  </si>
  <si>
    <t>18/0112 ZIERER Dráha Force 280</t>
  </si>
  <si>
    <t xml:space="preserve">18/0114 ZIERER Lávky_FORCE 280   </t>
  </si>
  <si>
    <t>18/0133 VEKOMA Platform BZ3 Sausalito Coaster</t>
  </si>
  <si>
    <t xml:space="preserve">18/0141 BRUSH_1x_stator  </t>
  </si>
  <si>
    <t>18/0148 BRUSH Stator core end ring</t>
  </si>
  <si>
    <t>18/0156 VEM Stator</t>
  </si>
  <si>
    <r>
      <t>18/0157 BRUSH</t>
    </r>
    <r>
      <rPr>
        <sz val="8"/>
        <color theme="1"/>
        <rFont val="Calibri"/>
        <family val="2"/>
        <charset val="238"/>
      </rPr>
      <t xml:space="preserve"> Cover on Baseplate, Bearing shield, Manhole Cover</t>
    </r>
  </si>
  <si>
    <t>18/0160 VEM Grundrahmen</t>
  </si>
  <si>
    <t>18/0168 GERSTLAUER Towers Bobbej jaanland</t>
  </si>
  <si>
    <t>18/0169 VEM Schutzschild</t>
  </si>
  <si>
    <t>18/0170 VEM Stator</t>
  </si>
  <si>
    <t>18/0171 VEM Pressring</t>
  </si>
  <si>
    <t>18/0172 BRUSH Stator</t>
  </si>
  <si>
    <t>17/7001 WLD Vývoj  zar.rac.vyr.dráh a s</t>
  </si>
  <si>
    <t>18/5003 WLD Oprava udržiavanie majetku</t>
  </si>
  <si>
    <t>18/5610 WLD rek.kladiek na skruž.DOPP</t>
  </si>
  <si>
    <t>18/5611 WLD 2x ustavovacia platňa</t>
  </si>
  <si>
    <t xml:space="preserve">194            </t>
  </si>
  <si>
    <t xml:space="preserve">Melas Milan                   </t>
  </si>
  <si>
    <r>
      <t xml:space="preserve">XX/9999 - Podniková réžia                                                </t>
    </r>
    <r>
      <rPr>
        <b/>
        <sz val="10"/>
        <color rgb="FFFF0000"/>
        <rFont val="Calibri"/>
        <family val="2"/>
        <charset val="238"/>
        <scheme val="minor"/>
      </rPr>
      <t>+ ŠKOLENIE:</t>
    </r>
    <r>
      <rPr>
        <sz val="11"/>
        <color rgb="FFFF0000"/>
        <rFont val="Calibri"/>
        <family val="2"/>
        <charset val="238"/>
        <scheme val="minor"/>
      </rPr>
      <t xml:space="preserve">  12,5h</t>
    </r>
  </si>
  <si>
    <t>jednicové zákazky2</t>
  </si>
  <si>
    <t>jednicové zákazky2 Celková hodnota</t>
  </si>
  <si>
    <t xml:space="preserve">Pieskov.dielce </t>
  </si>
  <si>
    <t xml:space="preserve">18/0142        </t>
  </si>
  <si>
    <t xml:space="preserve">Doppelmayr Cable Car_kolajnica                                                                      </t>
  </si>
  <si>
    <t>(Všetko)</t>
  </si>
  <si>
    <t>18/0142</t>
  </si>
  <si>
    <t>rozúčtovanie odvedených hodín na zákazky</t>
  </si>
  <si>
    <t>Odved h.</t>
  </si>
  <si>
    <t>% podiel</t>
  </si>
  <si>
    <t>Doučtovanie neodved. H.</t>
  </si>
  <si>
    <t xml:space="preserve">035            </t>
  </si>
  <si>
    <t xml:space="preserve">Zvárač              </t>
  </si>
  <si>
    <t xml:space="preserve">070            </t>
  </si>
  <si>
    <t xml:space="preserve">Vitan Radoslav                </t>
  </si>
  <si>
    <t xml:space="preserve">183            </t>
  </si>
  <si>
    <t xml:space="preserve">Pastírik Vladimír             </t>
  </si>
  <si>
    <t xml:space="preserve">241            </t>
  </si>
  <si>
    <t xml:space="preserve">Niko Michal                   </t>
  </si>
  <si>
    <t xml:space="preserve">290            </t>
  </si>
  <si>
    <t xml:space="preserve">Gabaj Miroslav                </t>
  </si>
  <si>
    <t xml:space="preserve">356            </t>
  </si>
  <si>
    <t xml:space="preserve">Ďurič Ľubomír ml.             </t>
  </si>
  <si>
    <t xml:space="preserve">393            </t>
  </si>
  <si>
    <t xml:space="preserve">Duran Dušan                   </t>
  </si>
  <si>
    <t xml:space="preserve">403            </t>
  </si>
  <si>
    <t xml:space="preserve">Halámek Vladimír              </t>
  </si>
  <si>
    <t xml:space="preserve">465            </t>
  </si>
  <si>
    <t xml:space="preserve">Kramár Ján                    </t>
  </si>
  <si>
    <t xml:space="preserve">474            </t>
  </si>
  <si>
    <t xml:space="preserve">Fulka Jozef                   </t>
  </si>
  <si>
    <t xml:space="preserve">483            </t>
  </si>
  <si>
    <t xml:space="preserve">Miškolci Miroslav             </t>
  </si>
  <si>
    <t xml:space="preserve">484            </t>
  </si>
  <si>
    <t xml:space="preserve">Kohút Milan                   </t>
  </si>
  <si>
    <t xml:space="preserve">496            </t>
  </si>
  <si>
    <t xml:space="preserve">Gregorík Erik                 </t>
  </si>
  <si>
    <t xml:space="preserve">531            </t>
  </si>
  <si>
    <t xml:space="preserve">Mikuláš Mário                 </t>
  </si>
  <si>
    <t xml:space="preserve">542            </t>
  </si>
  <si>
    <t xml:space="preserve">Nikodém Kvetoslav             </t>
  </si>
  <si>
    <t>stred</t>
  </si>
  <si>
    <t xml:space="preserve">18/0084        </t>
  </si>
  <si>
    <t>Zoznam pracovníkov za stav : Aktívny</t>
  </si>
  <si>
    <t>Vytvorené : 10.01.2019 11:34</t>
  </si>
  <si>
    <t>Osobné číslo</t>
  </si>
  <si>
    <t>Priezvisko a Meno</t>
  </si>
  <si>
    <t>Pr.pomer</t>
  </si>
  <si>
    <t>Pr.doba</t>
  </si>
  <si>
    <t>Profesia</t>
  </si>
  <si>
    <t>Výrobná pr.</t>
  </si>
  <si>
    <t>007</t>
  </si>
  <si>
    <t>Krchová Zuzana, Ing.</t>
  </si>
  <si>
    <t>H</t>
  </si>
  <si>
    <t>8hod</t>
  </si>
  <si>
    <t>THP</t>
  </si>
  <si>
    <t>Ostatné</t>
  </si>
  <si>
    <t>008</t>
  </si>
  <si>
    <t>Kyselica Anton, Ing.</t>
  </si>
  <si>
    <t>009</t>
  </si>
  <si>
    <t>Macejka Martin, Ing.</t>
  </si>
  <si>
    <t>010</t>
  </si>
  <si>
    <t>Macko Marián, Ing.</t>
  </si>
  <si>
    <t>011</t>
  </si>
  <si>
    <t>Martonka Eduard, Ing.</t>
  </si>
  <si>
    <t>VP1</t>
  </si>
  <si>
    <t>013</t>
  </si>
  <si>
    <t>Mengyan Ondrej, Ing.</t>
  </si>
  <si>
    <t>029</t>
  </si>
  <si>
    <t>Šuníková Alžbeta</t>
  </si>
  <si>
    <t>RŽ</t>
  </si>
  <si>
    <t>Iné</t>
  </si>
  <si>
    <t>030</t>
  </si>
  <si>
    <t>Zvala Milan</t>
  </si>
  <si>
    <t>035</t>
  </si>
  <si>
    <t>Zváranie</t>
  </si>
  <si>
    <t>Zvárač</t>
  </si>
  <si>
    <t>VP4</t>
  </si>
  <si>
    <t>041</t>
  </si>
  <si>
    <t>Halo Ľubomír</t>
  </si>
  <si>
    <t>Vŕtanie</t>
  </si>
  <si>
    <t>Vŕtač</t>
  </si>
  <si>
    <t>VP3M</t>
  </si>
  <si>
    <t>050</t>
  </si>
  <si>
    <t>Košťal Stanislav</t>
  </si>
  <si>
    <t>Strihanie</t>
  </si>
  <si>
    <t>Strihač</t>
  </si>
  <si>
    <t>051</t>
  </si>
  <si>
    <t>Košťal Tomáš</t>
  </si>
  <si>
    <t>Ohýbanie</t>
  </si>
  <si>
    <t>Lisár-ohr.lis Vimm.</t>
  </si>
  <si>
    <t>057</t>
  </si>
  <si>
    <t>Michalík Jozef</t>
  </si>
  <si>
    <t>Rezanie</t>
  </si>
  <si>
    <t>Pilčík</t>
  </si>
  <si>
    <t>058</t>
  </si>
  <si>
    <t>Michalík Jozef ml.</t>
  </si>
  <si>
    <t>Pálenie</t>
  </si>
  <si>
    <t>Pálič</t>
  </si>
  <si>
    <t>066</t>
  </si>
  <si>
    <t>Schmidt Tibor</t>
  </si>
  <si>
    <t>068</t>
  </si>
  <si>
    <t>Šuník Eduard</t>
  </si>
  <si>
    <t>4hod</t>
  </si>
  <si>
    <t>Skružovanie</t>
  </si>
  <si>
    <t>Zámočník</t>
  </si>
  <si>
    <t>069</t>
  </si>
  <si>
    <t>Toman Peter</t>
  </si>
  <si>
    <t>Skladanie</t>
  </si>
  <si>
    <t>070</t>
  </si>
  <si>
    <t>Vitan Radoslav</t>
  </si>
  <si>
    <t>Rovnanie</t>
  </si>
  <si>
    <t>072</t>
  </si>
  <si>
    <t>Bezák Róbert</t>
  </si>
  <si>
    <t>081</t>
  </si>
  <si>
    <t>Chválny Július</t>
  </si>
  <si>
    <t>7.5h</t>
  </si>
  <si>
    <t>Vrátnica</t>
  </si>
  <si>
    <t>087</t>
  </si>
  <si>
    <t>Jankechová Eva, Ing.</t>
  </si>
  <si>
    <t>093</t>
  </si>
  <si>
    <t>Bruncko Milan, Ing.</t>
  </si>
  <si>
    <t>097</t>
  </si>
  <si>
    <t>Vido Marek, Ing.</t>
  </si>
  <si>
    <t>105</t>
  </si>
  <si>
    <t>Chrkavý Peter</t>
  </si>
  <si>
    <t>111</t>
  </si>
  <si>
    <t>Kluka Ján</t>
  </si>
  <si>
    <t>112</t>
  </si>
  <si>
    <t>Dubovský Jozef Ing.</t>
  </si>
  <si>
    <t>125</t>
  </si>
  <si>
    <t>Marková Anna, Mgr.</t>
  </si>
  <si>
    <t>130</t>
  </si>
  <si>
    <t>Škvarenina Ján, Ing.</t>
  </si>
  <si>
    <t>133</t>
  </si>
  <si>
    <t>Kabát Matej, Ing.</t>
  </si>
  <si>
    <t>134</t>
  </si>
  <si>
    <t>Kabát Vojtech, Ing.,CSc.</t>
  </si>
  <si>
    <t>137</t>
  </si>
  <si>
    <t>Vrábeľ Jozef</t>
  </si>
  <si>
    <t>7.75h</t>
  </si>
  <si>
    <t>Horizontka</t>
  </si>
  <si>
    <t>Hor. W130</t>
  </si>
  <si>
    <t>140</t>
  </si>
  <si>
    <t>Grman Tomáš</t>
  </si>
  <si>
    <t>Doprava</t>
  </si>
  <si>
    <t>144</t>
  </si>
  <si>
    <t>Klčo Miroslav, Ing.</t>
  </si>
  <si>
    <t>154</t>
  </si>
  <si>
    <t>Barta Milan</t>
  </si>
  <si>
    <t>VP2</t>
  </si>
  <si>
    <t>155</t>
  </si>
  <si>
    <t>Krcho Juraj</t>
  </si>
  <si>
    <t>169</t>
  </si>
  <si>
    <t>Milata Igor</t>
  </si>
  <si>
    <t>175</t>
  </si>
  <si>
    <t>Drozdík   Andor</t>
  </si>
  <si>
    <t>Hor. W160 S</t>
  </si>
  <si>
    <t>VP3V</t>
  </si>
  <si>
    <t>176</t>
  </si>
  <si>
    <t>Gerhát Radovan, Ing.</t>
  </si>
  <si>
    <t>183</t>
  </si>
  <si>
    <t>Pastírik Vladimír</t>
  </si>
  <si>
    <t>Apretúra</t>
  </si>
  <si>
    <t>184</t>
  </si>
  <si>
    <t>Halmo Rastislav</t>
  </si>
  <si>
    <t>Fréza FS 125</t>
  </si>
  <si>
    <t>186</t>
  </si>
  <si>
    <t>Varhaník Ivan, Ing.</t>
  </si>
  <si>
    <t>188</t>
  </si>
  <si>
    <t>Grman Martin, Ing.</t>
  </si>
  <si>
    <t>190</t>
  </si>
  <si>
    <t>Hodál Miroslav</t>
  </si>
  <si>
    <t>194</t>
  </si>
  <si>
    <t>Melas Milan</t>
  </si>
  <si>
    <t>Brúsič-apretúra</t>
  </si>
  <si>
    <t>196</t>
  </si>
  <si>
    <t>Kuldán Ľubomír</t>
  </si>
  <si>
    <t>Lisár-malý ohr.lis</t>
  </si>
  <si>
    <t>198</t>
  </si>
  <si>
    <t>Kluka Roman, Ing.</t>
  </si>
  <si>
    <t>204</t>
  </si>
  <si>
    <t>Šugár Peter</t>
  </si>
  <si>
    <t>206</t>
  </si>
  <si>
    <t>Kmeťko Dušan</t>
  </si>
  <si>
    <t>Karusel</t>
  </si>
  <si>
    <t>Kar. SKD 50/53</t>
  </si>
  <si>
    <t>208</t>
  </si>
  <si>
    <t>Kotlár Václav</t>
  </si>
  <si>
    <t>Ohýbanie rúr</t>
  </si>
  <si>
    <t>211</t>
  </si>
  <si>
    <t>Ondriš Rastislav</t>
  </si>
  <si>
    <t>216</t>
  </si>
  <si>
    <t>Blaško Tomáš, Ing.</t>
  </si>
  <si>
    <t>218</t>
  </si>
  <si>
    <t>Chudý Ján, Bc.</t>
  </si>
  <si>
    <t>220</t>
  </si>
  <si>
    <t>Ďurič Ľubomír</t>
  </si>
  <si>
    <t>227</t>
  </si>
  <si>
    <t>Kováčik Milan</t>
  </si>
  <si>
    <t>230</t>
  </si>
  <si>
    <t>Vavák Jaroslav</t>
  </si>
  <si>
    <t>232</t>
  </si>
  <si>
    <t>Baranovič Ján, Ing.</t>
  </si>
  <si>
    <t>241</t>
  </si>
  <si>
    <t>Niko Michal</t>
  </si>
  <si>
    <t>246</t>
  </si>
  <si>
    <t>Čerešňák Jozef</t>
  </si>
  <si>
    <t>249</t>
  </si>
  <si>
    <t>Brož Igor, Ing.</t>
  </si>
  <si>
    <t>5hod</t>
  </si>
  <si>
    <t>251</t>
  </si>
  <si>
    <t>Jankech Daniel,Ing.</t>
  </si>
  <si>
    <t>260</t>
  </si>
  <si>
    <t>Švec Augustín</t>
  </si>
  <si>
    <t>262</t>
  </si>
  <si>
    <t>Podolec Stanislav</t>
  </si>
  <si>
    <t>Hor. W160 N</t>
  </si>
  <si>
    <t>273</t>
  </si>
  <si>
    <t>Vančo Peter</t>
  </si>
  <si>
    <t>Výroba dielcov</t>
  </si>
  <si>
    <t>277</t>
  </si>
  <si>
    <t>Záklasník Pavol</t>
  </si>
  <si>
    <t>Zvárač-skladač</t>
  </si>
  <si>
    <t>279</t>
  </si>
  <si>
    <t>Petluš Michal, Ing</t>
  </si>
  <si>
    <t>282</t>
  </si>
  <si>
    <t>Macko Jozef</t>
  </si>
  <si>
    <t>283</t>
  </si>
  <si>
    <t>287</t>
  </si>
  <si>
    <t>Krajčík Pavol</t>
  </si>
  <si>
    <t>290</t>
  </si>
  <si>
    <t>Gabaj Miroslav</t>
  </si>
  <si>
    <t>295</t>
  </si>
  <si>
    <t>Šellei Jaroslav</t>
  </si>
  <si>
    <t>301</t>
  </si>
  <si>
    <t>Streďanský Martin, Ing.</t>
  </si>
  <si>
    <t>302</t>
  </si>
  <si>
    <t>Trgyňa Juraj</t>
  </si>
  <si>
    <t>304</t>
  </si>
  <si>
    <t>Halová Michaela, Ing.</t>
  </si>
  <si>
    <t>306</t>
  </si>
  <si>
    <t>Pagáč Norbert</t>
  </si>
  <si>
    <t>308</t>
  </si>
  <si>
    <t>Tomašových Pavol</t>
  </si>
  <si>
    <t>311</t>
  </si>
  <si>
    <t>Božik Pavol</t>
  </si>
  <si>
    <t>319</t>
  </si>
  <si>
    <t>Zvalová Gabriela</t>
  </si>
  <si>
    <t>320</t>
  </si>
  <si>
    <t>Paluš Stanislav, Ing.</t>
  </si>
  <si>
    <t>328</t>
  </si>
  <si>
    <t>Partl Mário</t>
  </si>
  <si>
    <t>338</t>
  </si>
  <si>
    <t>Kováč Daniel</t>
  </si>
  <si>
    <t>339</t>
  </si>
  <si>
    <t>Dobiaš Peter</t>
  </si>
  <si>
    <t>345</t>
  </si>
  <si>
    <t>Viderňan Peter</t>
  </si>
  <si>
    <t>347</t>
  </si>
  <si>
    <t>Puchor Andreas, Ing.</t>
  </si>
  <si>
    <t>349</t>
  </si>
  <si>
    <t>Urminský Jozef</t>
  </si>
  <si>
    <t>353</t>
  </si>
  <si>
    <t>Závodný Marek, Ing.</t>
  </si>
  <si>
    <t>355</t>
  </si>
  <si>
    <t>Opat Ivan</t>
  </si>
  <si>
    <t>356</t>
  </si>
  <si>
    <t>Ďurič Ľubomír ml.</t>
  </si>
  <si>
    <t>357</t>
  </si>
  <si>
    <t>Bajzíková Ľubica, Ing.</t>
  </si>
  <si>
    <t>363</t>
  </si>
  <si>
    <t>Žáková Jana, Ing.</t>
  </si>
  <si>
    <t>364</t>
  </si>
  <si>
    <t>Mosnár Vladimír, Ing.</t>
  </si>
  <si>
    <t>366</t>
  </si>
  <si>
    <t>Genšiňák Marian</t>
  </si>
  <si>
    <t>368</t>
  </si>
  <si>
    <t>Král Eduard</t>
  </si>
  <si>
    <t>370</t>
  </si>
  <si>
    <t>Vido Peter, Mgr.</t>
  </si>
  <si>
    <t>373</t>
  </si>
  <si>
    <t>Oršovská  Margita, Ing.</t>
  </si>
  <si>
    <t>374</t>
  </si>
  <si>
    <t>Beláň Miroslav</t>
  </si>
  <si>
    <t>Hor. FMW 250</t>
  </si>
  <si>
    <t>375</t>
  </si>
  <si>
    <t>Toman Martin</t>
  </si>
  <si>
    <t>392</t>
  </si>
  <si>
    <t>Matúš Martin</t>
  </si>
  <si>
    <t>393</t>
  </si>
  <si>
    <t>Duran Dušan</t>
  </si>
  <si>
    <t>401</t>
  </si>
  <si>
    <t>Koláček Michal</t>
  </si>
  <si>
    <t>403</t>
  </si>
  <si>
    <t>Halámek Vladimír</t>
  </si>
  <si>
    <t>413</t>
  </si>
  <si>
    <t>Martinček Milan</t>
  </si>
  <si>
    <t>419</t>
  </si>
  <si>
    <t>Burza Ivan</t>
  </si>
  <si>
    <t>420</t>
  </si>
  <si>
    <t>Ondruška Martin</t>
  </si>
  <si>
    <t>Sústruženie</t>
  </si>
  <si>
    <t>Sústružník</t>
  </si>
  <si>
    <t>421</t>
  </si>
  <si>
    <t>422</t>
  </si>
  <si>
    <t>Šramatý Rastislav</t>
  </si>
  <si>
    <t>423</t>
  </si>
  <si>
    <t>Oravec Branislav</t>
  </si>
  <si>
    <t>427</t>
  </si>
  <si>
    <t>Petrík Jozef</t>
  </si>
  <si>
    <t>429</t>
  </si>
  <si>
    <t>Buček Jozef</t>
  </si>
  <si>
    <t>433</t>
  </si>
  <si>
    <t>Balajková Anna</t>
  </si>
  <si>
    <t>435</t>
  </si>
  <si>
    <t>Cagalová Bibiána, Ing.</t>
  </si>
  <si>
    <t>444</t>
  </si>
  <si>
    <t>Karlík Michal</t>
  </si>
  <si>
    <t>Brúsenie</t>
  </si>
  <si>
    <t>445</t>
  </si>
  <si>
    <t>Kováčik Ivan</t>
  </si>
  <si>
    <t>448</t>
  </si>
  <si>
    <t>Bisták Ľuboš</t>
  </si>
  <si>
    <t>450</t>
  </si>
  <si>
    <t>Ilko Peter Mgr.</t>
  </si>
  <si>
    <t>451</t>
  </si>
  <si>
    <t>Magdolen Martin Bc.</t>
  </si>
  <si>
    <t>455</t>
  </si>
  <si>
    <t>Černáková Ingrid Ing.</t>
  </si>
  <si>
    <t>456</t>
  </si>
  <si>
    <t>Maco Peter Ing.</t>
  </si>
  <si>
    <t>457</t>
  </si>
  <si>
    <t>Holienčin Martin</t>
  </si>
  <si>
    <t>458</t>
  </si>
  <si>
    <t>Chalupa Martin Ing.</t>
  </si>
  <si>
    <t>461</t>
  </si>
  <si>
    <t>Schneidgen Karol Ing.</t>
  </si>
  <si>
    <t>462</t>
  </si>
  <si>
    <t>Števčík Kristián</t>
  </si>
  <si>
    <t>463</t>
  </si>
  <si>
    <t>Šmelcer Igor</t>
  </si>
  <si>
    <t>465</t>
  </si>
  <si>
    <t>Kramár Ján</t>
  </si>
  <si>
    <t>467</t>
  </si>
  <si>
    <t>Urminská Katarína</t>
  </si>
  <si>
    <t>469</t>
  </si>
  <si>
    <t>Kahún Miroslav</t>
  </si>
  <si>
    <t>474</t>
  </si>
  <si>
    <t>Fulka Jozef</t>
  </si>
  <si>
    <t>479</t>
  </si>
  <si>
    <t>Sekereš Dávid</t>
  </si>
  <si>
    <t>482</t>
  </si>
  <si>
    <t>Kubík Martin</t>
  </si>
  <si>
    <t>483</t>
  </si>
  <si>
    <t>Miškolci Miroslav</t>
  </si>
  <si>
    <t>484</t>
  </si>
  <si>
    <t>Kohút Milan</t>
  </si>
  <si>
    <t>486</t>
  </si>
  <si>
    <t>Pastírik Patrik</t>
  </si>
  <si>
    <t>488</t>
  </si>
  <si>
    <t>Podhorányi Erik</t>
  </si>
  <si>
    <t>491</t>
  </si>
  <si>
    <t>Junás Jaroslav</t>
  </si>
  <si>
    <t>494</t>
  </si>
  <si>
    <t>Babiš Milan</t>
  </si>
  <si>
    <t>496</t>
  </si>
  <si>
    <t>Gregorík Erik</t>
  </si>
  <si>
    <t>503</t>
  </si>
  <si>
    <t>Macejka  Martin</t>
  </si>
  <si>
    <t>Údržba</t>
  </si>
  <si>
    <t>507</t>
  </si>
  <si>
    <t>Mosnár Vladimír</t>
  </si>
  <si>
    <t>508</t>
  </si>
  <si>
    <t>Rybánský Ján</t>
  </si>
  <si>
    <t>512</t>
  </si>
  <si>
    <t>Smolka Radovan</t>
  </si>
  <si>
    <t>514</t>
  </si>
  <si>
    <t>Kováčik Jozef</t>
  </si>
  <si>
    <t>Frézovanie</t>
  </si>
  <si>
    <t>Frézar-malá fr.</t>
  </si>
  <si>
    <t>521</t>
  </si>
  <si>
    <t>Pastírik Martin</t>
  </si>
  <si>
    <t>526</t>
  </si>
  <si>
    <t>Pecháč Miroslav</t>
  </si>
  <si>
    <t>Skružovač</t>
  </si>
  <si>
    <t>527</t>
  </si>
  <si>
    <t>Laurinec  Štefan</t>
  </si>
  <si>
    <t>528</t>
  </si>
  <si>
    <t>Magula Andrej Ing.</t>
  </si>
  <si>
    <t>531</t>
  </si>
  <si>
    <t>Mikuláš Mário</t>
  </si>
  <si>
    <t>532</t>
  </si>
  <si>
    <t>Baco Bohumil</t>
  </si>
  <si>
    <t>533</t>
  </si>
  <si>
    <t>Zubatý Marián</t>
  </si>
  <si>
    <t>534</t>
  </si>
  <si>
    <t>Števčík Peter</t>
  </si>
  <si>
    <t>535</t>
  </si>
  <si>
    <t>Minárik  Miroslav</t>
  </si>
  <si>
    <t>538</t>
  </si>
  <si>
    <t>Malik Rinaldo</t>
  </si>
  <si>
    <t>542</t>
  </si>
  <si>
    <t>Nikodém Kvetoslav</t>
  </si>
  <si>
    <t>546</t>
  </si>
  <si>
    <t>Šuhajda Vladimír Ing.</t>
  </si>
  <si>
    <t>548</t>
  </si>
  <si>
    <t>Okresová Katarína Ing.</t>
  </si>
  <si>
    <t>549</t>
  </si>
  <si>
    <t>Šmatlák Michal</t>
  </si>
  <si>
    <t>550</t>
  </si>
  <si>
    <t>Babčan Jozef</t>
  </si>
  <si>
    <t>571</t>
  </si>
  <si>
    <t>Markovič  Tomáš</t>
  </si>
  <si>
    <t>572</t>
  </si>
  <si>
    <t>Beniak  Miloš</t>
  </si>
  <si>
    <t>573</t>
  </si>
  <si>
    <t>Kout  Miroslav</t>
  </si>
  <si>
    <t>577</t>
  </si>
  <si>
    <t>Majzlík Martin</t>
  </si>
  <si>
    <t>578</t>
  </si>
  <si>
    <t>Rybanský Marián</t>
  </si>
  <si>
    <t>580</t>
  </si>
  <si>
    <t>Bajzík Rastislav</t>
  </si>
  <si>
    <t>VP5</t>
  </si>
  <si>
    <t>581</t>
  </si>
  <si>
    <t>Pakši Miroslav Ing.</t>
  </si>
  <si>
    <t>582</t>
  </si>
  <si>
    <t>Švec Gabriel</t>
  </si>
  <si>
    <t>586</t>
  </si>
  <si>
    <t>Fico Lukáš</t>
  </si>
  <si>
    <t>Kmeťo Richard</t>
  </si>
  <si>
    <t>593</t>
  </si>
  <si>
    <t>Navedla Miloslav</t>
  </si>
  <si>
    <t>594</t>
  </si>
  <si>
    <t>Apacs  Matej</t>
  </si>
  <si>
    <t>ŽN</t>
  </si>
  <si>
    <t>596</t>
  </si>
  <si>
    <t>Dúbravský Martin</t>
  </si>
  <si>
    <t>597</t>
  </si>
  <si>
    <t>Kmeťo Jozef</t>
  </si>
  <si>
    <t>598</t>
  </si>
  <si>
    <t>Goga Marián</t>
  </si>
  <si>
    <t>A10007</t>
  </si>
  <si>
    <t>Kerdík Radovan</t>
  </si>
  <si>
    <t>V</t>
  </si>
  <si>
    <t>24hod</t>
  </si>
  <si>
    <t>A10019</t>
  </si>
  <si>
    <t>Jurenka Pavol</t>
  </si>
  <si>
    <t>A10079</t>
  </si>
  <si>
    <t>Matejovič  Peter</t>
  </si>
  <si>
    <t>A10110</t>
  </si>
  <si>
    <t>Jurenka Juraj</t>
  </si>
  <si>
    <t>S006</t>
  </si>
  <si>
    <t>Malík  Adam</t>
  </si>
  <si>
    <t>6hod</t>
  </si>
  <si>
    <t>S007</t>
  </si>
  <si>
    <t>Varga Dominik</t>
  </si>
  <si>
    <t>S008</t>
  </si>
  <si>
    <t>Bulák Adrián</t>
  </si>
  <si>
    <t>S009</t>
  </si>
  <si>
    <t>Martiška Tomáš</t>
  </si>
  <si>
    <t>S013</t>
  </si>
  <si>
    <t>Flimel Jakub</t>
  </si>
  <si>
    <t>S014</t>
  </si>
  <si>
    <t>Krajčovič Dominik</t>
  </si>
  <si>
    <t>S036</t>
  </si>
  <si>
    <t>Báleš Adam</t>
  </si>
  <si>
    <t>S037</t>
  </si>
  <si>
    <t>Krajči Dušan</t>
  </si>
  <si>
    <t>Z0001</t>
  </si>
  <si>
    <t>Škrabák Marián</t>
  </si>
  <si>
    <t>ŽN-THP</t>
  </si>
  <si>
    <t>Z00010</t>
  </si>
  <si>
    <t>Miškolci Boris</t>
  </si>
  <si>
    <t>Z00015</t>
  </si>
  <si>
    <t>Manina Roman</t>
  </si>
  <si>
    <t>Z00018</t>
  </si>
  <si>
    <t>Šveda  Milan</t>
  </si>
  <si>
    <t>Z00023</t>
  </si>
  <si>
    <t>Z00026</t>
  </si>
  <si>
    <t>Sladečka Štefan</t>
  </si>
  <si>
    <t>Z00029</t>
  </si>
  <si>
    <t>Žaťko Branislav</t>
  </si>
  <si>
    <t>Z00041</t>
  </si>
  <si>
    <t>Palák Ľudovít</t>
  </si>
  <si>
    <t>Z00043</t>
  </si>
  <si>
    <t>Hanuliak Miroslav</t>
  </si>
  <si>
    <t>Z00063</t>
  </si>
  <si>
    <t>Kimle Roman</t>
  </si>
  <si>
    <t>Montáž</t>
  </si>
  <si>
    <t>Z00064</t>
  </si>
  <si>
    <t>Mikuláš Michal</t>
  </si>
  <si>
    <t>Spasovanie</t>
  </si>
  <si>
    <t>Z00065</t>
  </si>
  <si>
    <t>Novotný Róbert</t>
  </si>
  <si>
    <t>Z00066</t>
  </si>
  <si>
    <t>Pokus Stanislav</t>
  </si>
  <si>
    <t>ŽN-RR</t>
  </si>
  <si>
    <t>Z00067</t>
  </si>
  <si>
    <t>Budovič Jaroslav</t>
  </si>
  <si>
    <t>Z00069</t>
  </si>
  <si>
    <t>Mada Peter</t>
  </si>
  <si>
    <t>Z00081</t>
  </si>
  <si>
    <t>Barna Slavik Ing.</t>
  </si>
  <si>
    <t>Z00083</t>
  </si>
  <si>
    <t>Kimle Ján</t>
  </si>
  <si>
    <t>Z00084</t>
  </si>
  <si>
    <t>Kimle Ondrej</t>
  </si>
  <si>
    <t>Z00104</t>
  </si>
  <si>
    <t>Vidlička Milan, Mgr.</t>
  </si>
  <si>
    <t>Z00111</t>
  </si>
  <si>
    <t>Spáč Erich</t>
  </si>
  <si>
    <t>Z00113</t>
  </si>
  <si>
    <t>Vulgan Branislav</t>
  </si>
  <si>
    <t>Z00133</t>
  </si>
  <si>
    <t>Rybanský Martin</t>
  </si>
  <si>
    <t>Z00155</t>
  </si>
  <si>
    <t>Merka Jaroslav</t>
  </si>
  <si>
    <t>Z00175</t>
  </si>
  <si>
    <t>Verman Martin Ing.</t>
  </si>
  <si>
    <t>Z00181</t>
  </si>
  <si>
    <t>Majka Wieslaw</t>
  </si>
  <si>
    <t>POL</t>
  </si>
  <si>
    <t>Z00182</t>
  </si>
  <si>
    <t>Fortuna Adam</t>
  </si>
  <si>
    <t>Z00196</t>
  </si>
  <si>
    <t>Ferčák Igor ml.</t>
  </si>
  <si>
    <t>Z00210</t>
  </si>
  <si>
    <t>Čuhák Vladimír</t>
  </si>
  <si>
    <t>Z00211</t>
  </si>
  <si>
    <t>Čuhák Stanislav</t>
  </si>
  <si>
    <t>Z00214</t>
  </si>
  <si>
    <t>Bubla Jozef</t>
  </si>
  <si>
    <t>Z0024</t>
  </si>
  <si>
    <t>Ferčák Igor</t>
  </si>
  <si>
    <t>Z00271</t>
  </si>
  <si>
    <t>Kašuba Zdenko</t>
  </si>
  <si>
    <t>Brús. spojov</t>
  </si>
  <si>
    <t>Z00273</t>
  </si>
  <si>
    <t>Hagara Jozef st.</t>
  </si>
  <si>
    <t>Z00277</t>
  </si>
  <si>
    <t>Galbavý Radovan</t>
  </si>
  <si>
    <t>Z00281</t>
  </si>
  <si>
    <t>Petráš Miroslav</t>
  </si>
  <si>
    <t>Z00285</t>
  </si>
  <si>
    <t>Zubaj Jozef</t>
  </si>
  <si>
    <t>Z00289</t>
  </si>
  <si>
    <t>Chalmovanský Tomáš</t>
  </si>
  <si>
    <t>Z00323</t>
  </si>
  <si>
    <t>Daniš Radomír</t>
  </si>
  <si>
    <t>Z00326</t>
  </si>
  <si>
    <t>Rodina Vladimír</t>
  </si>
  <si>
    <t>Z00339</t>
  </si>
  <si>
    <t>Bodocký Radoslav</t>
  </si>
  <si>
    <t>Z00350</t>
  </si>
  <si>
    <t>Flóro Ján</t>
  </si>
  <si>
    <t>Z00351</t>
  </si>
  <si>
    <t>Poluch Marián</t>
  </si>
  <si>
    <t>Z00352</t>
  </si>
  <si>
    <t>Barányi Štefan ml.</t>
  </si>
  <si>
    <t>Z00356</t>
  </si>
  <si>
    <t>Priecel Ján</t>
  </si>
  <si>
    <t>Z00357</t>
  </si>
  <si>
    <t>Oravec Ondrej</t>
  </si>
  <si>
    <t>Z00359</t>
  </si>
  <si>
    <t>Bitarovský Martin</t>
  </si>
  <si>
    <t>Z00364</t>
  </si>
  <si>
    <t>Daniš Martin</t>
  </si>
  <si>
    <t>Z00365</t>
  </si>
  <si>
    <t>Laurinec Daniel</t>
  </si>
  <si>
    <t>Z00366</t>
  </si>
  <si>
    <t>Laurinec Juraj</t>
  </si>
  <si>
    <t>Z00375</t>
  </si>
  <si>
    <t>Pihík Igor</t>
  </si>
  <si>
    <t>Z00376</t>
  </si>
  <si>
    <t>Vik Marián</t>
  </si>
  <si>
    <t>Z00386</t>
  </si>
  <si>
    <t>Oravec Rudolf</t>
  </si>
  <si>
    <t>Z00391</t>
  </si>
  <si>
    <t>Grman Lukáš</t>
  </si>
  <si>
    <t>Z00394</t>
  </si>
  <si>
    <t>Kmeťo Michal</t>
  </si>
  <si>
    <t>Z00399</t>
  </si>
  <si>
    <t>Budaj Lukáš</t>
  </si>
  <si>
    <t>Z00400</t>
  </si>
  <si>
    <t>Jantula Daniel</t>
  </si>
  <si>
    <t>Z00401</t>
  </si>
  <si>
    <t>Košela Jozef</t>
  </si>
  <si>
    <t>Lakovanie</t>
  </si>
  <si>
    <t>Lakovač</t>
  </si>
  <si>
    <t>Z00402</t>
  </si>
  <si>
    <t>Mihalík Peter</t>
  </si>
  <si>
    <t>Z00403</t>
  </si>
  <si>
    <t>Krajčík Jakub</t>
  </si>
  <si>
    <t>Pieskovanie</t>
  </si>
  <si>
    <t>Pieskovač</t>
  </si>
  <si>
    <t>Z00404</t>
  </si>
  <si>
    <t>Krajčík Filip</t>
  </si>
  <si>
    <t>Z00405</t>
  </si>
  <si>
    <t>Bátora Anton</t>
  </si>
  <si>
    <t>Z00407</t>
  </si>
  <si>
    <t>Sekereš Lukáš</t>
  </si>
  <si>
    <t>Z00410</t>
  </si>
  <si>
    <t>Kerek Miroslav</t>
  </si>
  <si>
    <t>Z00411</t>
  </si>
  <si>
    <t>Guričan Miroslav</t>
  </si>
  <si>
    <t>Z00412</t>
  </si>
  <si>
    <t>Bracho Ladislav</t>
  </si>
  <si>
    <t xml:space="preserve">Práca          </t>
  </si>
  <si>
    <t xml:space="preserve">Sviatok        </t>
  </si>
  <si>
    <t xml:space="preserve">Dovolenka      </t>
  </si>
  <si>
    <t xml:space="preserve">P sprevádzanie </t>
  </si>
  <si>
    <t xml:space="preserve">041            </t>
  </si>
  <si>
    <t>NC25%</t>
  </si>
  <si>
    <t xml:space="preserve">Vŕtač               </t>
  </si>
  <si>
    <t xml:space="preserve">Halo Ľubomír                  </t>
  </si>
  <si>
    <t xml:space="preserve">P ošetrenie    </t>
  </si>
  <si>
    <t xml:space="preserve">050            </t>
  </si>
  <si>
    <t xml:space="preserve">Strihač             </t>
  </si>
  <si>
    <t xml:space="preserve">Košťal Stanislav              </t>
  </si>
  <si>
    <t>NC35%</t>
  </si>
  <si>
    <t xml:space="preserve">051            </t>
  </si>
  <si>
    <t xml:space="preserve">Lisár-ohr.lis Vimm. </t>
  </si>
  <si>
    <t xml:space="preserve">Košťal Tomáš                  </t>
  </si>
  <si>
    <t xml:space="preserve">057            </t>
  </si>
  <si>
    <t xml:space="preserve">PN             </t>
  </si>
  <si>
    <t xml:space="preserve">Pilčík              </t>
  </si>
  <si>
    <t xml:space="preserve">Michalík Jozef                </t>
  </si>
  <si>
    <t xml:space="preserve">058            </t>
  </si>
  <si>
    <t xml:space="preserve">Pálič               </t>
  </si>
  <si>
    <t xml:space="preserve">Michalík Jozef ml.            </t>
  </si>
  <si>
    <t>Odpol</t>
  </si>
  <si>
    <t>Nočná</t>
  </si>
  <si>
    <t xml:space="preserve">Náhradné voľno </t>
  </si>
  <si>
    <t xml:space="preserve">066            </t>
  </si>
  <si>
    <t xml:space="preserve">Schmidt Tibor                 </t>
  </si>
  <si>
    <t xml:space="preserve">068            </t>
  </si>
  <si>
    <t xml:space="preserve">Šuník Eduard                  </t>
  </si>
  <si>
    <t xml:space="preserve">069            </t>
  </si>
  <si>
    <t xml:space="preserve">Toman Peter                   </t>
  </si>
  <si>
    <t xml:space="preserve">137            </t>
  </si>
  <si>
    <t xml:space="preserve">Hor. W130           </t>
  </si>
  <si>
    <t xml:space="preserve">Vrábeľ Jozef                  </t>
  </si>
  <si>
    <t xml:space="preserve">154            </t>
  </si>
  <si>
    <t xml:space="preserve">Barta Milan                   </t>
  </si>
  <si>
    <t xml:space="preserve">175            </t>
  </si>
  <si>
    <t xml:space="preserve">Hor. W160 S         </t>
  </si>
  <si>
    <t xml:space="preserve">Drozdík   Andor               </t>
  </si>
  <si>
    <t xml:space="preserve">184            </t>
  </si>
  <si>
    <t xml:space="preserve">Fréza FS 125        </t>
  </si>
  <si>
    <t xml:space="preserve">Halmo Rastislav               </t>
  </si>
  <si>
    <t xml:space="preserve">196            </t>
  </si>
  <si>
    <t xml:space="preserve">Lisár-malý ohr.lis  </t>
  </si>
  <si>
    <t xml:space="preserve">Kuldán Ľubomír                </t>
  </si>
  <si>
    <t xml:space="preserve">204            </t>
  </si>
  <si>
    <t xml:space="preserve">Šugár Peter                   </t>
  </si>
  <si>
    <t xml:space="preserve">206            </t>
  </si>
  <si>
    <t xml:space="preserve">Kar. SKD 50/53      </t>
  </si>
  <si>
    <t xml:space="preserve">Kmeťko Dušan                  </t>
  </si>
  <si>
    <t xml:space="preserve">208            </t>
  </si>
  <si>
    <t xml:space="preserve">Kotlár Václav                 </t>
  </si>
  <si>
    <t xml:space="preserve">220            </t>
  </si>
  <si>
    <t xml:space="preserve">Ďurič Ľubomír                 </t>
  </si>
  <si>
    <t xml:space="preserve">227            </t>
  </si>
  <si>
    <t xml:space="preserve">Kováčik Milan                 </t>
  </si>
  <si>
    <t xml:space="preserve">246            </t>
  </si>
  <si>
    <t xml:space="preserve">Čerešňák Jozef                </t>
  </si>
  <si>
    <t xml:space="preserve">260            </t>
  </si>
  <si>
    <t xml:space="preserve">Švec Augustín                 </t>
  </si>
  <si>
    <t xml:space="preserve">273            </t>
  </si>
  <si>
    <t xml:space="preserve">Vančo Peter                   </t>
  </si>
  <si>
    <t xml:space="preserve">277            </t>
  </si>
  <si>
    <t xml:space="preserve">Zvárač-skladač      </t>
  </si>
  <si>
    <t xml:space="preserve">Záklasník Pavol               </t>
  </si>
  <si>
    <t xml:space="preserve">287            </t>
  </si>
  <si>
    <t xml:space="preserve">Krajčík Pavol                 </t>
  </si>
  <si>
    <t xml:space="preserve">295            </t>
  </si>
  <si>
    <t xml:space="preserve">Šellei Jaroslav               </t>
  </si>
  <si>
    <t xml:space="preserve">OČR            </t>
  </si>
  <si>
    <t xml:space="preserve">374            </t>
  </si>
  <si>
    <t xml:space="preserve">Hor. FMW 250        </t>
  </si>
  <si>
    <t xml:space="preserve">Beláň Miroslav                </t>
  </si>
  <si>
    <t xml:space="preserve">375            </t>
  </si>
  <si>
    <t xml:space="preserve">Toman Martin                  </t>
  </si>
  <si>
    <t xml:space="preserve">392            </t>
  </si>
  <si>
    <t xml:space="preserve">Matúš Martin                  </t>
  </si>
  <si>
    <t xml:space="preserve">401            </t>
  </si>
  <si>
    <t xml:space="preserve">Koláček Michal                </t>
  </si>
  <si>
    <t xml:space="preserve">413            </t>
  </si>
  <si>
    <t xml:space="preserve">Martinček Milan               </t>
  </si>
  <si>
    <t xml:space="preserve">420            </t>
  </si>
  <si>
    <t xml:space="preserve">Sústružník          </t>
  </si>
  <si>
    <t xml:space="preserve">Ondruška Martin               </t>
  </si>
  <si>
    <t xml:space="preserve">423            </t>
  </si>
  <si>
    <t xml:space="preserve">Oravec Branislav              </t>
  </si>
  <si>
    <t xml:space="preserve">429            </t>
  </si>
  <si>
    <t xml:space="preserve">Buček Jozef                   </t>
  </si>
  <si>
    <t xml:space="preserve">444            </t>
  </si>
  <si>
    <t xml:space="preserve">Karlík Michal                 </t>
  </si>
  <si>
    <t xml:space="preserve">448            </t>
  </si>
  <si>
    <t xml:space="preserve">Bisták Ľuboš                  </t>
  </si>
  <si>
    <t xml:space="preserve">463            </t>
  </si>
  <si>
    <t xml:space="preserve">Šmelcer Igor                  </t>
  </si>
  <si>
    <t xml:space="preserve">486            </t>
  </si>
  <si>
    <t xml:space="preserve">Pastírik Patrik               </t>
  </si>
  <si>
    <t xml:space="preserve">Práca_ext      </t>
  </si>
  <si>
    <t xml:space="preserve">488            </t>
  </si>
  <si>
    <t xml:space="preserve">Podhorányi Erik               </t>
  </si>
  <si>
    <t xml:space="preserve">491            </t>
  </si>
  <si>
    <t xml:space="preserve">Junás Jaroslav                </t>
  </si>
  <si>
    <t xml:space="preserve">507            </t>
  </si>
  <si>
    <t xml:space="preserve">Mosnár Vladimír               </t>
  </si>
  <si>
    <t xml:space="preserve">Frézar-malá fr.     </t>
  </si>
  <si>
    <t xml:space="preserve">508            </t>
  </si>
  <si>
    <t xml:space="preserve">Rybánský Ján                  </t>
  </si>
  <si>
    <t xml:space="preserve">512            </t>
  </si>
  <si>
    <t xml:space="preserve">Smolka Radovan                </t>
  </si>
  <si>
    <t xml:space="preserve">514            </t>
  </si>
  <si>
    <t xml:space="preserve">Kováčik Jozef                 </t>
  </si>
  <si>
    <t xml:space="preserve">526            </t>
  </si>
  <si>
    <t xml:space="preserve">Pecháč Miroslav               </t>
  </si>
  <si>
    <t xml:space="preserve">Skružovač           </t>
  </si>
  <si>
    <t xml:space="preserve">535            </t>
  </si>
  <si>
    <t xml:space="preserve">Minárik  Miroslav             </t>
  </si>
  <si>
    <t xml:space="preserve">538            </t>
  </si>
  <si>
    <t xml:space="preserve">Malik Rinaldo                 </t>
  </si>
  <si>
    <t xml:space="preserve">Šmatlák Michal                </t>
  </si>
  <si>
    <t xml:space="preserve">550            </t>
  </si>
  <si>
    <t xml:space="preserve">Babčan Jozef                  </t>
  </si>
  <si>
    <t xml:space="preserve">582            </t>
  </si>
  <si>
    <t xml:space="preserve">Švec Gabriel                  </t>
  </si>
  <si>
    <t xml:space="preserve">586            </t>
  </si>
  <si>
    <t xml:space="preserve">Fico Lukáš                    </t>
  </si>
  <si>
    <t xml:space="preserve">Kmeťo Richard                 </t>
  </si>
  <si>
    <t xml:space="preserve">A10007         </t>
  </si>
  <si>
    <t xml:space="preserve">Kerdík Radovan                </t>
  </si>
  <si>
    <t xml:space="preserve">A10019         </t>
  </si>
  <si>
    <t xml:space="preserve">Jurenka Pavol                 </t>
  </si>
  <si>
    <t xml:space="preserve">A10079         </t>
  </si>
  <si>
    <t xml:space="preserve">Matejovič  Peter              </t>
  </si>
  <si>
    <t xml:space="preserve">A10110         </t>
  </si>
  <si>
    <t xml:space="preserve">Jurenka Juraj                 </t>
  </si>
  <si>
    <t xml:space="preserve">Z00010         </t>
  </si>
  <si>
    <t xml:space="preserve">Miškolci Boris                </t>
  </si>
  <si>
    <t xml:space="preserve">Z00015         </t>
  </si>
  <si>
    <t xml:space="preserve">Manina Roman                  </t>
  </si>
  <si>
    <t xml:space="preserve">Z00018         </t>
  </si>
  <si>
    <t xml:space="preserve">Šveda  Milan                  </t>
  </si>
  <si>
    <t xml:space="preserve">Z00023         </t>
  </si>
  <si>
    <t xml:space="preserve">Z00026         </t>
  </si>
  <si>
    <t xml:space="preserve">Sladečka Štefan               </t>
  </si>
  <si>
    <t xml:space="preserve">Z00029         </t>
  </si>
  <si>
    <t xml:space="preserve">Žaťko Branislav               </t>
  </si>
  <si>
    <t xml:space="preserve">Z00041         </t>
  </si>
  <si>
    <t xml:space="preserve">Palák Ľudovít                 </t>
  </si>
  <si>
    <t xml:space="preserve">Z00043         </t>
  </si>
  <si>
    <t xml:space="preserve">Hanuliak Miroslav             </t>
  </si>
  <si>
    <t xml:space="preserve">Z00063         </t>
  </si>
  <si>
    <t xml:space="preserve">Kimle Roman                   </t>
  </si>
  <si>
    <t xml:space="preserve">Z00064         </t>
  </si>
  <si>
    <t xml:space="preserve">Mikuláš Michal                </t>
  </si>
  <si>
    <t xml:space="preserve">Z00065         </t>
  </si>
  <si>
    <t xml:space="preserve">Novotný Róbert                </t>
  </si>
  <si>
    <t xml:space="preserve">Z00081         </t>
  </si>
  <si>
    <t xml:space="preserve">Barna Slavik Ing.             </t>
  </si>
  <si>
    <t xml:space="preserve">Z00083         </t>
  </si>
  <si>
    <t xml:space="preserve">Kimle Ján                     </t>
  </si>
  <si>
    <t xml:space="preserve">Z00111         </t>
  </si>
  <si>
    <t xml:space="preserve">Spáč Erich                    </t>
  </si>
  <si>
    <t xml:space="preserve">Z00133         </t>
  </si>
  <si>
    <t xml:space="preserve">Rybanský Martin               </t>
  </si>
  <si>
    <t xml:space="preserve">Z00155         </t>
  </si>
  <si>
    <t xml:space="preserve">Merka Jaroslav                </t>
  </si>
  <si>
    <t xml:space="preserve">Z00181         </t>
  </si>
  <si>
    <t xml:space="preserve">Majka Wieslaw                 </t>
  </si>
  <si>
    <t xml:space="preserve">Z00196         </t>
  </si>
  <si>
    <t xml:space="preserve">Ferčák Igor ml.               </t>
  </si>
  <si>
    <t xml:space="preserve">Z00214         </t>
  </si>
  <si>
    <t xml:space="preserve">Bubla Jozef                   </t>
  </si>
  <si>
    <t xml:space="preserve">Z0024          </t>
  </si>
  <si>
    <t xml:space="preserve">Ferčák Igor                   </t>
  </si>
  <si>
    <t xml:space="preserve">Z00271         </t>
  </si>
  <si>
    <t xml:space="preserve">Kašuba Zdenko                 </t>
  </si>
  <si>
    <t xml:space="preserve">Z00273         </t>
  </si>
  <si>
    <t xml:space="preserve">Hagara Jozef st.              </t>
  </si>
  <si>
    <t xml:space="preserve">Z00277         </t>
  </si>
  <si>
    <t xml:space="preserve">Galbavý Radovan               </t>
  </si>
  <si>
    <t xml:space="preserve">Z00281         </t>
  </si>
  <si>
    <t xml:space="preserve">Petráš Miroslav               </t>
  </si>
  <si>
    <t xml:space="preserve">Z00285         </t>
  </si>
  <si>
    <t xml:space="preserve">Zubaj Jozef                   </t>
  </si>
  <si>
    <t xml:space="preserve">Z00323         </t>
  </si>
  <si>
    <t xml:space="preserve">Daniš Radomír                 </t>
  </si>
  <si>
    <t xml:space="preserve">Z00326         </t>
  </si>
  <si>
    <t xml:space="preserve">Rodina Vladimír               </t>
  </si>
  <si>
    <t xml:space="preserve">Z00339         </t>
  </si>
  <si>
    <t xml:space="preserve">Bodocký Radoslav              </t>
  </si>
  <si>
    <t xml:space="preserve">Z00350         </t>
  </si>
  <si>
    <t xml:space="preserve">Flóro Ján                     </t>
  </si>
  <si>
    <t xml:space="preserve">Z00352         </t>
  </si>
  <si>
    <t xml:space="preserve">Barányi Štefan ml.            </t>
  </si>
  <si>
    <t xml:space="preserve">Z00359         </t>
  </si>
  <si>
    <t xml:space="preserve">Bitarovský Martin             </t>
  </si>
  <si>
    <t xml:space="preserve">Z00364         </t>
  </si>
  <si>
    <t xml:space="preserve">Daniš Martin                  </t>
  </si>
  <si>
    <t xml:space="preserve">Z00365         </t>
  </si>
  <si>
    <t xml:space="preserve">Laurinec Daniel               </t>
  </si>
  <si>
    <t xml:space="preserve">Z00366         </t>
  </si>
  <si>
    <t xml:space="preserve">Laurinec Juraj                </t>
  </si>
  <si>
    <t xml:space="preserve">Z00375         </t>
  </si>
  <si>
    <t xml:space="preserve">Pihík Igor                    </t>
  </si>
  <si>
    <t xml:space="preserve">Z00376         </t>
  </si>
  <si>
    <t xml:space="preserve">Vik Marián                    </t>
  </si>
  <si>
    <t xml:space="preserve">Z00391         </t>
  </si>
  <si>
    <t xml:space="preserve">Grman Lukáš                   </t>
  </si>
  <si>
    <t xml:space="preserve">Z00394         </t>
  </si>
  <si>
    <t xml:space="preserve">Kmeťo Michal                  </t>
  </si>
  <si>
    <t xml:space="preserve">Z00399         </t>
  </si>
  <si>
    <t xml:space="preserve">Budaj Lukáš                   </t>
  </si>
  <si>
    <t xml:space="preserve">Z00400         </t>
  </si>
  <si>
    <t xml:space="preserve">Jantula Daniel                </t>
  </si>
  <si>
    <t xml:space="preserve">Z00401         </t>
  </si>
  <si>
    <t xml:space="preserve">Lakovač             </t>
  </si>
  <si>
    <t xml:space="preserve">Košela Jozef                  </t>
  </si>
  <si>
    <t xml:space="preserve">Z00402         </t>
  </si>
  <si>
    <t xml:space="preserve">Mihalík Peter                 </t>
  </si>
  <si>
    <t xml:space="preserve">Z00403         </t>
  </si>
  <si>
    <t xml:space="preserve">Pieskovač           </t>
  </si>
  <si>
    <t xml:space="preserve">Krajčík Jakub                 </t>
  </si>
  <si>
    <t xml:space="preserve">Z00404         </t>
  </si>
  <si>
    <t xml:space="preserve">Krajčík Filip                 </t>
  </si>
  <si>
    <t xml:space="preserve">Z00405         </t>
  </si>
  <si>
    <t xml:space="preserve">Bátora Anton                  </t>
  </si>
  <si>
    <t xml:space="preserve">Z00410         </t>
  </si>
  <si>
    <t xml:space="preserve">Kerek Miroslav                </t>
  </si>
  <si>
    <t xml:space="preserve">Z00411         </t>
  </si>
  <si>
    <t xml:space="preserve">Guričan Miroslav              </t>
  </si>
  <si>
    <t xml:space="preserve">Z00412         </t>
  </si>
  <si>
    <t xml:space="preserve">Bracho Ladislav               </t>
  </si>
  <si>
    <t>os. č.</t>
  </si>
  <si>
    <t>os.č.</t>
  </si>
  <si>
    <t>douct. RN na zakazku</t>
  </si>
  <si>
    <t xml:space="preserve">Pieskov.finál  </t>
  </si>
  <si>
    <t xml:space="preserve">18/0163        </t>
  </si>
  <si>
    <t xml:space="preserve">594            </t>
  </si>
  <si>
    <t xml:space="preserve">Apacs  Matej                  </t>
  </si>
  <si>
    <t xml:space="preserve">601            </t>
  </si>
  <si>
    <t xml:space="preserve">Hollan  Pavol                 </t>
  </si>
  <si>
    <t>600</t>
  </si>
  <si>
    <t>Drábik Juraj</t>
  </si>
  <si>
    <t>601</t>
  </si>
  <si>
    <t>Hollan  Pavol</t>
  </si>
  <si>
    <t>602</t>
  </si>
  <si>
    <t>Trávnik Jaroslav</t>
  </si>
  <si>
    <t>603</t>
  </si>
  <si>
    <t>Őlvecký  Peter</t>
  </si>
  <si>
    <t>604</t>
  </si>
  <si>
    <t>Cabala  Dušan</t>
  </si>
  <si>
    <t>605</t>
  </si>
  <si>
    <t>Belanská  Zuzana</t>
  </si>
  <si>
    <t>Z00415</t>
  </si>
  <si>
    <t>Belianský Jaroslav</t>
  </si>
  <si>
    <t>Z00416</t>
  </si>
  <si>
    <t>Stankovič Milan</t>
  </si>
  <si>
    <t>Z00417</t>
  </si>
  <si>
    <t>Buday  Ján</t>
  </si>
  <si>
    <t xml:space="preserve">jednicové zákazky </t>
  </si>
  <si>
    <t>Fréza + horizontka + Karusel + lakovanie + Pieskovanie</t>
  </si>
  <si>
    <t>doučtovanie vyššej sadzby na zákazky s velkým obrábaním F+H+K a zakazky na pieskovanie + lakovanie</t>
  </si>
  <si>
    <t xml:space="preserve">18/0064        </t>
  </si>
  <si>
    <t xml:space="preserve">18/0164        </t>
  </si>
  <si>
    <t xml:space="preserve">19/7002        </t>
  </si>
  <si>
    <t>F+H+K+P+L</t>
  </si>
  <si>
    <t>ABRA</t>
  </si>
  <si>
    <t xml:space="preserve">007            </t>
  </si>
  <si>
    <t xml:space="preserve">THP                 </t>
  </si>
  <si>
    <t xml:space="preserve">THP            </t>
  </si>
  <si>
    <t xml:space="preserve">Krchová Zuzana, Ing.          </t>
  </si>
  <si>
    <t xml:space="preserve">008            </t>
  </si>
  <si>
    <t xml:space="preserve">Kyselica Anton, Ing.          </t>
  </si>
  <si>
    <t xml:space="preserve">009            </t>
  </si>
  <si>
    <t xml:space="preserve">Macejka Martin, Ing.          </t>
  </si>
  <si>
    <t xml:space="preserve">18/7005        </t>
  </si>
  <si>
    <t xml:space="preserve">010            </t>
  </si>
  <si>
    <t xml:space="preserve">Macko Marián, Ing.            </t>
  </si>
  <si>
    <t xml:space="preserve">011            </t>
  </si>
  <si>
    <t xml:space="preserve">Martonka Eduard, Ing.         </t>
  </si>
  <si>
    <t xml:space="preserve">013            </t>
  </si>
  <si>
    <t xml:space="preserve">Mengyan Ondrej, Ing.          </t>
  </si>
  <si>
    <t xml:space="preserve">029            </t>
  </si>
  <si>
    <t xml:space="preserve">Iné                 </t>
  </si>
  <si>
    <t xml:space="preserve">Šuníková Alžbeta              </t>
  </si>
  <si>
    <t xml:space="preserve">030            </t>
  </si>
  <si>
    <t xml:space="preserve">Zvala Milan                   </t>
  </si>
  <si>
    <t xml:space="preserve">Čerňanský Jozef               </t>
  </si>
  <si>
    <t xml:space="preserve">072            </t>
  </si>
  <si>
    <t xml:space="preserve">Bezák Róbert                  </t>
  </si>
  <si>
    <t xml:space="preserve">081            </t>
  </si>
  <si>
    <t xml:space="preserve">Vrátnica       </t>
  </si>
  <si>
    <t xml:space="preserve">Chválny Július                </t>
  </si>
  <si>
    <t xml:space="preserve">093            </t>
  </si>
  <si>
    <t xml:space="preserve">Bruncko Milan, Ing.           </t>
  </si>
  <si>
    <t xml:space="preserve">097            </t>
  </si>
  <si>
    <t xml:space="preserve">Vido Marek, Ing.              </t>
  </si>
  <si>
    <t xml:space="preserve">105            </t>
  </si>
  <si>
    <t xml:space="preserve">Chrkavý Peter                 </t>
  </si>
  <si>
    <t xml:space="preserve">111            </t>
  </si>
  <si>
    <t xml:space="preserve">Kluka Ján                     </t>
  </si>
  <si>
    <t xml:space="preserve">112            </t>
  </si>
  <si>
    <t xml:space="preserve">Dubovský Jozef Ing.           </t>
  </si>
  <si>
    <t xml:space="preserve">125            </t>
  </si>
  <si>
    <t xml:space="preserve">Marková Anna, Mgr.            </t>
  </si>
  <si>
    <t xml:space="preserve">130            </t>
  </si>
  <si>
    <t xml:space="preserve">Škvarenina Ján, Ing.          </t>
  </si>
  <si>
    <t xml:space="preserve">133            </t>
  </si>
  <si>
    <t xml:space="preserve">Kabát Matej, Ing.             </t>
  </si>
  <si>
    <t xml:space="preserve">134            </t>
  </si>
  <si>
    <t xml:space="preserve">Kabát Vojtech, Ing.,CSc.      </t>
  </si>
  <si>
    <t xml:space="preserve">140            </t>
  </si>
  <si>
    <t xml:space="preserve">Grman Tomáš                   </t>
  </si>
  <si>
    <t xml:space="preserve">144            </t>
  </si>
  <si>
    <t xml:space="preserve">Klčo Miroslav, Ing.           </t>
  </si>
  <si>
    <t xml:space="preserve">155            </t>
  </si>
  <si>
    <t xml:space="preserve">Krcho Juraj                   </t>
  </si>
  <si>
    <t xml:space="preserve">169            </t>
  </si>
  <si>
    <t xml:space="preserve">Milata Igor                   </t>
  </si>
  <si>
    <t xml:space="preserve">176            </t>
  </si>
  <si>
    <t xml:space="preserve">Gerhát Radovan, Ing.          </t>
  </si>
  <si>
    <t xml:space="preserve">186            </t>
  </si>
  <si>
    <t xml:space="preserve">Varhaník Ivan, Ing.           </t>
  </si>
  <si>
    <t xml:space="preserve">188            </t>
  </si>
  <si>
    <t xml:space="preserve">Grman Martin, Ing.            </t>
  </si>
  <si>
    <t xml:space="preserve">190            </t>
  </si>
  <si>
    <t xml:space="preserve">Hodál Miroslav                </t>
  </si>
  <si>
    <t xml:space="preserve">198            </t>
  </si>
  <si>
    <t xml:space="preserve">Kluka Roman, Ing.             </t>
  </si>
  <si>
    <t xml:space="preserve">211            </t>
  </si>
  <si>
    <t xml:space="preserve">Ondriš Rastislav              </t>
  </si>
  <si>
    <t xml:space="preserve">216            </t>
  </si>
  <si>
    <t xml:space="preserve">Blaško Tomáš, Ing.            </t>
  </si>
  <si>
    <t xml:space="preserve">218            </t>
  </si>
  <si>
    <t xml:space="preserve">Chudý Ján, Bc.                </t>
  </si>
  <si>
    <t xml:space="preserve">230            </t>
  </si>
  <si>
    <t xml:space="preserve">Vavák Jaroslav                </t>
  </si>
  <si>
    <t xml:space="preserve">232            </t>
  </si>
  <si>
    <t xml:space="preserve">Baranovič Ján, Ing.           </t>
  </si>
  <si>
    <t xml:space="preserve">249            </t>
  </si>
  <si>
    <t xml:space="preserve">Brož Igor, Ing.               </t>
  </si>
  <si>
    <t xml:space="preserve">251            </t>
  </si>
  <si>
    <t xml:space="preserve">Jankech Daniel,Ing.           </t>
  </si>
  <si>
    <t xml:space="preserve">262            </t>
  </si>
  <si>
    <t xml:space="preserve">Podolec Stanislav             </t>
  </si>
  <si>
    <t xml:space="preserve">279            </t>
  </si>
  <si>
    <t xml:space="preserve">Petluš Michal, Ing            </t>
  </si>
  <si>
    <t xml:space="preserve">282            </t>
  </si>
  <si>
    <t xml:space="preserve">Macko Jozef                   </t>
  </si>
  <si>
    <t xml:space="preserve">283            </t>
  </si>
  <si>
    <t xml:space="preserve">Balážik Štefan                </t>
  </si>
  <si>
    <t xml:space="preserve">301            </t>
  </si>
  <si>
    <t xml:space="preserve">Streďanský Martin, Ing.       </t>
  </si>
  <si>
    <t xml:space="preserve">302            </t>
  </si>
  <si>
    <t xml:space="preserve">Trgyňa Juraj                  </t>
  </si>
  <si>
    <t xml:space="preserve">306            </t>
  </si>
  <si>
    <t xml:space="preserve">Pagáč Norbert                 </t>
  </si>
  <si>
    <t xml:space="preserve">308            </t>
  </si>
  <si>
    <t xml:space="preserve">Tomašových Pavol              </t>
  </si>
  <si>
    <t xml:space="preserve">311            </t>
  </si>
  <si>
    <t xml:space="preserve">Božik Pavol                   </t>
  </si>
  <si>
    <t xml:space="preserve">319            </t>
  </si>
  <si>
    <t xml:space="preserve">Zvalová Gabriela              </t>
  </si>
  <si>
    <t xml:space="preserve">320            </t>
  </si>
  <si>
    <t xml:space="preserve">Paluš Stanislav, Ing.         </t>
  </si>
  <si>
    <t xml:space="preserve">328            </t>
  </si>
  <si>
    <t xml:space="preserve">Partl Mário                   </t>
  </si>
  <si>
    <t xml:space="preserve">339            </t>
  </si>
  <si>
    <t xml:space="preserve">Dobiaš Peter                  </t>
  </si>
  <si>
    <t xml:space="preserve">345            </t>
  </si>
  <si>
    <t xml:space="preserve">Viderňan Peter                </t>
  </si>
  <si>
    <t xml:space="preserve">347            </t>
  </si>
  <si>
    <t xml:space="preserve">Puchor Andreas, Ing.          </t>
  </si>
  <si>
    <t xml:space="preserve">349            </t>
  </si>
  <si>
    <t xml:space="preserve">Urminský Jozef                </t>
  </si>
  <si>
    <t xml:space="preserve">355            </t>
  </si>
  <si>
    <t xml:space="preserve">Opat Ivan                     </t>
  </si>
  <si>
    <t xml:space="preserve">363            </t>
  </si>
  <si>
    <t xml:space="preserve">Žáková Jana, Ing.             </t>
  </si>
  <si>
    <t xml:space="preserve">364            </t>
  </si>
  <si>
    <t xml:space="preserve">Mosnár Vladimír, Ing.         </t>
  </si>
  <si>
    <t xml:space="preserve">366            </t>
  </si>
  <si>
    <t xml:space="preserve">Genšiňák Marian               </t>
  </si>
  <si>
    <t xml:space="preserve">368            </t>
  </si>
  <si>
    <t xml:space="preserve">Král Eduard                   </t>
  </si>
  <si>
    <t xml:space="preserve">370            </t>
  </si>
  <si>
    <t xml:space="preserve">Vido Peter, Mgr.              </t>
  </si>
  <si>
    <t xml:space="preserve">419            </t>
  </si>
  <si>
    <t xml:space="preserve">Burza Ivan                    </t>
  </si>
  <si>
    <t xml:space="preserve">422            </t>
  </si>
  <si>
    <t xml:space="preserve">Šramatý Rastislav             </t>
  </si>
  <si>
    <t xml:space="preserve">427            </t>
  </si>
  <si>
    <t xml:space="preserve">Petrík Jozef                  </t>
  </si>
  <si>
    <t xml:space="preserve">433            </t>
  </si>
  <si>
    <t xml:space="preserve">Balajková Anna                </t>
  </si>
  <si>
    <t xml:space="preserve">435            </t>
  </si>
  <si>
    <t xml:space="preserve">Cagalová Bibiána, Ing.        </t>
  </si>
  <si>
    <t xml:space="preserve">445            </t>
  </si>
  <si>
    <t xml:space="preserve">Kováčik Ivan                  </t>
  </si>
  <si>
    <t xml:space="preserve">450            </t>
  </si>
  <si>
    <t xml:space="preserve">Ilko Peter Mgr.               </t>
  </si>
  <si>
    <t xml:space="preserve">451            </t>
  </si>
  <si>
    <t xml:space="preserve">Magdolen Martin Bc.           </t>
  </si>
  <si>
    <t xml:space="preserve">455            </t>
  </si>
  <si>
    <t xml:space="preserve">Černáková Ingrid Ing.         </t>
  </si>
  <si>
    <t xml:space="preserve">457            </t>
  </si>
  <si>
    <t xml:space="preserve">Holienčin Martin              </t>
  </si>
  <si>
    <t xml:space="preserve">458            </t>
  </si>
  <si>
    <t xml:space="preserve">Chalupa Martin Ing.           </t>
  </si>
  <si>
    <t xml:space="preserve">461            </t>
  </si>
  <si>
    <t xml:space="preserve">Schneidgen Karol Ing.         </t>
  </si>
  <si>
    <t xml:space="preserve">462            </t>
  </si>
  <si>
    <t xml:space="preserve">Števčík Kristián              </t>
  </si>
  <si>
    <t xml:space="preserve">467            </t>
  </si>
  <si>
    <t xml:space="preserve">Urminská Katarína             </t>
  </si>
  <si>
    <t xml:space="preserve">469            </t>
  </si>
  <si>
    <t xml:space="preserve">Kahún Miroslav                </t>
  </si>
  <si>
    <t xml:space="preserve">482            </t>
  </si>
  <si>
    <t xml:space="preserve">Kubík Martin                  </t>
  </si>
  <si>
    <t xml:space="preserve">494            </t>
  </si>
  <si>
    <t xml:space="preserve">Babiš Milan                   </t>
  </si>
  <si>
    <t xml:space="preserve">503            </t>
  </si>
  <si>
    <t xml:space="preserve">Macejka  Martin               </t>
  </si>
  <si>
    <t xml:space="preserve">521            </t>
  </si>
  <si>
    <t xml:space="preserve">Pastírik Martin               </t>
  </si>
  <si>
    <t xml:space="preserve">527            </t>
  </si>
  <si>
    <t xml:space="preserve">Laurinec  Štefan              </t>
  </si>
  <si>
    <t xml:space="preserve">528            </t>
  </si>
  <si>
    <t xml:space="preserve">Magula Andrej Ing.            </t>
  </si>
  <si>
    <t xml:space="preserve">532            </t>
  </si>
  <si>
    <t xml:space="preserve">Baco Bohumil                  </t>
  </si>
  <si>
    <t xml:space="preserve">533            </t>
  </si>
  <si>
    <t xml:space="preserve">Zubatý Marián                 </t>
  </si>
  <si>
    <t xml:space="preserve">534            </t>
  </si>
  <si>
    <t xml:space="preserve">Števčík Peter                 </t>
  </si>
  <si>
    <t xml:space="preserve">546            </t>
  </si>
  <si>
    <t xml:space="preserve">Šuhajda Vladimír Ing.         </t>
  </si>
  <si>
    <t xml:space="preserve">548            </t>
  </si>
  <si>
    <t xml:space="preserve">Okresová Katarína Ing.        </t>
  </si>
  <si>
    <t xml:space="preserve">571            </t>
  </si>
  <si>
    <t xml:space="preserve">Markovič  Tomáš               </t>
  </si>
  <si>
    <t xml:space="preserve">572            </t>
  </si>
  <si>
    <t xml:space="preserve">Beniak  Miloš                 </t>
  </si>
  <si>
    <t xml:space="preserve">573            </t>
  </si>
  <si>
    <t xml:space="preserve">Kout  Miroslav                </t>
  </si>
  <si>
    <t xml:space="preserve">577            </t>
  </si>
  <si>
    <t xml:space="preserve">Majzlík Martin                </t>
  </si>
  <si>
    <t xml:space="preserve">578            </t>
  </si>
  <si>
    <t xml:space="preserve">Rybanský Marián               </t>
  </si>
  <si>
    <t xml:space="preserve">580            </t>
  </si>
  <si>
    <t xml:space="preserve">Bajzík Rastislav              </t>
  </si>
  <si>
    <t xml:space="preserve">581            </t>
  </si>
  <si>
    <t xml:space="preserve">Pakši Miroslav Ing.           </t>
  </si>
  <si>
    <t xml:space="preserve">593            </t>
  </si>
  <si>
    <t xml:space="preserve">Navedla Miloslav              </t>
  </si>
  <si>
    <t xml:space="preserve">596            </t>
  </si>
  <si>
    <t xml:space="preserve">Dúbravský Martin              </t>
  </si>
  <si>
    <t xml:space="preserve">597            </t>
  </si>
  <si>
    <t xml:space="preserve">Kmeťo Jozef                   </t>
  </si>
  <si>
    <t xml:space="preserve">598            </t>
  </si>
  <si>
    <t xml:space="preserve">Goga Marián                   </t>
  </si>
  <si>
    <t xml:space="preserve">600            </t>
  </si>
  <si>
    <t xml:space="preserve">Drábik Juraj                  </t>
  </si>
  <si>
    <t xml:space="preserve">602            </t>
  </si>
  <si>
    <t xml:space="preserve">Trávnik Jaroslav              </t>
  </si>
  <si>
    <t xml:space="preserve">603            </t>
  </si>
  <si>
    <t xml:space="preserve">Őlvecký  Peter                </t>
  </si>
  <si>
    <t xml:space="preserve">604            </t>
  </si>
  <si>
    <t xml:space="preserve">Cabala  Dušan                 </t>
  </si>
  <si>
    <t xml:space="preserve">605            </t>
  </si>
  <si>
    <t xml:space="preserve">Belanská  Zuzana              </t>
  </si>
  <si>
    <t xml:space="preserve">606            </t>
  </si>
  <si>
    <t xml:space="preserve">Korbeľ  Ľubomír               </t>
  </si>
  <si>
    <t xml:space="preserve">Z00104         </t>
  </si>
  <si>
    <t xml:space="preserve">Vidlička Milan, Mgr.          </t>
  </si>
  <si>
    <t xml:space="preserve">Z00182         </t>
  </si>
  <si>
    <t xml:space="preserve">Fortuna Adam                  </t>
  </si>
  <si>
    <t xml:space="preserve">Z00415         </t>
  </si>
  <si>
    <t xml:space="preserve">Belianský Jaroslav            </t>
  </si>
  <si>
    <t xml:space="preserve">Z00417         </t>
  </si>
  <si>
    <t xml:space="preserve">Buday  Ján                    </t>
  </si>
  <si>
    <t xml:space="preserve">Z00419         </t>
  </si>
  <si>
    <t>Čerňanský Jozef</t>
  </si>
  <si>
    <t>Balážik Štefan</t>
  </si>
  <si>
    <t>Kohútová Katarína, Ing.</t>
  </si>
  <si>
    <t>606</t>
  </si>
  <si>
    <t>Korbeľ  Ľubomír</t>
  </si>
  <si>
    <t>608</t>
  </si>
  <si>
    <t>Vitan Tomáš Ing.</t>
  </si>
  <si>
    <t>609</t>
  </si>
  <si>
    <t>Gál Júllius</t>
  </si>
  <si>
    <t>A10115</t>
  </si>
  <si>
    <t>Minh  Ngo  Thuan</t>
  </si>
  <si>
    <t>A10116</t>
  </si>
  <si>
    <t>Trung Dung Dang</t>
  </si>
  <si>
    <t>A10117</t>
  </si>
  <si>
    <t>Sorokin  Sergii</t>
  </si>
  <si>
    <t>A10118</t>
  </si>
  <si>
    <t>Skoliabin Ihor</t>
  </si>
  <si>
    <t>Z00419</t>
  </si>
  <si>
    <t>Z00421</t>
  </si>
  <si>
    <t>Telek Lukáš</t>
  </si>
  <si>
    <t>ukončené zákazky</t>
  </si>
  <si>
    <t xml:space="preserve">18/0188        </t>
  </si>
  <si>
    <t xml:space="preserve">19/0003        </t>
  </si>
  <si>
    <t xml:space="preserve">VEM_1x_Gehäuse                                                                                      </t>
  </si>
  <si>
    <t xml:space="preserve">VEM_2x_Gehäuse                                                                                      </t>
  </si>
  <si>
    <t xml:space="preserve">19/5001        </t>
  </si>
  <si>
    <t xml:space="preserve">357            </t>
  </si>
  <si>
    <t xml:space="preserve">Bajzíková Ľubica, Ing.        </t>
  </si>
  <si>
    <t xml:space="preserve">608            </t>
  </si>
  <si>
    <t xml:space="preserve">Vitan Tomáš Ing.              </t>
  </si>
  <si>
    <t xml:space="preserve">609            </t>
  </si>
  <si>
    <t xml:space="preserve">Gál Júllius                   </t>
  </si>
  <si>
    <t xml:space="preserve">611            </t>
  </si>
  <si>
    <t xml:space="preserve">612            </t>
  </si>
  <si>
    <t xml:space="preserve">Marko  Štefan                 </t>
  </si>
  <si>
    <t xml:space="preserve">613            </t>
  </si>
  <si>
    <t xml:space="preserve">Šiška Juraj                   </t>
  </si>
  <si>
    <t xml:space="preserve">A10117         </t>
  </si>
  <si>
    <t xml:space="preserve">Sorokin  Sergii               </t>
  </si>
  <si>
    <t xml:space="preserve">A10118         </t>
  </si>
  <si>
    <t xml:space="preserve">Skoliabin Ihor                </t>
  </si>
  <si>
    <t xml:space="preserve">Magáth  Pavel                 </t>
  </si>
  <si>
    <t xml:space="preserve">Z00421         </t>
  </si>
  <si>
    <t xml:space="preserve">Telek Lukáš                   </t>
  </si>
  <si>
    <t>11.25</t>
  </si>
  <si>
    <t>611</t>
  </si>
  <si>
    <t>612</t>
  </si>
  <si>
    <t>Marko  Štefan</t>
  </si>
  <si>
    <t>613</t>
  </si>
  <si>
    <t>Šiška Juraj</t>
  </si>
  <si>
    <t>Magáth  Pavel</t>
  </si>
  <si>
    <t>Z00200</t>
  </si>
  <si>
    <t>Samek Jozef</t>
  </si>
  <si>
    <t xml:space="preserve">kopírovať do časového fondu </t>
  </si>
  <si>
    <t xml:space="preserve">aktualizácia z hodiny a časový fond </t>
  </si>
  <si>
    <r>
      <t xml:space="preserve">pri účtovaní FA od ŽN - ku každej FA musí byť priložený </t>
    </r>
    <r>
      <rPr>
        <b/>
        <sz val="10"/>
        <color rgb="FFFF0000"/>
        <rFont val="Calibri"/>
        <family val="2"/>
        <charset val="238"/>
      </rPr>
      <t xml:space="preserve">PROTOKOL O ZADANÍ A PREVZATÍ PRÁC </t>
    </r>
    <r>
      <rPr>
        <sz val="10"/>
        <color theme="1"/>
        <rFont val="Calibri"/>
        <family val="2"/>
        <charset val="238"/>
      </rPr>
      <t>k Rámcovej zmluve o dielo</t>
    </r>
  </si>
  <si>
    <r>
      <t>( suma na Protokole musí sedieť aj s</t>
    </r>
    <r>
      <rPr>
        <sz val="10"/>
        <color rgb="FFFF0000"/>
        <rFont val="Calibri"/>
        <family val="2"/>
        <charset val="238"/>
      </rPr>
      <t xml:space="preserve"> úhradmi výkonov </t>
    </r>
    <r>
      <rPr>
        <sz val="10"/>
        <color theme="1"/>
        <rFont val="Calibri"/>
        <family val="2"/>
        <charset val="238"/>
      </rPr>
      <t xml:space="preserve">v IN TIME ). Ak suma sedí, do poznámky uvádzam č. FA prislúchajúcej k Protokolu. </t>
    </r>
  </si>
  <si>
    <t xml:space="preserve">Ak suma nesedí, riešiť s vedúcimi príslušnej VP. </t>
  </si>
  <si>
    <r>
      <t>Pri zúčtovaní všetkých FA za predchádzajúci mesiac k ukončeným zákazkam robím</t>
    </r>
    <r>
      <rPr>
        <sz val="12"/>
        <color theme="1"/>
        <rFont val="Calibri"/>
        <family val="2"/>
        <charset val="238"/>
      </rPr>
      <t xml:space="preserve"> </t>
    </r>
    <r>
      <rPr>
        <sz val="12"/>
        <color rgb="FFFF0000"/>
        <rFont val="Calibri"/>
        <family val="2"/>
        <charset val="238"/>
      </rPr>
      <t>NEVYFAKTUROVANÉ DODÁVKY</t>
    </r>
    <r>
      <rPr>
        <sz val="12"/>
        <color theme="1"/>
        <rFont val="Calibri"/>
        <family val="2"/>
        <charset val="238"/>
      </rPr>
      <t xml:space="preserve">. </t>
    </r>
  </si>
  <si>
    <r>
      <t xml:space="preserve">ABRA = </t>
    </r>
    <r>
      <rPr>
        <i/>
        <sz val="10"/>
        <color theme="1"/>
        <rFont val="Calibri"/>
        <family val="2"/>
        <charset val="238"/>
      </rPr>
      <t>rad dokladu</t>
    </r>
    <r>
      <rPr>
        <sz val="10"/>
        <color theme="1"/>
        <rFont val="Calibri"/>
        <family val="2"/>
        <charset val="238"/>
      </rPr>
      <t xml:space="preserve">: UMaO = </t>
    </r>
    <r>
      <rPr>
        <i/>
        <sz val="10"/>
        <color theme="1"/>
        <rFont val="Calibri"/>
        <family val="2"/>
        <charset val="238"/>
      </rPr>
      <t>dátum vystav.dokladu</t>
    </r>
    <r>
      <rPr>
        <sz val="10"/>
        <color theme="1"/>
        <rFont val="Calibri"/>
        <family val="2"/>
        <charset val="238"/>
      </rPr>
      <t>: dám dátum od roku trvania zákazky do dátumu ukončenia zákazky =</t>
    </r>
    <r>
      <rPr>
        <i/>
        <sz val="10"/>
        <color theme="1"/>
        <rFont val="Calibri"/>
        <family val="2"/>
        <charset val="238"/>
      </rPr>
      <t xml:space="preserve"> vybavené objednávky</t>
    </r>
    <r>
      <rPr>
        <sz val="10"/>
        <color theme="1"/>
        <rFont val="Calibri"/>
        <family val="2"/>
        <charset val="238"/>
      </rPr>
      <t xml:space="preserve">: dám NIE = </t>
    </r>
    <r>
      <rPr>
        <i/>
        <sz val="10"/>
        <color theme="1"/>
        <rFont val="Calibri"/>
        <family val="2"/>
        <charset val="238"/>
      </rPr>
      <t>riadky</t>
    </r>
    <r>
      <rPr>
        <sz val="10"/>
        <color theme="1"/>
        <rFont val="Calibri"/>
        <family val="2"/>
        <charset val="238"/>
      </rPr>
      <t>: vyberiem všetky zákazky zo zoznamu</t>
    </r>
  </si>
  <si>
    <t>ukončených zákaziek, vysvietim si INSERTOM a dám získať záznamy.</t>
  </si>
  <si>
    <t xml:space="preserve">Nevyfakturované objednávky riešiť s koordinátormi. </t>
  </si>
  <si>
    <t>Účtujem cez INT-/2019 k 31. príslušného mesiaca</t>
  </si>
  <si>
    <t>518xxx/326100 + zákazka!!! (na jednotlivé eurá a zákazky)</t>
  </si>
  <si>
    <t>Keď príde FPR tak zúčtujem 326100/321010 - tuzemsko, 321020 - zahraničie)</t>
  </si>
  <si>
    <t xml:space="preserve">ZOZNAM UKONČENÝCH ZÁKAZIEK </t>
  </si>
  <si>
    <r>
      <t xml:space="preserve">Na serveri v priečinku </t>
    </r>
    <r>
      <rPr>
        <i/>
        <sz val="10"/>
        <color theme="1"/>
        <rFont val="Calibri"/>
        <family val="2"/>
        <charset val="238"/>
      </rPr>
      <t>PREHĽADY</t>
    </r>
    <r>
      <rPr>
        <sz val="10"/>
        <color theme="1"/>
        <rFont val="Calibri"/>
        <family val="2"/>
        <charset val="238"/>
      </rPr>
      <t xml:space="preserve"> -  excelovský súbor </t>
    </r>
    <r>
      <rPr>
        <i/>
        <sz val="10"/>
        <color theme="1"/>
        <rFont val="Calibri"/>
        <family val="2"/>
        <charset val="238"/>
      </rPr>
      <t>EXPEDÍCIE</t>
    </r>
    <r>
      <rPr>
        <sz val="10"/>
        <color theme="1"/>
        <rFont val="Calibri"/>
        <family val="2"/>
        <charset val="238"/>
      </rPr>
      <t xml:space="preserve"> (vyfiltrujem si iba ukončené zákazky za príslušný mesiac)</t>
    </r>
  </si>
  <si>
    <t>Poslať riaditeľovi na doplnenie kalkulácie.</t>
  </si>
  <si>
    <t xml:space="preserve">18/0166        </t>
  </si>
  <si>
    <t xml:space="preserve">19/0028        </t>
  </si>
  <si>
    <t xml:space="preserve">Hor. AXA            </t>
  </si>
  <si>
    <t xml:space="preserve">18/0192        </t>
  </si>
  <si>
    <t xml:space="preserve">338            </t>
  </si>
  <si>
    <t xml:space="preserve">Kováč Daniel                  </t>
  </si>
  <si>
    <t xml:space="preserve">Z00200         </t>
  </si>
  <si>
    <t xml:space="preserve">Samek Jozef                   </t>
  </si>
  <si>
    <t>Hor. AXA</t>
  </si>
  <si>
    <t>268</t>
  </si>
  <si>
    <t>Labuda Dušan</t>
  </si>
  <si>
    <t>Z00027</t>
  </si>
  <si>
    <t xml:space="preserve">19/0034        </t>
  </si>
  <si>
    <t xml:space="preserve">19/0041        </t>
  </si>
  <si>
    <t xml:space="preserve">19/0036        </t>
  </si>
  <si>
    <t xml:space="preserve">18/0221        </t>
  </si>
  <si>
    <t xml:space="preserve">18/0198        </t>
  </si>
  <si>
    <t xml:space="preserve">18/0189        </t>
  </si>
  <si>
    <t xml:space="preserve">19/0054        </t>
  </si>
  <si>
    <t xml:space="preserve">268            </t>
  </si>
  <si>
    <t xml:space="preserve">Labuda Dušan                  </t>
  </si>
  <si>
    <t xml:space="preserve">19/0046        </t>
  </si>
  <si>
    <t xml:space="preserve">614            </t>
  </si>
  <si>
    <t xml:space="preserve">Chudá  Oľga                   </t>
  </si>
  <si>
    <t xml:space="preserve">Z00027         </t>
  </si>
  <si>
    <t xml:space="preserve">16/0163        </t>
  </si>
  <si>
    <t>564</t>
  </si>
  <si>
    <t>Bezák  Martin</t>
  </si>
  <si>
    <t>614</t>
  </si>
  <si>
    <t>Chudá  Oľga</t>
  </si>
  <si>
    <t>D522</t>
  </si>
  <si>
    <t>Bobula Radovan</t>
  </si>
  <si>
    <t xml:space="preserve">VEKOMA_lift minetrain 1,2                                                                           </t>
  </si>
  <si>
    <t xml:space="preserve">VEKOMA_1x_Tron suports                                                                              </t>
  </si>
  <si>
    <t>18/0198</t>
  </si>
  <si>
    <t>19/0036</t>
  </si>
  <si>
    <t>Výskum a vývoja</t>
  </si>
  <si>
    <t xml:space="preserve">19/0067        </t>
  </si>
  <si>
    <t xml:space="preserve">19/0063        </t>
  </si>
  <si>
    <t xml:space="preserve">19/0048        </t>
  </si>
  <si>
    <t xml:space="preserve">19/0052        </t>
  </si>
  <si>
    <t xml:space="preserve">19/0060        </t>
  </si>
  <si>
    <t xml:space="preserve">19/0064        </t>
  </si>
  <si>
    <t xml:space="preserve">564            </t>
  </si>
  <si>
    <t xml:space="preserve">Bezák  Martin                 </t>
  </si>
  <si>
    <t xml:space="preserve">D522           </t>
  </si>
  <si>
    <t xml:space="preserve">Bobula Radovan                </t>
  </si>
  <si>
    <t xml:space="preserve">18/0199        </t>
  </si>
  <si>
    <t xml:space="preserve">Z00210         </t>
  </si>
  <si>
    <t xml:space="preserve">Čuhák Vladimír                </t>
  </si>
  <si>
    <t xml:space="preserve">Z00211         </t>
  </si>
  <si>
    <t xml:space="preserve">Čuhák Stanislav               </t>
  </si>
  <si>
    <t xml:space="preserve">Z00425         </t>
  </si>
  <si>
    <t xml:space="preserve">Horovyi  Yaroslav             </t>
  </si>
  <si>
    <t>615</t>
  </si>
  <si>
    <t>Podmanická Silvia Ing.</t>
  </si>
  <si>
    <t>D519</t>
  </si>
  <si>
    <t>Z00425</t>
  </si>
  <si>
    <t>Horovyi  Yaroslav</t>
  </si>
  <si>
    <t>Z00426</t>
  </si>
  <si>
    <t>Denysenko  Oleksii</t>
  </si>
  <si>
    <t>Z00427</t>
  </si>
  <si>
    <t>Ferčák  Ján</t>
  </si>
  <si>
    <t>Z00428</t>
  </si>
  <si>
    <t>Bodocký Ivan</t>
  </si>
  <si>
    <t xml:space="preserve">VEKOMA_1x_STC-3D Track                                                                              </t>
  </si>
  <si>
    <t>19/0048</t>
  </si>
  <si>
    <t xml:space="preserve">19/0082        </t>
  </si>
  <si>
    <t xml:space="preserve">19/0088        </t>
  </si>
  <si>
    <t xml:space="preserve">19/0089        </t>
  </si>
  <si>
    <t xml:space="preserve">19/0077        </t>
  </si>
  <si>
    <t xml:space="preserve">19/0074        </t>
  </si>
  <si>
    <t xml:space="preserve">19/0070        </t>
  </si>
  <si>
    <t xml:space="preserve">19/0071        </t>
  </si>
  <si>
    <t xml:space="preserve">19/0073        </t>
  </si>
  <si>
    <t xml:space="preserve">19/0066        </t>
  </si>
  <si>
    <t xml:space="preserve">19/0056        </t>
  </si>
  <si>
    <t xml:space="preserve">19/0086        </t>
  </si>
  <si>
    <t xml:space="preserve">19/0083        </t>
  </si>
  <si>
    <t xml:space="preserve">19/0057        </t>
  </si>
  <si>
    <t xml:space="preserve">19/0084        </t>
  </si>
  <si>
    <t xml:space="preserve">19/0081        </t>
  </si>
  <si>
    <t xml:space="preserve">19/0080        </t>
  </si>
  <si>
    <t xml:space="preserve">19/0075        </t>
  </si>
  <si>
    <t xml:space="preserve">19/5004        </t>
  </si>
  <si>
    <t xml:space="preserve">19/0087        </t>
  </si>
  <si>
    <t xml:space="preserve">615            </t>
  </si>
  <si>
    <t xml:space="preserve">Podmanická Silvia Ing.        </t>
  </si>
  <si>
    <t xml:space="preserve">D519           </t>
  </si>
  <si>
    <t xml:space="preserve">Krajčovič Dominik             </t>
  </si>
  <si>
    <t xml:space="preserve">Z00289         </t>
  </si>
  <si>
    <t xml:space="preserve">Chalmovanský Tomáš            </t>
  </si>
  <si>
    <t xml:space="preserve">Z00427         </t>
  </si>
  <si>
    <t xml:space="preserve">Ferčák  Ján                   </t>
  </si>
  <si>
    <t xml:space="preserve">Z00428         </t>
  </si>
  <si>
    <t xml:space="preserve">Bodocký Ivan                  </t>
  </si>
  <si>
    <t>Z00429</t>
  </si>
  <si>
    <t>Chalupa  Martin Ing.</t>
  </si>
  <si>
    <t xml:space="preserve">VEKOMA_1x_STC-Výťah                                                                                 </t>
  </si>
  <si>
    <t xml:space="preserve">VEKOMA_1x_STC-Brzdy                                                                                 </t>
  </si>
  <si>
    <t xml:space="preserve">GERSTLAUER_1x_Dráha                                                                                 </t>
  </si>
  <si>
    <t>19/0056</t>
  </si>
  <si>
    <t>19/0057</t>
  </si>
  <si>
    <t>19/0077</t>
  </si>
  <si>
    <t xml:space="preserve">17/0144        </t>
  </si>
  <si>
    <t xml:space="preserve">18/0072        </t>
  </si>
  <si>
    <t xml:space="preserve">18/0073        </t>
  </si>
  <si>
    <t xml:space="preserve">18/0082        </t>
  </si>
  <si>
    <t xml:space="preserve">18/0083        </t>
  </si>
  <si>
    <t xml:space="preserve">18/5602        </t>
  </si>
  <si>
    <t xml:space="preserve">19/0047        </t>
  </si>
  <si>
    <t xml:space="preserve">19/0051        </t>
  </si>
  <si>
    <t xml:space="preserve">19/0055        </t>
  </si>
  <si>
    <t xml:space="preserve">VEKOMA_1x_STC-Stanica                                                                               </t>
  </si>
  <si>
    <t xml:space="preserve">19/0072        </t>
  </si>
  <si>
    <t xml:space="preserve">19/0078        </t>
  </si>
  <si>
    <t xml:space="preserve">GERSTLAUER_1x_Stĺpy                                                                                 </t>
  </si>
  <si>
    <t xml:space="preserve">19/0085        </t>
  </si>
  <si>
    <t xml:space="preserve">19/0090        </t>
  </si>
  <si>
    <t xml:space="preserve">19/0091        </t>
  </si>
  <si>
    <t xml:space="preserve">19/0092        </t>
  </si>
  <si>
    <t xml:space="preserve">19/0093        </t>
  </si>
  <si>
    <t xml:space="preserve">19/0094        </t>
  </si>
  <si>
    <t xml:space="preserve">VEM_1x_Fundamentrahmen                                                                              </t>
  </si>
  <si>
    <t xml:space="preserve">19/0095        </t>
  </si>
  <si>
    <t xml:space="preserve">19/0098        </t>
  </si>
  <si>
    <t xml:space="preserve">VEKOMA_1x_Dráha                                                                                     </t>
  </si>
  <si>
    <t xml:space="preserve">19/0102        </t>
  </si>
  <si>
    <t xml:space="preserve">19/0103        </t>
  </si>
  <si>
    <t xml:space="preserve">19/0105        </t>
  </si>
  <si>
    <t xml:space="preserve">VEKOMA_12x_Up-Stop Support                                                                          </t>
  </si>
  <si>
    <t xml:space="preserve">19/0121        </t>
  </si>
  <si>
    <t xml:space="preserve">VEM_2x_Turnrad                                                                                      </t>
  </si>
  <si>
    <t xml:space="preserve">19/5010        </t>
  </si>
  <si>
    <t xml:space="preserve">19/8052        </t>
  </si>
  <si>
    <t xml:space="preserve">19/8060        </t>
  </si>
  <si>
    <t xml:space="preserve">19/8062        </t>
  </si>
  <si>
    <t xml:space="preserve">19/8066        </t>
  </si>
  <si>
    <t>19/0055</t>
  </si>
  <si>
    <t>19/0098</t>
  </si>
  <si>
    <t>19/0121</t>
  </si>
  <si>
    <t>19/0078</t>
  </si>
  <si>
    <t>19/0105</t>
  </si>
  <si>
    <t xml:space="preserve">INY0 </t>
  </si>
  <si>
    <t xml:space="preserve">Dúcky  Peter                  </t>
  </si>
  <si>
    <t xml:space="preserve">616            </t>
  </si>
  <si>
    <t xml:space="preserve">Illáš  Anton                  </t>
  </si>
  <si>
    <t xml:space="preserve">A10075         </t>
  </si>
  <si>
    <t xml:space="preserve">Vinh Phan Van                 </t>
  </si>
  <si>
    <t xml:space="preserve">A10119         </t>
  </si>
  <si>
    <t xml:space="preserve">Le Dang Dinh                  </t>
  </si>
  <si>
    <t xml:space="preserve">A10120         </t>
  </si>
  <si>
    <t xml:space="preserve">Tkachov Oleksii               </t>
  </si>
  <si>
    <t xml:space="preserve">A10121         </t>
  </si>
  <si>
    <t xml:space="preserve">Shchepetko  Mykola            </t>
  </si>
  <si>
    <t xml:space="preserve">Z00084         </t>
  </si>
  <si>
    <t xml:space="preserve">Kimle Ondrej                  </t>
  </si>
  <si>
    <t xml:space="preserve">Z00351         </t>
  </si>
  <si>
    <t xml:space="preserve">Poluch Marián                 </t>
  </si>
  <si>
    <t xml:space="preserve">Z00430         </t>
  </si>
  <si>
    <t xml:space="preserve">Lang  Roman                   </t>
  </si>
  <si>
    <t>561</t>
  </si>
  <si>
    <t>Gábriš  Filip</t>
  </si>
  <si>
    <t>Dúcky  Peter</t>
  </si>
  <si>
    <t>616</t>
  </si>
  <si>
    <t>Illáš  Anton</t>
  </si>
  <si>
    <t>A10075</t>
  </si>
  <si>
    <t>Vinh Phan Van</t>
  </si>
  <si>
    <t>A10119</t>
  </si>
  <si>
    <t>Le Dang Dinh</t>
  </si>
  <si>
    <t>A10120</t>
  </si>
  <si>
    <t>Tkachov Oleksii</t>
  </si>
  <si>
    <t>A10121</t>
  </si>
  <si>
    <t>Shchepetko  Mykola</t>
  </si>
  <si>
    <t>A10122</t>
  </si>
  <si>
    <t>Krykunenko  Anton</t>
  </si>
  <si>
    <t>Z00430</t>
  </si>
  <si>
    <t>Lang  Roman</t>
  </si>
  <si>
    <t xml:space="preserve">19/0104        </t>
  </si>
  <si>
    <t xml:space="preserve">ZITRÓN_1x_Fan ststic parts                                                                          </t>
  </si>
  <si>
    <t xml:space="preserve">19/0114        </t>
  </si>
  <si>
    <t xml:space="preserve">VEKOMA_2x_Test Track                                                                                </t>
  </si>
  <si>
    <t xml:space="preserve">19/0116        </t>
  </si>
  <si>
    <t xml:space="preserve">VEM_1x_BE.20676.99 Stator                                                                           </t>
  </si>
  <si>
    <t>19/0114</t>
  </si>
  <si>
    <t>19/0116</t>
  </si>
  <si>
    <t>19/0104</t>
  </si>
  <si>
    <t>Sklad.podskupín</t>
  </si>
  <si>
    <t xml:space="preserve">19/0014        </t>
  </si>
  <si>
    <t xml:space="preserve">VEM_1x_BE.20079.99                                                                                  </t>
  </si>
  <si>
    <t xml:space="preserve">19/0117        </t>
  </si>
  <si>
    <t xml:space="preserve">VEM_1x_BE.20647.99 Stator                                                                           </t>
  </si>
  <si>
    <t xml:space="preserve">19/0120        </t>
  </si>
  <si>
    <t xml:space="preserve">VEKOMA_1x_Lift - FB                                                                                 </t>
  </si>
  <si>
    <t xml:space="preserve">19/0130        </t>
  </si>
  <si>
    <t xml:space="preserve">19/0139        </t>
  </si>
  <si>
    <t xml:space="preserve">BRUSH CZ_1x_Stator DAX8-335ERH                                                                      </t>
  </si>
  <si>
    <t xml:space="preserve">19/0140        </t>
  </si>
  <si>
    <t xml:space="preserve">BRUSH CZ_1x_Stator DG150X-04                                                                        </t>
  </si>
  <si>
    <t xml:space="preserve">VEM_1x_Schutzschild                                                                                 </t>
  </si>
  <si>
    <t xml:space="preserve">19/0144        </t>
  </si>
  <si>
    <t xml:space="preserve">19/0147        </t>
  </si>
  <si>
    <t xml:space="preserve">VEM_1x_Schutzschield                                                                                </t>
  </si>
  <si>
    <t xml:space="preserve">19/0148        </t>
  </si>
  <si>
    <t xml:space="preserve">19/0153        </t>
  </si>
  <si>
    <t xml:space="preserve">ZIERER_1x_ESC - Dráha+Výťah                                                                         </t>
  </si>
  <si>
    <t xml:space="preserve">19/0154        </t>
  </si>
  <si>
    <t xml:space="preserve">ZIERER_1x_Stĺpy                                                                                     </t>
  </si>
  <si>
    <t xml:space="preserve">19/0157        </t>
  </si>
  <si>
    <t xml:space="preserve">BRUSH CZ_3x_Stat.BDAX71-193ERH                                                                      </t>
  </si>
  <si>
    <t>19/0117</t>
  </si>
  <si>
    <t>19/0120</t>
  </si>
  <si>
    <t>19/0130</t>
  </si>
  <si>
    <t>19/0139</t>
  </si>
  <si>
    <t>19/0140</t>
  </si>
  <si>
    <t>19/0147</t>
  </si>
  <si>
    <t>19/0157</t>
  </si>
  <si>
    <t>19/0014</t>
  </si>
  <si>
    <t>19/0144</t>
  </si>
  <si>
    <t>19/0148</t>
  </si>
  <si>
    <t>19/0153</t>
  </si>
  <si>
    <t>19/0154</t>
  </si>
  <si>
    <t>2019/11</t>
  </si>
  <si>
    <t xml:space="preserve">18/0201        </t>
  </si>
  <si>
    <t xml:space="preserve">VEKOMA_storage minetrain                                                                            </t>
  </si>
  <si>
    <t xml:space="preserve">19/0058        </t>
  </si>
  <si>
    <t xml:space="preserve">VEKOMA_1x_STC-Switch                                                                                </t>
  </si>
  <si>
    <t xml:space="preserve">19/0059        </t>
  </si>
  <si>
    <t xml:space="preserve">VEKOMA_1x_STC-Storage                                                                               </t>
  </si>
  <si>
    <t xml:space="preserve">19/0109        </t>
  </si>
  <si>
    <t xml:space="preserve">ZIERER_1x_Lávky                                                                                     </t>
  </si>
  <si>
    <t xml:space="preserve">19/0122        </t>
  </si>
  <si>
    <t xml:space="preserve">19/0159        </t>
  </si>
  <si>
    <t xml:space="preserve">BRUSH CZ_2x_Stator DG215Z-04                                                                        </t>
  </si>
  <si>
    <t xml:space="preserve">19/0160        </t>
  </si>
  <si>
    <t xml:space="preserve">19/0161        </t>
  </si>
  <si>
    <t xml:space="preserve">BRUSH CZ_1x_Stator DAX72                                                                            </t>
  </si>
  <si>
    <t xml:space="preserve">19/0163        </t>
  </si>
  <si>
    <t xml:space="preserve">19/0164        </t>
  </si>
  <si>
    <t xml:space="preserve">19/0165        </t>
  </si>
  <si>
    <t xml:space="preserve">19/8094        </t>
  </si>
  <si>
    <t xml:space="preserve">ToMich_10x_Pálenie+materiál                                                                         </t>
  </si>
  <si>
    <t xml:space="preserve">19/8097        </t>
  </si>
  <si>
    <t xml:space="preserve">ToMich_3x_Výpalky                                                                                   </t>
  </si>
  <si>
    <t>18/0201</t>
  </si>
  <si>
    <t>19/0059</t>
  </si>
  <si>
    <t>19/0109</t>
  </si>
  <si>
    <t>19/0122</t>
  </si>
  <si>
    <t>19/0159</t>
  </si>
  <si>
    <t>19/0160</t>
  </si>
  <si>
    <t>19/0161</t>
  </si>
  <si>
    <t>19/0163</t>
  </si>
  <si>
    <t>19/0164</t>
  </si>
  <si>
    <t>19/0058</t>
  </si>
  <si>
    <t>19/0165</t>
  </si>
  <si>
    <t>19/8094</t>
  </si>
  <si>
    <t>19/8097</t>
  </si>
  <si>
    <t>8</t>
  </si>
  <si>
    <t>0</t>
  </si>
  <si>
    <t>9</t>
  </si>
  <si>
    <t xml:space="preserve">Horizontka_AXA </t>
  </si>
  <si>
    <t>jednotlivé hárky za strediská - PLÁN</t>
  </si>
  <si>
    <t xml:space="preserve"> interná preprava (N strediska Doprava)</t>
  </si>
  <si>
    <t>d)Výskumno vývojové zákazky</t>
  </si>
  <si>
    <t xml:space="preserve">c) Výpočet réžie - pre neodvedené hodiny podľa časového fondu (plánu) </t>
  </si>
  <si>
    <t xml:space="preserve">e)Prekročené RN oproti plánu </t>
  </si>
  <si>
    <t>Spolu :</t>
  </si>
  <si>
    <t>Kategória : JR</t>
  </si>
  <si>
    <t>VP</t>
  </si>
  <si>
    <t>Práca</t>
  </si>
  <si>
    <t>Práca Ext</t>
  </si>
  <si>
    <t>Nadčas</t>
  </si>
  <si>
    <t>Sviatok</t>
  </si>
  <si>
    <t>Školenie</t>
  </si>
  <si>
    <t>Dovolenka</t>
  </si>
  <si>
    <t>OČR</t>
  </si>
  <si>
    <t>P ošetrenie</t>
  </si>
  <si>
    <t>P sprevádzanie</t>
  </si>
  <si>
    <t>PN</t>
  </si>
  <si>
    <t>Náhradné voľno</t>
  </si>
  <si>
    <t>SPOLU</t>
  </si>
  <si>
    <t>Kategória : RŽ</t>
  </si>
  <si>
    <t>Kategória : THP</t>
  </si>
  <si>
    <t>Kategória : ŽN</t>
  </si>
  <si>
    <t>f) Odstup. Odchodné</t>
  </si>
  <si>
    <t>VP3V-Tlmače</t>
  </si>
  <si>
    <t xml:space="preserve">Rovnan.po zvar </t>
  </si>
  <si>
    <t>réžia celkom</t>
  </si>
  <si>
    <t>Odpracované celkom</t>
  </si>
  <si>
    <t xml:space="preserve">Gehäuse   1 ks                                                                                      </t>
  </si>
  <si>
    <t xml:space="preserve">VP3T                </t>
  </si>
  <si>
    <t xml:space="preserve">Läuferkreuz   2 ks                                                                                  </t>
  </si>
  <si>
    <t xml:space="preserve">Gehäuse   2 ks                                                                                      </t>
  </si>
  <si>
    <t>VP3T</t>
  </si>
  <si>
    <t>21/0182</t>
  </si>
  <si>
    <t>VP3Tlmače</t>
  </si>
  <si>
    <t>• VP3T</t>
  </si>
  <si>
    <t>odved. Hod.</t>
  </si>
  <si>
    <t>VP3V Tlmače</t>
  </si>
  <si>
    <t>z toho: Investícia 21/5604</t>
  </si>
  <si>
    <t>a) Zúčtovanie RN do zákaziek na základe odvedených hodín (JZ+drobn.zák.)</t>
  </si>
  <si>
    <t>odvedené</t>
  </si>
  <si>
    <t xml:space="preserve">21/0182        </t>
  </si>
  <si>
    <t xml:space="preserve">21/0055        </t>
  </si>
  <si>
    <t xml:space="preserve">Fan Static Parts  8 sád                                                                             </t>
  </si>
  <si>
    <t xml:space="preserve">21/0199        </t>
  </si>
  <si>
    <t xml:space="preserve">3D Track, SFC Phoenix Vidante                                                                       </t>
  </si>
  <si>
    <t xml:space="preserve">21/0222        </t>
  </si>
  <si>
    <t xml:space="preserve">Pressring   37+37 ks   AJ BB.13789.99                                                               </t>
  </si>
  <si>
    <t xml:space="preserve">21/0225        </t>
  </si>
  <si>
    <t>21/0199</t>
  </si>
  <si>
    <t>21/0055</t>
  </si>
  <si>
    <t>21/0222</t>
  </si>
  <si>
    <t>21/0225</t>
  </si>
  <si>
    <t>VP3 Tlmače</t>
  </si>
  <si>
    <t xml:space="preserve">21/0202        </t>
  </si>
  <si>
    <t xml:space="preserve">2D lift FC300 Horus Vidante                                                                         </t>
  </si>
  <si>
    <t xml:space="preserve">21/0203        </t>
  </si>
  <si>
    <t xml:space="preserve">2D STANICA+BRZDY  FC300 Horus Vidante                                                               </t>
  </si>
  <si>
    <t xml:space="preserve">22/0002        </t>
  </si>
  <si>
    <t xml:space="preserve">Dráha                                                                                               </t>
  </si>
  <si>
    <t xml:space="preserve">22/0016        </t>
  </si>
  <si>
    <t xml:space="preserve">2D DRÁHA - FB Qatar                                                                                 </t>
  </si>
  <si>
    <t xml:space="preserve">22/0018        </t>
  </si>
  <si>
    <t xml:space="preserve">3D DRÁHA - FCL Dollywood                                                                            </t>
  </si>
  <si>
    <t xml:space="preserve">22/0028        </t>
  </si>
  <si>
    <t>21/0202</t>
  </si>
  <si>
    <t>21/0203</t>
  </si>
  <si>
    <t>22/0002</t>
  </si>
  <si>
    <t>22/0016</t>
  </si>
  <si>
    <t>22/0018</t>
  </si>
  <si>
    <t>22/0028</t>
  </si>
  <si>
    <t xml:space="preserve">21/0121        </t>
  </si>
  <si>
    <t xml:space="preserve">3D dráha  Family Boomerang                                                                          </t>
  </si>
  <si>
    <t xml:space="preserve">21/0200        </t>
  </si>
  <si>
    <t xml:space="preserve">2D SFC Phoenix Vodante                                                                              </t>
  </si>
  <si>
    <t xml:space="preserve">Sklad. dráh ps </t>
  </si>
  <si>
    <t xml:space="preserve">22/0035        </t>
  </si>
  <si>
    <t xml:space="preserve">22/0037        </t>
  </si>
  <si>
    <t xml:space="preserve">Lagerschild   2+2 ks  AJ HA.17698.99                                                                </t>
  </si>
  <si>
    <t xml:space="preserve">22/0040        </t>
  </si>
  <si>
    <t xml:space="preserve">Haube  4ks  AJ  HL.19297.99                                                                         </t>
  </si>
  <si>
    <t xml:space="preserve">22/0045        </t>
  </si>
  <si>
    <t xml:space="preserve">Gehäuse   4 ks                                                                                      </t>
  </si>
  <si>
    <t xml:space="preserve">22/0046        </t>
  </si>
  <si>
    <t xml:space="preserve">Turnrad   3 ks                                                                                      </t>
  </si>
  <si>
    <t xml:space="preserve">22/0061        </t>
  </si>
  <si>
    <t xml:space="preserve">Ständerpressring   3+3 ks AJ BK.13790.99                                                            </t>
  </si>
  <si>
    <t>21/0121</t>
  </si>
  <si>
    <t>21/0200</t>
  </si>
  <si>
    <t>22/0035</t>
  </si>
  <si>
    <t>22/0037</t>
  </si>
  <si>
    <t>22/0040</t>
  </si>
  <si>
    <t>22/0045</t>
  </si>
  <si>
    <t>22/0046</t>
  </si>
  <si>
    <t>22/0061</t>
  </si>
  <si>
    <t xml:space="preserve">22/0059        </t>
  </si>
  <si>
    <t xml:space="preserve">Schutzschild   2+2 ks AJ HB-14801F99                                                                </t>
  </si>
  <si>
    <t xml:space="preserve">22/0060        </t>
  </si>
  <si>
    <t xml:space="preserve">Fundamentrahmen   3 ks                                                                              </t>
  </si>
  <si>
    <t xml:space="preserve">22/0062        </t>
  </si>
  <si>
    <t xml:space="preserve">Ständerpressring   4+4 ks AJ BK.14275.11                                                            </t>
  </si>
  <si>
    <t xml:space="preserve">22/0063        </t>
  </si>
  <si>
    <t xml:space="preserve">Stator BDAX 62-170ERT   1 ks                                                                        </t>
  </si>
  <si>
    <t xml:space="preserve">22/0071        </t>
  </si>
  <si>
    <t xml:space="preserve">Kostra statora   2 ks                                                                               </t>
  </si>
  <si>
    <t xml:space="preserve">22/0078        </t>
  </si>
  <si>
    <t xml:space="preserve">Dráha 3D-Tilt Coaster-Energylandia                                                                  </t>
  </si>
  <si>
    <t xml:space="preserve">22/0080        </t>
  </si>
  <si>
    <t xml:space="preserve">Pressring 4+4 ks  AJ BB.14531.99                                                                    </t>
  </si>
  <si>
    <t xml:space="preserve">22/0081        </t>
  </si>
  <si>
    <t xml:space="preserve">Stator BDAX62-170ER   4 ks                                                                          </t>
  </si>
  <si>
    <t xml:space="preserve">22/0083        </t>
  </si>
  <si>
    <t xml:space="preserve">22/0084        </t>
  </si>
  <si>
    <t xml:space="preserve">22/0085        </t>
  </si>
  <si>
    <t xml:space="preserve">Stator DG185ZL-04   5 ks                                                                            </t>
  </si>
  <si>
    <t>22/0059</t>
  </si>
  <si>
    <t>22/0060</t>
  </si>
  <si>
    <t>22/0062</t>
  </si>
  <si>
    <t>22/0063</t>
  </si>
  <si>
    <t>22/0071</t>
  </si>
  <si>
    <t>22/0078</t>
  </si>
  <si>
    <t>22/0080</t>
  </si>
  <si>
    <t>22/0081</t>
  </si>
  <si>
    <t>22/0084</t>
  </si>
  <si>
    <t>22/0085</t>
  </si>
  <si>
    <t>22/0083</t>
  </si>
  <si>
    <t>Z odprac.hodín spolu  xx/56xx</t>
  </si>
  <si>
    <t xml:space="preserve"> !!!! </t>
  </si>
  <si>
    <t>pozor ZMENA  - všetky réžijné zákazky začínajúce za lomítkom  / 56xx</t>
  </si>
  <si>
    <t xml:space="preserve">21/0140        </t>
  </si>
  <si>
    <t xml:space="preserve">Stĺpy pre Slide Wheel                                                                               </t>
  </si>
  <si>
    <t xml:space="preserve">Sklad. dráh    </t>
  </si>
  <si>
    <t xml:space="preserve">21/0212        </t>
  </si>
  <si>
    <t xml:space="preserve">Stator YDAX98-   1 ks                                                                               </t>
  </si>
  <si>
    <t xml:space="preserve">22/0003        </t>
  </si>
  <si>
    <t xml:space="preserve">Stĺpy                                                                                               </t>
  </si>
  <si>
    <t xml:space="preserve">22/0021        </t>
  </si>
  <si>
    <t xml:space="preserve">VÝŤAH - FCL Dollywood                                                                               </t>
  </si>
  <si>
    <t xml:space="preserve">22/0058        </t>
  </si>
  <si>
    <t xml:space="preserve">22/0072        </t>
  </si>
  <si>
    <t xml:space="preserve">Läuferkreuz   1 ks                                                                                  </t>
  </si>
  <si>
    <t xml:space="preserve">22/0076        </t>
  </si>
  <si>
    <t xml:space="preserve">3D dráha, FB Racer Nashville                                                                        </t>
  </si>
  <si>
    <t xml:space="preserve">22/0089        </t>
  </si>
  <si>
    <t xml:space="preserve">Stator BDAX9-450ERH   1 ks                                                                          </t>
  </si>
  <si>
    <t xml:space="preserve">22/0090        </t>
  </si>
  <si>
    <t xml:space="preserve">Kostra statora BDAX7-290ERJT   1 ks                                                                 </t>
  </si>
  <si>
    <t xml:space="preserve">22/0092        </t>
  </si>
  <si>
    <t xml:space="preserve">22/0093        </t>
  </si>
  <si>
    <t xml:space="preserve">22/0094        </t>
  </si>
  <si>
    <t xml:space="preserve">Kostra statora BDAX7-290ERJT   2 ks                                                                 </t>
  </si>
  <si>
    <t xml:space="preserve">22/0095        </t>
  </si>
  <si>
    <t xml:space="preserve">Masten f. Slidewheel                                                                                </t>
  </si>
  <si>
    <t xml:space="preserve">22/0097        </t>
  </si>
  <si>
    <t xml:space="preserve">Console   6+3 ks   AJ HT.13230.99                                                                   </t>
  </si>
  <si>
    <t xml:space="preserve">22/0099        </t>
  </si>
  <si>
    <t xml:space="preserve">Schutzschild   1+1 ks  AJ HB.14103G99                                                               </t>
  </si>
  <si>
    <t xml:space="preserve">22/0105        </t>
  </si>
  <si>
    <t xml:space="preserve">Staor DG2156ZP-04   1 ks                                                                            </t>
  </si>
  <si>
    <t xml:space="preserve">22/8036        </t>
  </si>
  <si>
    <t xml:space="preserve">Tryskanie + lakovanie väzníkov a stĺpov 11+22 ks                                                    </t>
  </si>
  <si>
    <t>21/0212</t>
  </si>
  <si>
    <t>21/0140</t>
  </si>
  <si>
    <t>22/0003</t>
  </si>
  <si>
    <t>22/0021</t>
  </si>
  <si>
    <t>22/0058</t>
  </si>
  <si>
    <t>22/0072</t>
  </si>
  <si>
    <t>22/0076</t>
  </si>
  <si>
    <t>22/0089</t>
  </si>
  <si>
    <t>22/0090</t>
  </si>
  <si>
    <t>22/0092</t>
  </si>
  <si>
    <t>22/0093</t>
  </si>
  <si>
    <t>22/0094</t>
  </si>
  <si>
    <t>22/0095</t>
  </si>
  <si>
    <t>22/0097</t>
  </si>
  <si>
    <t>22/0099</t>
  </si>
  <si>
    <t>22/0105</t>
  </si>
  <si>
    <t>22/8036</t>
  </si>
  <si>
    <t>2022/06</t>
  </si>
  <si>
    <t xml:space="preserve">Sklad. dráh-dd </t>
  </si>
  <si>
    <t xml:space="preserve">22/0019        </t>
  </si>
  <si>
    <t xml:space="preserve">Brzdy a Stanica_FCL Dollywood                                                                       </t>
  </si>
  <si>
    <t xml:space="preserve">22/0020        </t>
  </si>
  <si>
    <t xml:space="preserve">3D Stat.to Launch, BZ1 - FCL Dollywood                                                              </t>
  </si>
  <si>
    <t xml:space="preserve">22/0022        </t>
  </si>
  <si>
    <t xml:space="preserve">STORAGE - FCL Dollywood                                                                             </t>
  </si>
  <si>
    <t xml:space="preserve">22/0023        </t>
  </si>
  <si>
    <t xml:space="preserve">SWITCH - FCL Dollywood                                                                              </t>
  </si>
  <si>
    <t xml:space="preserve">22/0100        </t>
  </si>
  <si>
    <t xml:space="preserve">Stator DG185ZL04  4ks                                                                               </t>
  </si>
  <si>
    <t xml:space="preserve">22/0101        </t>
  </si>
  <si>
    <t xml:space="preserve">22/0107        </t>
  </si>
  <si>
    <t xml:space="preserve">Schutzschild   3+3 ks AJ HB.13254G99                                                                </t>
  </si>
  <si>
    <t xml:space="preserve">22/0108        </t>
  </si>
  <si>
    <t xml:space="preserve">Pressring 1+1+10+10 ks  AJ BB.13138.99                                                              </t>
  </si>
  <si>
    <t xml:space="preserve">22/0110        </t>
  </si>
  <si>
    <t xml:space="preserve">Lift TrackSMBT Mule                                                                                 </t>
  </si>
  <si>
    <t xml:space="preserve">22/0112        </t>
  </si>
  <si>
    <t xml:space="preserve">Main Axle                                                                                           </t>
  </si>
  <si>
    <t xml:space="preserve">22/0114        </t>
  </si>
  <si>
    <t xml:space="preserve">Opracovanie slimáka horiz.čerpadla  1 ks                                                            </t>
  </si>
  <si>
    <t xml:space="preserve">22/0116        </t>
  </si>
  <si>
    <t xml:space="preserve">Trommelkörper, -mantel   1+3 ks                                                                     </t>
  </si>
  <si>
    <t xml:space="preserve">22/0117        </t>
  </si>
  <si>
    <t xml:space="preserve">Gehäuse   3 ks                                                                                      </t>
  </si>
  <si>
    <t xml:space="preserve">22/0119        </t>
  </si>
  <si>
    <t xml:space="preserve">Trommelkörper   1 ks                                                                                </t>
  </si>
  <si>
    <t xml:space="preserve">22/0121        </t>
  </si>
  <si>
    <t xml:space="preserve">Abdeckung                                                                                           </t>
  </si>
  <si>
    <t xml:space="preserve">22/0123        </t>
  </si>
  <si>
    <t xml:space="preserve">Trommelkörper   1+1 ks                                                                              </t>
  </si>
  <si>
    <t xml:space="preserve">22/8035        </t>
  </si>
  <si>
    <t xml:space="preserve">Skruženie profili I300   1 ks                                                                       </t>
  </si>
  <si>
    <t xml:space="preserve">22/8038        </t>
  </si>
  <si>
    <t xml:space="preserve">Plech+ohýbanie,skruž.,vŕtanie   1 ks                                                                </t>
  </si>
  <si>
    <t xml:space="preserve">22/8039        </t>
  </si>
  <si>
    <t xml:space="preserve">Ohýbanie   6+6 ks                                                                                   </t>
  </si>
  <si>
    <t xml:space="preserve">22/8040        </t>
  </si>
  <si>
    <t xml:space="preserve">Rám   2 ks                                                                                          </t>
  </si>
  <si>
    <t xml:space="preserve">22/8041        </t>
  </si>
  <si>
    <t xml:space="preserve">22/8042        </t>
  </si>
  <si>
    <t xml:space="preserve">Rezanie                                                                                             </t>
  </si>
  <si>
    <t xml:space="preserve">22/8043        </t>
  </si>
  <si>
    <t xml:space="preserve">Ohýbanie   2+4+10 ks                                                                                </t>
  </si>
  <si>
    <t xml:space="preserve">22/8046        </t>
  </si>
  <si>
    <t xml:space="preserve">Strihanie plechu 2 ks                                                                               </t>
  </si>
  <si>
    <t>22/0019</t>
  </si>
  <si>
    <t>22/0020</t>
  </si>
  <si>
    <t>22/0022</t>
  </si>
  <si>
    <t>22/0023</t>
  </si>
  <si>
    <t>22/0100</t>
  </si>
  <si>
    <t>22/0101</t>
  </si>
  <si>
    <t>22/0107</t>
  </si>
  <si>
    <t>22/0108</t>
  </si>
  <si>
    <t>22/0110</t>
  </si>
  <si>
    <t>22/0112</t>
  </si>
  <si>
    <t>22/0114</t>
  </si>
  <si>
    <t>22/0116</t>
  </si>
  <si>
    <t>22/0117</t>
  </si>
  <si>
    <t>22/0119</t>
  </si>
  <si>
    <t>22/0121</t>
  </si>
  <si>
    <t>22/0123</t>
  </si>
  <si>
    <t>22/8035</t>
  </si>
  <si>
    <t>22/8038</t>
  </si>
  <si>
    <t>22/8039</t>
  </si>
  <si>
    <t>22/8040</t>
  </si>
  <si>
    <t>22/8041</t>
  </si>
  <si>
    <t>22/8042</t>
  </si>
  <si>
    <t>22/8043</t>
  </si>
  <si>
    <t>22/8046</t>
  </si>
  <si>
    <r>
      <t>PR+</t>
    </r>
    <r>
      <rPr>
        <b/>
        <sz val="10"/>
        <color rgb="FFFF0000"/>
        <rFont val="Calibri"/>
        <family val="2"/>
        <charset val="238"/>
      </rPr>
      <t>školenia</t>
    </r>
  </si>
  <si>
    <t>investícia</t>
  </si>
  <si>
    <t>e)Zúčtovanie RN ako internej prepravy a manipulácie (JZ)</t>
  </si>
  <si>
    <t>Zám.po opr.VP3T</t>
  </si>
  <si>
    <t>Označenia stĺpcov</t>
  </si>
  <si>
    <t xml:space="preserve">dostupné hneď po prenose dochádzky </t>
  </si>
  <si>
    <t xml:space="preserve">3D Dráha                                                                                            </t>
  </si>
  <si>
    <t xml:space="preserve">Pracovisko 3   </t>
  </si>
  <si>
    <t>(prázdne)</t>
  </si>
  <si>
    <t>Investícia</t>
  </si>
  <si>
    <t xml:space="preserve">Pracovisko 0+1 </t>
  </si>
  <si>
    <t xml:space="preserve">RONIN 400 VP3V </t>
  </si>
  <si>
    <t xml:space="preserve">Pracovisko 2   </t>
  </si>
  <si>
    <t xml:space="preserve">Zám. po zvár.  </t>
  </si>
  <si>
    <t xml:space="preserve">25/1002        </t>
  </si>
  <si>
    <t xml:space="preserve">SWITCH   9ks                                                                                        </t>
  </si>
  <si>
    <t>25/1002</t>
  </si>
  <si>
    <t xml:space="preserve">25/1001        </t>
  </si>
  <si>
    <t xml:space="preserve">3D Dráha   68 ks                                                                                    </t>
  </si>
  <si>
    <t xml:space="preserve">25/1003        </t>
  </si>
  <si>
    <t xml:space="preserve">2D ku SWITCH                                                                                        </t>
  </si>
  <si>
    <t>25/1001</t>
  </si>
  <si>
    <t>25/1003</t>
  </si>
  <si>
    <t>c) Zúčtovanie RN do zákaziek na základe odvedených hodín 25/5606</t>
  </si>
  <si>
    <t>d) Zúčtovanie RN do zákaziek na základe odvedených hodín 25/5608</t>
  </si>
  <si>
    <t xml:space="preserve">25/0109        </t>
  </si>
  <si>
    <t xml:space="preserve">3D Dráha - SF Fiesta Texas                                                                          </t>
  </si>
  <si>
    <t>25/0109</t>
  </si>
  <si>
    <t>f)Zúčtovanie RN ako internej prepravy a manipulácie 25/5608</t>
  </si>
  <si>
    <t xml:space="preserve">25/0115        </t>
  </si>
  <si>
    <t xml:space="preserve">Kostra statora DAX7-290ERJT   3 ks                                                                  </t>
  </si>
  <si>
    <t>25/0115</t>
  </si>
  <si>
    <t>b) Zúčtovanie RN do zákaziek na základe odvedených hodín 25/5605</t>
  </si>
  <si>
    <t>Zváranie stĺpov</t>
  </si>
  <si>
    <t xml:space="preserve">25/0133        </t>
  </si>
  <si>
    <t xml:space="preserve">Kostra statora DAX7-145ER   2 ks                                                                    </t>
  </si>
  <si>
    <t xml:space="preserve">25/1004        </t>
  </si>
  <si>
    <t xml:space="preserve">2D SHOW                                                                                             </t>
  </si>
  <si>
    <t>25/0133</t>
  </si>
  <si>
    <t>25/1004</t>
  </si>
  <si>
    <t>Horizontka VP3T</t>
  </si>
  <si>
    <t xml:space="preserve">25/0087        </t>
  </si>
  <si>
    <t xml:space="preserve">SWITCH 1                                                                                            </t>
  </si>
  <si>
    <t xml:space="preserve">Priest.pálenie </t>
  </si>
  <si>
    <t xml:space="preserve">25/0136        </t>
  </si>
  <si>
    <t xml:space="preserve">Kostra statora DAX7-290ERJT   7 ks                                                                  </t>
  </si>
  <si>
    <t xml:space="preserve">26/0004        </t>
  </si>
  <si>
    <t xml:space="preserve">Track                                                                                               </t>
  </si>
  <si>
    <t>25/0087</t>
  </si>
  <si>
    <t>25/0136</t>
  </si>
  <si>
    <t>26/0004</t>
  </si>
  <si>
    <t xml:space="preserve">25/0088        </t>
  </si>
  <si>
    <t xml:space="preserve">SWITCH 2                                                                                            </t>
  </si>
  <si>
    <t xml:space="preserve">PRAC.1-VRTB    </t>
  </si>
  <si>
    <t xml:space="preserve">25/0137        </t>
  </si>
  <si>
    <t xml:space="preserve">Kostra statora DAX62-166   7 ks                                                                     </t>
  </si>
  <si>
    <t xml:space="preserve">25/1006        </t>
  </si>
  <si>
    <t xml:space="preserve">Draw Bridge                                                                                         </t>
  </si>
  <si>
    <t xml:space="preserve">25/1007        </t>
  </si>
  <si>
    <t xml:space="preserve">Track Hold                                                                                          </t>
  </si>
  <si>
    <t xml:space="preserve">26/0006        </t>
  </si>
  <si>
    <t xml:space="preserve">Kostra statora svarek    4 ks                                                                       </t>
  </si>
  <si>
    <t>25/0088</t>
  </si>
  <si>
    <t>25/0137</t>
  </si>
  <si>
    <t>25/1006</t>
  </si>
  <si>
    <t>25/1007</t>
  </si>
  <si>
    <t>26/0006</t>
  </si>
  <si>
    <t xml:space="preserve">Upraviť hrany  </t>
  </si>
  <si>
    <t xml:space="preserve">PRAC.2-POJAZDY </t>
  </si>
  <si>
    <t xml:space="preserve">25/0110        </t>
  </si>
  <si>
    <t xml:space="preserve">Station - SF Fiesta Texas                                                                           </t>
  </si>
  <si>
    <t xml:space="preserve">25/1008        </t>
  </si>
  <si>
    <t xml:space="preserve">Track Load                                                                                          </t>
  </si>
  <si>
    <t xml:space="preserve">25/1009        </t>
  </si>
  <si>
    <t xml:space="preserve">Track Unload                                                                                        </t>
  </si>
  <si>
    <t xml:space="preserve">26/0018        </t>
  </si>
  <si>
    <t xml:space="preserve">Kostra statora DG215ZU-04  3 ks                                                                     </t>
  </si>
  <si>
    <t>25/0110</t>
  </si>
  <si>
    <t>25/1008</t>
  </si>
  <si>
    <t>25/1009</t>
  </si>
  <si>
    <t>26/0018</t>
  </si>
  <si>
    <t xml:space="preserve">25/0055        </t>
  </si>
  <si>
    <t xml:space="preserve">25/0095        </t>
  </si>
  <si>
    <t xml:space="preserve">3D DRÁHA - FBCD Karls Erlebnisdorf                                                                  </t>
  </si>
  <si>
    <t xml:space="preserve">25/0111        </t>
  </si>
  <si>
    <t xml:space="preserve">Launch - SF Fiesta Texas                                                                            </t>
  </si>
  <si>
    <t xml:space="preserve">25/1010        </t>
  </si>
  <si>
    <t xml:space="preserve">Track Launch                                                                                        </t>
  </si>
  <si>
    <t xml:space="preserve">26/0011        </t>
  </si>
  <si>
    <t xml:space="preserve">Camrail   61 ks                                                                                     </t>
  </si>
  <si>
    <t xml:space="preserve">26/0017        </t>
  </si>
  <si>
    <t xml:space="preserve">Rám zakladovy opracovanie DG215  1 ks                                                               </t>
  </si>
  <si>
    <t xml:space="preserve">26/0019        </t>
  </si>
  <si>
    <t xml:space="preserve">Kostra statora BDAX72-265ER  3 ks                                                                   </t>
  </si>
  <si>
    <t xml:space="preserve">26/0020        </t>
  </si>
  <si>
    <t xml:space="preserve">Cam rail hub   1 ks                                                                                 </t>
  </si>
  <si>
    <t xml:space="preserve">26/0024        </t>
  </si>
  <si>
    <t xml:space="preserve">26/0028        </t>
  </si>
  <si>
    <t xml:space="preserve">Kostra statora BDAX7-185ER  1 ks                                                                    </t>
  </si>
  <si>
    <t xml:space="preserve">Br. po mo      </t>
  </si>
  <si>
    <t>25/0055</t>
  </si>
  <si>
    <t>25/0095</t>
  </si>
  <si>
    <t>25/0111</t>
  </si>
  <si>
    <t>25/1010</t>
  </si>
  <si>
    <t>26/0011</t>
  </si>
  <si>
    <t>26/0017</t>
  </si>
  <si>
    <t>26/0019</t>
  </si>
  <si>
    <t>26/0020</t>
  </si>
  <si>
    <t>26/0024</t>
  </si>
  <si>
    <t>26/0028</t>
  </si>
  <si>
    <t xml:space="preserve">23/0083        </t>
  </si>
  <si>
    <t xml:space="preserve">Základový rám   1 ks                                                                                </t>
  </si>
  <si>
    <t xml:space="preserve">23/0084        </t>
  </si>
  <si>
    <t xml:space="preserve">25/0112        </t>
  </si>
  <si>
    <t xml:space="preserve">Storage - SF Fiesta Texas 3 ks                                                                      </t>
  </si>
  <si>
    <t xml:space="preserve">25/0113        </t>
  </si>
  <si>
    <t xml:space="preserve">Switch - SF Fiesta Texas                                                                            </t>
  </si>
  <si>
    <t xml:space="preserve">25/0142        </t>
  </si>
  <si>
    <t xml:space="preserve">Brakezone - SF Fiesta Texas                                                                         </t>
  </si>
  <si>
    <t xml:space="preserve">25/1011        </t>
  </si>
  <si>
    <t xml:space="preserve">Brake Zone                                                                                          </t>
  </si>
  <si>
    <t xml:space="preserve">26/0001        </t>
  </si>
  <si>
    <t xml:space="preserve">Track 3D 49 ks                                                                                      </t>
  </si>
  <si>
    <t xml:space="preserve">26/0002        </t>
  </si>
  <si>
    <t xml:space="preserve">Station/Hold                                                                                        </t>
  </si>
  <si>
    <t xml:space="preserve">26/0003        </t>
  </si>
  <si>
    <t xml:space="preserve">Launch                                                                                              </t>
  </si>
  <si>
    <t xml:space="preserve">26/0025        </t>
  </si>
  <si>
    <t xml:space="preserve">Kostra statora BDAX7-290ERJT  2 ks                                                                  </t>
  </si>
  <si>
    <t xml:space="preserve">26/0026        </t>
  </si>
  <si>
    <t xml:space="preserve">Kostra statora BDAX62-170ER  2 ks                                                                   </t>
  </si>
  <si>
    <t xml:space="preserve">26/0027        </t>
  </si>
  <si>
    <t xml:space="preserve">Kostra statora BDAX7-290ERJT  1 ks                                                                  </t>
  </si>
  <si>
    <t xml:space="preserve">26/0031        </t>
  </si>
  <si>
    <t xml:space="preserve">Kostra statora BDAX72-265ER  2 ks                                                                   </t>
  </si>
  <si>
    <t xml:space="preserve">26/0033        </t>
  </si>
  <si>
    <t xml:space="preserve">26/0036        </t>
  </si>
  <si>
    <t xml:space="preserve">Lagerschild   2+2 ks AJ HA.18728.99                                                                 </t>
  </si>
  <si>
    <t xml:space="preserve">26/0039        </t>
  </si>
  <si>
    <t xml:space="preserve">Stĺpy BC Grona                                                                                      </t>
  </si>
  <si>
    <t xml:space="preserve">Dielce                                                                                              </t>
  </si>
  <si>
    <t xml:space="preserve">26/5002        </t>
  </si>
  <si>
    <t xml:space="preserve">Oprava a udržiavanie majetku                                                                        </t>
  </si>
  <si>
    <t xml:space="preserve">26/8025        </t>
  </si>
  <si>
    <t xml:space="preserve">Pálenie                                                                                             </t>
  </si>
  <si>
    <t xml:space="preserve">Zváranie   1 ks                                                                                     </t>
  </si>
  <si>
    <t>23/0083</t>
  </si>
  <si>
    <t>23/0084</t>
  </si>
  <si>
    <t>25/0112</t>
  </si>
  <si>
    <t>25/0113</t>
  </si>
  <si>
    <t>25/0142</t>
  </si>
  <si>
    <t>25/1011</t>
  </si>
  <si>
    <t>26/0001</t>
  </si>
  <si>
    <t>26/0002</t>
  </si>
  <si>
    <t>26/0003</t>
  </si>
  <si>
    <t>26/0025</t>
  </si>
  <si>
    <t>26/0026</t>
  </si>
  <si>
    <t>26/0027</t>
  </si>
  <si>
    <t>26/0031</t>
  </si>
  <si>
    <t>26/0033</t>
  </si>
  <si>
    <t>26/0036</t>
  </si>
  <si>
    <t>26/0039</t>
  </si>
  <si>
    <t>26/8025</t>
  </si>
  <si>
    <t>26/5002</t>
  </si>
  <si>
    <t>Prehľad odpracovaných a odvedených hodín za rok 2026 podľa VP</t>
  </si>
  <si>
    <t>2026/06</t>
  </si>
  <si>
    <t xml:space="preserve">23/0082        </t>
  </si>
  <si>
    <t xml:space="preserve">25/0122        </t>
  </si>
  <si>
    <t xml:space="preserve">Kostra statora BDAX7-168ER   3 ks                                                                   </t>
  </si>
  <si>
    <t xml:space="preserve">25/1005        </t>
  </si>
  <si>
    <t xml:space="preserve">SWITCH 1 segment                                                                                    </t>
  </si>
  <si>
    <t xml:space="preserve">26/0013        </t>
  </si>
  <si>
    <t xml:space="preserve">26/0014        </t>
  </si>
  <si>
    <t xml:space="preserve">26/0032        </t>
  </si>
  <si>
    <t xml:space="preserve">Starshape                                                                                           </t>
  </si>
  <si>
    <t xml:space="preserve">26/0035        </t>
  </si>
  <si>
    <t xml:space="preserve">26/0041        </t>
  </si>
  <si>
    <t xml:space="preserve">Stĺpy AC-Belantis                                                                                   </t>
  </si>
  <si>
    <t xml:space="preserve">26/0045        </t>
  </si>
  <si>
    <t xml:space="preserve">Aufhängung   3 ks                                                                                   </t>
  </si>
  <si>
    <t xml:space="preserve">26/0048        </t>
  </si>
  <si>
    <t xml:space="preserve">26/0049        </t>
  </si>
  <si>
    <t xml:space="preserve">26/0050        </t>
  </si>
  <si>
    <t xml:space="preserve">26/5004        </t>
  </si>
  <si>
    <t xml:space="preserve">Plazma skúšky rezov                                                                                 </t>
  </si>
  <si>
    <t xml:space="preserve">26/5005        </t>
  </si>
  <si>
    <t xml:space="preserve">VRTB náklady na pracovisko                                                                          </t>
  </si>
  <si>
    <t xml:space="preserve">26/5006        </t>
  </si>
  <si>
    <t xml:space="preserve">Čistenie roštov VP5                                                                                 </t>
  </si>
  <si>
    <t xml:space="preserve">26/8003        </t>
  </si>
  <si>
    <t xml:space="preserve">Pálenie   5 ks                                                                                      </t>
  </si>
  <si>
    <t xml:space="preserve">26/8006        </t>
  </si>
  <si>
    <t xml:space="preserve">Pálenie, skruž.+materiál  2 ks                                                                      </t>
  </si>
  <si>
    <t xml:space="preserve">26/8029        </t>
  </si>
  <si>
    <t xml:space="preserve">26/8030        </t>
  </si>
  <si>
    <t xml:space="preserve">3D pálenie rúry   1 ks                                                                              </t>
  </si>
  <si>
    <t>23/0082</t>
  </si>
  <si>
    <t>25/1005</t>
  </si>
  <si>
    <t>26/0013</t>
  </si>
  <si>
    <t>26/0014</t>
  </si>
  <si>
    <t>26/0032</t>
  </si>
  <si>
    <t>26/0035</t>
  </si>
  <si>
    <t>26/0041</t>
  </si>
  <si>
    <t>26/0045</t>
  </si>
  <si>
    <t>26/0048</t>
  </si>
  <si>
    <t>26/0049</t>
  </si>
  <si>
    <t>26/0050</t>
  </si>
  <si>
    <t>25/0122</t>
  </si>
  <si>
    <t>26/8006</t>
  </si>
  <si>
    <t>26/8003</t>
  </si>
  <si>
    <t>26/8029</t>
  </si>
  <si>
    <t>26/8030</t>
  </si>
  <si>
    <t>26/5006</t>
  </si>
  <si>
    <t>26/5004</t>
  </si>
  <si>
    <t>26/5005</t>
  </si>
  <si>
    <t>Časový fond za obdobie : 01.06.2026 - 30.06.2026</t>
  </si>
  <si>
    <t>Vytvorené : 17.07.2026 07:08</t>
  </si>
  <si>
    <t>Plán odved Nh 2026/06</t>
  </si>
  <si>
    <t>2026/06 Režijné Náklady spolu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</si>
</sst>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\ ##0.00"/>
    <numFmt numFmtId="165" formatCode="#,##0.0"/>
    <numFmt numFmtId="166" formatCode="#,##0.00\ &quot;€&quot;"/>
    <numFmt numFmtId="167" formatCode="#,##0.0\ &quot;€&quot;"/>
    <numFmt numFmtId="168" formatCode="#,##0\ &quot;€&quot;"/>
    <numFmt numFmtId="169" formatCode="#,##0.0\ _€"/>
    <numFmt numFmtId="170" formatCode="0.0"/>
    <numFmt numFmtId="171" formatCode="_-* #,##0.00\ _S_k_-;\-* #,##0.00\ _S_k_-;_-* &quot;-&quot;??\ _S_k_-;_-@_-"/>
    <numFmt numFmtId="172" formatCode="0.0%"/>
  </numFmts>
  <fonts count="65" x14ac:knownFonts="1">
    <font>
      <sz val="10"/>
      <color theme="1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</font>
    <font>
      <b/>
      <sz val="10"/>
      <color indexed="8"/>
      <name val="Arial"/>
      <family val="2"/>
    </font>
    <font>
      <b/>
      <sz val="11"/>
      <color theme="1"/>
      <name val="Calibri"/>
      <family val="2"/>
      <charset val="238"/>
    </font>
    <font>
      <sz val="11"/>
      <color theme="1"/>
      <name val="Calibri"/>
      <family val="2"/>
      <charset val="238"/>
    </font>
    <font>
      <sz val="12"/>
      <color theme="1"/>
      <name val="Calibri"/>
      <family val="2"/>
      <charset val="238"/>
    </font>
    <font>
      <b/>
      <sz val="12"/>
      <color theme="1"/>
      <name val="Calibri"/>
      <family val="2"/>
      <charset val="238"/>
    </font>
    <font>
      <b/>
      <sz val="14"/>
      <color theme="1"/>
      <name val="Calibri"/>
      <family val="2"/>
      <charset val="238"/>
    </font>
    <font>
      <b/>
      <sz val="22"/>
      <color theme="1"/>
      <name val="Calibri"/>
      <family val="2"/>
      <charset val="238"/>
    </font>
    <font>
      <sz val="10"/>
      <name val="Arial CE"/>
      <charset val="238"/>
    </font>
    <font>
      <b/>
      <sz val="12"/>
      <name val="Arial CE"/>
      <charset val="238"/>
    </font>
    <font>
      <b/>
      <sz val="10"/>
      <name val="Arial CE"/>
      <charset val="238"/>
    </font>
    <font>
      <sz val="11"/>
      <name val="Calibri"/>
      <family val="2"/>
      <charset val="238"/>
      <scheme val="minor"/>
    </font>
    <font>
      <b/>
      <sz val="10"/>
      <color rgb="FFFF000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8"/>
      <color theme="1"/>
      <name val="Calibri"/>
      <family val="2"/>
      <charset val="238"/>
    </font>
    <font>
      <b/>
      <sz val="20"/>
      <color theme="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color rgb="FFFFFF00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  <font>
      <b/>
      <sz val="9"/>
      <color theme="1"/>
      <name val="Calibri"/>
      <family val="2"/>
      <charset val="238"/>
      <scheme val="minor"/>
    </font>
    <font>
      <b/>
      <sz val="8"/>
      <color theme="1"/>
      <name val="Calibri"/>
      <family val="2"/>
      <charset val="238"/>
      <scheme val="minor"/>
    </font>
    <font>
      <i/>
      <sz val="16"/>
      <color theme="1"/>
      <name val="Calibri"/>
      <family val="2"/>
      <charset val="238"/>
    </font>
    <font>
      <i/>
      <sz val="18"/>
      <color theme="1"/>
      <name val="Calibri"/>
      <family val="2"/>
      <charset val="238"/>
    </font>
    <font>
      <b/>
      <i/>
      <sz val="18"/>
      <color theme="1"/>
      <name val="Calibri"/>
      <family val="2"/>
      <charset val="238"/>
    </font>
    <font>
      <sz val="20"/>
      <color theme="1"/>
      <name val="Calibri"/>
      <family val="2"/>
      <charset val="238"/>
    </font>
    <font>
      <sz val="10"/>
      <color theme="1"/>
      <name val="Calibri"/>
      <family val="2"/>
      <charset val="238"/>
    </font>
    <font>
      <sz val="10"/>
      <color indexed="8"/>
      <name val="Arial"/>
      <family val="2"/>
    </font>
    <font>
      <sz val="11"/>
      <color indexed="8"/>
      <name val="Calibri"/>
      <family val="2"/>
      <charset val="238"/>
    </font>
    <font>
      <sz val="8"/>
      <color indexed="8"/>
      <name val="Calibri"/>
      <family val="2"/>
      <charset val="238"/>
    </font>
    <font>
      <sz val="9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i/>
      <sz val="16"/>
      <name val="Calibri"/>
      <family val="2"/>
      <charset val="238"/>
    </font>
    <font>
      <sz val="10"/>
      <name val="Calibri"/>
      <family val="2"/>
      <charset val="238"/>
    </font>
    <font>
      <i/>
      <sz val="18"/>
      <name val="Calibri"/>
      <family val="2"/>
      <charset val="238"/>
    </font>
    <font>
      <sz val="14"/>
      <color theme="1"/>
      <name val="Calibri"/>
      <family val="2"/>
      <charset val="238"/>
    </font>
    <font>
      <sz val="8"/>
      <color theme="1"/>
      <name val="Calibri"/>
      <family val="2"/>
      <charset val="238"/>
    </font>
    <font>
      <sz val="10"/>
      <color rgb="FFFF0000"/>
      <name val="Calibri"/>
      <family val="2"/>
      <charset val="238"/>
    </font>
    <font>
      <b/>
      <i/>
      <sz val="12"/>
      <color theme="1"/>
      <name val="Calibri"/>
      <family val="2"/>
      <charset val="238"/>
    </font>
    <font>
      <b/>
      <sz val="9"/>
      <color indexed="18"/>
      <name val="Arial"/>
      <family val="2"/>
    </font>
    <font>
      <sz val="10"/>
      <color indexed="18"/>
      <name val="Arial Narrow"/>
      <family val="2"/>
    </font>
    <font>
      <sz val="9"/>
      <color indexed="8"/>
      <name val="Arial"/>
      <family val="2"/>
    </font>
    <font>
      <sz val="9"/>
      <color indexed="8"/>
      <name val="Arial Narrow"/>
      <family val="2"/>
    </font>
    <font>
      <b/>
      <sz val="12"/>
      <name val="Calibri"/>
      <family val="2"/>
      <charset val="238"/>
    </font>
    <font>
      <sz val="12"/>
      <name val="Calibri"/>
      <family val="2"/>
      <charset val="238"/>
    </font>
    <font>
      <b/>
      <sz val="16"/>
      <color rgb="FFFF0000"/>
      <name val="Calibri"/>
      <family val="2"/>
      <charset val="238"/>
      <scheme val="minor"/>
    </font>
    <font>
      <b/>
      <sz val="10"/>
      <color rgb="FFFF0000"/>
      <name val="Calibri"/>
      <family val="2"/>
      <charset val="238"/>
    </font>
    <font>
      <b/>
      <sz val="18"/>
      <color rgb="FFFF0000"/>
      <name val="Calibri"/>
      <family val="2"/>
      <charset val="238"/>
    </font>
    <font>
      <i/>
      <sz val="10"/>
      <color theme="1"/>
      <name val="Calibri"/>
      <family val="2"/>
      <charset val="238"/>
    </font>
    <font>
      <sz val="12"/>
      <color rgb="FFFF0000"/>
      <name val="Calibri"/>
      <family val="2"/>
      <charset val="238"/>
    </font>
    <font>
      <sz val="8"/>
      <name val="Calibri"/>
      <family val="2"/>
      <charset val="238"/>
    </font>
    <font>
      <b/>
      <sz val="14"/>
      <color indexed="18"/>
      <name val="Arial Narrow"/>
      <family val="2"/>
    </font>
    <font>
      <sz val="8"/>
      <color indexed="18"/>
      <name val="Arial Narrow"/>
      <family val="2"/>
    </font>
    <font>
      <b/>
      <sz val="9"/>
      <color indexed="8"/>
      <name val="Arial Narrow"/>
      <family val="2"/>
    </font>
    <font>
      <i/>
      <sz val="14"/>
      <name val="Calibri"/>
      <family val="2"/>
      <charset val="238"/>
    </font>
    <font>
      <sz val="14"/>
      <name val="Calibri"/>
      <family val="2"/>
      <charset val="238"/>
    </font>
    <font>
      <b/>
      <sz val="11"/>
      <color rgb="FFFF0000"/>
      <name val="Calibri"/>
      <family val="2"/>
      <charset val="238"/>
      <scheme val="minor"/>
    </font>
    <font>
      <b/>
      <u/>
      <sz val="11"/>
      <color rgb="FFFF0000"/>
      <name val="Calibri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53"/>
        <bgColor indexed="9"/>
      </patternFill>
    </fill>
    <fill>
      <patternFill patternType="solid">
        <fgColor indexed="43"/>
        <bgColor indexed="9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gray125">
        <f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0" tint="-0.14999847407452621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indexed="44"/>
        <bgColor indexed="9"/>
      </patternFill>
    </fill>
    <fill>
      <patternFill patternType="solid">
        <fgColor rgb="FFCC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85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theme="4" tint="0.39997558519241921"/>
      </bottom>
      <diagonal/>
    </border>
    <border>
      <left/>
      <right style="medium">
        <color auto="1"/>
      </right>
      <top/>
      <bottom style="thin">
        <color theme="4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theme="4" tint="0.3999755851924192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4" tint="0.39997558519241921"/>
      </top>
      <bottom style="medium">
        <color auto="1"/>
      </bottom>
      <diagonal/>
    </border>
    <border>
      <left/>
      <right style="medium">
        <color auto="1"/>
      </right>
      <top style="thin">
        <color theme="4" tint="0.39997558519241921"/>
      </top>
      <bottom style="medium">
        <color auto="1"/>
      </bottom>
      <diagonal/>
    </border>
    <border>
      <left/>
      <right style="dashed">
        <color theme="7" tint="-0.2499465926084170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999999"/>
      </left>
      <right/>
      <top/>
      <bottom/>
      <diagonal/>
    </border>
    <border>
      <left style="thin">
        <color theme="7" tint="-0.24994659260841701"/>
      </left>
      <right/>
      <top style="thin">
        <color theme="7" tint="-0.24994659260841701"/>
      </top>
      <bottom/>
      <diagonal/>
    </border>
    <border>
      <left/>
      <right/>
      <top style="thin">
        <color theme="7" tint="-0.24994659260841701"/>
      </top>
      <bottom/>
      <diagonal/>
    </border>
    <border>
      <left/>
      <right style="thin">
        <color theme="7" tint="-0.24994659260841701"/>
      </right>
      <top style="thin">
        <color theme="7" tint="-0.24994659260841701"/>
      </top>
      <bottom/>
      <diagonal/>
    </border>
    <border>
      <left style="thin">
        <color theme="7" tint="-0.24994659260841701"/>
      </left>
      <right/>
      <top/>
      <bottom/>
      <diagonal/>
    </border>
    <border>
      <left/>
      <right style="thin">
        <color theme="7" tint="-0.24994659260841701"/>
      </right>
      <top/>
      <bottom/>
      <diagonal/>
    </border>
    <border>
      <left style="thin">
        <color theme="7" tint="-0.24994659260841701"/>
      </left>
      <right/>
      <top/>
      <bottom style="thin">
        <color auto="1"/>
      </bottom>
      <diagonal/>
    </border>
    <border>
      <left/>
      <right/>
      <top/>
      <bottom style="thin">
        <color theme="7" tint="-0.24994659260841701"/>
      </bottom>
      <diagonal/>
    </border>
    <border>
      <left/>
      <right style="thin">
        <color theme="7" tint="-0.24994659260841701"/>
      </right>
      <top/>
      <bottom style="thin">
        <color theme="7" tint="-0.24994659260841701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/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/>
      <right/>
      <top style="thin">
        <color theme="0" tint="-4.9989318521683403E-2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theme="4" tint="0.59999389629810485"/>
      </top>
      <bottom/>
      <diagonal/>
    </border>
    <border>
      <left/>
      <right/>
      <top/>
      <bottom style="thin">
        <color theme="4" tint="0.59999389629810485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2">
    <xf numFmtId="0" fontId="0" fillId="0" borderId="0"/>
    <xf numFmtId="0" fontId="15" fillId="0" borderId="0"/>
    <xf numFmtId="0" fontId="24" fillId="0" borderId="0"/>
    <xf numFmtId="9" fontId="33" fillId="0" borderId="0" applyFont="0" applyFill="0" applyBorder="0" applyAlignment="0" applyProtection="0"/>
    <xf numFmtId="0" fontId="34" fillId="0" borderId="0"/>
    <xf numFmtId="0" fontId="6" fillId="0" borderId="0"/>
    <xf numFmtId="171" fontId="15" fillId="0" borderId="0" applyFont="0" applyFill="0" applyBorder="0" applyAlignment="0" applyProtection="0"/>
    <xf numFmtId="0" fontId="3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33" fillId="0" borderId="0"/>
    <xf numFmtId="0" fontId="2" fillId="0" borderId="0"/>
    <xf numFmtId="9" fontId="33" fillId="0" borderId="0" applyFont="0" applyFill="0" applyBorder="0" applyAlignment="0" applyProtection="0"/>
    <xf numFmtId="0" fontId="2" fillId="0" borderId="0"/>
    <xf numFmtId="0" fontId="2" fillId="0" borderId="0"/>
  </cellStyleXfs>
  <cellXfs count="345">
    <xf numFmtId="0" fontId="0" fillId="0" borderId="0" xfId="0"/>
    <xf numFmtId="0" fontId="8" fillId="2" borderId="0" xfId="0" applyFont="1" applyFill="1" applyAlignment="1">
      <alignment horizontal="center" vertical="center"/>
    </xf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7" fillId="3" borderId="3" xfId="0" applyFont="1" applyFill="1" applyBorder="1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Alignment="1">
      <alignment horizontal="left" indent="1"/>
    </xf>
    <xf numFmtId="165" fontId="0" fillId="0" borderId="0" xfId="0" applyNumberFormat="1" applyAlignment="1">
      <alignment horizontal="center"/>
    </xf>
    <xf numFmtId="165" fontId="7" fillId="0" borderId="3" xfId="0" applyNumberFormat="1" applyFont="1" applyBorder="1" applyAlignment="1">
      <alignment horizontal="center"/>
    </xf>
    <xf numFmtId="0" fontId="7" fillId="0" borderId="0" xfId="0" applyFont="1"/>
    <xf numFmtId="0" fontId="9" fillId="0" borderId="0" xfId="0" applyFont="1"/>
    <xf numFmtId="0" fontId="9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3" borderId="8" xfId="0" applyFont="1" applyFill="1" applyBorder="1"/>
    <xf numFmtId="0" fontId="7" fillId="4" borderId="9" xfId="0" applyFont="1" applyFill="1" applyBorder="1" applyAlignment="1">
      <alignment horizontal="center"/>
    </xf>
    <xf numFmtId="0" fontId="7" fillId="3" borderId="10" xfId="0" applyFont="1" applyFill="1" applyBorder="1"/>
    <xf numFmtId="0" fontId="7" fillId="0" borderId="10" xfId="0" applyFont="1" applyBorder="1" applyAlignment="1">
      <alignment horizontal="left"/>
    </xf>
    <xf numFmtId="0" fontId="0" fillId="0" borderId="8" xfId="0" applyBorder="1" applyAlignment="1">
      <alignment horizontal="left" indent="1"/>
    </xf>
    <xf numFmtId="165" fontId="0" fillId="4" borderId="9" xfId="0" applyNumberForma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7" fillId="0" borderId="16" xfId="0" applyFont="1" applyBorder="1"/>
    <xf numFmtId="0" fontId="11" fillId="0" borderId="0" xfId="0" pivotButton="1" applyFont="1"/>
    <xf numFmtId="0" fontId="11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left"/>
    </xf>
    <xf numFmtId="165" fontId="11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6" fontId="12" fillId="3" borderId="17" xfId="0" applyNumberFormat="1" applyFont="1" applyFill="1" applyBorder="1" applyAlignment="1">
      <alignment horizontal="center"/>
    </xf>
    <xf numFmtId="167" fontId="11" fillId="0" borderId="0" xfId="0" applyNumberFormat="1" applyFont="1" applyAlignment="1">
      <alignment horizontal="center"/>
    </xf>
    <xf numFmtId="0" fontId="14" fillId="0" borderId="0" xfId="0" applyFont="1"/>
    <xf numFmtId="0" fontId="11" fillId="0" borderId="0" xfId="0" applyFont="1" applyAlignment="1">
      <alignment horizontal="left" indent="1"/>
    </xf>
    <xf numFmtId="167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0" fillId="5" borderId="0" xfId="0" applyFill="1"/>
    <xf numFmtId="166" fontId="0" fillId="0" borderId="0" xfId="0" applyNumberFormat="1"/>
    <xf numFmtId="168" fontId="12" fillId="0" borderId="0" xfId="0" applyNumberFormat="1" applyFont="1"/>
    <xf numFmtId="167" fontId="13" fillId="0" borderId="0" xfId="0" applyNumberFormat="1" applyFont="1"/>
    <xf numFmtId="0" fontId="0" fillId="0" borderId="16" xfId="0" applyBorder="1"/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17" fillId="0" borderId="22" xfId="1" applyFont="1" applyBorder="1" applyAlignment="1">
      <alignment horizontal="center"/>
    </xf>
    <xf numFmtId="0" fontId="17" fillId="0" borderId="24" xfId="1" applyFont="1" applyBorder="1" applyAlignment="1">
      <alignment horizontal="center"/>
    </xf>
    <xf numFmtId="0" fontId="18" fillId="0" borderId="28" xfId="1" applyFont="1" applyBorder="1"/>
    <xf numFmtId="0" fontId="0" fillId="2" borderId="25" xfId="0" applyFill="1" applyBorder="1"/>
    <xf numFmtId="0" fontId="16" fillId="5" borderId="32" xfId="1" applyFont="1" applyFill="1" applyBorder="1"/>
    <xf numFmtId="0" fontId="18" fillId="0" borderId="31" xfId="1" applyFont="1" applyBorder="1" applyAlignment="1">
      <alignment vertical="center" wrapText="1"/>
    </xf>
    <xf numFmtId="0" fontId="0" fillId="2" borderId="34" xfId="0" applyFill="1" applyBorder="1"/>
    <xf numFmtId="4" fontId="0" fillId="0" borderId="30" xfId="0" applyNumberFormat="1" applyBorder="1"/>
    <xf numFmtId="0" fontId="0" fillId="6" borderId="0" xfId="0" applyFill="1"/>
    <xf numFmtId="0" fontId="18" fillId="6" borderId="0" xfId="1" applyFont="1" applyFill="1" applyAlignment="1">
      <alignment vertical="center" wrapText="1"/>
    </xf>
    <xf numFmtId="4" fontId="0" fillId="6" borderId="0" xfId="0" applyNumberFormat="1" applyFill="1"/>
    <xf numFmtId="165" fontId="0" fillId="4" borderId="0" xfId="0" applyNumberFormat="1" applyFill="1" applyAlignment="1">
      <alignment horizontal="center"/>
    </xf>
    <xf numFmtId="0" fontId="8" fillId="7" borderId="0" xfId="0" applyFont="1" applyFill="1"/>
    <xf numFmtId="14" fontId="0" fillId="8" borderId="0" xfId="0" applyNumberFormat="1" applyFill="1"/>
    <xf numFmtId="0" fontId="0" fillId="8" borderId="0" xfId="0" applyFill="1"/>
    <xf numFmtId="0" fontId="7" fillId="0" borderId="0" xfId="0" applyFont="1" applyAlignment="1">
      <alignment horizontal="center"/>
    </xf>
    <xf numFmtId="0" fontId="8" fillId="9" borderId="2" xfId="0" applyFont="1" applyFill="1" applyBorder="1" applyAlignment="1">
      <alignment horizontal="center" vertical="center"/>
    </xf>
    <xf numFmtId="0" fontId="0" fillId="9" borderId="0" xfId="0" applyFill="1"/>
    <xf numFmtId="165" fontId="7" fillId="5" borderId="16" xfId="0" applyNumberFormat="1" applyFont="1" applyFill="1" applyBorder="1" applyAlignment="1">
      <alignment horizontal="center"/>
    </xf>
    <xf numFmtId="0" fontId="21" fillId="0" borderId="0" xfId="0" applyFont="1"/>
    <xf numFmtId="0" fontId="22" fillId="0" borderId="0" xfId="0" applyFont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7" fillId="10" borderId="40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1" xfId="0" applyBorder="1"/>
    <xf numFmtId="0" fontId="0" fillId="0" borderId="42" xfId="0" applyBorder="1"/>
    <xf numFmtId="165" fontId="0" fillId="11" borderId="41" xfId="0" applyNumberFormat="1" applyFill="1" applyBorder="1" applyAlignment="1">
      <alignment horizontal="center"/>
    </xf>
    <xf numFmtId="0" fontId="11" fillId="0" borderId="0" xfId="0" applyFont="1" applyAlignment="1">
      <alignment horizontal="right"/>
    </xf>
    <xf numFmtId="0" fontId="0" fillId="11" borderId="0" xfId="0" applyFill="1"/>
    <xf numFmtId="0" fontId="11" fillId="11" borderId="0" xfId="0" applyFont="1" applyFill="1"/>
    <xf numFmtId="0" fontId="13" fillId="0" borderId="0" xfId="0" applyFont="1"/>
    <xf numFmtId="167" fontId="12" fillId="0" borderId="0" xfId="0" applyNumberFormat="1" applyFont="1" applyAlignment="1">
      <alignment horizontal="center"/>
    </xf>
    <xf numFmtId="0" fontId="24" fillId="0" borderId="0" xfId="2"/>
    <xf numFmtId="0" fontId="25" fillId="13" borderId="0" xfId="2" applyFont="1" applyFill="1"/>
    <xf numFmtId="0" fontId="24" fillId="0" borderId="0" xfId="2" applyAlignment="1">
      <alignment vertical="center"/>
    </xf>
    <xf numFmtId="0" fontId="26" fillId="0" borderId="0" xfId="2" applyFont="1" applyAlignment="1">
      <alignment horizontal="center" vertical="center"/>
    </xf>
    <xf numFmtId="3" fontId="24" fillId="0" borderId="0" xfId="2" applyNumberFormat="1" applyAlignment="1">
      <alignment horizontal="center"/>
    </xf>
    <xf numFmtId="0" fontId="24" fillId="0" borderId="0" xfId="2" applyAlignment="1">
      <alignment horizontal="center"/>
    </xf>
    <xf numFmtId="0" fontId="23" fillId="14" borderId="44" xfId="2" applyFont="1" applyFill="1" applyBorder="1"/>
    <xf numFmtId="3" fontId="23" fillId="14" borderId="0" xfId="2" applyNumberFormat="1" applyFont="1" applyFill="1" applyAlignment="1">
      <alignment horizontal="center"/>
    </xf>
    <xf numFmtId="0" fontId="20" fillId="0" borderId="0" xfId="2" applyFont="1" applyAlignment="1">
      <alignment horizontal="right"/>
    </xf>
    <xf numFmtId="0" fontId="9" fillId="0" borderId="45" xfId="2" applyFont="1" applyBorder="1"/>
    <xf numFmtId="0" fontId="24" fillId="0" borderId="0" xfId="2" applyAlignment="1">
      <alignment horizontal="center" vertical="center"/>
    </xf>
    <xf numFmtId="0" fontId="23" fillId="15" borderId="0" xfId="2" applyFont="1" applyFill="1"/>
    <xf numFmtId="4" fontId="24" fillId="0" borderId="0" xfId="2" applyNumberFormat="1"/>
    <xf numFmtId="0" fontId="9" fillId="0" borderId="43" xfId="2" applyFont="1" applyBorder="1"/>
    <xf numFmtId="0" fontId="9" fillId="0" borderId="0" xfId="2" applyFont="1"/>
    <xf numFmtId="0" fontId="23" fillId="16" borderId="0" xfId="2" applyFont="1" applyFill="1"/>
    <xf numFmtId="3" fontId="23" fillId="16" borderId="0" xfId="2" applyNumberFormat="1" applyFont="1" applyFill="1" applyAlignment="1">
      <alignment horizontal="center"/>
    </xf>
    <xf numFmtId="0" fontId="23" fillId="17" borderId="0" xfId="2" applyFont="1" applyFill="1"/>
    <xf numFmtId="3" fontId="23" fillId="17" borderId="0" xfId="2" applyNumberFormat="1" applyFont="1" applyFill="1" applyAlignment="1">
      <alignment horizontal="center"/>
    </xf>
    <xf numFmtId="4" fontId="20" fillId="0" borderId="0" xfId="2" applyNumberFormat="1" applyFont="1" applyAlignment="1">
      <alignment horizontal="right"/>
    </xf>
    <xf numFmtId="0" fontId="24" fillId="0" borderId="16" xfId="2" applyBorder="1"/>
    <xf numFmtId="0" fontId="23" fillId="18" borderId="13" xfId="2" applyFont="1" applyFill="1" applyBorder="1"/>
    <xf numFmtId="3" fontId="23" fillId="18" borderId="13" xfId="2" applyNumberFormat="1" applyFont="1" applyFill="1" applyBorder="1" applyAlignment="1">
      <alignment horizontal="center"/>
    </xf>
    <xf numFmtId="0" fontId="24" fillId="19" borderId="0" xfId="2" applyFill="1"/>
    <xf numFmtId="0" fontId="24" fillId="19" borderId="20" xfId="2" applyFill="1" applyBorder="1"/>
    <xf numFmtId="3" fontId="24" fillId="19" borderId="20" xfId="2" applyNumberFormat="1" applyFill="1" applyBorder="1" applyAlignment="1">
      <alignment horizontal="center"/>
    </xf>
    <xf numFmtId="0" fontId="23" fillId="6" borderId="0" xfId="2" applyFont="1" applyFill="1"/>
    <xf numFmtId="3" fontId="18" fillId="11" borderId="0" xfId="2" applyNumberFormat="1" applyFont="1" applyFill="1" applyAlignment="1">
      <alignment horizontal="center"/>
    </xf>
    <xf numFmtId="168" fontId="11" fillId="0" borderId="0" xfId="0" applyNumberFormat="1" applyFont="1" applyAlignment="1">
      <alignment horizontal="center"/>
    </xf>
    <xf numFmtId="168" fontId="13" fillId="5" borderId="0" xfId="0" applyNumberFormat="1" applyFont="1" applyFill="1" applyAlignment="1">
      <alignment horizontal="center"/>
    </xf>
    <xf numFmtId="167" fontId="30" fillId="0" borderId="0" xfId="0" applyNumberFormat="1" applyFont="1"/>
    <xf numFmtId="0" fontId="22" fillId="0" borderId="16" xfId="0" applyFont="1" applyBorder="1"/>
    <xf numFmtId="0" fontId="12" fillId="0" borderId="0" xfId="0" applyFont="1" applyAlignment="1">
      <alignment horizontal="left" indent="1"/>
    </xf>
    <xf numFmtId="3" fontId="0" fillId="0" borderId="0" xfId="0" applyNumberFormat="1"/>
    <xf numFmtId="3" fontId="11" fillId="0" borderId="0" xfId="0" applyNumberFormat="1" applyFont="1" applyAlignment="1">
      <alignment horizontal="center"/>
    </xf>
    <xf numFmtId="0" fontId="12" fillId="0" borderId="13" xfId="0" applyFont="1" applyBorder="1" applyAlignment="1">
      <alignment horizontal="left" indent="1"/>
    </xf>
    <xf numFmtId="3" fontId="12" fillId="0" borderId="13" xfId="0" applyNumberFormat="1" applyFont="1" applyBorder="1" applyAlignment="1">
      <alignment horizontal="center"/>
    </xf>
    <xf numFmtId="169" fontId="11" fillId="0" borderId="0" xfId="0" applyNumberFormat="1" applyFont="1"/>
    <xf numFmtId="169" fontId="12" fillId="0" borderId="0" xfId="0" applyNumberFormat="1" applyFont="1"/>
    <xf numFmtId="0" fontId="13" fillId="0" borderId="0" xfId="0" applyFont="1" applyAlignment="1">
      <alignment horizontal="center"/>
    </xf>
    <xf numFmtId="0" fontId="11" fillId="0" borderId="13" xfId="0" applyFont="1" applyBorder="1" applyAlignment="1">
      <alignment horizontal="center"/>
    </xf>
    <xf numFmtId="165" fontId="0" fillId="0" borderId="0" xfId="0" applyNumberFormat="1"/>
    <xf numFmtId="0" fontId="11" fillId="0" borderId="19" xfId="0" applyFont="1" applyBorder="1" applyAlignment="1">
      <alignment horizontal="center"/>
    </xf>
    <xf numFmtId="0" fontId="11" fillId="0" borderId="19" xfId="0" applyFont="1" applyBorder="1"/>
    <xf numFmtId="0" fontId="11" fillId="0" borderId="19" xfId="0" pivotButton="1" applyFont="1" applyBorder="1"/>
    <xf numFmtId="165" fontId="11" fillId="0" borderId="19" xfId="0" applyNumberFormat="1" applyFont="1" applyBorder="1" applyAlignment="1">
      <alignment horizontal="center"/>
    </xf>
    <xf numFmtId="0" fontId="11" fillId="0" borderId="19" xfId="0" applyFont="1" applyBorder="1" applyAlignment="1">
      <alignment horizontal="left" indent="1"/>
    </xf>
    <xf numFmtId="0" fontId="11" fillId="0" borderId="19" xfId="0" applyFont="1" applyBorder="1" applyAlignment="1">
      <alignment horizontal="left"/>
    </xf>
    <xf numFmtId="170" fontId="0" fillId="0" borderId="0" xfId="0" applyNumberFormat="1"/>
    <xf numFmtId="0" fontId="24" fillId="0" borderId="47" xfId="2" applyBorder="1" applyAlignment="1">
      <alignment horizontal="center"/>
    </xf>
    <xf numFmtId="9" fontId="0" fillId="0" borderId="0" xfId="3" applyFont="1"/>
    <xf numFmtId="0" fontId="0" fillId="0" borderId="26" xfId="0" applyBorder="1"/>
    <xf numFmtId="0" fontId="0" fillId="0" borderId="28" xfId="0" applyBorder="1"/>
    <xf numFmtId="0" fontId="18" fillId="0" borderId="28" xfId="0" applyFont="1" applyBorder="1"/>
    <xf numFmtId="0" fontId="0" fillId="0" borderId="31" xfId="0" applyBorder="1"/>
    <xf numFmtId="0" fontId="18" fillId="0" borderId="31" xfId="1" applyFont="1" applyBorder="1"/>
    <xf numFmtId="0" fontId="18" fillId="0" borderId="26" xfId="1" applyFont="1" applyBorder="1"/>
    <xf numFmtId="165" fontId="23" fillId="6" borderId="0" xfId="2" applyNumberFormat="1" applyFont="1" applyFill="1" applyAlignment="1">
      <alignment horizontal="center"/>
    </xf>
    <xf numFmtId="165" fontId="24" fillId="0" borderId="0" xfId="2" applyNumberFormat="1"/>
    <xf numFmtId="4" fontId="17" fillId="21" borderId="33" xfId="1" applyNumberFormat="1" applyFont="1" applyFill="1" applyBorder="1" applyAlignment="1">
      <alignment horizontal="right"/>
    </xf>
    <xf numFmtId="4" fontId="0" fillId="21" borderId="27" xfId="0" applyNumberFormat="1" applyFill="1" applyBorder="1"/>
    <xf numFmtId="4" fontId="0" fillId="21" borderId="22" xfId="0" applyNumberFormat="1" applyFill="1" applyBorder="1"/>
    <xf numFmtId="165" fontId="11" fillId="21" borderId="0" xfId="0" applyNumberFormat="1" applyFont="1" applyFill="1" applyAlignment="1">
      <alignment horizontal="center"/>
    </xf>
    <xf numFmtId="165" fontId="7" fillId="22" borderId="11" xfId="0" applyNumberFormat="1" applyFont="1" applyFill="1" applyBorder="1" applyAlignment="1">
      <alignment horizontal="center"/>
    </xf>
    <xf numFmtId="4" fontId="0" fillId="21" borderId="0" xfId="0" applyNumberFormat="1" applyFill="1" applyAlignment="1">
      <alignment horizontal="center"/>
    </xf>
    <xf numFmtId="165" fontId="0" fillId="21" borderId="0" xfId="0" applyNumberFormat="1" applyFill="1" applyAlignment="1">
      <alignment horizontal="center"/>
    </xf>
    <xf numFmtId="165" fontId="7" fillId="22" borderId="3" xfId="0" applyNumberFormat="1" applyFont="1" applyFill="1" applyBorder="1" applyAlignment="1">
      <alignment horizontal="center"/>
    </xf>
    <xf numFmtId="3" fontId="12" fillId="21" borderId="13" xfId="0" applyNumberFormat="1" applyFont="1" applyFill="1" applyBorder="1" applyAlignment="1">
      <alignment horizontal="center"/>
    </xf>
    <xf numFmtId="4" fontId="11" fillId="0" borderId="16" xfId="0" applyNumberFormat="1" applyFont="1" applyBorder="1" applyAlignment="1">
      <alignment horizontal="center"/>
    </xf>
    <xf numFmtId="4" fontId="12" fillId="0" borderId="16" xfId="0" applyNumberFormat="1" applyFont="1" applyBorder="1" applyAlignment="1">
      <alignment horizontal="center"/>
    </xf>
    <xf numFmtId="4" fontId="0" fillId="0" borderId="16" xfId="0" applyNumberFormat="1" applyBorder="1"/>
    <xf numFmtId="4" fontId="0" fillId="0" borderId="13" xfId="0" applyNumberFormat="1" applyBorder="1"/>
    <xf numFmtId="4" fontId="0" fillId="0" borderId="20" xfId="0" applyNumberFormat="1" applyBorder="1"/>
    <xf numFmtId="4" fontId="0" fillId="0" borderId="0" xfId="0" applyNumberFormat="1"/>
    <xf numFmtId="167" fontId="0" fillId="0" borderId="0" xfId="0" applyNumberFormat="1"/>
    <xf numFmtId="0" fontId="39" fillId="0" borderId="0" xfId="0" applyFont="1"/>
    <xf numFmtId="0" fontId="40" fillId="0" borderId="0" xfId="0" applyFont="1"/>
    <xf numFmtId="0" fontId="42" fillId="0" borderId="0" xfId="0" applyFont="1"/>
    <xf numFmtId="4" fontId="42" fillId="0" borderId="16" xfId="0" applyNumberFormat="1" applyFont="1" applyBorder="1" applyAlignment="1">
      <alignment horizontal="center"/>
    </xf>
    <xf numFmtId="0" fontId="0" fillId="2" borderId="53" xfId="0" applyFill="1" applyBorder="1"/>
    <xf numFmtId="0" fontId="6" fillId="0" borderId="28" xfId="5" applyBorder="1"/>
    <xf numFmtId="0" fontId="18" fillId="0" borderId="28" xfId="5" applyFont="1" applyBorder="1"/>
    <xf numFmtId="0" fontId="6" fillId="0" borderId="31" xfId="5" applyBorder="1"/>
    <xf numFmtId="0" fontId="18" fillId="0" borderId="48" xfId="1" applyFont="1" applyBorder="1"/>
    <xf numFmtId="0" fontId="6" fillId="0" borderId="26" xfId="5" applyBorder="1"/>
    <xf numFmtId="0" fontId="11" fillId="0" borderId="28" xfId="5" applyFont="1" applyBorder="1"/>
    <xf numFmtId="0" fontId="10" fillId="0" borderId="28" xfId="5" applyFont="1" applyBorder="1"/>
    <xf numFmtId="0" fontId="11" fillId="0" borderId="31" xfId="5" applyFont="1" applyBorder="1"/>
    <xf numFmtId="0" fontId="11" fillId="0" borderId="52" xfId="5" applyFont="1" applyBorder="1"/>
    <xf numFmtId="0" fontId="10" fillId="0" borderId="54" xfId="5" applyFont="1" applyBorder="1"/>
    <xf numFmtId="4" fontId="0" fillId="0" borderId="49" xfId="0" applyNumberFormat="1" applyBorder="1"/>
    <xf numFmtId="0" fontId="0" fillId="2" borderId="50" xfId="0" applyFill="1" applyBorder="1"/>
    <xf numFmtId="4" fontId="0" fillId="0" borderId="51" xfId="0" applyNumberFormat="1" applyBorder="1"/>
    <xf numFmtId="0" fontId="0" fillId="2" borderId="29" xfId="0" applyFill="1" applyBorder="1"/>
    <xf numFmtId="0" fontId="18" fillId="0" borderId="29" xfId="1" applyFont="1" applyBorder="1"/>
    <xf numFmtId="4" fontId="0" fillId="0" borderId="29" xfId="0" applyNumberFormat="1" applyBorder="1"/>
    <xf numFmtId="3" fontId="24" fillId="0" borderId="0" xfId="2" applyNumberFormat="1"/>
    <xf numFmtId="0" fontId="44" fillId="0" borderId="0" xfId="0" applyFont="1" applyAlignment="1">
      <alignment horizontal="center"/>
    </xf>
    <xf numFmtId="165" fontId="0" fillId="0" borderId="4" xfId="0" applyNumberFormat="1" applyBorder="1" applyAlignment="1">
      <alignment horizontal="center"/>
    </xf>
    <xf numFmtId="0" fontId="11" fillId="0" borderId="0" xfId="0" pivotButton="1" applyFont="1" applyAlignment="1">
      <alignment horizontal="center"/>
    </xf>
    <xf numFmtId="0" fontId="12" fillId="3" borderId="3" xfId="0" pivotButton="1" applyFont="1" applyFill="1" applyBorder="1" applyAlignment="1">
      <alignment horizontal="center"/>
    </xf>
    <xf numFmtId="166" fontId="12" fillId="3" borderId="17" xfId="0" pivotButton="1" applyNumberFormat="1" applyFont="1" applyFill="1" applyBorder="1" applyAlignment="1">
      <alignment horizontal="center"/>
    </xf>
    <xf numFmtId="166" fontId="12" fillId="3" borderId="18" xfId="0" pivotButton="1" applyNumberFormat="1" applyFont="1" applyFill="1" applyBorder="1" applyAlignment="1">
      <alignment horizontal="center"/>
    </xf>
    <xf numFmtId="0" fontId="12" fillId="3" borderId="0" xfId="0" pivotButton="1" applyFont="1" applyFill="1" applyAlignment="1">
      <alignment horizontal="center"/>
    </xf>
    <xf numFmtId="0" fontId="13" fillId="0" borderId="0" xfId="0" applyFont="1" applyAlignment="1">
      <alignment horizontal="left"/>
    </xf>
    <xf numFmtId="4" fontId="42" fillId="0" borderId="0" xfId="0" applyNumberFormat="1" applyFont="1" applyAlignment="1">
      <alignment horizontal="center"/>
    </xf>
    <xf numFmtId="4" fontId="13" fillId="0" borderId="0" xfId="0" applyNumberFormat="1" applyFont="1" applyAlignment="1">
      <alignment horizontal="center"/>
    </xf>
    <xf numFmtId="0" fontId="42" fillId="6" borderId="0" xfId="0" applyFont="1" applyFill="1"/>
    <xf numFmtId="0" fontId="13" fillId="23" borderId="0" xfId="0" applyFont="1" applyFill="1" applyAlignment="1">
      <alignment horizontal="left"/>
    </xf>
    <xf numFmtId="4" fontId="42" fillId="6" borderId="0" xfId="0" applyNumberFormat="1" applyFont="1" applyFill="1" applyAlignment="1">
      <alignment horizontal="center"/>
    </xf>
    <xf numFmtId="0" fontId="12" fillId="0" borderId="0" xfId="0" applyFont="1"/>
    <xf numFmtId="165" fontId="12" fillId="0" borderId="0" xfId="0" applyNumberFormat="1" applyFont="1" applyAlignment="1">
      <alignment horizontal="center"/>
    </xf>
    <xf numFmtId="4" fontId="11" fillId="0" borderId="0" xfId="0" applyNumberFormat="1" applyFont="1" applyAlignment="1">
      <alignment horizontal="center"/>
    </xf>
    <xf numFmtId="172" fontId="11" fillId="0" borderId="0" xfId="3" applyNumberFormat="1" applyFont="1" applyAlignment="1">
      <alignment horizontal="center"/>
    </xf>
    <xf numFmtId="0" fontId="7" fillId="6" borderId="0" xfId="0" applyFont="1" applyFill="1"/>
    <xf numFmtId="2" fontId="12" fillId="6" borderId="0" xfId="0" applyNumberFormat="1" applyFont="1" applyFill="1"/>
    <xf numFmtId="0" fontId="45" fillId="21" borderId="0" xfId="0" applyFont="1" applyFill="1" applyAlignment="1">
      <alignment horizontal="center"/>
    </xf>
    <xf numFmtId="0" fontId="13" fillId="24" borderId="0" xfId="0" applyFont="1" applyFill="1" applyAlignment="1">
      <alignment horizontal="left"/>
    </xf>
    <xf numFmtId="0" fontId="46" fillId="8" borderId="55" xfId="0" applyFont="1" applyFill="1" applyBorder="1" applyAlignment="1">
      <alignment vertical="center"/>
    </xf>
    <xf numFmtId="0" fontId="46" fillId="8" borderId="56" xfId="0" applyFont="1" applyFill="1" applyBorder="1" applyAlignment="1">
      <alignment vertical="center"/>
    </xf>
    <xf numFmtId="0" fontId="47" fillId="8" borderId="57" xfId="0" applyFont="1" applyFill="1" applyBorder="1" applyAlignment="1">
      <alignment horizontal="center" vertical="center"/>
    </xf>
    <xf numFmtId="0" fontId="47" fillId="8" borderId="58" xfId="0" applyFont="1" applyFill="1" applyBorder="1" applyAlignment="1">
      <alignment horizontal="center" vertical="center"/>
    </xf>
    <xf numFmtId="0" fontId="48" fillId="0" borderId="59" xfId="0" applyFont="1" applyBorder="1" applyAlignment="1">
      <alignment horizontal="left"/>
    </xf>
    <xf numFmtId="0" fontId="49" fillId="0" borderId="60" xfId="0" applyFont="1" applyBorder="1" applyAlignment="1">
      <alignment horizontal="left"/>
    </xf>
    <xf numFmtId="0" fontId="48" fillId="0" borderId="60" xfId="0" applyFont="1" applyBorder="1" applyAlignment="1">
      <alignment horizontal="center"/>
    </xf>
    <xf numFmtId="0" fontId="48" fillId="0" borderId="60" xfId="0" applyFont="1" applyBorder="1" applyAlignment="1">
      <alignment horizontal="right"/>
    </xf>
    <xf numFmtId="0" fontId="48" fillId="0" borderId="60" xfId="0" applyFont="1" applyBorder="1" applyAlignment="1">
      <alignment horizontal="left"/>
    </xf>
    <xf numFmtId="0" fontId="48" fillId="0" borderId="57" xfId="0" applyFont="1" applyBorder="1" applyAlignment="1">
      <alignment horizontal="left"/>
    </xf>
    <xf numFmtId="0" fontId="49" fillId="0" borderId="58" xfId="0" applyFont="1" applyBorder="1" applyAlignment="1">
      <alignment horizontal="left"/>
    </xf>
    <xf numFmtId="0" fontId="48" fillId="0" borderId="58" xfId="0" applyFont="1" applyBorder="1" applyAlignment="1">
      <alignment horizontal="center"/>
    </xf>
    <xf numFmtId="0" fontId="48" fillId="0" borderId="58" xfId="0" applyFont="1" applyBorder="1" applyAlignment="1">
      <alignment horizontal="right"/>
    </xf>
    <xf numFmtId="0" fontId="48" fillId="0" borderId="58" xfId="0" applyFont="1" applyBorder="1" applyAlignment="1">
      <alignment horizontal="left"/>
    </xf>
    <xf numFmtId="0" fontId="0" fillId="20" borderId="0" xfId="0" applyFill="1"/>
    <xf numFmtId="4" fontId="7" fillId="0" borderId="14" xfId="0" applyNumberFormat="1" applyFont="1" applyBorder="1" applyAlignment="1">
      <alignment horizontal="center"/>
    </xf>
    <xf numFmtId="167" fontId="11" fillId="0" borderId="0" xfId="0" applyNumberFormat="1" applyFont="1"/>
    <xf numFmtId="2" fontId="11" fillId="0" borderId="0" xfId="0" applyNumberFormat="1" applyFont="1"/>
    <xf numFmtId="0" fontId="11" fillId="20" borderId="0" xfId="0" applyFont="1" applyFill="1"/>
    <xf numFmtId="2" fontId="0" fillId="0" borderId="0" xfId="0" applyNumberFormat="1"/>
    <xf numFmtId="0" fontId="39" fillId="12" borderId="0" xfId="0" applyFont="1" applyFill="1"/>
    <xf numFmtId="0" fontId="40" fillId="12" borderId="0" xfId="0" applyFont="1" applyFill="1"/>
    <xf numFmtId="167" fontId="41" fillId="12" borderId="0" xfId="0" applyNumberFormat="1" applyFont="1" applyFill="1"/>
    <xf numFmtId="4" fontId="11" fillId="21" borderId="0" xfId="0" applyNumberFormat="1" applyFont="1" applyFill="1" applyAlignment="1">
      <alignment horizontal="center"/>
    </xf>
    <xf numFmtId="0" fontId="52" fillId="0" borderId="0" xfId="2" applyFont="1"/>
    <xf numFmtId="0" fontId="42" fillId="0" borderId="0" xfId="0" applyFont="1" applyAlignment="1">
      <alignment horizontal="center"/>
    </xf>
    <xf numFmtId="0" fontId="54" fillId="0" borderId="0" xfId="0" applyFont="1"/>
    <xf numFmtId="4" fontId="7" fillId="0" borderId="13" xfId="0" applyNumberFormat="1" applyFont="1" applyBorder="1"/>
    <xf numFmtId="4" fontId="12" fillId="21" borderId="0" xfId="0" applyNumberFormat="1" applyFont="1" applyFill="1" applyAlignment="1">
      <alignment horizontal="center"/>
    </xf>
    <xf numFmtId="14" fontId="0" fillId="0" borderId="0" xfId="0" applyNumberFormat="1"/>
    <xf numFmtId="4" fontId="11" fillId="20" borderId="0" xfId="0" applyNumberFormat="1" applyFont="1" applyFill="1" applyAlignment="1">
      <alignment horizontal="center"/>
    </xf>
    <xf numFmtId="172" fontId="11" fillId="20" borderId="0" xfId="3" applyNumberFormat="1" applyFont="1" applyFill="1" applyAlignment="1">
      <alignment horizontal="center"/>
    </xf>
    <xf numFmtId="0" fontId="11" fillId="0" borderId="35" xfId="0" applyFont="1" applyBorder="1"/>
    <xf numFmtId="3" fontId="18" fillId="0" borderId="0" xfId="10" applyNumberFormat="1" applyFont="1" applyAlignment="1">
      <alignment horizontal="center"/>
    </xf>
    <xf numFmtId="4" fontId="11" fillId="20" borderId="0" xfId="0" applyNumberFormat="1" applyFont="1" applyFill="1"/>
    <xf numFmtId="0" fontId="44" fillId="0" borderId="0" xfId="0" applyFont="1"/>
    <xf numFmtId="3" fontId="56" fillId="12" borderId="0" xfId="0" applyNumberFormat="1" applyFont="1" applyFill="1" applyAlignment="1">
      <alignment horizontal="center"/>
    </xf>
    <xf numFmtId="0" fontId="0" fillId="20" borderId="16" xfId="0" applyFill="1" applyBorder="1"/>
    <xf numFmtId="4" fontId="11" fillId="20" borderId="16" xfId="0" applyNumberFormat="1" applyFont="1" applyFill="1" applyBorder="1" applyAlignment="1">
      <alignment horizontal="center"/>
    </xf>
    <xf numFmtId="4" fontId="12" fillId="20" borderId="16" xfId="0" applyNumberFormat="1" applyFont="1" applyFill="1" applyBorder="1" applyAlignment="1">
      <alignment horizontal="center"/>
    </xf>
    <xf numFmtId="0" fontId="42" fillId="20" borderId="0" xfId="0" applyFont="1" applyFill="1"/>
    <xf numFmtId="4" fontId="42" fillId="20" borderId="16" xfId="0" applyNumberFormat="1" applyFont="1" applyFill="1" applyBorder="1" applyAlignment="1">
      <alignment horizontal="center"/>
    </xf>
    <xf numFmtId="0" fontId="58" fillId="25" borderId="1" xfId="0" applyFont="1" applyFill="1" applyBorder="1" applyAlignment="1">
      <alignment horizontal="left" vertical="center"/>
    </xf>
    <xf numFmtId="0" fontId="58" fillId="25" borderId="61" xfId="0" applyFont="1" applyFill="1" applyBorder="1" applyAlignment="1">
      <alignment horizontal="left" vertical="center"/>
    </xf>
    <xf numFmtId="0" fontId="58" fillId="25" borderId="62" xfId="0" applyFont="1" applyFill="1" applyBorder="1" applyAlignment="1">
      <alignment horizontal="left" vertical="center"/>
    </xf>
    <xf numFmtId="0" fontId="59" fillId="0" borderId="63" xfId="0" applyFont="1" applyBorder="1" applyAlignment="1">
      <alignment horizontal="center" vertical="center"/>
    </xf>
    <xf numFmtId="0" fontId="59" fillId="0" borderId="64" xfId="0" applyFont="1" applyBorder="1" applyAlignment="1">
      <alignment horizontal="center" vertical="center"/>
    </xf>
    <xf numFmtId="0" fontId="59" fillId="0" borderId="65" xfId="0" applyFont="1" applyBorder="1" applyAlignment="1">
      <alignment horizontal="center" vertical="center"/>
    </xf>
    <xf numFmtId="0" fontId="49" fillId="0" borderId="66" xfId="0" applyFont="1" applyBorder="1" applyAlignment="1">
      <alignment horizontal="left"/>
    </xf>
    <xf numFmtId="164" fontId="49" fillId="0" borderId="67" xfId="0" applyNumberFormat="1" applyFont="1" applyBorder="1" applyAlignment="1">
      <alignment horizontal="right"/>
    </xf>
    <xf numFmtId="164" fontId="49" fillId="0" borderId="68" xfId="0" applyNumberFormat="1" applyFont="1" applyBorder="1" applyAlignment="1">
      <alignment horizontal="right"/>
    </xf>
    <xf numFmtId="0" fontId="60" fillId="0" borderId="63" xfId="0" applyFont="1" applyBorder="1" applyAlignment="1">
      <alignment horizontal="left"/>
    </xf>
    <xf numFmtId="164" fontId="60" fillId="0" borderId="64" xfId="0" applyNumberFormat="1" applyFont="1" applyBorder="1" applyAlignment="1">
      <alignment horizontal="right"/>
    </xf>
    <xf numFmtId="164" fontId="60" fillId="0" borderId="65" xfId="0" applyNumberFormat="1" applyFont="1" applyBorder="1" applyAlignment="1">
      <alignment horizontal="right"/>
    </xf>
    <xf numFmtId="167" fontId="0" fillId="12" borderId="0" xfId="0" applyNumberFormat="1" applyFill="1"/>
    <xf numFmtId="0" fontId="0" fillId="12" borderId="0" xfId="0" applyFill="1"/>
    <xf numFmtId="0" fontId="32" fillId="0" borderId="69" xfId="0" applyFont="1" applyBorder="1"/>
    <xf numFmtId="0" fontId="0" fillId="0" borderId="69" xfId="0" applyBorder="1"/>
    <xf numFmtId="0" fontId="61" fillId="12" borderId="0" xfId="0" applyFont="1" applyFill="1"/>
    <xf numFmtId="0" fontId="62" fillId="12" borderId="0" xfId="0" applyFont="1" applyFill="1"/>
    <xf numFmtId="167" fontId="61" fillId="20" borderId="0" xfId="0" applyNumberFormat="1" applyFont="1" applyFill="1"/>
    <xf numFmtId="0" fontId="8" fillId="0" borderId="70" xfId="0" applyFont="1" applyBorder="1" applyAlignment="1">
      <alignment horizontal="center" vertical="center"/>
    </xf>
    <xf numFmtId="0" fontId="8" fillId="0" borderId="71" xfId="0" applyFont="1" applyBorder="1" applyAlignment="1">
      <alignment horizontal="center" vertical="center"/>
    </xf>
    <xf numFmtId="0" fontId="8" fillId="0" borderId="72" xfId="0" applyFont="1" applyBorder="1" applyAlignment="1">
      <alignment horizontal="center" vertical="center"/>
    </xf>
    <xf numFmtId="167" fontId="41" fillId="0" borderId="0" xfId="0" applyNumberFormat="1" applyFont="1"/>
    <xf numFmtId="167" fontId="30" fillId="0" borderId="69" xfId="0" applyNumberFormat="1" applyFont="1" applyBorder="1"/>
    <xf numFmtId="167" fontId="61" fillId="0" borderId="0" xfId="0" applyNumberFormat="1" applyFont="1"/>
    <xf numFmtId="167" fontId="53" fillId="0" borderId="0" xfId="0" applyNumberFormat="1" applyFont="1"/>
    <xf numFmtId="165" fontId="7" fillId="20" borderId="0" xfId="0" applyNumberFormat="1" applyFont="1" applyFill="1" applyAlignment="1">
      <alignment horizontal="center"/>
    </xf>
    <xf numFmtId="165" fontId="0" fillId="20" borderId="0" xfId="0" applyNumberFormat="1" applyFill="1" applyAlignment="1">
      <alignment horizontal="center"/>
    </xf>
    <xf numFmtId="165" fontId="7" fillId="0" borderId="0" xfId="0" applyNumberFormat="1" applyFont="1"/>
    <xf numFmtId="4" fontId="7" fillId="11" borderId="0" xfId="0" applyNumberFormat="1" applyFont="1" applyFill="1"/>
    <xf numFmtId="0" fontId="7" fillId="0" borderId="0" xfId="0" applyFont="1" applyAlignment="1">
      <alignment horizontal="right"/>
    </xf>
    <xf numFmtId="4" fontId="0" fillId="5" borderId="0" xfId="0" applyNumberFormat="1" applyFill="1"/>
    <xf numFmtId="0" fontId="0" fillId="0" borderId="23" xfId="0" applyBorder="1" applyAlignment="1">
      <alignment horizontal="left" indent="1"/>
    </xf>
    <xf numFmtId="0" fontId="10" fillId="0" borderId="0" xfId="0" applyFont="1"/>
    <xf numFmtId="165" fontId="0" fillId="11" borderId="0" xfId="0" applyNumberFormat="1" applyFill="1" applyAlignment="1">
      <alignment horizontal="center"/>
    </xf>
    <xf numFmtId="165" fontId="0" fillId="0" borderId="73" xfId="0" applyNumberFormat="1" applyBorder="1" applyAlignment="1">
      <alignment horizontal="center"/>
    </xf>
    <xf numFmtId="165" fontId="0" fillId="0" borderId="74" xfId="0" applyNumberFormat="1" applyBorder="1" applyAlignment="1">
      <alignment horizontal="center"/>
    </xf>
    <xf numFmtId="165" fontId="0" fillId="4" borderId="75" xfId="0" applyNumberFormat="1" applyFill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76" xfId="0" applyFont="1" applyBorder="1" applyAlignment="1">
      <alignment horizontal="center"/>
    </xf>
    <xf numFmtId="4" fontId="0" fillId="5" borderId="0" xfId="0" applyNumberFormat="1" applyFill="1" applyAlignment="1">
      <alignment horizontal="center"/>
    </xf>
    <xf numFmtId="165" fontId="0" fillId="5" borderId="0" xfId="0" applyNumberFormat="1" applyFill="1"/>
    <xf numFmtId="4" fontId="7" fillId="0" borderId="0" xfId="0" applyNumberFormat="1" applyFont="1" applyAlignment="1">
      <alignment horizontal="center"/>
    </xf>
    <xf numFmtId="4" fontId="7" fillId="0" borderId="77" xfId="0" applyNumberFormat="1" applyFont="1" applyBorder="1" applyAlignment="1">
      <alignment horizontal="center"/>
    </xf>
    <xf numFmtId="4" fontId="7" fillId="21" borderId="0" xfId="0" applyNumberFormat="1" applyFont="1" applyFill="1" applyAlignment="1">
      <alignment horizontal="center"/>
    </xf>
    <xf numFmtId="0" fontId="63" fillId="18" borderId="13" xfId="2" applyFont="1" applyFill="1" applyBorder="1"/>
    <xf numFmtId="3" fontId="18" fillId="12" borderId="0" xfId="2" applyNumberFormat="1" applyFont="1" applyFill="1" applyAlignment="1">
      <alignment horizontal="center"/>
    </xf>
    <xf numFmtId="0" fontId="7" fillId="0" borderId="76" xfId="0" applyFont="1" applyBorder="1"/>
    <xf numFmtId="0" fontId="7" fillId="0" borderId="77" xfId="0" applyFont="1" applyBorder="1" applyAlignment="1">
      <alignment horizontal="left" indent="1"/>
    </xf>
    <xf numFmtId="0" fontId="7" fillId="0" borderId="76" xfId="0" applyFont="1" applyBorder="1" applyAlignment="1">
      <alignment horizontal="left" indent="1"/>
    </xf>
    <xf numFmtId="0" fontId="7" fillId="0" borderId="77" xfId="0" applyFont="1" applyBorder="1" applyAlignment="1">
      <alignment horizontal="center"/>
    </xf>
    <xf numFmtId="3" fontId="23" fillId="15" borderId="0" xfId="2" applyNumberFormat="1" applyFont="1" applyFill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3" fillId="0" borderId="0" xfId="2" applyFont="1"/>
    <xf numFmtId="0" fontId="3" fillId="20" borderId="0" xfId="2" applyFont="1" applyFill="1"/>
    <xf numFmtId="0" fontId="24" fillId="20" borderId="0" xfId="2" applyFill="1"/>
    <xf numFmtId="165" fontId="44" fillId="4" borderId="0" xfId="0" applyNumberFormat="1" applyFont="1" applyFill="1" applyAlignment="1">
      <alignment horizontal="center"/>
    </xf>
    <xf numFmtId="0" fontId="29" fillId="0" borderId="0" xfId="0" applyFont="1"/>
    <xf numFmtId="167" fontId="21" fillId="0" borderId="16" xfId="0" applyNumberFormat="1" applyFont="1" applyBorder="1"/>
    <xf numFmtId="165" fontId="18" fillId="11" borderId="0" xfId="2" applyNumberFormat="1" applyFont="1" applyFill="1" applyAlignment="1">
      <alignment horizontal="center"/>
    </xf>
    <xf numFmtId="165" fontId="24" fillId="0" borderId="0" xfId="2" applyNumberFormat="1" applyAlignment="1">
      <alignment horizontal="center"/>
    </xf>
    <xf numFmtId="166" fontId="30" fillId="0" borderId="0" xfId="0" applyNumberFormat="1" applyFont="1"/>
    <xf numFmtId="167" fontId="31" fillId="26" borderId="16" xfId="0" applyNumberFormat="1" applyFont="1" applyFill="1" applyBorder="1"/>
    <xf numFmtId="4" fontId="42" fillId="0" borderId="0" xfId="0" applyNumberFormat="1" applyFont="1"/>
    <xf numFmtId="0" fontId="0" fillId="0" borderId="78" xfId="0" applyBorder="1"/>
    <xf numFmtId="0" fontId="0" fillId="0" borderId="79" xfId="0" applyBorder="1"/>
    <xf numFmtId="164" fontId="0" fillId="0" borderId="79" xfId="0" applyNumberFormat="1" applyBorder="1" applyAlignment="1">
      <alignment horizontal="right"/>
    </xf>
    <xf numFmtId="164" fontId="0" fillId="0" borderId="80" xfId="0" applyNumberFormat="1" applyBorder="1" applyAlignment="1">
      <alignment horizontal="right"/>
    </xf>
    <xf numFmtId="167" fontId="11" fillId="0" borderId="82" xfId="0" applyNumberFormat="1" applyFont="1" applyBorder="1" applyAlignment="1">
      <alignment horizontal="center"/>
    </xf>
    <xf numFmtId="0" fontId="12" fillId="0" borderId="0" xfId="0" applyFont="1" applyAlignment="1">
      <alignment horizontal="right"/>
    </xf>
    <xf numFmtId="0" fontId="11" fillId="0" borderId="81" xfId="0" applyFont="1" applyBorder="1" applyAlignment="1">
      <alignment horizontal="right"/>
    </xf>
    <xf numFmtId="0" fontId="12" fillId="0" borderId="82" xfId="0" applyFont="1" applyBorder="1" applyAlignment="1">
      <alignment horizontal="right"/>
    </xf>
    <xf numFmtId="167" fontId="12" fillId="0" borderId="82" xfId="0" applyNumberFormat="1" applyFont="1" applyBorder="1" applyAlignment="1">
      <alignment horizontal="center"/>
    </xf>
    <xf numFmtId="0" fontId="12" fillId="27" borderId="81" xfId="0" applyFont="1" applyFill="1" applyBorder="1" applyAlignment="1">
      <alignment horizontal="right"/>
    </xf>
    <xf numFmtId="167" fontId="12" fillId="27" borderId="0" xfId="0" applyNumberFormat="1" applyFont="1" applyFill="1" applyAlignment="1">
      <alignment horizontal="center"/>
    </xf>
    <xf numFmtId="166" fontId="12" fillId="0" borderId="0" xfId="0" applyNumberFormat="1" applyFont="1"/>
    <xf numFmtId="167" fontId="41" fillId="20" borderId="20" xfId="0" applyNumberFormat="1" applyFont="1" applyFill="1" applyBorder="1"/>
    <xf numFmtId="14" fontId="64" fillId="0" borderId="0" xfId="0" applyNumberFormat="1" applyFont="1"/>
    <xf numFmtId="167" fontId="61" fillId="12" borderId="0" xfId="0" applyNumberFormat="1" applyFont="1" applyFill="1"/>
    <xf numFmtId="3" fontId="18" fillId="20" borderId="46" xfId="2" applyNumberFormat="1" applyFont="1" applyFill="1" applyBorder="1" applyAlignment="1">
      <alignment horizontal="center"/>
    </xf>
    <xf numFmtId="3" fontId="18" fillId="12" borderId="0" xfId="10" applyNumberFormat="1" applyFont="1" applyFill="1" applyAlignment="1">
      <alignment horizontal="center"/>
    </xf>
    <xf numFmtId="0" fontId="0" fillId="12" borderId="77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0" fillId="12" borderId="76" xfId="0" applyFill="1" applyBorder="1" applyAlignment="1">
      <alignment horizontal="center"/>
    </xf>
    <xf numFmtId="0" fontId="0" fillId="12" borderId="83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84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2" borderId="0" xfId="0" applyFill="1" applyAlignment="1">
      <alignment horizontal="center"/>
    </xf>
    <xf numFmtId="0" fontId="0" fillId="12" borderId="79" xfId="0" applyFill="1" applyBorder="1" applyAlignment="1">
      <alignment horizontal="center"/>
    </xf>
    <xf numFmtId="0" fontId="50" fillId="12" borderId="0" xfId="0" applyFont="1" applyFill="1" applyAlignment="1">
      <alignment horizontal="left" indent="1"/>
    </xf>
    <xf numFmtId="3" fontId="51" fillId="12" borderId="0" xfId="0" applyNumberFormat="1" applyFont="1" applyFill="1" applyAlignment="1">
      <alignment horizontal="center"/>
    </xf>
    <xf numFmtId="3" fontId="50" fillId="12" borderId="13" xfId="0" applyNumberFormat="1" applyFont="1" applyFill="1" applyBorder="1" applyAlignment="1">
      <alignment horizontal="center"/>
    </xf>
    <xf numFmtId="165" fontId="0" fillId="11" borderId="0" xfId="0" applyNumberFormat="1" applyFill="1" applyAlignment="1">
      <alignment horizontal="center" vertical="center"/>
    </xf>
    <xf numFmtId="0" fontId="43" fillId="0" borderId="0" xfId="0" applyFont="1" applyAlignment="1">
      <alignment wrapText="1"/>
    </xf>
    <xf numFmtId="0" fontId="0" fillId="0" borderId="0" xfId="0" applyAlignment="1">
      <alignment wrapText="1"/>
    </xf>
    <xf numFmtId="3" fontId="51" fillId="12" borderId="0" xfId="0" applyNumberFormat="1" applyFont="1" applyFill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24" fillId="0" borderId="0" xfId="2" applyAlignment="1">
      <alignment horizontal="center" vertical="center"/>
    </xf>
    <xf numFmtId="0" fontId="16" fillId="0" borderId="21" xfId="1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" fontId="42" fillId="28" borderId="16" xfId="0" applyNumberFormat="1" applyFont="1" applyFill="1" applyBorder="1" applyAlignment="1">
      <alignment horizontal="center"/>
    </xf>
  </cellXfs>
  <cellStyles count="22">
    <cellStyle name="Čiarka 2" xfId="6" xr:uid="{00000000-0005-0000-0000-000000000000}"/>
    <cellStyle name="Normálna" xfId="0" builtinId="0"/>
    <cellStyle name="Normálna 2" xfId="1" xr:uid="{00000000-0005-0000-0000-000002000000}"/>
    <cellStyle name="Normálna 3" xfId="2" xr:uid="{00000000-0005-0000-0000-000003000000}"/>
    <cellStyle name="Normálna 3 2" xfId="7" xr:uid="{00000000-0005-0000-0000-000004000000}"/>
    <cellStyle name="Normálna 3 3" xfId="10" xr:uid="{00000000-0005-0000-0000-000005000000}"/>
    <cellStyle name="Normálna 3 3 2" xfId="18" xr:uid="{D4E22D64-25DD-47F0-B957-40156F520F0D}"/>
    <cellStyle name="Normálna 4" xfId="4" xr:uid="{00000000-0005-0000-0000-000006000000}"/>
    <cellStyle name="Normálna 5" xfId="5" xr:uid="{00000000-0005-0000-0000-000007000000}"/>
    <cellStyle name="Normálna 5 2" xfId="11" xr:uid="{00000000-0005-0000-0000-000008000000}"/>
    <cellStyle name="Normálna 5 3" xfId="16" xr:uid="{F0BC6004-8724-476A-ABBE-EB97E870CEAA}"/>
    <cellStyle name="Normálna 6" xfId="8" xr:uid="{00000000-0005-0000-0000-000009000000}"/>
    <cellStyle name="Normálna 6 2" xfId="12" xr:uid="{00000000-0005-0000-0000-00000A000000}"/>
    <cellStyle name="Normálna 6 3" xfId="20" xr:uid="{5A077716-9452-4B1F-8C7A-D3CB1D6E66AE}"/>
    <cellStyle name="Normálna 7" xfId="17" xr:uid="{D9B37880-3E6F-4E29-A993-0C7FA1CDFA70}"/>
    <cellStyle name="Normálna 8" xfId="14" xr:uid="{2BD937FF-0D70-41F2-A288-DD2CF3AF53A8}"/>
    <cellStyle name="Normálne 2" xfId="9" xr:uid="{00000000-0005-0000-0000-00000B000000}"/>
    <cellStyle name="Normálne 2 2" xfId="13" xr:uid="{00000000-0005-0000-0000-00000C000000}"/>
    <cellStyle name="Normálne 2 3" xfId="21" xr:uid="{7895129A-C4D1-4A25-BF51-AE714C2D9125}"/>
    <cellStyle name="Percentá" xfId="3" builtinId="5"/>
    <cellStyle name="Percentá 2" xfId="19" xr:uid="{A239A88E-114E-4E6D-91FC-B16EBE64E698}"/>
    <cellStyle name="Percentá 3" xfId="15" xr:uid="{D26428D0-809F-42E4-8C76-BD93EBF4B225}"/>
  </cellStyles>
  <dxfs count="706"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horizontal="center"/>
    </dxf>
    <dxf>
      <alignment horizontal="center"/>
    </dxf>
    <dxf>
      <font>
        <sz val="10"/>
      </font>
    </dxf>
    <dxf>
      <alignment wrapText="1"/>
    </dxf>
    <dxf>
      <fill>
        <patternFill>
          <bgColor theme="0" tint="-0.14999847407452621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font>
        <sz val="1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vertical="bottom"/>
    </dxf>
    <dxf>
      <fill>
        <patternFill patternType="solid">
          <bgColor rgb="FFFFFF00"/>
        </patternFill>
      </fill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horizontal="center"/>
    </dxf>
    <dxf>
      <alignment horizontal="center"/>
    </dxf>
    <dxf>
      <font>
        <sz val="10"/>
      </font>
    </dxf>
    <dxf>
      <alignment wrapText="1"/>
    </dxf>
    <dxf>
      <fill>
        <patternFill>
          <bgColor theme="0" tint="-0.14999847407452621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d/m/yyyy"/>
    </dxf>
    <dxf>
      <numFmt numFmtId="19" formatCode="d/m/yyyy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sz val="10"/>
      </font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alignment wrapText="1"/>
    </dxf>
    <dxf>
      <fill>
        <patternFill>
          <bgColor theme="0" tint="-0.14999847407452621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alignment wrapText="1"/>
    </dxf>
    <dxf>
      <fill>
        <patternFill>
          <bgColor theme="0" tint="-0.14999847407452621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79998168889431442"/>
        </patternFill>
      </fill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9" tint="0.79998168889431442"/>
        </patternFill>
      </fill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4" formatCode="#,##0.00"/>
    </dxf>
    <dxf>
      <numFmt numFmtId="165" formatCode="#,##0.0"/>
    </dxf>
    <dxf>
      <numFmt numFmtId="165" formatCode="#,##0.0"/>
    </dxf>
    <dxf>
      <alignment horizontal="center" indent="0"/>
    </dxf>
    <dxf>
      <alignment horizontal="center" indent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4" formatCode="#,##0.00"/>
    </dxf>
    <dxf>
      <numFmt numFmtId="4" formatCode="#,##0.00"/>
    </dxf>
    <dxf>
      <numFmt numFmtId="4" formatCode="#,##0.00"/>
    </dxf>
    <dxf>
      <fill>
        <patternFill patternType="solid">
          <bgColor theme="9" tint="0.79998168889431442"/>
        </patternFill>
      </fill>
    </dxf>
    <dxf>
      <font>
        <b/>
      </font>
    </dxf>
    <dxf>
      <fill>
        <patternFill patternType="solid">
          <bgColor theme="9" tint="0.79998168889431442"/>
        </patternFill>
      </fill>
    </dxf>
    <dxf>
      <numFmt numFmtId="165" formatCode="#,##0.0"/>
    </dxf>
    <dxf>
      <numFmt numFmtId="165" formatCode="#,##0.0"/>
    </dxf>
    <dxf>
      <alignment horizontal="center" indent="0"/>
    </dxf>
    <dxf>
      <alignment horizontal="center" indent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/>
        <top/>
        <bottom/>
      </border>
    </dxf>
    <dxf>
      <border>
        <left style="dashed">
          <color theme="7" tint="-0.24994659260841701"/>
        </left>
        <right style="dashed">
          <color theme="7" tint="-0.24994659260841701"/>
        </right>
        <top style="dashed">
          <color theme="7" tint="-0.24994659260841701"/>
        </top>
        <bottom style="dashed">
          <color theme="7" tint="-0.24994659260841701"/>
        </bottom>
      </border>
    </dxf>
    <dxf>
      <border>
        <left style="dashed">
          <color theme="7" tint="-0.24994659260841701"/>
        </left>
        <right style="dashed">
          <color theme="7" tint="-0.24994659260841701"/>
        </right>
        <top style="dashed">
          <color theme="7" tint="-0.24994659260841701"/>
        </top>
        <bottom style="dashed">
          <color theme="7" tint="-0.24994659260841701"/>
        </bottom>
      </border>
    </dxf>
    <dxf>
      <border>
        <left style="dashed">
          <color theme="7" tint="-0.24994659260841701"/>
        </left>
        <right style="dashed">
          <color theme="7" tint="-0.24994659260841701"/>
        </right>
        <top style="dashed">
          <color theme="7" tint="-0.24994659260841701"/>
        </top>
        <bottom style="dashed">
          <color theme="7" tint="-0.24994659260841701"/>
        </bottom>
      </border>
    </dxf>
    <dxf>
      <border>
        <left style="dashed">
          <color theme="7" tint="-0.24994659260841701"/>
        </left>
        <right style="dashed">
          <color theme="7" tint="-0.24994659260841701"/>
        </right>
        <top style="dashed">
          <color theme="7" tint="-0.24994659260841701"/>
        </top>
        <bottom style="dashed">
          <color theme="7" tint="-0.24994659260841701"/>
        </bottom>
      </border>
    </dxf>
    <dxf>
      <border>
        <left style="dashed">
          <color theme="7" tint="-0.24994659260841701"/>
        </left>
        <right style="dashed">
          <color theme="7" tint="-0.24994659260841701"/>
        </right>
        <top style="dashed">
          <color theme="7" tint="-0.24994659260841701"/>
        </top>
        <bottom style="dashed">
          <color theme="7" tint="-0.24994659260841701"/>
        </bottom>
      </border>
    </dxf>
    <dxf>
      <border>
        <left style="dashed">
          <color theme="7" tint="-0.24994659260841701"/>
        </left>
        <right style="dashed">
          <color theme="7" tint="-0.24994659260841701"/>
        </right>
        <top style="dashed">
          <color theme="7" tint="-0.24994659260841701"/>
        </top>
        <bottom style="dashed">
          <color theme="7" tint="-0.24994659260841701"/>
        </bottom>
      </border>
    </dxf>
    <dxf>
      <border>
        <left style="dashed">
          <color theme="7" tint="-0.24994659260841701"/>
        </left>
        <right style="dashed">
          <color theme="7" tint="-0.24994659260841701"/>
        </right>
        <top style="dashed">
          <color theme="7" tint="-0.24994659260841701"/>
        </top>
        <bottom style="dashed">
          <color theme="7" tint="-0.24994659260841701"/>
        </bottom>
      </border>
    </dxf>
    <dxf>
      <border>
        <left style="dashed">
          <color theme="7" tint="-0.24994659260841701"/>
        </left>
        <right style="dashed">
          <color theme="7" tint="-0.24994659260841701"/>
        </right>
        <top style="dashed">
          <color theme="7" tint="-0.24994659260841701"/>
        </top>
        <bottom style="dashed">
          <color theme="7" tint="-0.24994659260841701"/>
        </bottom>
      </border>
    </dxf>
    <dxf>
      <border>
        <left style="dashed">
          <color theme="7" tint="-0.24994659260841701"/>
        </left>
        <right style="dashed">
          <color theme="7" tint="-0.24994659260841701"/>
        </right>
        <top style="dashed">
          <color theme="7" tint="-0.24994659260841701"/>
        </top>
        <bottom style="dashed">
          <color theme="7" tint="-0.24994659260841701"/>
        </bottom>
      </border>
    </dxf>
    <dxf>
      <border>
        <left style="dashed">
          <color theme="7" tint="-0.24994659260841701"/>
        </left>
        <right style="dashed">
          <color theme="7" tint="-0.24994659260841701"/>
        </right>
        <top style="dashed">
          <color theme="7" tint="-0.24994659260841701"/>
        </top>
        <bottom style="dashed">
          <color theme="7" tint="-0.24994659260841701"/>
        </bottom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CCCCFF"/>
      <color rgb="FF0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47625</xdr:rowOff>
    </xdr:from>
    <xdr:to>
      <xdr:col>15</xdr:col>
      <xdr:colOff>449014</xdr:colOff>
      <xdr:row>45</xdr:row>
      <xdr:rowOff>124762</xdr:rowOff>
    </xdr:to>
    <xdr:pic>
      <xdr:nvPicPr>
        <xdr:cNvPr id="2" name="Obrázok 1">
          <a:extLst>
            <a:ext uri="{FF2B5EF4-FFF2-40B4-BE49-F238E27FC236}">
              <a16:creationId xmlns:a16="http://schemas.microsoft.com/office/drawing/2014/main" id="{4A0D3ED2-6294-4BDF-89D3-F9547192D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5325"/>
          <a:ext cx="9593014" cy="67160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466725</xdr:colOff>
      <xdr:row>1</xdr:row>
      <xdr:rowOff>142875</xdr:rowOff>
    </xdr:from>
    <xdr:to>
      <xdr:col>9</xdr:col>
      <xdr:colOff>200025</xdr:colOff>
      <xdr:row>10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obdobie">
              <a:extLst>
                <a:ext uri="{FF2B5EF4-FFF2-40B4-BE49-F238E27FC236}">
                  <a16:creationId xmlns:a16="http://schemas.microsoft.com/office/drawing/2014/main" id="{E76E50E9-C28F-4AD4-A12D-3D23FB271B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bdobi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48625" y="304800"/>
              <a:ext cx="1819275" cy="1571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k-SK" sz="1100"/>
                <a:t>Tento tvar predstavuje rýchly filter. Rýchle filtre sú podporované v Exceli 2010 alebo novšej verzii.
Rýchly filter sa nedá použiť, ak bol tvar upravený v staršej verzii Excelu alebo ak bol zošit uložený v Exceli 2003 či v staršej verzii.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0109" refreshedDate="46220.317250578701" createdVersion="6" refreshedVersion="7" minRefreshableVersion="3" recordCount="342" xr:uid="{00000000-000A-0000-FFFF-FFFF00000000}">
  <cacheSource type="worksheet">
    <worksheetSource ref="A1:L1048576" sheet="data_z_viacur.zostavy"/>
  </cacheSource>
  <cacheFields count="14">
    <cacheField name="Zákazka" numFmtId="0">
      <sharedItems containsBlank="1"/>
    </cacheField>
    <cacheField name="Názov zákazky" numFmtId="0">
      <sharedItems containsBlank="1" count="1596">
        <s v="Základový rám   1 ks                                                                                "/>
        <s v="3D Dráha                                                                                            "/>
        <s v="SWITCH 1                                                                                            "/>
        <s v="SWITCH 2                                                                                            "/>
        <s v="3D DRÁHA - FBCD Karls Erlebnisdorf                                                                  "/>
        <s v="3D Dráha - SF Fiesta Texas                                                                          "/>
        <s v="Station - SF Fiesta Texas                                                                           "/>
        <s v="Launch - SF Fiesta Texas                                                                            "/>
        <s v="Storage - SF Fiesta Texas 3 ks                                                                      "/>
        <s v="Switch - SF Fiesta Texas                                                                            "/>
        <s v="Kostra statora DAX7-290ERJT   3 ks                                                                  "/>
        <s v="Kostra statora BDAX7-168ER   3 ks                                                                   "/>
        <s v="Kostra statora DAX7-145ER   2 ks                                                                    "/>
        <s v="Kostra statora DAX7-290ERJT   7 ks                                                                  "/>
        <s v="Kostra statora DAX62-166   7 ks                                                                     "/>
        <s v="Brakezone - SF Fiesta Texas                                                                         "/>
        <s v="3D Dráha   68 ks                                                                                    "/>
        <s v="SWITCH   9ks                                                                                        "/>
        <s v="2D ku SWITCH                                                                                        "/>
        <s v="2D SHOW                                                                                             "/>
        <s v="SWITCH 1 segment                                                                                    "/>
        <s v="Draw Bridge                                                                                         "/>
        <s v="Track Hold                                                                                          "/>
        <s v="Track Load                                                                                          "/>
        <s v="Track Unload                                                                                        "/>
        <s v="Track Launch                                                                                        "/>
        <s v="Brake Zone                                                                                          "/>
        <s v="Track 3D 49 ks                                                                                      "/>
        <s v="Station/Hold                                                                                        "/>
        <s v="Launch                                                                                              "/>
        <s v="Track                                                                                               "/>
        <s v="Kostra statora svarek    4 ks                                                                       "/>
        <s v="Camrail   61 ks                                                                                     "/>
        <s v="Dráha                                                                                               "/>
        <s v="Stĺpy                                                                                               "/>
        <s v="Rám zakladovy opracovanie DG215  1 ks                                                               "/>
        <s v="Kostra statora DG215ZU-04  3 ks                                                                     "/>
        <s v="Kostra statora BDAX72-265ER  3 ks                                                                   "/>
        <s v="Cam rail hub   1 ks                                                                                 "/>
        <s v="Gehäuse   1 ks                                                                                      "/>
        <s v="Kostra statora BDAX7-290ERJT  2 ks                                                                  "/>
        <s v="Kostra statora BDAX62-170ER  2 ks                                                                   "/>
        <s v="Kostra statora BDAX7-290ERJT  1 ks                                                                  "/>
        <s v="Kostra statora BDAX7-185ER  1 ks                                                                    "/>
        <s v="Kostra statora BDAX72-265ER  2 ks                                                                   "/>
        <s v="Starshape                                                                                           "/>
        <s v="Gehäuse   2 ks                                                                                      "/>
        <s v="Lagerschild   2+2 ks AJ HA.18728.99                                                                 "/>
        <s v="Stĺpy BC Grona                                                                                      "/>
        <s v="Stĺpy AC-Belantis                                                                                   "/>
        <s v="Aufhängung   3 ks                                                                                   "/>
        <s v="Dielce                                                                                              "/>
        <s v="Trommelkörper   1 ks                                                                                "/>
        <s v="Oprava a udržiavanie majetku                                                                        "/>
        <s v="Plazma skúšky rezov                                                                                 "/>
        <s v="VRTB náklady na pracovisko                                                                          "/>
        <s v="Čistenie roštov VP5                                                                                 "/>
        <s v="Pálenie   5 ks                                                                                      "/>
        <s v="Pálenie, skruž.+materiál  2 ks                                                                      "/>
        <s v="Pálenie                                                                                             "/>
        <s v="Zváranie   1 ks                                                                                     "/>
        <s v="3D pálenie rúry   1 ks                                                                              "/>
        <s v="Podniková réžia                                                                                     "/>
        <m/>
        <s v="Haube   1 ks                                                                                        " u="1"/>
        <s v="Haube   2 ks                                                                                        " u="1"/>
        <s v="Haube  4ks  AJ  HL.19297.99                                                                         " u="1"/>
        <s v="Cover   2+2 ks  AJ HM.13265.99                                                                      " u="1"/>
        <s v="Pokračovanie 3D Spinning Coaster, Haiyan CHINA                                                      " u="1"/>
        <s v="Pokračovanie Brzdy Spinning Coaster, Haiyan CHINA                                                   " u="1"/>
        <s v="VEM_1+1x_Lagerschild                                                                                " u="1"/>
        <s v="VEM_1+1_BK.14063.99                                                                                 " u="1"/>
        <s v="VEM_1+1_Gehäuse_BE.17751-52.99                                                                      " u="1"/>
        <s v="VEM_1+1_Pressring                                                                                   " u="1"/>
        <s v="VEM_10+12_Pressring                                                                                 " u="1"/>
        <s v="VEM_10x_Pressring                                                                                   " u="1"/>
        <s v="VEM_12+12_Pressring                                                                                 " u="1"/>
        <s v="VEM_12x_Pressring                                                                                   " u="1"/>
        <s v="VEM_14x_pressring                                                                                   " u="1"/>
        <s v="VEM_16+16_Pressring                                                                                 " u="1"/>
        <s v="VEM_16x_BE.19210.99                                                                                 " u="1"/>
        <s v="VEM_16x_BE.19210_99                                                                                 " u="1"/>
        <s v="VEM_16x_Pressring                                                                                   " u="1"/>
        <s v="VEM_1x_AY.21246.99                                                                                  " u="1"/>
        <s v="VEM_1x_BB.13134.99,13138.99                                                                         " u="1"/>
        <s v="VEM_1x_BE.19013.99                                                                                  " u="1"/>
        <s v="VEM_1x_BE.19546.99                                                                                  " u="1"/>
        <s v="VEM_1x_BE.19623.99                                                                                  " u="1"/>
        <s v="VEM_1x_BE.19637.99                                                                                  " u="1"/>
        <s v="VEM_1x_BE.20000.99                                                                                  " u="1"/>
        <s v="VEM_1x_BE.20003.99                                                                                  " u="1"/>
        <s v="VEM_1x_BE.20009.99                                                                                  " u="1"/>
        <s v="VEM_1x_BE.20017.99                                                                                  " u="1"/>
        <s v="VEM_1x_BE.20021.99                                                                                  " u="1"/>
        <s v="VEM_1x_BE.20023.99                                                                                  " u="1"/>
        <s v="VEM_1x_BE.20044.99                                                                                  " u="1"/>
        <s v="VEM_1x_BE.20075.99                                                                                  " u="1"/>
        <s v="VEM_1x_BE.20079.99                                                                                  " u="1"/>
        <s v="VEM_1x_BE.20094.99                                                                                  " u="1"/>
        <s v="VEM_1x_BE.20103.99                                                                                  " u="1"/>
        <s v="VEM_1x_BE.20116.99                                                                                  " u="1"/>
        <s v="VEM_1x_BE.20125.99                                                                                  " u="1"/>
        <s v="VEM_1x_BE.20185.99                                                                                  " u="1"/>
        <s v="VEM_1x_BE.20188.99                                                                                  " u="1"/>
        <s v="VEM_1x_BE.20197.99.                                                                                 " u="1"/>
        <s v="VEM_1x_BE.20211.99                                                                                  " u="1"/>
        <s v="VEM_1X_BE.20213.99                                                                                  " u="1"/>
        <s v="VEM_1x_BE.20217.99                                                                                  " u="1"/>
        <s v="VEM_1x_BE.20218.99                                                                                  " u="1"/>
        <s v="VEM_1x_BE.20226.99                                                                                  " u="1"/>
        <s v="VEM_1x_BE.20251.99                                                                                  " u="1"/>
        <s v="VEM_1x_BE.20253.99                                                                                  " u="1"/>
        <s v="VEM_1x_BE.20277.99                                                                                  " u="1"/>
        <s v="VEM_1x_BE.20287.99                                                                                  " u="1"/>
        <s v="VEM_1x_BE.20312.99                                                                                  " u="1"/>
        <s v="VEM_1x_BE.20329.99                                                                                  " u="1"/>
        <s v="VEM_1x_BE.20353.99                                                                                  " u="1"/>
        <s v="VEM_1x_BE.20609.99 Stator                                                                           " u="1"/>
        <s v="VEM_1x_BE.20647.99 Stator                                                                           " u="1"/>
        <s v="VEM_1x_BE.20676.99 Stator                                                                           " u="1"/>
        <s v="VEM_1x_BE18894.99                                                                                   " u="1"/>
        <s v="VEM_1x_Dichtungsgehäuse                                                                             " u="1"/>
        <s v="VEM_1x_Fundamentrahmen                                                                              " u="1"/>
        <s v="VEM_1x_Fundamentrahmne                                                                              " u="1"/>
        <s v="VEM_1x_Gehäuse                                                                                      " u="1"/>
        <s v="VEM_1x_Gehäuse BE.18400.99                                                                          " u="1"/>
        <s v="VEM_1x_Gehäuse_BEW.19210.99                                                                         " u="1"/>
        <s v="VEM_1x_Grundrahmen                                                                                  " u="1"/>
        <s v="VEM_1x_HU.13026.99                                                                                  " u="1"/>
        <s v="VEM_1x_HV.13377.99                                                                                  " u="1"/>
        <s v="VEM_1x_Lüfter                                                                                       " u="1"/>
        <s v="VEM_1x_Schutzschield                                                                                " u="1"/>
        <s v="VEM_1x_Schutzschild                                                                                 " u="1"/>
        <s v="VEM_1x_stator                                                                                       " u="1"/>
        <s v="VEM_1x_Tlakový stator                                                                               " u="1"/>
        <s v="VEM_2+1_stator                                                                                      " u="1"/>
        <s v="VEM_2+2x_Lagerschild                                                                                " u="1"/>
        <s v="VEM_2+2_Abdeckung                                                                                   " u="1"/>
        <s v="VEM_2+2_BB.13134.99+BB.13138.9                                                                      " u="1"/>
        <s v="VEM_2+2_BE.18341.99                                                                                 " u="1"/>
        <s v="VEM_2+2_Gehäuse                                                                                     " u="1"/>
        <s v="VEM_2+2_Pressring                                                                                   " u="1"/>
        <s v="VEM_2+2_Schutzschild                                                                                " u="1"/>
        <s v="VEM_2+2_Ständerpressring                                                                            " u="1"/>
        <s v="VEM_2+4_Konsole                                                                                     " u="1"/>
        <s v="VEM_2+8_Konsole                                                                                     " u="1"/>
        <s v="VEM_2x_BE.16800.99                                                                                  " u="1"/>
        <s v="VEM_2x_BE.17753.99                                                                                  " u="1"/>
        <s v="VEM_2x_BE.17754.99                                                                                  " u="1"/>
        <s v="VEM_2x_BE.18342.99                                                                                  " u="1"/>
        <s v="VEM_2x_BE.19974.99                                                                                  " u="1"/>
        <s v="VEM_2x_BE.20035.99                                                                                  " u="1"/>
        <s v="VEM_2x_BE.20058.99                                                                                  " u="1"/>
        <s v="VEM_2x_BE.20079.99                                                                                  " u="1"/>
        <s v="VEM_2x_BE.20160.99                                                                                  " u="1"/>
        <s v="VEM_2x_BE.20310.99                                                                                  " u="1"/>
        <s v="VEM_2x_BE17751.99_BE.17752.99                                                                       " u="1"/>
        <s v="VEM_2x_CE.13100.99                                                                                  " u="1"/>
        <s v="VEM_2x_Gehäuse                                                                                      " u="1"/>
        <s v="VEM_2x_Gehäuse BE.17754.99                                                                          " u="1"/>
        <s v="VEM_2x_Gehäuse BE.20850.99                                                                          " u="1"/>
        <s v="VEM_2x_Gehäuse_BE.17751-52.99                                                                       " u="1"/>
        <s v="VEM_2x_Gehäuse_BE.19875.99                                                                          " u="1"/>
        <s v="VEM_2x_Gehäuse_BE.20743.99                                                                          " u="1"/>
        <s v="VEM_2x_Gehäuse_BE.20850.99                                                                          " u="1"/>
        <s v="VEM_2x_Gehäuse_BE.20944.99                                                                          " u="1"/>
        <s v="VEM_2x_Gehäuse_BE.20971.99                                                                          " u="1"/>
        <s v="VEM_2x_Grundrahmen                                                                                  " u="1"/>
        <s v="VEM_2x_HU.13017.99                                                                                  " u="1"/>
        <s v="VEM_2x_HU.13025.99                                                                                  " u="1"/>
        <s v="VEM_2x_HV.13291.99                                                                                  " u="1"/>
        <s v="VEM_2x_HV.13395.99 Fundamentr.                                                                      " u="1"/>
        <s v="VEM_2x_Lagerschild                                                                                  " u="1"/>
        <s v="VEM_2x_Läuferkreutz                                                                                 " u="1"/>
        <s v="VEM_2x_Lüfter                                                                                       " u="1"/>
        <s v="VEM_2x_Pressring                                                                                    " u="1"/>
        <s v="VEM_2x_Schutzschild                                                                                 " u="1"/>
        <s v="VEM_2x_Stator BE.20892.99                                                                           " u="1"/>
        <s v="VEM_2x_Tragstern                                                                                    " u="1"/>
        <s v="VEM_2x_Turnrad                                                                                      " u="1"/>
        <s v="VEM_3+1+1_pressring                                                                                 " u="1"/>
        <s v="VEM_3+3_Pressring                                                                                   " u="1"/>
        <s v="VEM_3+3_ring                                                                                        " u="1"/>
        <s v="VEM_3x_ARMSTERN                                                                                     " u="1"/>
        <s v="VEM_3x_BE.19592.99                                                                                  " u="1"/>
        <s v="VEM_3x_BE.20292.99                                                                                  " u="1"/>
        <s v="VEM_3x_Cooler housing HG.16924                                                                      " u="1"/>
        <s v="VEM_3x_Gehäuse                                                                                      " u="1"/>
        <s v="VEM_3x_TRAGSTERN                                                                                    " u="1"/>
        <s v="VEM_4x_BE.20239.99                                                                                  " u="1"/>
        <s v="VEM_4x_BE.20292.99                                                                                  " u="1"/>
        <s v="VEM_4x_Gehäuse_BE.17406.99                                                                          " u="1"/>
        <s v="VEM_4x_Grundrahmen                                                                                  " u="1"/>
        <s v="VEM_4x_HB.13731G99_                                                                                 " u="1"/>
        <s v="VEM_4x_Lagerschield                                                                                 " u="1"/>
        <s v="VEM_4x_Lagerschild                                                                                  " u="1"/>
        <s v="VEM_4x_Schutzschield-kaplnka                                                                        " u="1"/>
        <s v="VEM_4x_stator                                                                                       " u="1"/>
        <s v="VEM_4x_Ständserpressring                                                                            " u="1"/>
        <s v="VEM_5+5x_Pressring                                                                                  " u="1"/>
        <s v="VEM_5x_Läuferkreutz                                                                                 " u="1"/>
        <s v="VEM_6xPressring                                                                                     " u="1"/>
        <s v="VEM_6x_Gehäuse_BE.20978.99                                                                          " u="1"/>
        <s v="VEM_6x_Lagerschild                                                                                  " u="1"/>
        <s v="VEM_7x_BE.20292.99                                                                                  " u="1"/>
        <s v="VEM_7x_CE.13128.99                                                                                  " u="1"/>
        <s v="VEM_7x_Pressring                                                                                    " u="1"/>
        <s v="VEM_8+4+2_Lagerschild                                                                               " u="1"/>
        <s v="VEM_8x_Pressring                                                                                    " u="1"/>
        <s v="VEM_8x_Schutzschild                                                                                 " u="1"/>
        <s v="VEM_BB.13642.99 undBB.13646.99                                                                      " u="1"/>
        <s v="VEM_BE.16799.99                                                                                     " u="1"/>
        <s v="VEM_BE.17310.99                                                                                     " u="1"/>
        <s v="VEM_BE.19579.99_3x                                                                                  " u="1"/>
        <s v="VEM_Gehäuse_BE.20864.99                                                                             " u="1"/>
        <s v="VEM_stator_1x_BE.20277.99                                                                           " u="1"/>
        <s v="VEN_2x_Gehäuse_BE.17753.99                                                                          " u="1"/>
        <s v="GERSTL._stĺpy                                                                                       " u="1"/>
        <s v="GERSTLAUER_1x_Dráha                                                                                 " u="1"/>
        <s v="GERSTLAUER_1x_Hauptarm                                                                              " u="1"/>
        <s v="GERSTLAUER_1x_Montáž                                                                                " u="1"/>
        <s v="GERSTLAUER_1x_Stĺpy                                                                                 " u="1"/>
        <s v="GERSTL_100x_Coulumns                                                                                " u="1"/>
        <s v="GERSTL_10x_Stirwand                                                                                 " u="1"/>
        <s v="GERSTL_1x_Hauptarm                                                                                  " u="1"/>
        <s v="GERSTL_1x_Mast                                                                                      " u="1"/>
        <s v="Gerstl_1x_sky fly                                                                                   " u="1"/>
        <s v="GERSTL_1x_Sky Roller                                                                                " u="1"/>
        <s v="Gerstl_3x 28 ks_segmenty                                                                            " u="1"/>
        <s v="GERSTL_9x_dielce                                                                                    " u="1"/>
        <s v="GERSTL_stlpy                                                                                        " u="1"/>
        <s v="Gerstl_towers                                                                                       " u="1"/>
        <s v="Povrchová úprava                                                                                    " u="1"/>
        <s v="Povrchová úprava   1 ks                                                                             " u="1"/>
        <s v="Povrchová úprava   2 ks                                                                             " u="1"/>
        <s v="Povrchová úprava   20 ks                                                                            " u="1"/>
        <s v="Povrchová úprava 9m kontajner                                                                       " u="1"/>
        <s v="Repas prípravkov Vekoma                                                                             " u="1"/>
        <s v="Repas prípravkov Welding                                                                            " u="1"/>
        <s v="Pods   4 ks                                                                                         " u="1"/>
        <s v="VaV robot. prac. skladanie visutých dráh                                                            " u="1"/>
        <s v="Rezanie                                                                                             " u="1"/>
        <s v="Rezanie  jokel 4+4ks                                                                                " u="1"/>
        <s v="Čistenie páličky                                                                                    " u="1"/>
        <s v="MAURER-BTS_1x_brzdy                                                                                 " u="1"/>
        <s v="MAURER-BTS_1x_dráha                                                                                 " u="1"/>
        <s v="MAURER-BTS_1x_montáž                                                                                " u="1"/>
        <s v="MAURER-BTS_1x_stĺpy                                                                                 " u="1"/>
        <s v="Maurer-BTS_1_Montáž Carnival                                                                        " u="1"/>
        <s v="Base frame                                                                                          " u="1"/>
        <s v="Base frame   3 ks                                                                                   " u="1"/>
        <s v="Base frame  2ks                                                                                     " u="1"/>
        <s v="Base frame 6B cold                                                                                  " u="1"/>
        <s v="Meissem_12x_Výpalky                                                                                 " u="1"/>
        <s v="Meissen_1x_Pálenie                                                                                  " u="1"/>
        <s v="Grundrahmen   1 ks                                                                                  " u="1"/>
        <s v="Grundrahmen   2 ks                                                                                  " u="1"/>
        <s v="Grundrahmen   3 ks                                                                                  " u="1"/>
        <s v="Grundrahmen   4 ks                                                                                  " u="1"/>
        <s v="2D SFC Phoenix Vodante                                                                              " u="1"/>
        <s v="2D STANICA+BRZDY  FC300 Horus Vidante                                                               " u="1"/>
        <s v="2D Station_4 ks                                                                                     " u="1"/>
        <s v="Axial beam_nosníky_2ks                                                                              " u="1"/>
        <s v="Axiallüfter   1+1 ks                                                                                " u="1"/>
        <s v="CPL Dielce   30 ks                                                                                  " u="1"/>
        <s v="Pottinger_2x_Skružovanie                                                                            " u="1"/>
        <s v="POTTINGER_3x_skruzovanie                                                                            " u="1"/>
        <s v="Pottinger_3x_skružovanie                                                                            " u="1"/>
        <s v="Pottinger_4x_skružovanie                                                                            " u="1"/>
        <s v="Zwischenflanch   4 ks                                                                               " u="1"/>
        <s v="Zwischenflansch   1 ks                                                                              " u="1"/>
        <s v="Zwischenflansch   2 ks                                                                              " u="1"/>
        <s v="Zwischenrahmen   2 ks                                                                               " u="1"/>
        <s v="TYPE S                                                                                              " u="1"/>
        <s v="2D Track Kalypso Winnoland                                                                          " u="1"/>
        <s v="3D DRÁHA   SFC500                                                                                   " u="1"/>
        <s v="3D DRÁHA   Woodland Farub Dánsko                                                                    " u="1"/>
        <s v="3D dráha  Family Boomerang                                                                          " u="1"/>
        <s v="3D DRÁHA  FBCD Fraispertuis                                                                         " u="1"/>
        <s v="3D DRÁHA  FC300 Horus Vidante                                                                       " u="1"/>
        <s v="3D DRÁHA - DLC Vidante                                                                              " u="1"/>
        <s v="3D DRÁHA - FB Qatar                                                                                 " u="1"/>
        <s v="3D DRÁHA - FBCD Karls Erlebnisdorf1                                                                 " u="1"/>
        <s v="3D DRÁHA - FC300 Horus Cacao show                                                                   " u="1"/>
        <s v="3D dráha - FC300 Hosso                                                                              " u="1"/>
        <s v="3D DRÁHA - FCL Dollywood                                                                            " u="1"/>
        <s v="3D dráha - LC Duplex Galaxyland                                                                     " u="1"/>
        <s v="3D DRÁHA - Mandoria                                                                                 " u="1"/>
        <s v="3D dráha - SFC Hosso                                                                                " u="1"/>
        <s v="3D dráha - TILT COASTER                                                                             " u="1"/>
        <s v="3D Dráha - WRTW-test 7 ks                                                                           " u="1"/>
        <s v="3D Dráha 18 ks                                                                                      " u="1"/>
        <s v="3D Dráha 34 ks                                                                                      " u="1"/>
        <s v="3D dráha FC 300                                                                                     " u="1"/>
        <s v="3D Dráha FC300 HORUS                                                                                " u="1"/>
        <s v="3D Dráha SBC Vinpaerl                                                                               " u="1"/>
        <s v="3D DRÁHA SBMT 460, Dreamworld                                                                       " u="1"/>
        <s v="3D Dráha SFC 450                                                                                    " u="1"/>
        <s v="3D Dráha SFC 450 Village                                                                            " u="1"/>
        <s v="3D DRÁHA Tilt Coaster                                                                               " u="1"/>
        <s v="3D Dráha, FB Cedar Fair                                                                             " u="1"/>
        <s v="3D dráha, FB Racer Nashville                                                                        " u="1"/>
        <s v="3D dráha, FB Racer Village Roadshow                                                                 " u="1"/>
        <s v="Maatador SK_2x_skružovanie                                                                          " u="1"/>
        <s v="Seesaw - Tilt Coaster-Energylandia                                                                  " u="1"/>
        <s v="SEESAW DRÁHA Tilt Coaster                                                                           " u="1"/>
        <s v="Expazka   1 ks                                                                                      " u="1"/>
        <s v="HNB_10x_ohybanie                                                                                    " u="1"/>
        <s v="HNB_16x_ohýbanie                                                                                    " u="1"/>
        <s v="HNB_8x_ohýbanie                                                                                     " u="1"/>
        <s v="HNB_Ohýbanie+skružovanie_4+4+4                                                                      " u="1"/>
        <s v="HNB_Ohýbanie_7+7 ks                                                                                 " u="1"/>
        <s v="Martech_1x_Skružovanie                                                                              " u="1"/>
        <s v="Martech_1x_skružovanie profilu                                                                      " u="1"/>
        <s v="Mast assembly                                                                                       " u="1"/>
        <s v="Masten f. Slidewheel                                                                                " u="1"/>
        <s v="miTUBE_2x_priestorové pálenie                                                                       " u="1"/>
        <s v="miTUBE_8x_Priestorové pálenie                                                                       " u="1"/>
        <s v="miTube_Priestor. pál._4+4 ks                                                                        " u="1"/>
        <s v="Lagerschield 2+2 ks  aj HA.17529.99                                                                 " u="1"/>
        <s v="Lagerschild    2 ks                                                                                 " u="1"/>
        <s v="Lagerschild    2 ks AJ HA.13277.88                                                                  " u="1"/>
        <s v="Lagerschild    4 ks                                                                                 " u="1"/>
        <s v="Lagerschild    7+7 ks AJ HA.18250.99                                                                " u="1"/>
        <s v="Lagerschild   1 ks                                                                                  " u="1"/>
        <s v="Lagerschild   1+1 ks  Aj HA.18449.52                                                                " u="1"/>
        <s v="Lagerschild   1+1 ks  Aj HA.18557.99                                                                " u="1"/>
        <s v="Lagerschild   1+1 ks AJ HA.14680.99                                                                 " u="1"/>
        <s v="Lagerschild   1+1 ks AJ HA.16259.99                                                                 " u="1"/>
        <s v="Lagerschild   1ks                                                                                   " u="1"/>
        <s v="Lagerschild   2 ks                                                                                  " u="1"/>
        <s v="Lagerschild   2 ks   AJ HA.17572.99                                                                 " u="1"/>
        <s v="Lagerschild   2+2 ks   AJ  HA.17570.99                                                              " u="1"/>
        <s v="Lagerschild   2+2 ks  AJ HA.17698.99                                                                " u="1"/>
        <s v="Lagerschild   2+2 ks  AJ HA.18121.99                                                                " u="1"/>
        <s v="Lagerschild   2+2 ks AJ HA.13283.99                                                                 " u="1"/>
        <s v="Lagerschild   2+2 ks AJ HA.17569.99                                                                 " u="1"/>
        <s v="Lagerschild   3+3 ks   AJ  HA.11806.99                                                              " u="1"/>
        <s v="Lagerschild   3+3 ks  AJ HA.14799.99                                                                " u="1"/>
        <s v="Lagerschild   4+4 ks  AJ HA.18121.99                                                                " u="1"/>
        <s v="Lagerschild   4+4 ks  AJ HA.18728.99                                                                " u="1"/>
        <s v="Lagerschild  1 ks                                                                                   " u="1"/>
        <s v="Lagerschild  2 ks                                                                                   " u="1"/>
        <s v="Lagerschild  2 ks,  HA.17508.99                                                                     " u="1"/>
        <s v="Lagerschild  2+2  AJ HA.15710G99                                                                    " u="1"/>
        <s v="Lagerschild  2+2 ks  AJ HA.15719G99                                                                 " u="1"/>
        <s v="Lagerschild  2ks                                                                                    " u="1"/>
        <s v="Lagerschild  2ks   AJ HA.13137.99                                                                   " u="1"/>
        <s v="Lagerschild  4ks, HB.13963.99                                                                       " u="1"/>
        <s v="Lagerschild 2+2ks                                                                                   " u="1"/>
        <s v="Lagerschild 2ks  AJ  HA.17927.99                                                                    " u="1"/>
        <s v="Lagerschild 2ks, HA.17859.99                                                                        " u="1"/>
        <s v="Lagerschild 4ks                                                                                     " u="1"/>
        <s v="Lagerschild+Schutzschild  1+1 ks AJ HB.14807G99                                                     " u="1"/>
        <s v="Dušan Gál_2x_Ohýbanie                                                                               " u="1"/>
        <s v="Dušan Gál_4x_Ohýbanie                                                                               " u="1"/>
        <s v="Dušan Gál_ohýbanie_2 ks                                                                             " u="1"/>
        <s v="BROŽ_4x_pálenie, rezanie, vŕta                                                                      " u="1"/>
        <s v="Rozvod plynov VP2, SO05                                                                             " u="1"/>
        <s v="STC TAYTO 1d TRACK                                                                                  " u="1"/>
        <s v="STC TAYTO BRAKEZONE 1,2                                                                             " u="1"/>
        <s v="STC TAYTO LIFT                                                                                      " u="1"/>
        <s v="STC TAYTO STORAGE TRACK                                                                             " u="1"/>
        <s v="STC TAYTO SWITCH                                                                                    " u="1"/>
        <s v="Bruckner_2x_brúsenie+lakovanie                                                                      " u="1"/>
        <s v="Vedenie reťaze   1 ks                                                                               " u="1"/>
        <s v="FAMIS sro                                                                                           " u="1"/>
        <s v="Brzdy                                                                                               " u="1"/>
        <s v="BRZDY   Woodland Farub Dánsko                                                                       " u="1"/>
        <s v="Brzdy - DLC Vidante                                                                                 " u="1"/>
        <s v="Brzdy a Stanica_FCL Dollywood                                                                       " u="1"/>
        <s v="Brzdy/ Stanica                                                                                      " u="1"/>
        <s v="Opracopvanie   1 ks                                                                                 " u="1"/>
        <s v="Opracovanie                                                                                         " u="1"/>
        <s v="Opracovanie   1 ks                                                                                  " u="1"/>
        <s v="Opracovanie   1+1 ks                                                                                " u="1"/>
        <s v="Opracovanie   12 ks                                                                                 " u="1"/>
        <s v="Opracovanie   2 ks                                                                                  " u="1"/>
        <s v="Opracovanie   5 ks                                                                                  " u="1"/>
        <s v="Opracovanie - horný lopatkový kruh   1 ks                                                           " u="1"/>
        <s v="Opracovanie - Karusel   1 ks                                                                        " u="1"/>
        <s v="Opracovanie - karusel   2 ks                                                                        " u="1"/>
        <s v="Opracovanie - karusel   3 ks                                                                        " u="1"/>
        <s v="Opracovanie - karusel 4 ks                                                                          " u="1"/>
        <s v="Opracovanie - rám + točňa   1+1 ks                                                                  " u="1"/>
        <s v="Opracovanie 20 x d 30H7   1 ks                                                                      " u="1"/>
        <s v="Opracovanie AL-profilu   3 ks                                                                       " u="1"/>
        <s v="Opracovanie d30   2 ks                                                                              " u="1"/>
        <s v="Opracovanie dielcov   2 ks                                                                          " u="1"/>
        <s v="Opracovanie dosadacích plôch   1 ks                                                                 " u="1"/>
        <s v="Opracovanie dosiek   4 ks                                                                           " u="1"/>
        <s v="Opracovanie dosky   12 ks                                                                           " u="1"/>
        <s v="Opracovanie karusel 2ks AJ 400034791                                                                " u="1"/>
        <s v="Opracovanie lanovkoných kolies   2 ks                                                               " u="1"/>
        <s v="Opracovanie ložiskového telesa   1 ks                                                               " u="1"/>
        <s v="Opracovanie nosníka   1+1 ks                                                                        " u="1"/>
        <s v="Opracovanie prstenca   1 ks                                                                         " u="1"/>
        <s v="Opracovanie prstov   47 ks                                                                          " u="1"/>
        <s v="Opracovanie príruby   1 ks                                                                          " u="1"/>
        <s v="Opracovanie príruby   2 ks                                                                          " u="1"/>
        <s v="Opracovanie príruby   4 ks                                                                          " u="1"/>
        <s v="Opracovanie remenice   1 ks                                                                         " u="1"/>
        <s v="Opracovanie slimáka horiz.čerpadla  1 ks                                                            " u="1"/>
        <s v="Opracovanie statora   2 ks                                                                          " u="1"/>
        <s v="Opracovanie Trommelkoerper 1ks                                                                      " u="1"/>
        <s v="Opracovanie Trommelkörper - karusel   1 ks                                                          " u="1"/>
        <s v="Opracovanie Trommelkörper - karusel   2 ks                                                          " u="1"/>
        <s v="Opracovanie Trommelmantel - karusel   1 ks                                                          " u="1"/>
        <s v="Opracovanie výmeníka   1 ks                                                                         " u="1"/>
        <s v="Opracovanie zvarenca   1 ks                                                                         " u="1"/>
        <s v="Opracovanie štítov   1 ks                                                                           " u="1"/>
        <s v="Opracovanie žľabu   1 ks                                                                            " u="1"/>
        <s v="Oprava brán - výrobné haly                                                                          " u="1"/>
        <s v="Oprava priebežnej tryskacej kabíny                                                                  " u="1"/>
        <s v="Oprava skladu OK - &quot;Drevofinál&quot;                                                                     " u="1"/>
        <s v="Oprava W250                                                                                         " u="1"/>
        <s v="Oprava závesu pluhu   1 ks                                                                          " u="1"/>
        <s v="ZELEZO Slov._8x_ohýbanie                                                                            " u="1"/>
        <s v="Cooler housing   2ks                                                                                " u="1"/>
        <s v="Cooler housing  1ks                                                                                 " u="1"/>
        <s v="Cooler housing  2ks                                                                                 " u="1"/>
        <s v="Cooler housing  2ks  AJ HG.17229.99                                                                 " u="1"/>
        <s v="Cooler housing 2ks                                                                                  " u="1"/>
        <s v="Cooler housing 3ks                                                                                  " u="1"/>
        <s v="WLD_ audity vo zvarani 2018                                                                         " u="1"/>
        <s v="WLD_12x_Zvár.na padáka KEM-WIS                                                                      " u="1"/>
        <s v="WLD_1x_brusenie nastrojov VP3                                                                       " u="1"/>
        <s v="WLD_1x_cistenie palicky                                                                             " u="1"/>
        <s v="WLD_1x_koše na pieskovačku                                                                          " u="1"/>
        <s v="WLD_1x_montaž pr.trysk.stroja                                                                       " u="1"/>
        <s v="WLD_1x_Ochr.plech-BAUMANN GX70                                                                      " u="1"/>
        <s v="WLD_1x_oprava prizmy na ust.st                                                                      " u="1"/>
        <s v="WLD_1x_pripravky VP5                                                                                " u="1"/>
        <s v="WLD_1x_pripravok na kovoz                                                                           " u="1"/>
        <s v="WLD_1x_prípravky VP5                                                                                " u="1"/>
        <s v="WLD_1x_Rám pre tryskací stroj                                                                       " u="1"/>
        <s v="WLD_1x_Stĺpy MAURER - Skúška                                                                        " u="1"/>
        <s v="WLD_1x_Tvarové rezy 2019                                                                            " u="1"/>
        <s v="WLD_1x_Zarovnanie prac.stola                                                                        " u="1"/>
        <s v="WLD_1x_Údržba prípr.na dráhy                                                                        " u="1"/>
        <s v="WLD_1x_Čistenie páličky                                                                             " u="1"/>
        <s v="WLD_1x_Čistenie roštov v lak.                                                                       " u="1"/>
        <s v="WLD_20x_Podperný stojan                                                                             " u="1"/>
        <s v="WLD_2xupinac HTC                                                                                    " u="1"/>
        <s v="WLD_2x_ochranný rám VZV                                                                             " u="1"/>
        <s v="WLD_2x_ustavovacia platňa                                                                           " u="1"/>
        <s v="WLD_30x_Skúšky zváračov-VEK.                                                                        " u="1"/>
        <s v="WLD_3x_Koľajnicové podpery                                                                          " u="1"/>
        <s v="WLD_8x_Kozy pre VP2                                                                                 " u="1"/>
        <s v="WLD_brusenie nastrojov                                                                              " u="1"/>
        <s v="WLD_Brúsenie nástrojov_VP3M                                                                         " u="1"/>
        <s v="WLD_cistenie palicky                                                                                " u="1"/>
        <s v="WLD_Int.dopr.a manip syst.-lak                                                                      " u="1"/>
        <s v="WLD_Interná WPQR-rúra-odbočka                                                                       " u="1"/>
        <s v="WLD_koza_4x                                                                                         " u="1"/>
        <s v="WLD_Kozy pre VP1_6 ks                                                                               " u="1"/>
        <s v="WLD_lakovacie pripravky                                                                             " u="1"/>
        <s v="WLD_Oprava a udrž. majetku                                                                          " u="1"/>
        <s v="WLD_oprava udržiavanie majetku                                                                      " u="1"/>
        <s v="WLD_Prípravky DOPPELMAYR                                                                            " u="1"/>
        <s v="WLD_rek.kladiek na skruž. DOPP                                                                      " u="1"/>
        <s v="WLD_skuska korozie_2x                                                                               " u="1"/>
        <s v="WLD_skuska korozie_3x                                                                               " u="1"/>
        <s v="WLD_Sťahovanie loď- G-H                                                                             " u="1"/>
        <s v="WLD_Technológia HK Engineering                                                                      " u="1"/>
        <s v="WLD_VaV opor.zar.na pol.priest                                                                      " u="1"/>
        <s v="WLD_VaV rob.prac.polo.vis.dráh                                                                      " u="1"/>
        <s v="WLD_Vyvoj zar.rac.vyr.drah a s                                                                      " u="1"/>
        <s v="WLD_výsk.a výv.mech.oprac.prvk                                                                      " u="1"/>
        <s v="WLD_Údržba VP3V                                                                                     " u="1"/>
        <s v="WLD_Čistenie roštov v lakovni                                                                       " u="1"/>
        <s v="Tiahlo - opracovanie   1 ks                                                                         " u="1"/>
        <s v="Dielce - prípravky                                                                                  " u="1"/>
        <s v="Dielce FAMILY BOOMERANG                                                                             " u="1"/>
        <s v="Technonova_1x_ohýbanie                                                                              " u="1"/>
        <s v="Technonova_ohýbanie_16x                                                                             " u="1"/>
        <s v="CC Montáž Shanghai                                                                                  " u="1"/>
        <s v="Skúš. vzorky - zvárači                                                                              " u="1"/>
        <s v="Skúšky zváračov - vzorky   20 ks                                                                    " u="1"/>
        <s v="DARKRIDE - FC300 Horus Cacao show                                                                   " u="1"/>
        <s v="Opláštenie VP1                                                                                      " u="1"/>
        <s v="ROEZ_1x_Opracovanie dna                                                                             " u="1"/>
        <s v="ROEZ_1x_opracovanie veka                                                                            " u="1"/>
        <s v="ROEZ_2x_Opracovanie príruby                                                                         " u="1"/>
        <s v="ROEZ_2x_Opracovanie trubkovnic                                                                      " u="1"/>
        <s v="ROEZ_3x_opracovanie-karusel                                                                         " u="1"/>
        <s v="PÖTTINGER_3x_skružovanie                                                                            " u="1"/>
        <s v="Pöttinger_8x_skružovanie                                                                            " u="1"/>
        <s v="Trubka + náter   150 m                                                                              " u="1"/>
        <s v="INSTALATION  FC300 HORUS                                                                            " u="1"/>
        <s v="Track Connection   2 ks                                                                             " u="1"/>
        <s v="Oberteil   1ks                                                                                      " u="1"/>
        <s v="Brückner_1x_Rovnanie                                                                                " u="1"/>
        <s v="Sťahovanie VP4                                                                                      " u="1"/>
        <s v="LAVKY_Force 280 USA                                                                                 " u="1"/>
        <s v="Platňa   39 ks                                                                                      " u="1"/>
        <s v="DRAHA_Force 280 USA                                                                                 " u="1"/>
        <s v="Priecel_1x_strihanie                                                                                " u="1"/>
        <s v="Priestorové pálenie   1 ks                                                                          " u="1"/>
        <s v="Sohl Platte   4 ks                                                                                  " u="1"/>
        <s v="Sohle Custom Force Coaster Playfair, Dubai                                                          " u="1"/>
        <s v="Sohlplatte   2 ks                                                                                   " u="1"/>
        <s v="Sohlplatte   4+4 ks AJ HW.13630.99                                                                  " u="1"/>
        <s v="Steel buss.service_2x_skružova                                                                      " u="1"/>
        <s v="Bückner_14x_pieskovanie                                                                             " u="1"/>
        <s v="Slide Wheel - Pódium a Zábradlia, Galatia                                                           " u="1"/>
        <s v="CC Príslušenstvo Shanghai                                                                           " u="1"/>
        <s v="CC Príslušenstvo Shenzhen                                                                           " u="1"/>
        <s v="PD Urmince_1x_Renovácia oja                                                                         " u="1"/>
        <s v="Naklepávanie okrajov   3 ks                                                                         " u="1"/>
        <s v="Turm + Palette - Gabaland                                                                           " u="1"/>
        <s v="Demontáž W160H                                                                                      " u="1"/>
        <s v="Luton - Oprava                                                                                      " u="1"/>
        <s v="AIDA_1x_Opracovanie karusel                                                                         " u="1"/>
        <s v="Läuferkreutz 2ks                                                                                    " u="1"/>
        <s v="Läuferkreuz   1 ks                                                                                  " u="1"/>
        <s v="Läuferkreuz   2 ks                                                                                  " u="1"/>
        <s v="Läuferkreuz   3 ks                                                                                  " u="1"/>
        <s v="Läuferkreuz 2ks                                                                                     " u="1"/>
        <s v="Läuferpressring   2 ks                                                                              " u="1"/>
        <s v="Vidlicka_12x_palenie                                                                                " u="1"/>
        <s v="Radlica   1 ks                                                                                      " u="1"/>
        <s v="Kovo P+P_142x_Pieskovanie                                                                           " u="1"/>
        <s v="Kovo P+P_169x_Pieskovanie                                                                           " u="1"/>
        <s v="Kovo P+P_184x_Pieskovanie                                                                           " u="1"/>
        <s v="KOVO P+P_1x_ohybanie                                                                                " u="1"/>
        <s v="Kovo P+P_1x_Ohýbanie                                                                                " u="1"/>
        <s v="Kovo P+P_248x_Pieskovanie                                                                           " u="1"/>
        <s v="Kovo P+P_2x_Ohýbanie                                                                                " u="1"/>
        <s v="Kovo P+P_352x_pieskovanie                                                                           " u="1"/>
        <s v="Kovo P+P_3x_ohýbanie                                                                                " u="1"/>
        <s v="Kovo P+P_4x6_Ohýbanie                                                                               " u="1"/>
        <s v="Kovo P+P_54x_Tryskanie                                                                              " u="1"/>
        <s v="Kovo P+P_8x_Ohýbanie                                                                                " u="1"/>
        <s v="Kovo P+P_9x4 ks_ohýbanie                                                                            " u="1"/>
        <s v="KOVO P+P_ohýbanie                                                                                   " u="1"/>
        <s v="KOVO P+P_ohýbanie_4x                                                                                " u="1"/>
        <s v="Tunnel Trin - Aero test                                                                             " u="1"/>
        <s v="Turnrad   1 ks                                                                                      " u="1"/>
        <s v="Turnrad   1+2 ks  AJ CY.20060.99                                                                    " u="1"/>
        <s v="Turnrad   2 ks                                                                                      " u="1"/>
        <s v="Turnrad   3 ks                                                                                      " u="1"/>
        <s v="Turnrad   AJ CY.20806.99   1+1 ks                                                                   " u="1"/>
        <s v="Turnrad compl. 1+1   AJ   AY.22376.88                                                               " u="1"/>
        <s v="Turnrad compl. 1+1 ks   AJ   CY.19759.88                                                            " u="1"/>
        <s v="Additional ties for lift II                                                                         " u="1"/>
        <s v="Shield (Schutzschield)   2+2 ks AJ HB.13879.99                                                      " u="1"/>
        <s v="RWE prípravky   11 ks                                                                               " u="1"/>
        <s v="Brakezone                                                                                           " u="1"/>
        <s v="Brakezone - SBMT Vidante                                                                            " u="1"/>
        <s v="Brakezone SBC Vinpaerl                                                                              " u="1"/>
        <s v="BRAKEZONE SBMT 460, Dreamworld                                                                      " u="1"/>
        <s v="Brakezone/Station FC300 HORUS                                                                       " u="1"/>
        <s v="Brakzone                                                                                            " u="1"/>
        <s v="GAL_22x_ohýbanie                                                                                    " u="1"/>
        <s v="Gal Dušan_4x_ohýbanie                                                                               " u="1"/>
        <s v="Vyhotovenie konca traverzy   2 ks                                                                   " u="1"/>
        <s v="Ohýbanie    2 ks                                                                                    " u="1"/>
        <s v="Ohýbanie    ks                                                                                      " u="1"/>
        <s v="Ohýbanie   1 ks                                                                                     " u="1"/>
        <s v="Ohýbanie   1+1 ks                                                                                   " u="1"/>
        <s v="Ohýbanie   1+1+1 ks                                                                                 " u="1"/>
        <s v="Ohýbanie   1+1+1+1 ks                                                                               " u="1"/>
        <s v="Ohýbanie   1+1+1+2+2 ks                                                                             " u="1"/>
        <s v="Ohýbanie   1+1+2+2+1+1 ks                                                                           " u="1"/>
        <s v="Ohýbanie   1+2+1+1 ks                                                                               " u="1"/>
        <s v="Ohýbanie   1+2+1+1+1+1 ks                                                                           " u="1"/>
        <s v="Ohýbanie   10 ks                                                                                    " u="1"/>
        <s v="Ohýbanie   10+10 ks                                                                                 " u="1"/>
        <s v="Ohýbanie   12 ks                                                                                    " u="1"/>
        <s v="Ohýbanie   12+2 ks                                                                                  " u="1"/>
        <s v="Ohýbanie   14 ks                                                                                    " u="1"/>
        <s v="Ohýbanie   16 ks                                                                                    " u="1"/>
        <s v="Ohýbanie   19 ks                                                                                    " u="1"/>
        <s v="Ohýbanie   2 ks                                                                                     " u="1"/>
        <s v="Ohýbanie   2 ks  AJ K07011403                                                                       " u="1"/>
        <s v="Ohýbanie   2 sady                                                                                   " u="1"/>
        <s v="Ohýbanie   2+1 ks                                                                                   " u="1"/>
        <s v="Ohýbanie   2+1+1 ks                                                                                 " u="1"/>
        <s v="Ohýbanie   2+1+1+1 ks                                                                               " u="1"/>
        <s v="Ohýbanie   2+1+1+1+1+1+1+2+8 ks                                                                     " u="1"/>
        <s v="Ohýbanie   2+2 ks                                                                                   " u="1"/>
        <s v="Ohýbanie   2+2+1 ks                                                                                 " u="1"/>
        <s v="Ohýbanie   2+2+2 ks                                                                                 " u="1"/>
        <s v="Ohýbanie   2+2, 1+1 ks                                                                              " u="1"/>
        <s v="Ohýbanie   2+3 ks                                                                                   " u="1"/>
        <s v="Ohýbanie   2+4+10 ks                                                                                " u="1"/>
        <s v="Ohýbanie   20 ks                                                                                    " u="1"/>
        <s v="Ohýbanie   22 ks                                                                                    " u="1"/>
        <s v="Ohýbanie   2x6 ks                                                                                   " u="1"/>
        <s v="Ohýbanie   3 ks                                                                                     " u="1"/>
        <s v="Ohýbanie   3+1+1 ks                                                                                 " u="1"/>
        <s v="Ohýbanie   3+2 ks                                                                                   " u="1"/>
        <s v="Ohýbanie   3+3 ks                                                                                   " u="1"/>
        <s v="Ohýbanie   32 ks                                                                                    " u="1"/>
        <s v="Ohýbanie   3x4 ks                                                                                   " u="1"/>
        <s v="Ohýbanie   4 ks                                                                                     " u="1"/>
        <s v="Ohýbanie   4 sady                                                                                   " u="1"/>
        <s v="Ohýbanie   4 x 12 ks                                                                                " u="1"/>
        <s v="Ohýbanie   4 x 2 ks                                                                                 " u="1"/>
        <s v="Ohýbanie   4+1 ks                                                                                   " u="1"/>
        <s v="Ohýbanie   4+1+1 ks                                                                                 " u="1"/>
        <s v="Ohýbanie   4+14 ks                                                                                  " u="1"/>
        <s v="Ohýbanie   4+2 ks                                                                                   " u="1"/>
        <s v="Ohýbanie   4+4 ks                                                                                   " u="1"/>
        <s v="Ohýbanie   5 ks                                                                                     " u="1"/>
        <s v="Ohýbanie   5+1 ks                                                                                   " u="1"/>
        <s v="Ohýbanie   5+5 ks                                                                                   " u="1"/>
        <s v="Ohýbanie   6 ks                                                                                     " u="1"/>
        <s v="Ohýbanie   6+2 ks                                                                                   " u="1"/>
        <s v="Ohýbanie   6+6 ks                                                                                   " u="1"/>
        <s v="Ohýbanie   6x2 ks                                                                                   " u="1"/>
        <s v="Ohýbanie   7 ks                                                                                     " u="1"/>
        <s v="Ohýbanie   8 ks                                                                                     " u="1"/>
        <s v="Ohýbanie   8, ks  8750101015000,-5053                                                               " u="1"/>
        <s v="Ohýbanie   9 ks                                                                                     " u="1"/>
        <s v="Ohýbanie  2 ks                                                                                      " u="1"/>
        <s v="Ohýbanie  2+2 ks                                                                                    " u="1"/>
        <s v="Ohýbanie  36 ks                                                                                     " u="1"/>
        <s v="Ohýbanie + materiál                                                                                 " u="1"/>
        <s v="Ohýbanie + materiál   1 ks                                                                          " u="1"/>
        <s v="Ohýbanie + materiál   16+1 ks                                                                       " u="1"/>
        <s v="Ohýbanie + materiál   6 ks                                                                          " u="1"/>
        <s v="Ohýbanie + materiál   8 ks                                                                          " u="1"/>
        <s v="Ohýbanie + skružovanie   6+1 ks                                                                     " u="1"/>
        <s v="Ohýbanie + strihanie   24+24+2+2 ks                                                                 " u="1"/>
        <s v="Ohýbanie 2 ks                                                                                       " u="1"/>
        <s v="Ohýbanie 4+2 ks                                                                                     " u="1"/>
        <s v="Ohýbanie výpalkov_18ks                                                                              " u="1"/>
        <s v="Ohýbanie+pálenie   2 ks                                                                             " u="1"/>
        <s v="Ohýbanie+pálenie+mat.  10+10 ks                                                                     " u="1"/>
        <s v="Ohýbanie+skružovanie   1 ks                                                                         " u="1"/>
        <s v="Ohýbanie+skružovanie   2+2 ks                                                                       " u="1"/>
        <s v="Ohýbanie+skružovanie   4+4 ks                                                                       " u="1"/>
        <s v="Ohýbanie, Pieskovanie   2+3 ks                                                                      " u="1"/>
        <s v="Ohýbanie_2 ks                                                                                       " u="1"/>
        <s v="Launch 1, 2 - LC Duplex Galaxyland                                                                  " u="1"/>
        <s v="Tragstern   1 ks                                                                                    " u="1"/>
        <s v="Tragstern   2 ks                                                                                    " u="1"/>
        <s v="Tragstern   3 ks                                                                                    " u="1"/>
        <s v="Tragstern 1ks                                                                                       " u="1"/>
        <s v="Tragstern+Führungslagersern 1+1 ks                                                                  " u="1"/>
        <s v="Legoland DE - oprava                                                                                " u="1"/>
        <s v="NIROTECH_15x_skružovanie                                                                            " u="1"/>
        <s v="NIROTECH_2x_Oprac. - karusel                                                                        " u="1"/>
        <s v="NIROTECH_2x_Opracovanie karus.                                                                      " u="1"/>
        <s v="NIROTECH_3x_Skružovanie                                                                             " u="1"/>
        <s v="NIROTECH_4x_oprac. karusel                                                                          " u="1"/>
        <s v="NIROTECH_6x_Skružovanie                                                                             " u="1"/>
        <s v="Výpalky    16 ks                                                                                    " u="1"/>
        <s v="Výpalky    40 + 20 ks                                                                               " u="1"/>
        <s v="Výpalky   40+20 ks                                                                                  " u="1"/>
        <s v="Výpalky   60 ks                                                                                     " u="1"/>
        <s v="Výpalky + pieskovanie   20 ks                                                                       " u="1"/>
        <s v="Výpalky + pieskovanie   20+10 ks                                                                    " u="1"/>
        <s v="Výpalky P20   3 ks                                                                                  " u="1"/>
        <s v="Lakovanie                                                                                           " u="1"/>
        <s v="Lakovanie kontajnera EH6 m / C3                                                                     " u="1"/>
        <s v="Lakovanie konštrukcie haly                                                                          " u="1"/>
        <s v="Lakovanie konštrukcie strecha č.2                                                                   " u="1"/>
        <s v="Lakovanie korby   1 ks                                                                              " u="1"/>
        <s v="Lakovanie OK prístrešku na Alfacable                                                                " u="1"/>
        <s v="Lakovanie Platforms and Stairs                                                                      " u="1"/>
        <s v="Lakovanie strešných výmen   23 ks                                                                   " u="1"/>
        <s v="Lanovkové koleso   1 ks                                                                             " u="1"/>
        <s v="Lanovkové koleso - opracovanie   2 ks                                                               " u="1"/>
        <s v="Lanovkové koleso 1 ks                                                                               " u="1"/>
        <s v="Lanovkové kolesá   2 ks                                                                             " u="1"/>
        <s v="Lanovkové kolesá   5 ks                                                                             " u="1"/>
        <s v="Lanovkové kolesá - opracovanie   1+1 ks                                                             " u="1"/>
        <s v="Lanovkové kolesá - opracovanie   2 ks                                                               " u="1"/>
        <s v="Lanovkové kolesá - opracovanie   3 ks                                                               " u="1"/>
        <s v="Lanovkové kolesá_opracovanie_4ks                                                                    " u="1"/>
        <s v="Lanovkové kolesé opracovanie  2ks                                                                   " u="1"/>
        <s v="Console   1 ks                                                                                      " u="1"/>
        <s v="Console   2 ks                                                                                      " u="1"/>
        <s v="Console   3 ks                                                                                      " u="1"/>
        <s v="Console   6+3 ks   AJ HT.13230.99                                                                   " u="1"/>
        <s v="Console 8ks                                                                                         " u="1"/>
        <s v="VERMAN_1x_výmenník                                                                                  " u="1"/>
        <s v="CC Stĺpy Shanghai                                                                                   " u="1"/>
        <s v="CC Stĺpy Shanghai_156 ks                                                                            " u="1"/>
        <s v="CC Stĺpy Shenzhen                                                                                   " u="1"/>
        <s v="CC Switch Shanghai                                                                                  " u="1"/>
        <s v="CC Switch Shenzhen                                                                                  " u="1"/>
        <s v="Ducting part                                                                                        " u="1"/>
        <s v="                                                                                                    " u="1"/>
        <s v="DRÁHA   Force 2 -  Polsko                                                                           " u="1"/>
        <s v="DRÁHA   Force 2 -  Praha                                                                            " u="1"/>
        <s v="Dráha - DRC - Billund 52 ks                                                                         " u="1"/>
        <s v="Dráha - Force 160 Chessington                                                                       " u="1"/>
        <s v="Dráha - Force 190 Vietnam                                                                           " u="1"/>
        <s v="Dráha - Force 2 Damzig PL                                                                           " u="1"/>
        <s v="Dráha - Force190 Vietnam_21seg                                                                      " u="1"/>
        <s v="Dráha - Gabaland   28 ks                                                                            " u="1"/>
        <s v="Dráha 3D-Tilt Coaster-Energylandia                                                                  " u="1"/>
        <s v="Dráha BTM 3D                                                                                        " u="1"/>
        <s v="Dráha Custom FC San Antonio                                                                         " u="1"/>
        <s v="Dráha Custom Force Coaster Edelwies                                                                 " u="1"/>
        <s v="Dráha Custom Force Coaster Playfair, Dubai                                                          " u="1"/>
        <s v="Dráha DRC Legoland Windsor                                                                          " u="1"/>
        <s v="Dráha Force 190 Coaster, France                                                                     " u="1"/>
        <s v="Dráha Force 190 Coaster, Italy                                                                      " u="1"/>
        <s v="Dráha Furuvik 2D                                                                                    " u="1"/>
        <s v="Dráha Furuvik 2D Launch   5 ks                                                                      " u="1"/>
        <s v="Dráhy - Custom Force - Alton Towers                                                                 " u="1"/>
        <s v="Dráhy - Custom Force - Duinrell                                                                     " u="1"/>
        <s v="Dráhy Force 190 Coaster, Universal USA                                                              " u="1"/>
        <s v="Dráhy špeciál   4 ks                                                                                " u="1"/>
        <s v="Dráhy špeciál 2D - FC300 Horus   3 ks                                                               " u="1"/>
        <s v="Zaslepovacia príruba - opracovanie   1 ks                                                           " u="1"/>
        <s v="HEB200 - 4900   2 ks                                                                                " u="1"/>
        <s v="Rekonštrukcia 3D páliaceho stroja                                                                   " u="1"/>
        <s v="Rekonštrukcia rámu tryskárne   1 ks                                                                 " u="1"/>
        <s v="GOMS_1x_rúra d 1164                                                                                 " u="1"/>
        <s v="GOMS_2x_Trubka d 592                                                                                " u="1"/>
        <s v="Rám   1 ks                                                                                          " u="1"/>
        <s v="Rám   2 ks                                                                                          " u="1"/>
        <s v="Rám + Kryt kontajneru 1+1                                                                           " u="1"/>
        <s v="Rám - opracovanie   1 ks                                                                            " u="1"/>
        <s v="Rám 9HA.01   1 ks                                                                                   " u="1"/>
        <s v="Rám GE 1ks                                                                                          " u="1"/>
        <s v="Rám pre koľajo vé kozy VP5   3 ks                                                                   " u="1"/>
        <s v="Rám pre trskací stroj VP5  1 ks                                                                     " u="1"/>
        <s v="Rám turbíny 6F.03   1 ks                                                                            " u="1"/>
        <s v="Rám základový   2 ks                                                                                " u="1"/>
        <s v="Rám základový - opracovanie   2 ks                                                                  " u="1"/>
        <s v="3D pálenie - rúry   8 ks                                                                            " u="1"/>
        <s v="3D pálenie rúr   12 ks                                                                              " u="1"/>
        <s v="Schody - ohýbanie+materiál 12+1 ks                                                                  " u="1"/>
        <s v="Strihanie aohýbanie                                                                                 " u="1"/>
        <s v="Strihanie plechu   3 ks                                                                             " u="1"/>
        <s v="Strihanie plechu 2 ks                                                                               " u="1"/>
        <s v="Strihanie, pálenie                                                                                  " u="1"/>
        <s v="GALBAVY_2x strihanie                                                                                " u="1"/>
        <s v="Set of brackets for e-cabinets  1ks                                                                 " u="1"/>
        <s v="Veko turbíny - opracovanie   1 ks                                                                   " u="1"/>
        <s v="VEKOMA_.1x_DARKRIDE test track                                                                      " u="1"/>
        <s v="VEKOMA_11x_Assembly U for TIE                                                                       " u="1"/>
        <s v="VEKOMA_12x_Idlerwheel frame                                                                         " u="1"/>
        <s v="VEKOMA_12x_Up-Stop Support                                                                          " u="1"/>
        <s v="Vekoma_1x_&quot;18/0 93&quot;Mont.motor.                                                                      " u="1"/>
        <s v="VEKOMA_1x_&quot;19/0180&quot;mont.+trans                                                                      " u="1"/>
        <s v="VEKOMA_1x_&quot;20/0002&quot;mont.+trans                                                                      " u="1"/>
        <s v="VEKOMA_1x_3D sausalito coaster                                                                      " u="1"/>
        <s v="VEKOMA_1x_brakezones2sausalito                                                                      " u="1"/>
        <s v="VEKOMA_1x_brakezones3sausalito                                                                      " u="1"/>
        <s v="VEKOMA_1x_brakezones4sausalito                                                                      " u="1"/>
        <s v="VEKOMA_1x_brakezones5sausalito                                                                      " u="1"/>
        <s v="VEKOMA_1x_brzdy TRON                                                                                " u="1"/>
        <s v="VEKOMA_1x_carrefour 29                                                                              " u="1"/>
        <s v="VEKOMA_1x_carrefour 30                                                                              " u="1"/>
        <s v="VEKOMA_1x_carrefour 33                                                                              " u="1"/>
        <s v="VEKOMA_1x_carrefour 34                                                                              " u="1"/>
        <s v="VEKOMA_1x_Drive unit                                                                                " u="1"/>
        <s v="Vekoma_1x_Drive unitr frame                                                                         " u="1"/>
        <s v="VEKOMA_1x_Dráha                                                                                     " u="1"/>
        <s v="VEKOMA_1x_Držiak na oprac.koľa                                                                      " u="1"/>
        <s v="VEKOMA_1x_Family boomerang                                                                          " u="1"/>
        <s v="VEKOMA_1x_Fantasialand                                                                              " u="1"/>
        <s v="VEKOMA_1x_FC250                                                                                     " u="1"/>
        <s v="VEKOMA_1x_FC335                                                                                     " u="1"/>
        <s v="VEKOMA_1x_Lift - FB                                                                                 " u="1"/>
        <s v="VEKOMA_1x_Montáž motorov                                                                            " u="1"/>
        <s v="VEKOMA_1x_Oprava stĺpa                                                                              " u="1"/>
        <s v="VEKOMA_1x_palenie                                                                                   " u="1"/>
        <s v="VEKOMA_1x_Platform BZ3                                                                              " u="1"/>
        <s v="VEKOMA_1x_Platform BZ4                                                                              " u="1"/>
        <s v="VEKOMA_1x_Platform BZ5                                                                              " u="1"/>
        <s v="VEKOMA_1x_Platform BZ5 excl.cu                                                                      " u="1"/>
        <s v="VEKOMA_1x_Platform BZ6                                                                              " u="1"/>
        <s v="VEKOMA_1x_Platform end of laun                                                                      " u="1"/>
        <s v="VEKOMA_1x_Platform LIFT 1                                                                           " u="1"/>
        <s v="VEKOMA_1x_Platform LIFT 2                                                                           " u="1"/>
        <s v="VEKOMA_1x_SFC450                                                                                    " u="1"/>
        <s v="VEKOMA_1x_SFC450_draha                                                                              " u="1"/>
        <s v="VEKOMA_1x_SHIM T82501                                                                               " u="1"/>
        <s v="VEKOMA_1x_Station A sausalito                                                                       " u="1"/>
        <s v="VEKOMA_1x_STC-3D Track                                                                              " u="1"/>
        <s v="VEKOMA_1x_STC-Brzdy                                                                                 " u="1"/>
        <s v="VEKOMA_1x_STC-Stanica                                                                               " u="1"/>
        <s v="VEKOMA_1x_STC-Storage                                                                               " u="1"/>
        <s v="VEKOMA_1x_STC-Switch                                                                                " u="1"/>
        <s v="VEKOMA_1x_STC-Výťah                                                                                 " u="1"/>
        <s v="VEKOMA_1x_Stĺpy                                                                                     " u="1"/>
        <s v="VEKOMA_1x_Track KYJEV                                                                               " u="1"/>
        <s v="VEKOMA_1x_TRON COASTER                                                                              " u="1"/>
        <s v="VEKOMA_1x_Tron suports                                                                              " u="1"/>
        <s v="VEKOMA_1x_Wheel DIA 970                                                                             " u="1"/>
        <s v="VEKOMA_2D Tr.tation B_Sausali                                                                       " u="1"/>
        <s v="VEKOMA_2D_LIFT2_sausalito                                                                           " u="1"/>
        <s v="VEKOMA_2D_SWITCH 1_sausalito                                                                        " u="1"/>
        <s v="VEKOMA_2D_SWITCH 2_sausalito                                                                        " u="1"/>
        <s v="VEKOMA_2D_SWITCH 3_sausalito                                                                        " u="1"/>
        <s v="VEKOMA_2D_SWITCH 4_sausalito                                                                        " u="1"/>
        <s v="VEKOMA_2x_Test Track                                                                                " u="1"/>
        <s v="VEKOMA_30x_Frames                                                                                   " u="1"/>
        <s v="VEKOMA_brakezone minetrain 1-3                                                                      " u="1"/>
        <s v="VEKOMA_LAUNCH_Sausalito                                                                             " u="1"/>
        <s v="VEKOMA_lift 1                                                                                       " u="1"/>
        <s v="VEKOMA_lift minetrain 1,2                                                                           " u="1"/>
        <s v="VEKOMA_lift minetrain 1,2,                                                                          " u="1"/>
        <s v="VEKOMA_minterain polsko                                                                             " u="1"/>
        <s v="VEKOMA_montáž motorov_family c                                                                      " u="1"/>
        <s v="VEKOMA_oprava                                                                                       " u="1"/>
        <s v="VEKOMA_Sausalito_2D_Brakezone6                                                                      " u="1"/>
        <s v="VEKOMA_Sausalito_brakezone 1                                                                        " u="1"/>
        <s v="VEKOMA_Sausalito_HOLD ZONE 1                                                                        " u="1"/>
        <s v="VEKOMA_Sausalito_hold zone 2                                                                        " u="1"/>
        <s v="VEKOMA_Sausalito_STORAGE A                                                                          " u="1"/>
        <s v="VEKOMA_station minetrain                                                                            " u="1"/>
        <s v="VEKOMA_storage minetrain                                                                            " u="1"/>
        <s v="VEKOMA_Stĺpy_SFC450                                                                                 " u="1"/>
        <s v="VEKOMA_switch 5                                                                                     " u="1"/>
        <s v="VEKOMA_switch minetrain                                                                             " u="1"/>
        <s v="VEKOMA_výmena stĺpa_C044B_1ks                                                                       " u="1"/>
        <s v="VEKOM_TRON_lavky+montaz                                                                             " u="1"/>
        <s v="Konsol   1 ks                                                                                       " u="1"/>
        <s v="Konsol   4 ks                                                                                       " u="1"/>
        <s v="Hood 1ks                                                                                            " u="1"/>
        <s v="Prüfrahmen   1 ks                                                                                   " u="1"/>
        <s v="Prüfwinkel   1 ks                                                                                   " u="1"/>
        <s v="Lufteitschild  2 ks                                                                                 " u="1"/>
        <s v="Lufteitschild  2 ks  - STORNO                                                                       " u="1"/>
        <s v="Lufter 1+1 ks,  CQ.14993.99                                                                         " u="1"/>
        <s v="Luftkanal   7 ks                                                                                    " u="1"/>
        <s v="MATADOR_10x_ohýbanie                                                                                " u="1"/>
        <s v="MATADOR_8x_ohýbanie                                                                                 " u="1"/>
        <s v="Mulde   1 ks                                                                                        " u="1"/>
        <s v="Adamkovic D_1x strihanie                                                                            " u="1"/>
        <s v="Filtertrommel Reparatur   1 ks                                                                      " u="1"/>
        <s v="GE Energy_1x_Rám 9HA.01                                                                             " u="1"/>
        <s v="GE ENERGY_1x_Úprava rámu 9E.04                                                                      " u="1"/>
        <s v="GE ENERGY_3x_transport.rámy                                                                         " u="1"/>
        <s v="GE ENERGY_5x_transport.rámy                                                                         " u="1"/>
        <s v="HSServices_13x_skružovanie                                                                          " u="1"/>
        <s v="Poháňací kotúč - opracovanie   1 ks                                                                 " u="1"/>
        <s v="GE-EN_1x base frame                                                                                 " u="1"/>
        <s v="GE-EN_1x_base FRAME                                                                                 " u="1"/>
        <s v="GE-EN_1x_base frame_6F.03                                                                           " u="1"/>
        <s v="GE-EN_1x_base plate                                                                                 " u="1"/>
        <s v="GE-EN_1x_oprava ramu                                                                                " u="1"/>
        <s v="GE-EN_1x_rám                                                                                        " u="1"/>
        <s v="GE-EN_1x_Rám turbíny                                                                                " u="1"/>
        <s v="GE-EN_1x_Socle                                                                                      " u="1"/>
        <s v="Kostra opracovaná   1 ks                                                                            " u="1"/>
        <s v="Kostra staora BDAX98-490ERHJ   1 ks                                                                 " u="1"/>
        <s v="Kostra staora DAX62-170ER   2 ks                                                                    " u="1"/>
        <s v="Kostra staora oprac. DG185ZL   4 ks                                                                 " u="1"/>
        <s v="Kostra stat.oprac. DG215ZP-04   1ks                                                                 " u="1"/>
        <s v="Kostra stat.oprac. DG215ZP-04   2ks                                                                 " u="1"/>
        <s v="Kostra stat.oprac. DG215ZP-04   4ks                                                                 " u="1"/>
        <s v="Kostra statora   1 ks                                                                               " u="1"/>
        <s v="Kostra statora   2 ks                                                                               " u="1"/>
        <s v="Kostra statora  2ks                                                                                 " u="1"/>
        <s v="Kostra statora - opracovanie   1 ks                                                                 " u="1"/>
        <s v="Kostra statora - opracovanie   3 ks                                                                 " u="1"/>
        <s v="Kostra statora BDAX62-130ER   1 ks                                                                  " u="1"/>
        <s v="Kostra statora BDAX62-170ER   1 ks                                                                  " u="1"/>
        <s v="Kostra statora BDAX62-170ER   2 ks                                                                  " u="1"/>
        <s v="Kostra statora BDAX62-170ER   3 ks                                                                  " u="1"/>
        <s v="Kostra statora BDAX7-145ERH   1ks                                                                   " u="1"/>
        <s v="Kostra statora BDAX7-168ER   2 ks                                                                   " u="1"/>
        <s v="Kostra statora BDAX7-185ER   2 ks                                                                   " u="1"/>
        <s v="Kostra statora BDAX7-290ERJT   1 ks                                                                 " u="1"/>
        <s v="Kostra statora BDAX7-290ERJT   2 ks                                                                 " u="1"/>
        <s v="Kostra statora BDAX7-290ERJT   3 ks                                                                 " u="1"/>
        <s v="Kostra statora BDAX7-290ERJT   5 ks                                                                 " u="1"/>
        <s v="Kostra statora BDAX75-193ERH   4 ks                                                                 " u="1"/>
        <s v="Kostra statora DAX62-166   5 ks                                                                     " u="1"/>
        <s v="Kostra statora DAX62-166   8 ks                                                                     " u="1"/>
        <s v="Kostra statora DAX62-166   8 ks aj oprac.                                                           " u="1"/>
        <s v="Kostra statora DAX62-170ER   2 ks                                                                   " u="1"/>
        <s v="Kostra statora DAX62-170ER 1ks                                                                      " u="1"/>
        <s v="Kostra statora DAX7-193PR   1ks                                                                     " u="1"/>
        <s v="Kostra statora DAX71-193ERH   3 ks                                                                  " u="1"/>
        <s v="Kostra statora DAX72-265   6 ks                                                                     " u="1"/>
        <s v="Kostra statora DAX72-265ER   1 ks                                                                   " u="1"/>
        <s v="Kostra statora DAX72-265ER   1ks                                                                    " u="1"/>
        <s v="Kostra statora DAX72-265ER   2 ks aj oprac.                                                         " u="1"/>
        <s v="Kostra statora DAX72-265ER   7ks                                                                    " u="1"/>
        <s v="Kostra statora DAX72-265ER 3ks                                                                      " u="1"/>
        <s v="Kostra statora DAX75-193ERH    1ks                                                                  " u="1"/>
        <s v="Kostra statora DAX75-193ERH   2 ks                                                                  " u="1"/>
        <s v="Kostra statora DAX8-400ERH   1 ks                                                                   " u="1"/>
        <s v="Kostra statora DAX87-520ERH    1ks                                                                  " u="1"/>
        <s v="Kostra statora DG185ZL-04   1 ks                                                                    " u="1"/>
        <s v="Kostra statora MAX8-335ERH   2 ks                                                                   " u="1"/>
        <s v="Kostra statora MAX8-335ERH 1ks                                                                      " u="1"/>
        <s v="Kostra statora MAX8-365ERH   1ks                                                                    " u="1"/>
        <s v="Kostra statora MAX8-365ERH   2 ks                                                                   " u="1"/>
        <s v="Kostra statora montovaná-opracovaná  1ks                                                            " u="1"/>
        <s v="Kostra statora svarek 1ks                                                                           " u="1"/>
        <s v="Kostra statora YDAX71-193ERH    1ks                                                                 " u="1"/>
        <s v="Kostra statoru BDAX7-290ERJT   2ks                                                                  " u="1"/>
        <s v="Kostra statoru BDAX7-290ERJT   4ks                                                                  " u="1"/>
        <s v="Kostra statoru BDAX7-290ERJT   6ks                                                                  " u="1"/>
        <s v="Kostra statoru DAX62-166   6 ks                                                                     " u="1"/>
        <s v="Kostra statoru DG215ZP-04   1 ks                                                                    " u="1"/>
        <s v="Kostra statoru DG215ZU-04   1 ks                                                                    " u="1"/>
        <s v="Kostra statoru oprac.  5 ks                                                                         " u="1"/>
        <s v="Kostra Statoru s opracovaním                                                                        " u="1"/>
        <s v="Kostra statoru svarek  2ks                                                                          " u="1"/>
        <s v="BTM  Transport frames   6 ks                                                                        " u="1"/>
        <s v="BTM BRAKEZONE                                                                                       " u="1"/>
        <s v="BTM Lift A                                                                                          " u="1"/>
        <s v="BTM Lift B                                                                                          " u="1"/>
        <s v="BTM Lift C                                                                                          " u="1"/>
        <s v="BTM Paris Dráha   2 ks                                                                              " u="1"/>
        <s v="BTM Storage                                                                                         " u="1"/>
        <s v="BTM Stĺpy   11 ks                                                                                   " u="1"/>
        <s v="BTM Switch-Storage                                                                                  " u="1"/>
        <s v="BTM Test track   18+2 ks                                                                            " u="1"/>
        <s v="BTM Transport frames   84 ks                                                                        " u="1"/>
        <s v="T-u.W-Vorrichtung   1+1 ks                                                                          " u="1"/>
        <s v="T-u.W-Vorrichtung   5 sád                                                                           " u="1"/>
        <s v="Aufhängung   5 ks                                                                                   " u="1"/>
        <s v="BTS_1x_Dráha                                                                                        " u="1"/>
        <s v="BTS_1x_Montáž                                                                                       " u="1"/>
        <s v="BTS_1x_Stĺpy                                                                                        " u="1"/>
        <s v="BTS_1x_zvaranie_Spike Coaster                                                                       " u="1"/>
        <s v="Mont., demont. a presun prípravkov VP5                                                              " u="1"/>
        <s v="MONTAZ_Force 280 USA                                                                                " u="1"/>
        <s v="Montáž                                                                                              " u="1"/>
        <s v="Montáž - DRC - Billund                                                                              " u="1"/>
        <s v="Montáž - Force 190 Vietnam                                                                          " u="1"/>
        <s v="Montáž - Force 2 Damzig PL                                                                          " u="1"/>
        <s v="Montáž Custom FC San Antonio                                                                        " u="1"/>
        <s v="Montáž Custom Force Coaster Edelwies                                                                " u="1"/>
        <s v="Montáž DRC Legoland Windsor                                                                         " u="1"/>
        <s v="ZAVODNY P. plech+strihanie                                                                          " u="1"/>
        <s v="Pieskovanie                                                                                         " u="1"/>
        <s v="Pieskovanie   1 ks                                                                                  " u="1"/>
        <s v="Pieskovanie   10 ks                                                                                 " u="1"/>
        <s v="Pieskovanie   103,5 m2                                                                              " u="1"/>
        <s v="Pieskovanie   11 ks                                                                                 " u="1"/>
        <s v="Pieskovanie   14 ks                                                                                 " u="1"/>
        <s v="Pieskovanie   14+2 ks                                                                               " u="1"/>
        <s v="Pieskovanie   18 ks                                                                                 " u="1"/>
        <s v="Pieskovanie   19,8 m2                                                                               " u="1"/>
        <s v="Pieskovanie   2+1 ks                                                                                " u="1"/>
        <s v="Pieskovanie   2+2+2 ks                                                                              " u="1"/>
        <s v="Pieskovanie   24 m2  13ks                                                                           " u="1"/>
        <s v="Pieskovanie   27 ks                                                                                 " u="1"/>
        <s v="Pieskovanie   2x10 ks                                                                               " u="1"/>
        <s v="Pieskovanie   32+15 ks                                                                              " u="1"/>
        <s v="Pieskovanie   35,5 m2                                                                               " u="1"/>
        <s v="Pieskovanie   39,1 m2                                                                               " u="1"/>
        <s v="Pieskovanie   39,2 m2                                                                               " u="1"/>
        <s v="Pieskovanie   4 ks                                                                                  " u="1"/>
        <s v="Pieskovanie   4 ks  10 m2                                                                           " u="1"/>
        <s v="Pieskovanie   4+4 ks                                                                                " u="1"/>
        <s v="Pieskovanie   40+17 ks                                                                              " u="1"/>
        <s v="Pieskovanie   40+18 ks                                                                              " u="1"/>
        <s v="Pieskovanie   42+51 ks                                                                              " u="1"/>
        <s v="Pieskovanie   48,3 m2                                                                               " u="1"/>
        <s v="Pieskovanie   5 ks                                                                                  " u="1"/>
        <s v="Pieskovanie   56,2 m2                                                                               " u="1"/>
        <s v="Pieskovanie   7 ks                                                                                  " u="1"/>
        <s v="Pieskovanie   78 m2                                                                                 " u="1"/>
        <s v="Pieskovanie   80 m2                                                                                 " u="1"/>
        <s v="Pieskovanie   83 ks                                                                                 " u="1"/>
        <s v="Pieskovanie   9 ks                                                                                  " u="1"/>
        <s v="Pieskovanie  15ks plechov                                                                           " u="1"/>
        <s v="Pieskovanie  8ks plechov                                                                            " u="1"/>
        <s v="Pieskovanie + lakovanie   4 ks                                                                      " u="1"/>
        <s v="Pieskovanie - Plotové výplne  40,2 m2                                                               " u="1"/>
        <s v="Pieskovanie - stojan pod kotol   1 ks                                                               " u="1"/>
        <s v="Pieskovanie - Trubka                                                                                " u="1"/>
        <s v="Pieskovanie - zábradlie                                                                             " u="1"/>
        <s v="Pieskovanie dielce                                                                                  " u="1"/>
        <s v="Pieskovanie L-profilov                                                                              " u="1"/>
        <s v="Pieskovanie L-profilov   101 ks                                                                     " u="1"/>
        <s v="Pieskovanie pergol   4 ks                                                                           " u="1"/>
        <s v="Pieskovanie plechov                                                                                 " u="1"/>
        <s v="Pieskovanie plechov   10 ks                                                                         " u="1"/>
        <s v="Pieskovanie plechov   38 ks                                                                         " u="1"/>
        <s v="Pieskovanie plechov   42 ks                                                                         " u="1"/>
        <s v="Pieskovanie Plechu   10+6+6 ks                                                                      " u="1"/>
        <s v="Pieskovanie profilov                                                                                " u="1"/>
        <s v="Pieskovanie profilov   50 m2                                                                        " u="1"/>
        <s v="Pieskovanie profilu   60 ks                                                                         " u="1"/>
        <s v="Pieskovanie Tanáč                                                                                   " u="1"/>
        <s v="Pieskovanie trubky   280 ks                                                                         " u="1"/>
        <s v="Pieskovanie trubky   300 ks                                                                         " u="1"/>
        <s v="Pieskovanie zvarencov                                                                               " u="1"/>
        <s v="Pieskovanie zvarencov   5+5 ks                                                                      " u="1"/>
        <s v="Pieskovanie zábradlia                                                                               " u="1"/>
        <s v="Switch                                                                                              " u="1"/>
        <s v="SWITCH   Woodland Farub Dánsko                                                                      " u="1"/>
        <s v="SWITCH  FC 300 Horus Qiddiya                                                                        " u="1"/>
        <s v="SWITCH - DLC Vidante                                                                                " u="1"/>
        <s v="SWITCH - FCL Dollywood                                                                              " u="1"/>
        <s v="Switch - LC Duplex Galaxyland                                                                       " u="1"/>
        <s v="Switch - SBMT Vidante                                                                               " u="1"/>
        <s v="Switch - TILT COASTER                                                                               " u="1"/>
        <s v="SWITCH BTM Disney Orlando                                                                           " u="1"/>
        <s v="Switch FC300 HORUS                                                                                  " u="1"/>
        <s v="Switch SBC Vinpaerl                                                                                 " u="1"/>
        <s v="SWITCH SBMT 460, Dreamworld                                                                         " u="1"/>
        <s v="Lift                                                                                                " u="1"/>
        <s v="Lift and station SFC 450                                                                            " u="1"/>
        <s v="Lift FC300 HORUS                                                                                    " u="1"/>
        <s v="Lift track   10 segm.                                                                               " u="1"/>
        <s v="Lift TrackSMBT Mule                                                                                 " u="1"/>
        <s v="3D Stat.to Launch, BZ1 - FCL Dollywood                                                              " u="1"/>
        <s v="Čitenie roštov VP5                                                                                  " u="1"/>
        <s v="Leitech_11x_Lan.kolesá                                                                              " u="1"/>
        <s v="Leitech_1x_Nosník - oprac.                                                                          " u="1"/>
        <s v="Leitech_2x_Lan.koleso - oprac.                                                                      " u="1"/>
        <s v="LEITECH_2x_Lanovkové kolesá                                                                         " u="1"/>
        <s v="Leitech_5x_Lanovkové kolesá                                                                         " u="1"/>
        <s v="LEITECH_6x_Lanovkové kolesá                                                                         " u="1"/>
        <s v="Leitech_8x_Lanovkové koleso                                                                         " u="1"/>
        <s v="H-Frames   3ks                                                                                      " u="1"/>
        <s v="2D dráha                                                                                            " u="1"/>
        <s v="2D DRÁHA  Family Boomerang                                                                          " u="1"/>
        <s v="2D DRÁHA - FB Qatar                                                                                 " u="1"/>
        <s v="2D dráha+Lift, FB Racer Nashville                                                                   " u="1"/>
        <s v="2D dráha+Lift, FB Racer Village Roadshow                                                            " u="1"/>
        <s v="2D DRÁHA, FB Cedar Fair                                                                             " u="1"/>
        <s v="Ties FCL   10 ks                                                                                    " u="1"/>
        <s v="DETVA Industr._10x_Ohýb.+skruž                                                                      " u="1"/>
        <s v="Gehäuse    4+4 ks AJ BE.22912.99                                                                    " u="1"/>
        <s v="Gehäuse   1+1 ks AJ BE.20725.99                                                                     " u="1"/>
        <s v="Gehäuse   2 ks  AJ BE.22540.99                                                                      " u="1"/>
        <s v="Gehäuse   2 ks AJ BE.22540.99                                                                       " u="1"/>
        <s v="Gehäuse   2+2 ks  AJ BE.21027.99                                                                    " u="1"/>
        <s v="Gehäuse   2+2 ks AJ BE.22540.99                                                                     " u="1"/>
        <s v="Gehäuse   3 ks                                                                                      " u="1"/>
        <s v="Gehäuse   4 ks                                                                                      " u="1"/>
        <s v="Gehäuse   5 ks                                                                                      " u="1"/>
        <s v="Gehäuse   6 ks                                                                                      " u="1"/>
        <s v="Gehäuse   7 ks                                                                                      " u="1"/>
        <s v="Gehäuse  1 ks                                                                                       " u="1"/>
        <s v="Gehäuse  1ks                                                                                        " u="1"/>
        <s v="Gehäuse  2ks                                                                                        " u="1"/>
        <s v="Gehäuse - prírubový   1 ks                                                                          " u="1"/>
        <s v="Gehäuse 1ks  38t                                                                                    " u="1"/>
        <s v="Gehäuse 2 ks                                                                                        " u="1"/>
        <s v="Gehäuse 2-plášťový  6ks                                                                             " u="1"/>
        <s v="Gehäuse 2ks                                                                                         " u="1"/>
        <s v="Gehäuse 2ks  BE.21125.99                                                                            " u="1"/>
        <s v="Gehäuse 6 ks                                                                                        " u="1"/>
        <s v="Gehäuse 8 ks                                                                                        " u="1"/>
        <s v="Gehäuse BE.18559.99                                                                                 " u="1"/>
        <s v="Gehäuse prírubový 2 ks                                                                              " u="1"/>
        <s v="ELPOTECH_1x_opracovanie valca                                                                       " u="1"/>
        <s v="Stemo Steel_1x_Jokel 200x200x1                                                                      " u="1"/>
        <s v="Stemo steel_20x_ohýbanie                                                                            " u="1"/>
        <s v="BHS_1x_Opracovanie plášťa                                                                           " u="1"/>
        <s v="BHS_2x_Opracovanie valca                                                                            " u="1"/>
        <s v="BHS_Opracovanie_1x                                                                                  " u="1"/>
        <s v="Minetrain - materiál                                                                                " u="1"/>
        <s v="ABB Robot - ustavovací prípravok  1 ks                                                              " u="1"/>
        <s v="3D Track                                                                                            " u="1"/>
        <s v="3D Track FCL-Dollywood                                                                              " u="1"/>
        <s v="3D Track FCL-Dollywood 35 ks                                                                        " u="1"/>
        <s v="3D Track Kalypso Winnoland                                                                          " u="1"/>
        <s v="3D Track, SFC Phoenix Vidante                                                                       " u="1"/>
        <s v="3D Track_60 ks                                                                                      " u="1"/>
        <s v="Zierer – skúška zvarových spojov                                                                    " u="1"/>
        <s v="ZIERER_1xGegengewichtsarm                                                                           " u="1"/>
        <s v="ZIERER_1x_draha                                                                                     " u="1"/>
        <s v="ZIERER_1x_draha Force 280                                                                           " u="1"/>
        <s v="ZIERER_1x_DRAHA_Force 0 Tivoli                                                                      " u="1"/>
        <s v="ZIERER_1x_draha_FORCE 280                                                                           " u="1"/>
        <s v="ZIERER_1x_Dráha                                                                                     " u="1"/>
        <s v="ZIERER_1x_Dráha-Force one-SWED                                                                      " u="1"/>
        <s v="ZIERER_1x_ESC - Dráha+Výťah                                                                         " u="1"/>
        <s v="ZIERER_1x_Fundamentkomponenten                                                                      " u="1"/>
        <s v="ZIERER_1x_Gondelstern                                                                               " u="1"/>
        <s v="ZIERER_1x_LAVKY_Force 0 Tivoli                                                                      " u="1"/>
        <s v="ZIERER_1x_Lávky                                                                                     " u="1"/>
        <s v="ZIERER_1x_lávky Force 280                                                                           " u="1"/>
        <s v="ZIERER_1x_Lávky-Force one-SWED                                                                      " u="1"/>
        <s v="ZIERER_1x_lávky_FORCE 280                                                                           " u="1"/>
        <s v="ZIERER_1x_Mast                                                                                      " u="1"/>
        <s v="ZIERER_1x_montaz Force 280                                                                          " u="1"/>
        <s v="ZIERER_1x_MONTAZ_Force0 Tivoli                                                                      " u="1"/>
        <s v="ZIERER_1x_Montáž                                                                                    " u="1"/>
        <s v="ZIERER_1x_Montáž-Force one-SWE                                                                      " u="1"/>
        <s v="ZIERER_1x_montáž_FORCE 280                                                                          " u="1"/>
        <s v="ZIERER_1x_stlpy                                                                                     " u="1"/>
        <s v="ZIERER_1x_stlpy Force 280                                                                           " u="1"/>
        <s v="ZIERER_1x_STLPY_Force 0 Tivoli                                                                      " u="1"/>
        <s v="ZIERER_1x_stlpy_FORCE 280                                                                           " u="1"/>
        <s v="ZIERER_1x_Stützen - Force 190                                                                       " u="1"/>
        <s v="ZIERER_1x_Stĺpy                                                                                     " u="1"/>
        <s v="ZIERER_1x_Stĺpy-Force one-SWED                                                                      " u="1"/>
        <s v="ZIERER_1x_Switch                                                                                    " u="1"/>
        <s v="ZIERER_1_Projekt-8537001.612                                                                        " u="1"/>
        <s v="ZIERER_2x_Gegenstützen                                                                              " u="1"/>
        <s v="ZIERER_2x_Track support                                                                             " u="1"/>
        <s v="ZIERER_6x_bumrang_4x_hlava                                                                          " u="1"/>
        <s v="ZIERER_FORCE 190_BLG_drahy                                                                          " u="1"/>
        <s v="ZIERER_FORCE 190_BLG_lavky                                                                          " u="1"/>
        <s v="ZIERER_FORCE 190_BLG_montaz                                                                         " u="1"/>
        <s v="ZIERER_FORCE 190_BLG_stlpy                                                                          " u="1"/>
        <s v="Kabelanschluss   1+1 ks  AJ FR.20205.99                                                             " u="1"/>
        <s v="Kabelanschluss   7 ks                                                                               " u="1"/>
        <s v="ZITRON_12x_casing                                                                                   " u="1"/>
        <s v="ZITRÓN_1x_Fan ststic parts                                                                          " u="1"/>
        <s v="ZITRÓN_4x_Ventilatorteile                                                                           " u="1"/>
        <s v="Nastaviteľná podpera pod dráhy Vekoma   6 ks                                                        " u="1"/>
        <s v="Trommelkoerper   1 ks                                                                               " u="1"/>
        <s v="Trommelkoerper  1ks                                                                                 " u="1"/>
        <s v="Trommelkoerper - oprac. 1+1 ks                                                                      " u="1"/>
        <s v="Trommelkoerper - opracovanie karusel                                                                " u="1"/>
        <s v="Trommelkörper   1+1 ks                                                                              " u="1"/>
        <s v="Trommelkörper   1+1 ks  AJ 400033033                                                                " u="1"/>
        <s v="Trommelkörper   2 ks                                                                                " u="1"/>
        <s v="Trommelkörper  1ks                                                                                  " u="1"/>
        <s v="Trommelkörper - oprac.  2 ks                                                                        " u="1"/>
        <s v="Trommelkörper - oprac. 1+1 ks                                                                       " u="1"/>
        <s v="Trommelkörper+Trommelmantel - oprac.  1+1 ks                                                        " u="1"/>
        <s v="Trommelkörper+Trommelmantel - oprac.  1+1+1 ks                                                      " u="1"/>
        <s v="Trommelkörper, -mantel   1+1 ks                                                                     " u="1"/>
        <s v="Trommelkörper, -mantel   1+3 ks                                                                     " u="1"/>
        <s v="Trommelmantel   1 ks                                                                                " u="1"/>
        <s v="Trommelmantel   1+1 ks  AJ 306406100                                                                " u="1"/>
        <s v="Trommelmantel   1+1 ks  AJ 400036375                                                                " u="1"/>
        <s v="Trommelmantel   1+1 ks  AJ 400038199                                                                " u="1"/>
        <s v="Trommelmantel   1+1 ks AJ 400004313                                                                 " u="1"/>
        <s v="Trommelmantel   1+1 ks AJ 400036376                                                                 " u="1"/>
        <s v="Trommelmantel   2 ks                                                                                " u="1"/>
        <s v="Trommelmantel - oprac. 1 ks                                                                         " u="1"/>
        <s v="Trommelmantel - oprac. 1+1 ks                                                                       " u="1"/>
        <s v="Trommelmantel - oprac. 1+1+1 ks                                                                     " u="1"/>
        <s v="Trommelmantel - opracovanie   2 ks                                                                  " u="1"/>
        <s v="Trommerkörper   1 ks                                                                                " u="1"/>
        <s v="STANICA                                                                                             " u="1"/>
        <s v="STANICA   Woodland Farub Dánsko                                                                     " u="1"/>
        <s v="STANICA  SFC500                                                                                     " u="1"/>
        <s v="STANICA - FC300 Horus Cacao show                                                                    " u="1"/>
        <s v="STANICA - Mandoria                                                                                  " u="1"/>
        <s v="STANICA/ BRZDY  FC 300 Horus Qiddiya                                                                " u="1"/>
        <s v="MAGEBA HU_16xloziska                                                                                " u="1"/>
        <s v="MAGEBA_7x_Ložisko                                                                                   " u="1"/>
        <s v="MAGEBA_reserve                                                                                      " u="1"/>
        <s v="TILT COASTER - Seesaw dráha - VIETNAM                                                               " u="1"/>
        <s v="Tilt Coaster - Station                                                                              " u="1"/>
        <s v="Tilt Coaster - Storage                                                                              " u="1"/>
        <s v="Brána   1 ks                                                                                        " u="1"/>
        <s v="Pálenie + mat.   1 ks                                                                               " u="1"/>
        <s v="Pálenie + materiál   1+1 ks                                                                         " u="1"/>
        <s v="Pálenie + materiál   10 ks                                                                          " u="1"/>
        <s v="Pálenie + materiál   14 ks                                                                          " u="1"/>
        <s v="Pálenie + materiál   2 ks                                                                           " u="1"/>
        <s v="Pálenie + materál   6 ks                                                                            " u="1"/>
        <s v="Pálenie + ohýbanie   1+1 ks                                                                         " u="1"/>
        <s v="Pálenie + ohýbanie   18 ks                                                                          " u="1"/>
        <s v="Pálenie + rúra d 406,4   1 ks                                                                       " u="1"/>
        <s v="Pálenie 3D - MO    8+8 ks                                                                           " u="1"/>
        <s v="Pálenie a ohýbanie                                                                                  " u="1"/>
        <s v="Pálenie MO_50 ks                                                                                    " u="1"/>
        <s v="Axis Coaster 3D Track                                                                               " u="1"/>
        <s v="Axis Coaster Lift+support stru                                                                      " u="1"/>
        <s v="Schtzschild   2 ks   Aj HB.15075G99                                                                 " u="1"/>
        <s v="Skruženie profili I300   1 ks                                                                       " u="1"/>
        <s v="Skružovanie   1 ks                                                                                  " u="1"/>
        <s v="Skružovanie   2 ks                                                                                  " u="1"/>
        <s v="Skružovanie   4 ks                                                                                  " u="1"/>
        <s v="Skružovanie   5 ks                                                                                  " u="1"/>
        <s v="Skružovanie   7 ks                                                                                  " u="1"/>
        <s v="Skružovanie   8 ks                                                                                  " u="1"/>
        <s v="Skružovanie + materiál   2 ks                                                                       " u="1"/>
        <s v="Skružovanie + materiál   3 ks                                                                       " u="1"/>
        <s v="Skružovanie - Lišta na pluh                                                                         " u="1"/>
        <s v="Skružovanie HEA280   1 ks                                                                           " u="1"/>
        <s v="Skružovanie IPE180   2 ks                                                                           " u="1"/>
        <s v="Skružovanie JOKLA   1 ks                                                                            " u="1"/>
        <s v="Skružovanie tyče   2 ks                                                                             " u="1"/>
        <s v="Test + Transportrahmen   1 ks                                                                       " u="1"/>
        <s v="Test Track Wakencamt   10 ks                                                                        " u="1"/>
        <s v="Staor DG2156ZP-04   1 ks                                                                            " u="1"/>
        <s v="Staor DG215ZC-04   1 ks                                                                             " u="1"/>
        <s v="Staor DG215ZP-04   1 ks                                                                             " u="1"/>
        <s v="Rúra + 3D pálenie   1 ks                                                                            " u="1"/>
        <s v="Rúra + 3D pálenie   30 ks                                                                           " u="1"/>
        <s v="Rúra - Mexiko   1 ks                                                                                " u="1"/>
        <s v="Schutzschild    2+2+2 ks                                                                            " u="1"/>
        <s v="Schutzschild    5+5 ks AJ HB.13855G99                                                               " u="1"/>
        <s v="Schutzschild   1 ks                                                                                 " u="1"/>
        <s v="Schutzschild   1+1 ks   AJ HB.15013G99                                                              " u="1"/>
        <s v="Schutzschild   1+1 ks  AJ HB.13254G99                                                               " u="1"/>
        <s v="Schutzschild   1+1 ks  AJ HB.13860G99                                                               " u="1"/>
        <s v="Schutzschild   1+1 ks  AJ HB.13879G99                                                               " u="1"/>
        <s v="Schutzschild   1+1 ks  AJ HB.14070G99                                                               " u="1"/>
        <s v="Schutzschild   1+1 ks  AJ HB.14103G99                                                               " u="1"/>
        <s v="Schutzschild   1+1 ks  AJ HB.14764G99                                                               " u="1"/>
        <s v="Schutzschild   1+1 ks  AJ HB.14928G99                                                               " u="1"/>
        <s v="Schutzschild   1+1 ks  Aj HB.15064G99                                                               " u="1"/>
        <s v="Schutzschild   1+1 ks  AJ HB.15104G99                                                               " u="1"/>
        <s v="Schutzschild   1+1 ks  Aj HB.15108G99                                                               " u="1"/>
        <s v="Schutzschild   1+1 ks Aj HB.14764.99                                                                " u="1"/>
        <s v="Schutzschild   2 ks                                                                                 " u="1"/>
        <s v="Schutzschild   2+1 ks  Aj HB.15064G99                                                               " u="1"/>
        <s v="Schutzschild   2+2 ks  Aj HB.13254G99                                                               " u="1"/>
        <s v="Schutzschild   2+2 ks  Aj HB.15064G99                                                               " u="1"/>
        <s v="Schutzschild   2+2 ks AJ HB-14801F99                                                                " u="1"/>
        <s v="Schutzschild   3+3 ks AJ HB.13254G99                                                                " u="1"/>
        <s v="Schutzschild   8 ks                                                                                 " u="1"/>
        <s v="Schutzschild - typ &quot;KAPLNKA&quot;   4 ks                                                                 " u="1"/>
        <s v="Schutzschild 2 ks                                                                                   " u="1"/>
        <s v="Schutzschild 2+2+4+4 ks AJ HB.14901F99                                                              " u="1"/>
        <s v="Schutzschild sada  1+1+1 ks  Aj HA.18352G99                                                         " u="1"/>
        <s v="Schutzschild, Tragstern, 1+1+1 ks AJ HA.14559.99                                                    " u="1"/>
        <s v="Schutzschild,Zwischenflansch   1+1+1 ks                                                             " u="1"/>
        <s v="Schutzsild  4 ks, HB.14678.99, 14070.99, 14757.99                                                   " u="1"/>
        <s v="BRUSH CZ_1X_KOSTRA STATORA                                                                          " u="1"/>
        <s v="BRUSH CZ_1x_Stator                                                                                  " u="1"/>
        <s v="BRUSH CZ_1x_Stator BDAX7-290ER                                                                      " u="1"/>
        <s v="BRUSH CZ_1x_Stator DAX72                                                                            " u="1"/>
        <s v="BRUSH CZ_1x_stator DAX7A-145ER                                                                      " u="1"/>
        <s v="BRUSH CZ_1x_Stator DAX8-335ERH                                                                      " u="1"/>
        <s v="BRUSH CZ_1x_Stator DG150X-04                                                                        " u="1"/>
        <s v="BRUSH CZ_1x_Stator DG185Z-04                                                                        " u="1"/>
        <s v="BRUSH CZ_1x_stator DG215ZC-04                                                                       " u="1"/>
        <s v="BRUSH CZ_1x_Stator DG215ZL-04                                                                       " u="1"/>
        <s v="BRUSH CZ_1x_Stator DG215ZU-04                                                                       " u="1"/>
        <s v="BRUSH CZ_1x_stator oprac.                                                                           " u="1"/>
        <s v="BRUSH CZ_1x_stator opracov.                                                                         " u="1"/>
        <s v="BRUSH CZ_2x_DAX62-166                                                                               " u="1"/>
        <s v="BRUSH CZ_2x_stator                                                                                  " u="1"/>
        <s v="BRUSH CZ_2x_Stator DG215Z-04                                                                        " u="1"/>
        <s v="BRUSH CZ_3x_Stat.BDAX71-193ERH                                                                      " u="1"/>
        <s v="BRUSH CZ_3x_Stator                                                                                  " u="1"/>
        <s v="BRUSH CZ_3x_Stator_DG185Z-04                                                                        " u="1"/>
        <s v="BRUSH CZ_6x_Stator DG185ZL-04                                                                       " u="1"/>
        <s v="BRUSH SEM_1x_stator                                                                                 " u="1"/>
        <s v="BRUSH SEM_4x_stator                                                                                 " u="1"/>
        <s v="BRUSH_ 4x_Stator_DAX71-193ERH                                                                       " u="1"/>
        <s v="BRUSH_1+1_bearing shield                                                                            " u="1"/>
        <s v="BRUSH_1set_slofplaten                                                                               " u="1"/>
        <s v="BRUSH_1set_st.core end ring                                                                         " u="1"/>
        <s v="BRUSH_1set_staor core end ring                                                                      " u="1"/>
        <s v="BRUSH_1x_base plate                                                                                 " u="1"/>
        <s v="BRUSH_1x_baseplate                                                                                  " u="1"/>
        <s v="BRUSH_1x_bearing shield                                                                             " u="1"/>
        <s v="BRUSH_1x_core end ring                                                                              " u="1"/>
        <s v="BRUSH_1x_stator                                                                                     " u="1"/>
        <s v="BRUSH_1_core end ring                                                                               " u="1"/>
        <s v="BRUSH_2+2_bearing shield                                                                            " u="1"/>
        <s v="BRUSH_2x_bearing shield                                                                             " u="1"/>
        <s v="BRUSH_2x_End ring f. DG165                                                                          " u="1"/>
        <s v="BRUSH_2x_Plate for core end ri                                                                      " u="1"/>
        <s v="BRUSH_2x_stator                                                                                     " u="1"/>
        <s v="BRUSH_4x_bearing shield                                                                             " u="1"/>
        <s v="BRUSH_4x_stator                                                                                     " u="1"/>
        <s v="BRUSH_4x_stator core end ring                                                                       " u="1"/>
        <s v="BRUSH_7x                                                                                            " u="1"/>
        <s v="BRUSH_CZ_1x_BDAX7-290ERJT                                                                           " u="1"/>
        <s v="BRUSH_CZ_1x_oprac.statora                                                                           " u="1"/>
        <s v="Caliber track - dielce_36 ks                                                                        " u="1"/>
        <s v="Caliber Track 1                                                                                     " u="1"/>
        <s v="Slák   6 ks                                                                                         " u="1"/>
        <s v="STLPY_Force 280 USA                                                                                 " u="1"/>
        <s v="Stôl na banking URK   1 ks                                                                          " u="1"/>
        <s v="Vŕtanie odľahčenia_1 ks                                                                             " u="1"/>
        <s v="TELVIS TKT_služby zámočnika                                                                         " u="1"/>
        <s v="TELVIS_2x_paleni                                                                                    " u="1"/>
        <s v="Lüfter   1 ks                                                                                       " u="1"/>
        <s v="Lüfter   1+1 ks Aj CQ.14993.99                                                                      " u="1"/>
        <s v="Lüfter   1+1 ks Aj CQ.15047.99                                                                      " u="1"/>
        <s v="Lüfter   1+1 ks Aj CQ.15309.99                                                                      " u="1"/>
        <s v="Lüfter   1+1 ks Aj CQ.15335.99                                                                      " u="1"/>
        <s v="Lüfter   2 ks  AJ CQ.15160G99                                                                       " u="1"/>
        <s v="Lüfter   2+2 ks Aj CQ.15160.99                                                                      " u="1"/>
        <s v="Lüfter   3+3 ks Aj CQ.14993.99                                                                      " u="1"/>
        <s v="Lüfter + transport.paleta  1+1 ks                                                                   " u="1"/>
        <s v="Lüfter 1+1 ks,  CQ.14993.99                                                                         " u="1"/>
        <s v="Lüfter 1+1 ks,  CQ.15047.99                                                                         " u="1"/>
        <s v="Výťah                                                                                               " u="1"/>
        <s v="VÝŤAH   Woodland Farub Dánsko                                                                       " u="1"/>
        <s v="Výťah  FC 300                                                                                       " u="1"/>
        <s v="Výťah - DLC Vidante                                                                                 " u="1"/>
        <s v="VÝŤAH - FCL Dollywood                                                                               " u="1"/>
        <s v="VÝŤAH - Mandoria                                                                                    " u="1"/>
        <s v="YEREVAN  Family Boomerang                                                                           " u="1"/>
        <s v="RHS profily                                                                                         " u="1"/>
        <s v="RHS Profily   30 ks                                                                                 " u="1"/>
        <s v="SFC - 2D Dráha - DENO - 57 m  6 ks                                                                  " u="1"/>
        <s v="SFC - 3D Dráha - DENO - 316 m  35 ks                                                                " u="1"/>
        <s v="Konzola   40 ks                                                                                     " u="1"/>
        <s v="Konzoly 4ks                                                                                         " u="1"/>
        <s v="SBE SBC Vinpaerl                                                                                    " u="1"/>
        <s v="SBE SBMT 460, Dreamworld                                                                            " u="1"/>
        <s v="Kaliber Track   1 ks                                                                                " u="1"/>
        <s v="Star Shape   1 ks                                                                                   " u="1"/>
        <s v="Ständerpressring   1+1 ks AJ BK.13616.88                                                            " u="1"/>
        <s v="Ständerpressring   1+1 ks Aj BK.13790.99                                                            " u="1"/>
        <s v="Ständerpressring   1+1 ks Aj BK.14104.99                                                            " u="1"/>
        <s v="Ständerpressring   1+1 ks AJ BK.14298.99                                                            " u="1"/>
        <s v="Ständerpressring   1+1 ks AJ BK.14330.99                                                            " u="1"/>
        <s v="Ständerpressring   2+2 ks AJ BK.14159.99                                                            " u="1"/>
        <s v="Ständerpressring   2+2 ksAJ BK.14159.99                                                             " u="1"/>
        <s v="Ständerpressring   3+3 ks AJ BK.13790.99                                                            " u="1"/>
        <s v="Ständerpressring   4+4 ks AJ BK.14275.11                                                            " u="1"/>
        <s v="Ständerpressring  1+1 ks,  BK.13790.99                                                              " u="1"/>
        <s v="Ständerpressring 5+5 ks  AJ BK.13790.99                                                             " u="1"/>
        <s v="Ständerprewssring   2+2 ksAJ BK.14159.99                                                            " u="1"/>
        <s v="Ständrerpressring   1+1 ks   AJ BK.13235.99                                                         " u="1"/>
        <s v="Ständrerpressring   2+2 ks   AJBK.13617.99                                                          " u="1"/>
        <s v="TOMICH_10x_palenie                                                                                  " u="1"/>
        <s v="ToMich_10x_Pálenie+materiál                                                                         " u="1"/>
        <s v="ToMich_10x_výpalky                                                                                  " u="1"/>
        <s v="ToMich_10x_Výpalky+mat.                                                                             " u="1"/>
        <s v="ToMich_19x_palenie                                                                                  " u="1"/>
        <s v="ToMich_1x_pálenie                                                                                   " u="1"/>
        <s v="TOMICH_20x_paleni                                                                                   " u="1"/>
        <s v="TOMICH_20x_Pálenie                                                                                  " u="1"/>
        <s v="ToMich_20x_výpalky                                                                                  " u="1"/>
        <s v="ToMich_22x_Pálenie                                                                                  " u="1"/>
        <s v="ToMich_24x_Výpalky+mat.                                                                             " u="1"/>
        <s v="ToMich_26x_výpalky                                                                                  " u="1"/>
        <s v="ToMich_28x_Výpalky                                                                                  " u="1"/>
        <s v="ToMich_38x_výpalky                                                                                  " u="1"/>
        <s v="ToMich_3x_Výpalky                                                                                   " u="1"/>
        <s v="ToMich_40x_výpalky+materiál                                                                         " u="1"/>
        <s v="ToMich_5x_Výpalky                                                                                   " u="1"/>
        <s v="TOMICH_8x_vypalky                                                                                   " u="1"/>
        <s v="TOMICH_9x_pálenie                                                                                   " u="1"/>
        <s v="ToMich_palenie_20x                                                                                  " u="1"/>
        <s v="Hollow section for test VRTW   40 ks                                                                " u="1"/>
        <s v="STORAGE                                                                                             " u="1"/>
        <s v="STORAGE   Woodland Farub Dánsko                                                                     " u="1"/>
        <s v="STORAGE  FC 300 Horus Qiddiya                                                                       " u="1"/>
        <s v="STORAGE - DLC Vidante                                                                               " u="1"/>
        <s v="STORAGE - FCL Dollywood                                                                             " u="1"/>
        <s v="Storage - LC Duplex Galaxyland                                                                      " u="1"/>
        <s v="Storage - SBMT Vidante                                                                              " u="1"/>
        <s v="Storage FC300 HORUS                                                                                 " u="1"/>
        <s v="STORAGE SBMT 460, Dreamworld                                                                        " u="1"/>
        <s v="Storage-Track                                                                                       " u="1"/>
        <s v="Cable connection  1ks                                                                               " u="1"/>
        <s v="Cable connection  4ks  AJ FR.19196.99                                                               " u="1"/>
        <s v="Jokle - frézovanie   20 ks                                                                          " u="1"/>
        <s v="Pressring   1+1 aj BB.13138.99                                                                      " u="1"/>
        <s v="Pressring   1+1 ks   Aj CK.14025.99                                                                 " u="1"/>
        <s v="Pressring   1+1 ks  AJ BB.13138.99                                                                  " u="1"/>
        <s v="Pressring   1+1 ks  AJ CK.13595.99                                                                  " u="1"/>
        <s v="Pressring   1+1 ks AJ BB.13138.99                                                                   " u="1"/>
        <s v="Pressring   1+1 ks AJ BK.13152.99                                                                   " u="1"/>
        <s v="Pressring   10+10 ks   AJ BB.14535.99                                                               " u="1"/>
        <s v="Pressring   10+10 ks AJ BB.13138.99                                                                 " u="1"/>
        <s v="Pressring   19+19 ks  AJ BB.14614.99                                                                " u="1"/>
        <s v="Pressring   2 ks                                                                                    " u="1"/>
        <s v="Pressring   2+2 ks   AJ BB.14535.99                                                                 " u="1"/>
        <s v="Pressring   2+2 ks  AJ BB.13138.99                                                                  " u="1"/>
        <s v="Pressring   2+2 ks  AJ CK.13595.99                                                                  " u="1"/>
        <s v="Pressring   2+2 ks  AJ CK.13691.88                                                                  " u="1"/>
        <s v="Pressring   2+2 ks AJ BK.14312.88                                                                   " u="1"/>
        <s v="Pressring   37+37 ks   AJ BB.13789.99                                                               " u="1"/>
        <s v="Pressring   4 ks                                                                                    " u="1"/>
        <s v="Pressring   4+4 ks  AJ BB.13138.99                                                                  " u="1"/>
        <s v="Pressring  1+1 ks,  AJ BB.14535.99                                                                  " u="1"/>
        <s v="Pressring  10+10 ks,  AJ BB.14535.99                                                                " u="1"/>
        <s v="Pressring  2+2 ks,  AJ BB.14535.99                                                                  " u="1"/>
        <s v="Pressring  2+2 ks,  AJ BB.14614.99                                                                  " u="1"/>
        <s v="Pressring  7+7 ks,  AJ BB.14614.99                                                                  " u="1"/>
        <s v="Pressring 1+1 ks  AJ BB.13138.99                                                                    " u="1"/>
        <s v="Pressring 1+1 ks  AJ BB.14531.99                                                                    " u="1"/>
        <s v="Pressring 1+1 ks, BB.14535.99                                                                       " u="1"/>
        <s v="Pressring 1+1+10+10 ks  AJ BB.13138.99                                                              " u="1"/>
        <s v="Pressring 1+1,  BB.14614.99                                                                         " u="1"/>
        <s v="Pressring 17+17 ks  AJ BB.13138.99                                                                  " u="1"/>
        <s v="Pressring 25+25 ks  AJ BB.14535.99                                                                  " u="1"/>
        <s v="Pressring 29+29 ks  AJ BB.14614.99                                                                  " u="1"/>
        <s v="Pressring 3+3 a 1+1 ks, aj BB.14612,-14.99                                                          " u="1"/>
        <s v="Pressring 4+4 ks  AJ BB.13138.99                                                                    " u="1"/>
        <s v="Pressring 4+4 ks  AJ BB.14531.99                                                                    " u="1"/>
        <s v="Pressring 5+5ks                                                                                     " u="1"/>
        <s v="Pressring 55+55 ks  AJ BB.13699.99                                                                  " u="1"/>
        <s v="Pressring 6+6 ks  AJ CK.14025.99                                                                    " u="1"/>
        <s v="Pressring 7+7 ks,   BB.14612.99                                                                     " u="1"/>
        <s v="Abdeckung                                                                                           " u="1"/>
        <s v="Abdeckung   1 ks                                                                                    " u="1"/>
        <s v="Abdeckung   1+1 ks                                                                                  " u="1"/>
        <s v="Abdeckung   1+1 ks AJ HB.13619.99                                                                   " u="1"/>
        <s v="Abdeckung   16 ks                                                                                   " u="1"/>
        <s v="Abdeckung   2+2 ks   AJ AY.24208.99                                                                 " u="1"/>
        <s v="Abdeckung   5+5 ks  AJ HB.13619.99                                                                  " u="1"/>
        <s v="Abdeckung  5+5+2 ks Aj HB.15045.99,-54.99                                                           " u="1"/>
        <s v="Abdeckung  5+5+8 ks Aj HB.15045.99,-54.99                                                           " u="1"/>
        <s v="Abdeckung, Auhhängung   4+4 ks                                                                      " u="1"/>
        <s v="Drive Frame                                                                                         " u="1"/>
        <s v="Drive Frame   1 ks                                                                                  " u="1"/>
        <s v="Drive frame unit + príslušenstvo                                                                    " u="1"/>
        <s v="Úprava interiéru starej lakovne                                                                     " u="1"/>
        <s v="Plech + ohýbanie   1 ks                                                                             " u="1"/>
        <s v="Plech P12    1 ks                                                                                   " u="1"/>
        <s v="Plech+ohýbanie,skruž.,vŕtanie   1 ks                                                                " u="1"/>
        <s v="Grhäuse   1 ks                                                                                      " u="1"/>
        <s v="Upínací stôl VP3V   6 ks                                                                            " u="1"/>
        <s v="ZVARIUS_42x_Pálenie OPLADEN                                                                         " u="1"/>
        <s v="LÁVKY  Force 2 -  Polsko                                                                            " u="1"/>
        <s v="LÁVKY  Force 2 -  Praha                                                                             " u="1"/>
        <s v="Lávky - Custom Force - Alton Towers                                                                 " u="1"/>
        <s v="Lávky - Custom Force - Duinrell                                                                     " u="1"/>
        <s v="Lávky - DRC - Billund                                                                               " u="1"/>
        <s v="Lávky - Force 160 Chessington                                                                       " u="1"/>
        <s v="Lávky - Force 2 Damzig PL                                                                           " u="1"/>
        <s v="Lávky a zábradlia Custom FC San Antonio                                                             " u="1"/>
        <s v="Lávky a zábradlie DRC Legoland Windsor                                                              " u="1"/>
        <s v="Lávky Custom Force Coaster Playfair, Dubai                                                          " u="1"/>
        <s v="Lávky Force 190 Coaster, France                                                                     " u="1"/>
        <s v="Lávky Force 190 Coaster, Italy                                                                      " u="1"/>
        <s v="Lávky Force 190 Coaster, Universal USA                                                              " u="1"/>
        <s v="Intermediate flange   1 ks                                                                          " u="1"/>
        <s v="2D k Stanici, Stanica - SBMT Vidante                                                                " u="1"/>
        <s v="EUROPLAC_Zrovnanie stola_1 ks                                                                       " u="1"/>
        <s v="Príp. prac. pre pál. stroj MGM Omnicut 4000 STAR                                                    " u="1"/>
        <s v="Prípravky Vekoma 6ks                                                                                " u="1"/>
        <s v="Prípravok Switch                                                                                    " u="1"/>
        <s v="WPQR 135 prechodový drôt                                                                            " u="1"/>
        <s v="Foundation frame  1ks                                                                               " u="1"/>
        <s v="Foundation frame 2 ks                                                                               " u="1"/>
        <s v="Station                                                                                             " u="1"/>
        <s v="Station - LC Duplex Galaxyland                                                                      " u="1"/>
        <s v="Station SBC Vinpaerl                                                                                " u="1"/>
        <s v="STATION SBMT 460, Dreamworld                                                                        " u="1"/>
        <s v="Station+Launch1,2                                                                                   " u="1"/>
        <s v="Stator - opracovanie   1 ks                                                                         " u="1"/>
        <s v="Stator atyp   1 ks                                                                                  " u="1"/>
        <s v="Stator BDAX 62-166ER   2 ks                                                                         " u="1"/>
        <s v="Stator BDAX 62-170ERT   1 ks                                                                        " u="1"/>
        <s v="Stator BDAX62-170ER   4 ks                                                                          " u="1"/>
        <s v="Stator BDAX7 - 290                                                                                  " u="1"/>
        <s v="Stator BDAX7-290ERJT   2 ks                                                                         " u="1"/>
        <s v="Stator BDAX7-290ERJT   4 ks                                                                         " u="1"/>
        <s v="Stator BDAX71-193ERH   2 ks                                                                         " u="1"/>
        <s v="Stator BDAX71-193ERH   3 ks                                                                         " u="1"/>
        <s v="Stator BDAX9-450ER   1 ks                                                                           " u="1"/>
        <s v="Stator BDAX9-450ER   2 ks                                                                           " u="1"/>
        <s v="Stator BDAX9-450ERH   1 ks                                                                          " u="1"/>
        <s v="Stator BE.21933.99                                                                                  " u="1"/>
        <s v="Stator DAX 72-265ER   3 ks                                                                          " u="1"/>
        <s v="Stator DAX62-166   6 ks                                                                             " u="1"/>
        <s v="Stator DAX62-166  6 ks                                                                              " u="1"/>
        <s v="Stator DAX75-193ERH   1 ks                                                                          " u="1"/>
        <s v="Stator DAX7A-145ER   4 ks                                                                           " u="1"/>
        <s v="Stator DG 185ZL-04   1 ks                                                                           " u="1"/>
        <s v="Stator DG185ZL 1 ks                                                                                 " u="1"/>
        <s v="Stator DG185ZL-04   1 ks                                                                            " u="1"/>
        <s v="Stator DG185ZL-04   4 ks                                                                            " u="1"/>
        <s v="Stator DG185ZL-04   5 ks                                                                            " u="1"/>
        <s v="Stator DG185ZL-04  1ks                                                                              " u="1"/>
        <s v="Stator DG185ZL04  4ks                                                                               " u="1"/>
        <s v="Stator DG215ZL-04   1 ks                                                                            " u="1"/>
        <s v="Stator DTG195ZU-02   1 ks                                                                           " u="1"/>
        <s v="Stator FA59-194PHJ   1 ks                                                                           " u="1"/>
        <s v="Stator YDAX71-190ERH   1 ks                                                                         " u="1"/>
        <s v="Stator YDAX98-   1 ks                                                                               " u="1"/>
        <s v="Statot BDAX7-290ERJT   2ks                                                                          " u="1"/>
        <s v="Statot DAX7-290ERJT   2ks                                                                           " u="1"/>
        <s v="Poklop   1 ks                                                                                       " u="1"/>
        <s v="Poklop - opracovanie   2 ks                                                                         " u="1"/>
        <s v="Tryskanie                                                                                           " u="1"/>
        <s v="Tryskanie   16 ks                                                                                   " u="1"/>
        <s v="Tryskanie   2+1 ks                                                                                  " u="1"/>
        <s v="Tryskanie   21+4 ks                                                                                 " u="1"/>
        <s v="Tryskanie   96 m2                                                                                   " u="1"/>
        <s v="Tryskanie + lakovanie   1 ks                                                                        " u="1"/>
        <s v="Tryskanie + lakovanie väzníkov a stĺpov 11+22 ks                                                    " u="1"/>
        <s v="Tryskanie plechov                                                                                   " u="1"/>
        <s v="Tryskanie plechov   6 ks                                                                            " u="1"/>
        <s v="Stípy - Force 2 Damzig PL                                                                           " u="1"/>
        <s v="Obrábací stroj Ronin 400                                                                            " u="1"/>
        <s v="2D Lift and station SFC 450 Village                                                                 " u="1"/>
        <s v="2D lift FC300 Horus Vidante                                                                         " u="1"/>
        <s v="2D Lift_4 ks                                                                                        " u="1"/>
        <s v="Polmex_4x_Púzdro                                                                                    " u="1"/>
        <s v="Flug-a Klem._skruzovanie_1x                                                                         " u="1"/>
        <s v="Flugel a klemente_36x_skruz                                                                         " u="1"/>
        <s v="Flugel a Kl_38x_skružovanie                                                                         " u="1"/>
        <s v="Quantys_1x_Tryskanie_184 m2                                                                         " u="1"/>
        <s v="Quantys_1x_Tryskanie_389 m2                                                                         " u="1"/>
        <s v="Doppelmayr Cable Car_kolajnica                                                                      " u="1"/>
        <s v="Doppelmayr CC_1x_Podstavec                                                                          " u="1"/>
        <s v="Príruba opracovanie   1 ks                                                                          " u="1"/>
        <s v="STAVECO_1xstrihanie                                                                                 " u="1"/>
        <s v="Výroba 1. pracoviska                                                                                " u="1"/>
        <s v="Výroba konštrukcie                                                                                  " u="1"/>
        <s v="Výroba krytov 11ks                                                                                  " u="1"/>
        <s v="Výroba mostíka   1 ks                                                                               " u="1"/>
        <s v="Výroba prstenca   4 ks                                                                              " u="1"/>
        <s v="Výroba Tie Type N1   1ks                                                                            " u="1"/>
        <s v="Výrobná hala SO 05                                                                                  " u="1"/>
        <s v="Výrobná hala SO 06                                                                                  " u="1"/>
        <s v="OXYWISE_1x_oprac.vibr.plošiny                                                                       " u="1"/>
        <s v="DG 215ZL  2 ks                                                                                      " u="1"/>
        <s v="DG 215ZP-04  1 ks                                                                                   " u="1"/>
        <s v="Unterteil   2ks                                                                                     " u="1"/>
        <s v="Kruh RT  1ks                                                                                        " u="1"/>
        <s v="Dilatácia   1+1 ks                                                                                  " u="1"/>
        <s v="Dilatácia  1 ks                                                                                     " u="1"/>
        <s v="Dilatácia 1+1 ks                                                                                    " u="1"/>
        <s v="Dilatácia RSb a RSFD 2ks                                                                            " u="1"/>
        <s v="Dilatácia RSe a RSf 4 etapy                                                                         " u="1"/>
        <s v="Fan housing                                                                                         " u="1"/>
        <s v="Fan Shroud - opracovanie   1 ks                                                                     " u="1"/>
        <s v="Fan Static Parts  10 sád                                                                            " u="1"/>
        <s v="Fan Static Parts  8 sád                                                                             " u="1"/>
        <s v="Fan Static Parts 2 sady                                                                             " u="1"/>
        <s v="Príslušenstvo - Force 190 Vietnam                                                                   " u="1"/>
        <s v="Príslušenstvo Custom Force Coaster Edelwies                                                         " u="1"/>
        <s v="Prístrešok na plyn VP2   1 ks                                                                       " u="1"/>
        <s v="Prístrešok VP1                                                                                      " u="1"/>
        <s v="Prístrešok VP2                                                                                      " u="1"/>
        <s v="Rovnanie + Ohýbanie   12 ks                                                                         " u="1"/>
        <s v="Rovnanie L-profilov   40 ks                                                                         " u="1"/>
        <s v="Mat. + pálenie   1 ks                                                                               " u="1"/>
        <s v="Eloy Caelen_oc. konštrukcia_1x                                                                      " u="1"/>
        <s v="Main Axle                                                                                           " u="1"/>
        <s v="Main Axle C   1 ks                                                                                  " u="1"/>
        <s v="HS Services_1x_skruzvanie                                                                           " u="1"/>
        <s v="HS Services_1x_skružovanie                                                                          " u="1"/>
        <s v="HS Services_3x_skružovanie                                                                          " u="1"/>
        <s v="HS Services_4x_skružovanie                                                                          " u="1"/>
        <s v="HS Services_6x_skružov.+ohýb.                                                                       " u="1"/>
        <s v="HS Services_6x_skružovanie                                                                          " u="1"/>
        <s v="HS services_9x_skruzenie                                                                            " u="1"/>
        <s v="HS Services_skružovanie_7x                                                                          " u="1"/>
        <s v="Robotizované zváracie pracovisko                                                                    " u="1"/>
        <s v="Zváraie   1 ks                                                                                      " u="1"/>
        <s v="Stĺpy   28,5t                                                                                       " u="1"/>
        <s v="STĹPY   Woodland Farub Dánsko                                                                       " u="1"/>
        <s v="STĹPY  Force 2 -  Polsko                                                                            " u="1"/>
        <s v="STĹPY  Force 2 -  Praha                                                                             " u="1"/>
        <s v="Stĺpy - AC-Huis Ten Bosch   140 ks                                                                  " u="1"/>
        <s v="Stĺpy - Custom Force - Alton Towers                                                                 " u="1"/>
        <s v="Stĺpy - Custom Force - Duinrell                                                                     " u="1"/>
        <s v="Stĺpy - DRC - Billund 85 ks                                                                         " u="1"/>
        <s v="Stĺpy - Force 160 Chessington                                                                       " u="1"/>
        <s v="Stĺpy - Force 190 Vietnam                                                                           " u="1"/>
        <s v="Stĺpy - Hansa Park                                                                                  " u="1"/>
        <s v="Stĺpy - Parque del Cafe                                                                             " u="1"/>
        <s v="Stĺpy - Slide Wheel                                                                                 " u="1"/>
        <s v="Stĺpy AC-Walibi                                                                                     " u="1"/>
        <s v="Stĺpy Custom FC San Antonio                                                                         " u="1"/>
        <s v="Stĺpy Custom Force Coaster Edelwies                                                                 " u="1"/>
        <s v="Stĺpy Custom Force Coaster Playfair, Dubai                                                          " u="1"/>
        <s v="Stĺpy DRC Legoland Windsor                                                                          " u="1"/>
        <s v="Stĺpy Force 190 Coaster, France                                                                     " u="1"/>
        <s v="Stĺpy Force 190 Coaster, Italy                                                                      " u="1"/>
        <s v="Stĺpy pre Slide Wheel                                                                               " u="1"/>
        <s v="Rybansky_3x_ohýbanie                                                                                " u="1"/>
        <s v="Boosterframe 1ks                                                                                    " u="1"/>
        <s v="Rotor spider  6 ks                                                                                  " u="1"/>
        <s v="Podperný rám 6,0t   10 ks                                                                           " u="1"/>
        <s v="IAAPA PARTS                                                                                         " u="1"/>
        <s v="Štefkovič_1x_Pieskovanie                                                                            " u="1"/>
        <s v="Majostav_18 ks_ohýbanie                                                                             " u="1"/>
        <s v="ARB-RACK                                                                                            " u="1"/>
        <s v="Topos_18x_ohybanie                                                                                  " u="1"/>
        <s v="Kühler   1 ks                                                                                       " u="1"/>
        <s v="Kühler   2 ks                                                                                       " u="1"/>
        <s v="Kühlerhaube   1 ks                                                                                  " u="1"/>
        <s v="Kühlerhaube   2+2 ks       AJ HG.15321.99                                                           " u="1"/>
        <s v="Kühlerhaube   5 ks                                                                                  " u="1"/>
        <s v="Železo SK_4x_ohýbanie                                                                               " u="1"/>
        <s v="Železo Slov._12x_Ohýbanie                                                                           " u="1"/>
        <s v="Železo Slovakia_12x_Ohýbanie                                                                        " u="1"/>
        <s v="ŽELEZO_54x_Pieskovanie                                                                              " u="1"/>
        <s v="BTS-draha carnival1396                                                                              " u="1"/>
        <s v="BTS-draha china 290m                                                                                " u="1"/>
        <s v="BTS-draha chongqinhg 540m                                                                           " u="1"/>
        <s v="BTS-stlpy carnival1396                                                                              " u="1"/>
        <s v="Rámový stôl - oprac.  2 ks                                                                          " u="1"/>
        <s v="Fundamentrahmen   1 ks                                                                              " u="1"/>
        <s v="Fundamentrahmen   2 ks                                                                              " u="1"/>
        <s v="Fundamentrahmen   3 ks                                                                              " u="1"/>
        <s v="Fundamentrahmen   5 ks                                                                              " u="1"/>
        <s v="Slĺpy Force 190 Coaster, Universal USA                                                              " u="1"/>
        <s v="Camrail spoke   6 ks                                                                                " u="1"/>
        <s v="CC Dráha Shanghai                                                                                   " u="1"/>
        <s v="CC Dráha Shanghai_58 ks                                                                             " u="1"/>
        <s v="CC Dráha Shenzhen                                                                                   " u="1"/>
        <s v="Tie    30 ks                                                                                        " u="1"/>
        <s v="Tie 515                                                                                             " u="1"/>
        <s v="Tie type SS   1 ks                                                                                  " u="1"/>
        <s v="Assembly Tie Type: S                                                                                " u="1"/>
        <s v="Assembly Tie Type: S   10 ks                                                                        " u="1"/>
        <s v="Sky Fly                                                                                             " u="1"/>
        <s v="Sky FLY   1 ks                                                                                      " u="1"/>
        <s v="Sky Fly   1 set                                                                                     " u="1"/>
        <s v="SKY FLY   2 Sady                                                                                    " u="1"/>
        <s v="Zám.Konstrukt_40x_pieskovanie                                                                       " u="1"/>
        <s v="Zám.Konštrukt_12x_Pieskovanie                                                                       " u="1"/>
        <s v="Zám.Konštrukt_32x_Pieskovanie                                                                       " u="1"/>
        <s v="Oceľový poklop   1 ks                                                                               " u="1"/>
        <s v="TES_1x_Kostra statora                                                                               " u="1"/>
        <s v="TES_1x_opracovanie                                                                                  " u="1"/>
        <s v="TES_1x_Opracovanie statora                                                                          " u="1"/>
        <s v="TES_1x_Stator                                                                                       " u="1"/>
      </sharedItems>
    </cacheField>
    <cacheField name="Výrobný úsek" numFmtId="0">
      <sharedItems containsBlank="1" count="13">
        <s v="VP2                 "/>
        <s v="VP5                 "/>
        <s v="VP1                 "/>
        <s v="VP3M                "/>
        <s v="VP3V                "/>
        <s v="VP3T                "/>
        <m/>
        <s v="Doprava             " u="1"/>
        <s v="Údržba              " u="1"/>
        <s v="VP3                 " u="1"/>
        <s v="VP1                " u="1"/>
        <s v="VP4                 " u="1"/>
        <s v="Ostatné             " u="1"/>
      </sharedItems>
    </cacheField>
    <cacheField name="Kategória" numFmtId="0">
      <sharedItems containsBlank="1" count="8">
        <s v="JR             "/>
        <s v="ŽN             "/>
        <m/>
        <s v="ŽN-THP         " u="1"/>
        <s v="RŽ             " u="1"/>
        <s v="POL            " u="1"/>
        <s v="ŽN-RR          " u="1"/>
        <s v="THP            " u="1"/>
      </sharedItems>
      <fieldGroup par="12"/>
    </cacheField>
    <cacheField name="Stredisko" numFmtId="0">
      <sharedItems containsBlank="1" count="61">
        <s v="Zámočník       "/>
        <s v="Zám. po zvár.  "/>
        <s v="Apretúra       "/>
        <s v="Lakovanie      "/>
        <s v="Skladanie      "/>
        <s v="Zváranie       "/>
        <s v="Pracovisko 3   "/>
        <s v="Rovnan.po zvar "/>
        <s v="Pieskov.dielce "/>
        <s v="Pieskov.finál  "/>
        <s v="Br. po mo      "/>
        <s v="Montáž         "/>
        <s v="Brús. spojov   "/>
        <s v="Brúsenie       "/>
        <s v="PRAC.1-VRTB    "/>
        <s v="Pálenie        "/>
        <s v="Horizontka_AXA "/>
        <s v="PRAC.2-POJAZDY "/>
        <s v="Sklad. dráh    "/>
        <s v="Vŕtanie        "/>
        <s v="Horizontka     "/>
        <s v="Pracovisko 0+1 "/>
        <s v="Pracovisko 2   "/>
        <s v="Frézovanie     "/>
        <s v="Rovnanie       "/>
        <s v="Spasovanie     "/>
        <s v="Karusel        "/>
        <s v="Ohýbanie       "/>
        <s v="Skružovanie    "/>
        <s v="Sústruženie    "/>
        <s v="Sklad. dráh-dd "/>
        <s v="Upraviť hrany  "/>
        <s v="Rezanie        "/>
        <s v="RONIN 400 VP3V "/>
        <s v="Zám.po opr.VP3T"/>
        <s v="Horizontka VP3T"/>
        <s v="Priest.pálenie "/>
        <s v="Zváranie stĺpov"/>
        <s v="Pieskovanie    "/>
        <m/>
        <s v="Ručne páliť    " u="1"/>
        <s v="Zám. po opr.   " u="1"/>
        <s v="Rovnanie bank. " u="1"/>
        <s v="Plnenie pieskom" u="1"/>
        <s v="Karusel VP3T   " u="1"/>
        <s v="Výroba dielcov " u="1"/>
        <s v="Sklad. dd      " u="1"/>
        <s v="Prípr.a lešenie" u="1"/>
        <s v="Ohýbanie rúr   " u="1"/>
        <s v="Brús. pojazdov " u="1"/>
        <s v="Ostatné        " u="1"/>
        <s v="Zvár.podskupín " u="1"/>
        <s v="Brús. priečok  " u="1"/>
        <s v="THP            " u="1"/>
        <s v="Zváranie dd    " u="1"/>
        <s v="Strihanie      " u="1"/>
        <s v="Brús.nástrojov " u="1"/>
        <s v="Manipulácia    " u="1"/>
        <s v="Sklad. dráh ps " u="1"/>
        <s v="Sklad.podskupín" u="1"/>
        <s v="Vrátnica       " u="1"/>
      </sharedItems>
      <fieldGroup par="13"/>
    </cacheField>
    <cacheField name="ZF [hod]" numFmtId="0">
      <sharedItems containsString="0" containsBlank="1" containsNumber="1" minValue="0" maxValue="638"/>
    </cacheField>
    <cacheField name="NC [hod]" numFmtId="0">
      <sharedItems containsString="0" containsBlank="1" containsNumber="1" minValue="0" maxValue="20"/>
    </cacheField>
    <cacheField name="Spolu [hod]" numFmtId="0">
      <sharedItems containsString="0" containsBlank="1" containsNumber="1" minValue="0.25" maxValue="638"/>
    </cacheField>
    <cacheField name="obdobie" numFmtId="0">
      <sharedItems containsBlank="1" count="96">
        <s v="2026/06"/>
        <m/>
        <s v="2018/08" u="1"/>
        <s v="2026/04" u="1"/>
        <s v="2024/10" u="1"/>
        <s v="2024/01" u="1"/>
        <s v="2025/12" u="1"/>
        <s v="2025/03" u="1"/>
        <s v="2018/09" u="1"/>
        <s v="2026/05" u="1"/>
        <s v="2024/11" u="1"/>
        <s v="2024/02" u="1"/>
        <s v="2025/04" u="1"/>
        <s v="2023/10" u="1"/>
        <s v="2023/01" u="1"/>
        <s v="2024/12" u="1"/>
        <s v="2024/03" u="1"/>
        <s v="2025/05" u="1"/>
        <s v="2023/11" u="1"/>
        <s v="2023/02" u="1"/>
        <s v="2024/04" u="1"/>
        <s v="2022/10" u="1"/>
        <s v="2025/06" u="1"/>
        <s v="2022/01" u="1"/>
        <s v="2023/12" u="1"/>
        <s v="2023/03" u="1"/>
        <s v="2024/05" u="1"/>
        <s v="2022/11" u="1"/>
        <s v="2025/07" u="1"/>
        <s v="2022/02" u="1"/>
        <s v="2023/04" u="1"/>
        <s v="2021/10" u="1"/>
        <s v="2024/06" u="1"/>
        <s v="2022/12" u="1"/>
        <s v="2025/08" u="1"/>
        <s v="2022/03" u="1"/>
        <s v="2023/05" u="1"/>
        <s v="2021/11" u="1"/>
        <s v="2024/07" u="1"/>
        <s v="2025/09" u="1"/>
        <s v="2022/04" u="1"/>
        <s v="2020/10" u="1"/>
        <s v="2023/06" u="1"/>
        <s v="2020/01" u="1"/>
        <s v="2021/12" u="1"/>
        <s v="2024/08" u="1"/>
        <s v="2021/03" u="1"/>
        <s v="2022/05" u="1"/>
        <s v="2020/11" u="1"/>
        <s v="2023/07" u="1"/>
        <s v="2020/02" u="1"/>
        <s v="2024/09" u="1"/>
        <s v="2019/10" u="1"/>
        <s v="2021/04" u="1"/>
        <s v="2019/01" u="1"/>
        <s v="2022/06" u="1"/>
        <s v="2020/12" u="1"/>
        <s v="2023/08" u="1"/>
        <s v="2020/03" u="1"/>
        <s v="2019/11" u="1"/>
        <s v="2021/05" u="1"/>
        <s v="2019/02" u="1"/>
        <s v="2022/07" u="1"/>
        <s v="2023/09" u="1"/>
        <s v="2018/10" u="1"/>
        <s v="2020/04" u="1"/>
        <s v="2019/12" u="1"/>
        <s v="2021/06" u="1"/>
        <s v="2019/03" u="1"/>
        <s v="2022/08" u="1"/>
        <s v="2018/11" u="1"/>
        <s v="2020/05" u="1"/>
        <s v="2021/07" u="1"/>
        <s v="2019/04" u="1"/>
        <s v="2022/09" u="1"/>
        <s v="2018/12" u="1"/>
        <s v="2020/06" u="1"/>
        <s v="2021/08" u="1"/>
        <s v="2019/05" u="1"/>
        <s v="2020/07" u="1"/>
        <s v="2021/09" u="1"/>
        <s v="2019/06" u="1"/>
        <s v="2020/08" u="1"/>
        <s v="2026/01" u="1"/>
        <s v="2019/07" u="1"/>
        <s v="2020/09" u="1"/>
        <s v="2018/06" u="1"/>
        <s v="2026/02" u="1"/>
        <s v="2019/08" u="1"/>
        <s v="2025/10" u="1"/>
        <s v="2025/01" u="1"/>
        <s v="2018/07" u="1"/>
        <s v="2026/03" u="1"/>
        <s v="2019/09" u="1"/>
        <s v="2025/11" u="1"/>
        <s v="2025/02" u="1"/>
      </sharedItems>
    </cacheField>
    <cacheField name="Zakazka_upr" numFmtId="0">
      <sharedItems containsBlank="1" count="2239">
        <s v="23/0082"/>
        <s v="23/0083"/>
        <s v="23/0084"/>
        <s v="25/0055"/>
        <s v="25/0087"/>
        <s v="25/0088"/>
        <s v="25/0095"/>
        <s v="25/0109"/>
        <s v="25/0110"/>
        <s v="25/0111"/>
        <s v="25/0112"/>
        <s v="25/0113"/>
        <s v="25/0115"/>
        <s v="25/0122"/>
        <s v="25/0133"/>
        <s v="25/0136"/>
        <s v="25/0137"/>
        <s v="25/0142"/>
        <s v="25/1001"/>
        <s v="25/1002"/>
        <s v="25/1003"/>
        <s v="25/1004"/>
        <s v="25/1005"/>
        <s v="25/1006"/>
        <s v="25/1007"/>
        <s v="25/1008"/>
        <s v="25/1009"/>
        <s v="25/1010"/>
        <s v="25/1011"/>
        <s v="26/0001"/>
        <s v="26/0002"/>
        <s v="26/0003"/>
        <s v="26/0004"/>
        <s v="26/0006"/>
        <s v="26/0011"/>
        <s v="26/0013"/>
        <s v="26/0014"/>
        <s v="26/0017"/>
        <s v="26/0018"/>
        <s v="26/0019"/>
        <s v="26/0020"/>
        <s v="26/0024"/>
        <s v="26/0025"/>
        <s v="26/0026"/>
        <s v="26/0027"/>
        <s v="26/0028"/>
        <s v="26/0031"/>
        <s v="26/0032"/>
        <s v="26/0033"/>
        <s v="26/0035"/>
        <s v="26/0036"/>
        <s v="26/0039"/>
        <s v="26/0041"/>
        <s v="26/0045"/>
        <s v="26/0048"/>
        <s v="26/0049"/>
        <s v="26/0050"/>
        <s v="26/5002"/>
        <s v="26/5004"/>
        <s v="26/5005"/>
        <s v="26/5006"/>
        <s v="26/8003"/>
        <s v="26/8006"/>
        <s v="26/8025"/>
        <s v="26/8029"/>
        <s v="26/8030"/>
        <s v="XX/9999"/>
        <m/>
        <s v="" u="1"/>
        <s v="19/5001" u="1"/>
        <s v="19/5002" u="1"/>
        <s v="19/5004" u="1"/>
        <s v="19/5005" u="1"/>
        <s v="19/5006" u="1"/>
        <s v="19/5007" u="1"/>
        <s v="19/5008" u="1"/>
        <s v="25/5010" u="1"/>
        <s v="25/5011" u="1"/>
        <s v="25/5012" u="1"/>
        <s v="18/0090" u="1"/>
        <s v="25/5013" u="1"/>
        <s v="18/0091" u="1"/>
        <s v="25/5014" u="1"/>
        <s v="18/0092" u="1"/>
        <s v="18/0093" u="1"/>
        <s v="18/0094" u="1"/>
        <s v="18/0095" u="1"/>
        <s v="19/8081" u="1"/>
        <s v="18/0096" u="1"/>
        <s v="23/5001" u="1"/>
        <s v="18/0097" u="1"/>
        <s v="19/8083" u="1"/>
        <s v="23/5002" u="1"/>
        <s v="18/0098" u="1"/>
        <s v="19/8084" u="1"/>
        <s v="18/0070" u="1"/>
        <s v="18/0099" u="1"/>
        <s v="19/8085" u="1"/>
        <s v="18/0071" u="1"/>
        <s v="23/5004" u="1"/>
        <s v="18/0192" u="1"/>
        <s v="19/8086" u="1"/>
        <s v="18/0072" u="1"/>
        <s v="23/5005" u="1"/>
        <s v="18/0193" u="1"/>
        <s v="18/0073" u="1"/>
        <s v="23/5006" u="1"/>
        <s v="18/0194" u="1"/>
        <s v="19/8088" u="1"/>
        <s v="18/0074" u="1"/>
        <s v="19/8060" u="1"/>
        <s v="18/0195" u="1"/>
        <s v="19/8089" u="1"/>
        <s v="18/0075" u="1"/>
        <s v="18/0196" u="1"/>
        <s v="18/0076" u="1"/>
        <s v="19/8062" u="1"/>
        <s v="18/0197" u="1"/>
        <s v="18/0077" u="1"/>
        <s v="18/0198" u="1"/>
        <s v="18/0170" u="1"/>
        <s v="18/0078" u="1"/>
        <s v="22/0090" u="1"/>
        <s v="24/0080" u="1"/>
        <s v="18/0050" u="1"/>
        <s v="18/0199" u="1"/>
        <s v="18/0171" u="1"/>
        <s v="18/0079" u="1"/>
        <s v="19/8065" u="1"/>
        <s v="22/0091" u="1"/>
        <s v="24/0081" u="1"/>
        <s v="18/0051" u="1"/>
        <s v="18/0172" u="1"/>
        <s v="19/8066" u="1"/>
        <s v="22/0092" u="1"/>
        <s v="24/0082" u="1"/>
        <s v="18/0052" u="1"/>
        <s v="18/0173" u="1"/>
        <s v="22/0093" u="1"/>
        <s v="24/0083" u="1"/>
        <s v="18/0053" u="1"/>
        <s v="18/0174" u="1"/>
        <s v="19/8068" u="1"/>
        <s v="22/0094" u="1"/>
        <s v="23/8080" u="1"/>
        <s v="24/0084" u="1"/>
        <s v="25/8070" u="1"/>
        <s v="18/0054" u="1"/>
        <s v="18/0175" u="1"/>
        <s v="22/0095" u="1"/>
        <s v="23/8081" u="1"/>
        <s v="24/0085" u="1"/>
        <s v="18/0055" u="1"/>
        <s v="19/8041" u="1"/>
        <s v="18/0176" u="1"/>
        <s v="22/0096" u="1"/>
        <s v="23/8082" u="1"/>
        <s v="24/0086" u="1"/>
        <s v="25/8072" u="1"/>
        <s v="18/0056" u="1"/>
        <s v="19/8042" u="1"/>
        <s v="18/0177" u="1"/>
        <s v="19/7002" u="1"/>
        <s v="22/0097" u="1"/>
        <s v="24/0087" u="1"/>
        <s v="25/8073" u="1"/>
        <s v="18/0057" u="1"/>
        <s v="18/0178" u="1"/>
        <s v="22/0190" u="1"/>
        <s v="24/0180" u="1"/>
        <s v="18/0150" u="1"/>
        <s v="22/0098" u="1"/>
        <s v="24/0088" u="1"/>
        <s v="18/0058" u="1"/>
        <s v="20/0080" u="1"/>
        <s v="22/0070" u="1"/>
        <s v="18/0030" u="1"/>
        <s v="18/0179" u="1"/>
        <s v="22/0191" u="1"/>
        <s v="24/0181" u="1"/>
        <s v="18/0151" u="1"/>
        <s v="22/0099" u="1"/>
        <s v="23/8085" u="1"/>
        <s v="24/0089" u="1"/>
        <s v="18/0059" u="1"/>
        <s v="19/8045" u="1"/>
        <s v="20/0081" u="1"/>
        <s v="22/0071" u="1"/>
        <s v="24/0061" u="1"/>
        <s v="18/0031" u="1"/>
        <s v="22/0192" u="1"/>
        <s v="24/0182" u="1"/>
        <s v="18/0152" u="1"/>
        <s v="23/8086" u="1"/>
        <s v="25/8076" u="1"/>
        <s v="19/8046" u="1"/>
        <s v="20/0082" u="1"/>
        <s v="22/0072" u="1"/>
        <s v="24/0062" u="1"/>
        <s v="18/0032" u="1"/>
        <s v="22/0193" u="1"/>
        <s v="24/0183" u="1"/>
        <s v="16/0163" u="1"/>
        <s v="18/0153" u="1"/>
        <s v="23/8087" u="1"/>
        <s v="25/8077" u="1"/>
        <s v="20/0083" u="1"/>
        <s v="22/0073" u="1"/>
        <s v="24/0063" u="1"/>
        <s v="18/0033" u="1"/>
        <s v="22/0194" u="1"/>
        <s v="24/0184" u="1"/>
        <s v="16/0164" u="1"/>
        <s v="18/0154" u="1"/>
        <s v="23/8088" u="1"/>
        <s v="20/0084" u="1"/>
        <s v="21/8070" u="1"/>
        <s v="22/0074" u="1"/>
        <s v="23/8060" u="1"/>
        <s v="24/0064" u="1"/>
        <s v="25/8050" u="1"/>
        <s v="18/0034" u="1"/>
        <s v="19/8020" u="1"/>
        <s v="22/0195" u="1"/>
        <s v="24/0185" u="1"/>
        <s v="18/0155" u="1"/>
        <s v="23/8089" u="1"/>
        <s v="19/8049" u="1"/>
        <s v="20/0085" u="1"/>
        <s v="21/8071" u="1"/>
        <s v="22/0075" u="1"/>
        <s v="23/8061" u="1"/>
        <s v="24/0065" u="1"/>
        <s v="25/8051" u="1"/>
        <s v="18/0035" u="1"/>
        <s v="19/8021" u="1"/>
        <s v="22/0196" u="1"/>
        <s v="24/0186" u="1"/>
        <s v="18/0156" u="1"/>
        <s v="20/0086" u="1"/>
        <s v="21/8072" u="1"/>
        <s v="22/0076" u="1"/>
        <s v="23/8062" u="1"/>
        <s v="24/0066" u="1"/>
        <s v="25/8052" u="1"/>
        <s v="22/0197" u="1"/>
        <s v="24/0187" u="1"/>
        <s v="18/0157" u="1"/>
        <s v="20/0087" u="1"/>
        <s v="21/8073" u="1"/>
        <s v="22/0077" u="1"/>
        <s v="23/8063" u="1"/>
        <s v="24/0067" u="1"/>
        <s v="25/8053" u="1"/>
        <s v="18/0037" u="1"/>
        <s v="19/8023" u="1"/>
        <s v="22/0198" u="1"/>
        <s v="24/0188" u="1"/>
        <s v="18/0158" u="1"/>
        <s v="22/0170" u="1"/>
        <s v="24/0160" u="1"/>
        <s v="18/0130" u="1"/>
        <s v="20/0088" u="1"/>
        <s v="21/8074" u="1"/>
        <s v="22/0078" u="1"/>
        <s v="23/8064" u="1"/>
        <s v="24/0068" u="1"/>
        <s v="25/8054" u="1"/>
        <s v="18/0038" u="1"/>
        <s v="19/8024" u="1"/>
        <s v="20/0060" u="1"/>
        <s v="24/0040" u="1"/>
        <s v="26/0030" u="1"/>
        <s v="18/0010" u="1"/>
        <s v="22/0199" u="1"/>
        <s v="24/0189" u="1"/>
        <s v="18/0159" u="1"/>
        <s v="22/0171" u="1"/>
        <s v="24/0161" u="1"/>
        <s v="18/0131" u="1"/>
        <s v="20/0089" u="1"/>
        <s v="21/8075" u="1"/>
        <s v="22/0079" u="1"/>
        <s v="23/8065" u="1"/>
        <s v="24/0069" u="1"/>
        <s v="25/8055" u="1"/>
        <s v="18/0039" u="1"/>
        <s v="19/8025" u="1"/>
        <s v="20/0061" u="1"/>
        <s v="24/0041" u="1"/>
        <s v="18/0011" u="1"/>
        <s v="22/0172" u="1"/>
        <s v="24/0162" u="1"/>
        <s v="18/0132" u="1"/>
        <s v="23/8066" u="1"/>
        <s v="25/8056" u="1"/>
        <s v="19/8026" u="1"/>
        <s v="20/0062" u="1"/>
        <s v="22/0052" u="1"/>
        <s v="24/0042" u="1"/>
        <s v="18/0012" u="1"/>
        <s v="22/0173" u="1"/>
        <s v="24/0163" u="1"/>
        <s v="18/0133" u="1"/>
        <s v="25/8057" u="1"/>
        <s v="19/8027" u="1"/>
        <s v="20/0063" u="1"/>
        <s v="24/0043" u="1"/>
        <s v="18/0013" u="1"/>
        <s v="22/0174" u="1"/>
        <s v="24/0164" u="1"/>
        <s v="18/0134" u="1"/>
        <s v="19/5601" u="1"/>
        <s v="23/8068" u="1"/>
        <s v="25/8058" u="1"/>
        <s v="20/0064" u="1"/>
        <s v="21/8050" u="1"/>
        <s v="23/8040" u="1"/>
        <s v="24/0044" u="1"/>
        <s v="25/8030" u="1"/>
        <s v="22/0175" u="1"/>
        <s v="24/0165" u="1"/>
        <s v="18/0135" u="1"/>
        <s v="19/5602" u="1"/>
        <s v="23/8069" u="1"/>
        <s v="20/0065" u="1"/>
        <s v="21/8051" u="1"/>
        <s v="22/0055" u="1"/>
        <s v="23/8041" u="1"/>
        <s v="24/0045" u="1"/>
        <s v="22/0176" u="1"/>
        <s v="24/0166" u="1"/>
        <s v="18/0136" u="1"/>
        <s v="19/5603" u="1"/>
        <s v="20/0066" u="1"/>
        <s v="21/8052" u="1"/>
        <s v="22/0056" u="1"/>
        <s v="23/8042" u="1"/>
        <s v="24/0046" u="1"/>
        <s v="25/8032" u="1"/>
        <s v="19/8002" u="1"/>
        <s v="22/0177" u="1"/>
        <s v="24/0167" u="1"/>
        <s v="18/0137" u="1"/>
        <s v="19/5604" u="1"/>
        <s v="20/0067" u="1"/>
        <s v="22/0057" u="1"/>
        <s v="23/8043" u="1"/>
        <s v="24/0047" u="1"/>
        <s v="25/8033" u="1"/>
        <s v="19/8003" u="1"/>
        <s v="22/0178" u="1"/>
        <s v="24/0168" u="1"/>
        <s v="18/0138" u="1"/>
        <s v="20/0160" u="1"/>
        <s v="22/0150" u="1"/>
        <s v="24/0140" u="1"/>
        <s v="18/0110" u="1"/>
        <s v="20/0068" u="1"/>
        <s v="21/8054" u="1"/>
        <s v="22/0058" u="1"/>
        <s v="23/8044" u="1"/>
        <s v="24/0048" u="1"/>
        <s v="25/8034" u="1"/>
        <s v="18/0018" u="1"/>
        <s v="19/8004" u="1"/>
        <s v="20/0040" u="1"/>
        <s v="22/0030" u="1"/>
        <s v="24/0020" u="1"/>
        <s v="26/0010" u="1"/>
        <s v="22/0179" u="1"/>
        <s v="24/0169" u="1"/>
        <s v="18/0139" u="1"/>
        <s v="19/5606" u="1"/>
        <s v="20/0161" u="1"/>
        <s v="22/0151" u="1"/>
        <s v="24/0141" u="1"/>
        <s v="18/0111" u="1"/>
        <s v="20/0069" u="1"/>
        <s v="21/8055" u="1"/>
        <s v="22/0059" u="1"/>
        <s v="23/8045" u="1"/>
        <s v="24/0049" u="1"/>
        <s v="18/0019" u="1"/>
        <s v="19/8005" u="1"/>
        <s v="20/0041" u="1"/>
        <s v="22/0031" u="1"/>
        <s v="24/0021" u="1"/>
        <s v="20/0162" u="1"/>
        <s v="22/0152" u="1"/>
        <s v="24/0142" u="1"/>
        <s v="18/0112" u="1"/>
        <s v="21/8056" u="1"/>
        <s v="23/8046" u="1"/>
        <s v="19/8006" u="1"/>
        <s v="20/0042" u="1"/>
        <s v="22/0032" u="1"/>
        <s v="24/0022" u="1"/>
        <s v="26/0012" u="1"/>
        <s v="20/0163" u="1"/>
        <s v="22/0153" u="1"/>
        <s v="24/0143" u="1"/>
        <s v="18/0113" u="1"/>
        <s v="23/8047" u="1"/>
        <s v="19/8007" u="1"/>
        <s v="20/0043" u="1"/>
        <s v="22/0033" u="1"/>
        <s v="24/0023" u="1"/>
        <s v="20/0164" u="1"/>
        <s v="22/0154" u="1"/>
        <s v="24/0144" u="1"/>
        <s v="18/0114" u="1"/>
        <s v="19/8100" u="1"/>
        <s v="23/8048" u="1"/>
        <s v="25/8038" u="1"/>
        <s v="19/8008" u="1"/>
        <s v="20/0044" u="1"/>
        <s v="22/0034" u="1"/>
        <s v="23/8020" u="1"/>
        <s v="24/0024" u="1"/>
        <s v="25/8010" u="1"/>
        <s v="20/0165" u="1"/>
        <s v="22/0155" u="1"/>
        <s v="24/0145" u="1"/>
        <s v="18/0115" u="1"/>
        <s v="21/8059" u="1"/>
        <s v="23/8049" u="1"/>
        <s v="19/8009" u="1"/>
        <s v="20/0045" u="1"/>
        <s v="21/8031" u="1"/>
        <s v="22/0035" u="1"/>
        <s v="23/8021" u="1"/>
        <s v="24/0025" u="1"/>
        <s v="25/8011" u="1"/>
        <s v="20/0166" u="1"/>
        <s v="22/0156" u="1"/>
        <s v="24/0146" u="1"/>
        <s v="18/0116" u="1"/>
        <s v="20/0046" u="1"/>
        <s v="21/8032" u="1"/>
        <s v="22/0036" u="1"/>
        <s v="23/8022" u="1"/>
        <s v="24/0026" u="1"/>
        <s v="26/0016" u="1"/>
        <s v="20/0167" u="1"/>
        <s v="22/0157" u="1"/>
        <s v="24/0147" u="1"/>
        <s v="18/0117" u="1"/>
        <s v="20/0047" u="1"/>
        <s v="22/0037" u="1"/>
        <s v="23/8023" u="1"/>
        <s v="24/0027" u="1"/>
        <s v="18/0210" u="1"/>
        <s v="20/0168" u="1"/>
        <s v="22/0158" u="1"/>
        <s v="24/0148" u="1"/>
        <s v="18/0118" u="1"/>
        <s v="19/8104" u="1"/>
        <s v="20/0140" u="1"/>
        <s v="22/0130" u="1"/>
        <s v="24/0120" u="1"/>
        <s v="20/0048" u="1"/>
        <s v="22/0038" u="1"/>
        <s v="23/8024" u="1"/>
        <s v="24/0028" u="1"/>
        <s v="20/0020" u="1"/>
        <s v="22/0010" u="1"/>
        <s v="18/0211" u="1"/>
        <s v="20/0169" u="1"/>
        <s v="22/0159" u="1"/>
        <s v="24/0149" u="1"/>
        <s v="18/0119" u="1"/>
        <s v="20/0141" u="1"/>
        <s v="22/0131" u="1"/>
        <s v="24/0121" u="1"/>
        <s v="20/0049" u="1"/>
        <s v="21/8035" u="1"/>
        <s v="22/0039" u="1"/>
        <s v="23/8025" u="1"/>
        <s v="24/0029" u="1"/>
        <s v="20/0021" u="1"/>
        <s v="22/0011" u="1"/>
        <s v="24/0001" u="1"/>
        <s v="18/0212" u="1"/>
        <s v="20/0142" u="1"/>
        <s v="22/0132" u="1"/>
        <s v="24/0122" u="1"/>
        <s v="21/8036" u="1"/>
        <s v="20/0022" u="1"/>
        <s v="22/0012" u="1"/>
        <s v="24/0002" u="1"/>
        <s v="18/0213" u="1"/>
        <s v="20/0143" u="1"/>
        <s v="22/0133" u="1"/>
        <s v="24/0123" u="1"/>
        <s v="21/8037" u="1"/>
        <s v="23/8027" u="1"/>
        <s v="20/0023" u="1"/>
        <s v="22/0013" u="1"/>
        <s v="24/0003" u="1"/>
        <s v="18/0214" u="1"/>
        <s v="20/0144" u="1"/>
        <s v="22/0134" u="1"/>
        <s v="23/8120" u="1"/>
        <s v="24/0124" u="1"/>
        <s v="21/8038" u="1"/>
        <s v="23/8028" u="1"/>
        <s v="20/0024" u="1"/>
        <s v="21/8010" u="1"/>
        <s v="22/0014" u="1"/>
        <s v="24/0004" u="1"/>
        <s v="18/0215" u="1"/>
        <s v="20/0145" u="1"/>
        <s v="22/0135" u="1"/>
        <s v="23/5602" u="1"/>
        <s v="24/0125" u="1"/>
        <s v="23/8029" u="1"/>
        <s v="25/8019" u="1"/>
        <s v="20/0025" u="1"/>
        <s v="22/0015" u="1"/>
        <s v="23/8001" u="1"/>
        <s v="24/0005" u="1"/>
        <s v="18/0216" u="1"/>
        <s v="20/0146" u="1"/>
        <s v="22/0136" u="1"/>
        <s v="23/5603" u="1"/>
        <s v="24/0126" u="1"/>
        <s v="20/0026" u="1"/>
        <s v="21/8012" u="1"/>
        <s v="22/0016" u="1"/>
        <s v="23/8002" u="1"/>
        <s v="18/0217" u="1"/>
        <s v="20/0147" u="1"/>
        <s v="22/0137" u="1"/>
        <s v="23/5604" u="1"/>
        <s v="24/0127" u="1"/>
        <s v="22/0017" u="1"/>
        <s v="23/8003" u="1"/>
        <s v="24/0007" u="1"/>
        <s v="18/0218" u="1"/>
        <s v="22/0230" u="1"/>
        <s v="20/0148" u="1"/>
        <s v="22/0138" u="1"/>
        <s v="23/8124" u="1"/>
        <s v="24/0128" u="1"/>
        <s v="20/0120" u="1"/>
        <s v="22/0110" u="1"/>
        <s v="24/0100" u="1"/>
        <s v="20/0028" u="1"/>
        <s v="21/8014" u="1"/>
        <s v="22/0018" u="1"/>
        <s v="23/8004" u="1"/>
        <s v="18/0219" u="1"/>
        <s v="22/0231" u="1"/>
        <s v="20/0149" u="1"/>
        <s v="22/0139" u="1"/>
        <s v="24/0129" u="1"/>
        <s v="20/0121" u="1"/>
        <s v="22/0111" u="1"/>
        <s v="24/0101" u="1"/>
        <s v="20/0029" u="1"/>
        <s v="21/8015" u="1"/>
        <s v="22/0019" u="1"/>
        <s v="23/8005" u="1"/>
        <s v="24/0009" u="1"/>
        <s v="20/0001" u="1"/>
        <s v="22/0232" u="1"/>
        <s v="20/0122" u="1"/>
        <s v="22/0112" u="1"/>
        <s v="24/0102" u="1"/>
        <s v="21/8016" u="1"/>
        <s v="20/0002" u="1"/>
        <s v="20/0123" u="1"/>
        <s v="22/0113" u="1"/>
        <s v="24/0103" u="1"/>
        <s v="21/8017" u="1"/>
        <s v="23/8007" u="1"/>
        <s v="20/0003" u="1"/>
        <s v="20/0124" u="1"/>
        <s v="22/0114" u="1"/>
        <s v="24/0104" u="1"/>
        <s v="21/8018" u="1"/>
        <s v="20/0004" u="1"/>
        <s v="20/0125" u="1"/>
        <s v="22/0115" u="1"/>
        <s v="23/8101" u="1"/>
        <s v="24/0105" u="1"/>
        <s v="21/8019" u="1"/>
        <s v="23/8009" u="1"/>
        <s v="20/0005" u="1"/>
        <s v="20/0126" u="1"/>
        <s v="22/0116" u="1"/>
        <s v="23/8102" u="1"/>
        <s v="24/0106" u="1"/>
        <s v="20/0006" u="1"/>
        <s v="20/0127" u="1"/>
        <s v="22/0117" u="1"/>
        <s v="23/8103" u="1"/>
        <s v="24/0107" u="1"/>
        <s v="20/0007" u="1"/>
        <s v="22/0210" u="1"/>
        <s v="20/0128" u="1"/>
        <s v="22/0118" u="1"/>
        <s v="23/8104" u="1"/>
        <s v="24/0108" u="1"/>
        <s v="20/0100" u="1"/>
        <s v="20/0008" u="1"/>
        <s v="22/0211" u="1"/>
        <s v="20/0129" u="1"/>
        <s v="22/0119" u="1"/>
        <s v="23/8105" u="1"/>
        <s v="24/0109" u="1"/>
        <s v="20/0101" u="1"/>
        <s v="20/0009" u="1"/>
        <s v="22/0212" u="1"/>
        <s v="23/8106" u="1"/>
        <s v="20/0102" u="1"/>
        <s v="22/0213" u="1"/>
        <s v="20/0103" u="1"/>
        <s v="22/0214" u="1"/>
        <s v="23/8108" u="1"/>
        <s v="20/0104" u="1"/>
        <s v="22/0215" u="1"/>
        <s v="20/0105" u="1"/>
        <s v="22/0216" u="1"/>
        <s v="20/0106" u="1"/>
        <s v="22/0217" u="1"/>
        <s v="20/0107" u="1"/>
        <s v="22/0218" u="1"/>
        <s v="20/0108" u="1"/>
        <s v="22/0219" u="1"/>
        <s v="20/0109" u="1"/>
        <s v="18/5010" u="1"/>
        <s v="18/5011" u="1"/>
        <s v="18/5012" u="1"/>
        <s v="19/0090" u="1"/>
        <s v="19/0091" u="1"/>
        <s v="19/0092" u="1"/>
        <s v="19/0093" u="1"/>
        <s v="18/8090" u="1"/>
        <s v="19/0094" u="1"/>
        <s v="18/8091" u="1"/>
        <s v="19/0095" u="1"/>
        <s v="18/8092" u="1"/>
        <s v="19/0096" u="1"/>
        <s v="24/5001" u="1"/>
        <s v="18/8093" u="1"/>
        <s v="24/5002" u="1"/>
        <s v="19/0190" u="1"/>
        <s v="18/8094" u="1"/>
        <s v="19/0098" u="1"/>
        <s v="19/0070" u="1"/>
        <s v="19/0191" u="1"/>
        <s v="18/8095" u="1"/>
        <s v="19/0099" u="1"/>
        <s v="19/0071" u="1"/>
        <s v="24/5004" u="1"/>
        <s v="19/0192" u="1"/>
        <s v="18/8096" u="1"/>
        <s v="19/0072" u="1"/>
        <s v="24/5005" u="1"/>
        <s v="19/0193" u="1"/>
        <s v="18/8097" u="1"/>
        <s v="19/0073" u="1"/>
        <s v="19/0194" u="1"/>
        <s v="18/8070" u="1"/>
        <s v="19/0074" u="1"/>
        <s v="24/5007" u="1"/>
        <s v="19/0195" u="1"/>
        <s v="19/0075" u="1"/>
        <s v="24/5008" u="1"/>
        <s v="19/0196" u="1"/>
        <s v="18/8072" u="1"/>
        <s v="19/0076" u="1"/>
        <s v="24/5009" u="1"/>
        <s v="20/5001" u="1"/>
        <s v="19/0197" u="1"/>
        <s v="18/8073" u="1"/>
        <s v="19/0077" u="1"/>
        <s v="20/5002" u="1"/>
        <s v="19/0198" u="1"/>
        <s v="19/0170" u="1"/>
        <s v="18/8074" u="1"/>
        <s v="19/0078" u="1"/>
        <s v="23/0090" u="1"/>
        <s v="25/0080" u="1"/>
        <s v="19/0050" u="1"/>
        <s v="20/5003" u="1"/>
        <s v="19/0199" u="1"/>
        <s v="19/0171" u="1"/>
        <s v="18/8075" u="1"/>
        <s v="19/0079" u="1"/>
        <s v="23/0091" u="1"/>
        <s v="25/0081" u="1"/>
        <s v="19/0051" u="1"/>
        <s v="19/0172" u="1"/>
        <s v="18/8076" u="1"/>
        <s v="23/0092" u="1"/>
        <s v="25/0082" u="1"/>
        <s v="19/0052" u="1"/>
        <s v="20/5005" u="1"/>
        <s v="17/0183" u="1"/>
        <s v="19/0173" u="1"/>
        <s v="18/8077" u="1"/>
        <s v="23/0093" u="1"/>
        <s v="25/0083" u="1"/>
        <s v="19/0053" u="1"/>
        <s v="20/5006" u="1"/>
        <s v="17/0184" u="1"/>
        <s v="19/0174" u="1"/>
        <s v="18/8078" u="1"/>
        <s v="23/0094" u="1"/>
        <s v="24/8080" u="1"/>
        <s v="25/0084" u="1"/>
        <s v="18/8050" u="1"/>
        <s v="19/0054" u="1"/>
        <s v="20/5007" u="1"/>
        <s v="19/0175" u="1"/>
        <s v="18/8079" u="1"/>
        <s v="23/0095" u="1"/>
        <s v="24/8081" u="1"/>
        <s v="25/0085" u="1"/>
        <s v="18/8051" u="1"/>
        <s v="19/0055" u="1"/>
        <s v="20/5008" u="1"/>
        <s v="19/0176" u="1"/>
        <s v="23/0096" u="1"/>
        <s v="24/8082" u="1"/>
        <s v="25/0086" u="1"/>
        <s v="18/8052" u="1"/>
        <s v="19/0056" u="1"/>
        <s v="20/5009" u="1"/>
        <s v="19/0177" u="1"/>
        <s v="23/0097" u="1"/>
        <s v="24/8083" u="1"/>
        <s v="18/8053" u="1"/>
        <s v="19/0057" u="1"/>
        <s v="19/0178" u="1"/>
        <s v="19/0150" u="1"/>
        <s v="23/0098" u="1"/>
        <s v="24/8084" u="1"/>
        <s v="18/8054" u="1"/>
        <s v="19/0058" u="1"/>
        <s v="21/0080" u="1"/>
        <s v="23/0070" u="1"/>
        <s v="25/0060" u="1"/>
        <s v="19/0030" u="1"/>
        <s v="19/0179" u="1"/>
        <s v="19/0151" u="1"/>
        <s v="23/0099" u="1"/>
        <s v="24/8085" u="1"/>
        <s v="25/0089" u="1"/>
        <s v="18/8055" u="1"/>
        <s v="19/0059" u="1"/>
        <s v="21/0081" u="1"/>
        <s v="23/0071" u="1"/>
        <s v="25/0061" u="1"/>
        <s v="19/0031" u="1"/>
        <s v="19/0152" u="1"/>
        <s v="24/8086" u="1"/>
        <s v="18/8056" u="1"/>
        <s v="23/0072" u="1"/>
        <s v="25/0062" u="1"/>
        <s v="19/0032" u="1"/>
        <s v="19/0153" u="1"/>
        <s v="24/8087" u="1"/>
        <s v="18/8057" u="1"/>
        <s v="21/0083" u="1"/>
        <s v="23/0073" u="1"/>
        <s v="25/0063" u="1"/>
        <s v="19/0033" u="1"/>
        <s v="19/0154" u="1"/>
        <s v="24/8088" u="1"/>
        <s v="18/8058" u="1"/>
        <s v="21/0084" u="1"/>
        <s v="22/8070" u="1"/>
        <s v="23/0074" u="1"/>
        <s v="25/0064" u="1"/>
        <s v="19/0034" u="1"/>
        <s v="19/0155" u="1"/>
        <s v="24/8089" u="1"/>
        <s v="20/8081" u="1"/>
        <s v="21/0085" u="1"/>
        <s v="23/0075" u="1"/>
        <s v="24/8061" u="1"/>
        <s v="25/0065" u="1"/>
        <s v="19/0035" u="1"/>
        <s v="19/0156" u="1"/>
        <s v="20/8082" u="1"/>
        <s v="21/0086" u="1"/>
        <s v="22/8072" u="1"/>
        <s v="23/0076" u="1"/>
        <s v="25/0066" u="1"/>
        <s v="19/0036" u="1"/>
        <s v="19/0157" u="1"/>
        <s v="20/8083" u="1"/>
        <s v="21/0087" u="1"/>
        <s v="22/8073" u="1"/>
        <s v="23/0077" u="1"/>
        <s v="24/8063" u="1"/>
        <s v="25/0067" u="1"/>
        <s v="19/0037" u="1"/>
        <s v="19/0158" u="1"/>
        <s v="21/0180" u="1"/>
        <s v="19/0130" u="1"/>
        <s v="20/8084" u="1"/>
        <s v="21/0088" u="1"/>
        <s v="22/8074" u="1"/>
        <s v="23/0078" u="1"/>
        <s v="25/0068" u="1"/>
        <s v="18/8034" u="1"/>
        <s v="19/0038" u="1"/>
        <s v="21/0060" u="1"/>
        <s v="23/0050" u="1"/>
        <s v="25/0040" u="1"/>
        <s v="19/0010" u="1"/>
        <s v="19/0159" u="1"/>
        <s v="21/0181" u="1"/>
        <s v="19/0131" u="1"/>
        <s v="21/0089" u="1"/>
        <s v="22/8075" u="1"/>
        <s v="23/0079" u="1"/>
        <s v="24/8065" u="1"/>
        <s v="25/0069" u="1"/>
        <s v="19/0039" u="1"/>
        <s v="21/0061" u="1"/>
        <s v="23/0051" u="1"/>
        <s v="25/0041" u="1"/>
        <s v="19/0011" u="1"/>
        <s v="21/0182" u="1"/>
        <s v="19/0132" u="1"/>
        <s v="24/8066" u="1"/>
        <s v="21/0062" u="1"/>
        <s v="23/0052" u="1"/>
        <s v="25/0042" u="1"/>
        <s v="19/0012" u="1"/>
        <s v="21/0183" u="1"/>
        <s v="17/0143" u="1"/>
        <s v="18/5610" u="1"/>
        <s v="19/0133" u="1"/>
        <s v="22/8077" u="1"/>
        <s v="21/0063" u="1"/>
        <s v="23/0053" u="1"/>
        <s v="25/0043" u="1"/>
        <s v="21/0184" u="1"/>
        <s v="17/0144" u="1"/>
        <s v="18/5611" u="1"/>
        <s v="19/0134" u="1"/>
        <s v="20/8088" u="1"/>
        <s v="24/8068" u="1"/>
        <s v="18/8038" u="1"/>
        <s v="20/8060" u="1"/>
        <s v="21/0064" u="1"/>
        <s v="23/0054" u="1"/>
        <s v="24/8040" u="1"/>
        <s v="25/0044" u="1"/>
        <s v="19/0014" u="1"/>
        <s v="21/0185" u="1"/>
        <s v="18/5612" u="1"/>
        <s v="19/0135" u="1"/>
        <s v="20/8089" u="1"/>
        <s v="22/8079" u="1"/>
        <s v="24/8069" u="1"/>
        <s v="21/0065" u="1"/>
        <s v="22/8051" u="1"/>
        <s v="23/0055" u="1"/>
        <s v="24/8041" u="1"/>
        <s v="25/0045" u="1"/>
        <s v="19/0015" u="1"/>
        <s v="21/0186" u="1"/>
        <s v="18/5613" u="1"/>
        <s v="19/0136" u="1"/>
        <s v="21/0066" u="1"/>
        <s v="22/8052" u="1"/>
        <s v="23/0056" u="1"/>
        <s v="24/8042" u="1"/>
        <s v="25/0046" u="1"/>
        <s v="19/0016" u="1"/>
        <s v="21/0187" u="1"/>
        <s v="19/0137" u="1"/>
        <s v="21/0067" u="1"/>
        <s v="23/0057" u="1"/>
        <s v="24/8043" u="1"/>
        <s v="25/0047" u="1"/>
        <s v="19/0017" u="1"/>
        <s v="21/0188" u="1"/>
        <s v="19/0138" u="1"/>
        <s v="21/0160" u="1"/>
        <s v="25/0140" u="1"/>
        <s v="19/0110" u="1"/>
        <s v="21/0068" u="1"/>
        <s v="22/8054" u="1"/>
        <s v="23/0058" u="1"/>
        <s v="24/8044" u="1"/>
        <s v="25/0048" u="1"/>
        <s v="18/8014" u="1"/>
        <s v="19/0018" u="1"/>
        <s v="21/0040" u="1"/>
        <s v="23/0030" u="1"/>
        <s v="25/0020" u="1"/>
        <s v="21/0189" u="1"/>
        <s v="19/0139" u="1"/>
        <s v="21/0161" u="1"/>
        <s v="19/0111" u="1"/>
        <s v="20/8065" u="1"/>
        <s v="21/0069" u="1"/>
        <s v="23/0059" u="1"/>
        <s v="24/8045" u="1"/>
        <s v="25/0049" u="1"/>
        <s v="18/8015" u="1"/>
        <s v="19/0019" u="1"/>
        <s v="21/0041" u="1"/>
        <s v="23/0031" u="1"/>
        <s v="25/0021" u="1"/>
        <s v="21/0162" u="1"/>
        <s v="19/0112" u="1"/>
        <s v="20/8066" u="1"/>
        <s v="24/8046" u="1"/>
        <s v="18/8016" u="1"/>
        <s v="21/0042" u="1"/>
        <s v="23/0032" u="1"/>
        <s v="25/0022" u="1"/>
        <s v="21/0163" u="1"/>
        <s v="19/0113" u="1"/>
        <s v="20/8067" u="1"/>
        <s v="21/0043" u="1"/>
        <s v="23/0033" u="1"/>
        <s v="25/0023" u="1"/>
        <s v="21/0164" u="1"/>
        <s v="19/0114" u="1"/>
        <s v="20/8040" u="1"/>
        <s v="21/0044" u="1"/>
        <s v="22/8030" u="1"/>
        <s v="23/0034" u="1"/>
        <s v="24/8020" u="1"/>
        <s v="25/0024" u="1"/>
        <s v="26/8010" u="1"/>
        <s v="21/0165" u="1"/>
        <s v="19/0115" u="1"/>
        <s v="20/8069" u="1"/>
        <s v="22/8059" u="1"/>
        <s v="24/8049" u="1"/>
        <s v="20/8041" u="1"/>
        <s v="21/0045" u="1"/>
        <s v="22/8031" u="1"/>
        <s v="23/0035" u="1"/>
        <s v="24/8021" u="1"/>
        <s v="25/0025" u="1"/>
        <s v="26/8011" u="1"/>
        <s v="20/7001" u="1"/>
        <s v="21/0166" u="1"/>
        <s v="19/0116" u="1"/>
        <s v="21/0046" u="1"/>
        <s v="22/8032" u="1"/>
        <s v="23/0036" u="1"/>
        <s v="24/8022" u="1"/>
        <s v="25/0026" u="1"/>
        <s v="26/8012" u="1"/>
        <s v="21/0167" u="1"/>
        <s v="19/0117" u="1"/>
        <s v="21/0047" u="1"/>
        <s v="22/8033" u="1"/>
        <s v="23/0037" u="1"/>
        <s v="24/8023" u="1"/>
        <s v="25/0027" u="1"/>
        <s v="26/8013" u="1"/>
        <s v="21/0168" u="1"/>
        <s v="19/0118" u="1"/>
        <s v="21/0140" u="1"/>
        <s v="23/0130" u="1"/>
        <s v="25/0120" u="1"/>
        <s v="20/8044" u="1"/>
        <s v="21/0048" u="1"/>
        <s v="23/0038" u="1"/>
        <s v="24/8024" u="1"/>
        <s v="25/0028" u="1"/>
        <s v="26/8014" u="1"/>
        <s v="21/0020" u="1"/>
        <s v="23/0010" u="1"/>
        <s v="21/0169" u="1"/>
        <s v="21/0141" u="1"/>
        <s v="23/0131" u="1"/>
        <s v="25/0121" u="1"/>
        <s v="21/0049" u="1"/>
        <s v="22/8035" u="1"/>
        <s v="23/0039" u="1"/>
        <s v="24/8025" u="1"/>
        <s v="25/0029" u="1"/>
        <s v="26/8015" u="1"/>
        <s v="23/0011" u="1"/>
        <s v="25/0001" u="1"/>
        <s v="17/0222" u="1"/>
        <s v="21/0142" u="1"/>
        <s v="23/0132" u="1"/>
        <s v="20/8046" u="1"/>
        <s v="22/8036" u="1"/>
        <s v="24/8026" u="1"/>
        <s v="21/0022" u="1"/>
        <s v="23/0012" u="1"/>
        <s v="25/0002" u="1"/>
        <s v="21/0143" u="1"/>
        <s v="23/0133" u="1"/>
        <s v="25/0123" u="1"/>
        <s v="17/0103" u="1"/>
        <s v="20/8047" u="1"/>
        <s v="22/8037" u="1"/>
        <s v="21/0023" u="1"/>
        <s v="23/0013" u="1"/>
        <s v="25/0003" u="1"/>
        <s v="21/0144" u="1"/>
        <s v="23/0134" u="1"/>
        <s v="24/5601" u="1"/>
        <s v="25/0124" u="1"/>
        <s v="17/0104" u="1"/>
        <s v="22/8038" u="1"/>
        <s v="24/8028" u="1"/>
        <s v="26/8018" u="1"/>
        <s v="20/8020" u="1"/>
        <s v="21/0024" u="1"/>
        <s v="22/8010" u="1"/>
        <s v="23/0014" u="1"/>
        <s v="25/0004" u="1"/>
        <s v="21/0145" u="1"/>
        <s v="23/0135" u="1"/>
        <s v="25/0125" u="1"/>
        <s v="20/8049" u="1"/>
        <s v="22/8039" u="1"/>
        <s v="24/8029" u="1"/>
        <s v="21/0025" u="1"/>
        <s v="22/8011" u="1"/>
        <s v="23/0015" u="1"/>
        <s v="25/0005" u="1"/>
        <s v="23/0136" u="1"/>
        <s v="25/0126" u="1"/>
        <s v="22/8012" u="1"/>
        <s v="23/0016" u="1"/>
        <s v="25/0006" u="1"/>
        <s v="21/0147" u="1"/>
        <s v="23/0137" u="1"/>
        <s v="25/0127" u="1"/>
        <s v="20/8023" u="1"/>
        <s v="21/0027" u="1"/>
        <s v="22/8013" u="1"/>
        <s v="23/0017" u="1"/>
        <s v="24/8003" u="1"/>
        <s v="25/0007" u="1"/>
        <s v="17/0200" u="1"/>
        <s v="23/0138" u="1"/>
        <s v="25/0128" u="1"/>
        <s v="21/0120" u="1"/>
        <s v="23/0110" u="1"/>
        <s v="25/0100" u="1"/>
        <s v="20/8024" u="1"/>
        <s v="21/0028" u="1"/>
        <s v="22/8014" u="1"/>
        <s v="23/0018" u="1"/>
        <s v="25/0008" u="1"/>
        <s v="17/0201" u="1"/>
        <s v="23/0139" u="1"/>
        <s v="25/0129" u="1"/>
        <s v="21/0121" u="1"/>
        <s v="23/0111" u="1"/>
        <s v="25/0101" u="1"/>
        <s v="20/8025" u="1"/>
        <s v="21/0029" u="1"/>
        <s v="22/8015" u="1"/>
        <s v="23/0019" u="1"/>
        <s v="24/8005" u="1"/>
        <s v="25/0009" u="1"/>
        <s v="21/0001" u="1"/>
        <s v="17/0202" u="1"/>
        <s v="21/0122" u="1"/>
        <s v="23/0112" u="1"/>
        <s v="25/0102" u="1"/>
        <s v="20/8026" u="1"/>
        <s v="22/8016" u="1"/>
        <s v="24/8006" u="1"/>
        <s v="21/0002" u="1"/>
        <s v="17/0203" u="1"/>
        <s v="21/0123" u="1"/>
        <s v="23/0113" u="1"/>
        <s v="25/0103" u="1"/>
        <s v="20/8027" u="1"/>
        <s v="22/8017" u="1"/>
        <s v="24/8007" u="1"/>
        <s v="21/0003" u="1"/>
        <s v="17/0204" u="1"/>
        <s v="20/5601" u="1"/>
        <s v="21/0124" u="1"/>
        <s v="23/0114" u="1"/>
        <s v="25/0104" u="1"/>
        <s v="20/8028" u="1"/>
        <s v="22/8018" u="1"/>
        <s v="21/0004" u="1"/>
        <s v="21/0125" u="1"/>
        <s v="23/0115" u="1"/>
        <s v="25/0105" u="1"/>
        <s v="20/8029" u="1"/>
        <s v="22/8019" u="1"/>
        <s v="24/8009" u="1"/>
        <s v="20/8001" u="1"/>
        <s v="21/0126" u="1"/>
        <s v="23/0116" u="1"/>
        <s v="25/0106" u="1"/>
        <s v="20/8002" u="1"/>
        <s v="21/0006" u="1"/>
        <s v="21/0127" u="1"/>
        <s v="23/0117" u="1"/>
        <s v="25/0107" u="1"/>
        <s v="20/8003" u="1"/>
        <s v="21/0007" u="1"/>
        <s v="21/0220" u="1"/>
        <s v="23/0118" u="1"/>
        <s v="25/0108" u="1"/>
        <s v="21/0100" u="1"/>
        <s v="20/8004" u="1"/>
        <s v="21/0008" u="1"/>
        <s v="21/0221" u="1"/>
        <s v="23/0119" u="1"/>
        <s v="21/0101" u="1"/>
        <s v="20/8005" u="1"/>
        <s v="21/0009" u="1"/>
        <s v="21/0222" u="1"/>
        <s v="21/0102" u="1"/>
        <s v="20/8006" u="1"/>
        <s v="21/0223" u="1"/>
        <s v="21/0103" u="1"/>
        <s v="20/8007" u="1"/>
        <s v="21/0224" u="1"/>
        <s v="21/0104" u="1"/>
        <s v="20/8008" u="1"/>
        <s v="21/0225" u="1"/>
        <s v="20/8101" u="1"/>
        <s v="21/0105" u="1"/>
        <s v="20/8009" u="1"/>
        <s v="21/0226" u="1"/>
        <s v="20/8102" u="1"/>
        <s v="21/0106" u="1"/>
        <s v="21/0227" u="1"/>
        <s v="20/8103" u="1"/>
        <s v="21/0107" u="1"/>
        <s v="21/0228" u="1"/>
        <s v="21/0200" u="1"/>
        <s v="21/0108" u="1"/>
        <s v="21/0229" u="1"/>
        <s v="21/0201" u="1"/>
        <s v="21/0109" u="1"/>
        <s v="21/0202" u="1"/>
        <s v="20/8106" u="1"/>
        <s v="21/0203" u="1"/>
        <s v="20/8107" u="1"/>
        <s v="21/0204" u="1"/>
        <s v="20/8108" u="1"/>
        <s v="21/0205" u="1"/>
        <s v="20/8109" u="1"/>
        <s v="21/0206" u="1"/>
        <s v="21/0207" u="1"/>
        <s v="21/0208" u="1"/>
        <s v="21/0209" u="1"/>
        <s v="19/5010" u="1"/>
        <s v="19/5011" u="1"/>
        <s v="19/5012" u="1"/>
        <s v="19/5013" u="1"/>
        <s v="19/8090" u="1"/>
        <s v="19/8092" u="1"/>
        <s v="25/5001" u="1"/>
        <s v="25/5002" u="1"/>
        <s v="19/8094" u="1"/>
        <s v="18/0080" u="1"/>
        <s v="16/0091" u="1"/>
        <s v="18/0081" u="1"/>
        <s v="25/5004" u="1"/>
        <s v="19/8096" u="1"/>
        <s v="18/0082" u="1"/>
        <s v="19/8097" u="1"/>
        <s v="18/0083" u="1"/>
        <s v="25/5006" u="1"/>
        <s v="19/8098" u="1"/>
        <s v="18/0084" u="1"/>
        <s v="19/8070" u="1"/>
        <s v="25/5007" u="1"/>
        <s v="19/8099" u="1"/>
        <s v="18/0085" u="1"/>
        <s v="18/0086" u="1"/>
        <s v="19/8072" u="1"/>
        <s v="21/5001" u="1"/>
        <s v="18/0087" u="1"/>
        <s v="19/8073" u="1"/>
        <s v="21/5002" u="1"/>
        <s v="18/0180" u="1"/>
        <s v="18/0088" u="1"/>
        <s v="19/8074" u="1"/>
        <s v="24/0090" u="1"/>
        <s v="18/0060" u="1"/>
        <s v="18/0181" u="1"/>
        <s v="18/0089" u="1"/>
        <s v="24/0091" u="1"/>
        <s v="18/0061" u="1"/>
        <s v="18/0182" u="1"/>
        <s v="19/8076" u="1"/>
        <s v="24/0092" u="1"/>
        <s v="18/0062" u="1"/>
        <s v="18/0183" u="1"/>
        <s v="19/8077" u="1"/>
        <s v="24/0093" u="1"/>
        <s v="21/5006" u="1"/>
        <s v="18/0184" u="1"/>
        <s v="19/8078" u="1"/>
        <s v="23/8090" u="1"/>
        <s v="24/0094" u="1"/>
        <s v="18/0064" u="1"/>
        <s v="18/0185" u="1"/>
        <s v="19/8079" u="1"/>
        <s v="24/0095" u="1"/>
        <s v="18/0065" u="1"/>
        <s v="19/8051" u="1"/>
        <s v="21/5008" u="1"/>
        <s v="18/0186" u="1"/>
        <s v="23/8092" u="1"/>
        <s v="24/0096" u="1"/>
        <s v="18/0066" u="1"/>
        <s v="19/8052" u="1"/>
        <s v="21/5009" u="1"/>
        <s v="18/0187" u="1"/>
        <s v="23/8093" u="1"/>
        <s v="24/0097" u="1"/>
        <s v="18/0067" u="1"/>
        <s v="18/0188" u="1"/>
        <s v="24/0190" u="1"/>
        <s v="18/0160" u="1"/>
        <s v="23/8094" u="1"/>
        <s v="24/0098" u="1"/>
        <s v="18/0068" u="1"/>
        <s v="20/0090" u="1"/>
        <s v="22/0080" u="1"/>
        <s v="24/0070" u="1"/>
        <s v="18/0040" u="1"/>
        <s v="18/0189" u="1"/>
        <s v="24/0191" u="1"/>
        <s v="18/0161" u="1"/>
        <s v="23/8095" u="1"/>
        <s v="24/0099" u="1"/>
        <s v="18/0069" u="1"/>
        <s v="20/0091" u="1"/>
        <s v="22/0081" u="1"/>
        <s v="24/0071" u="1"/>
        <s v="18/0041" u="1"/>
        <s v="24/0192" u="1"/>
        <s v="18/0162" u="1"/>
        <s v="20/0092" u="1"/>
        <s v="22/0082" u="1"/>
        <s v="24/0072" u="1"/>
        <s v="18/0042" u="1"/>
        <s v="24/0193" u="1"/>
        <s v="18/0163" u="1"/>
        <s v="23/8097" u="1"/>
        <s v="20/0093" u="1"/>
        <s v="22/0083" u="1"/>
        <s v="24/0073" u="1"/>
        <s v="18/0043" u="1"/>
        <s v="24/0194" u="1"/>
        <s v="18/0164" u="1"/>
        <s v="23/8098" u="1"/>
        <s v="20/0094" u="1"/>
        <s v="22/0084" u="1"/>
        <s v="23/8070" u="1"/>
        <s v="24/0074" u="1"/>
        <s v="25/8060" u="1"/>
        <s v="19/8030" u="1"/>
        <s v="18/0165" u="1"/>
        <s v="23/8099" u="1"/>
        <s v="19/8059" u="1"/>
        <s v="20/0095" u="1"/>
        <s v="22/0085" u="1"/>
        <s v="23/8071" u="1"/>
        <s v="24/0075" u="1"/>
        <s v="25/8061" u="1"/>
        <s v="19/8031" u="1"/>
        <s v="17/7001" u="1"/>
        <s v="18/0166" u="1"/>
        <s v="20/0096" u="1"/>
        <s v="22/0086" u="1"/>
        <s v="23/8072" u="1"/>
        <s v="24/0076" u="1"/>
        <s v="25/8062" u="1"/>
        <s v="18/0046" u="1"/>
        <s v="17/7002" u="1"/>
        <s v="18/0167" u="1"/>
        <s v="20/0097" u="1"/>
        <s v="23/8073" u="1"/>
        <s v="24/0077" u="1"/>
        <s v="17/8043" u="1"/>
        <s v="18/0047" u="1"/>
        <s v="19/8033" u="1"/>
        <s v="18/0168" u="1"/>
        <s v="22/0180" u="1"/>
        <s v="24/0170" u="1"/>
        <s v="18/0140" u="1"/>
        <s v="20/0098" u="1"/>
        <s v="22/0088" u="1"/>
        <s v="23/8074" u="1"/>
        <s v="24/0078" u="1"/>
        <s v="25/8064" u="1"/>
        <s v="18/0048" u="1"/>
        <s v="19/8034" u="1"/>
        <s v="20/0070" u="1"/>
        <s v="22/0060" u="1"/>
        <s v="24/0050" u="1"/>
        <s v="26/0040" u="1"/>
        <s v="18/0020" u="1"/>
        <s v="18/0169" u="1"/>
        <s v="22/0181" u="1"/>
        <s v="24/0171" u="1"/>
        <s v="18/0141" u="1"/>
        <s v="20/0099" u="1"/>
        <s v="22/0089" u="1"/>
        <s v="24/0079" u="1"/>
        <s v="25/8065" u="1"/>
        <s v="18/0049" u="1"/>
        <s v="20/0071" u="1"/>
        <s v="22/0061" u="1"/>
        <s v="24/0051" u="1"/>
        <s v="18/0021" u="1"/>
        <s v="22/0182" u="1"/>
        <s v="24/0172" u="1"/>
        <s v="18/0142" u="1"/>
        <s v="23/8076" u="1"/>
        <s v="19/8036" u="1"/>
        <s v="20/0072" u="1"/>
        <s v="22/0062" u="1"/>
        <s v="24/0052" u="1"/>
        <s v="22/0183" u="1"/>
        <s v="24/0173" u="1"/>
        <s v="18/0143" u="1"/>
        <s v="23/8077" u="1"/>
        <s v="19/8037" u="1"/>
        <s v="20/0073" u="1"/>
        <s v="22/0063" u="1"/>
        <s v="24/0053" u="1"/>
        <s v="26/0043" u="1"/>
        <s v="22/0184" u="1"/>
        <s v="24/0174" u="1"/>
        <s v="18/0144" u="1"/>
        <s v="23/8078" u="1"/>
        <s v="25/8068" u="1"/>
        <s v="20/0074" u="1"/>
        <s v="22/0064" u="1"/>
        <s v="23/8050" u="1"/>
        <s v="24/0054" u="1"/>
        <s v="25/8040" u="1"/>
        <s v="26/0044" u="1"/>
        <s v="19/8010" u="1"/>
        <s v="22/0185" u="1"/>
        <s v="24/0175" u="1"/>
        <s v="18/0145" u="1"/>
        <s v="23/8079" u="1"/>
        <s v="25/8069" u="1"/>
        <s v="17/8049" u="1"/>
        <s v="19/8039" u="1"/>
        <s v="20/0075" u="1"/>
        <s v="21/8061" u="1"/>
        <s v="22/0065" u="1"/>
        <s v="23/8051" u="1"/>
        <s v="24/0055" u="1"/>
        <s v="18/0025" u="1"/>
        <s v="19/8011" u="1"/>
        <s v="22/0186" u="1"/>
        <s v="24/0176" u="1"/>
        <s v="18/0146" u="1"/>
        <s v="20/0076" u="1"/>
        <s v="21/8062" u="1"/>
        <s v="23/8052" u="1"/>
        <s v="24/0056" u="1"/>
        <s v="25/8042" u="1"/>
        <s v="19/8012" u="1"/>
        <s v="22/0187" u="1"/>
        <s v="24/0177" u="1"/>
        <s v="18/0147" u="1"/>
        <s v="20/0077" u="1"/>
        <s v="21/8063" u="1"/>
        <s v="23/8053" u="1"/>
        <s v="24/0057" u="1"/>
        <s v="18/0027" u="1"/>
        <s v="19/8013" u="1"/>
        <s v="22/0188" u="1"/>
        <s v="24/0178" u="1"/>
        <s v="18/0148" u="1"/>
        <s v="20/0170" u="1"/>
        <s v="22/0160" u="1"/>
        <s v="24/0150" u="1"/>
        <s v="18/0120" u="1"/>
        <s v="20/0078" u="1"/>
        <s v="21/8064" u="1"/>
        <s v="23/8054" u="1"/>
        <s v="19/8014" u="1"/>
        <s v="20/0050" u="1"/>
        <s v="22/0040" u="1"/>
        <s v="24/0030" u="1"/>
        <s v="22/0189" u="1"/>
        <s v="24/0179" u="1"/>
        <s v="18/0149" u="1"/>
        <s v="20/0171" u="1"/>
        <s v="22/0161" u="1"/>
        <s v="24/0151" u="1"/>
        <s v="18/0121" u="1"/>
        <s v="20/0079" u="1"/>
        <s v="23/8055" u="1"/>
        <s v="19/8015" u="1"/>
        <s v="20/0051" u="1"/>
        <s v="22/0041" u="1"/>
        <s v="24/0031" u="1"/>
        <s v="26/0021" u="1"/>
        <s v="18/0001" u="1"/>
        <s v="20/0172" u="1"/>
        <s v="22/0162" u="1"/>
        <s v="24/0152" u="1"/>
        <s v="18/0122" u="1"/>
        <s v="23/8056" u="1"/>
        <s v="22/0042" u="1"/>
        <s v="24/0032" u="1"/>
        <s v="26/0022" u="1"/>
        <s v="18/0002" u="1"/>
        <s v="20/0173" u="1"/>
        <s v="22/0163" u="1"/>
        <s v="24/0153" u="1"/>
        <s v="18/0123" u="1"/>
        <s v="21/8067" u="1"/>
        <s v="23/8057" u="1"/>
        <s v="20/0053" u="1"/>
        <s v="22/0043" u="1"/>
        <s v="24/0033" u="1"/>
        <s v="26/0023" u="1"/>
        <s v="18/0003" u="1"/>
        <s v="20/0174" u="1"/>
        <s v="22/0164" u="1"/>
        <s v="24/0154" u="1"/>
        <s v="18/0124" u="1"/>
        <s v="21/8068" u="1"/>
        <s v="23/8058" u="1"/>
        <s v="25/8048" u="1"/>
        <s v="19/8018" u="1"/>
        <s v="20/0054" u="1"/>
        <s v="22/0044" u="1"/>
        <s v="23/8030" u="1"/>
        <s v="24/0034" u="1"/>
        <s v="18/0004" u="1"/>
        <s v="20/0175" u="1"/>
        <s v="22/0165" u="1"/>
        <s v="24/0155" u="1"/>
        <s v="18/0125" u="1"/>
        <s v="23/8059" u="1"/>
        <s v="25/8049" u="1"/>
        <s v="19/8019" u="1"/>
        <s v="20/0055" u="1"/>
        <s v="21/8041" u="1"/>
        <s v="22/0045" u="1"/>
        <s v="23/8031" u="1"/>
        <s v="24/0035" u="1"/>
        <s v="20/0176" u="1"/>
        <s v="21/7001" u="1"/>
        <s v="22/0166" u="1"/>
        <s v="24/0156" u="1"/>
        <s v="18/0126" u="1"/>
        <s v="20/0056" u="1"/>
        <s v="22/0046" u="1"/>
        <s v="23/8032" u="1"/>
        <s v="24/0036" u="1"/>
        <s v="20/0177" u="1"/>
        <s v="22/0167" u="1"/>
        <s v="24/0157" u="1"/>
        <s v="18/0127" u="1"/>
        <s v="20/0057" u="1"/>
        <s v="21/8043" u="1"/>
        <s v="22/0047" u="1"/>
        <s v="23/8033" u="1"/>
        <s v="24/0037" u="1"/>
        <s v="25/8023" u="1"/>
        <s v="18/0007" u="1"/>
        <s v="18/0220" u="1"/>
        <s v="20/0178" u="1"/>
        <s v="22/0168" u="1"/>
        <s v="24/0158" u="1"/>
        <s v="18/0128" u="1"/>
        <s v="20/0150" u="1"/>
        <s v="22/0140" u="1"/>
        <s v="24/0130" u="1"/>
        <s v="18/0100" u="1"/>
        <s v="20/0058" u="1"/>
        <s v="22/0048" u="1"/>
        <s v="23/8034" u="1"/>
        <s v="24/0038" u="1"/>
        <s v="18/0008" u="1"/>
        <s v="20/0030" u="1"/>
        <s v="22/0020" u="1"/>
        <s v="24/0010" u="1"/>
        <s v="18/0221" u="1"/>
        <s v="20/0179" u="1"/>
        <s v="22/0169" u="1"/>
        <s v="24/0159" u="1"/>
        <s v="18/0129" u="1"/>
        <s v="20/0151" u="1"/>
        <s v="22/0141" u="1"/>
        <s v="24/0131" u="1"/>
        <s v="18/0101" u="1"/>
        <s v="20/0059" u="1"/>
        <s v="22/0049" u="1"/>
        <s v="23/8035" u="1"/>
        <s v="24/0039" u="1"/>
        <s v="25/8025" u="1"/>
        <s v="26/0029" u="1"/>
        <s v="18/0009" u="1"/>
        <s v="20/0031" u="1"/>
        <s v="22/0021" u="1"/>
        <s v="24/0011" u="1"/>
        <s v="20/0152" u="1"/>
        <s v="22/0142" u="1"/>
        <s v="24/0132" u="1"/>
        <s v="18/0102" u="1"/>
        <s v="21/8046" u="1"/>
        <s v="25/8026" u="1"/>
        <s v="20/0032" u="1"/>
        <s v="22/0022" u="1"/>
        <s v="24/0012" u="1"/>
        <s v="20/0153" u="1"/>
        <s v="22/0143" u="1"/>
        <s v="24/0133" u="1"/>
        <s v="18/0103" u="1"/>
        <s v="21/8047" u="1"/>
        <s v="23/8037" u="1"/>
        <s v="25/8027" u="1"/>
        <s v="20/0033" u="1"/>
        <s v="22/0023" u="1"/>
        <s v="24/0013" u="1"/>
        <s v="20/0154" u="1"/>
        <s v="22/0144" u="1"/>
        <s v="24/0134" u="1"/>
        <s v="25/5601" u="1"/>
        <s v="18/0104" u="1"/>
        <s v="23/8038" u="1"/>
        <s v="25/8028" u="1"/>
        <s v="20/0034" u="1"/>
        <s v="21/8020" u="1"/>
        <s v="22/0024" u="1"/>
        <s v="23/8010" u="1"/>
        <s v="24/0014" u="1"/>
        <s v="20/0155" u="1"/>
        <s v="22/0145" u="1"/>
        <s v="24/0135" u="1"/>
        <s v="25/5602" u="1"/>
        <s v="18/0105" u="1"/>
        <s v="21/8049" u="1"/>
        <s v="23/8039" u="1"/>
        <s v="25/8029" u="1"/>
        <s v="20/0035" u="1"/>
        <s v="22/0025" u="1"/>
        <s v="23/8011" u="1"/>
        <s v="24/0015" u="1"/>
        <s v="25/8001" u="1"/>
        <s v="26/0005" u="1"/>
        <s v="20/0156" u="1"/>
        <s v="22/0146" u="1"/>
        <s v="24/0136" u="1"/>
        <s v="25/5603" u="1"/>
        <s v="18/0106" u="1"/>
        <s v="20/0036" u="1"/>
        <s v="21/8022" u="1"/>
        <s v="22/0026" u="1"/>
        <s v="23/8012" u="1"/>
        <s v="24/0016" u="1"/>
        <s v="25/8002" u="1"/>
        <s v="20/0157" u="1"/>
        <s v="22/0147" u="1"/>
        <s v="24/0137" u="1"/>
        <s v="25/5604" u="1"/>
        <s v="18/0107" u="1"/>
        <s v="20/0037" u="1"/>
        <s v="21/8023" u="1"/>
        <s v="22/0027" u="1"/>
        <s v="23/8013" u="1"/>
        <s v="24/0017" u="1"/>
        <s v="25/8003" u="1"/>
        <s v="26/0007" u="1"/>
        <s v="18/0200" u="1"/>
        <s v="20/0158" u="1"/>
        <s v="22/0148" u="1"/>
        <s v="24/0138" u="1"/>
        <s v="25/5605" u="1"/>
        <s v="18/0108" u="1"/>
        <s v="20/0130" u="1"/>
        <s v="22/0120" u="1"/>
        <s v="24/0110" u="1"/>
        <s v="20/0038" u="1"/>
        <s v="22/0028" u="1"/>
        <s v="23/8014" u="1"/>
        <s v="24/0018" u="1"/>
        <s v="26/0008" u="1"/>
        <s v="20/0010" u="1"/>
        <s v="18/0201" u="1"/>
        <s v="20/0159" u="1"/>
        <s v="22/0149" u="1"/>
        <s v="24/0139" u="1"/>
        <s v="25/5606" u="1"/>
        <s v="18/0109" u="1"/>
        <s v="20/0131" u="1"/>
        <s v="22/0121" u="1"/>
        <s v="24/0111" u="1"/>
        <s v="20/0039" u="1"/>
        <s v="22/0029" u="1"/>
        <s v="24/0019" u="1"/>
        <s v="25/8005" u="1"/>
        <s v="26/0009" u="1"/>
        <s v="20/0011" u="1"/>
        <s v="22/0001" u="1"/>
        <s v="18/0202" u="1"/>
        <s v="20/0132" u="1"/>
        <s v="22/0122" u="1"/>
        <s v="24/0112" u="1"/>
        <s v="21/8026" u="1"/>
        <s v="23/8016" u="1"/>
        <s v="25/8006" u="1"/>
        <s v="20/0012" u="1"/>
        <s v="22/0002" u="1"/>
        <s v="18/0203" u="1"/>
        <s v="25/5608" u="1"/>
        <s v="20/0133" u="1"/>
        <s v="22/0123" u="1"/>
        <s v="24/0113" u="1"/>
        <s v="21/8027" u="1"/>
        <s v="25/8007" u="1"/>
        <s v="20/0013" u="1"/>
        <s v="22/0003" u="1"/>
        <s v="18/0204" u="1"/>
        <s v="20/0134" u="1"/>
        <s v="21/5601" u="1"/>
        <s v="22/0124" u="1"/>
        <s v="23/8110" u="1"/>
        <s v="24/0114" u="1"/>
        <s v="21/8028" u="1"/>
        <s v="23/8018" u="1"/>
        <s v="25/8008" u="1"/>
        <s v="20/0014" u="1"/>
        <s v="22/0004" u="1"/>
        <s v="18/0205" u="1"/>
        <s v="20/0135" u="1"/>
        <s v="21/5602" u="1"/>
        <s v="22/0125" u="1"/>
        <s v="23/8111" u="1"/>
        <s v="24/0115" u="1"/>
        <s v="21/8029" u="1"/>
        <s v="25/8009" u="1"/>
        <s v="20/0015" u="1"/>
        <s v="21/8001" u="1"/>
        <s v="22/0005" u="1"/>
        <s v="18/0206" u="1"/>
        <s v="20/0136" u="1"/>
        <s v="22/0126" u="1"/>
        <s v="23/8112" u="1"/>
        <s v="24/0116" u="1"/>
        <s v="20/0016" u="1"/>
        <s v="21/8002" u="1"/>
        <s v="22/0006" u="1"/>
        <s v="18/0207" u="1"/>
        <s v="20/0137" u="1"/>
        <s v="21/5604" u="1"/>
        <s v="22/0127" u="1"/>
        <s v="24/0117" u="1"/>
        <s v="20/0017" u="1"/>
        <s v="21/8003" u="1"/>
        <s v="22/0007" u="1"/>
        <s v="18/0208" u="1"/>
        <s v="22/0220" u="1"/>
        <s v="20/0138" u="1"/>
        <s v="21/5605" u="1"/>
        <s v="22/0128" u="1"/>
        <s v="23/8114" u="1"/>
        <s v="24/0118" u="1"/>
        <s v="20/0110" u="1"/>
        <s v="22/0100" u="1"/>
        <s v="20/0018" u="1"/>
        <s v="21/8004" u="1"/>
        <s v="22/0008" u="1"/>
        <s v="18/0209" u="1"/>
        <s v="22/0221" u="1"/>
        <s v="20/0139" u="1"/>
        <s v="22/0129" u="1"/>
        <s v="23/8115" u="1"/>
        <s v="24/0119" u="1"/>
        <s v="20/0111" u="1"/>
        <s v="22/0101" u="1"/>
        <s v="20/0019" u="1"/>
        <s v="21/8005" u="1"/>
        <s v="22/0009" u="1"/>
        <s v="22/0222" u="1"/>
        <s v="23/8116" u="1"/>
        <s v="20/0112" u="1"/>
        <s v="22/0102" u="1"/>
        <s v="21/8006" u="1"/>
        <s v="22/0223" u="1"/>
        <s v="23/8117" u="1"/>
        <s v="20/0113" u="1"/>
        <s v="22/0103" u="1"/>
        <s v="21/8007" u="1"/>
        <s v="22/0224" u="1"/>
        <s v="20/0114" u="1"/>
        <s v="22/0104" u="1"/>
        <s v="21/8008" u="1"/>
        <s v="22/0225" u="1"/>
        <s v="20/0115" u="1"/>
        <s v="22/0105" u="1"/>
        <s v="22/0226" u="1"/>
        <s v="20/0116" u="1"/>
        <s v="22/0106" u="1"/>
        <s v="22/0227" u="1"/>
        <s v="20/0117" u="1"/>
        <s v="22/0107" u="1"/>
        <s v="22/0228" u="1"/>
        <s v="22/0200" u="1"/>
        <s v="20/0118" u="1"/>
        <s v="22/0108" u="1"/>
        <s v="22/0229" u="1"/>
        <s v="22/0201" u="1"/>
        <s v="20/0119" u="1"/>
        <s v="22/0109" u="1"/>
        <s v="22/0202" u="1"/>
        <s v="22/0203" u="1"/>
        <s v="22/0204" u="1"/>
        <s v="22/0205" u="1"/>
        <s v="22/0206" u="1"/>
        <s v="22/0207" u="1"/>
        <s v="22/0208" u="1"/>
        <s v="22/0209" u="1"/>
        <s v="18/5001" u="1"/>
        <s v="18/5002" u="1"/>
        <s v="18/5003" u="1"/>
        <s v="18/5006" u="1"/>
        <s v="26/5001" u="1"/>
        <s v="19/0080" u="1"/>
        <s v="19/0081" u="1"/>
        <s v="19/0082" u="1"/>
        <s v="19/0083" u="1"/>
        <s v="18/8080" u="1"/>
        <s v="19/0084" u="1"/>
        <s v="18/8081" u="1"/>
        <s v="19/0085" u="1"/>
        <s v="20/5010" u="1"/>
        <s v="18/8082" u="1"/>
        <s v="19/0086" u="1"/>
        <s v="22/5001" u="1"/>
        <s v="18/8083" u="1"/>
        <s v="19/0087" u="1"/>
        <s v="22/5002" u="1"/>
        <s v="19/0180" u="1"/>
        <s v="18/8084" u="1"/>
        <s v="19/0088" u="1"/>
        <s v="25/0090" u="1"/>
        <s v="19/0060" u="1"/>
        <s v="19/0181" u="1"/>
        <s v="18/8085" u="1"/>
        <s v="19/0089" u="1"/>
        <s v="25/0091" u="1"/>
        <s v="19/0061" u="1"/>
        <s v="22/5004" u="1"/>
        <s v="19/0182" u="1"/>
        <s v="18/8086" u="1"/>
        <s v="25/0092" u="1"/>
        <s v="19/0062" u="1"/>
        <s v="22/5005" u="1"/>
        <s v="17/0193" u="1"/>
        <s v="19/0183" u="1"/>
        <s v="18/8087" u="1"/>
        <s v="25/0093" u="1"/>
        <s v="19/0063" u="1"/>
        <s v="22/5006" u="1"/>
        <s v="19/0184" u="1"/>
        <s v="25/0094" u="1"/>
        <s v="19/0064" u="1"/>
        <s v="17/0195" u="1"/>
        <s v="19/0185" u="1"/>
        <s v="18/8089" u="1"/>
        <s v="24/8091" u="1"/>
        <s v="18/8061" u="1"/>
        <s v="19/0065" u="1"/>
        <s v="17/0196" u="1"/>
        <s v="19/0186" u="1"/>
        <s v="24/8092" u="1"/>
        <s v="25/0096" u="1"/>
        <s v="19/0066" u="1"/>
        <s v="17/0197" u="1"/>
        <s v="19/0187" u="1"/>
        <s v="25/0097" u="1"/>
        <s v="18/8063" u="1"/>
        <s v="19/0067" u="1"/>
        <s v="19/0188" u="1"/>
        <s v="19/0160" u="1"/>
        <s v="24/8094" u="1"/>
        <s v="25/0098" u="1"/>
        <s v="19/0068" u="1"/>
        <s v="21/0090" u="1"/>
        <s v="23/0080" u="1"/>
        <s v="25/0070" u="1"/>
        <s v="19/0040" u="1"/>
        <s v="17/0199" u="1"/>
        <s v="19/0189" u="1"/>
        <s v="19/0161" u="1"/>
        <s v="24/8095" u="1"/>
        <s v="25/0099" u="1"/>
        <s v="18/8065" u="1"/>
        <s v="19/0069" u="1"/>
        <s v="21/0091" u="1"/>
        <s v="23/0081" u="1"/>
        <s v="25/0071" u="1"/>
        <s v="19/0041" u="1"/>
        <s v="19/0162" u="1"/>
        <s v="18/8066" u="1"/>
        <s v="21/0092" u="1"/>
        <s v="25/0072" u="1"/>
        <s v="19/0042" u="1"/>
        <s v="19/0163" u="1"/>
        <s v="24/8097" u="1"/>
        <s v="18/8067" u="1"/>
        <s v="21/0093" u="1"/>
        <s v="25/0073" u="1"/>
        <s v="19/0043" u="1"/>
        <s v="19/0164" u="1"/>
        <s v="24/8098" u="1"/>
        <s v="18/8068" u="1"/>
        <s v="21/0094" u="1"/>
        <s v="22/8080" u="1"/>
        <s v="24/8070" u="1"/>
        <s v="25/0074" u="1"/>
        <s v="18/8040" u="1"/>
        <s v="19/0165" u="1"/>
        <s v="24/8099" u="1"/>
        <s v="18/8069" u="1"/>
        <s v="20/8091" u="1"/>
        <s v="21/0095" u="1"/>
        <s v="22/8081" u="1"/>
        <s v="24/8071" u="1"/>
        <s v="25/0075" u="1"/>
        <s v="19/0045" u="1"/>
        <s v="19/0166" u="1"/>
        <s v="21/0096" u="1"/>
        <s v="22/8082" u="1"/>
        <s v="23/0086" u="1"/>
        <s v="25/0076" u="1"/>
        <s v="18/8042" u="1"/>
        <s v="19/0046" u="1"/>
        <s v="19/0167" u="1"/>
        <s v="20/8093" u="1"/>
        <s v="21/0097" u="1"/>
        <s v="23/0087" u="1"/>
        <s v="24/8073" u="1"/>
        <s v="25/0077" u="1"/>
        <s v="18/8043" u="1"/>
        <s v="19/0047" u="1"/>
        <s v="19/0168" u="1"/>
        <s v="21/0190" u="1"/>
        <s v="19/0140" u="1"/>
        <s v="20/8094" u="1"/>
        <s v="21/0098" u="1"/>
        <s v="22/8084" u="1"/>
        <s v="23/0088" u="1"/>
        <s v="25/0078" u="1"/>
        <s v="18/8044" u="1"/>
        <s v="19/0048" u="1"/>
        <s v="21/0070" u="1"/>
        <s v="23/0060" u="1"/>
        <s v="25/0050" u="1"/>
        <s v="19/0020" u="1"/>
        <s v="19/0169" u="1"/>
        <s v="21/0191" u="1"/>
        <s v="19/0141" u="1"/>
        <s v="20/8095" u="1"/>
        <s v="21/0099" u="1"/>
        <s v="23/0089" u="1"/>
        <s v="24/8075" u="1"/>
        <s v="25/0079" u="1"/>
        <s v="18/8045" u="1"/>
        <s v="19/0049" u="1"/>
        <s v="21/0071" u="1"/>
        <s v="23/0061" u="1"/>
        <s v="25/0051" u="1"/>
        <s v="19/0021" u="1"/>
        <s v="18/7005" u="1"/>
        <s v="21/0192" u="1"/>
        <s v="19/0142" u="1"/>
        <s v="20/8096" u="1"/>
        <s v="24/8076" u="1"/>
        <s v="21/0072" u="1"/>
        <s v="23/0062" u="1"/>
        <s v="25/0052" u="1"/>
        <s v="19/0022" u="1"/>
        <s v="21/0193" u="1"/>
        <s v="19/0143" u="1"/>
        <s v="20/8097" u="1"/>
        <s v="18/8047" u="1"/>
        <s v="21/0073" u="1"/>
        <s v="23/0063" u="1"/>
        <s v="25/0053" u="1"/>
        <s v="19/0023" u="1"/>
        <s v="21/0194" u="1"/>
        <s v="19/0144" u="1"/>
        <s v="20/8098" u="1"/>
        <s v="20/8070" u="1"/>
        <s v="21/0074" u="1"/>
        <s v="23/0064" u="1"/>
        <s v="24/8050" u="1"/>
        <s v="19/0024" u="1"/>
        <s v="21/0195" u="1"/>
        <s v="19/0145" u="1"/>
        <s v="20/8099" u="1"/>
        <s v="24/8079" u="1"/>
        <s v="18/8049" u="1"/>
        <s v="21/0075" u="1"/>
        <s v="22/8061" u="1"/>
        <s v="23/0065" u="1"/>
        <s v="24/8051" u="1"/>
        <s v="19/0025" u="1"/>
        <s v="21/0196" u="1"/>
        <s v="19/0146" u="1"/>
        <s v="21/0076" u="1"/>
        <s v="23/0066" u="1"/>
        <s v="24/8052" u="1"/>
        <s v="25/0056" u="1"/>
        <s v="19/0026" u="1"/>
        <s v="21/0197" u="1"/>
        <s v="19/0147" u="1"/>
        <s v="20/8073" u="1"/>
        <s v="21/0077" u="1"/>
        <s v="22/8063" u="1"/>
        <s v="23/0067" u="1"/>
        <s v="25/0057" u="1"/>
        <s v="19/0027" u="1"/>
        <s v="21/0198" u="1"/>
        <s v="19/0148" u="1"/>
        <s v="21/0170" u="1"/>
        <s v="19/0120" u="1"/>
        <s v="20/8074" u="1"/>
        <s v="21/0078" u="1"/>
        <s v="23/0068" u="1"/>
        <s v="24/8054" u="1"/>
        <s v="25/0058" u="1"/>
        <s v="19/0028" u="1"/>
        <s v="21/0050" u="1"/>
        <s v="23/0040" u="1"/>
        <s v="25/0030" u="1"/>
        <s v="21/0199" u="1"/>
        <s v="19/0149" u="1"/>
        <s v="21/0171" u="1"/>
        <s v="19/0121" u="1"/>
        <s v="20/8075" u="1"/>
        <s v="21/0079" u="1"/>
        <s v="22/8065" u="1"/>
        <s v="23/0069" u="1"/>
        <s v="25/0059" u="1"/>
        <s v="19/0029" u="1"/>
        <s v="21/0051" u="1"/>
        <s v="23/0041" u="1"/>
        <s v="25/0031" u="1"/>
        <s v="19/0001" u="1"/>
        <s v="21/0172" u="1"/>
        <s v="19/0122" u="1"/>
        <s v="20/8076" u="1"/>
        <s v="22/8066" u="1"/>
        <s v="24/8056" u="1"/>
        <s v="21/0052" u="1"/>
        <s v="23/0042" u="1"/>
        <s v="25/0032" u="1"/>
        <s v="19/0002" u="1"/>
        <s v="21/0173" u="1"/>
        <s v="19/0123" u="1"/>
        <s v="22/8067" u="1"/>
        <s v="24/8057" u="1"/>
        <s v="21/0053" u="1"/>
        <s v="23/0043" u="1"/>
        <s v="25/0033" u="1"/>
        <s v="19/0003" u="1"/>
        <s v="21/0174" u="1"/>
        <s v="19/0124" u="1"/>
        <s v="20/8078" u="1"/>
        <s v="22/8068" u="1"/>
        <s v="24/8058" u="1"/>
        <s v="21/0054" u="1"/>
        <s v="22/8040" u="1"/>
        <s v="23/0044" u="1"/>
        <s v="24/8030" u="1"/>
        <s v="25/0034" u="1"/>
        <s v="19/0004" u="1"/>
        <s v="21/0175" u="1"/>
        <s v="18/5602" u="1"/>
        <s v="19/0125" u="1"/>
        <s v="20/8079" u="1"/>
        <s v="22/8069" u="1"/>
        <s v="24/8059" u="1"/>
        <s v="21/0055" u="1"/>
        <s v="22/8041" u="1"/>
        <s v="23/0045" u="1"/>
        <s v="24/8031" u="1"/>
        <s v="25/0035" u="1"/>
        <s v="26/8021" u="1"/>
        <s v="19/0005" u="1"/>
        <s v="21/0176" u="1"/>
        <s v="19/0126" u="1"/>
        <s v="20/8052" u="1"/>
        <s v="21/0056" u="1"/>
        <s v="22/8042" u="1"/>
        <s v="23/0046" u="1"/>
        <s v="24/8032" u="1"/>
        <s v="25/0036" u="1"/>
        <s v="19/0006" u="1"/>
        <s v="21/0177" u="1"/>
        <s v="19/0127" u="1"/>
        <s v="21/0057" u="1"/>
        <s v="22/8043" u="1"/>
        <s v="23/0047" u="1"/>
        <s v="25/0037" u="1"/>
        <s v="26/8023" u="1"/>
        <s v="19/0007" u="1"/>
        <s v="17/0230" u="1"/>
        <s v="21/0178" u="1"/>
        <s v="19/0128" u="1"/>
        <s v="21/0150" u="1"/>
        <s v="23/0140" u="1"/>
        <s v="25/0130" u="1"/>
        <s v="20/8054" u="1"/>
        <s v="21/0058" u="1"/>
        <s v="22/8044" u="1"/>
        <s v="23/0048" u="1"/>
        <s v="24/8034" u="1"/>
        <s v="25/0038" u="1"/>
        <s v="19/0008" u="1"/>
        <s v="21/0030" u="1"/>
        <s v="25/0010" u="1"/>
        <s v="21/0179" u="1"/>
        <s v="19/0129" u="1"/>
        <s v="21/0151" u="1"/>
        <s v="23/0141" u="1"/>
        <s v="25/0131" u="1"/>
        <s v="19/0101" u="1"/>
        <s v="20/8055" u="1"/>
        <s v="21/0059" u="1"/>
        <s v="23/0049" u="1"/>
        <s v="24/8035" u="1"/>
        <s v="25/0039" u="1"/>
        <s v="19/0009" u="1"/>
        <s v="21/0031" u="1"/>
        <s v="23/0021" u="1"/>
        <s v="25/0011" u="1"/>
        <s v="18/5607" u="1"/>
        <s v="21/0152" u="1"/>
        <s v="23/0142" u="1"/>
        <s v="25/0132" u="1"/>
        <s v="19/0102" u="1"/>
        <s v="22/8046" u="1"/>
        <s v="26/8026" u="1"/>
        <s v="21/0032" u="1"/>
        <s v="23/0022" u="1"/>
        <s v="25/0012" u="1"/>
        <s v="18/5608" u="1"/>
        <s v="21/0153" u="1"/>
        <s v="23/0143" u="1"/>
        <s v="19/0103" u="1"/>
        <s v="20/8057" u="1"/>
        <s v="22/8047" u="1"/>
        <s v="24/8037" u="1"/>
        <s v="26/8027" u="1"/>
        <s v="21/0033" u="1"/>
        <s v="23/0023" u="1"/>
        <s v="25/0013" u="1"/>
        <s v="18/5609" u="1"/>
        <s v="21/0154" u="1"/>
        <s v="23/0144" u="1"/>
        <s v="25/0134" u="1"/>
        <s v="19/0104" u="1"/>
        <s v="20/8058" u="1"/>
        <s v="24/8038" u="1"/>
        <s v="20/8030" u="1"/>
        <s v="21/0034" u="1"/>
        <s v="22/8020" u="1"/>
        <s v="23/0024" u="1"/>
        <s v="24/8010" u="1"/>
        <s v="25/0014" u="1"/>
        <s v="21/0155" u="1"/>
        <s v="23/0145" u="1"/>
        <s v="25/0135" u="1"/>
        <s v="19/0105" u="1"/>
        <s v="20/8031" u="1"/>
        <s v="21/0035" u="1"/>
        <s v="22/8021" u="1"/>
        <s v="23/0025" u="1"/>
        <s v="24/8011" u="1"/>
        <s v="25/0015" u="1"/>
        <s v="21/0156" u="1"/>
        <s v="23/0146" u="1"/>
        <s v="19/0106" u="1"/>
        <s v="21/0036" u="1"/>
        <s v="22/8022" u="1"/>
        <s v="23/0026" u="1"/>
        <s v="24/8012" u="1"/>
        <s v="25/0016" u="1"/>
        <s v="26/8002" u="1"/>
        <s v="21/0157" u="1"/>
        <s v="23/0147" u="1"/>
        <s v="19/0107" u="1"/>
        <s v="20/8033" u="1"/>
        <s v="21/0037" u="1"/>
        <s v="22/8023" u="1"/>
        <s v="23/0027" u="1"/>
        <s v="24/8013" u="1"/>
        <s v="25/0017" u="1"/>
        <s v="19/0200" u="1"/>
        <s v="21/0158" u="1"/>
        <s v="23/0148" u="1"/>
        <s v="25/0138" u="1"/>
        <s v="19/0108" u="1"/>
        <s v="23/0120" u="1"/>
        <s v="20/8034" u="1"/>
        <s v="21/0038" u="1"/>
        <s v="22/8024" u="1"/>
        <s v="23/0028" u="1"/>
        <s v="24/8014" u="1"/>
        <s v="25/0018" u="1"/>
        <s v="26/8004" u="1"/>
        <s v="21/0010" u="1"/>
        <s v="19/0201" u="1"/>
        <s v="21/0159" u="1"/>
        <s v="25/0139" u="1"/>
        <s v="19/0109" u="1"/>
        <s v="21/0131" u="1"/>
        <s v="23/0121" u="1"/>
        <s v="20/8035" u="1"/>
        <s v="21/0039" u="1"/>
        <s v="22/8025" u="1"/>
        <s v="23/0029" u="1"/>
        <s v="24/8015" u="1"/>
        <s v="25/0019" u="1"/>
        <s v="21/0011" u="1"/>
        <s v="23/0001" u="1"/>
        <s v="19/0202" u="1"/>
        <s v="23/0122" u="1"/>
        <s v="20/8036" u="1"/>
        <s v="21/0012" u="1"/>
        <s v="23/0002" u="1"/>
        <s v="17/0213" u="1"/>
        <s v="19/0203" u="1"/>
        <s v="23/0123" u="1"/>
        <s v="20/8037" u="1"/>
        <s v="22/8027" u="1"/>
        <s v="24/8017" u="1"/>
        <s v="26/8007" u="1"/>
        <s v="21/0013" u="1"/>
        <s v="23/0003" u="1"/>
        <s v="17/0214" u="1"/>
        <s v="19/0204" u="1"/>
        <s v="21/0134" u="1"/>
        <s v="23/0124" u="1"/>
        <s v="25/0114" u="1"/>
        <s v="20/8038" u="1"/>
        <s v="22/8028" u="1"/>
        <s v="24/8018" u="1"/>
        <s v="26/8008" u="1"/>
        <s v="21/0014" u="1"/>
        <s v="23/0004" u="1"/>
        <s v="17/0215" u="1"/>
        <s v="21/0135" u="1"/>
        <s v="23/0125" u="1"/>
        <s v="20/8039" u="1"/>
        <s v="24/8019" u="1"/>
        <s v="26/8009" u="1"/>
        <s v="20/8011" u="1"/>
        <s v="21/0015" u="1"/>
        <s v="22/8001" u="1"/>
        <s v="23/0005" u="1"/>
        <s v="17/0216" u="1"/>
        <s v="21/0136" u="1"/>
        <s v="23/0126" u="1"/>
        <s v="20/8012" u="1"/>
        <s v="21/0016" u="1"/>
        <s v="22/8002" u="1"/>
        <s v="23/0006" u="1"/>
        <s v="21/0137" u="1"/>
        <s v="23/0127" u="1"/>
        <s v="25/0117" u="1"/>
        <s v="20/8013" u="1"/>
        <s v="21/0017" u="1"/>
        <s v="22/8003" u="1"/>
        <s v="23/0007" u="1"/>
        <s v="17/0218" u="1"/>
        <s v="21/0230" u="1"/>
        <s v="21/0138" u="1"/>
        <s v="23/0128" u="1"/>
        <s v="25/0118" u="1"/>
        <s v="21/0110" u="1"/>
        <s v="23/0100" u="1"/>
        <s v="20/8014" u="1"/>
        <s v="21/0018" u="1"/>
        <s v="22/8004" u="1"/>
        <s v="23/0008" u="1"/>
        <s v="17/0219" u="1"/>
        <s v="21/0231" u="1"/>
        <s v="21/0139" u="1"/>
        <s v="23/0129" u="1"/>
        <s v="25/0119" u="1"/>
        <s v="21/0111" u="1"/>
        <s v="23/0101" u="1"/>
        <s v="21/0019" u="1"/>
        <s v="23/0009" u="1"/>
        <s v="21/0232" u="1"/>
        <s v="21/0112" u="1"/>
        <s v="23/0102" u="1"/>
        <s v="20/8016" u="1"/>
        <s v="22/8006" u="1"/>
        <s v="21/0233" u="1"/>
        <s v="23/0103" u="1"/>
        <s v="20/8017" u="1"/>
        <s v="22/8007" u="1"/>
        <s v="21/0114" u="1"/>
        <s v="23/0104" u="1"/>
        <s v="20/8018" u="1"/>
        <s v="22/8008" u="1"/>
        <s v="21/0115" u="1"/>
        <s v="23/0105" u="1"/>
        <s v="22/8009" u="1"/>
        <s v="21/0117" u="1"/>
        <s v="23/0107" u="1"/>
        <s v="21/0210" u="1"/>
        <s v="21/0118" u="1"/>
        <s v="23/0108" u="1"/>
        <s v="21/0211" u="1"/>
        <s v="21/0119" u="1"/>
        <s v="23/0109" u="1"/>
        <s v="21/0212" u="1"/>
        <s v="21/0213" u="1"/>
        <s v="21/0214" u="1"/>
        <s v="21/0215" u="1"/>
        <s v="21/0216" u="1"/>
        <s v="21/0217" u="1"/>
        <s v="21/0218" u="1"/>
        <s v="21/0219" u="1"/>
      </sharedItems>
    </cacheField>
    <cacheField name="cd_typ_Zákazky" numFmtId="0">
      <sharedItems containsBlank="1"/>
    </cacheField>
    <cacheField name="nm_typ_zákazky" numFmtId="0">
      <sharedItems containsBlank="1" count="8">
        <s v="jednicové zákazky"/>
        <s v="5_režijné zákazky"/>
        <s v="8_drobné zákazky"/>
        <s v="9_podnik. Réžia"/>
        <m/>
        <s v="jednicové z." u="1"/>
        <s v="7_Vyskum_a_vyvoj" u="1"/>
        <s v="externé zákazky" u="1"/>
      </sharedItems>
    </cacheField>
    <cacheField name="Kategória2" numFmtId="0" databaseField="0">
      <fieldGroup base="3">
        <discretePr count="8">
          <x v="0"/>
          <x v="6"/>
          <x v="5"/>
          <x v="4"/>
          <x v="1"/>
          <x v="6"/>
          <x v="3"/>
          <x v="2"/>
        </discretePr>
        <groupItems count="7">
          <s v="JR             "/>
          <s v="RŽ             "/>
          <s v="THP            "/>
          <s v="ŽN-RR          "/>
          <s v="ŽN-THP         "/>
          <m/>
          <s v="Skupina1"/>
        </groupItems>
      </fieldGroup>
    </cacheField>
    <cacheField name="Stredisko2" numFmtId="0" databaseField="0">
      <fieldGroup base="4">
        <discretePr count="61">
          <x v="3"/>
          <x v="16"/>
          <x v="3"/>
          <x v="3"/>
          <x v="3"/>
          <x v="3"/>
          <x v="11"/>
          <x v="10"/>
          <x v="4"/>
          <x v="5"/>
          <x v="13"/>
          <x v="3"/>
          <x v="3"/>
          <x v="3"/>
          <x v="34"/>
          <x v="3"/>
          <x v="9"/>
          <x v="30"/>
          <x v="15"/>
          <x v="3"/>
          <x v="1"/>
          <x v="28"/>
          <x v="26"/>
          <x v="1"/>
          <x v="3"/>
          <x v="3"/>
          <x v="1"/>
          <x v="3"/>
          <x v="3"/>
          <x v="3"/>
          <x v="20"/>
          <x v="25"/>
          <x v="3"/>
          <x v="33"/>
          <x v="18"/>
          <x v="19"/>
          <x v="12"/>
          <x v="31"/>
          <x v="3"/>
          <x v="0"/>
          <x v="21"/>
          <x v="24"/>
          <x v="14"/>
          <x v="8"/>
          <x v="17"/>
          <x v="3"/>
          <x v="29"/>
          <x v="27"/>
          <x v="3"/>
          <x v="6"/>
          <x v="3"/>
          <x v="3"/>
          <x v="22"/>
          <x v="2"/>
          <x v="32"/>
          <x v="3"/>
          <x v="3"/>
          <x v="7"/>
          <x v="23"/>
          <x v="3"/>
          <x v="3"/>
        </discretePr>
        <groupItems count="35">
          <m/>
          <s v="Skupina2"/>
          <s v="THP            "/>
          <s v="Skupina1"/>
          <s v="Pieskov.dielce "/>
          <s v="Pieskov.finál  "/>
          <s v="Brús. pojazdov "/>
          <s v="Manipulácia    "/>
          <s v="Plnenie pieskom"/>
          <s v="Horizontka_AXA "/>
          <s v="Rovnan.po zvar "/>
          <s v="Pracovisko 3   "/>
          <s v="Priest.pálenie "/>
          <s v="Br. po mo      "/>
          <s v="Rovnanie bank. "/>
          <s v="Sklad. dráh    "/>
          <s v="Zám. po zvár.  "/>
          <s v="Karusel VP3T   "/>
          <s v="Zám.po opr.VP3T"/>
          <s v="Horizontka VP3T"/>
          <s v="Sklad. dráh-dd "/>
          <s v="Ručne páliť    "/>
          <s v="Brús. priečok  "/>
          <s v="Sklad. dráh ps "/>
          <s v="Zám. po opr.   "/>
          <s v="Upraviť hrany  "/>
          <s v="Pracovisko 2   "/>
          <s v="Prípr.a lešenie"/>
          <s v="Pracovisko 0+1 "/>
          <s v="Sklad. dd      "/>
          <s v="PRAC.2-POJAZDY "/>
          <s v="Zváranie stĺpov"/>
          <s v="Zváranie dd    "/>
          <s v="RONIN 400 VP3V "/>
          <s v="PRAC.1-VRTB    "/>
        </groupItems>
      </fieldGroup>
    </cacheField>
  </cacheFields>
  <extLst>
    <ext xmlns:x14="http://schemas.microsoft.com/office/spreadsheetml/2009/9/main" uri="{725AE2AE-9491-48be-B2B4-4EB974FC3084}">
      <x14:pivotCacheDefinition pivotCacheId="160383606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2">
  <r>
    <s v="23/0082        "/>
    <x v="0"/>
    <x v="0"/>
    <x v="0"/>
    <x v="0"/>
    <n v="4"/>
    <n v="0"/>
    <n v="4"/>
    <x v="0"/>
    <x v="0"/>
    <s v="0"/>
    <x v="0"/>
  </r>
  <r>
    <s v="23/0082        "/>
    <x v="0"/>
    <x v="0"/>
    <x v="1"/>
    <x v="1"/>
    <n v="6"/>
    <n v="0"/>
    <n v="6"/>
    <x v="0"/>
    <x v="0"/>
    <s v="0"/>
    <x v="0"/>
  </r>
  <r>
    <s v="23/0082        "/>
    <x v="0"/>
    <x v="1"/>
    <x v="0"/>
    <x v="2"/>
    <n v="48"/>
    <n v="0"/>
    <n v="48"/>
    <x v="0"/>
    <x v="0"/>
    <s v="0"/>
    <x v="0"/>
  </r>
  <r>
    <s v="23/0082        "/>
    <x v="0"/>
    <x v="1"/>
    <x v="0"/>
    <x v="3"/>
    <n v="8"/>
    <n v="0"/>
    <n v="8"/>
    <x v="0"/>
    <x v="0"/>
    <s v="0"/>
    <x v="0"/>
  </r>
  <r>
    <s v="23/0082        "/>
    <x v="0"/>
    <x v="1"/>
    <x v="1"/>
    <x v="2"/>
    <n v="5.5"/>
    <n v="0"/>
    <n v="5.5"/>
    <x v="0"/>
    <x v="0"/>
    <s v="0"/>
    <x v="0"/>
  </r>
  <r>
    <s v="23/0083        "/>
    <x v="0"/>
    <x v="0"/>
    <x v="0"/>
    <x v="4"/>
    <n v="18"/>
    <n v="1.5"/>
    <n v="19.5"/>
    <x v="0"/>
    <x v="1"/>
    <s v="0"/>
    <x v="0"/>
  </r>
  <r>
    <s v="23/0083        "/>
    <x v="0"/>
    <x v="0"/>
    <x v="0"/>
    <x v="5"/>
    <n v="5"/>
    <n v="0"/>
    <n v="5"/>
    <x v="0"/>
    <x v="1"/>
    <s v="0"/>
    <x v="0"/>
  </r>
  <r>
    <s v="23/0083        "/>
    <x v="0"/>
    <x v="0"/>
    <x v="0"/>
    <x v="0"/>
    <n v="16"/>
    <n v="0"/>
    <n v="16"/>
    <x v="0"/>
    <x v="1"/>
    <s v="0"/>
    <x v="0"/>
  </r>
  <r>
    <s v="23/0083        "/>
    <x v="0"/>
    <x v="0"/>
    <x v="1"/>
    <x v="1"/>
    <n v="4"/>
    <n v="0"/>
    <n v="4"/>
    <x v="0"/>
    <x v="1"/>
    <s v="0"/>
    <x v="0"/>
  </r>
  <r>
    <s v="23/0083        "/>
    <x v="0"/>
    <x v="1"/>
    <x v="0"/>
    <x v="2"/>
    <n v="48"/>
    <n v="0"/>
    <n v="48"/>
    <x v="0"/>
    <x v="1"/>
    <s v="0"/>
    <x v="0"/>
  </r>
  <r>
    <s v="23/0083        "/>
    <x v="0"/>
    <x v="1"/>
    <x v="1"/>
    <x v="3"/>
    <n v="8"/>
    <n v="0"/>
    <n v="8"/>
    <x v="0"/>
    <x v="1"/>
    <s v="0"/>
    <x v="0"/>
  </r>
  <r>
    <s v="23/0084        "/>
    <x v="0"/>
    <x v="0"/>
    <x v="0"/>
    <x v="0"/>
    <n v="4"/>
    <n v="0"/>
    <n v="4"/>
    <x v="0"/>
    <x v="2"/>
    <s v="0"/>
    <x v="0"/>
  </r>
  <r>
    <s v="23/0084        "/>
    <x v="0"/>
    <x v="0"/>
    <x v="1"/>
    <x v="1"/>
    <n v="8"/>
    <n v="0"/>
    <n v="8"/>
    <x v="0"/>
    <x v="2"/>
    <s v="0"/>
    <x v="0"/>
  </r>
  <r>
    <s v="23/0084        "/>
    <x v="0"/>
    <x v="1"/>
    <x v="0"/>
    <x v="3"/>
    <n v="16"/>
    <n v="0"/>
    <n v="16"/>
    <x v="0"/>
    <x v="2"/>
    <s v="0"/>
    <x v="0"/>
  </r>
  <r>
    <s v="25/0055        "/>
    <x v="1"/>
    <x v="2"/>
    <x v="0"/>
    <x v="5"/>
    <n v="96"/>
    <n v="0"/>
    <n v="96"/>
    <x v="0"/>
    <x v="3"/>
    <s v="0"/>
    <x v="0"/>
  </r>
  <r>
    <s v="25/0055        "/>
    <x v="1"/>
    <x v="2"/>
    <x v="1"/>
    <x v="6"/>
    <n v="33.5"/>
    <n v="0"/>
    <n v="33.5"/>
    <x v="0"/>
    <x v="3"/>
    <s v="0"/>
    <x v="0"/>
  </r>
  <r>
    <s v="25/0055        "/>
    <x v="1"/>
    <x v="2"/>
    <x v="1"/>
    <x v="7"/>
    <n v="102"/>
    <n v="0"/>
    <n v="102"/>
    <x v="0"/>
    <x v="3"/>
    <s v="0"/>
    <x v="0"/>
  </r>
  <r>
    <s v="25/0055        "/>
    <x v="1"/>
    <x v="2"/>
    <x v="1"/>
    <x v="5"/>
    <n v="216"/>
    <n v="0"/>
    <n v="216"/>
    <x v="0"/>
    <x v="3"/>
    <s v="0"/>
    <x v="0"/>
  </r>
  <r>
    <s v="25/0055        "/>
    <x v="1"/>
    <x v="1"/>
    <x v="0"/>
    <x v="2"/>
    <n v="96"/>
    <n v="0"/>
    <n v="96"/>
    <x v="0"/>
    <x v="3"/>
    <s v="0"/>
    <x v="0"/>
  </r>
  <r>
    <s v="25/0055        "/>
    <x v="1"/>
    <x v="1"/>
    <x v="0"/>
    <x v="3"/>
    <n v="20"/>
    <n v="0"/>
    <n v="20"/>
    <x v="0"/>
    <x v="3"/>
    <s v="0"/>
    <x v="0"/>
  </r>
  <r>
    <s v="25/0055        "/>
    <x v="1"/>
    <x v="1"/>
    <x v="1"/>
    <x v="3"/>
    <n v="94"/>
    <n v="0"/>
    <n v="94"/>
    <x v="0"/>
    <x v="3"/>
    <s v="0"/>
    <x v="0"/>
  </r>
  <r>
    <s v="25/0055        "/>
    <x v="1"/>
    <x v="1"/>
    <x v="1"/>
    <x v="8"/>
    <n v="44.5"/>
    <n v="0"/>
    <n v="44.5"/>
    <x v="0"/>
    <x v="3"/>
    <s v="0"/>
    <x v="0"/>
  </r>
  <r>
    <s v="25/0055        "/>
    <x v="1"/>
    <x v="1"/>
    <x v="1"/>
    <x v="9"/>
    <n v="42"/>
    <n v="0"/>
    <n v="42"/>
    <x v="0"/>
    <x v="3"/>
    <s v="0"/>
    <x v="0"/>
  </r>
  <r>
    <s v="25/0087        "/>
    <x v="2"/>
    <x v="2"/>
    <x v="0"/>
    <x v="10"/>
    <n v="40.5"/>
    <n v="2"/>
    <n v="42.5"/>
    <x v="0"/>
    <x v="4"/>
    <s v="0"/>
    <x v="0"/>
  </r>
  <r>
    <s v="25/0087        "/>
    <x v="2"/>
    <x v="2"/>
    <x v="1"/>
    <x v="11"/>
    <n v="93.5"/>
    <n v="0"/>
    <n v="93.5"/>
    <x v="0"/>
    <x v="4"/>
    <s v="0"/>
    <x v="0"/>
  </r>
  <r>
    <s v="25/0087        "/>
    <x v="2"/>
    <x v="2"/>
    <x v="1"/>
    <x v="12"/>
    <n v="50"/>
    <n v="0"/>
    <n v="50"/>
    <x v="0"/>
    <x v="4"/>
    <s v="0"/>
    <x v="0"/>
  </r>
  <r>
    <s v="25/0087        "/>
    <x v="2"/>
    <x v="2"/>
    <x v="1"/>
    <x v="11"/>
    <n v="63"/>
    <n v="0"/>
    <n v="63"/>
    <x v="0"/>
    <x v="4"/>
    <s v="0"/>
    <x v="0"/>
  </r>
  <r>
    <s v="25/0088        "/>
    <x v="3"/>
    <x v="2"/>
    <x v="0"/>
    <x v="13"/>
    <n v="16"/>
    <n v="0"/>
    <n v="16"/>
    <x v="0"/>
    <x v="5"/>
    <s v="0"/>
    <x v="0"/>
  </r>
  <r>
    <s v="25/0095        "/>
    <x v="4"/>
    <x v="2"/>
    <x v="0"/>
    <x v="13"/>
    <n v="152"/>
    <n v="0"/>
    <n v="152"/>
    <x v="0"/>
    <x v="6"/>
    <s v="0"/>
    <x v="0"/>
  </r>
  <r>
    <s v="25/0095        "/>
    <x v="4"/>
    <x v="2"/>
    <x v="0"/>
    <x v="14"/>
    <n v="263.5"/>
    <n v="0"/>
    <n v="263.5"/>
    <x v="0"/>
    <x v="6"/>
    <s v="0"/>
    <x v="0"/>
  </r>
  <r>
    <s v="25/0095        "/>
    <x v="4"/>
    <x v="2"/>
    <x v="0"/>
    <x v="15"/>
    <n v="24"/>
    <n v="0"/>
    <n v="24"/>
    <x v="0"/>
    <x v="6"/>
    <s v="0"/>
    <x v="0"/>
  </r>
  <r>
    <s v="25/0095        "/>
    <x v="4"/>
    <x v="2"/>
    <x v="1"/>
    <x v="14"/>
    <n v="324.75"/>
    <n v="0"/>
    <n v="324.75"/>
    <x v="0"/>
    <x v="6"/>
    <s v="0"/>
    <x v="0"/>
  </r>
  <r>
    <s v="25/0095        "/>
    <x v="4"/>
    <x v="3"/>
    <x v="0"/>
    <x v="16"/>
    <n v="46"/>
    <n v="11.75"/>
    <n v="57.75"/>
    <x v="0"/>
    <x v="6"/>
    <s v="0"/>
    <x v="0"/>
  </r>
  <r>
    <s v="25/0095        "/>
    <x v="4"/>
    <x v="2"/>
    <x v="0"/>
    <x v="5"/>
    <n v="38"/>
    <n v="6.5"/>
    <n v="44.5"/>
    <x v="0"/>
    <x v="6"/>
    <s v="0"/>
    <x v="0"/>
  </r>
  <r>
    <s v="25/0095        "/>
    <x v="4"/>
    <x v="2"/>
    <x v="1"/>
    <x v="6"/>
    <n v="28.5"/>
    <n v="0"/>
    <n v="28.5"/>
    <x v="0"/>
    <x v="6"/>
    <s v="0"/>
    <x v="0"/>
  </r>
  <r>
    <s v="25/0095        "/>
    <x v="4"/>
    <x v="2"/>
    <x v="1"/>
    <x v="5"/>
    <n v="338.5"/>
    <n v="0"/>
    <n v="338.5"/>
    <x v="0"/>
    <x v="6"/>
    <s v="0"/>
    <x v="0"/>
  </r>
  <r>
    <s v="25/0109        "/>
    <x v="5"/>
    <x v="2"/>
    <x v="0"/>
    <x v="13"/>
    <n v="8"/>
    <n v="0"/>
    <n v="8"/>
    <x v="0"/>
    <x v="7"/>
    <s v="0"/>
    <x v="0"/>
  </r>
  <r>
    <s v="25/0109        "/>
    <x v="5"/>
    <x v="2"/>
    <x v="0"/>
    <x v="14"/>
    <n v="77.5"/>
    <n v="0"/>
    <n v="77.5"/>
    <x v="0"/>
    <x v="7"/>
    <s v="0"/>
    <x v="0"/>
  </r>
  <r>
    <s v="25/0109        "/>
    <x v="5"/>
    <x v="2"/>
    <x v="1"/>
    <x v="14"/>
    <n v="24"/>
    <n v="0"/>
    <n v="24"/>
    <x v="0"/>
    <x v="7"/>
    <s v="0"/>
    <x v="0"/>
  </r>
  <r>
    <s v="25/0109        "/>
    <x v="5"/>
    <x v="2"/>
    <x v="1"/>
    <x v="17"/>
    <n v="47.5"/>
    <n v="0"/>
    <n v="47.5"/>
    <x v="0"/>
    <x v="7"/>
    <s v="0"/>
    <x v="0"/>
  </r>
  <r>
    <s v="25/0109        "/>
    <x v="5"/>
    <x v="2"/>
    <x v="1"/>
    <x v="18"/>
    <n v="1"/>
    <n v="0"/>
    <n v="1"/>
    <x v="0"/>
    <x v="7"/>
    <s v="0"/>
    <x v="0"/>
  </r>
  <r>
    <s v="25/0109        "/>
    <x v="5"/>
    <x v="3"/>
    <x v="0"/>
    <x v="16"/>
    <n v="15.5"/>
    <n v="0"/>
    <n v="15.5"/>
    <x v="0"/>
    <x v="7"/>
    <s v="0"/>
    <x v="0"/>
  </r>
  <r>
    <s v="25/0109        "/>
    <x v="5"/>
    <x v="2"/>
    <x v="1"/>
    <x v="5"/>
    <n v="28.5"/>
    <n v="0"/>
    <n v="28.5"/>
    <x v="0"/>
    <x v="7"/>
    <s v="0"/>
    <x v="0"/>
  </r>
  <r>
    <s v="25/0109        "/>
    <x v="5"/>
    <x v="1"/>
    <x v="1"/>
    <x v="8"/>
    <n v="0.75"/>
    <n v="0"/>
    <n v="0.75"/>
    <x v="0"/>
    <x v="7"/>
    <s v="0"/>
    <x v="0"/>
  </r>
  <r>
    <s v="25/0110        "/>
    <x v="6"/>
    <x v="2"/>
    <x v="0"/>
    <x v="4"/>
    <n v="16"/>
    <n v="0"/>
    <n v="16"/>
    <x v="0"/>
    <x v="8"/>
    <s v="0"/>
    <x v="0"/>
  </r>
  <r>
    <s v="25/0110        "/>
    <x v="6"/>
    <x v="3"/>
    <x v="0"/>
    <x v="19"/>
    <n v="16"/>
    <n v="0"/>
    <n v="16"/>
    <x v="0"/>
    <x v="8"/>
    <s v="0"/>
    <x v="0"/>
  </r>
  <r>
    <s v="25/0110        "/>
    <x v="6"/>
    <x v="4"/>
    <x v="0"/>
    <x v="20"/>
    <n v="0"/>
    <n v="7.25"/>
    <n v="7.25"/>
    <x v="0"/>
    <x v="8"/>
    <s v="0"/>
    <x v="0"/>
  </r>
  <r>
    <s v="25/0110        "/>
    <x v="6"/>
    <x v="2"/>
    <x v="1"/>
    <x v="5"/>
    <n v="16"/>
    <n v="0"/>
    <n v="16"/>
    <x v="0"/>
    <x v="8"/>
    <s v="0"/>
    <x v="0"/>
  </r>
  <r>
    <s v="25/0110        "/>
    <x v="6"/>
    <x v="1"/>
    <x v="0"/>
    <x v="2"/>
    <n v="8"/>
    <n v="0"/>
    <n v="8"/>
    <x v="0"/>
    <x v="8"/>
    <s v="0"/>
    <x v="0"/>
  </r>
  <r>
    <s v="25/0110        "/>
    <x v="6"/>
    <x v="1"/>
    <x v="0"/>
    <x v="3"/>
    <n v="7.5"/>
    <n v="0"/>
    <n v="7.5"/>
    <x v="0"/>
    <x v="8"/>
    <s v="0"/>
    <x v="0"/>
  </r>
  <r>
    <s v="25/0110        "/>
    <x v="6"/>
    <x v="1"/>
    <x v="1"/>
    <x v="3"/>
    <n v="16"/>
    <n v="0"/>
    <n v="16"/>
    <x v="0"/>
    <x v="8"/>
    <s v="0"/>
    <x v="0"/>
  </r>
  <r>
    <s v="25/0110        "/>
    <x v="6"/>
    <x v="1"/>
    <x v="1"/>
    <x v="8"/>
    <n v="10.5"/>
    <n v="0"/>
    <n v="10.5"/>
    <x v="0"/>
    <x v="8"/>
    <s v="0"/>
    <x v="0"/>
  </r>
  <r>
    <s v="25/0110        "/>
    <x v="6"/>
    <x v="1"/>
    <x v="1"/>
    <x v="9"/>
    <n v="11.25"/>
    <n v="0"/>
    <n v="11.25"/>
    <x v="0"/>
    <x v="8"/>
    <s v="0"/>
    <x v="0"/>
  </r>
  <r>
    <s v="25/0111        "/>
    <x v="7"/>
    <x v="2"/>
    <x v="0"/>
    <x v="13"/>
    <n v="58"/>
    <n v="0"/>
    <n v="58"/>
    <x v="0"/>
    <x v="9"/>
    <s v="0"/>
    <x v="0"/>
  </r>
  <r>
    <s v="25/0111        "/>
    <x v="7"/>
    <x v="2"/>
    <x v="0"/>
    <x v="15"/>
    <n v="24"/>
    <n v="6"/>
    <n v="30"/>
    <x v="0"/>
    <x v="9"/>
    <s v="0"/>
    <x v="0"/>
  </r>
  <r>
    <s v="25/0111        "/>
    <x v="7"/>
    <x v="2"/>
    <x v="0"/>
    <x v="0"/>
    <n v="16"/>
    <n v="0"/>
    <n v="16"/>
    <x v="0"/>
    <x v="9"/>
    <s v="0"/>
    <x v="0"/>
  </r>
  <r>
    <s v="25/0111        "/>
    <x v="7"/>
    <x v="2"/>
    <x v="1"/>
    <x v="21"/>
    <n v="34.5"/>
    <n v="0"/>
    <n v="34.5"/>
    <x v="0"/>
    <x v="9"/>
    <s v="0"/>
    <x v="0"/>
  </r>
  <r>
    <s v="25/0111        "/>
    <x v="7"/>
    <x v="2"/>
    <x v="1"/>
    <x v="22"/>
    <n v="7.5"/>
    <n v="0"/>
    <n v="7.5"/>
    <x v="0"/>
    <x v="9"/>
    <s v="0"/>
    <x v="0"/>
  </r>
  <r>
    <s v="25/0111        "/>
    <x v="7"/>
    <x v="3"/>
    <x v="0"/>
    <x v="23"/>
    <n v="15.5"/>
    <n v="0"/>
    <n v="15.5"/>
    <x v="0"/>
    <x v="9"/>
    <s v="0"/>
    <x v="0"/>
  </r>
  <r>
    <s v="25/0111        "/>
    <x v="7"/>
    <x v="3"/>
    <x v="0"/>
    <x v="20"/>
    <n v="46.5"/>
    <n v="2.25"/>
    <n v="48.75"/>
    <x v="0"/>
    <x v="9"/>
    <s v="0"/>
    <x v="0"/>
  </r>
  <r>
    <s v="25/0111        "/>
    <x v="7"/>
    <x v="3"/>
    <x v="0"/>
    <x v="16"/>
    <n v="74"/>
    <n v="11.25"/>
    <n v="85.25"/>
    <x v="0"/>
    <x v="9"/>
    <s v="0"/>
    <x v="0"/>
  </r>
  <r>
    <s v="25/0111        "/>
    <x v="7"/>
    <x v="3"/>
    <x v="1"/>
    <x v="20"/>
    <n v="28"/>
    <n v="0"/>
    <n v="28"/>
    <x v="0"/>
    <x v="9"/>
    <s v="0"/>
    <x v="0"/>
  </r>
  <r>
    <s v="25/0111        "/>
    <x v="7"/>
    <x v="4"/>
    <x v="0"/>
    <x v="20"/>
    <n v="15.25"/>
    <n v="15.5"/>
    <n v="30.75"/>
    <x v="0"/>
    <x v="9"/>
    <s v="0"/>
    <x v="0"/>
  </r>
  <r>
    <s v="25/0111        "/>
    <x v="7"/>
    <x v="2"/>
    <x v="1"/>
    <x v="6"/>
    <n v="21.5"/>
    <n v="0"/>
    <n v="21.5"/>
    <x v="0"/>
    <x v="9"/>
    <s v="0"/>
    <x v="0"/>
  </r>
  <r>
    <s v="25/0111        "/>
    <x v="7"/>
    <x v="2"/>
    <x v="1"/>
    <x v="24"/>
    <n v="31.5"/>
    <n v="0"/>
    <n v="31.5"/>
    <x v="0"/>
    <x v="9"/>
    <s v="0"/>
    <x v="0"/>
  </r>
  <r>
    <s v="25/0111        "/>
    <x v="7"/>
    <x v="2"/>
    <x v="1"/>
    <x v="5"/>
    <n v="70"/>
    <n v="0"/>
    <n v="70"/>
    <x v="0"/>
    <x v="9"/>
    <s v="0"/>
    <x v="0"/>
  </r>
  <r>
    <s v="25/0111        "/>
    <x v="7"/>
    <x v="1"/>
    <x v="1"/>
    <x v="8"/>
    <n v="11.25"/>
    <n v="0"/>
    <n v="11.25"/>
    <x v="0"/>
    <x v="9"/>
    <s v="0"/>
    <x v="0"/>
  </r>
  <r>
    <s v="25/0112        "/>
    <x v="8"/>
    <x v="2"/>
    <x v="1"/>
    <x v="18"/>
    <n v="44"/>
    <n v="0"/>
    <n v="44"/>
    <x v="0"/>
    <x v="10"/>
    <s v="0"/>
    <x v="0"/>
  </r>
  <r>
    <s v="25/0112        "/>
    <x v="8"/>
    <x v="3"/>
    <x v="0"/>
    <x v="20"/>
    <n v="0"/>
    <n v="3.25"/>
    <n v="3.25"/>
    <x v="0"/>
    <x v="10"/>
    <s v="0"/>
    <x v="0"/>
  </r>
  <r>
    <s v="25/0112        "/>
    <x v="8"/>
    <x v="3"/>
    <x v="0"/>
    <x v="16"/>
    <n v="15.5"/>
    <n v="0"/>
    <n v="15.5"/>
    <x v="0"/>
    <x v="10"/>
    <s v="0"/>
    <x v="0"/>
  </r>
  <r>
    <s v="25/0112        "/>
    <x v="8"/>
    <x v="3"/>
    <x v="1"/>
    <x v="20"/>
    <n v="7"/>
    <n v="0"/>
    <n v="7"/>
    <x v="0"/>
    <x v="10"/>
    <s v="0"/>
    <x v="0"/>
  </r>
  <r>
    <s v="25/0113        "/>
    <x v="9"/>
    <x v="2"/>
    <x v="0"/>
    <x v="13"/>
    <n v="16"/>
    <n v="0"/>
    <n v="16"/>
    <x v="0"/>
    <x v="11"/>
    <s v="0"/>
    <x v="0"/>
  </r>
  <r>
    <s v="25/0113        "/>
    <x v="9"/>
    <x v="2"/>
    <x v="1"/>
    <x v="11"/>
    <n v="20.5"/>
    <n v="0"/>
    <n v="20.5"/>
    <x v="0"/>
    <x v="11"/>
    <s v="0"/>
    <x v="0"/>
  </r>
  <r>
    <s v="25/0113        "/>
    <x v="9"/>
    <x v="2"/>
    <x v="1"/>
    <x v="4"/>
    <n v="15"/>
    <n v="0"/>
    <n v="15"/>
    <x v="0"/>
    <x v="11"/>
    <s v="0"/>
    <x v="0"/>
  </r>
  <r>
    <s v="25/0113        "/>
    <x v="9"/>
    <x v="2"/>
    <x v="1"/>
    <x v="25"/>
    <n v="7.5"/>
    <n v="0"/>
    <n v="7.5"/>
    <x v="0"/>
    <x v="11"/>
    <s v="0"/>
    <x v="0"/>
  </r>
  <r>
    <s v="25/0115        "/>
    <x v="10"/>
    <x v="1"/>
    <x v="0"/>
    <x v="2"/>
    <n v="15.5"/>
    <n v="0"/>
    <n v="15.5"/>
    <x v="0"/>
    <x v="12"/>
    <s v="0"/>
    <x v="0"/>
  </r>
  <r>
    <s v="25/0115        "/>
    <x v="10"/>
    <x v="1"/>
    <x v="1"/>
    <x v="3"/>
    <n v="38.5"/>
    <n v="0"/>
    <n v="38.5"/>
    <x v="0"/>
    <x v="12"/>
    <s v="0"/>
    <x v="0"/>
  </r>
  <r>
    <s v="25/0122        "/>
    <x v="11"/>
    <x v="1"/>
    <x v="0"/>
    <x v="2"/>
    <n v="8"/>
    <n v="0"/>
    <n v="8"/>
    <x v="0"/>
    <x v="13"/>
    <s v="0"/>
    <x v="0"/>
  </r>
  <r>
    <s v="25/0133        "/>
    <x v="12"/>
    <x v="1"/>
    <x v="0"/>
    <x v="2"/>
    <n v="8"/>
    <n v="0"/>
    <n v="8"/>
    <x v="0"/>
    <x v="14"/>
    <s v="0"/>
    <x v="0"/>
  </r>
  <r>
    <s v="25/0136        "/>
    <x v="13"/>
    <x v="0"/>
    <x v="0"/>
    <x v="4"/>
    <n v="80"/>
    <n v="8"/>
    <n v="88"/>
    <x v="0"/>
    <x v="15"/>
    <s v="0"/>
    <x v="0"/>
  </r>
  <r>
    <s v="25/0136        "/>
    <x v="13"/>
    <x v="0"/>
    <x v="0"/>
    <x v="5"/>
    <n v="101.5"/>
    <n v="9"/>
    <n v="110.5"/>
    <x v="0"/>
    <x v="15"/>
    <s v="0"/>
    <x v="0"/>
  </r>
  <r>
    <s v="25/0136        "/>
    <x v="13"/>
    <x v="0"/>
    <x v="0"/>
    <x v="1"/>
    <n v="73"/>
    <n v="2.5"/>
    <n v="75.5"/>
    <x v="0"/>
    <x v="15"/>
    <s v="0"/>
    <x v="0"/>
  </r>
  <r>
    <s v="25/0136        "/>
    <x v="13"/>
    <x v="0"/>
    <x v="0"/>
    <x v="0"/>
    <n v="16"/>
    <n v="0"/>
    <n v="16"/>
    <x v="0"/>
    <x v="15"/>
    <s v="0"/>
    <x v="0"/>
  </r>
  <r>
    <s v="25/0136        "/>
    <x v="13"/>
    <x v="0"/>
    <x v="1"/>
    <x v="5"/>
    <n v="207"/>
    <n v="0"/>
    <n v="207"/>
    <x v="0"/>
    <x v="15"/>
    <s v="0"/>
    <x v="0"/>
  </r>
  <r>
    <s v="25/0136        "/>
    <x v="13"/>
    <x v="0"/>
    <x v="1"/>
    <x v="1"/>
    <n v="64"/>
    <n v="0"/>
    <n v="64"/>
    <x v="0"/>
    <x v="15"/>
    <s v="0"/>
    <x v="0"/>
  </r>
  <r>
    <s v="25/0136        "/>
    <x v="13"/>
    <x v="3"/>
    <x v="0"/>
    <x v="20"/>
    <n v="23.25"/>
    <n v="0"/>
    <n v="23.25"/>
    <x v="0"/>
    <x v="15"/>
    <s v="0"/>
    <x v="0"/>
  </r>
  <r>
    <s v="25/0136        "/>
    <x v="13"/>
    <x v="4"/>
    <x v="0"/>
    <x v="26"/>
    <n v="16.5"/>
    <n v="3.75"/>
    <n v="20.25"/>
    <x v="0"/>
    <x v="15"/>
    <s v="0"/>
    <x v="0"/>
  </r>
  <r>
    <s v="25/0136        "/>
    <x v="13"/>
    <x v="1"/>
    <x v="0"/>
    <x v="2"/>
    <n v="24"/>
    <n v="0"/>
    <n v="24"/>
    <x v="0"/>
    <x v="15"/>
    <s v="0"/>
    <x v="0"/>
  </r>
  <r>
    <s v="25/0136        "/>
    <x v="13"/>
    <x v="1"/>
    <x v="0"/>
    <x v="3"/>
    <n v="12"/>
    <n v="0"/>
    <n v="12"/>
    <x v="0"/>
    <x v="15"/>
    <s v="0"/>
    <x v="0"/>
  </r>
  <r>
    <s v="25/0136        "/>
    <x v="13"/>
    <x v="1"/>
    <x v="1"/>
    <x v="3"/>
    <n v="45"/>
    <n v="0"/>
    <n v="45"/>
    <x v="0"/>
    <x v="15"/>
    <s v="0"/>
    <x v="0"/>
  </r>
  <r>
    <s v="25/0136        "/>
    <x v="13"/>
    <x v="1"/>
    <x v="1"/>
    <x v="8"/>
    <n v="16.5"/>
    <n v="0"/>
    <n v="16.5"/>
    <x v="0"/>
    <x v="15"/>
    <s v="0"/>
    <x v="0"/>
  </r>
  <r>
    <s v="25/0136        "/>
    <x v="13"/>
    <x v="1"/>
    <x v="1"/>
    <x v="9"/>
    <n v="34"/>
    <n v="0"/>
    <n v="34"/>
    <x v="0"/>
    <x v="15"/>
    <s v="0"/>
    <x v="0"/>
  </r>
  <r>
    <s v="25/0137        "/>
    <x v="14"/>
    <x v="0"/>
    <x v="0"/>
    <x v="4"/>
    <n v="16"/>
    <n v="0"/>
    <n v="16"/>
    <x v="0"/>
    <x v="16"/>
    <s v="0"/>
    <x v="0"/>
  </r>
  <r>
    <s v="25/0137        "/>
    <x v="14"/>
    <x v="0"/>
    <x v="0"/>
    <x v="1"/>
    <n v="7"/>
    <n v="0"/>
    <n v="7"/>
    <x v="0"/>
    <x v="16"/>
    <s v="0"/>
    <x v="0"/>
  </r>
  <r>
    <s v="25/0137        "/>
    <x v="14"/>
    <x v="0"/>
    <x v="0"/>
    <x v="0"/>
    <n v="3"/>
    <n v="0"/>
    <n v="3"/>
    <x v="0"/>
    <x v="16"/>
    <s v="0"/>
    <x v="0"/>
  </r>
  <r>
    <s v="25/0137        "/>
    <x v="14"/>
    <x v="0"/>
    <x v="1"/>
    <x v="5"/>
    <n v="96.5"/>
    <n v="0"/>
    <n v="96.5"/>
    <x v="0"/>
    <x v="16"/>
    <s v="0"/>
    <x v="0"/>
  </r>
  <r>
    <s v="25/0137        "/>
    <x v="14"/>
    <x v="0"/>
    <x v="1"/>
    <x v="1"/>
    <n v="4"/>
    <n v="0"/>
    <n v="4"/>
    <x v="0"/>
    <x v="16"/>
    <s v="0"/>
    <x v="0"/>
  </r>
  <r>
    <s v="25/0137        "/>
    <x v="14"/>
    <x v="3"/>
    <x v="0"/>
    <x v="20"/>
    <n v="7.75"/>
    <n v="0"/>
    <n v="7.75"/>
    <x v="0"/>
    <x v="16"/>
    <s v="0"/>
    <x v="0"/>
  </r>
  <r>
    <s v="25/0137        "/>
    <x v="14"/>
    <x v="3"/>
    <x v="0"/>
    <x v="27"/>
    <n v="0"/>
    <n v="3"/>
    <n v="3"/>
    <x v="0"/>
    <x v="16"/>
    <s v="0"/>
    <x v="0"/>
  </r>
  <r>
    <s v="25/0137        "/>
    <x v="14"/>
    <x v="1"/>
    <x v="0"/>
    <x v="2"/>
    <n v="50.5"/>
    <n v="5.5"/>
    <n v="56"/>
    <x v="0"/>
    <x v="16"/>
    <s v="0"/>
    <x v="0"/>
  </r>
  <r>
    <s v="25/0142        "/>
    <x v="15"/>
    <x v="2"/>
    <x v="0"/>
    <x v="13"/>
    <n v="12"/>
    <n v="0"/>
    <n v="12"/>
    <x v="0"/>
    <x v="17"/>
    <s v="0"/>
    <x v="0"/>
  </r>
  <r>
    <s v="25/0142        "/>
    <x v="15"/>
    <x v="2"/>
    <x v="1"/>
    <x v="21"/>
    <n v="15"/>
    <n v="0"/>
    <n v="15"/>
    <x v="0"/>
    <x v="17"/>
    <s v="0"/>
    <x v="0"/>
  </r>
  <r>
    <s v="25/0142        "/>
    <x v="15"/>
    <x v="3"/>
    <x v="0"/>
    <x v="20"/>
    <n v="15.5"/>
    <n v="0"/>
    <n v="15.5"/>
    <x v="0"/>
    <x v="17"/>
    <s v="0"/>
    <x v="0"/>
  </r>
  <r>
    <s v="25/0142        "/>
    <x v="15"/>
    <x v="3"/>
    <x v="0"/>
    <x v="16"/>
    <n v="7.75"/>
    <n v="0"/>
    <n v="7.75"/>
    <x v="0"/>
    <x v="17"/>
    <s v="0"/>
    <x v="0"/>
  </r>
  <r>
    <s v="25/0142        "/>
    <x v="15"/>
    <x v="3"/>
    <x v="1"/>
    <x v="20"/>
    <n v="4.5"/>
    <n v="0"/>
    <n v="4.5"/>
    <x v="0"/>
    <x v="17"/>
    <s v="0"/>
    <x v="0"/>
  </r>
  <r>
    <s v="25/0142        "/>
    <x v="15"/>
    <x v="1"/>
    <x v="1"/>
    <x v="8"/>
    <n v="0.75"/>
    <n v="0"/>
    <n v="0.75"/>
    <x v="0"/>
    <x v="17"/>
    <s v="0"/>
    <x v="0"/>
  </r>
  <r>
    <s v="25/1001        "/>
    <x v="16"/>
    <x v="2"/>
    <x v="1"/>
    <x v="21"/>
    <n v="0.5"/>
    <n v="0"/>
    <n v="0.5"/>
    <x v="0"/>
    <x v="18"/>
    <s v="1"/>
    <x v="0"/>
  </r>
  <r>
    <s v="25/1001        "/>
    <x v="16"/>
    <x v="2"/>
    <x v="0"/>
    <x v="5"/>
    <n v="114"/>
    <n v="6"/>
    <n v="120"/>
    <x v="0"/>
    <x v="18"/>
    <s v="1"/>
    <x v="0"/>
  </r>
  <r>
    <s v="25/1001        "/>
    <x v="16"/>
    <x v="2"/>
    <x v="1"/>
    <x v="6"/>
    <n v="129"/>
    <n v="0"/>
    <n v="129"/>
    <x v="0"/>
    <x v="18"/>
    <s v="1"/>
    <x v="0"/>
  </r>
  <r>
    <s v="25/1001        "/>
    <x v="16"/>
    <x v="2"/>
    <x v="1"/>
    <x v="5"/>
    <n v="585"/>
    <n v="0"/>
    <n v="585"/>
    <x v="0"/>
    <x v="18"/>
    <s v="1"/>
    <x v="0"/>
  </r>
  <r>
    <s v="25/1001        "/>
    <x v="16"/>
    <x v="1"/>
    <x v="0"/>
    <x v="2"/>
    <n v="40"/>
    <n v="0"/>
    <n v="40"/>
    <x v="0"/>
    <x v="18"/>
    <s v="1"/>
    <x v="0"/>
  </r>
  <r>
    <s v="25/1001        "/>
    <x v="16"/>
    <x v="1"/>
    <x v="0"/>
    <x v="3"/>
    <n v="58.5"/>
    <n v="0"/>
    <n v="58.5"/>
    <x v="0"/>
    <x v="18"/>
    <s v="1"/>
    <x v="0"/>
  </r>
  <r>
    <s v="25/1001        "/>
    <x v="16"/>
    <x v="1"/>
    <x v="1"/>
    <x v="3"/>
    <n v="36"/>
    <n v="0"/>
    <n v="36"/>
    <x v="0"/>
    <x v="18"/>
    <s v="1"/>
    <x v="0"/>
  </r>
  <r>
    <s v="25/1001        "/>
    <x v="16"/>
    <x v="1"/>
    <x v="1"/>
    <x v="8"/>
    <n v="78.75"/>
    <n v="0"/>
    <n v="78.75"/>
    <x v="0"/>
    <x v="18"/>
    <s v="1"/>
    <x v="0"/>
  </r>
  <r>
    <s v="25/1001        "/>
    <x v="16"/>
    <x v="1"/>
    <x v="1"/>
    <x v="9"/>
    <n v="24.25"/>
    <n v="0"/>
    <n v="24.25"/>
    <x v="0"/>
    <x v="18"/>
    <s v="1"/>
    <x v="0"/>
  </r>
  <r>
    <s v="25/1002        "/>
    <x v="17"/>
    <x v="4"/>
    <x v="0"/>
    <x v="20"/>
    <n v="155.5"/>
    <n v="18"/>
    <n v="173.5"/>
    <x v="0"/>
    <x v="19"/>
    <s v="1"/>
    <x v="0"/>
  </r>
  <r>
    <s v="25/1002        "/>
    <x v="17"/>
    <x v="2"/>
    <x v="1"/>
    <x v="11"/>
    <n v="103"/>
    <n v="0"/>
    <n v="103"/>
    <x v="0"/>
    <x v="19"/>
    <s v="1"/>
    <x v="0"/>
  </r>
  <r>
    <s v="25/1002        "/>
    <x v="17"/>
    <x v="2"/>
    <x v="1"/>
    <x v="5"/>
    <n v="5"/>
    <n v="0"/>
    <n v="5"/>
    <x v="0"/>
    <x v="19"/>
    <s v="1"/>
    <x v="0"/>
  </r>
  <r>
    <s v="25/1002        "/>
    <x v="17"/>
    <x v="1"/>
    <x v="1"/>
    <x v="3"/>
    <n v="68"/>
    <n v="0"/>
    <n v="68"/>
    <x v="0"/>
    <x v="19"/>
    <s v="1"/>
    <x v="0"/>
  </r>
  <r>
    <s v="25/1002        "/>
    <x v="17"/>
    <x v="1"/>
    <x v="1"/>
    <x v="8"/>
    <n v="0.25"/>
    <n v="0"/>
    <n v="0.25"/>
    <x v="0"/>
    <x v="19"/>
    <s v="1"/>
    <x v="0"/>
  </r>
  <r>
    <s v="25/1002        "/>
    <x v="17"/>
    <x v="1"/>
    <x v="1"/>
    <x v="9"/>
    <n v="9.5"/>
    <n v="0"/>
    <n v="9.5"/>
    <x v="0"/>
    <x v="19"/>
    <s v="1"/>
    <x v="0"/>
  </r>
  <r>
    <s v="25/1003        "/>
    <x v="18"/>
    <x v="3"/>
    <x v="0"/>
    <x v="19"/>
    <n v="16"/>
    <n v="0"/>
    <n v="16"/>
    <x v="0"/>
    <x v="20"/>
    <s v="1"/>
    <x v="0"/>
  </r>
  <r>
    <s v="25/1003        "/>
    <x v="18"/>
    <x v="1"/>
    <x v="0"/>
    <x v="2"/>
    <n v="16"/>
    <n v="0"/>
    <n v="16"/>
    <x v="0"/>
    <x v="20"/>
    <s v="1"/>
    <x v="0"/>
  </r>
  <r>
    <s v="25/1003        "/>
    <x v="18"/>
    <x v="1"/>
    <x v="1"/>
    <x v="3"/>
    <n v="24"/>
    <n v="0"/>
    <n v="24"/>
    <x v="0"/>
    <x v="20"/>
    <s v="1"/>
    <x v="0"/>
  </r>
  <r>
    <s v="25/1003        "/>
    <x v="18"/>
    <x v="1"/>
    <x v="1"/>
    <x v="8"/>
    <n v="13.25"/>
    <n v="0"/>
    <n v="13.25"/>
    <x v="0"/>
    <x v="20"/>
    <s v="1"/>
    <x v="0"/>
  </r>
  <r>
    <s v="25/1003        "/>
    <x v="18"/>
    <x v="1"/>
    <x v="1"/>
    <x v="9"/>
    <n v="4.75"/>
    <n v="0"/>
    <n v="4.75"/>
    <x v="0"/>
    <x v="20"/>
    <s v="1"/>
    <x v="0"/>
  </r>
  <r>
    <s v="25/1004        "/>
    <x v="19"/>
    <x v="4"/>
    <x v="0"/>
    <x v="20"/>
    <n v="88"/>
    <n v="13"/>
    <n v="101"/>
    <x v="0"/>
    <x v="21"/>
    <s v="1"/>
    <x v="0"/>
  </r>
  <r>
    <s v="25/1004        "/>
    <x v="19"/>
    <x v="2"/>
    <x v="0"/>
    <x v="5"/>
    <n v="22"/>
    <n v="0"/>
    <n v="22"/>
    <x v="0"/>
    <x v="21"/>
    <s v="1"/>
    <x v="0"/>
  </r>
  <r>
    <s v="25/1004        "/>
    <x v="19"/>
    <x v="2"/>
    <x v="1"/>
    <x v="5"/>
    <n v="7.5"/>
    <n v="0"/>
    <n v="7.5"/>
    <x v="0"/>
    <x v="21"/>
    <s v="1"/>
    <x v="0"/>
  </r>
  <r>
    <s v="25/1005        "/>
    <x v="20"/>
    <x v="4"/>
    <x v="0"/>
    <x v="20"/>
    <n v="53.5"/>
    <n v="4"/>
    <n v="57.5"/>
    <x v="0"/>
    <x v="22"/>
    <s v="1"/>
    <x v="0"/>
  </r>
  <r>
    <s v="25/1006        "/>
    <x v="21"/>
    <x v="3"/>
    <x v="0"/>
    <x v="20"/>
    <n v="23.25"/>
    <n v="3.25"/>
    <n v="26.5"/>
    <x v="0"/>
    <x v="23"/>
    <s v="1"/>
    <x v="0"/>
  </r>
  <r>
    <s v="25/1006        "/>
    <x v="21"/>
    <x v="3"/>
    <x v="0"/>
    <x v="27"/>
    <n v="19.25"/>
    <n v="13.75"/>
    <n v="33"/>
    <x v="0"/>
    <x v="23"/>
    <s v="1"/>
    <x v="0"/>
  </r>
  <r>
    <s v="25/1006        "/>
    <x v="21"/>
    <x v="2"/>
    <x v="0"/>
    <x v="5"/>
    <n v="71"/>
    <n v="0"/>
    <n v="71"/>
    <x v="0"/>
    <x v="23"/>
    <s v="1"/>
    <x v="0"/>
  </r>
  <r>
    <s v="25/1006        "/>
    <x v="21"/>
    <x v="2"/>
    <x v="1"/>
    <x v="5"/>
    <n v="187.5"/>
    <n v="0"/>
    <n v="187.5"/>
    <x v="0"/>
    <x v="23"/>
    <s v="1"/>
    <x v="0"/>
  </r>
  <r>
    <s v="25/1007        "/>
    <x v="22"/>
    <x v="3"/>
    <x v="0"/>
    <x v="28"/>
    <n v="8"/>
    <n v="0"/>
    <n v="8"/>
    <x v="0"/>
    <x v="24"/>
    <s v="1"/>
    <x v="0"/>
  </r>
  <r>
    <s v="25/1007        "/>
    <x v="22"/>
    <x v="3"/>
    <x v="0"/>
    <x v="19"/>
    <n v="16"/>
    <n v="0"/>
    <n v="16"/>
    <x v="0"/>
    <x v="24"/>
    <s v="1"/>
    <x v="0"/>
  </r>
  <r>
    <s v="25/1007        "/>
    <x v="22"/>
    <x v="2"/>
    <x v="0"/>
    <x v="5"/>
    <n v="13"/>
    <n v="0"/>
    <n v="13"/>
    <x v="0"/>
    <x v="24"/>
    <s v="1"/>
    <x v="0"/>
  </r>
  <r>
    <s v="25/1008        "/>
    <x v="23"/>
    <x v="2"/>
    <x v="0"/>
    <x v="13"/>
    <n v="32"/>
    <n v="12"/>
    <n v="44"/>
    <x v="0"/>
    <x v="25"/>
    <s v="1"/>
    <x v="0"/>
  </r>
  <r>
    <s v="25/1008        "/>
    <x v="23"/>
    <x v="2"/>
    <x v="1"/>
    <x v="0"/>
    <n v="300"/>
    <n v="0"/>
    <n v="300"/>
    <x v="0"/>
    <x v="25"/>
    <s v="1"/>
    <x v="0"/>
  </r>
  <r>
    <s v="25/1008        "/>
    <x v="23"/>
    <x v="3"/>
    <x v="0"/>
    <x v="20"/>
    <n v="77.5"/>
    <n v="17.5"/>
    <n v="95"/>
    <x v="0"/>
    <x v="25"/>
    <s v="1"/>
    <x v="0"/>
  </r>
  <r>
    <s v="25/1008        "/>
    <x v="23"/>
    <x v="4"/>
    <x v="0"/>
    <x v="20"/>
    <n v="11"/>
    <n v="0.5"/>
    <n v="11.5"/>
    <x v="0"/>
    <x v="25"/>
    <s v="1"/>
    <x v="0"/>
  </r>
  <r>
    <s v="25/1008        "/>
    <x v="23"/>
    <x v="4"/>
    <x v="0"/>
    <x v="29"/>
    <n v="23.5"/>
    <n v="0"/>
    <n v="23.5"/>
    <x v="0"/>
    <x v="25"/>
    <s v="1"/>
    <x v="0"/>
  </r>
  <r>
    <s v="25/1008        "/>
    <x v="23"/>
    <x v="2"/>
    <x v="0"/>
    <x v="5"/>
    <n v="62"/>
    <n v="7"/>
    <n v="69"/>
    <x v="0"/>
    <x v="25"/>
    <s v="1"/>
    <x v="0"/>
  </r>
  <r>
    <s v="25/1008        "/>
    <x v="23"/>
    <x v="2"/>
    <x v="1"/>
    <x v="5"/>
    <n v="173.5"/>
    <n v="0"/>
    <n v="173.5"/>
    <x v="0"/>
    <x v="25"/>
    <s v="1"/>
    <x v="0"/>
  </r>
  <r>
    <s v="25/1009        "/>
    <x v="24"/>
    <x v="2"/>
    <x v="1"/>
    <x v="30"/>
    <n v="51.5"/>
    <n v="0"/>
    <n v="51.5"/>
    <x v="0"/>
    <x v="26"/>
    <s v="1"/>
    <x v="0"/>
  </r>
  <r>
    <s v="25/1009        "/>
    <x v="24"/>
    <x v="3"/>
    <x v="0"/>
    <x v="20"/>
    <n v="7.75"/>
    <n v="0"/>
    <n v="7.75"/>
    <x v="0"/>
    <x v="26"/>
    <s v="1"/>
    <x v="0"/>
  </r>
  <r>
    <s v="25/1009        "/>
    <x v="24"/>
    <x v="2"/>
    <x v="1"/>
    <x v="5"/>
    <n v="17"/>
    <n v="0"/>
    <n v="17"/>
    <x v="0"/>
    <x v="26"/>
    <s v="1"/>
    <x v="0"/>
  </r>
  <r>
    <s v="25/1010        "/>
    <x v="25"/>
    <x v="2"/>
    <x v="0"/>
    <x v="13"/>
    <n v="87.5"/>
    <n v="19"/>
    <n v="106.5"/>
    <x v="0"/>
    <x v="27"/>
    <s v="1"/>
    <x v="0"/>
  </r>
  <r>
    <s v="25/1010        "/>
    <x v="25"/>
    <x v="2"/>
    <x v="0"/>
    <x v="15"/>
    <n v="8"/>
    <n v="0"/>
    <n v="8"/>
    <x v="0"/>
    <x v="27"/>
    <s v="1"/>
    <x v="0"/>
  </r>
  <r>
    <s v="25/1010        "/>
    <x v="25"/>
    <x v="2"/>
    <x v="1"/>
    <x v="18"/>
    <n v="174"/>
    <n v="0"/>
    <n v="174"/>
    <x v="0"/>
    <x v="27"/>
    <s v="1"/>
    <x v="0"/>
  </r>
  <r>
    <s v="25/1010        "/>
    <x v="25"/>
    <x v="2"/>
    <x v="1"/>
    <x v="31"/>
    <n v="95"/>
    <n v="0"/>
    <n v="95"/>
    <x v="0"/>
    <x v="27"/>
    <s v="1"/>
    <x v="0"/>
  </r>
  <r>
    <s v="25/1010        "/>
    <x v="25"/>
    <x v="0"/>
    <x v="1"/>
    <x v="5"/>
    <n v="6.5"/>
    <n v="0"/>
    <n v="6.5"/>
    <x v="0"/>
    <x v="27"/>
    <s v="1"/>
    <x v="0"/>
  </r>
  <r>
    <s v="25/1010        "/>
    <x v="25"/>
    <x v="3"/>
    <x v="0"/>
    <x v="20"/>
    <n v="100.75"/>
    <n v="0"/>
    <n v="100.75"/>
    <x v="0"/>
    <x v="27"/>
    <s v="1"/>
    <x v="0"/>
  </r>
  <r>
    <s v="25/1010        "/>
    <x v="25"/>
    <x v="3"/>
    <x v="0"/>
    <x v="28"/>
    <n v="32"/>
    <n v="0"/>
    <n v="32"/>
    <x v="0"/>
    <x v="27"/>
    <s v="1"/>
    <x v="0"/>
  </r>
  <r>
    <s v="25/1010        "/>
    <x v="25"/>
    <x v="3"/>
    <x v="1"/>
    <x v="20"/>
    <n v="79.5"/>
    <n v="0"/>
    <n v="79.5"/>
    <x v="0"/>
    <x v="27"/>
    <s v="1"/>
    <x v="0"/>
  </r>
  <r>
    <s v="25/1010        "/>
    <x v="25"/>
    <x v="2"/>
    <x v="1"/>
    <x v="7"/>
    <n v="37.5"/>
    <n v="0"/>
    <n v="37.5"/>
    <x v="0"/>
    <x v="27"/>
    <s v="1"/>
    <x v="0"/>
  </r>
  <r>
    <s v="25/1010        "/>
    <x v="25"/>
    <x v="2"/>
    <x v="1"/>
    <x v="5"/>
    <n v="638"/>
    <n v="0"/>
    <n v="638"/>
    <x v="0"/>
    <x v="27"/>
    <s v="1"/>
    <x v="0"/>
  </r>
  <r>
    <s v="25/1010        "/>
    <x v="25"/>
    <x v="1"/>
    <x v="1"/>
    <x v="8"/>
    <n v="6.25"/>
    <n v="0"/>
    <n v="6.25"/>
    <x v="0"/>
    <x v="27"/>
    <s v="1"/>
    <x v="0"/>
  </r>
  <r>
    <s v="25/1011        "/>
    <x v="26"/>
    <x v="2"/>
    <x v="0"/>
    <x v="13"/>
    <n v="68"/>
    <n v="0"/>
    <n v="68"/>
    <x v="0"/>
    <x v="28"/>
    <s v="1"/>
    <x v="0"/>
  </r>
  <r>
    <s v="25/1011        "/>
    <x v="26"/>
    <x v="2"/>
    <x v="0"/>
    <x v="15"/>
    <n v="7"/>
    <n v="0"/>
    <n v="7"/>
    <x v="0"/>
    <x v="28"/>
    <s v="1"/>
    <x v="0"/>
  </r>
  <r>
    <s v="25/1011        "/>
    <x v="26"/>
    <x v="2"/>
    <x v="0"/>
    <x v="32"/>
    <n v="16"/>
    <n v="0"/>
    <n v="16"/>
    <x v="0"/>
    <x v="28"/>
    <s v="1"/>
    <x v="0"/>
  </r>
  <r>
    <s v="25/1011        "/>
    <x v="26"/>
    <x v="2"/>
    <x v="0"/>
    <x v="31"/>
    <n v="82.5"/>
    <n v="0"/>
    <n v="82.5"/>
    <x v="0"/>
    <x v="28"/>
    <s v="1"/>
    <x v="0"/>
  </r>
  <r>
    <s v="25/1011        "/>
    <x v="26"/>
    <x v="2"/>
    <x v="0"/>
    <x v="0"/>
    <n v="24"/>
    <n v="0"/>
    <n v="24"/>
    <x v="0"/>
    <x v="28"/>
    <s v="1"/>
    <x v="0"/>
  </r>
  <r>
    <s v="25/1011        "/>
    <x v="26"/>
    <x v="2"/>
    <x v="1"/>
    <x v="31"/>
    <n v="8"/>
    <n v="0"/>
    <n v="8"/>
    <x v="0"/>
    <x v="28"/>
    <s v="1"/>
    <x v="0"/>
  </r>
  <r>
    <s v="25/1011        "/>
    <x v="26"/>
    <x v="2"/>
    <x v="1"/>
    <x v="0"/>
    <n v="8"/>
    <n v="0"/>
    <n v="8"/>
    <x v="0"/>
    <x v="28"/>
    <s v="1"/>
    <x v="0"/>
  </r>
  <r>
    <s v="25/1011        "/>
    <x v="26"/>
    <x v="0"/>
    <x v="1"/>
    <x v="5"/>
    <n v="32"/>
    <n v="0"/>
    <n v="32"/>
    <x v="0"/>
    <x v="28"/>
    <s v="1"/>
    <x v="0"/>
  </r>
  <r>
    <s v="25/1011        "/>
    <x v="26"/>
    <x v="3"/>
    <x v="0"/>
    <x v="23"/>
    <n v="4.75"/>
    <n v="0"/>
    <n v="4.75"/>
    <x v="0"/>
    <x v="28"/>
    <s v="1"/>
    <x v="0"/>
  </r>
  <r>
    <s v="25/1011        "/>
    <x v="26"/>
    <x v="3"/>
    <x v="0"/>
    <x v="27"/>
    <n v="8"/>
    <n v="0"/>
    <n v="8"/>
    <x v="0"/>
    <x v="28"/>
    <s v="1"/>
    <x v="0"/>
  </r>
  <r>
    <s v="25/1011        "/>
    <x v="26"/>
    <x v="3"/>
    <x v="0"/>
    <x v="28"/>
    <n v="48"/>
    <n v="2"/>
    <n v="50"/>
    <x v="0"/>
    <x v="28"/>
    <s v="1"/>
    <x v="0"/>
  </r>
  <r>
    <s v="25/1011        "/>
    <x v="26"/>
    <x v="4"/>
    <x v="0"/>
    <x v="29"/>
    <n v="31"/>
    <n v="7.75"/>
    <n v="38.75"/>
    <x v="0"/>
    <x v="28"/>
    <s v="1"/>
    <x v="0"/>
  </r>
  <r>
    <s v="25/1011        "/>
    <x v="26"/>
    <x v="2"/>
    <x v="0"/>
    <x v="5"/>
    <n v="25"/>
    <n v="5"/>
    <n v="30"/>
    <x v="0"/>
    <x v="28"/>
    <s v="1"/>
    <x v="0"/>
  </r>
  <r>
    <s v="25/1011        "/>
    <x v="26"/>
    <x v="2"/>
    <x v="1"/>
    <x v="7"/>
    <n v="44"/>
    <n v="0"/>
    <n v="44"/>
    <x v="0"/>
    <x v="28"/>
    <s v="1"/>
    <x v="0"/>
  </r>
  <r>
    <s v="25/1011        "/>
    <x v="26"/>
    <x v="2"/>
    <x v="1"/>
    <x v="5"/>
    <n v="117"/>
    <n v="0"/>
    <n v="117"/>
    <x v="0"/>
    <x v="28"/>
    <s v="1"/>
    <x v="0"/>
  </r>
  <r>
    <s v="25/1011        "/>
    <x v="26"/>
    <x v="1"/>
    <x v="1"/>
    <x v="8"/>
    <n v="7"/>
    <n v="0"/>
    <n v="7"/>
    <x v="0"/>
    <x v="28"/>
    <s v="1"/>
    <x v="0"/>
  </r>
  <r>
    <s v="26/0001        "/>
    <x v="27"/>
    <x v="2"/>
    <x v="0"/>
    <x v="14"/>
    <n v="139.5"/>
    <n v="0"/>
    <n v="139.5"/>
    <x v="0"/>
    <x v="29"/>
    <s v="0"/>
    <x v="0"/>
  </r>
  <r>
    <s v="26/0001        "/>
    <x v="27"/>
    <x v="2"/>
    <x v="0"/>
    <x v="15"/>
    <n v="40"/>
    <n v="0"/>
    <n v="40"/>
    <x v="0"/>
    <x v="29"/>
    <s v="0"/>
    <x v="0"/>
  </r>
  <r>
    <s v="26/0001        "/>
    <x v="27"/>
    <x v="2"/>
    <x v="0"/>
    <x v="0"/>
    <n v="163.5"/>
    <n v="0"/>
    <n v="163.5"/>
    <x v="0"/>
    <x v="29"/>
    <s v="0"/>
    <x v="0"/>
  </r>
  <r>
    <s v="26/0001        "/>
    <x v="27"/>
    <x v="2"/>
    <x v="1"/>
    <x v="14"/>
    <n v="86.75"/>
    <n v="0"/>
    <n v="86.75"/>
    <x v="0"/>
    <x v="29"/>
    <s v="0"/>
    <x v="0"/>
  </r>
  <r>
    <s v="26/0001        "/>
    <x v="27"/>
    <x v="3"/>
    <x v="0"/>
    <x v="16"/>
    <n v="62"/>
    <n v="7.75"/>
    <n v="69.75"/>
    <x v="0"/>
    <x v="29"/>
    <s v="0"/>
    <x v="0"/>
  </r>
  <r>
    <s v="26/0001        "/>
    <x v="27"/>
    <x v="4"/>
    <x v="0"/>
    <x v="20"/>
    <n v="30.75"/>
    <n v="0"/>
    <n v="30.75"/>
    <x v="0"/>
    <x v="29"/>
    <s v="0"/>
    <x v="0"/>
  </r>
  <r>
    <s v="26/0001        "/>
    <x v="27"/>
    <x v="2"/>
    <x v="1"/>
    <x v="5"/>
    <n v="262.5"/>
    <n v="0"/>
    <n v="262.5"/>
    <x v="0"/>
    <x v="29"/>
    <s v="0"/>
    <x v="0"/>
  </r>
  <r>
    <s v="26/0001        "/>
    <x v="27"/>
    <x v="1"/>
    <x v="1"/>
    <x v="8"/>
    <n v="9.25"/>
    <n v="0"/>
    <n v="9.25"/>
    <x v="0"/>
    <x v="29"/>
    <s v="0"/>
    <x v="0"/>
  </r>
  <r>
    <s v="26/0002        "/>
    <x v="28"/>
    <x v="2"/>
    <x v="0"/>
    <x v="13"/>
    <n v="23"/>
    <n v="0"/>
    <n v="23"/>
    <x v="0"/>
    <x v="30"/>
    <s v="0"/>
    <x v="0"/>
  </r>
  <r>
    <s v="26/0002        "/>
    <x v="28"/>
    <x v="0"/>
    <x v="1"/>
    <x v="4"/>
    <n v="52"/>
    <n v="0"/>
    <n v="52"/>
    <x v="0"/>
    <x v="30"/>
    <s v="0"/>
    <x v="0"/>
  </r>
  <r>
    <s v="26/0002        "/>
    <x v="28"/>
    <x v="3"/>
    <x v="0"/>
    <x v="23"/>
    <n v="7.75"/>
    <n v="0"/>
    <n v="7.75"/>
    <x v="0"/>
    <x v="30"/>
    <s v="0"/>
    <x v="0"/>
  </r>
  <r>
    <s v="26/0002        "/>
    <x v="28"/>
    <x v="3"/>
    <x v="0"/>
    <x v="20"/>
    <n v="15.5"/>
    <n v="0.75"/>
    <n v="16.25"/>
    <x v="0"/>
    <x v="30"/>
    <s v="0"/>
    <x v="0"/>
  </r>
  <r>
    <s v="26/0002        "/>
    <x v="28"/>
    <x v="3"/>
    <x v="1"/>
    <x v="20"/>
    <n v="6"/>
    <n v="0"/>
    <n v="6"/>
    <x v="0"/>
    <x v="30"/>
    <s v="0"/>
    <x v="0"/>
  </r>
  <r>
    <s v="26/0002        "/>
    <x v="28"/>
    <x v="4"/>
    <x v="0"/>
    <x v="20"/>
    <n v="15.5"/>
    <n v="0"/>
    <n v="15.5"/>
    <x v="0"/>
    <x v="30"/>
    <s v="0"/>
    <x v="0"/>
  </r>
  <r>
    <s v="26/0002        "/>
    <x v="28"/>
    <x v="2"/>
    <x v="1"/>
    <x v="5"/>
    <n v="19.5"/>
    <n v="0"/>
    <n v="19.5"/>
    <x v="0"/>
    <x v="30"/>
    <s v="0"/>
    <x v="0"/>
  </r>
  <r>
    <s v="26/0002        "/>
    <x v="28"/>
    <x v="1"/>
    <x v="1"/>
    <x v="8"/>
    <n v="14.5"/>
    <n v="0"/>
    <n v="14.5"/>
    <x v="0"/>
    <x v="30"/>
    <s v="0"/>
    <x v="0"/>
  </r>
  <r>
    <s v="26/0003        "/>
    <x v="29"/>
    <x v="2"/>
    <x v="0"/>
    <x v="13"/>
    <n v="16"/>
    <n v="0"/>
    <n v="16"/>
    <x v="0"/>
    <x v="31"/>
    <s v="0"/>
    <x v="0"/>
  </r>
  <r>
    <s v="26/0003        "/>
    <x v="29"/>
    <x v="2"/>
    <x v="0"/>
    <x v="15"/>
    <n v="16"/>
    <n v="0"/>
    <n v="16"/>
    <x v="0"/>
    <x v="31"/>
    <s v="0"/>
    <x v="0"/>
  </r>
  <r>
    <s v="26/0003        "/>
    <x v="29"/>
    <x v="2"/>
    <x v="0"/>
    <x v="4"/>
    <n v="129"/>
    <n v="0"/>
    <n v="129"/>
    <x v="0"/>
    <x v="31"/>
    <s v="0"/>
    <x v="0"/>
  </r>
  <r>
    <s v="26/0003        "/>
    <x v="29"/>
    <x v="0"/>
    <x v="0"/>
    <x v="5"/>
    <n v="18"/>
    <n v="0"/>
    <n v="18"/>
    <x v="0"/>
    <x v="31"/>
    <s v="0"/>
    <x v="0"/>
  </r>
  <r>
    <s v="26/0003        "/>
    <x v="29"/>
    <x v="0"/>
    <x v="1"/>
    <x v="4"/>
    <n v="68"/>
    <n v="0"/>
    <n v="68"/>
    <x v="0"/>
    <x v="31"/>
    <s v="0"/>
    <x v="0"/>
  </r>
  <r>
    <s v="26/0003        "/>
    <x v="29"/>
    <x v="3"/>
    <x v="0"/>
    <x v="23"/>
    <n v="7.75"/>
    <n v="0"/>
    <n v="7.75"/>
    <x v="0"/>
    <x v="31"/>
    <s v="0"/>
    <x v="0"/>
  </r>
  <r>
    <s v="26/0003        "/>
    <x v="29"/>
    <x v="3"/>
    <x v="0"/>
    <x v="20"/>
    <n v="7.75"/>
    <n v="0"/>
    <n v="7.75"/>
    <x v="0"/>
    <x v="31"/>
    <s v="0"/>
    <x v="0"/>
  </r>
  <r>
    <s v="26/0003        "/>
    <x v="29"/>
    <x v="3"/>
    <x v="0"/>
    <x v="16"/>
    <n v="54.25"/>
    <n v="0"/>
    <n v="54.25"/>
    <x v="0"/>
    <x v="31"/>
    <s v="0"/>
    <x v="0"/>
  </r>
  <r>
    <s v="26/0003        "/>
    <x v="29"/>
    <x v="3"/>
    <x v="0"/>
    <x v="28"/>
    <n v="24"/>
    <n v="0"/>
    <n v="24"/>
    <x v="0"/>
    <x v="31"/>
    <s v="0"/>
    <x v="0"/>
  </r>
  <r>
    <s v="26/0004        "/>
    <x v="30"/>
    <x v="2"/>
    <x v="0"/>
    <x v="13"/>
    <n v="1"/>
    <n v="0"/>
    <n v="1"/>
    <x v="0"/>
    <x v="32"/>
    <s v="0"/>
    <x v="0"/>
  </r>
  <r>
    <s v="26/0004        "/>
    <x v="30"/>
    <x v="2"/>
    <x v="0"/>
    <x v="11"/>
    <n v="16"/>
    <n v="0"/>
    <n v="16"/>
    <x v="0"/>
    <x v="32"/>
    <s v="0"/>
    <x v="0"/>
  </r>
  <r>
    <s v="26/0004        "/>
    <x v="30"/>
    <x v="2"/>
    <x v="0"/>
    <x v="0"/>
    <n v="128"/>
    <n v="0"/>
    <n v="128"/>
    <x v="0"/>
    <x v="32"/>
    <s v="0"/>
    <x v="0"/>
  </r>
  <r>
    <s v="26/0004        "/>
    <x v="30"/>
    <x v="3"/>
    <x v="0"/>
    <x v="19"/>
    <n v="24"/>
    <n v="0"/>
    <n v="24"/>
    <x v="0"/>
    <x v="32"/>
    <s v="0"/>
    <x v="0"/>
  </r>
  <r>
    <s v="26/0004        "/>
    <x v="30"/>
    <x v="4"/>
    <x v="0"/>
    <x v="20"/>
    <n v="84.5"/>
    <n v="14.5"/>
    <n v="99"/>
    <x v="0"/>
    <x v="32"/>
    <s v="0"/>
    <x v="0"/>
  </r>
  <r>
    <s v="26/0004        "/>
    <x v="30"/>
    <x v="4"/>
    <x v="0"/>
    <x v="33"/>
    <n v="3.5"/>
    <n v="0.5"/>
    <n v="4"/>
    <x v="0"/>
    <x v="32"/>
    <s v="0"/>
    <x v="0"/>
  </r>
  <r>
    <s v="26/0004        "/>
    <x v="30"/>
    <x v="1"/>
    <x v="0"/>
    <x v="3"/>
    <n v="16"/>
    <n v="0"/>
    <n v="16"/>
    <x v="0"/>
    <x v="32"/>
    <s v="0"/>
    <x v="0"/>
  </r>
  <r>
    <s v="26/0004        "/>
    <x v="30"/>
    <x v="1"/>
    <x v="1"/>
    <x v="3"/>
    <n v="116"/>
    <n v="0"/>
    <n v="116"/>
    <x v="0"/>
    <x v="32"/>
    <s v="0"/>
    <x v="0"/>
  </r>
  <r>
    <s v="26/0004        "/>
    <x v="30"/>
    <x v="1"/>
    <x v="1"/>
    <x v="8"/>
    <n v="12.75"/>
    <n v="0"/>
    <n v="12.75"/>
    <x v="0"/>
    <x v="32"/>
    <s v="0"/>
    <x v="0"/>
  </r>
  <r>
    <s v="26/0004        "/>
    <x v="30"/>
    <x v="1"/>
    <x v="1"/>
    <x v="9"/>
    <n v="27.5"/>
    <n v="0"/>
    <n v="27.5"/>
    <x v="0"/>
    <x v="32"/>
    <s v="0"/>
    <x v="0"/>
  </r>
  <r>
    <s v="26/0006        "/>
    <x v="31"/>
    <x v="0"/>
    <x v="0"/>
    <x v="1"/>
    <n v="4"/>
    <n v="0"/>
    <n v="4"/>
    <x v="0"/>
    <x v="33"/>
    <s v="0"/>
    <x v="0"/>
  </r>
  <r>
    <s v="26/0006        "/>
    <x v="31"/>
    <x v="0"/>
    <x v="1"/>
    <x v="1"/>
    <n v="6"/>
    <n v="0"/>
    <n v="6"/>
    <x v="0"/>
    <x v="33"/>
    <s v="0"/>
    <x v="0"/>
  </r>
  <r>
    <s v="26/0006        "/>
    <x v="31"/>
    <x v="5"/>
    <x v="0"/>
    <x v="34"/>
    <n v="240"/>
    <n v="18"/>
    <n v="258"/>
    <x v="0"/>
    <x v="33"/>
    <s v="0"/>
    <x v="0"/>
  </r>
  <r>
    <s v="26/0006        "/>
    <x v="31"/>
    <x v="5"/>
    <x v="1"/>
    <x v="35"/>
    <n v="174"/>
    <n v="0"/>
    <n v="174"/>
    <x v="0"/>
    <x v="33"/>
    <s v="0"/>
    <x v="0"/>
  </r>
  <r>
    <s v="26/0006        "/>
    <x v="31"/>
    <x v="4"/>
    <x v="0"/>
    <x v="20"/>
    <n v="7.5"/>
    <n v="0"/>
    <n v="7.5"/>
    <x v="0"/>
    <x v="33"/>
    <s v="0"/>
    <x v="0"/>
  </r>
  <r>
    <s v="26/0006        "/>
    <x v="31"/>
    <x v="1"/>
    <x v="0"/>
    <x v="2"/>
    <n v="72"/>
    <n v="0"/>
    <n v="72"/>
    <x v="0"/>
    <x v="33"/>
    <s v="0"/>
    <x v="0"/>
  </r>
  <r>
    <s v="26/0006        "/>
    <x v="31"/>
    <x v="1"/>
    <x v="1"/>
    <x v="2"/>
    <n v="6"/>
    <n v="0"/>
    <n v="6"/>
    <x v="0"/>
    <x v="33"/>
    <s v="0"/>
    <x v="0"/>
  </r>
  <r>
    <s v="26/0006        "/>
    <x v="31"/>
    <x v="1"/>
    <x v="1"/>
    <x v="3"/>
    <n v="23"/>
    <n v="0"/>
    <n v="23"/>
    <x v="0"/>
    <x v="33"/>
    <s v="0"/>
    <x v="0"/>
  </r>
  <r>
    <s v="26/0011        "/>
    <x v="32"/>
    <x v="2"/>
    <x v="0"/>
    <x v="10"/>
    <n v="8"/>
    <n v="0"/>
    <n v="8"/>
    <x v="0"/>
    <x v="34"/>
    <s v="0"/>
    <x v="0"/>
  </r>
  <r>
    <s v="26/0011        "/>
    <x v="32"/>
    <x v="2"/>
    <x v="1"/>
    <x v="4"/>
    <n v="30.5"/>
    <n v="0"/>
    <n v="30.5"/>
    <x v="0"/>
    <x v="34"/>
    <s v="0"/>
    <x v="0"/>
  </r>
  <r>
    <s v="26/0011        "/>
    <x v="32"/>
    <x v="2"/>
    <x v="1"/>
    <x v="0"/>
    <n v="58"/>
    <n v="0"/>
    <n v="58"/>
    <x v="0"/>
    <x v="34"/>
    <s v="0"/>
    <x v="0"/>
  </r>
  <r>
    <s v="26/0013        "/>
    <x v="33"/>
    <x v="2"/>
    <x v="0"/>
    <x v="13"/>
    <n v="59"/>
    <n v="0"/>
    <n v="59"/>
    <x v="0"/>
    <x v="35"/>
    <s v="0"/>
    <x v="0"/>
  </r>
  <r>
    <s v="26/0013        "/>
    <x v="33"/>
    <x v="2"/>
    <x v="0"/>
    <x v="15"/>
    <n v="8"/>
    <n v="0"/>
    <n v="8"/>
    <x v="0"/>
    <x v="35"/>
    <s v="0"/>
    <x v="0"/>
  </r>
  <r>
    <s v="26/0013        "/>
    <x v="33"/>
    <x v="2"/>
    <x v="0"/>
    <x v="32"/>
    <n v="47.5"/>
    <n v="0"/>
    <n v="47.5"/>
    <x v="0"/>
    <x v="35"/>
    <s v="0"/>
    <x v="0"/>
  </r>
  <r>
    <s v="26/0013        "/>
    <x v="33"/>
    <x v="2"/>
    <x v="0"/>
    <x v="4"/>
    <n v="40"/>
    <n v="0"/>
    <n v="40"/>
    <x v="0"/>
    <x v="35"/>
    <s v="0"/>
    <x v="0"/>
  </r>
  <r>
    <s v="26/0013        "/>
    <x v="33"/>
    <x v="3"/>
    <x v="0"/>
    <x v="20"/>
    <n v="7.75"/>
    <n v="7.75"/>
    <n v="15.5"/>
    <x v="0"/>
    <x v="35"/>
    <s v="0"/>
    <x v="0"/>
  </r>
  <r>
    <s v="26/0013        "/>
    <x v="33"/>
    <x v="4"/>
    <x v="0"/>
    <x v="20"/>
    <n v="2"/>
    <n v="0.5"/>
    <n v="2.5"/>
    <x v="0"/>
    <x v="35"/>
    <s v="0"/>
    <x v="0"/>
  </r>
  <r>
    <s v="26/0013        "/>
    <x v="33"/>
    <x v="1"/>
    <x v="1"/>
    <x v="8"/>
    <n v="3.5"/>
    <n v="0"/>
    <n v="3.5"/>
    <x v="0"/>
    <x v="35"/>
    <s v="0"/>
    <x v="0"/>
  </r>
  <r>
    <s v="26/0014        "/>
    <x v="34"/>
    <x v="2"/>
    <x v="0"/>
    <x v="13"/>
    <n v="48"/>
    <n v="0.5"/>
    <n v="48.5"/>
    <x v="0"/>
    <x v="36"/>
    <s v="0"/>
    <x v="0"/>
  </r>
  <r>
    <s v="26/0014        "/>
    <x v="34"/>
    <x v="2"/>
    <x v="0"/>
    <x v="36"/>
    <n v="40"/>
    <n v="0"/>
    <n v="40"/>
    <x v="0"/>
    <x v="36"/>
    <s v="0"/>
    <x v="0"/>
  </r>
  <r>
    <s v="26/0014        "/>
    <x v="34"/>
    <x v="2"/>
    <x v="0"/>
    <x v="15"/>
    <n v="32"/>
    <n v="0"/>
    <n v="32"/>
    <x v="0"/>
    <x v="36"/>
    <s v="0"/>
    <x v="0"/>
  </r>
  <r>
    <s v="26/0014        "/>
    <x v="34"/>
    <x v="1"/>
    <x v="1"/>
    <x v="8"/>
    <n v="1.25"/>
    <n v="0"/>
    <n v="1.25"/>
    <x v="0"/>
    <x v="36"/>
    <s v="0"/>
    <x v="0"/>
  </r>
  <r>
    <s v="26/0017        "/>
    <x v="35"/>
    <x v="1"/>
    <x v="1"/>
    <x v="3"/>
    <n v="10.5"/>
    <n v="0"/>
    <n v="10.5"/>
    <x v="0"/>
    <x v="37"/>
    <s v="0"/>
    <x v="0"/>
  </r>
  <r>
    <s v="26/0018        "/>
    <x v="36"/>
    <x v="0"/>
    <x v="0"/>
    <x v="24"/>
    <n v="3"/>
    <n v="0"/>
    <n v="3"/>
    <x v="0"/>
    <x v="38"/>
    <s v="0"/>
    <x v="0"/>
  </r>
  <r>
    <s v="26/0018        "/>
    <x v="36"/>
    <x v="0"/>
    <x v="0"/>
    <x v="4"/>
    <n v="84"/>
    <n v="11"/>
    <n v="95"/>
    <x v="0"/>
    <x v="38"/>
    <s v="0"/>
    <x v="0"/>
  </r>
  <r>
    <s v="26/0018        "/>
    <x v="36"/>
    <x v="0"/>
    <x v="0"/>
    <x v="0"/>
    <n v="24.5"/>
    <n v="0"/>
    <n v="24.5"/>
    <x v="0"/>
    <x v="38"/>
    <s v="0"/>
    <x v="0"/>
  </r>
  <r>
    <s v="26/0018        "/>
    <x v="36"/>
    <x v="0"/>
    <x v="1"/>
    <x v="5"/>
    <n v="16"/>
    <n v="0"/>
    <n v="16"/>
    <x v="0"/>
    <x v="38"/>
    <s v="0"/>
    <x v="0"/>
  </r>
  <r>
    <s v="26/0018        "/>
    <x v="36"/>
    <x v="0"/>
    <x v="1"/>
    <x v="1"/>
    <n v="22"/>
    <n v="0"/>
    <n v="22"/>
    <x v="0"/>
    <x v="38"/>
    <s v="0"/>
    <x v="0"/>
  </r>
  <r>
    <s v="26/0018        "/>
    <x v="36"/>
    <x v="3"/>
    <x v="0"/>
    <x v="20"/>
    <n v="0"/>
    <n v="7.75"/>
    <n v="7.75"/>
    <x v="0"/>
    <x v="38"/>
    <s v="0"/>
    <x v="0"/>
  </r>
  <r>
    <s v="26/0018        "/>
    <x v="36"/>
    <x v="3"/>
    <x v="0"/>
    <x v="27"/>
    <n v="8"/>
    <n v="0"/>
    <n v="8"/>
    <x v="0"/>
    <x v="38"/>
    <s v="0"/>
    <x v="0"/>
  </r>
  <r>
    <s v="26/0018        "/>
    <x v="36"/>
    <x v="4"/>
    <x v="0"/>
    <x v="20"/>
    <n v="99"/>
    <n v="19.5"/>
    <n v="118.5"/>
    <x v="0"/>
    <x v="38"/>
    <s v="0"/>
    <x v="0"/>
  </r>
  <r>
    <s v="26/0018        "/>
    <x v="36"/>
    <x v="1"/>
    <x v="0"/>
    <x v="2"/>
    <n v="40"/>
    <n v="0"/>
    <n v="40"/>
    <x v="0"/>
    <x v="38"/>
    <s v="0"/>
    <x v="0"/>
  </r>
  <r>
    <s v="26/0018        "/>
    <x v="36"/>
    <x v="1"/>
    <x v="1"/>
    <x v="3"/>
    <n v="42.5"/>
    <n v="0"/>
    <n v="42.5"/>
    <x v="0"/>
    <x v="38"/>
    <s v="0"/>
    <x v="0"/>
  </r>
  <r>
    <s v="26/0018        "/>
    <x v="36"/>
    <x v="1"/>
    <x v="1"/>
    <x v="9"/>
    <n v="24.5"/>
    <n v="0"/>
    <n v="24.5"/>
    <x v="0"/>
    <x v="38"/>
    <s v="0"/>
    <x v="0"/>
  </r>
  <r>
    <s v="26/0019        "/>
    <x v="37"/>
    <x v="0"/>
    <x v="0"/>
    <x v="4"/>
    <n v="62"/>
    <n v="6"/>
    <n v="68"/>
    <x v="0"/>
    <x v="39"/>
    <s v="0"/>
    <x v="0"/>
  </r>
  <r>
    <s v="26/0019        "/>
    <x v="37"/>
    <x v="0"/>
    <x v="0"/>
    <x v="5"/>
    <n v="329.5"/>
    <n v="11.5"/>
    <n v="341"/>
    <x v="0"/>
    <x v="39"/>
    <s v="0"/>
    <x v="0"/>
  </r>
  <r>
    <s v="26/0019        "/>
    <x v="37"/>
    <x v="0"/>
    <x v="1"/>
    <x v="4"/>
    <n v="81"/>
    <n v="0"/>
    <n v="81"/>
    <x v="0"/>
    <x v="39"/>
    <s v="0"/>
    <x v="0"/>
  </r>
  <r>
    <s v="26/0019        "/>
    <x v="37"/>
    <x v="3"/>
    <x v="0"/>
    <x v="27"/>
    <n v="8"/>
    <n v="0"/>
    <n v="8"/>
    <x v="0"/>
    <x v="39"/>
    <s v="0"/>
    <x v="0"/>
  </r>
  <r>
    <s v="26/0020        "/>
    <x v="38"/>
    <x v="0"/>
    <x v="0"/>
    <x v="4"/>
    <n v="8"/>
    <n v="2"/>
    <n v="10"/>
    <x v="0"/>
    <x v="40"/>
    <s v="0"/>
    <x v="0"/>
  </r>
  <r>
    <s v="26/0020        "/>
    <x v="38"/>
    <x v="0"/>
    <x v="0"/>
    <x v="5"/>
    <n v="119.5"/>
    <n v="5"/>
    <n v="124.5"/>
    <x v="0"/>
    <x v="40"/>
    <s v="0"/>
    <x v="0"/>
  </r>
  <r>
    <s v="26/0020        "/>
    <x v="38"/>
    <x v="0"/>
    <x v="0"/>
    <x v="0"/>
    <n v="12"/>
    <n v="0"/>
    <n v="12"/>
    <x v="0"/>
    <x v="40"/>
    <s v="0"/>
    <x v="0"/>
  </r>
  <r>
    <s v="26/0020        "/>
    <x v="38"/>
    <x v="0"/>
    <x v="1"/>
    <x v="1"/>
    <n v="20"/>
    <n v="0"/>
    <n v="20"/>
    <x v="0"/>
    <x v="40"/>
    <s v="0"/>
    <x v="0"/>
  </r>
  <r>
    <s v="26/0020        "/>
    <x v="38"/>
    <x v="3"/>
    <x v="0"/>
    <x v="20"/>
    <n v="7.75"/>
    <n v="0"/>
    <n v="7.75"/>
    <x v="0"/>
    <x v="40"/>
    <s v="0"/>
    <x v="0"/>
  </r>
  <r>
    <s v="26/0020        "/>
    <x v="38"/>
    <x v="3"/>
    <x v="0"/>
    <x v="27"/>
    <n v="16"/>
    <n v="0"/>
    <n v="16"/>
    <x v="0"/>
    <x v="40"/>
    <s v="0"/>
    <x v="0"/>
  </r>
  <r>
    <s v="26/0020        "/>
    <x v="38"/>
    <x v="4"/>
    <x v="0"/>
    <x v="33"/>
    <n v="69"/>
    <n v="6.5"/>
    <n v="75.5"/>
    <x v="0"/>
    <x v="40"/>
    <s v="0"/>
    <x v="0"/>
  </r>
  <r>
    <s v="26/0020        "/>
    <x v="38"/>
    <x v="4"/>
    <x v="0"/>
    <x v="29"/>
    <n v="38.75"/>
    <n v="0"/>
    <n v="38.75"/>
    <x v="0"/>
    <x v="40"/>
    <s v="0"/>
    <x v="0"/>
  </r>
  <r>
    <s v="26/0020        "/>
    <x v="38"/>
    <x v="1"/>
    <x v="1"/>
    <x v="3"/>
    <n v="10.5"/>
    <n v="0"/>
    <n v="10.5"/>
    <x v="0"/>
    <x v="40"/>
    <s v="0"/>
    <x v="0"/>
  </r>
  <r>
    <s v="26/0020        "/>
    <x v="38"/>
    <x v="1"/>
    <x v="1"/>
    <x v="9"/>
    <n v="11"/>
    <n v="0"/>
    <n v="11"/>
    <x v="0"/>
    <x v="40"/>
    <s v="0"/>
    <x v="0"/>
  </r>
  <r>
    <s v="26/0024        "/>
    <x v="39"/>
    <x v="4"/>
    <x v="0"/>
    <x v="20"/>
    <n v="33"/>
    <n v="1"/>
    <n v="34"/>
    <x v="0"/>
    <x v="41"/>
    <s v="0"/>
    <x v="0"/>
  </r>
  <r>
    <s v="26/0024        "/>
    <x v="39"/>
    <x v="1"/>
    <x v="0"/>
    <x v="2"/>
    <n v="12"/>
    <n v="0"/>
    <n v="12"/>
    <x v="0"/>
    <x v="41"/>
    <s v="0"/>
    <x v="0"/>
  </r>
  <r>
    <s v="26/0025        "/>
    <x v="40"/>
    <x v="2"/>
    <x v="0"/>
    <x v="13"/>
    <n v="12"/>
    <n v="0"/>
    <n v="12"/>
    <x v="0"/>
    <x v="42"/>
    <s v="0"/>
    <x v="0"/>
  </r>
  <r>
    <s v="26/0025        "/>
    <x v="40"/>
    <x v="0"/>
    <x v="0"/>
    <x v="4"/>
    <n v="80"/>
    <n v="5"/>
    <n v="85"/>
    <x v="0"/>
    <x v="42"/>
    <s v="0"/>
    <x v="0"/>
  </r>
  <r>
    <s v="26/0025        "/>
    <x v="40"/>
    <x v="3"/>
    <x v="0"/>
    <x v="23"/>
    <n v="0"/>
    <n v="7.75"/>
    <n v="7.75"/>
    <x v="0"/>
    <x v="42"/>
    <s v="0"/>
    <x v="0"/>
  </r>
  <r>
    <s v="26/0025        "/>
    <x v="40"/>
    <x v="3"/>
    <x v="0"/>
    <x v="20"/>
    <n v="7.75"/>
    <n v="0"/>
    <n v="7.75"/>
    <x v="0"/>
    <x v="42"/>
    <s v="0"/>
    <x v="0"/>
  </r>
  <r>
    <s v="26/0025        "/>
    <x v="40"/>
    <x v="3"/>
    <x v="0"/>
    <x v="27"/>
    <n v="8"/>
    <n v="0"/>
    <n v="8"/>
    <x v="0"/>
    <x v="42"/>
    <s v="0"/>
    <x v="0"/>
  </r>
  <r>
    <s v="26/0025        "/>
    <x v="40"/>
    <x v="1"/>
    <x v="1"/>
    <x v="8"/>
    <n v="13.75"/>
    <n v="0"/>
    <n v="13.75"/>
    <x v="0"/>
    <x v="42"/>
    <s v="0"/>
    <x v="0"/>
  </r>
  <r>
    <s v="26/0026        "/>
    <x v="41"/>
    <x v="2"/>
    <x v="0"/>
    <x v="13"/>
    <n v="12"/>
    <n v="0"/>
    <n v="12"/>
    <x v="0"/>
    <x v="43"/>
    <s v="0"/>
    <x v="0"/>
  </r>
  <r>
    <s v="26/0026        "/>
    <x v="41"/>
    <x v="2"/>
    <x v="0"/>
    <x v="32"/>
    <n v="11"/>
    <n v="0"/>
    <n v="11"/>
    <x v="0"/>
    <x v="43"/>
    <s v="0"/>
    <x v="0"/>
  </r>
  <r>
    <s v="26/0026        "/>
    <x v="41"/>
    <x v="3"/>
    <x v="0"/>
    <x v="19"/>
    <n v="7.75"/>
    <n v="0"/>
    <n v="7.75"/>
    <x v="0"/>
    <x v="43"/>
    <s v="0"/>
    <x v="0"/>
  </r>
  <r>
    <s v="26/0026        "/>
    <x v="41"/>
    <x v="1"/>
    <x v="1"/>
    <x v="8"/>
    <n v="4.25"/>
    <n v="0"/>
    <n v="4.25"/>
    <x v="0"/>
    <x v="43"/>
    <s v="0"/>
    <x v="0"/>
  </r>
  <r>
    <s v="26/0027        "/>
    <x v="42"/>
    <x v="2"/>
    <x v="0"/>
    <x v="13"/>
    <n v="14"/>
    <n v="0"/>
    <n v="14"/>
    <x v="0"/>
    <x v="44"/>
    <s v="0"/>
    <x v="0"/>
  </r>
  <r>
    <s v="26/0028        "/>
    <x v="43"/>
    <x v="0"/>
    <x v="0"/>
    <x v="5"/>
    <n v="133"/>
    <n v="0"/>
    <n v="133"/>
    <x v="0"/>
    <x v="45"/>
    <s v="0"/>
    <x v="0"/>
  </r>
  <r>
    <s v="26/0028        "/>
    <x v="43"/>
    <x v="0"/>
    <x v="0"/>
    <x v="0"/>
    <n v="47"/>
    <n v="0"/>
    <n v="47"/>
    <x v="0"/>
    <x v="45"/>
    <s v="0"/>
    <x v="0"/>
  </r>
  <r>
    <s v="26/0028        "/>
    <x v="43"/>
    <x v="0"/>
    <x v="1"/>
    <x v="4"/>
    <n v="21"/>
    <n v="0"/>
    <n v="21"/>
    <x v="0"/>
    <x v="45"/>
    <s v="0"/>
    <x v="0"/>
  </r>
  <r>
    <s v="26/0028        "/>
    <x v="43"/>
    <x v="0"/>
    <x v="1"/>
    <x v="1"/>
    <n v="8"/>
    <n v="0"/>
    <n v="8"/>
    <x v="0"/>
    <x v="45"/>
    <s v="0"/>
    <x v="0"/>
  </r>
  <r>
    <s v="26/0028        "/>
    <x v="43"/>
    <x v="1"/>
    <x v="1"/>
    <x v="3"/>
    <n v="22"/>
    <n v="0"/>
    <n v="22"/>
    <x v="0"/>
    <x v="45"/>
    <s v="0"/>
    <x v="0"/>
  </r>
  <r>
    <s v="26/0028        "/>
    <x v="43"/>
    <x v="1"/>
    <x v="1"/>
    <x v="9"/>
    <n v="8.75"/>
    <n v="0"/>
    <n v="8.75"/>
    <x v="0"/>
    <x v="45"/>
    <s v="0"/>
    <x v="0"/>
  </r>
  <r>
    <s v="26/0031        "/>
    <x v="44"/>
    <x v="2"/>
    <x v="0"/>
    <x v="32"/>
    <n v="11.5"/>
    <n v="0"/>
    <n v="11.5"/>
    <x v="0"/>
    <x v="46"/>
    <s v="0"/>
    <x v="0"/>
  </r>
  <r>
    <s v="26/0032        "/>
    <x v="45"/>
    <x v="2"/>
    <x v="0"/>
    <x v="10"/>
    <n v="8"/>
    <n v="0"/>
    <n v="8"/>
    <x v="0"/>
    <x v="47"/>
    <s v="0"/>
    <x v="0"/>
  </r>
  <r>
    <s v="26/0032        "/>
    <x v="45"/>
    <x v="2"/>
    <x v="0"/>
    <x v="13"/>
    <n v="46"/>
    <n v="0"/>
    <n v="46"/>
    <x v="0"/>
    <x v="47"/>
    <s v="0"/>
    <x v="0"/>
  </r>
  <r>
    <s v="26/0032        "/>
    <x v="45"/>
    <x v="2"/>
    <x v="0"/>
    <x v="36"/>
    <n v="24"/>
    <n v="0"/>
    <n v="24"/>
    <x v="0"/>
    <x v="47"/>
    <s v="0"/>
    <x v="0"/>
  </r>
  <r>
    <s v="26/0032        "/>
    <x v="45"/>
    <x v="2"/>
    <x v="0"/>
    <x v="15"/>
    <n v="4"/>
    <n v="0"/>
    <n v="4"/>
    <x v="0"/>
    <x v="47"/>
    <s v="0"/>
    <x v="0"/>
  </r>
  <r>
    <s v="26/0032        "/>
    <x v="45"/>
    <x v="0"/>
    <x v="0"/>
    <x v="4"/>
    <n v="126"/>
    <n v="16.5"/>
    <n v="142.5"/>
    <x v="0"/>
    <x v="47"/>
    <s v="0"/>
    <x v="0"/>
  </r>
  <r>
    <s v="26/0032        "/>
    <x v="45"/>
    <x v="0"/>
    <x v="0"/>
    <x v="0"/>
    <n v="86"/>
    <n v="9.5"/>
    <n v="95.5"/>
    <x v="0"/>
    <x v="47"/>
    <s v="0"/>
    <x v="0"/>
  </r>
  <r>
    <s v="26/0032        "/>
    <x v="45"/>
    <x v="0"/>
    <x v="1"/>
    <x v="5"/>
    <n v="84.5"/>
    <n v="0"/>
    <n v="84.5"/>
    <x v="0"/>
    <x v="47"/>
    <s v="0"/>
    <x v="0"/>
  </r>
  <r>
    <s v="26/0032        "/>
    <x v="45"/>
    <x v="3"/>
    <x v="0"/>
    <x v="20"/>
    <n v="38.75"/>
    <n v="0"/>
    <n v="38.75"/>
    <x v="0"/>
    <x v="47"/>
    <s v="0"/>
    <x v="0"/>
  </r>
  <r>
    <s v="26/0032        "/>
    <x v="45"/>
    <x v="3"/>
    <x v="0"/>
    <x v="27"/>
    <n v="5"/>
    <n v="0"/>
    <n v="5"/>
    <x v="0"/>
    <x v="47"/>
    <s v="0"/>
    <x v="0"/>
  </r>
  <r>
    <s v="26/0032        "/>
    <x v="45"/>
    <x v="3"/>
    <x v="0"/>
    <x v="28"/>
    <n v="24"/>
    <n v="0"/>
    <n v="24"/>
    <x v="0"/>
    <x v="47"/>
    <s v="0"/>
    <x v="0"/>
  </r>
  <r>
    <s v="26/0032        "/>
    <x v="45"/>
    <x v="4"/>
    <x v="0"/>
    <x v="20"/>
    <n v="38.25"/>
    <n v="11"/>
    <n v="49.25"/>
    <x v="0"/>
    <x v="47"/>
    <s v="0"/>
    <x v="0"/>
  </r>
  <r>
    <s v="26/0032        "/>
    <x v="45"/>
    <x v="4"/>
    <x v="0"/>
    <x v="26"/>
    <n v="77.5"/>
    <n v="0"/>
    <n v="77.5"/>
    <x v="0"/>
    <x v="47"/>
    <s v="0"/>
    <x v="0"/>
  </r>
  <r>
    <s v="26/0032        "/>
    <x v="45"/>
    <x v="1"/>
    <x v="1"/>
    <x v="8"/>
    <n v="11.5"/>
    <n v="0"/>
    <n v="11.5"/>
    <x v="0"/>
    <x v="47"/>
    <s v="0"/>
    <x v="0"/>
  </r>
  <r>
    <s v="26/0033        "/>
    <x v="46"/>
    <x v="2"/>
    <x v="0"/>
    <x v="13"/>
    <n v="8"/>
    <n v="0"/>
    <n v="8"/>
    <x v="0"/>
    <x v="48"/>
    <s v="0"/>
    <x v="0"/>
  </r>
  <r>
    <s v="26/0033        "/>
    <x v="46"/>
    <x v="2"/>
    <x v="0"/>
    <x v="15"/>
    <n v="13"/>
    <n v="1"/>
    <n v="14"/>
    <x v="0"/>
    <x v="48"/>
    <s v="0"/>
    <x v="0"/>
  </r>
  <r>
    <s v="26/0033        "/>
    <x v="46"/>
    <x v="2"/>
    <x v="0"/>
    <x v="32"/>
    <n v="46"/>
    <n v="0"/>
    <n v="46"/>
    <x v="0"/>
    <x v="48"/>
    <s v="0"/>
    <x v="0"/>
  </r>
  <r>
    <s v="26/0033        "/>
    <x v="46"/>
    <x v="0"/>
    <x v="0"/>
    <x v="4"/>
    <n v="312"/>
    <n v="14"/>
    <n v="326"/>
    <x v="0"/>
    <x v="48"/>
    <s v="0"/>
    <x v="0"/>
  </r>
  <r>
    <s v="26/0033        "/>
    <x v="46"/>
    <x v="0"/>
    <x v="0"/>
    <x v="5"/>
    <n v="81.5"/>
    <n v="1.5"/>
    <n v="83"/>
    <x v="0"/>
    <x v="48"/>
    <s v="0"/>
    <x v="0"/>
  </r>
  <r>
    <s v="26/0033        "/>
    <x v="46"/>
    <x v="3"/>
    <x v="0"/>
    <x v="27"/>
    <n v="7.75"/>
    <n v="6"/>
    <n v="13.75"/>
    <x v="0"/>
    <x v="48"/>
    <s v="0"/>
    <x v="0"/>
  </r>
  <r>
    <s v="26/0033        "/>
    <x v="46"/>
    <x v="3"/>
    <x v="0"/>
    <x v="19"/>
    <n v="15.5"/>
    <n v="0"/>
    <n v="15.5"/>
    <x v="0"/>
    <x v="48"/>
    <s v="0"/>
    <x v="0"/>
  </r>
  <r>
    <s v="26/0033        "/>
    <x v="46"/>
    <x v="1"/>
    <x v="1"/>
    <x v="8"/>
    <n v="14.25"/>
    <n v="0"/>
    <n v="14.25"/>
    <x v="0"/>
    <x v="48"/>
    <s v="0"/>
    <x v="0"/>
  </r>
  <r>
    <s v="26/0035        "/>
    <x v="46"/>
    <x v="3"/>
    <x v="0"/>
    <x v="27"/>
    <n v="0"/>
    <n v="7.5"/>
    <n v="7.5"/>
    <x v="0"/>
    <x v="49"/>
    <s v="0"/>
    <x v="0"/>
  </r>
  <r>
    <s v="26/0035        "/>
    <x v="46"/>
    <x v="1"/>
    <x v="1"/>
    <x v="8"/>
    <n v="1.5"/>
    <n v="0"/>
    <n v="1.5"/>
    <x v="0"/>
    <x v="49"/>
    <s v="0"/>
    <x v="0"/>
  </r>
  <r>
    <s v="26/0036        "/>
    <x v="47"/>
    <x v="0"/>
    <x v="1"/>
    <x v="4"/>
    <n v="15"/>
    <n v="0"/>
    <n v="15"/>
    <x v="0"/>
    <x v="50"/>
    <s v="0"/>
    <x v="0"/>
  </r>
  <r>
    <s v="26/0036        "/>
    <x v="47"/>
    <x v="1"/>
    <x v="1"/>
    <x v="9"/>
    <n v="6.75"/>
    <n v="0"/>
    <n v="6.75"/>
    <x v="0"/>
    <x v="50"/>
    <s v="0"/>
    <x v="0"/>
  </r>
  <r>
    <s v="26/0039        "/>
    <x v="48"/>
    <x v="2"/>
    <x v="0"/>
    <x v="10"/>
    <n v="28"/>
    <n v="0"/>
    <n v="28"/>
    <x v="0"/>
    <x v="51"/>
    <s v="0"/>
    <x v="0"/>
  </r>
  <r>
    <s v="26/0039        "/>
    <x v="48"/>
    <x v="2"/>
    <x v="0"/>
    <x v="13"/>
    <n v="52"/>
    <n v="0"/>
    <n v="52"/>
    <x v="0"/>
    <x v="51"/>
    <s v="0"/>
    <x v="0"/>
  </r>
  <r>
    <s v="26/0039        "/>
    <x v="48"/>
    <x v="2"/>
    <x v="0"/>
    <x v="36"/>
    <n v="16"/>
    <n v="0"/>
    <n v="16"/>
    <x v="0"/>
    <x v="51"/>
    <s v="0"/>
    <x v="0"/>
  </r>
  <r>
    <s v="26/0039        "/>
    <x v="48"/>
    <x v="4"/>
    <x v="0"/>
    <x v="20"/>
    <n v="33"/>
    <n v="7"/>
    <n v="40"/>
    <x v="0"/>
    <x v="51"/>
    <s v="0"/>
    <x v="0"/>
  </r>
  <r>
    <s v="26/0039        "/>
    <x v="48"/>
    <x v="2"/>
    <x v="0"/>
    <x v="2"/>
    <n v="136"/>
    <n v="20"/>
    <n v="156"/>
    <x v="0"/>
    <x v="51"/>
    <s v="0"/>
    <x v="0"/>
  </r>
  <r>
    <s v="26/0039        "/>
    <x v="48"/>
    <x v="2"/>
    <x v="1"/>
    <x v="7"/>
    <n v="30"/>
    <n v="0"/>
    <n v="30"/>
    <x v="0"/>
    <x v="51"/>
    <s v="0"/>
    <x v="0"/>
  </r>
  <r>
    <s v="26/0039        "/>
    <x v="48"/>
    <x v="2"/>
    <x v="1"/>
    <x v="4"/>
    <n v="207.5"/>
    <n v="0"/>
    <n v="207.5"/>
    <x v="0"/>
    <x v="51"/>
    <s v="0"/>
    <x v="0"/>
  </r>
  <r>
    <s v="26/0039        "/>
    <x v="48"/>
    <x v="2"/>
    <x v="1"/>
    <x v="37"/>
    <n v="339.5"/>
    <n v="0"/>
    <n v="339.5"/>
    <x v="0"/>
    <x v="51"/>
    <s v="0"/>
    <x v="0"/>
  </r>
  <r>
    <s v="26/0039        "/>
    <x v="48"/>
    <x v="2"/>
    <x v="1"/>
    <x v="0"/>
    <n v="11"/>
    <n v="0"/>
    <n v="11"/>
    <x v="0"/>
    <x v="51"/>
    <s v="0"/>
    <x v="0"/>
  </r>
  <r>
    <s v="26/0039        "/>
    <x v="48"/>
    <x v="1"/>
    <x v="1"/>
    <x v="8"/>
    <n v="4"/>
    <n v="0"/>
    <n v="4"/>
    <x v="0"/>
    <x v="51"/>
    <s v="0"/>
    <x v="0"/>
  </r>
  <r>
    <s v="26/0041        "/>
    <x v="49"/>
    <x v="2"/>
    <x v="0"/>
    <x v="15"/>
    <n v="8"/>
    <n v="0"/>
    <n v="8"/>
    <x v="0"/>
    <x v="52"/>
    <s v="0"/>
    <x v="0"/>
  </r>
  <r>
    <s v="26/0041        "/>
    <x v="49"/>
    <x v="1"/>
    <x v="1"/>
    <x v="8"/>
    <n v="3.5"/>
    <n v="0"/>
    <n v="3.5"/>
    <x v="0"/>
    <x v="52"/>
    <s v="0"/>
    <x v="0"/>
  </r>
  <r>
    <s v="26/0045        "/>
    <x v="50"/>
    <x v="1"/>
    <x v="1"/>
    <x v="8"/>
    <n v="1"/>
    <n v="0"/>
    <n v="1"/>
    <x v="0"/>
    <x v="53"/>
    <s v="0"/>
    <x v="0"/>
  </r>
  <r>
    <s v="26/0048        "/>
    <x v="51"/>
    <x v="2"/>
    <x v="0"/>
    <x v="0"/>
    <n v="7.75"/>
    <n v="0"/>
    <n v="7.75"/>
    <x v="0"/>
    <x v="54"/>
    <s v="0"/>
    <x v="0"/>
  </r>
  <r>
    <s v="26/0048        "/>
    <x v="51"/>
    <x v="3"/>
    <x v="0"/>
    <x v="16"/>
    <n v="4"/>
    <n v="0"/>
    <n v="4"/>
    <x v="0"/>
    <x v="54"/>
    <s v="0"/>
    <x v="0"/>
  </r>
  <r>
    <s v="26/0049        "/>
    <x v="52"/>
    <x v="0"/>
    <x v="1"/>
    <x v="1"/>
    <n v="10"/>
    <n v="0"/>
    <n v="10"/>
    <x v="0"/>
    <x v="55"/>
    <s v="0"/>
    <x v="0"/>
  </r>
  <r>
    <s v="26/0049        "/>
    <x v="52"/>
    <x v="4"/>
    <x v="0"/>
    <x v="26"/>
    <n v="21"/>
    <n v="0"/>
    <n v="21"/>
    <x v="0"/>
    <x v="55"/>
    <s v="0"/>
    <x v="0"/>
  </r>
  <r>
    <s v="26/0050        "/>
    <x v="52"/>
    <x v="4"/>
    <x v="0"/>
    <x v="26"/>
    <n v="15.75"/>
    <n v="0"/>
    <n v="15.75"/>
    <x v="0"/>
    <x v="56"/>
    <s v="0"/>
    <x v="0"/>
  </r>
  <r>
    <s v="26/5002        "/>
    <x v="53"/>
    <x v="0"/>
    <x v="0"/>
    <x v="5"/>
    <n v="0"/>
    <n v="6"/>
    <n v="6"/>
    <x v="0"/>
    <x v="57"/>
    <s v="5"/>
    <x v="1"/>
  </r>
  <r>
    <s v="26/5004        "/>
    <x v="54"/>
    <x v="2"/>
    <x v="0"/>
    <x v="13"/>
    <n v="0"/>
    <n v="2.5"/>
    <n v="2.5"/>
    <x v="0"/>
    <x v="58"/>
    <s v="5"/>
    <x v="1"/>
  </r>
  <r>
    <s v="26/5005        "/>
    <x v="55"/>
    <x v="2"/>
    <x v="0"/>
    <x v="13"/>
    <n v="5"/>
    <n v="0"/>
    <n v="5"/>
    <x v="0"/>
    <x v="59"/>
    <s v="5"/>
    <x v="1"/>
  </r>
  <r>
    <s v="26/5005        "/>
    <x v="55"/>
    <x v="3"/>
    <x v="0"/>
    <x v="20"/>
    <n v="3"/>
    <n v="0"/>
    <n v="3"/>
    <x v="0"/>
    <x v="59"/>
    <s v="5"/>
    <x v="1"/>
  </r>
  <r>
    <s v="26/5006        "/>
    <x v="56"/>
    <x v="2"/>
    <x v="0"/>
    <x v="13"/>
    <n v="4"/>
    <n v="0"/>
    <n v="4"/>
    <x v="0"/>
    <x v="60"/>
    <s v="5"/>
    <x v="1"/>
  </r>
  <r>
    <s v="26/8003        "/>
    <x v="57"/>
    <x v="2"/>
    <x v="0"/>
    <x v="13"/>
    <n v="2"/>
    <n v="0"/>
    <n v="2"/>
    <x v="0"/>
    <x v="61"/>
    <s v="8"/>
    <x v="2"/>
  </r>
  <r>
    <s v="26/8006        "/>
    <x v="58"/>
    <x v="2"/>
    <x v="0"/>
    <x v="13"/>
    <n v="0"/>
    <n v="3.5"/>
    <n v="3.5"/>
    <x v="0"/>
    <x v="62"/>
    <s v="8"/>
    <x v="2"/>
  </r>
  <r>
    <s v="26/8025        "/>
    <x v="59"/>
    <x v="2"/>
    <x v="0"/>
    <x v="13"/>
    <n v="1"/>
    <n v="2"/>
    <n v="3"/>
    <x v="0"/>
    <x v="63"/>
    <s v="8"/>
    <x v="2"/>
  </r>
  <r>
    <s v="26/8029        "/>
    <x v="60"/>
    <x v="0"/>
    <x v="0"/>
    <x v="5"/>
    <n v="10"/>
    <n v="0"/>
    <n v="10"/>
    <x v="0"/>
    <x v="64"/>
    <s v="8"/>
    <x v="2"/>
  </r>
  <r>
    <s v="26/8030        "/>
    <x v="61"/>
    <x v="2"/>
    <x v="0"/>
    <x v="10"/>
    <n v="2"/>
    <n v="0"/>
    <n v="2"/>
    <x v="0"/>
    <x v="65"/>
    <s v="8"/>
    <x v="2"/>
  </r>
  <r>
    <s v="26/8030        "/>
    <x v="61"/>
    <x v="2"/>
    <x v="0"/>
    <x v="36"/>
    <n v="4"/>
    <n v="0"/>
    <n v="4"/>
    <x v="0"/>
    <x v="65"/>
    <s v="8"/>
    <x v="2"/>
  </r>
  <r>
    <s v="XX/9999        "/>
    <x v="62"/>
    <x v="2"/>
    <x v="0"/>
    <x v="36"/>
    <n v="4"/>
    <n v="0"/>
    <n v="4"/>
    <x v="0"/>
    <x v="66"/>
    <s v="9"/>
    <x v="3"/>
  </r>
  <r>
    <s v="XX/9999        "/>
    <x v="62"/>
    <x v="0"/>
    <x v="0"/>
    <x v="5"/>
    <n v="34"/>
    <n v="0"/>
    <n v="34"/>
    <x v="0"/>
    <x v="66"/>
    <s v="9"/>
    <x v="3"/>
  </r>
  <r>
    <s v="XX/9999        "/>
    <x v="62"/>
    <x v="3"/>
    <x v="0"/>
    <x v="27"/>
    <n v="8"/>
    <n v="0"/>
    <n v="8"/>
    <x v="0"/>
    <x v="66"/>
    <s v="9"/>
    <x v="3"/>
  </r>
  <r>
    <s v="XX/9999        "/>
    <x v="62"/>
    <x v="3"/>
    <x v="0"/>
    <x v="28"/>
    <n v="8"/>
    <n v="0"/>
    <n v="8"/>
    <x v="0"/>
    <x v="66"/>
    <s v="9"/>
    <x v="3"/>
  </r>
  <r>
    <s v="XX/9999        "/>
    <x v="62"/>
    <x v="4"/>
    <x v="0"/>
    <x v="20"/>
    <n v="44"/>
    <n v="1"/>
    <n v="45"/>
    <x v="0"/>
    <x v="66"/>
    <s v="9"/>
    <x v="3"/>
  </r>
  <r>
    <s v="XX/9999        "/>
    <x v="62"/>
    <x v="4"/>
    <x v="0"/>
    <x v="26"/>
    <n v="8.5"/>
    <n v="0.5"/>
    <n v="9"/>
    <x v="0"/>
    <x v="66"/>
    <s v="9"/>
    <x v="3"/>
  </r>
  <r>
    <s v="XX/9999        "/>
    <x v="62"/>
    <x v="4"/>
    <x v="0"/>
    <x v="33"/>
    <n v="22.5"/>
    <n v="0"/>
    <n v="22.5"/>
    <x v="0"/>
    <x v="66"/>
    <s v="9"/>
    <x v="3"/>
  </r>
  <r>
    <s v="XX/9999        "/>
    <x v="62"/>
    <x v="2"/>
    <x v="0"/>
    <x v="5"/>
    <n v="65"/>
    <n v="0"/>
    <n v="65"/>
    <x v="0"/>
    <x v="66"/>
    <s v="9"/>
    <x v="3"/>
  </r>
  <r>
    <s v="XX/9999        "/>
    <x v="62"/>
    <x v="1"/>
    <x v="0"/>
    <x v="3"/>
    <n v="16"/>
    <n v="1"/>
    <n v="17"/>
    <x v="0"/>
    <x v="66"/>
    <s v="9"/>
    <x v="3"/>
  </r>
  <r>
    <s v="XX/9999        "/>
    <x v="62"/>
    <x v="1"/>
    <x v="1"/>
    <x v="38"/>
    <n v="46.5"/>
    <n v="0"/>
    <n v="46.5"/>
    <x v="0"/>
    <x v="66"/>
    <s v="9"/>
    <x v="3"/>
  </r>
  <r>
    <m/>
    <x v="63"/>
    <x v="6"/>
    <x v="2"/>
    <x v="39"/>
    <m/>
    <m/>
    <m/>
    <x v="1"/>
    <x v="67"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Kontingenčná tabuľka1" cacheId="10" applyNumberFormats="0" applyBorderFormats="0" applyFontFormats="0" applyPatternFormats="0" applyAlignmentFormats="0" applyWidthHeightFormats="1" dataCaption="Hodnoty" updatedVersion="7" minRefreshableVersion="3" colGrandTotals="0" itemPrintTitles="1" createdVersion="6" indent="0" outline="1" outlineData="1" multipleFieldFilters="0">
  <location ref="B81:H124" firstHeaderRow="1" firstDataRow="3" firstDataCol="1"/>
  <pivotFields count="14">
    <pivotField showAll="0"/>
    <pivotField showAll="0"/>
    <pivotField axis="axisRow">
      <items count="14">
        <item h="1" m="1" x="7"/>
        <item h="1" m="1" x="12"/>
        <item h="1" m="1" x="8"/>
        <item x="2"/>
        <item x="0"/>
        <item x="4"/>
        <item x="3"/>
        <item m="1" x="11"/>
        <item x="1"/>
        <item h="1" x="6"/>
        <item h="1" m="1" x="9"/>
        <item x="5"/>
        <item h="1" m="1" x="10"/>
        <item t="default"/>
      </items>
    </pivotField>
    <pivotField>
      <items count="9">
        <item x="0"/>
        <item m="1" x="4"/>
        <item m="1" x="5"/>
        <item x="1"/>
        <item h="1" m="1" x="6"/>
        <item h="1" m="1" x="3"/>
        <item h="1" x="2"/>
        <item h="1" m="1" x="7"/>
        <item t="default"/>
      </items>
    </pivotField>
    <pivotField showAll="0">
      <items count="62">
        <item x="2"/>
        <item x="12"/>
        <item m="1" x="56"/>
        <item x="13"/>
        <item x="23"/>
        <item x="20"/>
        <item x="26"/>
        <item x="11"/>
        <item x="27"/>
        <item m="1" x="48"/>
        <item m="1" x="50"/>
        <item x="15"/>
        <item x="38"/>
        <item x="32"/>
        <item x="24"/>
        <item m="1" x="59"/>
        <item x="4"/>
        <item x="28"/>
        <item x="25"/>
        <item m="1" x="55"/>
        <item x="29"/>
        <item m="1" x="53"/>
        <item m="1" x="60"/>
        <item x="19"/>
        <item m="1" x="45"/>
        <item x="0"/>
        <item m="1" x="51"/>
        <item x="5"/>
        <item x="39"/>
        <item x="3"/>
        <item x="8"/>
        <item x="9"/>
        <item m="1" x="49"/>
        <item m="1" x="57"/>
        <item m="1" x="43"/>
        <item x="16"/>
        <item x="7"/>
        <item x="6"/>
        <item x="36"/>
        <item x="10"/>
        <item m="1" x="42"/>
        <item x="18"/>
        <item x="1"/>
        <item m="1" x="44"/>
        <item x="34"/>
        <item x="35"/>
        <item x="30"/>
        <item m="1" x="40"/>
        <item m="1" x="52"/>
        <item m="1" x="58"/>
        <item m="1" x="41"/>
        <item x="31"/>
        <item x="22"/>
        <item m="1" x="47"/>
        <item x="21"/>
        <item m="1" x="46"/>
        <item x="17"/>
        <item x="37"/>
        <item m="1" x="54"/>
        <item x="33"/>
        <item x="14"/>
        <item t="default"/>
      </items>
    </pivotField>
    <pivotField showAll="0"/>
    <pivotField showAll="0"/>
    <pivotField dataField="1" showAll="0"/>
    <pivotField axis="axisCol" subtotalCaption="spolu" multipleItemSelectionAllowed="1" showAll="0">
      <items count="97">
        <item m="1" x="86"/>
        <item m="1" x="91"/>
        <item m="1" x="2"/>
        <item x="1"/>
        <item m="1" x="8"/>
        <item m="1" x="64"/>
        <item m="1" x="70"/>
        <item m="1" x="75"/>
        <item m="1" x="54"/>
        <item m="1" x="61"/>
        <item m="1" x="68"/>
        <item m="1" x="73"/>
        <item m="1" x="78"/>
        <item m="1" x="81"/>
        <item m="1" x="84"/>
        <item m="1" x="88"/>
        <item m="1" x="93"/>
        <item m="1" x="52"/>
        <item m="1" x="59"/>
        <item m="1" x="66"/>
        <item m="1" x="43"/>
        <item m="1" x="50"/>
        <item m="1" x="58"/>
        <item m="1" x="65"/>
        <item m="1" x="71"/>
        <item m="1" x="76"/>
        <item m="1" x="79"/>
        <item m="1" x="82"/>
        <item m="1" x="85"/>
        <item m="1" x="41"/>
        <item m="1" x="48"/>
        <item m="1" x="56"/>
        <item m="1" x="46"/>
        <item m="1" x="53"/>
        <item m="1" x="60"/>
        <item m="1" x="67"/>
        <item m="1" x="72"/>
        <item m="1" x="77"/>
        <item m="1" x="80"/>
        <item m="1" x="31"/>
        <item m="1" x="37"/>
        <item m="1" x="44"/>
        <item m="1" x="23"/>
        <item m="1" x="29"/>
        <item m="1" x="35"/>
        <item m="1" x="40"/>
        <item m="1" x="47"/>
        <item m="1" x="55"/>
        <item m="1" x="62"/>
        <item m="1" x="69"/>
        <item m="1" x="74"/>
        <item m="1" x="21"/>
        <item m="1" x="27"/>
        <item m="1" x="33"/>
        <item m="1" x="14"/>
        <item m="1" x="19"/>
        <item m="1" x="25"/>
        <item m="1" x="30"/>
        <item m="1" x="36"/>
        <item m="1" x="42"/>
        <item m="1" x="49"/>
        <item m="1" x="57"/>
        <item m="1" x="63"/>
        <item m="1" x="13"/>
        <item m="1" x="18"/>
        <item m="1" x="24"/>
        <item m="1" x="5"/>
        <item m="1" x="11"/>
        <item m="1" x="16"/>
        <item m="1" x="20"/>
        <item m="1" x="26"/>
        <item m="1" x="32"/>
        <item m="1" x="38"/>
        <item m="1" x="45"/>
        <item m="1" x="51"/>
        <item m="1" x="4"/>
        <item m="1" x="10"/>
        <item m="1" x="15"/>
        <item m="1" x="90"/>
        <item m="1" x="95"/>
        <item m="1" x="7"/>
        <item m="1" x="12"/>
        <item m="1" x="17"/>
        <item m="1" x="22"/>
        <item m="1" x="28"/>
        <item m="1" x="34"/>
        <item m="1" x="39"/>
        <item m="1" x="89"/>
        <item m="1" x="94"/>
        <item m="1" x="6"/>
        <item m="1" x="83"/>
        <item m="1" x="87"/>
        <item m="1" x="92"/>
        <item m="1" x="3"/>
        <item m="1" x="9"/>
        <item x="0"/>
        <item t="default"/>
      </items>
    </pivotField>
    <pivotField showAll="0"/>
    <pivotField showAll="0"/>
    <pivotField axis="axisRow">
      <items count="9">
        <item n="jednicové z." h="1" m="1" x="7"/>
        <item x="0"/>
        <item x="2"/>
        <item x="1"/>
        <item x="3"/>
        <item h="1" x="4"/>
        <item n="jednicové z.2" h="1" m="1" x="5"/>
        <item m="1" x="6"/>
        <item t="default"/>
      </items>
    </pivotField>
    <pivotField axis="axisCol">
      <items count="8">
        <item x="0"/>
        <item x="1"/>
        <item n="ŽN+POL" x="6"/>
        <item x="3"/>
        <item x="4"/>
        <item h="1" x="5"/>
        <item h="1" x="2"/>
        <item t="default"/>
      </items>
    </pivotField>
    <pivotField showAll="0">
      <items count="36">
        <item x="3"/>
        <item x="2"/>
        <item x="1"/>
        <item x="0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</pivotFields>
  <rowFields count="2">
    <field x="11"/>
    <field x="2"/>
  </rowFields>
  <rowItems count="41">
    <i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>
      <x v="3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>
      <x v="4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>
      <x v="7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 t="grand">
      <x/>
    </i>
  </rowItems>
  <colFields count="2">
    <field x="8"/>
    <field x="12"/>
  </colFields>
  <colItems count="6">
    <i>
      <x v="95"/>
      <x/>
    </i>
    <i r="1">
      <x v="1"/>
    </i>
    <i r="1">
      <x v="2"/>
    </i>
    <i r="1">
      <x v="3"/>
    </i>
    <i r="1">
      <x v="4"/>
    </i>
    <i t="default">
      <x v="95"/>
    </i>
  </colItems>
  <dataFields count="1">
    <dataField name="Súčet z Spolu [hod]" fld="7" baseField="11" baseItem="0" numFmtId="165"/>
  </dataFields>
  <formats count="17">
    <format dxfId="596">
      <pivotArea dataOnly="0" labelOnly="1" grandCol="1" outline="0" fieldPosition="0"/>
    </format>
    <format dxfId="595">
      <pivotArea field="8" type="button" dataOnly="0" labelOnly="1" outline="0" axis="axisCol" fieldPosition="0"/>
    </format>
    <format dxfId="594">
      <pivotArea field="12" type="button" dataOnly="0" labelOnly="1" outline="0" axis="axisCol" fieldPosition="1"/>
    </format>
    <format dxfId="593">
      <pivotArea type="topRight" dataOnly="0" labelOnly="1" outline="0" fieldPosition="0"/>
    </format>
    <format dxfId="592">
      <pivotArea dataOnly="0" labelOnly="1" fieldPosition="0">
        <references count="1">
          <reference field="8" count="0"/>
        </references>
      </pivotArea>
    </format>
    <format dxfId="591">
      <pivotArea outline="0" collapsedLevelsAreSubtotals="1" fieldPosition="0"/>
    </format>
    <format dxfId="590">
      <pivotArea dataOnly="0" labelOnly="1" fieldPosition="0">
        <references count="1">
          <reference field="8" count="0" defaultSubtotal="1"/>
        </references>
      </pivotArea>
    </format>
    <format dxfId="589">
      <pivotArea dataOnly="0" labelOnly="1" fieldPosition="0">
        <references count="2">
          <reference field="8" count="0" selected="0"/>
          <reference field="12" count="0"/>
        </references>
      </pivotArea>
    </format>
    <format dxfId="588">
      <pivotArea dataOnly="0" labelOnly="1" fieldPosition="0">
        <references count="2">
          <reference field="8" count="0" selected="0"/>
          <reference field="12" count="1">
            <x v="1"/>
          </reference>
        </references>
      </pivotArea>
    </format>
    <format dxfId="587">
      <pivotArea field="8" grandRow="1" outline="0" collapsedLevelsAreSubtotals="1" axis="axisCol" fieldPosition="0">
        <references count="1">
          <reference field="8" count="0" selected="0" defaultSubtotal="1"/>
        </references>
      </pivotArea>
    </format>
    <format dxfId="586">
      <pivotArea field="8" grandRow="1" outline="0" collapsedLevelsAreSubtotals="1" axis="axisCol" fieldPosition="0">
        <references count="1">
          <reference field="8" count="0" selected="0" defaultSubtotal="1"/>
        </references>
      </pivotArea>
    </format>
    <format dxfId="585">
      <pivotArea collapsedLevelsAreSubtotals="1" fieldPosition="0">
        <references count="4">
          <reference field="2" count="1">
            <x v="3"/>
          </reference>
          <reference field="8" count="1" selected="0">
            <x v="79"/>
          </reference>
          <reference field="11" count="1" selected="0">
            <x v="3"/>
          </reference>
          <reference field="12" count="1" selected="0">
            <x v="2"/>
          </reference>
        </references>
      </pivotArea>
    </format>
    <format dxfId="584">
      <pivotArea collapsedLevelsAreSubtotals="1" fieldPosition="0">
        <references count="4">
          <reference field="2" count="1">
            <x v="5"/>
          </reference>
          <reference field="8" count="1" selected="0">
            <x v="79"/>
          </reference>
          <reference field="11" count="1" selected="0">
            <x v="3"/>
          </reference>
          <reference field="12" count="1" selected="0">
            <x v="2"/>
          </reference>
        </references>
      </pivotArea>
    </format>
    <format dxfId="583">
      <pivotArea collapsedLevelsAreSubtotals="1" fieldPosition="0">
        <references count="4">
          <reference field="2" count="1">
            <x v="8"/>
          </reference>
          <reference field="8" count="1" selected="0">
            <x v="79"/>
          </reference>
          <reference field="11" count="1" selected="0">
            <x v="3"/>
          </reference>
          <reference field="12" count="1" selected="0">
            <x v="2"/>
          </reference>
        </references>
      </pivotArea>
    </format>
    <format dxfId="582">
      <pivotArea collapsedLevelsAreSubtotals="1" fieldPosition="0">
        <references count="4">
          <reference field="2" count="1">
            <x v="5"/>
          </reference>
          <reference field="8" count="1" selected="0">
            <x v="79"/>
          </reference>
          <reference field="11" count="1" selected="0">
            <x v="3"/>
          </reference>
          <reference field="12" count="1" selected="0">
            <x v="0"/>
          </reference>
        </references>
      </pivotArea>
    </format>
    <format dxfId="581">
      <pivotArea collapsedLevelsAreSubtotals="1" fieldPosition="0">
        <references count="4">
          <reference field="2" count="1">
            <x v="5"/>
          </reference>
          <reference field="8" count="1" selected="0">
            <x v="79"/>
          </reference>
          <reference field="11" count="1" selected="0">
            <x v="3"/>
          </reference>
          <reference field="12" count="1" selected="0">
            <x v="0"/>
          </reference>
        </references>
      </pivotArea>
    </format>
    <format dxfId="580">
      <pivotArea collapsedLevelsAreSubtotals="1" fieldPosition="0">
        <references count="4">
          <reference field="2" count="0"/>
          <reference field="8" count="1" selected="0">
            <x v="79"/>
          </reference>
          <reference field="11" count="1" selected="0">
            <x v="3"/>
          </reference>
          <reference field="12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Kontingenčná tabuľka5" cacheId="10" applyNumberFormats="0" applyBorderFormats="0" applyFontFormats="0" applyPatternFormats="0" applyAlignmentFormats="0" applyWidthHeightFormats="1" dataCaption="Hodnoty" updatedVersion="7" minRefreshableVersion="3" colGrandTotals="0" itemPrintTitles="1" createdVersion="6" indent="0" outline="1" outlineData="1" multipleFieldFilters="0">
  <location ref="B33:F60" firstHeaderRow="1" firstDataRow="3" firstDataCol="1"/>
  <pivotFields count="14">
    <pivotField showAll="0"/>
    <pivotField showAll="0"/>
    <pivotField axis="axisRow">
      <items count="14">
        <item h="1" m="1" x="7"/>
        <item h="1" m="1" x="12"/>
        <item h="1" m="1" x="8"/>
        <item x="2"/>
        <item x="0"/>
        <item x="4"/>
        <item x="3"/>
        <item m="1" x="11"/>
        <item x="1"/>
        <item h="1" x="6"/>
        <item h="1" m="1" x="9"/>
        <item x="5"/>
        <item h="1" m="1" x="10"/>
        <item t="default"/>
      </items>
    </pivotField>
    <pivotField>
      <items count="9">
        <item x="0"/>
        <item m="1" x="4"/>
        <item m="1" x="5"/>
        <item x="1"/>
        <item h="1" m="1" x="6"/>
        <item h="1" m="1" x="3"/>
        <item h="1" x="2"/>
        <item h="1" m="1" x="7"/>
        <item t="default"/>
      </items>
    </pivotField>
    <pivotField showAll="0">
      <items count="62">
        <item x="2"/>
        <item x="12"/>
        <item m="1" x="56"/>
        <item x="13"/>
        <item x="23"/>
        <item x="20"/>
        <item x="26"/>
        <item x="11"/>
        <item x="27"/>
        <item m="1" x="48"/>
        <item m="1" x="50"/>
        <item x="15"/>
        <item x="38"/>
        <item x="32"/>
        <item x="24"/>
        <item m="1" x="59"/>
        <item x="4"/>
        <item x="28"/>
        <item x="25"/>
        <item m="1" x="55"/>
        <item x="29"/>
        <item m="1" x="53"/>
        <item m="1" x="60"/>
        <item x="19"/>
        <item m="1" x="45"/>
        <item x="0"/>
        <item m="1" x="51"/>
        <item x="5"/>
        <item x="39"/>
        <item x="3"/>
        <item x="8"/>
        <item x="9"/>
        <item m="1" x="49"/>
        <item m="1" x="57"/>
        <item m="1" x="43"/>
        <item x="16"/>
        <item x="7"/>
        <item x="6"/>
        <item x="36"/>
        <item x="10"/>
        <item m="1" x="42"/>
        <item x="18"/>
        <item x="1"/>
        <item m="1" x="44"/>
        <item x="34"/>
        <item x="35"/>
        <item x="30"/>
        <item m="1" x="40"/>
        <item m="1" x="52"/>
        <item m="1" x="58"/>
        <item m="1" x="41"/>
        <item x="31"/>
        <item x="22"/>
        <item m="1" x="47"/>
        <item x="21"/>
        <item m="1" x="46"/>
        <item x="17"/>
        <item x="37"/>
        <item m="1" x="54"/>
        <item x="33"/>
        <item x="14"/>
        <item t="default"/>
      </items>
    </pivotField>
    <pivotField showAll="0"/>
    <pivotField showAll="0"/>
    <pivotField dataField="1" showAll="0"/>
    <pivotField axis="axisCol" subtotalCaption="spolu" multipleItemSelectionAllowed="1" showAll="0">
      <items count="97">
        <item m="1" x="86"/>
        <item m="1" x="91"/>
        <item m="1" x="2"/>
        <item x="1"/>
        <item m="1" x="8"/>
        <item m="1" x="64"/>
        <item m="1" x="70"/>
        <item m="1" x="75"/>
        <item m="1" x="54"/>
        <item m="1" x="61"/>
        <item m="1" x="68"/>
        <item m="1" x="73"/>
        <item m="1" x="78"/>
        <item m="1" x="81"/>
        <item m="1" x="84"/>
        <item m="1" x="88"/>
        <item m="1" x="93"/>
        <item m="1" x="52"/>
        <item m="1" x="59"/>
        <item n="2020/01" m="1" x="66"/>
        <item m="1" x="43"/>
        <item m="1" x="50"/>
        <item n="2020/04" m="1" x="58"/>
        <item m="1" x="65"/>
        <item m="1" x="71"/>
        <item m="1" x="76"/>
        <item m="1" x="79"/>
        <item m="1" x="82"/>
        <item m="1" x="85"/>
        <item m="1" x="41"/>
        <item m="1" x="48"/>
        <item m="1" x="56"/>
        <item m="1" x="46"/>
        <item m="1" x="53"/>
        <item m="1" x="60"/>
        <item m="1" x="67"/>
        <item m="1" x="72"/>
        <item m="1" x="77"/>
        <item m="1" x="80"/>
        <item m="1" x="31"/>
        <item m="1" x="37"/>
        <item m="1" x="44"/>
        <item m="1" x="23"/>
        <item m="1" x="29"/>
        <item m="1" x="35"/>
        <item m="1" x="40"/>
        <item m="1" x="47"/>
        <item m="1" x="55"/>
        <item m="1" x="62"/>
        <item m="1" x="69"/>
        <item m="1" x="74"/>
        <item m="1" x="21"/>
        <item m="1" x="27"/>
        <item m="1" x="33"/>
        <item m="1" x="14"/>
        <item m="1" x="19"/>
        <item m="1" x="25"/>
        <item m="1" x="30"/>
        <item m="1" x="36"/>
        <item m="1" x="42"/>
        <item m="1" x="49"/>
        <item m="1" x="57"/>
        <item m="1" x="63"/>
        <item m="1" x="13"/>
        <item m="1" x="18"/>
        <item m="1" x="24"/>
        <item m="1" x="5"/>
        <item m="1" x="11"/>
        <item m="1" x="16"/>
        <item m="1" x="20"/>
        <item m="1" x="26"/>
        <item m="1" x="32"/>
        <item m="1" x="38"/>
        <item m="1" x="45"/>
        <item m="1" x="51"/>
        <item m="1" x="4"/>
        <item m="1" x="10"/>
        <item m="1" x="15"/>
        <item m="1" x="90"/>
        <item m="1" x="95"/>
        <item m="1" x="7"/>
        <item m="1" x="12"/>
        <item m="1" x="17"/>
        <item m="1" x="22"/>
        <item m="1" x="28"/>
        <item m="1" x="34"/>
        <item m="1" x="39"/>
        <item m="1" x="89"/>
        <item m="1" x="94"/>
        <item m="1" x="6"/>
        <item m="1" x="83"/>
        <item m="1" x="87"/>
        <item m="1" x="92"/>
        <item m="1" x="3"/>
        <item m="1" x="9"/>
        <item x="0"/>
        <item t="default"/>
      </items>
    </pivotField>
    <pivotField showAll="0"/>
    <pivotField showAll="0"/>
    <pivotField axis="axisRow">
      <items count="9">
        <item n="jednicové z." h="1" m="1" x="7"/>
        <item x="0"/>
        <item x="2"/>
        <item h="1" x="1"/>
        <item h="1" x="3"/>
        <item h="1" x="4"/>
        <item n="jednicové z.2" h="1" m="1" x="5"/>
        <item m="1" x="6"/>
        <item t="default"/>
      </items>
    </pivotField>
    <pivotField axis="axisCol">
      <items count="8">
        <item x="0"/>
        <item x="1"/>
        <item n="ŽN+POL" x="6"/>
        <item h="1" x="3"/>
        <item h="1" x="4"/>
        <item h="1" x="5"/>
        <item h="1" x="2"/>
        <item t="default"/>
      </items>
    </pivotField>
    <pivotField showAll="0">
      <items count="36">
        <item x="3"/>
        <item x="2"/>
        <item x="1"/>
        <item x="0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</pivotFields>
  <rowFields count="2">
    <field x="11"/>
    <field x="2"/>
  </rowFields>
  <rowItems count="25">
    <i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>
      <x v="7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 t="grand">
      <x/>
    </i>
  </rowItems>
  <colFields count="2">
    <field x="8"/>
    <field x="12"/>
  </colFields>
  <colItems count="4">
    <i>
      <x v="95"/>
      <x/>
    </i>
    <i r="1">
      <x v="1"/>
    </i>
    <i r="1">
      <x v="2"/>
    </i>
    <i t="default">
      <x v="95"/>
    </i>
  </colItems>
  <dataFields count="1">
    <dataField name="Súčet z Spolu [hod]" fld="7" baseField="11" baseItem="0" numFmtId="165"/>
  </dataFields>
  <formats count="11">
    <format dxfId="607">
      <pivotArea dataOnly="0" labelOnly="1" grandCol="1" outline="0" fieldPosition="0"/>
    </format>
    <format dxfId="606">
      <pivotArea field="8" type="button" dataOnly="0" labelOnly="1" outline="0" axis="axisCol" fieldPosition="0"/>
    </format>
    <format dxfId="605">
      <pivotArea field="12" type="button" dataOnly="0" labelOnly="1" outline="0" axis="axisCol" fieldPosition="1"/>
    </format>
    <format dxfId="604">
      <pivotArea type="topRight" dataOnly="0" labelOnly="1" outline="0" fieldPosition="0"/>
    </format>
    <format dxfId="603">
      <pivotArea dataOnly="0" labelOnly="1" fieldPosition="0">
        <references count="1">
          <reference field="8" count="0"/>
        </references>
      </pivotArea>
    </format>
    <format dxfId="602">
      <pivotArea outline="0" collapsedLevelsAreSubtotals="1" fieldPosition="0"/>
    </format>
    <format dxfId="601">
      <pivotArea dataOnly="0" labelOnly="1" fieldPosition="0">
        <references count="1">
          <reference field="8" count="0" defaultSubtotal="1"/>
        </references>
      </pivotArea>
    </format>
    <format dxfId="600">
      <pivotArea dataOnly="0" labelOnly="1" fieldPosition="0">
        <references count="2">
          <reference field="8" count="0" selected="0"/>
          <reference field="12" count="0"/>
        </references>
      </pivotArea>
    </format>
    <format dxfId="599">
      <pivotArea dataOnly="0" labelOnly="1" fieldPosition="0">
        <references count="2">
          <reference field="8" count="0" selected="0"/>
          <reference field="12" count="1">
            <x v="1"/>
          </reference>
        </references>
      </pivotArea>
    </format>
    <format dxfId="598">
      <pivotArea field="8" grandRow="1" outline="0" collapsedLevelsAreSubtotals="1" axis="axisCol" fieldPosition="0">
        <references count="1">
          <reference field="8" count="0" selected="0" defaultSubtotal="1"/>
        </references>
      </pivotArea>
    </format>
    <format dxfId="597">
      <pivotArea field="8" grandRow="1" outline="0" collapsedLevelsAreSubtotals="1" axis="axisCol" fieldPosition="0">
        <references count="1">
          <reference field="8" count="0" selected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Kontingenčná tabuľka3" cacheId="10" applyNumberFormats="0" applyBorderFormats="0" applyFontFormats="0" applyPatternFormats="0" applyAlignmentFormats="0" applyWidthHeightFormats="1" dataCaption="Hodnoty" updatedVersion="7" minRefreshableVersion="3" rowGrandTotals="0" colGrandTotals="0" itemPrintTitles="1" createdVersion="6" indent="0" outline="1" outlineData="1" multipleFieldFilters="0">
  <location ref="H19:L29" firstHeaderRow="1" firstDataRow="3" firstDataCol="1"/>
  <pivotFields count="14">
    <pivotField showAll="0"/>
    <pivotField showAll="0"/>
    <pivotField axis="axisRow">
      <items count="14">
        <item h="1" m="1" x="7"/>
        <item h="1" m="1" x="12"/>
        <item h="1" m="1" x="8"/>
        <item x="2"/>
        <item x="0"/>
        <item x="4"/>
        <item x="3"/>
        <item m="1" x="11"/>
        <item x="1"/>
        <item h="1" x="6"/>
        <item h="1" m="1" x="9"/>
        <item x="5"/>
        <item h="1" m="1" x="10"/>
        <item t="default"/>
      </items>
    </pivotField>
    <pivotField>
      <items count="9">
        <item x="0"/>
        <item m="1" x="4"/>
        <item m="1" x="5"/>
        <item x="1"/>
        <item h="1" m="1" x="6"/>
        <item h="1" m="1" x="3"/>
        <item h="1" x="2"/>
        <item h="1" m="1" x="7"/>
        <item t="default"/>
      </items>
    </pivotField>
    <pivotField showAll="0">
      <items count="62">
        <item x="2"/>
        <item x="12"/>
        <item m="1" x="56"/>
        <item x="13"/>
        <item x="23"/>
        <item x="20"/>
        <item x="26"/>
        <item x="11"/>
        <item x="27"/>
        <item m="1" x="48"/>
        <item m="1" x="50"/>
        <item x="15"/>
        <item x="38"/>
        <item x="32"/>
        <item x="24"/>
        <item m="1" x="59"/>
        <item x="4"/>
        <item x="28"/>
        <item x="25"/>
        <item m="1" x="55"/>
        <item x="29"/>
        <item m="1" x="53"/>
        <item m="1" x="60"/>
        <item x="19"/>
        <item m="1" x="45"/>
        <item x="0"/>
        <item m="1" x="51"/>
        <item x="5"/>
        <item x="39"/>
        <item x="3"/>
        <item x="8"/>
        <item x="9"/>
        <item m="1" x="49"/>
        <item m="1" x="57"/>
        <item m="1" x="43"/>
        <item x="16"/>
        <item x="7"/>
        <item x="6"/>
        <item x="36"/>
        <item x="10"/>
        <item m="1" x="42"/>
        <item x="18"/>
        <item x="1"/>
        <item m="1" x="44"/>
        <item x="34"/>
        <item x="35"/>
        <item x="30"/>
        <item m="1" x="40"/>
        <item m="1" x="52"/>
        <item m="1" x="58"/>
        <item m="1" x="41"/>
        <item x="31"/>
        <item x="22"/>
        <item m="1" x="47"/>
        <item x="21"/>
        <item m="1" x="46"/>
        <item x="17"/>
        <item x="37"/>
        <item m="1" x="54"/>
        <item x="33"/>
        <item x="14"/>
        <item t="default"/>
      </items>
    </pivotField>
    <pivotField showAll="0"/>
    <pivotField showAll="0"/>
    <pivotField dataField="1" showAll="0"/>
    <pivotField axis="axisCol" subtotalCaption="spolu" multipleItemSelectionAllowed="1" showAll="0">
      <items count="97">
        <item m="1" x="86"/>
        <item m="1" x="91"/>
        <item m="1" x="2"/>
        <item x="1"/>
        <item m="1" x="8"/>
        <item m="1" x="64"/>
        <item m="1" x="70"/>
        <item m="1" x="75"/>
        <item m="1" x="54"/>
        <item m="1" x="61"/>
        <item m="1" x="68"/>
        <item m="1" x="73"/>
        <item m="1" x="78"/>
        <item m="1" x="81"/>
        <item m="1" x="84"/>
        <item m="1" x="88"/>
        <item m="1" x="93"/>
        <item m="1" x="52"/>
        <item m="1" x="59"/>
        <item m="1" x="66"/>
        <item m="1" x="43"/>
        <item m="1" x="50"/>
        <item m="1" x="58"/>
        <item m="1" x="65"/>
        <item m="1" x="71"/>
        <item m="1" x="76"/>
        <item m="1" x="79"/>
        <item m="1" x="82"/>
        <item m="1" x="85"/>
        <item m="1" x="41"/>
        <item m="1" x="48"/>
        <item m="1" x="56"/>
        <item m="1" x="46"/>
        <item m="1" x="53"/>
        <item m="1" x="60"/>
        <item m="1" x="67"/>
        <item m="1" x="72"/>
        <item m="1" x="77"/>
        <item m="1" x="80"/>
        <item m="1" x="31"/>
        <item m="1" x="37"/>
        <item m="1" x="44"/>
        <item m="1" x="23"/>
        <item m="1" x="29"/>
        <item m="1" x="35"/>
        <item m="1" x="40"/>
        <item m="1" x="47"/>
        <item m="1" x="55"/>
        <item m="1" x="62"/>
        <item m="1" x="69"/>
        <item m="1" x="74"/>
        <item m="1" x="21"/>
        <item m="1" x="27"/>
        <item m="1" x="33"/>
        <item m="1" x="14"/>
        <item m="1" x="19"/>
        <item m="1" x="25"/>
        <item m="1" x="30"/>
        <item m="1" x="36"/>
        <item m="1" x="42"/>
        <item m="1" x="49"/>
        <item m="1" x="57"/>
        <item m="1" x="63"/>
        <item m="1" x="13"/>
        <item m="1" x="18"/>
        <item m="1" x="24"/>
        <item m="1" x="5"/>
        <item m="1" x="11"/>
        <item m="1" x="16"/>
        <item m="1" x="20"/>
        <item m="1" x="26"/>
        <item m="1" x="32"/>
        <item m="1" x="38"/>
        <item m="1" x="45"/>
        <item m="1" x="51"/>
        <item m="1" x="4"/>
        <item m="1" x="10"/>
        <item m="1" x="15"/>
        <item m="1" x="90"/>
        <item m="1" x="95"/>
        <item m="1" x="7"/>
        <item m="1" x="12"/>
        <item m="1" x="17"/>
        <item m="1" x="22"/>
        <item m="1" x="28"/>
        <item m="1" x="34"/>
        <item m="1" x="39"/>
        <item m="1" x="89"/>
        <item m="1" x="94"/>
        <item m="1" x="6"/>
        <item m="1" x="83"/>
        <item m="1" x="87"/>
        <item m="1" x="92"/>
        <item m="1" x="3"/>
        <item m="1" x="9"/>
        <item x="0"/>
        <item t="default"/>
      </items>
    </pivotField>
    <pivotField showAll="0"/>
    <pivotField showAll="0"/>
    <pivotField axis="axisRow">
      <items count="9">
        <item h="1" m="1" x="7"/>
        <item h="1" x="2"/>
        <item x="1"/>
        <item h="1" x="3"/>
        <item h="1" x="4"/>
        <item h="1" m="1" x="5"/>
        <item h="1" m="1" x="6"/>
        <item h="1" x="0"/>
        <item t="default"/>
      </items>
    </pivotField>
    <pivotField axis="axisCol">
      <items count="8">
        <item x="0"/>
        <item x="1"/>
        <item n="ŽN+POL" x="6"/>
        <item h="1" x="3"/>
        <item h="1" x="4"/>
        <item h="1" x="5"/>
        <item h="1" x="2"/>
        <item t="default"/>
      </items>
    </pivotField>
    <pivotField showAll="0">
      <items count="36">
        <item x="3"/>
        <item x="2"/>
        <item x="1"/>
        <item x="0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</pivotFields>
  <rowFields count="2">
    <field x="11"/>
    <field x="2"/>
  </rowFields>
  <rowItems count="8">
    <i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</rowItems>
  <colFields count="2">
    <field x="8"/>
    <field x="12"/>
  </colFields>
  <colItems count="4">
    <i>
      <x v="95"/>
      <x/>
    </i>
    <i r="1">
      <x v="1"/>
    </i>
    <i r="1">
      <x v="2"/>
    </i>
    <i t="default">
      <x v="95"/>
    </i>
  </colItems>
  <dataFields count="1">
    <dataField name="Súčet z Spolu [hod]" fld="7" baseField="11" baseItem="0" numFmtId="165"/>
  </dataFields>
  <formats count="9">
    <format dxfId="616">
      <pivotArea dataOnly="0" labelOnly="1" grandCol="1" outline="0" fieldPosition="0"/>
    </format>
    <format dxfId="615">
      <pivotArea field="8" type="button" dataOnly="0" labelOnly="1" outline="0" axis="axisCol" fieldPosition="0"/>
    </format>
    <format dxfId="614">
      <pivotArea field="12" type="button" dataOnly="0" labelOnly="1" outline="0" axis="axisCol" fieldPosition="1"/>
    </format>
    <format dxfId="613">
      <pivotArea type="topRight" dataOnly="0" labelOnly="1" outline="0" fieldPosition="0"/>
    </format>
    <format dxfId="612">
      <pivotArea dataOnly="0" labelOnly="1" fieldPosition="0">
        <references count="1">
          <reference field="8" count="0"/>
        </references>
      </pivotArea>
    </format>
    <format dxfId="611">
      <pivotArea outline="0" collapsedLevelsAreSubtotals="1" fieldPosition="0"/>
    </format>
    <format dxfId="610">
      <pivotArea dataOnly="0" labelOnly="1" fieldPosition="0">
        <references count="1">
          <reference field="8" count="0" defaultSubtotal="1"/>
        </references>
      </pivotArea>
    </format>
    <format dxfId="609">
      <pivotArea dataOnly="0" labelOnly="1" fieldPosition="0">
        <references count="2">
          <reference field="8" count="0" selected="0"/>
          <reference field="12" count="0"/>
        </references>
      </pivotArea>
    </format>
    <format dxfId="608">
      <pivotArea collapsedLevelsAreSubtotals="1" fieldPosition="0">
        <references count="2">
          <reference field="8" count="0" selected="0" defaultSubtotal="1"/>
          <reference field="1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Kontingenčná tabuľka4" cacheId="10" applyNumberFormats="0" applyBorderFormats="0" applyFontFormats="0" applyPatternFormats="0" applyAlignmentFormats="0" applyWidthHeightFormats="1" dataCaption="Hodnoty" updatedVersion="7" minRefreshableVersion="3" rowGrandTotals="0" colGrandTotals="0" itemPrintTitles="1" createdVersion="6" indent="0" outline="1" outlineData="1" multipleFieldFilters="0">
  <location ref="H33:K43" firstHeaderRow="1" firstDataRow="3" firstDataCol="1"/>
  <pivotFields count="14">
    <pivotField showAll="0"/>
    <pivotField showAll="0"/>
    <pivotField axis="axisRow">
      <items count="14">
        <item h="1" m="1" x="7"/>
        <item h="1" m="1" x="12"/>
        <item h="1" m="1" x="8"/>
        <item x="2"/>
        <item x="0"/>
        <item x="4"/>
        <item x="3"/>
        <item m="1" x="11"/>
        <item x="1"/>
        <item h="1" x="6"/>
        <item h="1" m="1" x="9"/>
        <item x="5"/>
        <item h="1" m="1" x="10"/>
        <item t="default"/>
      </items>
    </pivotField>
    <pivotField>
      <items count="9">
        <item x="0"/>
        <item m="1" x="4"/>
        <item m="1" x="5"/>
        <item x="1"/>
        <item h="1" m="1" x="6"/>
        <item h="1" m="1" x="3"/>
        <item h="1" x="2"/>
        <item h="1" m="1" x="7"/>
        <item t="default"/>
      </items>
    </pivotField>
    <pivotField showAll="0">
      <items count="62">
        <item x="2"/>
        <item x="12"/>
        <item m="1" x="56"/>
        <item x="13"/>
        <item x="23"/>
        <item x="20"/>
        <item x="26"/>
        <item x="11"/>
        <item x="27"/>
        <item m="1" x="48"/>
        <item m="1" x="50"/>
        <item x="15"/>
        <item x="38"/>
        <item x="32"/>
        <item x="24"/>
        <item m="1" x="59"/>
        <item x="4"/>
        <item x="28"/>
        <item x="25"/>
        <item m="1" x="55"/>
        <item x="29"/>
        <item m="1" x="53"/>
        <item m="1" x="60"/>
        <item x="19"/>
        <item m="1" x="45"/>
        <item x="0"/>
        <item m="1" x="51"/>
        <item x="5"/>
        <item x="39"/>
        <item x="3"/>
        <item x="8"/>
        <item x="9"/>
        <item m="1" x="49"/>
        <item m="1" x="57"/>
        <item m="1" x="43"/>
        <item x="16"/>
        <item x="7"/>
        <item x="6"/>
        <item x="36"/>
        <item x="10"/>
        <item m="1" x="42"/>
        <item x="18"/>
        <item x="1"/>
        <item m="1" x="44"/>
        <item x="34"/>
        <item x="35"/>
        <item x="30"/>
        <item m="1" x="40"/>
        <item m="1" x="52"/>
        <item m="1" x="58"/>
        <item m="1" x="41"/>
        <item x="31"/>
        <item x="22"/>
        <item m="1" x="47"/>
        <item x="21"/>
        <item m="1" x="46"/>
        <item x="17"/>
        <item x="37"/>
        <item m="1" x="54"/>
        <item x="33"/>
        <item x="14"/>
        <item t="default"/>
      </items>
    </pivotField>
    <pivotField showAll="0"/>
    <pivotField showAll="0"/>
    <pivotField dataField="1" showAll="0"/>
    <pivotField axis="axisCol" subtotalCaption="spolu" multipleItemSelectionAllowed="1" showAll="0">
      <items count="97">
        <item m="1" x="86"/>
        <item m="1" x="91"/>
        <item m="1" x="2"/>
        <item x="1"/>
        <item m="1" x="8"/>
        <item m="1" x="64"/>
        <item m="1" x="70"/>
        <item m="1" x="75"/>
        <item m="1" x="54"/>
        <item m="1" x="61"/>
        <item m="1" x="68"/>
        <item m="1" x="73"/>
        <item m="1" x="78"/>
        <item m="1" x="81"/>
        <item m="1" x="84"/>
        <item m="1" x="88"/>
        <item m="1" x="93"/>
        <item m="1" x="52"/>
        <item m="1" x="59"/>
        <item m="1" x="66"/>
        <item m="1" x="43"/>
        <item m="1" x="50"/>
        <item m="1" x="58"/>
        <item m="1" x="65"/>
        <item m="1" x="71"/>
        <item m="1" x="76"/>
        <item m="1" x="79"/>
        <item m="1" x="82"/>
        <item m="1" x="85"/>
        <item m="1" x="41"/>
        <item m="1" x="48"/>
        <item m="1" x="56"/>
        <item m="1" x="46"/>
        <item m="1" x="53"/>
        <item m="1" x="60"/>
        <item m="1" x="67"/>
        <item m="1" x="72"/>
        <item m="1" x="77"/>
        <item m="1" x="80"/>
        <item m="1" x="31"/>
        <item m="1" x="37"/>
        <item m="1" x="44"/>
        <item m="1" x="23"/>
        <item m="1" x="29"/>
        <item m="1" x="35"/>
        <item m="1" x="40"/>
        <item m="1" x="47"/>
        <item m="1" x="55"/>
        <item m="1" x="62"/>
        <item m="1" x="69"/>
        <item m="1" x="74"/>
        <item m="1" x="21"/>
        <item m="1" x="27"/>
        <item m="1" x="33"/>
        <item m="1" x="14"/>
        <item m="1" x="19"/>
        <item m="1" x="25"/>
        <item m="1" x="30"/>
        <item m="1" x="36"/>
        <item m="1" x="42"/>
        <item m="1" x="49"/>
        <item m="1" x="57"/>
        <item m="1" x="63"/>
        <item m="1" x="13"/>
        <item m="1" x="18"/>
        <item m="1" x="24"/>
        <item m="1" x="5"/>
        <item m="1" x="11"/>
        <item m="1" x="16"/>
        <item m="1" x="20"/>
        <item m="1" x="26"/>
        <item m="1" x="32"/>
        <item m="1" x="38"/>
        <item m="1" x="45"/>
        <item m="1" x="51"/>
        <item m="1" x="4"/>
        <item m="1" x="10"/>
        <item m="1" x="15"/>
        <item m="1" x="90"/>
        <item m="1" x="95"/>
        <item m="1" x="7"/>
        <item m="1" x="12"/>
        <item m="1" x="17"/>
        <item m="1" x="22"/>
        <item m="1" x="28"/>
        <item m="1" x="34"/>
        <item m="1" x="39"/>
        <item m="1" x="89"/>
        <item m="1" x="94"/>
        <item m="1" x="6"/>
        <item m="1" x="83"/>
        <item m="1" x="87"/>
        <item m="1" x="92"/>
        <item m="1" x="3"/>
        <item m="1" x="9"/>
        <item x="0"/>
        <item t="default"/>
      </items>
    </pivotField>
    <pivotField showAll="0"/>
    <pivotField showAll="0"/>
    <pivotField axis="axisRow">
      <items count="9">
        <item h="1" m="1" x="7"/>
        <item h="1" x="2"/>
        <item h="1" x="1"/>
        <item x="3"/>
        <item h="1" x="4"/>
        <item h="1" m="1" x="5"/>
        <item h="1" m="1" x="6"/>
        <item h="1" x="0"/>
        <item t="default"/>
      </items>
    </pivotField>
    <pivotField axis="axisCol">
      <items count="8">
        <item x="0"/>
        <item h="1" x="1"/>
        <item n="ŽN+POL" x="6"/>
        <item h="1" x="3"/>
        <item h="1" x="4"/>
        <item h="1" x="5"/>
        <item h="1" x="2"/>
        <item t="default"/>
      </items>
    </pivotField>
    <pivotField showAll="0">
      <items count="36">
        <item x="3"/>
        <item x="2"/>
        <item x="1"/>
        <item x="0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</pivotFields>
  <rowFields count="2">
    <field x="11"/>
    <field x="2"/>
  </rowFields>
  <rowItems count="8">
    <i>
      <x v="3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</rowItems>
  <colFields count="2">
    <field x="8"/>
    <field x="12"/>
  </colFields>
  <colItems count="3">
    <i>
      <x v="95"/>
      <x/>
    </i>
    <i r="1">
      <x v="2"/>
    </i>
    <i t="default">
      <x v="95"/>
    </i>
  </colItems>
  <dataFields count="1">
    <dataField name="Súčet z Spolu [hod]" fld="7" baseField="11" baseItem="0" numFmtId="165"/>
  </dataFields>
  <formats count="9">
    <format dxfId="625">
      <pivotArea dataOnly="0" labelOnly="1" grandCol="1" outline="0" fieldPosition="0"/>
    </format>
    <format dxfId="624">
      <pivotArea outline="0" collapsedLevelsAreSubtotals="1" fieldPosition="0"/>
    </format>
    <format dxfId="623">
      <pivotArea field="8" type="button" dataOnly="0" labelOnly="1" outline="0" axis="axisCol" fieldPosition="0"/>
    </format>
    <format dxfId="622">
      <pivotArea field="12" type="button" dataOnly="0" labelOnly="1" outline="0" axis="axisCol" fieldPosition="1"/>
    </format>
    <format dxfId="621">
      <pivotArea type="topRight" dataOnly="0" labelOnly="1" outline="0" fieldPosition="0"/>
    </format>
    <format dxfId="620">
      <pivotArea dataOnly="0" labelOnly="1" fieldPosition="0">
        <references count="1">
          <reference field="8" count="0"/>
        </references>
      </pivotArea>
    </format>
    <format dxfId="619">
      <pivotArea dataOnly="0" labelOnly="1" fieldPosition="0">
        <references count="1">
          <reference field="8" count="0" defaultSubtotal="1"/>
        </references>
      </pivotArea>
    </format>
    <format dxfId="618">
      <pivotArea dataOnly="0" labelOnly="1" fieldPosition="0">
        <references count="2">
          <reference field="8" count="0" selected="0"/>
          <reference field="12" count="0"/>
        </references>
      </pivotArea>
    </format>
    <format dxfId="617">
      <pivotArea collapsedLevelsAreSubtotals="1" fieldPosition="0">
        <references count="2">
          <reference field="8" count="0" selected="0" defaultSubtotal="1"/>
          <reference field="1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4000000}" name="Kontingenčná tabuľka3" cacheId="10" applyNumberFormats="0" applyBorderFormats="0" applyFontFormats="0" applyPatternFormats="0" applyAlignmentFormats="0" applyWidthHeightFormats="1" dataCaption="Hodnoty" grandTotalCaption="Spolu" updatedVersion="7" minRefreshableVersion="3" colGrandTotals="0" itemPrintTitles="1" createdVersion="6" indent="0" outline="1" outlineData="1" multipleFieldFilters="0">
  <location ref="G27:H52" firstHeaderRow="1" firstDataRow="1" firstDataCol="1" rowPageCount="3" colPageCount="1"/>
  <pivotFields count="14">
    <pivotField showAll="0"/>
    <pivotField showAll="0"/>
    <pivotField axis="axisRow">
      <items count="14">
        <item h="1" m="1" x="7"/>
        <item h="1" m="1" x="12"/>
        <item h="1" m="1" x="8"/>
        <item x="2"/>
        <item x="0"/>
        <item x="4"/>
        <item x="3"/>
        <item m="1" x="11"/>
        <item x="1"/>
        <item h="1" x="6"/>
        <item h="1" m="1" x="9"/>
        <item x="5"/>
        <item h="1" m="1" x="10"/>
        <item t="default"/>
      </items>
    </pivotField>
    <pivotField>
      <items count="9">
        <item x="0"/>
        <item m="1" x="4"/>
        <item m="1" x="5"/>
        <item x="1"/>
        <item h="1" m="1" x="6"/>
        <item h="1" m="1" x="3"/>
        <item h="1" x="2"/>
        <item h="1" m="1" x="7"/>
        <item t="default"/>
      </items>
    </pivotField>
    <pivotField axis="axisPage" multipleItemSelectionAllowed="1" showAll="0">
      <items count="62">
        <item h="1" x="2"/>
        <item h="1" x="12"/>
        <item h="1" m="1" x="56"/>
        <item h="1" x="13"/>
        <item x="23"/>
        <item x="20"/>
        <item x="26"/>
        <item h="1" x="11"/>
        <item h="1" x="27"/>
        <item h="1" m="1" x="48"/>
        <item h="1" m="1" x="50"/>
        <item h="1" x="15"/>
        <item x="38"/>
        <item h="1" x="32"/>
        <item h="1" x="24"/>
        <item h="1" m="1" x="59"/>
        <item h="1" x="4"/>
        <item h="1" x="28"/>
        <item h="1" x="25"/>
        <item h="1" m="1" x="55"/>
        <item h="1" x="29"/>
        <item h="1" m="1" x="53"/>
        <item h="1" m="1" x="60"/>
        <item h="1" x="19"/>
        <item h="1" m="1" x="45"/>
        <item h="1" x="0"/>
        <item h="1" m="1" x="51"/>
        <item h="1" x="5"/>
        <item h="1" x="39"/>
        <item x="3"/>
        <item x="8"/>
        <item x="9"/>
        <item h="1" m="1" x="49"/>
        <item h="1" m="1" x="57"/>
        <item h="1" m="1" x="43"/>
        <item x="16"/>
        <item h="1" x="7"/>
        <item h="1" x="6"/>
        <item h="1" x="36"/>
        <item h="1" x="10"/>
        <item h="1" m="1" x="42"/>
        <item h="1" x="18"/>
        <item h="1" x="1"/>
        <item m="1" x="44"/>
        <item h="1" x="34"/>
        <item x="35"/>
        <item h="1" x="30"/>
        <item h="1" m="1" x="40"/>
        <item h="1" m="1" x="52"/>
        <item h="1" m="1" x="58"/>
        <item h="1" m="1" x="41"/>
        <item h="1" x="31"/>
        <item h="1" x="22"/>
        <item h="1" m="1" x="47"/>
        <item h="1" x="21"/>
        <item h="1" m="1" x="46"/>
        <item h="1" x="17"/>
        <item h="1" x="37"/>
        <item h="1" m="1" x="54"/>
        <item h="1" x="33"/>
        <item h="1" x="14"/>
        <item t="default"/>
      </items>
    </pivotField>
    <pivotField showAll="0"/>
    <pivotField showAll="0"/>
    <pivotField dataField="1" showAll="0"/>
    <pivotField axis="axisPage" subtotalCaption="spolu" multipleItemSelectionAllowed="1" showAll="0">
      <items count="97">
        <item m="1" x="86"/>
        <item m="1" x="91"/>
        <item m="1" x="2"/>
        <item x="1"/>
        <item m="1" x="8"/>
        <item m="1" x="64"/>
        <item m="1" x="70"/>
        <item m="1" x="75"/>
        <item m="1" x="54"/>
        <item m="1" x="61"/>
        <item m="1" x="68"/>
        <item m="1" x="73"/>
        <item m="1" x="78"/>
        <item m="1" x="81"/>
        <item m="1" x="84"/>
        <item m="1" x="88"/>
        <item m="1" x="93"/>
        <item m="1" x="52"/>
        <item m="1" x="59"/>
        <item m="1" x="66"/>
        <item m="1" x="43"/>
        <item m="1" x="50"/>
        <item m="1" x="58"/>
        <item m="1" x="65"/>
        <item m="1" x="71"/>
        <item m="1" x="76"/>
        <item m="1" x="79"/>
        <item m="1" x="82"/>
        <item m="1" x="85"/>
        <item m="1" x="41"/>
        <item m="1" x="48"/>
        <item m="1" x="56"/>
        <item m="1" x="46"/>
        <item m="1" x="53"/>
        <item m="1" x="60"/>
        <item m="1" x="67"/>
        <item m="1" x="72"/>
        <item m="1" x="77"/>
        <item m="1" x="80"/>
        <item m="1" x="31"/>
        <item m="1" x="37"/>
        <item m="1" x="44"/>
        <item m="1" x="23"/>
        <item m="1" x="29"/>
        <item m="1" x="35"/>
        <item m="1" x="40"/>
        <item m="1" x="47"/>
        <item m="1" x="55"/>
        <item m="1" x="62"/>
        <item m="1" x="69"/>
        <item m="1" x="74"/>
        <item m="1" x="21"/>
        <item m="1" x="27"/>
        <item m="1" x="33"/>
        <item m="1" x="14"/>
        <item m="1" x="19"/>
        <item m="1" x="25"/>
        <item m="1" x="30"/>
        <item m="1" x="36"/>
        <item m="1" x="42"/>
        <item m="1" x="49"/>
        <item m="1" x="57"/>
        <item m="1" x="63"/>
        <item m="1" x="13"/>
        <item m="1" x="18"/>
        <item m="1" x="24"/>
        <item m="1" x="5"/>
        <item m="1" x="11"/>
        <item m="1" x="16"/>
        <item m="1" x="20"/>
        <item m="1" x="26"/>
        <item m="1" x="32"/>
        <item m="1" x="38"/>
        <item m="1" x="45"/>
        <item m="1" x="51"/>
        <item m="1" x="4"/>
        <item m="1" x="10"/>
        <item m="1" x="15"/>
        <item m="1" x="90"/>
        <item m="1" x="95"/>
        <item m="1" x="7"/>
        <item m="1" x="12"/>
        <item m="1" x="17"/>
        <item m="1" x="22"/>
        <item m="1" x="28"/>
        <item m="1" x="34"/>
        <item m="1" x="39"/>
        <item m="1" x="89"/>
        <item m="1" x="94"/>
        <item m="1" x="6"/>
        <item m="1" x="83"/>
        <item m="1" x="87"/>
        <item m="1" x="92"/>
        <item m="1" x="3"/>
        <item m="1" x="9"/>
        <item x="0"/>
        <item t="default"/>
      </items>
    </pivotField>
    <pivotField showAll="0"/>
    <pivotField showAll="0"/>
    <pivotField axis="axisPage" multipleItemSelectionAllowed="1">
      <items count="9">
        <item h="1" m="1" x="7"/>
        <item x="2"/>
        <item h="1" x="1"/>
        <item h="1" x="3"/>
        <item h="1" x="4"/>
        <item h="1" m="1" x="5"/>
        <item m="1" x="6"/>
        <item x="0"/>
        <item t="default"/>
      </items>
    </pivotField>
    <pivotField axis="axisRow" multipleItemSelectionAllowed="1">
      <items count="8">
        <item x="0"/>
        <item x="1"/>
        <item n="ŽN+POL" x="6"/>
        <item h="1" x="3"/>
        <item h="1" x="4"/>
        <item h="1" x="5"/>
        <item h="1" x="2"/>
        <item t="default"/>
      </items>
    </pivotField>
    <pivotField showAll="0">
      <items count="36">
        <item n="F+H+K" x="1"/>
        <item x="0"/>
        <item n="ostatné" x="3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</pivotFields>
  <rowFields count="2">
    <field x="12"/>
    <field x="2"/>
  </rowFields>
  <rowItems count="25">
    <i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 t="grand">
      <x/>
    </i>
  </rowItems>
  <colItems count="1">
    <i/>
  </colItems>
  <pageFields count="3">
    <pageField fld="8" hier="-1"/>
    <pageField fld="11" hier="-1"/>
    <pageField fld="4" hier="-1"/>
  </pageFields>
  <dataFields count="1">
    <dataField name="Súčet z Spolu [hod]" fld="7" baseField="11" baseItem="0" numFmtId="165"/>
  </dataFields>
  <formats count="20">
    <format dxfId="645">
      <pivotArea dataOnly="0" labelOnly="1" fieldPosition="0">
        <references count="1">
          <reference field="8" count="0"/>
        </references>
      </pivotArea>
    </format>
    <format dxfId="644">
      <pivotArea dataOnly="0" labelOnly="1" fieldPosition="0">
        <references count="1">
          <reference field="8" count="0" defaultSubtotal="1"/>
        </references>
      </pivotArea>
    </format>
    <format dxfId="643">
      <pivotArea dataOnly="0" labelOnly="1" fieldPosition="0">
        <references count="2">
          <reference field="8" count="1" selected="0">
            <x v="1"/>
          </reference>
          <reference field="12" count="0"/>
        </references>
      </pivotArea>
    </format>
    <format dxfId="642">
      <pivotArea dataOnly="0" labelOnly="1" fieldPosition="0">
        <references count="2">
          <reference field="8" count="1" selected="0">
            <x v="2"/>
          </reference>
          <reference field="12" count="0"/>
        </references>
      </pivotArea>
    </format>
    <format dxfId="641">
      <pivotArea outline="0" collapsedLevelsAreSubtotals="1" fieldPosition="0"/>
    </format>
    <format dxfId="640">
      <pivotArea dataOnly="0" labelOnly="1" grandCol="1" outline="0" fieldPosition="0"/>
    </format>
    <format dxfId="639">
      <pivotArea type="all" dataOnly="0" outline="0" fieldPosition="0"/>
    </format>
    <format dxfId="638">
      <pivotArea outline="0" collapsedLevelsAreSubtotals="1" fieldPosition="0"/>
    </format>
    <format dxfId="637">
      <pivotArea type="origin" dataOnly="0" labelOnly="1" outline="0" fieldPosition="0"/>
    </format>
    <format dxfId="636">
      <pivotArea field="13" type="button" dataOnly="0" labelOnly="1" outline="0"/>
    </format>
    <format dxfId="635">
      <pivotArea type="topRight" dataOnly="0" labelOnly="1" outline="0" fieldPosition="0"/>
    </format>
    <format dxfId="634">
      <pivotArea field="2" type="button" dataOnly="0" labelOnly="1" outline="0" axis="axisRow" fieldPosition="1"/>
    </format>
    <format dxfId="633">
      <pivotArea dataOnly="0" labelOnly="1" fieldPosition="0">
        <references count="1">
          <reference field="2" count="0"/>
        </references>
      </pivotArea>
    </format>
    <format dxfId="632">
      <pivotArea dataOnly="0" labelOnly="1" grandRow="1" outline="0" fieldPosition="0"/>
    </format>
    <format dxfId="631">
      <pivotArea dataOnly="0" labelOnly="1" grandCol="1" outline="0" fieldPosition="0"/>
    </format>
    <format dxfId="630">
      <pivotArea outline="0" collapsedLevelsAreSubtotals="1" fieldPosition="0"/>
    </format>
    <format dxfId="629">
      <pivotArea dataOnly="0" labelOnly="1" grandCol="1" outline="0" fieldPosition="0"/>
    </format>
    <format dxfId="628">
      <pivotArea field="12" grandCol="1" collapsedLevelsAreSubtotals="1" axis="axisRow" fieldPosition="0">
        <references count="1">
          <reference field="12" count="1">
            <x v="2"/>
          </reference>
        </references>
      </pivotArea>
    </format>
    <format dxfId="627">
      <pivotArea field="12" grandCol="1" collapsedLevelsAreSubtotals="1" axis="axisRow" fieldPosition="0">
        <references count="1">
          <reference field="12" count="1">
            <x v="0"/>
          </reference>
        </references>
      </pivotArea>
    </format>
    <format dxfId="626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6000000}" name="Kontingenčná tabuľka9" cacheId="10" applyNumberFormats="0" applyBorderFormats="0" applyFontFormats="0" applyPatternFormats="0" applyAlignmentFormats="0" applyWidthHeightFormats="1" dataCaption="Hodnoty" grandTotalCaption="Spolu" updatedVersion="7" minRefreshableVersion="3" colGrandTotals="0" itemPrintTitles="1" createdVersion="6" indent="0" outline="1" outlineData="1" multipleFieldFilters="0">
  <location ref="D27:E52" firstHeaderRow="1" firstDataRow="1" firstDataCol="1" rowPageCount="2" colPageCount="1"/>
  <pivotFields count="14">
    <pivotField showAll="0"/>
    <pivotField showAll="0"/>
    <pivotField axis="axisRow">
      <items count="14">
        <item h="1" m="1" x="7"/>
        <item h="1" m="1" x="12"/>
        <item h="1" m="1" x="8"/>
        <item x="2"/>
        <item x="0"/>
        <item x="4"/>
        <item x="3"/>
        <item m="1" x="11"/>
        <item x="1"/>
        <item h="1" x="6"/>
        <item h="1" m="1" x="9"/>
        <item x="5"/>
        <item h="1" m="1" x="10"/>
        <item t="default"/>
      </items>
    </pivotField>
    <pivotField>
      <items count="9">
        <item x="0"/>
        <item m="1" x="4"/>
        <item m="1" x="5"/>
        <item x="1"/>
        <item h="1" m="1" x="6"/>
        <item h="1" m="1" x="3"/>
        <item h="1" x="2"/>
        <item h="1" m="1" x="7"/>
        <item t="default"/>
      </items>
    </pivotField>
    <pivotField multipleItemSelectionAllowed="1" showAll="0">
      <items count="62">
        <item x="2"/>
        <item x="12"/>
        <item m="1" x="56"/>
        <item x="13"/>
        <item x="23"/>
        <item x="20"/>
        <item x="26"/>
        <item x="11"/>
        <item x="27"/>
        <item m="1" x="48"/>
        <item m="1" x="50"/>
        <item x="15"/>
        <item x="38"/>
        <item x="32"/>
        <item x="24"/>
        <item m="1" x="59"/>
        <item x="4"/>
        <item x="28"/>
        <item x="25"/>
        <item m="1" x="55"/>
        <item x="29"/>
        <item m="1" x="53"/>
        <item m="1" x="60"/>
        <item x="19"/>
        <item m="1" x="45"/>
        <item x="0"/>
        <item m="1" x="51"/>
        <item x="5"/>
        <item x="39"/>
        <item x="3"/>
        <item x="8"/>
        <item x="9"/>
        <item m="1" x="49"/>
        <item m="1" x="57"/>
        <item m="1" x="43"/>
        <item x="16"/>
        <item x="7"/>
        <item x="6"/>
        <item x="36"/>
        <item x="10"/>
        <item m="1" x="42"/>
        <item x="18"/>
        <item x="1"/>
        <item m="1" x="44"/>
        <item x="34"/>
        <item x="35"/>
        <item x="30"/>
        <item m="1" x="40"/>
        <item m="1" x="52"/>
        <item m="1" x="58"/>
        <item m="1" x="41"/>
        <item x="31"/>
        <item x="22"/>
        <item m="1" x="47"/>
        <item x="21"/>
        <item m="1" x="46"/>
        <item x="17"/>
        <item x="37"/>
        <item m="1" x="54"/>
        <item x="33"/>
        <item x="14"/>
        <item t="default"/>
      </items>
    </pivotField>
    <pivotField showAll="0"/>
    <pivotField showAll="0"/>
    <pivotField dataField="1" showAll="0"/>
    <pivotField axis="axisPage" subtotalCaption="spolu" multipleItemSelectionAllowed="1" showAll="0">
      <items count="97">
        <item m="1" x="86"/>
        <item m="1" x="91"/>
        <item m="1" x="2"/>
        <item x="1"/>
        <item m="1" x="8"/>
        <item m="1" x="64"/>
        <item m="1" x="70"/>
        <item m="1" x="75"/>
        <item m="1" x="54"/>
        <item m="1" x="61"/>
        <item m="1" x="68"/>
        <item m="1" x="73"/>
        <item m="1" x="78"/>
        <item m="1" x="81"/>
        <item m="1" x="84"/>
        <item m="1" x="88"/>
        <item m="1" x="93"/>
        <item m="1" x="52"/>
        <item m="1" x="59"/>
        <item m="1" x="66"/>
        <item m="1" x="43"/>
        <item m="1" x="50"/>
        <item m="1" x="58"/>
        <item m="1" x="65"/>
        <item m="1" x="71"/>
        <item m="1" x="76"/>
        <item m="1" x="79"/>
        <item m="1" x="82"/>
        <item m="1" x="85"/>
        <item m="1" x="41"/>
        <item m="1" x="48"/>
        <item m="1" x="56"/>
        <item m="1" x="46"/>
        <item m="1" x="53"/>
        <item m="1" x="60"/>
        <item m="1" x="67"/>
        <item m="1" x="72"/>
        <item m="1" x="77"/>
        <item m="1" x="80"/>
        <item m="1" x="31"/>
        <item m="1" x="37"/>
        <item m="1" x="44"/>
        <item m="1" x="23"/>
        <item m="1" x="29"/>
        <item m="1" x="35"/>
        <item m="1" x="40"/>
        <item m="1" x="47"/>
        <item m="1" x="55"/>
        <item m="1" x="62"/>
        <item m="1" x="69"/>
        <item m="1" x="74"/>
        <item m="1" x="21"/>
        <item m="1" x="27"/>
        <item m="1" x="33"/>
        <item m="1" x="14"/>
        <item m="1" x="19"/>
        <item m="1" x="25"/>
        <item m="1" x="30"/>
        <item m="1" x="36"/>
        <item m="1" x="42"/>
        <item m="1" x="49"/>
        <item m="1" x="57"/>
        <item m="1" x="63"/>
        <item m="1" x="13"/>
        <item m="1" x="18"/>
        <item m="1" x="24"/>
        <item m="1" x="5"/>
        <item m="1" x="11"/>
        <item m="1" x="16"/>
        <item m="1" x="20"/>
        <item m="1" x="26"/>
        <item m="1" x="32"/>
        <item m="1" x="38"/>
        <item m="1" x="45"/>
        <item m="1" x="51"/>
        <item m="1" x="4"/>
        <item m="1" x="10"/>
        <item m="1" x="15"/>
        <item m="1" x="90"/>
        <item m="1" x="95"/>
        <item m="1" x="7"/>
        <item m="1" x="12"/>
        <item m="1" x="17"/>
        <item m="1" x="22"/>
        <item m="1" x="28"/>
        <item m="1" x="34"/>
        <item m="1" x="39"/>
        <item m="1" x="89"/>
        <item m="1" x="94"/>
        <item m="1" x="6"/>
        <item m="1" x="83"/>
        <item m="1" x="87"/>
        <item m="1" x="92"/>
        <item m="1" x="3"/>
        <item m="1" x="9"/>
        <item x="0"/>
        <item t="default"/>
      </items>
    </pivotField>
    <pivotField showAll="0"/>
    <pivotField showAll="0"/>
    <pivotField axis="axisPage" multipleItemSelectionAllowed="1">
      <items count="9">
        <item h="1" m="1" x="7"/>
        <item x="2"/>
        <item h="1" x="1"/>
        <item h="1" x="3"/>
        <item h="1" x="4"/>
        <item h="1" m="1" x="5"/>
        <item m="1" x="6"/>
        <item x="0"/>
        <item t="default"/>
      </items>
    </pivotField>
    <pivotField axis="axisRow" multipleItemSelectionAllowed="1">
      <items count="8">
        <item x="0"/>
        <item x="1"/>
        <item n="ŽN+POL" x="6"/>
        <item h="1" x="3"/>
        <item h="1" x="4"/>
        <item h="1" x="5"/>
        <item h="1" x="2"/>
        <item t="default"/>
      </items>
    </pivotField>
    <pivotField showAll="0">
      <items count="36">
        <item n="F+H+K" x="1"/>
        <item x="0"/>
        <item n="ostatné" x="3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</pivotFields>
  <rowFields count="2">
    <field x="12"/>
    <field x="2"/>
  </rowFields>
  <rowItems count="25">
    <i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 t="grand">
      <x/>
    </i>
  </rowItems>
  <colItems count="1">
    <i/>
  </colItems>
  <pageFields count="2">
    <pageField fld="8" hier="-1"/>
    <pageField fld="11" hier="-1"/>
  </pageFields>
  <dataFields count="1">
    <dataField name="Súčet z Spolu [hod]" fld="7" baseField="11" baseItem="0" numFmtId="165"/>
  </dataFields>
  <formats count="25">
    <format dxfId="670">
      <pivotArea dataOnly="0" labelOnly="1" fieldPosition="0">
        <references count="1">
          <reference field="8" count="0"/>
        </references>
      </pivotArea>
    </format>
    <format dxfId="669">
      <pivotArea dataOnly="0" labelOnly="1" fieldPosition="0">
        <references count="1">
          <reference field="8" count="0" defaultSubtotal="1"/>
        </references>
      </pivotArea>
    </format>
    <format dxfId="668">
      <pivotArea dataOnly="0" labelOnly="1" fieldPosition="0">
        <references count="2">
          <reference field="8" count="1" selected="0">
            <x v="1"/>
          </reference>
          <reference field="12" count="0"/>
        </references>
      </pivotArea>
    </format>
    <format dxfId="667">
      <pivotArea dataOnly="0" labelOnly="1" fieldPosition="0">
        <references count="2">
          <reference field="8" count="1" selected="0">
            <x v="2"/>
          </reference>
          <reference field="12" count="0"/>
        </references>
      </pivotArea>
    </format>
    <format dxfId="666">
      <pivotArea outline="0" collapsedLevelsAreSubtotals="1" fieldPosition="0"/>
    </format>
    <format dxfId="665">
      <pivotArea dataOnly="0" labelOnly="1" grandCol="1" outline="0" fieldPosition="0"/>
    </format>
    <format dxfId="664">
      <pivotArea type="all" dataOnly="0" outline="0" fieldPosition="0"/>
    </format>
    <format dxfId="663">
      <pivotArea outline="0" collapsedLevelsAreSubtotals="1" fieldPosition="0"/>
    </format>
    <format dxfId="662">
      <pivotArea type="origin" dataOnly="0" labelOnly="1" outline="0" fieldPosition="0"/>
    </format>
    <format dxfId="661">
      <pivotArea field="13" type="button" dataOnly="0" labelOnly="1" outline="0"/>
    </format>
    <format dxfId="660">
      <pivotArea type="topRight" dataOnly="0" labelOnly="1" outline="0" fieldPosition="0"/>
    </format>
    <format dxfId="659">
      <pivotArea field="2" type="button" dataOnly="0" labelOnly="1" outline="0" axis="axisRow" fieldPosition="1"/>
    </format>
    <format dxfId="658">
      <pivotArea dataOnly="0" labelOnly="1" fieldPosition="0">
        <references count="1">
          <reference field="2" count="0"/>
        </references>
      </pivotArea>
    </format>
    <format dxfId="657">
      <pivotArea dataOnly="0" labelOnly="1" grandRow="1" outline="0" fieldPosition="0"/>
    </format>
    <format dxfId="656">
      <pivotArea dataOnly="0" labelOnly="1" grandCol="1" outline="0" fieldPosition="0"/>
    </format>
    <format dxfId="655">
      <pivotArea outline="0" collapsedLevelsAreSubtotals="1" fieldPosition="0"/>
    </format>
    <format dxfId="654">
      <pivotArea dataOnly="0" labelOnly="1" grandCol="1" outline="0" fieldPosition="0"/>
    </format>
    <format dxfId="653">
      <pivotArea field="12" grandCol="1" collapsedLevelsAreSubtotals="1" axis="axisRow" fieldPosition="0">
        <references count="1">
          <reference field="12" count="1">
            <x v="2"/>
          </reference>
        </references>
      </pivotArea>
    </format>
    <format dxfId="652">
      <pivotArea field="12" grandCol="1" collapsedLevelsAreSubtotals="1" axis="axisRow" fieldPosition="0">
        <references count="1">
          <reference field="12" count="1">
            <x v="0"/>
          </reference>
        </references>
      </pivotArea>
    </format>
    <format dxfId="651">
      <pivotArea collapsedLevelsAreSubtotals="1" fieldPosition="0">
        <references count="1">
          <reference field="12" count="1">
            <x v="0"/>
          </reference>
        </references>
      </pivotArea>
    </format>
    <format dxfId="650">
      <pivotArea collapsedLevelsAreSubtotals="1" fieldPosition="0">
        <references count="1">
          <reference field="12" count="1">
            <x v="2"/>
          </reference>
        </references>
      </pivotArea>
    </format>
    <format dxfId="649">
      <pivotArea collapsedLevelsAreSubtotals="1" fieldPosition="0">
        <references count="1">
          <reference field="12" count="1">
            <x v="2"/>
          </reference>
        </references>
      </pivotArea>
    </format>
    <format dxfId="648">
      <pivotArea collapsedLevelsAreSubtotals="1" fieldPosition="0">
        <references count="1">
          <reference field="12" count="1">
            <x v="0"/>
          </reference>
        </references>
      </pivotArea>
    </format>
    <format dxfId="647">
      <pivotArea grandRow="1" outline="0" collapsedLevelsAreSubtotals="1" fieldPosition="0"/>
    </format>
    <format dxfId="646">
      <pivotArea collapsedLevelsAreSubtotals="1" fieldPosition="0">
        <references count="1">
          <reference field="12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5000000}" name="Kontingenčná tabuľka10" cacheId="10" applyNumberFormats="0" applyBorderFormats="0" applyFontFormats="0" applyPatternFormats="0" applyAlignmentFormats="0" applyWidthHeightFormats="1" dataCaption="Hodnoty" updatedVersion="7" minRefreshableVersion="3" rowGrandTotals="0" itemPrintTitles="1" createdVersion="6" indent="0" outline="1" outlineData="1" multipleFieldFilters="0">
  <location ref="D60:I64" firstHeaderRow="1" firstDataRow="2" firstDataCol="1" rowPageCount="2" colPageCount="1"/>
  <pivotFields count="14">
    <pivotField showAll="0"/>
    <pivotField showAll="0"/>
    <pivotField axis="axisRow">
      <items count="14">
        <item h="1" m="1" x="7"/>
        <item h="1" m="1" x="12"/>
        <item h="1" m="1" x="8"/>
        <item h="1" x="2"/>
        <item h="1" x="0"/>
        <item x="4"/>
        <item x="3"/>
        <item h="1" m="1" x="11"/>
        <item h="1" x="1"/>
        <item h="1" x="6"/>
        <item h="1" m="1" x="9"/>
        <item h="1" x="5"/>
        <item h="1" m="1" x="10"/>
        <item t="default"/>
      </items>
    </pivotField>
    <pivotField showAll="0">
      <items count="9">
        <item x="0"/>
        <item m="1" x="4"/>
        <item m="1" x="5"/>
        <item x="1"/>
        <item h="1" m="1" x="6"/>
        <item h="1" m="1" x="3"/>
        <item h="1" x="2"/>
        <item h="1" m="1" x="7"/>
        <item t="default"/>
      </items>
    </pivotField>
    <pivotField axis="axisCol" multipleItemSelectionAllowed="1" showAll="0">
      <items count="62">
        <item x="2"/>
        <item x="12"/>
        <item m="1" x="56"/>
        <item x="13"/>
        <item h="1" x="23"/>
        <item h="1" x="20"/>
        <item h="1" x="26"/>
        <item x="11"/>
        <item x="27"/>
        <item m="1" x="48"/>
        <item x="29"/>
        <item x="28"/>
        <item m="1" x="50"/>
        <item x="15"/>
        <item x="38"/>
        <item x="32"/>
        <item m="1" x="59"/>
        <item x="4"/>
        <item x="25"/>
        <item m="1" x="55"/>
        <item m="1" x="53"/>
        <item m="1" x="60"/>
        <item x="24"/>
        <item x="19"/>
        <item m="1" x="45"/>
        <item x="0"/>
        <item m="1" x="51"/>
        <item x="5"/>
        <item x="39"/>
        <item x="3"/>
        <item x="8"/>
        <item h="1" x="9"/>
        <item h="1" m="1" x="49"/>
        <item h="1" m="1" x="57"/>
        <item h="1" m="1" x="43"/>
        <item h="1" x="16"/>
        <item h="1" x="7"/>
        <item h="1" x="6"/>
        <item h="1" x="36"/>
        <item h="1" x="10"/>
        <item h="1" m="1" x="42"/>
        <item h="1" x="18"/>
        <item h="1" x="1"/>
        <item h="1" m="1" x="44"/>
        <item h="1" x="34"/>
        <item h="1" x="35"/>
        <item h="1" x="30"/>
        <item h="1" m="1" x="40"/>
        <item h="1" m="1" x="52"/>
        <item h="1" m="1" x="58"/>
        <item h="1" m="1" x="41"/>
        <item h="1" x="31"/>
        <item h="1" x="22"/>
        <item h="1" m="1" x="47"/>
        <item h="1" x="21"/>
        <item h="1" m="1" x="46"/>
        <item h="1" x="17"/>
        <item h="1" x="37"/>
        <item h="1" m="1" x="54"/>
        <item h="1" x="33"/>
        <item h="1" x="14"/>
        <item t="default"/>
      </items>
    </pivotField>
    <pivotField showAll="0"/>
    <pivotField showAll="0"/>
    <pivotField dataField="1" showAll="0"/>
    <pivotField axis="axisPage" subtotalCaption="spolu" multipleItemSelectionAllowed="1" showAll="0">
      <items count="97">
        <item m="1" x="86"/>
        <item m="1" x="91"/>
        <item m="1" x="2"/>
        <item x="1"/>
        <item m="1" x="8"/>
        <item m="1" x="64"/>
        <item m="1" x="70"/>
        <item m="1" x="75"/>
        <item m="1" x="54"/>
        <item m="1" x="61"/>
        <item m="1" x="68"/>
        <item m="1" x="73"/>
        <item m="1" x="78"/>
        <item m="1" x="81"/>
        <item m="1" x="84"/>
        <item m="1" x="88"/>
        <item m="1" x="93"/>
        <item m="1" x="52"/>
        <item m="1" x="59"/>
        <item m="1" x="66"/>
        <item m="1" x="43"/>
        <item m="1" x="50"/>
        <item m="1" x="58"/>
        <item m="1" x="65"/>
        <item m="1" x="71"/>
        <item m="1" x="76"/>
        <item m="1" x="79"/>
        <item m="1" x="82"/>
        <item m="1" x="85"/>
        <item m="1" x="41"/>
        <item m="1" x="48"/>
        <item m="1" x="56"/>
        <item m="1" x="46"/>
        <item m="1" x="53"/>
        <item m="1" x="60"/>
        <item m="1" x="67"/>
        <item m="1" x="72"/>
        <item m="1" x="77"/>
        <item m="1" x="80"/>
        <item m="1" x="31"/>
        <item m="1" x="37"/>
        <item m="1" x="44"/>
        <item m="1" x="23"/>
        <item m="1" x="29"/>
        <item m="1" x="35"/>
        <item m="1" x="40"/>
        <item m="1" x="47"/>
        <item m="1" x="55"/>
        <item m="1" x="62"/>
        <item m="1" x="69"/>
        <item m="1" x="74"/>
        <item m="1" x="21"/>
        <item m="1" x="27"/>
        <item m="1" x="33"/>
        <item m="1" x="14"/>
        <item m="1" x="19"/>
        <item m="1" x="25"/>
        <item m="1" x="30"/>
        <item m="1" x="36"/>
        <item m="1" x="42"/>
        <item m="1" x="49"/>
        <item m="1" x="57"/>
        <item m="1" x="63"/>
        <item m="1" x="13"/>
        <item m="1" x="18"/>
        <item m="1" x="24"/>
        <item m="1" x="5"/>
        <item m="1" x="11"/>
        <item m="1" x="16"/>
        <item m="1" x="20"/>
        <item m="1" x="26"/>
        <item m="1" x="32"/>
        <item m="1" x="38"/>
        <item m="1" x="45"/>
        <item m="1" x="51"/>
        <item m="1" x="4"/>
        <item m="1" x="10"/>
        <item m="1" x="15"/>
        <item m="1" x="90"/>
        <item m="1" x="95"/>
        <item m="1" x="7"/>
        <item m="1" x="12"/>
        <item m="1" x="17"/>
        <item m="1" x="22"/>
        <item m="1" x="28"/>
        <item m="1" x="34"/>
        <item m="1" x="39"/>
        <item m="1" x="89"/>
        <item m="1" x="94"/>
        <item m="1" x="6"/>
        <item m="1" x="83"/>
        <item m="1" x="87"/>
        <item m="1" x="92"/>
        <item m="1" x="3"/>
        <item m="1" x="9"/>
        <item x="0"/>
        <item t="default"/>
      </items>
    </pivotField>
    <pivotField showAll="0"/>
    <pivotField showAll="0"/>
    <pivotField axis="axisPage" multipleItemSelectionAllowed="1">
      <items count="9">
        <item h="1" m="1" x="7"/>
        <item x="2"/>
        <item h="1" x="1"/>
        <item h="1" x="3"/>
        <item h="1" x="4"/>
        <item h="1" m="1" x="5"/>
        <item m="1" x="6"/>
        <item x="0"/>
        <item t="default"/>
      </items>
    </pivotField>
    <pivotField axis="axisRow" multipleItemSelectionAllowed="1" showAll="0">
      <items count="8">
        <item x="0"/>
        <item x="1"/>
        <item n="ŽN+POL" x="6"/>
        <item h="1" x="3"/>
        <item h="1" x="4"/>
        <item h="1" x="5"/>
        <item h="1" x="2"/>
        <item t="default"/>
      </items>
    </pivotField>
    <pivotField multipleItemSelectionAllowed="1" showAll="0">
      <items count="36">
        <item x="1"/>
        <item x="0"/>
        <item x="3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</pivotFields>
  <rowFields count="2">
    <field x="12"/>
    <field x="2"/>
  </rowFields>
  <rowItems count="3">
    <i>
      <x/>
    </i>
    <i r="1">
      <x v="5"/>
    </i>
    <i r="1">
      <x v="6"/>
    </i>
  </rowItems>
  <colFields count="1">
    <field x="4"/>
  </colFields>
  <colItems count="5">
    <i>
      <x v="8"/>
    </i>
    <i>
      <x v="10"/>
    </i>
    <i>
      <x v="11"/>
    </i>
    <i>
      <x v="23"/>
    </i>
    <i t="grand">
      <x/>
    </i>
  </colItems>
  <pageFields count="2">
    <pageField fld="8" hier="-1"/>
    <pageField fld="11" hier="-1"/>
  </pageFields>
  <dataFields count="1">
    <dataField name="Súčet z Spolu [hod]" fld="7" baseField="11" baseItem="0" numFmtId="165"/>
  </dataFields>
  <formats count="35">
    <format dxfId="705">
      <pivotArea dataOnly="0" labelOnly="1" fieldPosition="0">
        <references count="1">
          <reference field="8" count="0"/>
        </references>
      </pivotArea>
    </format>
    <format dxfId="704">
      <pivotArea dataOnly="0" labelOnly="1" fieldPosition="0">
        <references count="1">
          <reference field="8" count="0" defaultSubtotal="1"/>
        </references>
      </pivotArea>
    </format>
    <format dxfId="703">
      <pivotArea dataOnly="0" labelOnly="1" fieldPosition="0">
        <references count="2">
          <reference field="8" count="1" selected="0">
            <x v="1"/>
          </reference>
          <reference field="12" count="0"/>
        </references>
      </pivotArea>
    </format>
    <format dxfId="702">
      <pivotArea dataOnly="0" labelOnly="1" fieldPosition="0">
        <references count="2">
          <reference field="8" count="1" selected="0">
            <x v="2"/>
          </reference>
          <reference field="12" count="0"/>
        </references>
      </pivotArea>
    </format>
    <format dxfId="701">
      <pivotArea outline="0" collapsedLevelsAreSubtotals="1" fieldPosition="0"/>
    </format>
    <format dxfId="700">
      <pivotArea dataOnly="0" labelOnly="1" grandCol="1" outline="0" fieldPosition="0"/>
    </format>
    <format dxfId="699">
      <pivotArea type="all" dataOnly="0" outline="0" fieldPosition="0"/>
    </format>
    <format dxfId="698">
      <pivotArea outline="0" collapsedLevelsAreSubtotals="1" fieldPosition="0"/>
    </format>
    <format dxfId="697">
      <pivotArea type="origin" dataOnly="0" labelOnly="1" outline="0" fieldPosition="0"/>
    </format>
    <format dxfId="696">
      <pivotArea field="13" type="button" dataOnly="0" labelOnly="1" outline="0"/>
    </format>
    <format dxfId="695">
      <pivotArea type="topRight" dataOnly="0" labelOnly="1" outline="0" fieldPosition="0"/>
    </format>
    <format dxfId="694">
      <pivotArea field="2" type="button" dataOnly="0" labelOnly="1" outline="0" axis="axisRow" fieldPosition="1"/>
    </format>
    <format dxfId="693">
      <pivotArea dataOnly="0" labelOnly="1" fieldPosition="0">
        <references count="1">
          <reference field="2" count="0"/>
        </references>
      </pivotArea>
    </format>
    <format dxfId="692">
      <pivotArea dataOnly="0" labelOnly="1" grandRow="1" outline="0" fieldPosition="0"/>
    </format>
    <format dxfId="691">
      <pivotArea dataOnly="0" labelOnly="1" grandCol="1" outline="0" fieldPosition="0"/>
    </format>
    <format dxfId="690">
      <pivotArea type="all" dataOnly="0" outline="0" fieldPosition="0"/>
    </format>
    <format dxfId="689">
      <pivotArea outline="0" collapsedLevelsAreSubtotals="1" fieldPosition="0"/>
    </format>
    <format dxfId="688">
      <pivotArea type="origin" dataOnly="0" labelOnly="1" outline="0" fieldPosition="0"/>
    </format>
    <format dxfId="687">
      <pivotArea field="4" type="button" dataOnly="0" labelOnly="1" outline="0" axis="axisCol" fieldPosition="0"/>
    </format>
    <format dxfId="686">
      <pivotArea type="topRight" dataOnly="0" labelOnly="1" outline="0" fieldPosition="0"/>
    </format>
    <format dxfId="685">
      <pivotArea field="12" type="button" dataOnly="0" labelOnly="1" outline="0" axis="axisRow" fieldPosition="0"/>
    </format>
    <format dxfId="684">
      <pivotArea dataOnly="0" labelOnly="1" fieldPosition="0">
        <references count="1">
          <reference field="12" count="1">
            <x v="0"/>
          </reference>
        </references>
      </pivotArea>
    </format>
    <format dxfId="683">
      <pivotArea dataOnly="0" labelOnly="1" fieldPosition="0">
        <references count="2">
          <reference field="2" count="0"/>
          <reference field="12" count="1" selected="0">
            <x v="0"/>
          </reference>
        </references>
      </pivotArea>
    </format>
    <format dxfId="682">
      <pivotArea dataOnly="0" labelOnly="1" fieldPosition="0">
        <references count="1">
          <reference field="4" count="5">
            <x v="8"/>
            <x v="10"/>
            <x v="11"/>
            <x v="23"/>
            <x v="25"/>
          </reference>
        </references>
      </pivotArea>
    </format>
    <format dxfId="681">
      <pivotArea dataOnly="0" labelOnly="1" grandCol="1" outline="0" fieldPosition="0"/>
    </format>
    <format dxfId="680">
      <pivotArea type="all" dataOnly="0" outline="0" fieldPosition="0"/>
    </format>
    <format dxfId="679">
      <pivotArea outline="0" collapsedLevelsAreSubtotals="1" fieldPosition="0"/>
    </format>
    <format dxfId="678">
      <pivotArea type="origin" dataOnly="0" labelOnly="1" outline="0" fieldPosition="0"/>
    </format>
    <format dxfId="677">
      <pivotArea field="4" type="button" dataOnly="0" labelOnly="1" outline="0" axis="axisCol" fieldPosition="0"/>
    </format>
    <format dxfId="676">
      <pivotArea type="topRight" dataOnly="0" labelOnly="1" outline="0" fieldPosition="0"/>
    </format>
    <format dxfId="675">
      <pivotArea field="12" type="button" dataOnly="0" labelOnly="1" outline="0" axis="axisRow" fieldPosition="0"/>
    </format>
    <format dxfId="674">
      <pivotArea dataOnly="0" labelOnly="1" fieldPosition="0">
        <references count="1">
          <reference field="12" count="1">
            <x v="0"/>
          </reference>
        </references>
      </pivotArea>
    </format>
    <format dxfId="673">
      <pivotArea dataOnly="0" labelOnly="1" fieldPosition="0">
        <references count="2">
          <reference field="2" count="0"/>
          <reference field="12" count="1" selected="0">
            <x v="0"/>
          </reference>
        </references>
      </pivotArea>
    </format>
    <format dxfId="672">
      <pivotArea dataOnly="0" labelOnly="1" fieldPosition="0">
        <references count="1">
          <reference field="4" count="5">
            <x v="8"/>
            <x v="10"/>
            <x v="11"/>
            <x v="23"/>
            <x v="25"/>
          </reference>
        </references>
      </pivotArea>
    </format>
    <format dxfId="67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7000000}" name="Kontingenčná tabuľka5" cacheId="10" applyNumberFormats="0" applyBorderFormats="0" applyFontFormats="0" applyPatternFormats="0" applyAlignmentFormats="0" applyWidthHeightFormats="1" dataCaption="Hodnoty" grandTotalCaption="Spolu" updatedVersion="7" minRefreshableVersion="3" rowGrandTotals="0" itemPrintTitles="1" createdVersion="6" indent="0" compact="0" compactData="0" gridDropZones="1" multipleFieldFilters="0">
  <location ref="V9:AB57" firstHeaderRow="1" firstDataRow="2" firstDataCol="3" rowPageCount="3" colPageCount="1"/>
  <pivotFields count="14">
    <pivotField compact="0" outline="0" showAll="0"/>
    <pivotField axis="axisRow" compact="0" outline="0" showAll="0">
      <items count="1597">
        <item m="1" x="1211"/>
        <item m="1" x="1227"/>
        <item m="1" x="1230"/>
        <item m="1" x="1231"/>
        <item m="1" x="1242"/>
        <item m="1" x="1233"/>
        <item m="1" x="1234"/>
        <item m="1" x="1235"/>
        <item m="1" x="1236"/>
        <item m="1" x="1241"/>
        <item m="1" x="1243"/>
        <item m="1" x="1244"/>
        <item m="1" x="1246"/>
        <item m="1" x="1247"/>
        <item m="1" x="1250"/>
        <item m="1" x="920"/>
        <item m="1" x="837"/>
        <item m="1" x="838"/>
        <item m="1" x="839"/>
        <item m="1" x="226"/>
        <item m="1" x="227"/>
        <item m="1" x="228"/>
        <item m="1" x="230"/>
        <item m="1" x="1517"/>
        <item m="1" x="1518"/>
        <item m="1" x="1519"/>
        <item m="1" x="1521"/>
        <item m="1" x="1522"/>
        <item m="1" x="1523"/>
        <item m="1" x="835"/>
        <item m="1" x="528"/>
        <item m="1" x="535"/>
        <item m="1" x="536"/>
        <item m="1" x="1137"/>
        <item m="1" x="1139"/>
        <item m="1" x="244"/>
        <item m="1" x="245"/>
        <item m="1" x="247"/>
        <item m="1" x="318"/>
        <item m="1" x="643"/>
        <item x="62"/>
        <item m="1" x="267"/>
        <item m="1" x="1547"/>
        <item m="1" x="474"/>
        <item m="1" x="1261"/>
        <item m="1" x="1309"/>
        <item m="1" x="816"/>
        <item m="1" x="737"/>
        <item m="1" x="744"/>
        <item m="1" x="745"/>
        <item m="1" x="746"/>
        <item m="1" x="747"/>
        <item m="1" x="748"/>
        <item m="1" x="749"/>
        <item m="1" x="752"/>
        <item m="1" x="761"/>
        <item m="1" x="765"/>
        <item m="1" x="777"/>
        <item m="1" x="785"/>
        <item m="1" x="786"/>
        <item m="1" x="790"/>
        <item m="1" x="798"/>
        <item m="1" x="802"/>
        <item m="1" x="803"/>
        <item m="1" x="804"/>
        <item m="1" x="805"/>
        <item m="1" x="71"/>
        <item m="1" x="80"/>
        <item m="1" x="81"/>
        <item m="1" x="82"/>
        <item m="1" x="86"/>
        <item m="1" x="87"/>
        <item m="1" x="88"/>
        <item m="1" x="90"/>
        <item m="1" x="91"/>
        <item m="1" x="92"/>
        <item m="1" x="93"/>
        <item m="1" x="94"/>
        <item m="1" x="95"/>
        <item m="1" x="96"/>
        <item m="1" x="98"/>
        <item m="1" x="99"/>
        <item m="1" x="100"/>
        <item m="1" x="101"/>
        <item m="1" x="102"/>
        <item m="1" x="103"/>
        <item m="1" x="104"/>
        <item m="1" x="128"/>
        <item m="1" x="138"/>
        <item m="1" x="139"/>
        <item m="1" x="146"/>
        <item m="1" x="150"/>
        <item m="1" x="151"/>
        <item m="1" x="152"/>
        <item m="1" x="154"/>
        <item m="1" x="168"/>
        <item m="1" x="181"/>
        <item m="1" x="182"/>
        <item m="1" x="183"/>
        <item m="1" x="184"/>
        <item m="1" x="188"/>
        <item m="1" x="192"/>
        <item m="1" x="193"/>
        <item m="1" x="197"/>
        <item m="1" x="208"/>
        <item m="1" x="209"/>
        <item m="1" x="210"/>
        <item m="1" x="211"/>
        <item m="1" x="212"/>
        <item m="1" x="213"/>
        <item m="1" x="520"/>
        <item m="1" x="428"/>
        <item m="1" x="429"/>
        <item m="1" x="449"/>
        <item m="1" x="456"/>
        <item m="1" x="458"/>
        <item m="1" x="1064"/>
        <item m="1" x="1074"/>
        <item m="1" x="1078"/>
        <item m="1" x="1084"/>
        <item m="1" x="1098"/>
        <item m="1" x="1101"/>
        <item x="63"/>
        <item m="1" x="1095"/>
        <item m="1" x="791"/>
        <item m="1" x="792"/>
        <item m="1" x="789"/>
        <item m="1" x="1076"/>
        <item m="1" x="1239"/>
        <item m="1" x="89"/>
        <item m="1" x="153"/>
        <item m="1" x="129"/>
        <item m="1" x="217"/>
        <item m="1" x="769"/>
        <item m="1" x="1238"/>
        <item m="1" x="1478"/>
        <item m="1" x="107"/>
        <item m="1" x="108"/>
        <item m="1" x="109"/>
        <item m="1" x="120"/>
        <item m="1" x="1237"/>
        <item m="1" x="189"/>
        <item m="1" x="205"/>
        <item m="1" x="106"/>
        <item m="1" x="105"/>
        <item m="1" x="170"/>
        <item m="1" x="451"/>
        <item m="1" x="434"/>
        <item m="1" x="1260"/>
        <item m="1" x="525"/>
        <item m="1" x="266"/>
        <item m="1" x="1473"/>
        <item m="1" x="1555"/>
        <item m="1" x="844"/>
        <item m="1" x="467"/>
        <item m="1" x="829"/>
        <item m="1" x="303"/>
        <item m="1" x="1096"/>
        <item m="1" x="1066"/>
        <item m="1" x="766"/>
        <item m="1" x="1240"/>
        <item m="1" x="149"/>
        <item m="1" x="1251"/>
        <item m="1" x="806"/>
        <item m="1" x="231"/>
        <item m="1" x="176"/>
        <item m="1" x="112"/>
        <item m="1" x="74"/>
        <item m="1" x="460"/>
        <item m="1" x="445"/>
        <item m="1" x="930"/>
        <item m="1" x="1474"/>
        <item m="1" x="1323"/>
        <item m="1" x="497"/>
        <item m="1" x="734"/>
        <item m="1" x="555"/>
        <item m="1" x="76"/>
        <item m="1" x="464"/>
        <item m="1" x="309"/>
        <item m="1" x="759"/>
        <item m="1" x="246"/>
        <item m="1" x="1086"/>
        <item m="1" x="767"/>
        <item m="1" x="768"/>
        <item m="1" x="808"/>
        <item m="1" x="496"/>
        <item m="1" x="85"/>
        <item m="1" x="113"/>
        <item m="1" x="155"/>
        <item m="1" x="78"/>
        <item m="1" x="169"/>
        <item m="1" x="114"/>
        <item m="1" x="115"/>
        <item m="1" x="797"/>
        <item m="1" x="810"/>
        <item m="1" x="814"/>
        <item m="1" x="840"/>
        <item m="1" x="424"/>
        <item m="1" x="308"/>
        <item m="1" x="1310"/>
        <item m="1" x="1311"/>
        <item m="1" x="475"/>
        <item m="1" x="486"/>
        <item m="1" x="443"/>
        <item m="1" x="1097"/>
        <item m="1" x="793"/>
        <item m="1" x="794"/>
        <item m="1" x="1065"/>
        <item m="1" x="157"/>
        <item m="1" x="1593"/>
        <item m="1" x="807"/>
        <item m="1" x="809"/>
        <item m="1" x="84"/>
        <item m="1" x="156"/>
        <item m="1" x="148"/>
        <item m="1" x="1210"/>
        <item m="1" x="1245"/>
        <item m="1" x="83"/>
        <item m="1" x="225"/>
        <item m="1" x="461"/>
        <item m="1" x="444"/>
        <item m="1" x="1411"/>
        <item m="1" x="1553"/>
        <item m="1" x="1475"/>
        <item m="1" x="753"/>
        <item m="1" x="773"/>
        <item m="1" x="1085"/>
        <item m="1" x="1072"/>
        <item m="1" x="1063"/>
        <item m="1" x="1257"/>
        <item m="1" x="1566"/>
        <item m="1" x="147"/>
        <item m="1" x="215"/>
        <item m="1" x="1091"/>
        <item m="1" x="204"/>
        <item m="1" x="799"/>
        <item m="1" x="135"/>
        <item m="1" x="133"/>
        <item m="1" x="201"/>
        <item m="1" x="454"/>
        <item m="1" x="366"/>
        <item m="1" x="1249"/>
        <item m="1" x="842"/>
        <item m="1" x="427"/>
        <item m="1" x="426"/>
        <item m="1" x="265"/>
        <item m="1" x="1481"/>
        <item m="1" x="503"/>
        <item m="1" x="307"/>
        <item m="1" x="1082"/>
        <item m="1" x="1079"/>
        <item m="1" x="1083"/>
        <item m="1" x="494"/>
        <item m="1" x="813"/>
        <item m="1" x="229"/>
        <item m="1" x="841"/>
        <item m="1" x="224"/>
        <item m="1" x="141"/>
        <item m="1" x="1253"/>
        <item m="1" x="116"/>
        <item m="1" x="111"/>
        <item m="1" x="110"/>
        <item m="1" x="1248"/>
        <item m="1" x="223"/>
        <item m="1" x="1252"/>
        <item m="1" x="432"/>
        <item m="1" x="455"/>
        <item m="1" x="459"/>
        <item m="1" x="310"/>
        <item m="1" x="311"/>
        <item m="1" x="356"/>
        <item m="1" x="526"/>
        <item m="1" x="534"/>
        <item m="1" x="772"/>
        <item m="1" x="771"/>
        <item m="1" x="770"/>
        <item m="1" x="1565"/>
        <item m="1" x="431"/>
        <item m="1" x="775"/>
        <item m="1" x="1222"/>
        <item m="1" x="124"/>
        <item m="1" x="158"/>
        <item m="1" x="130"/>
        <item m="1" x="738"/>
        <item m="1" x="430"/>
        <item m="1" x="508"/>
        <item m="1" x="1395"/>
        <item m="1" x="1520"/>
        <item m="1" x="751"/>
        <item m="1" x="1073"/>
        <item m="1" x="1090"/>
        <item m="1" x="922"/>
        <item m="1" x="190"/>
        <item m="1" x="468"/>
        <item m="1" x="180"/>
        <item m="1" x="175"/>
        <item m="1" x="127"/>
        <item m="1" x="834"/>
        <item m="1" x="1224"/>
        <item m="1" x="195"/>
        <item m="1" x="1479"/>
        <item m="1" x="463"/>
        <item m="1" x="446"/>
        <item m="1" x="513"/>
        <item m="1" x="313"/>
        <item m="1" x="533"/>
        <item m="1" x="357"/>
        <item m="1" x="1472"/>
        <item m="1" x="1490"/>
        <item m="1" x="1080"/>
        <item m="1" x="1568"/>
        <item m="1" x="1567"/>
        <item m="1" x="800"/>
        <item m="1" x="185"/>
        <item m="1" x="222"/>
        <item m="1" x="787"/>
        <item m="1" x="143"/>
        <item m="1" x="77"/>
        <item m="1" x="1221"/>
        <item m="1" x="1094"/>
        <item m="1" x="1007"/>
        <item m="1" x="452"/>
        <item m="1" x="554"/>
        <item m="1" x="354"/>
        <item m="1" x="778"/>
        <item m="1" x="198"/>
        <item m="1" x="1228"/>
        <item m="1" x="134"/>
        <item m="1" x="206"/>
        <item m="1" x="121"/>
        <item m="1" x="469"/>
        <item m="1" x="442"/>
        <item m="1" x="448"/>
        <item m="1" x="1312"/>
        <item m="1" x="532"/>
        <item m="1" x="1315"/>
        <item m="1" x="679"/>
        <item m="1" x="1304"/>
        <item m="1" x="1322"/>
        <item m="1" x="1516"/>
        <item m="1" x="1308"/>
        <item m="1" x="1321"/>
        <item m="1" x="783"/>
        <item m="1" x="779"/>
        <item m="1" x="248"/>
        <item m="1" x="843"/>
        <item m="1" x="917"/>
        <item m="1" x="919"/>
        <item m="1" x="218"/>
        <item m="1" x="167"/>
        <item m="1" x="1138"/>
        <item m="1" x="796"/>
        <item m="1" x="172"/>
        <item m="1" x="757"/>
        <item m="1" x="312"/>
        <item m="1" x="254"/>
        <item m="1" x="647"/>
        <item m="1" x="364"/>
        <item m="1" x="433"/>
        <item m="1" x="780"/>
        <item m="1" x="1008"/>
        <item m="1" x="221"/>
        <item m="1" x="1013"/>
        <item m="1" x="122"/>
        <item m="1" x="756"/>
        <item m="1" x="1219"/>
        <item m="1" x="178"/>
        <item m="1" x="740"/>
        <item m="1" x="179"/>
        <item m="1" x="436"/>
        <item m="1" x="1588"/>
        <item m="1" x="1313"/>
        <item m="1" x="1564"/>
        <item m="1" x="776"/>
        <item m="1" x="462"/>
        <item m="1" x="784"/>
        <item m="1" x="833"/>
        <item m="1" x="1102"/>
        <item m="1" x="1011"/>
        <item m="1" x="1220"/>
        <item m="1" x="171"/>
        <item m="1" x="795"/>
        <item m="1" x="117"/>
        <item m="1" x="119"/>
        <item m="1" x="1592"/>
        <item m="1" x="739"/>
        <item m="1" x="1093"/>
        <item m="1" x="646"/>
        <item m="1" x="1552"/>
        <item m="1" x="1563"/>
        <item m="1" x="1317"/>
        <item m="1" x="1320"/>
        <item m="1" x="648"/>
        <item m="1" x="1316"/>
        <item m="1" x="715"/>
        <item m="1" x="97"/>
        <item m="1" x="918"/>
        <item m="1" x="118"/>
        <item m="1" x="762"/>
        <item m="1" x="1218"/>
        <item m="1" x="1215"/>
        <item m="1" x="1216"/>
        <item m="1" x="132"/>
        <item m="1" x="174"/>
        <item m="1" x="131"/>
        <item m="1" x="1069"/>
        <item m="1" x="1088"/>
        <item m="1" x="1226"/>
        <item m="1" x="441"/>
        <item m="1" x="447"/>
        <item m="1" x="1306"/>
        <item m="1" x="484"/>
        <item m="1" x="492"/>
        <item m="1" x="317"/>
        <item m="1" x="827"/>
        <item m="1" x="485"/>
        <item m="1" x="811"/>
        <item m="1" x="782"/>
        <item m="1" x="781"/>
        <item m="1" x="220"/>
        <item m="1" x="1225"/>
        <item m="1" x="1213"/>
        <item m="1" x="832"/>
        <item m="1" x="219"/>
        <item m="1" x="1050"/>
        <item m="1" x="1477"/>
        <item m="1" x="1305"/>
        <item m="1" x="355"/>
        <item m="1" x="1318"/>
        <item m="1" x="487"/>
        <item m="1" x="1595"/>
        <item m="1" x="1067"/>
        <item m="1" x="75"/>
        <item m="1" x="1071"/>
        <item m="1" x="1062"/>
        <item m="1" x="1077"/>
        <item m="1" x="1092"/>
        <item m="1" x="1229"/>
        <item m="1" x="758"/>
        <item m="1" x="483"/>
        <item m="1" x="763"/>
        <item m="1" x="1087"/>
        <item m="1" x="481"/>
        <item m="1" x="437"/>
        <item m="1" x="438"/>
        <item m="1" x="1314"/>
        <item m="1" x="644"/>
        <item m="1" x="1070"/>
        <item m="1" x="194"/>
        <item m="1" x="1594"/>
        <item m="1" x="1068"/>
        <item m="1" x="1089"/>
        <item m="1" x="1075"/>
        <item m="1" x="1223"/>
        <item m="1" x="140"/>
        <item m="1" x="187"/>
        <item m="1" x="1279"/>
        <item m="1" x="1212"/>
        <item m="1" x="440"/>
        <item m="1" x="450"/>
        <item m="1" x="268"/>
        <item m="1" x="417"/>
        <item m="1" x="1319"/>
        <item m="1" x="1307"/>
        <item m="1" x="527"/>
        <item m="1" x="1049"/>
        <item m="1" x="1476"/>
        <item m="1" x="524"/>
        <item m="1" x="645"/>
        <item m="1" x="1043"/>
        <item m="1" x="1443"/>
        <item m="1" x="196"/>
        <item m="1" x="755"/>
        <item m="1" x="764"/>
        <item m="1" x="1232"/>
        <item m="1" x="457"/>
        <item m="1" x="425"/>
        <item m="1" x="714"/>
        <item m="1" x="316"/>
        <item m="1" x="1048"/>
        <item m="1" x="523"/>
        <item m="1" x="1081"/>
        <item m="1" x="741"/>
        <item m="1" x="788"/>
        <item m="1" x="191"/>
        <item m="1" x="162"/>
        <item m="1" x="207"/>
        <item m="1" x="743"/>
        <item m="1" x="742"/>
        <item m="1" x="214"/>
        <item m="1" x="164"/>
        <item m="1" x="203"/>
        <item m="1" x="125"/>
        <item m="1" x="760"/>
        <item m="1" x="123"/>
        <item m="1" x="518"/>
        <item m="1" x="200"/>
        <item m="1" x="70"/>
        <item m="1" x="453"/>
        <item m="1" x="1561"/>
        <item m="1" x="1022"/>
        <item m="1" x="1047"/>
        <item m="1" x="482"/>
        <item m="1" x="530"/>
        <item m="1" x="801"/>
        <item m="1" x="1010"/>
        <item m="1" x="774"/>
        <item m="1" x="831"/>
        <item m="1" x="177"/>
        <item m="1" x="136"/>
        <item m="1" x="1051"/>
        <item m="1" x="173"/>
        <item m="1" x="1217"/>
        <item m="1" x="1009"/>
        <item m="1" x="160"/>
        <item m="1" x="159"/>
        <item m="1" x="199"/>
        <item m="1" x="216"/>
        <item m="1" x="73"/>
        <item m="1" x="439"/>
        <item m="1" x="435"/>
        <item m="1" x="504"/>
        <item m="1" x="531"/>
        <item m="1" x="1589"/>
        <item m="1" x="1562"/>
        <item m="1" x="522"/>
        <item m="1" x="1590"/>
        <item m="1" x="165"/>
        <item m="1" x="161"/>
        <item m="1" x="145"/>
        <item m="1" x="142"/>
        <item m="1" x="144"/>
        <item m="1" x="186"/>
        <item m="1" x="126"/>
        <item m="1" x="202"/>
        <item m="1" x="1103"/>
        <item m="1" x="79"/>
        <item m="1" x="166"/>
        <item m="1" x="137"/>
        <item m="1" x="1041"/>
        <item m="1" x="815"/>
        <item m="1" x="921"/>
        <item m="1" x="826"/>
        <item m="1" x="253"/>
        <item m="1" x="529"/>
        <item m="1" x="600"/>
        <item m="1" x="1012"/>
        <item m="1" x="163"/>
        <item m="1" x="349"/>
        <item m="1" x="754"/>
        <item m="1" x="1182"/>
        <item m="1" x="1573"/>
        <item x="46"/>
        <item m="1" x="336"/>
        <item m="1" x="812"/>
        <item x="39"/>
        <item m="1" x="1486"/>
        <item m="1" x="1301"/>
        <item m="1" x="501"/>
        <item m="1" x="330"/>
        <item m="1" x="1045"/>
        <item m="1" x="328"/>
        <item m="1" x="1428"/>
        <item m="1" x="256"/>
        <item m="1" x="1493"/>
        <item m="1" x="338"/>
        <item m="1" x="1014"/>
        <item m="1" x="470"/>
        <item m="1" x="1160"/>
        <item m="1" x="654"/>
        <item m="1" x="521"/>
        <item m="1" x="1161"/>
        <item m="1" x="595"/>
        <item m="1" x="574"/>
        <item m="1" x="72"/>
        <item m="1" x="1024"/>
        <item m="1" x="335"/>
        <item m="1" x="491"/>
        <item m="1" x="1029"/>
        <item m="1" x="353"/>
        <item m="1" x="1027"/>
        <item m="1" x="258"/>
        <item m="1" x="517"/>
        <item m="1" x="516"/>
        <item m="1" x="1042"/>
        <item m="1" x="1283"/>
        <item m="1" x="1034"/>
        <item m="1" x="1035"/>
        <item m="1" x="1282"/>
        <item m="1" x="902"/>
        <item m="1" x="466"/>
        <item m="1" x="963"/>
        <item m="1" x="242"/>
        <item m="1" x="964"/>
        <item m="1" x="1296"/>
        <item m="1" x="672"/>
        <item m="1" x="1036"/>
        <item m="1" x="346"/>
        <item m="1" x="319"/>
        <item m="1" x="1155"/>
        <item m="1" x="720"/>
        <item m="1" x="239"/>
        <item m="1" x="1495"/>
        <item m="1" x="1507"/>
        <item m="1" x="465"/>
        <item m="1" x="653"/>
        <item m="1" x="650"/>
        <item m="1" x="604"/>
        <item m="1" x="942"/>
        <item m="1" x="345"/>
        <item m="1" x="344"/>
        <item m="1" x="664"/>
        <item m="1" x="257"/>
        <item m="1" x="1496"/>
        <item m="1" x="657"/>
        <item m="1" x="1432"/>
        <item m="1" x="724"/>
        <item m="1" x="616"/>
        <item m="1" x="1170"/>
        <item m="1" x="649"/>
        <item m="1" x="1214"/>
        <item m="1" x="852"/>
        <item m="1" x="289"/>
        <item m="1" x="1429"/>
        <item m="1" x="1497"/>
        <item m="1" x="1445"/>
        <item m="1" x="1391"/>
        <item m="1" x="1168"/>
        <item m="1" x="1153"/>
        <item m="1" x="617"/>
        <item m="1" x="559"/>
        <item m="1" x="472"/>
        <item m="1" x="901"/>
        <item m="1" x="262"/>
        <item m="1" x="1431"/>
        <item m="1" x="1344"/>
        <item m="1" x="1152"/>
        <item m="1" x="618"/>
        <item m="1" x="956"/>
        <item m="1" x="950"/>
        <item m="1" x="628"/>
        <item m="1" x="569"/>
        <item m="1" x="663"/>
        <item m="1" x="1141"/>
        <item m="1" x="1440"/>
        <item m="1" x="1033"/>
        <item m="1" x="557"/>
        <item m="1" x="583"/>
        <item m="1" x="558"/>
        <item m="1" x="1434"/>
        <item m="1" x="543"/>
        <item m="1" x="688"/>
        <item m="1" x="1529"/>
        <item m="1" x="68"/>
        <item m="1" x="498"/>
        <item m="1" x="1458"/>
        <item m="1" x="572"/>
        <item m="1" x="845"/>
        <item m="1" x="331"/>
        <item m="1" x="276"/>
        <item m="1" x="1504"/>
        <item m="1" x="995"/>
        <item m="1" x="1209"/>
        <item m="1" x="1375"/>
        <item m="1" x="342"/>
        <item m="1" x="687"/>
        <item m="1" x="666"/>
        <item m="1" x="1433"/>
        <item m="1" x="1487"/>
        <item m="1" x="1455"/>
        <item m="1" x="69"/>
        <item m="1" x="735"/>
        <item m="1" x="243"/>
        <item x="53"/>
        <item m="1" x="1256"/>
        <item m="1" x="625"/>
        <item m="1" x="629"/>
        <item m="1" x="573"/>
        <item m="1" x="560"/>
        <item m="1" x="548"/>
        <item m="1" x="1003"/>
        <item m="1" x="1142"/>
        <item m="1" x="1397"/>
        <item m="1" x="1132"/>
        <item m="1" x="368"/>
        <item m="1" x="1528"/>
        <item m="1" x="1396"/>
        <item m="1" x="1549"/>
        <item m="1" x="1491"/>
        <item m="1" x="1040"/>
        <item m="1" x="341"/>
        <item m="1" x="1388"/>
        <item m="1" x="1492"/>
        <item m="1" x="419"/>
        <item m="1" x="495"/>
        <item m="1" x="1499"/>
        <item m="1" x="1454"/>
        <item m="1" x="423"/>
        <item m="1" x="381"/>
        <item m="1" x="380"/>
        <item m="1" x="414"/>
        <item m="1" x="1143"/>
        <item m="1" x="588"/>
        <item m="1" x="561"/>
        <item m="1" x="593"/>
        <item m="1" x="594"/>
        <item m="1" x="1274"/>
        <item m="1" x="989"/>
        <item m="1" x="514"/>
        <item m="1" x="343"/>
        <item m="1" x="251"/>
        <item m="1" x="348"/>
        <item m="1" x="252"/>
        <item m="1" x="351"/>
        <item m="1" x="421"/>
        <item m="1" x="1336"/>
        <item m="1" x="1413"/>
        <item m="1" x="1303"/>
        <item m="1" x="1548"/>
        <item m="1" x="685"/>
        <item m="1" x="1581"/>
        <item m="1" x="1511"/>
        <item m="1" x="596"/>
        <item m="1" x="1326"/>
        <item m="1" x="1416"/>
        <item m="1" x="855"/>
        <item m="1" x="1502"/>
        <item m="1" x="1527"/>
        <item m="1" x="1484"/>
        <item m="1" x="420"/>
        <item m="1" x="1350"/>
        <item m="1" x="658"/>
        <item m="1" x="418"/>
        <item m="1" x="1335"/>
        <item m="1" x="392"/>
        <item m="1" x="422"/>
        <item m="1" x="1108"/>
        <item m="1" x="1465"/>
        <item m="1" x="584"/>
        <item m="1" x="598"/>
        <item m="1" x="652"/>
        <item m="1" x="1140"/>
        <item m="1" x="668"/>
        <item m="1" x="1360"/>
        <item m="1" x="249"/>
        <item m="1" x="383"/>
        <item m="1" x="900"/>
        <item m="1" x="678"/>
        <item m="1" x="1560"/>
        <item m="1" x="854"/>
        <item m="1" x="1203"/>
        <item m="1" x="1046"/>
        <item m="1" x="65"/>
        <item m="1" x="1204"/>
        <item m="1" x="1039"/>
        <item m="1" x="1498"/>
        <item m="1" x="823"/>
        <item m="1" x="512"/>
        <item m="1" x="1165"/>
        <item x="34"/>
        <item m="1" x="665"/>
        <item m="1" x="1359"/>
        <item m="1" x="1358"/>
        <item m="1" x="1558"/>
        <item m="1" x="1500"/>
        <item m="1" x="350"/>
        <item m="1" x="1169"/>
        <item m="1" x="404"/>
        <item m="1" x="412"/>
        <item m="1" x="651"/>
        <item m="1" x="1162"/>
        <item m="1" x="822"/>
        <item m="1" x="293"/>
        <item m="1" x="1557"/>
        <item m="1" x="1556"/>
        <item m="1" x="1044"/>
        <item m="1" x="1357"/>
        <item m="1" x="1559"/>
        <item m="1" x="1285"/>
        <item m="1" x="347"/>
        <item m="1" x="721"/>
        <item m="1" x="1127"/>
        <item m="1" x="1489"/>
        <item m="1" x="1483"/>
        <item m="1" x="1171"/>
        <item m="1" x="966"/>
        <item m="1" x="1016"/>
        <item m="1" x="297"/>
        <item m="1" x="546"/>
        <item m="1" x="1038"/>
        <item m="1" x="1450"/>
        <item m="1" x="673"/>
        <item m="1" x="1001"/>
        <item m="1" x="1107"/>
        <item m="1" x="1128"/>
        <item m="1" x="1126"/>
        <item m="1" x="1114"/>
        <item m="1" x="493"/>
        <item m="1" x="372"/>
        <item m="1" x="581"/>
        <item m="1" x="1526"/>
        <item m="1" x="892"/>
        <item m="1" x="1184"/>
        <item m="1" x="1342"/>
        <item m="1" x="1379"/>
        <item m="1" x="1183"/>
        <item m="1" x="1037"/>
        <item m="1" x="884"/>
        <item m="1" x="406"/>
        <item m="1" x="1587"/>
        <item m="1" x="405"/>
        <item m="1" x="407"/>
        <item m="1" x="713"/>
        <item m="1" x="579"/>
        <item m="1" x="570"/>
        <item m="1" x="1275"/>
        <item m="1" x="1136"/>
        <item m="1" x="1327"/>
        <item m="1" x="1207"/>
        <item m="1" x="1208"/>
        <item m="1" x="544"/>
        <item m="1" x="819"/>
        <item m="1" x="298"/>
        <item m="1" x="1469"/>
        <item m="1" x="1059"/>
        <item m="1" x="1052"/>
        <item m="1" x="1570"/>
        <item m="1" x="736"/>
        <item m="1" x="1116"/>
        <item m="1" x="1115"/>
        <item m="1" x="1123"/>
        <item m="1" x="1482"/>
        <item m="1" x="731"/>
        <item m="1" x="578"/>
        <item m="1" x="1513"/>
        <item m="1" x="709"/>
        <item m="1" x="1453"/>
        <item m="1" x="1356"/>
        <item m="1" x="1438"/>
        <item m="1" x="1302"/>
        <item m="1" x="1129"/>
        <item m="1" x="1113"/>
        <item m="1" x="374"/>
        <item m="1" x="375"/>
        <item m="1" x="1503"/>
        <item m="1" x="990"/>
        <item m="1" x="279"/>
        <item m="1" x="1554"/>
        <item m="1" x="1353"/>
        <item m="1" x="1393"/>
        <item m="1" x="1444"/>
        <item m="1" x="537"/>
        <item m="1" x="1369"/>
        <item m="1" x="1124"/>
        <item m="1" x="1202"/>
        <item m="1" x="488"/>
        <item m="1" x="391"/>
        <item m="1" x="602"/>
        <item m="1" x="473"/>
        <item m="1" x="1430"/>
        <item m="1" x="1121"/>
        <item m="1" x="1125"/>
        <item m="1" x="1105"/>
        <item m="1" x="232"/>
        <item m="1" x="975"/>
        <item m="1" x="1456"/>
        <item m="1" x="1470"/>
        <item m="1" x="260"/>
        <item x="33"/>
        <item m="1" x="708"/>
        <item m="1" x="377"/>
        <item m="1" x="327"/>
        <item m="1" x="1436"/>
        <item m="1" x="281"/>
        <item m="1" x="1017"/>
        <item m="1" x="915"/>
        <item m="1" x="285"/>
        <item m="1" x="1425"/>
        <item m="1" x="1119"/>
        <item m="1" x="376"/>
        <item m="1" x="332"/>
        <item m="1" x="1110"/>
        <item m="1" x="642"/>
        <item m="1" x="1106"/>
        <item m="1" x="659"/>
        <item m="1" x="237"/>
        <item m="1" x="1164"/>
        <item m="1" x="1462"/>
        <item m="1" x="603"/>
        <item m="1" x="575"/>
        <item m="1" x="614"/>
        <item m="1" x="626"/>
        <item m="1" x="277"/>
        <item m="1" x="299"/>
        <item m="1" x="259"/>
        <item m="1" x="1053"/>
        <item m="1" x="1188"/>
        <item m="1" x="270"/>
        <item m="1" x="333"/>
        <item m="1" x="1361"/>
        <item m="1" x="66"/>
        <item m="1" x="1494"/>
        <item m="1" x="273"/>
        <item m="1" x="1030"/>
        <item m="1" x="541"/>
        <item x="52"/>
        <item m="1" x="1130"/>
        <item m="1" x="1297"/>
        <item m="1" x="1112"/>
        <item m="1" x="608"/>
        <item m="1" x="509"/>
        <item m="1" x="592"/>
        <item m="1" x="384"/>
        <item m="1" x="1390"/>
        <item m="1" x="923"/>
        <item m="1" x="1205"/>
        <item m="1" x="393"/>
        <item m="1" x="64"/>
        <item m="1" x="1200"/>
        <item m="1" x="1572"/>
        <item m="1" x="1298"/>
        <item m="1" x="1426"/>
        <item m="1" x="853"/>
        <item m="1" x="893"/>
        <item m="1" x="695"/>
        <item m="1" x="1371"/>
        <item m="1" x="1427"/>
        <item m="1" x="1446"/>
        <item m="1" x="411"/>
        <item m="1" x="1117"/>
        <item m="1" x="656"/>
        <item m="1" x="577"/>
        <item m="1" x="590"/>
        <item m="1" x="1546"/>
        <item m="1" x="1277"/>
        <item m="1" x="691"/>
        <item m="1" x="515"/>
        <item m="1" x="301"/>
        <item m="1" x="1435"/>
        <item m="1" x="864"/>
        <item m="1" x="865"/>
        <item m="1" x="315"/>
        <item m="1" x="677"/>
        <item m="1" x="1189"/>
        <item m="1" x="1175"/>
        <item m="1" x="661"/>
        <item m="1" x="394"/>
        <item m="1" x="711"/>
        <item m="1" x="980"/>
        <item m="1" x="624"/>
        <item m="1" x="1464"/>
        <item m="1" x="370"/>
        <item m="1" x="1005"/>
        <item m="1" x="1329"/>
        <item m="1" x="992"/>
        <item m="1" x="302"/>
        <item m="1" x="1448"/>
        <item m="1" x="1201"/>
        <item m="1" x="1364"/>
        <item m="1" x="1004"/>
        <item m="1" x="1514"/>
        <item m="1" x="402"/>
        <item m="1" x="1452"/>
        <item m="1" x="1118"/>
        <item m="1" x="1031"/>
        <item m="1" x="1376"/>
        <item m="1" x="1109"/>
        <item m="1" x="408"/>
        <item m="1" x="1159"/>
        <item m="1" x="1392"/>
        <item m="1" x="610"/>
        <item m="1" x="717"/>
        <item m="1" x="241"/>
        <item m="1" x="586"/>
        <item m="1" x="732"/>
        <item m="1" x="240"/>
        <item m="1" x="1019"/>
        <item m="1" x="1018"/>
        <item m="1" x="304"/>
        <item m="1" x="1386"/>
        <item m="1" x="1380"/>
        <item m="1" x="1447"/>
        <item m="1" x="882"/>
        <item m="1" x="1441"/>
        <item m="1" x="397"/>
        <item m="1" x="400"/>
        <item m="1" x="378"/>
        <item m="1" x="1284"/>
        <item m="1" x="1150"/>
        <item m="1" x="1535"/>
        <item m="1" x="1056"/>
        <item m="1" x="403"/>
        <item m="1" x="1366"/>
        <item m="1" x="726"/>
        <item m="1" x="399"/>
        <item m="1" x="1362"/>
        <item m="1" x="1412"/>
        <item m="1" x="986"/>
        <item m="1" x="1505"/>
        <item m="1" x="324"/>
        <item m="1" x="885"/>
        <item m="1" x="1352"/>
        <item m="1" x="878"/>
        <item m="1" x="1295"/>
        <item m="1" x="1293"/>
        <item m="1" x="914"/>
        <item m="1" x="1111"/>
        <item m="1" x="599"/>
        <item m="1" x="1158"/>
        <item m="1" x="703"/>
        <item m="1" x="1346"/>
        <item m="1" x="1354"/>
        <item m="1" x="1341"/>
        <item m="1" x="704"/>
        <item m="1" x="1186"/>
        <item m="1" x="637"/>
        <item m="1" x="1122"/>
        <item m="1" x="502"/>
        <item m="1" x="390"/>
        <item m="1" x="1294"/>
        <item m="1" x="1120"/>
        <item m="1" x="1167"/>
        <item m="1" x="305"/>
        <item m="1" x="275"/>
        <item m="1" x="693"/>
        <item m="1" x="925"/>
        <item m="1" x="1060"/>
        <item m="1" x="1057"/>
        <item m="1" x="1055"/>
        <item m="1" x="365"/>
        <item m="1" x="639"/>
        <item m="1" x="538"/>
        <item m="1" x="1583"/>
        <item m="1" x="1187"/>
        <item m="1" x="1290"/>
        <item m="1" x="1190"/>
        <item m="1" x="1193"/>
        <item m="1" x="1185"/>
        <item m="1" x="1061"/>
        <item m="1" x="1485"/>
        <item m="1" x="567"/>
        <item m="1" x="611"/>
        <item m="1" x="1163"/>
        <item m="1" x="622"/>
        <item m="1" x="619"/>
        <item m="1" x="971"/>
        <item m="1" x="385"/>
        <item m="1" x="1133"/>
        <item m="1" x="363"/>
        <item m="1" x="360"/>
        <item m="1" x="362"/>
        <item m="1" x="361"/>
        <item m="1" x="379"/>
        <item m="1" x="866"/>
        <item m="1" x="1351"/>
        <item m="1" x="1173"/>
        <item m="1" x="1176"/>
        <item m="1" x="836"/>
        <item x="51"/>
        <item m="1" x="589"/>
        <item m="1" x="1439"/>
        <item m="1" x="1194"/>
        <item x="1"/>
        <item m="1" x="359"/>
        <item m="1" x="1177"/>
        <item m="1" x="1585"/>
        <item m="1" x="337"/>
        <item m="1" x="1410"/>
        <item m="1" x="994"/>
        <item m="1" x="549"/>
        <item m="1" x="1331"/>
        <item m="1" x="692"/>
        <item m="1" x="974"/>
        <item m="1" x="1591"/>
        <item m="1" x="949"/>
        <item m="1" x="416"/>
        <item m="1" x="933"/>
        <item m="1" x="750"/>
        <item m="1" x="1437"/>
        <item m="1" x="1467"/>
        <item m="1" x="1191"/>
        <item m="1" x="255"/>
        <item m="1" x="1343"/>
        <item m="1" x="868"/>
        <item m="1" x="1382"/>
        <item m="1" x="1550"/>
        <item m="1" x="633"/>
        <item m="1" x="623"/>
        <item m="1" x="631"/>
        <item m="1" x="880"/>
        <item m="1" x="1402"/>
        <item m="1" x="1370"/>
        <item m="1" x="1377"/>
        <item m="1" x="1195"/>
        <item m="1" x="1383"/>
        <item m="1" x="1578"/>
        <item m="1" x="682"/>
        <item m="1" x="1576"/>
        <item m="1" x="680"/>
        <item m="1" x="932"/>
        <item m="1" x="632"/>
        <item m="1" x="612"/>
        <item m="1" x="973"/>
        <item m="1" x="926"/>
        <item m="1" x="507"/>
        <item m="1" x="684"/>
        <item m="1" x="1577"/>
        <item m="1" x="681"/>
        <item m="1" x="506"/>
        <item m="1" x="683"/>
        <item m="1" x="1015"/>
        <item m="1" x="670"/>
        <item m="1" x="322"/>
        <item m="1" x="1032"/>
        <item m="1" x="883"/>
        <item m="1" x="1374"/>
        <item m="1" x="1384"/>
        <item m="1" x="1373"/>
        <item m="1" x="1415"/>
        <item m="1" x="1488"/>
        <item m="1" x="1510"/>
        <item m="1" x="944"/>
        <item m="1" x="615"/>
        <item m="1" x="621"/>
        <item m="1" x="1449"/>
        <item m="1" x="828"/>
        <item m="1" x="320"/>
        <item m="1" x="387"/>
        <item m="1" x="935"/>
        <item m="1" x="587"/>
        <item m="1" x="605"/>
        <item m="1" x="609"/>
        <item m="1" x="294"/>
        <item m="1" x="552"/>
        <item m="1" x="1002"/>
        <item m="1" x="997"/>
        <item m="1" x="1332"/>
        <item m="1" x="489"/>
        <item m="1" x="671"/>
        <item m="1" x="321"/>
        <item m="1" x="879"/>
        <item m="1" x="700"/>
        <item m="1" x="1543"/>
        <item m="1" x="825"/>
        <item m="1" x="891"/>
        <item m="1" x="912"/>
        <item m="1" x="712"/>
        <item m="1" x="962"/>
        <item m="1" x="1145"/>
        <item m="1" x="958"/>
        <item m="1" x="938"/>
        <item m="1" x="585"/>
        <item m="1" x="582"/>
        <item m="1" x="686"/>
        <item m="1" x="323"/>
        <item m="1" x="697"/>
        <item m="1" x="1300"/>
        <item m="1" x="1367"/>
        <item m="1" x="1289"/>
        <item m="1" x="1368"/>
        <item m="1" x="1196"/>
        <item m="1" x="940"/>
        <item m="1" x="937"/>
        <item m="1" x="597"/>
        <item m="1" x="730"/>
        <item m="1" x="1179"/>
        <item m="1" x="870"/>
        <item m="1" x="871"/>
        <item m="1" x="540"/>
        <item m="1" x="696"/>
        <item m="1" x="296"/>
        <item m="1" x="300"/>
        <item m="1" x="1026"/>
        <item m="1" x="887"/>
        <item m="1" x="655"/>
        <item m="1" x="1178"/>
        <item m="1" x="591"/>
        <item m="1" x="977"/>
        <item m="1" x="1506"/>
        <item m="1" x="1404"/>
        <item m="1" x="1020"/>
        <item m="1" x="352"/>
        <item m="1" x="1372"/>
        <item m="1" x="1389"/>
        <item m="1" x="723"/>
        <item m="1" x="306"/>
        <item m="1" x="698"/>
        <item m="1" x="1541"/>
        <item m="1" x="881"/>
        <item m="1" x="929"/>
        <item m="1" x="1540"/>
        <item m="1" x="1421"/>
        <item m="1" x="551"/>
        <item m="1" x="1287"/>
        <item m="1" x="999"/>
        <item m="1" x="817"/>
        <item m="1" x="1058"/>
        <item m="1" x="1100"/>
        <item m="1" x="931"/>
        <item m="1" x="951"/>
        <item m="1" x="936"/>
        <item m="1" x="976"/>
        <item m="1" x="280"/>
        <item x="0"/>
        <item m="1" x="1333"/>
        <item m="1" x="1192"/>
        <item m="1" x="274"/>
        <item m="1" x="519"/>
        <item m="1" x="1292"/>
        <item m="1" x="410"/>
        <item m="1" x="1339"/>
        <item m="1" x="968"/>
        <item m="1" x="941"/>
        <item m="1" x="1403"/>
        <item m="1" x="1417"/>
        <item m="1" x="272"/>
        <item m="1" x="1347"/>
        <item m="1" x="927"/>
        <item m="1" x="867"/>
        <item m="1" x="1181"/>
        <item m="1" x="329"/>
        <item m="1" x="539"/>
        <item m="1" x="1131"/>
        <item m="1" x="1273"/>
        <item m="1" x="875"/>
        <item m="1" x="1582"/>
        <item m="1" x="545"/>
        <item m="1" x="415"/>
        <item m="1" x="943"/>
        <item m="1" x="571"/>
        <item m="1" x="576"/>
        <item m="1" x="928"/>
        <item m="1" x="701"/>
        <item m="1" x="1544"/>
        <item m="1" x="367"/>
        <item m="1" x="988"/>
        <item m="1" x="1325"/>
        <item m="1" x="1571"/>
        <item m="1" x="1199"/>
        <item m="1" x="1255"/>
        <item m="1" x="638"/>
        <item m="1" x="398"/>
        <item m="1" x="953"/>
        <item m="1" x="386"/>
        <item m="1" x="1539"/>
        <item m="1" x="996"/>
        <item m="1" x="287"/>
        <item m="1" x="1135"/>
        <item m="1" x="1278"/>
        <item m="1" x="1291"/>
        <item m="1" x="905"/>
        <item m="1" x="906"/>
        <item m="1" x="904"/>
        <item m="1" x="848"/>
        <item m="1" x="818"/>
        <item m="1" x="505"/>
        <item m="1" x="1340"/>
        <item m="1" x="1381"/>
        <item m="1" x="1023"/>
        <item m="1" x="716"/>
        <item m="1" x="1172"/>
        <item m="1" x="388"/>
        <item m="1" x="613"/>
        <item m="1" x="710"/>
        <item m="1" x="952"/>
        <item m="1" x="1166"/>
        <item m="1" x="476"/>
        <item m="1" x="1406"/>
        <item m="1" x="1537"/>
        <item m="1" x="846"/>
        <item m="1" x="847"/>
        <item m="1" x="1584"/>
        <item m="1" x="1099"/>
        <item m="1" x="1387"/>
        <item m="1" x="236"/>
        <item m="1" x="1501"/>
        <item m="1" x="1324"/>
        <item m="1" x="983"/>
        <item m="1" x="566"/>
        <item m="1" x="1538"/>
        <item m="1" x="295"/>
        <item m="1" x="1288"/>
        <item m="1" x="1515"/>
        <item m="1" x="1442"/>
        <item m="1" x="907"/>
        <item m="1" x="675"/>
        <item m="1" x="395"/>
        <item m="1" x="471"/>
        <item m="1" x="1580"/>
        <item m="1" x="1281"/>
        <item m="1" x="719"/>
        <item m="1" x="954"/>
        <item m="1" x="707"/>
        <item m="1" x="1574"/>
        <item m="1" x="550"/>
        <item m="1" x="1420"/>
        <item m="1" x="1286"/>
        <item m="1" x="998"/>
        <item m="1" x="850"/>
        <item m="1" x="1348"/>
        <item m="1" x="911"/>
        <item m="1" x="910"/>
        <item m="1" x="1414"/>
        <item m="1" x="861"/>
        <item m="1" x="909"/>
        <item m="1" x="1149"/>
        <item m="1" x="1144"/>
        <item m="1" x="1146"/>
        <item m="1" x="969"/>
        <item m="1" x="634"/>
        <item m="1" x="984"/>
        <item m="1" x="945"/>
        <item m="1" x="1408"/>
        <item m="1" x="725"/>
        <item m="1" x="888"/>
        <item m="1" x="325"/>
        <item m="1" x="895"/>
        <item m="1" x="874"/>
        <item m="1" x="889"/>
        <item m="1" x="1480"/>
        <item m="1" x="913"/>
        <item m="1" x="1551"/>
        <item m="1" x="1280"/>
        <item m="1" x="601"/>
        <item m="1" x="409"/>
        <item m="1" x="699"/>
        <item m="1" x="1542"/>
        <item m="1" x="283"/>
        <item m="1" x="702"/>
        <item m="1" x="1025"/>
        <item m="1" x="860"/>
        <item m="1" x="669"/>
        <item m="1" x="1363"/>
        <item m="1" x="1365"/>
        <item m="1" x="873"/>
        <item m="1" x="511"/>
        <item m="1" x="565"/>
        <item m="1" x="500"/>
        <item m="1" x="856"/>
        <item m="1" x="1267"/>
        <item m="1" x="1198"/>
        <item m="1" x="824"/>
        <item m="1" x="1299"/>
        <item m="1" x="676"/>
        <item m="1" x="1378"/>
        <item m="1" x="876"/>
        <item m="1" x="1349"/>
        <item m="1" x="269"/>
        <item m="1" x="662"/>
        <item m="1" x="1337"/>
        <item m="1" x="477"/>
        <item m="1" x="564"/>
        <item m="1" x="607"/>
        <item m="1" x="1405"/>
        <item m="1" x="1407"/>
        <item m="1" x="334"/>
        <item m="1" x="371"/>
        <item m="1" x="640"/>
        <item m="1" x="1355"/>
        <item m="1" x="849"/>
        <item m="1" x="894"/>
        <item m="1" x="903"/>
        <item m="1" x="382"/>
        <item m="1" x="284"/>
        <item m="1" x="1021"/>
        <item m="1" x="1468"/>
        <item m="1" x="987"/>
        <item m="1" x="961"/>
        <item m="1" x="401"/>
        <item m="1" x="1545"/>
        <item m="1" x="1000"/>
        <item m="1" x="890"/>
        <item m="1" x="1206"/>
        <item m="1" x="1197"/>
        <item m="1" x="326"/>
        <item m="1" x="851"/>
        <item m="1" x="1272"/>
        <item m="1" x="288"/>
        <item m="1" x="1271"/>
        <item m="1" x="568"/>
        <item m="1" x="1151"/>
        <item m="1" x="1134"/>
        <item m="1" x="479"/>
        <item m="1" x="1156"/>
        <item m="1" x="1157"/>
        <item m="1" x="896"/>
        <item m="1" x="1457"/>
        <item x="55"/>
        <item m="1" x="729"/>
        <item m="1" x="1276"/>
        <item m="1" x="991"/>
        <item m="1" x="1422"/>
        <item x="26"/>
        <item m="1" x="1334"/>
        <item m="1" x="641"/>
        <item m="1" x="908"/>
        <item m="1" x="263"/>
        <item m="1" x="897"/>
        <item m="1" x="689"/>
        <item m="1" x="1180"/>
        <item m="1" x="490"/>
        <item m="1" x="1259"/>
        <item m="1" x="369"/>
        <item m="1" x="286"/>
        <item m="1" x="636"/>
        <item m="1" x="547"/>
        <item m="1" x="1586"/>
        <item m="1" x="1264"/>
        <item m="1" x="877"/>
        <item m="1" x="478"/>
        <item m="1" x="1509"/>
        <item m="1" x="635"/>
        <item m="1" x="972"/>
        <item m="1" x="981"/>
        <item m="1" x="1328"/>
        <item m="1" x="1419"/>
        <item m="1" x="1330"/>
        <item m="1" x="993"/>
        <item m="1" x="1400"/>
        <item m="1" x="542"/>
        <item m="1" x="396"/>
        <item m="1" x="1345"/>
        <item m="1" x="674"/>
        <item m="1" x="722"/>
        <item m="1" x="1258"/>
        <item m="1" x="1533"/>
        <item m="1" x="924"/>
        <item m="1" x="690"/>
        <item m="1" x="1270"/>
        <item m="1" x="271"/>
        <item m="1" x="264"/>
        <item m="1" x="1508"/>
        <item m="1" x="1394"/>
        <item m="1" x="580"/>
        <item m="1" x="627"/>
        <item m="1" x="667"/>
        <item m="1" x="553"/>
        <item m="1" x="1418"/>
        <item m="1" x="863"/>
        <item m="1" x="886"/>
        <item m="1" x="1338"/>
        <item m="1" x="1424"/>
        <item m="1" x="1265"/>
        <item m="1" x="339"/>
        <item m="1" x="1263"/>
        <item m="1" x="872"/>
        <item m="1" x="1028"/>
        <item m="1" x="1268"/>
        <item m="1" x="290"/>
        <item m="1" x="727"/>
        <item m="1" x="1154"/>
        <item m="1" x="630"/>
        <item m="1" x="1459"/>
        <item m="1" x="562"/>
        <item m="1" x="620"/>
        <item m="1" x="1536"/>
        <item m="1" x="291"/>
        <item m="1" x="705"/>
        <item m="1" x="862"/>
        <item m="1" x="1266"/>
        <item x="60"/>
        <item m="1" x="1534"/>
        <item m="1" x="1401"/>
        <item m="1" x="1531"/>
        <item m="1" x="1409"/>
        <item m="1" x="261"/>
        <item m="1" x="1471"/>
        <item m="1" x="1569"/>
        <item m="1" x="857"/>
        <item m="1" x="340"/>
        <item m="1" x="1423"/>
        <item m="1" x="556"/>
        <item m="1" x="1006"/>
        <item m="1" x="1524"/>
        <item m="1" x="358"/>
        <item m="1" x="1147"/>
        <item m="1" x="1466"/>
        <item m="1" x="1398"/>
        <item m="1" x="706"/>
        <item m="1" x="1579"/>
        <item m="1" x="858"/>
        <item x="17"/>
        <item m="1" x="238"/>
        <item m="1" x="1104"/>
        <item m="1" x="1054"/>
        <item m="1" x="948"/>
        <item m="1" x="934"/>
        <item m="1" x="939"/>
        <item m="1" x="1461"/>
        <item m="1" x="979"/>
        <item m="1" x="563"/>
        <item m="1" x="1148"/>
        <item m="1" x="278"/>
        <item x="4"/>
        <item m="1" x="1451"/>
        <item x="16"/>
        <item x="18"/>
        <item m="1" x="413"/>
        <item m="1" x="480"/>
        <item m="1" x="955"/>
        <item m="1" x="978"/>
        <item m="1" x="947"/>
        <item m="1" x="946"/>
        <item m="1" x="960"/>
        <item m="1" x="965"/>
        <item m="1" x="292"/>
        <item m="1" x="282"/>
        <item m="1" x="899"/>
        <item m="1" x="510"/>
        <item m="1" x="718"/>
        <item m="1" x="820"/>
        <item m="1" x="499"/>
        <item x="5"/>
        <item m="1" x="1254"/>
        <item m="1" x="1174"/>
        <item m="1" x="957"/>
        <item m="1" x="959"/>
        <item m="1" x="967"/>
        <item m="1" x="1512"/>
        <item m="1" x="1532"/>
        <item m="1" x="1399"/>
        <item x="10"/>
        <item m="1" x="694"/>
        <item m="1" x="250"/>
        <item x="11"/>
        <item m="1" x="1385"/>
        <item m="1" x="830"/>
        <item m="1" x="859"/>
        <item m="1" x="373"/>
        <item m="1" x="869"/>
        <item x="12"/>
        <item m="1" x="821"/>
        <item x="19"/>
        <item m="1" x="985"/>
        <item x="2"/>
        <item m="1" x="898"/>
        <item x="13"/>
        <item m="1" x="1530"/>
        <item m="1" x="1269"/>
        <item x="20"/>
        <item x="30"/>
        <item m="1" x="234"/>
        <item m="1" x="389"/>
        <item x="3"/>
        <item x="14"/>
        <item x="21"/>
        <item x="22"/>
        <item x="31"/>
        <item m="1" x="314"/>
        <item x="56"/>
        <item x="58"/>
        <item m="1" x="970"/>
        <item m="1" x="1460"/>
        <item m="1" x="660"/>
        <item m="1" x="1525"/>
        <item x="6"/>
        <item x="23"/>
        <item x="24"/>
        <item m="1" x="67"/>
        <item m="1" x="916"/>
        <item m="1" x="235"/>
        <item x="36"/>
        <item m="1" x="1262"/>
        <item m="1" x="1463"/>
        <item m="1" x="982"/>
        <item x="7"/>
        <item x="25"/>
        <item x="32"/>
        <item x="35"/>
        <item x="37"/>
        <item x="38"/>
        <item m="1" x="1575"/>
        <item x="43"/>
        <item m="1" x="728"/>
        <item m="1" x="733"/>
        <item x="8"/>
        <item x="9"/>
        <item x="15"/>
        <item x="27"/>
        <item x="28"/>
        <item x="29"/>
        <item x="40"/>
        <item x="41"/>
        <item x="42"/>
        <item x="44"/>
        <item x="47"/>
        <item x="48"/>
        <item m="1" x="233"/>
        <item x="59"/>
        <item m="1" x="606"/>
        <item x="45"/>
        <item x="49"/>
        <item x="50"/>
        <item x="54"/>
        <item x="57"/>
        <item x="61"/>
        <item t="default"/>
      </items>
    </pivotField>
    <pivotField axis="axisPage" compact="0" outline="0" multipleItemSelectionAllowed="1">
      <items count="14">
        <item h="1" m="1" x="7"/>
        <item h="1" m="1" x="12"/>
        <item h="1" m="1" x="8"/>
        <item x="2"/>
        <item x="0"/>
        <item x="4"/>
        <item x="3"/>
        <item m="1" x="11"/>
        <item x="1"/>
        <item h="1" x="6"/>
        <item h="1" m="1" x="9"/>
        <item x="5"/>
        <item h="1" m="1" x="10"/>
        <item t="default"/>
      </items>
    </pivotField>
    <pivotField compact="0" outline="0">
      <items count="9">
        <item x="0"/>
        <item m="1" x="4"/>
        <item m="1" x="5"/>
        <item x="1"/>
        <item h="1" m="1" x="6"/>
        <item h="1" m="1" x="3"/>
        <item h="1" x="2"/>
        <item h="1" m="1" x="7"/>
        <item t="default"/>
      </items>
    </pivotField>
    <pivotField axis="axisPage" compact="0" outline="0" multipleItemSelectionAllowed="1">
      <items count="62">
        <item h="1" x="2"/>
        <item h="1" x="12"/>
        <item h="1" m="1" x="56"/>
        <item h="1" x="13"/>
        <item x="23"/>
        <item x="20"/>
        <item x="26"/>
        <item h="1" x="11"/>
        <item h="1" x="27"/>
        <item h="1" m="1" x="48"/>
        <item h="1" m="1" x="50"/>
        <item h="1" x="15"/>
        <item x="38"/>
        <item h="1" x="32"/>
        <item h="1" x="24"/>
        <item h="1" m="1" x="59"/>
        <item h="1" x="4"/>
        <item h="1" x="28"/>
        <item h="1" x="25"/>
        <item h="1" m="1" x="55"/>
        <item h="1" x="29"/>
        <item h="1" m="1" x="53"/>
        <item h="1" m="1" x="60"/>
        <item h="1" x="19"/>
        <item h="1" m="1" x="45"/>
        <item h="1" x="0"/>
        <item h="1" m="1" x="51"/>
        <item h="1" x="5"/>
        <item h="1" x="39"/>
        <item x="3"/>
        <item x="8"/>
        <item x="9"/>
        <item h="1" m="1" x="49"/>
        <item h="1" m="1" x="57"/>
        <item h="1" m="1" x="43"/>
        <item x="16"/>
        <item h="1" x="7"/>
        <item h="1" x="6"/>
        <item h="1" x="36"/>
        <item h="1" x="10"/>
        <item h="1" m="1" x="42"/>
        <item h="1" x="18"/>
        <item h="1" x="1"/>
        <item m="1" x="44"/>
        <item h="1" x="34"/>
        <item x="35"/>
        <item h="1" x="30"/>
        <item h="1" m="1" x="40"/>
        <item h="1" m="1" x="52"/>
        <item h="1" m="1" x="58"/>
        <item h="1" m="1" x="41"/>
        <item h="1" x="31"/>
        <item h="1" x="22"/>
        <item h="1" m="1" x="47"/>
        <item h="1" x="21"/>
        <item h="1" m="1" x="46"/>
        <item h="1" x="17"/>
        <item h="1" x="37"/>
        <item h="1" m="1" x="54"/>
        <item h="1" x="33"/>
        <item h="1" x="14"/>
        <item t="default"/>
      </items>
    </pivotField>
    <pivotField compact="0" outline="0" showAll="0"/>
    <pivotField compact="0" outline="0" showAll="0"/>
    <pivotField dataField="1" compact="0" outline="0" showAll="0"/>
    <pivotField axis="axisPage" subtotalCaption="spolu" compact="0" outline="0" multipleItemSelectionAllowed="1" showAll="0">
      <items count="97">
        <item m="1" x="86"/>
        <item m="1" x="91"/>
        <item m="1" x="2"/>
        <item x="1"/>
        <item m="1" x="8"/>
        <item m="1" x="64"/>
        <item m="1" x="70"/>
        <item m="1" x="75"/>
        <item m="1" x="54"/>
        <item m="1" x="61"/>
        <item m="1" x="68"/>
        <item m="1" x="73"/>
        <item m="1" x="78"/>
        <item m="1" x="81"/>
        <item m="1" x="84"/>
        <item m="1" x="88"/>
        <item m="1" x="93"/>
        <item m="1" x="52"/>
        <item m="1" x="59"/>
        <item m="1" x="66"/>
        <item m="1" x="43"/>
        <item m="1" x="50"/>
        <item m="1" x="58"/>
        <item m="1" x="65"/>
        <item m="1" x="71"/>
        <item m="1" x="76"/>
        <item m="1" x="79"/>
        <item m="1" x="82"/>
        <item m="1" x="85"/>
        <item m="1" x="41"/>
        <item m="1" x="48"/>
        <item m="1" x="56"/>
        <item m="1" x="46"/>
        <item m="1" x="53"/>
        <item m="1" x="60"/>
        <item m="1" x="67"/>
        <item m="1" x="72"/>
        <item m="1" x="77"/>
        <item m="1" x="80"/>
        <item m="1" x="31"/>
        <item m="1" x="37"/>
        <item m="1" x="44"/>
        <item m="1" x="23"/>
        <item m="1" x="29"/>
        <item m="1" x="35"/>
        <item m="1" x="40"/>
        <item m="1" x="47"/>
        <item m="1" x="55"/>
        <item m="1" x="62"/>
        <item m="1" x="69"/>
        <item m="1" x="74"/>
        <item m="1" x="21"/>
        <item m="1" x="27"/>
        <item m="1" x="33"/>
        <item m="1" x="14"/>
        <item m="1" x="19"/>
        <item m="1" x="25"/>
        <item m="1" x="30"/>
        <item m="1" x="36"/>
        <item m="1" x="42"/>
        <item m="1" x="49"/>
        <item m="1" x="57"/>
        <item m="1" x="63"/>
        <item m="1" x="13"/>
        <item m="1" x="18"/>
        <item m="1" x="24"/>
        <item m="1" x="5"/>
        <item m="1" x="11"/>
        <item m="1" x="16"/>
        <item m="1" x="20"/>
        <item m="1" x="26"/>
        <item m="1" x="32"/>
        <item m="1" x="38"/>
        <item m="1" x="45"/>
        <item m="1" x="51"/>
        <item m="1" x="4"/>
        <item m="1" x="10"/>
        <item m="1" x="15"/>
        <item m="1" x="90"/>
        <item m="1" x="95"/>
        <item m="1" x="7"/>
        <item m="1" x="12"/>
        <item m="1" x="17"/>
        <item m="1" x="22"/>
        <item m="1" x="28"/>
        <item m="1" x="34"/>
        <item m="1" x="39"/>
        <item m="1" x="89"/>
        <item m="1" x="94"/>
        <item m="1" x="6"/>
        <item m="1" x="83"/>
        <item m="1" x="87"/>
        <item m="1" x="92"/>
        <item m="1" x="3"/>
        <item m="1" x="9"/>
        <item x="0"/>
        <item t="default"/>
      </items>
    </pivotField>
    <pivotField axis="axisRow" compact="0" outline="0" showAll="0" defaultSubtotal="0">
      <items count="2239">
        <item m="1" x="1013"/>
        <item m="1" x="701"/>
        <item m="1" x="1767"/>
        <item m="1" x="1776"/>
        <item m="1" x="1782"/>
        <item m="1" x="1787"/>
        <item m="1" x="1801"/>
        <item m="1" x="1046"/>
        <item m="1" x="1057"/>
        <item m="1" x="1078"/>
        <item m="1" x="1086"/>
        <item m="1" x="2143"/>
        <item m="1" x="2152"/>
        <item m="1" x="2163"/>
        <item m="1" x="2173"/>
        <item m="1" x="2187"/>
        <item m="1" x="2198"/>
        <item m="1" x="991"/>
        <item m="1" x="2018"/>
        <item m="1" x="1412"/>
        <item m="1" x="1421"/>
        <item m="1" x="1432"/>
        <item m="1" x="1445"/>
        <item m="1" x="1477"/>
        <item m="1" x="1491"/>
        <item m="1" x="1510"/>
        <item m="1" x="273"/>
        <item m="1" x="290"/>
        <item m="1" x="300"/>
        <item m="1" x="308"/>
        <item m="1" x="364"/>
        <item m="1" x="383"/>
        <item m="1" x="1309"/>
        <item m="1" x="1322"/>
        <item m="1" x="1364"/>
        <item m="1" x="1382"/>
        <item m="1" x="176"/>
        <item m="1" x="189"/>
        <item m="1" x="199"/>
        <item m="1" x="209"/>
        <item m="1" x="221"/>
        <item m="1" x="234"/>
        <item m="1" x="254"/>
        <item m="1" x="268"/>
        <item m="1" x="286"/>
        <item m="1" x="1236"/>
        <item m="1" x="1246"/>
        <item m="1" x="1252"/>
        <item m="1" x="1259"/>
        <item m="1" x="1285"/>
        <item m="1" x="1292"/>
        <item m="1" x="1303"/>
        <item m="1" x="1318"/>
        <item m="1" x="124"/>
        <item m="1" x="131"/>
        <item m="1" x="136"/>
        <item m="1" x="140"/>
        <item m="1" x="147"/>
        <item m="1" x="152"/>
        <item m="1" x="159"/>
        <item m="1" x="173"/>
        <item m="1" x="1197"/>
        <item m="1" x="1201"/>
        <item m="1" x="1210"/>
        <item m="1" x="1214"/>
        <item m="1" x="1220"/>
        <item m="1" x="1226"/>
        <item m="1" x="1232"/>
        <item m="1" x="1242"/>
        <item m="1" x="95"/>
        <item m="1" x="98"/>
        <item m="1" x="102"/>
        <item m="1" x="105"/>
        <item m="1" x="109"/>
        <item m="1" x="113"/>
        <item m="1" x="115"/>
        <item m="1" x="118"/>
        <item m="1" x="121"/>
        <item m="1" x="127"/>
        <item m="1" x="1168"/>
        <item m="1" x="1170"/>
        <item m="1" x="1183"/>
        <item m="1" x="1186"/>
        <item m="1" x="1190"/>
        <item m="1" x="1195"/>
        <item m="1" x="79"/>
        <item m="1" x="81"/>
        <item m="1" x="83"/>
        <item m="1" x="84"/>
        <item m="1" x="85"/>
        <item m="1" x="86"/>
        <item m="1" x="88"/>
        <item m="1" x="90"/>
        <item m="1" x="93"/>
        <item m="1" x="96"/>
        <item m="1" x="1486"/>
        <item m="1" x="1526"/>
        <item m="1" x="1537"/>
        <item m="1" x="1549"/>
        <item m="1" x="1563"/>
        <item m="1" x="1574"/>
        <item m="1" x="1587"/>
        <item m="1" x="1602"/>
        <item m="1" x="357"/>
        <item m="1" x="377"/>
        <item m="1" x="437"/>
        <item m="1" x="456"/>
        <item m="1" x="471"/>
        <item m="1" x="1404"/>
        <item m="1" x="1425"/>
        <item m="1" x="1462"/>
        <item m="1" x="1482"/>
        <item m="1" x="372"/>
        <item m="1" x="1732"/>
        <item m="1" x="1733"/>
        <item m="1" x="1734"/>
        <item m="1" x="2048"/>
        <item m="1" x="2058"/>
        <item m="1" x="850"/>
        <item m="1" x="1830"/>
        <item m="1" x="1845"/>
        <item m="1" x="1853"/>
        <item m="1" x="1863"/>
        <item m="1" x="1877"/>
        <item m="1" x="1895"/>
        <item m="1" x="1912"/>
        <item m="1" x="714"/>
        <item m="1" x="722"/>
        <item m="1" x="729"/>
        <item m="1" x="735"/>
        <item m="1" x="741"/>
        <item m="1" x="752"/>
        <item m="1" x="760"/>
        <item m="1" x="766"/>
        <item m="1" x="773"/>
        <item m="1" x="1780"/>
        <item m="1" x="1790"/>
        <item m="1" x="1806"/>
        <item m="1" x="1813"/>
        <item m="1" x="1819"/>
        <item x="66"/>
        <item x="67"/>
        <item m="1" x="68"/>
        <item m="1" x="166"/>
        <item m="1" x="1173"/>
        <item m="1" x="1175"/>
        <item m="1" x="1503"/>
        <item m="1" x="1517"/>
        <item m="1" x="411"/>
        <item m="1" x="447"/>
        <item m="1" x="1390"/>
        <item m="1" x="1416"/>
        <item m="1" x="1436"/>
        <item m="1" x="1449"/>
        <item m="1" x="1470"/>
        <item m="1" x="1499"/>
        <item m="1" x="322"/>
        <item m="1" x="353"/>
        <item m="1" x="1297"/>
        <item m="1" x="1325"/>
        <item m="1" x="1333"/>
        <item m="1" x="1342"/>
        <item m="1" x="1354"/>
        <item m="1" x="1368"/>
        <item m="1" x="1377"/>
        <item m="1" x="213"/>
        <item m="1" x="225"/>
        <item m="1" x="258"/>
        <item m="1" x="276"/>
        <item m="1" x="1229"/>
        <item m="1" x="1731"/>
        <item m="1" x="2069"/>
        <item m="1" x="1833"/>
        <item m="1" x="672"/>
        <item m="1" x="677"/>
        <item m="1" x="682"/>
        <item m="1" x="690"/>
        <item m="1" x="703"/>
        <item m="1" x="212"/>
        <item m="1" x="1278"/>
        <item m="1" x="1291"/>
        <item m="1" x="1357"/>
        <item m="1" x="184"/>
        <item m="1" x="391"/>
        <item m="1" x="303"/>
        <item m="1" x="1313"/>
        <item m="1" x="1386"/>
        <item m="1" x="238"/>
        <item m="1" x="247"/>
        <item m="1" x="1239"/>
        <item m="1" x="1294"/>
        <item m="1" x="1310"/>
        <item m="1" x="120"/>
        <item m="1" x="126"/>
        <item m="1" x="132"/>
        <item m="1" x="838"/>
        <item m="1" x="846"/>
        <item m="1" x="710"/>
        <item m="1" x="1740"/>
        <item m="1" x="1742"/>
        <item m="1" x="1745"/>
        <item m="1" x="1748"/>
        <item m="1" x="1752"/>
        <item m="1" x="1757"/>
        <item m="1" x="1763"/>
        <item m="1" x="718"/>
        <item m="1" x="1169"/>
        <item m="1" x="1003"/>
        <item m="1" x="1070"/>
        <item m="1" x="402"/>
        <item m="1" x="311"/>
        <item m="1" x="332"/>
        <item m="1" x="1248"/>
        <item m="1" x="137"/>
        <item m="1" x="141"/>
        <item m="1" x="167"/>
        <item m="1" x="1189"/>
        <item m="1" x="1194"/>
        <item m="1" x="1206"/>
        <item m="1" x="1211"/>
        <item m="1" x="1217"/>
        <item m="1" x="1223"/>
        <item m="1" x="111"/>
        <item m="1" x="117"/>
        <item m="1" x="125"/>
        <item m="1" x="1582"/>
        <item m="1" x="1613"/>
        <item m="1" x="1622"/>
        <item m="1" x="632"/>
        <item m="1" x="1769"/>
        <item m="1" x="1778"/>
        <item m="1" x="639"/>
        <item m="1" x="641"/>
        <item m="1" x="643"/>
        <item m="1" x="646"/>
        <item m="1" x="1286"/>
        <item m="1" x="1193"/>
        <item m="1" x="1178"/>
        <item m="1" x="1182"/>
        <item m="1" x="1400"/>
        <item m="1" x="203"/>
        <item m="1" x="177"/>
        <item m="1" x="1198"/>
        <item m="1" x="1202"/>
        <item m="1" x="107"/>
        <item m="1" x="114"/>
        <item m="1" x="1631"/>
        <item m="1" x="1653"/>
        <item m="1" x="1661"/>
        <item m="1" x="1669"/>
        <item m="1" x="1681"/>
        <item m="1" x="467"/>
        <item m="1" x="491"/>
        <item m="1" x="633"/>
        <item m="1" x="858"/>
        <item m="1" x="665"/>
        <item m="1" x="649"/>
        <item m="1" x="653"/>
        <item m="1" x="658"/>
        <item m="1" x="708"/>
        <item m="1" x="279"/>
        <item m="1" x="170"/>
        <item m="1" x="180"/>
        <item m="1" x="1254"/>
        <item m="1" x="148"/>
        <item m="1" x="100"/>
        <item m="1" x="1642"/>
        <item m="1" x="452"/>
        <item m="1" x="483"/>
        <item m="1" x="500"/>
        <item m="1" x="511"/>
        <item m="1" x="531"/>
        <item m="1" x="539"/>
        <item m="1" x="552"/>
        <item m="1" x="870"/>
        <item m="1" x="662"/>
        <item m="1" x="1959"/>
        <item m="1" x="2044"/>
        <item m="1" x="69"/>
        <item m="1" x="70"/>
        <item m="1" x="340"/>
        <item m="1" x="350"/>
        <item m="1" x="365"/>
        <item m="1" x="384"/>
        <item m="1" x="424"/>
        <item m="1" x="192"/>
        <item m="1" x="1261"/>
        <item m="1" x="154"/>
        <item m="1" x="522"/>
        <item m="1" x="1478"/>
        <item m="1" x="1968"/>
        <item m="1" x="1987"/>
        <item m="1" x="2000"/>
        <item m="1" x="2009"/>
        <item m="1" x="2017"/>
        <item m="1" x="2030"/>
        <item m="1" x="815"/>
        <item m="1" x="835"/>
        <item m="1" x="868"/>
        <item m="1" x="896"/>
        <item m="1" x="910"/>
        <item m="1" x="1868"/>
        <item m="1" x="1917"/>
        <item m="1" x="71"/>
        <item m="1" x="72"/>
        <item m="1" x="162"/>
        <item m="1" x="404"/>
        <item m="1" x="415"/>
        <item m="1" x="427"/>
        <item m="1" x="1351"/>
        <item m="1" x="1365"/>
        <item m="1" x="1374"/>
        <item m="1" x="261"/>
        <item m="1" x="293"/>
        <item m="1" x="343"/>
        <item m="1" x="1227"/>
        <item m="1" x="634"/>
        <item m="1" x="1976"/>
        <item m="1" x="828"/>
        <item m="1" x="877"/>
        <item m="1" x="1882"/>
        <item m="1" x="1907"/>
        <item m="1" x="1924"/>
        <item m="1" x="1932"/>
        <item m="1" x="1955"/>
        <item m="1" x="746"/>
        <item m="1" x="763"/>
        <item m="1" x="770"/>
        <item m="1" x="312"/>
        <item m="1" x="394"/>
        <item m="1" x="1383"/>
        <item m="1" x="1394"/>
        <item m="1" x="845"/>
        <item m="1" x="1269"/>
        <item m="1" x="1279"/>
        <item m="1" x="161"/>
        <item m="1" x="1883"/>
        <item m="1" x="884"/>
        <item m="1" x="1891"/>
        <item m="1" x="1899"/>
        <item m="1" x="1942"/>
        <item m="1" x="757"/>
        <item m="1" x="786"/>
        <item m="1" x="801"/>
        <item m="1" x="811"/>
        <item m="1" x="824"/>
        <item m="1" x="1800"/>
        <item m="1" x="1816"/>
        <item m="1" x="1839"/>
        <item m="1" x="73"/>
        <item m="1" x="74"/>
        <item m="1" x="1407"/>
        <item m="1" x="1440"/>
        <item m="1" x="1452"/>
        <item m="1" x="222"/>
        <item m="1" x="235"/>
        <item m="1" x="255"/>
        <item m="1" x="269"/>
        <item m="1" x="202"/>
        <item m="1" x="1287"/>
        <item m="1" x="1237"/>
        <item m="1" x="104"/>
        <item m="1" x="119"/>
        <item m="1" x="1495"/>
        <item m="1" x="778"/>
        <item m="1" x="793"/>
        <item m="1" x="1811"/>
        <item m="1" x="1822"/>
        <item m="1" x="1846"/>
        <item m="1" x="1854"/>
        <item m="1" x="1878"/>
        <item m="1" x="686"/>
        <item m="1" x="715"/>
        <item m="1" x="1760"/>
        <item m="1" x="1765"/>
        <item m="1" x="323"/>
        <item m="1" x="287"/>
        <item m="1" x="296"/>
        <item m="1" x="305"/>
        <item m="1" x="1864"/>
        <item m="1" x="694"/>
        <item m="1" x="699"/>
        <item m="1" x="1755"/>
        <item m="1" x="1771"/>
        <item m="1" x="1775"/>
        <item m="1" x="1781"/>
        <item m="1" x="1791"/>
        <item m="1" x="1796"/>
        <item m="1" x="1807"/>
        <item m="1" x="75"/>
        <item m="1" x="333"/>
        <item m="1" x="344"/>
        <item m="1" x="1268"/>
        <item m="1" x="1277"/>
        <item m="1" x="1293"/>
        <item m="1" x="1304"/>
        <item m="1" x="1327"/>
        <item m="1" x="1335"/>
        <item m="1" x="1358"/>
        <item m="1" x="160"/>
        <item m="1" x="895"/>
        <item m="1" x="909"/>
        <item m="1" x="918"/>
        <item m="1" x="810"/>
        <item m="1" x="1825"/>
        <item m="1" x="696"/>
        <item m="1" x="730"/>
        <item m="1" x="736"/>
        <item m="1" x="1786"/>
        <item m="1" x="651"/>
        <item m="1" x="655"/>
        <item m="1" x="663"/>
        <item m="1" x="666"/>
        <item m="1" x="669"/>
        <item m="1" x="678"/>
        <item m="1" x="1736"/>
        <item m="1" x="1737"/>
        <item m="1" x="1738"/>
        <item m="1" x="1739"/>
        <item m="1" x="1741"/>
        <item m="1" x="1746"/>
        <item m="1" x="1749"/>
        <item m="1" x="1753"/>
        <item m="1" x="1758"/>
        <item m="1" x="153"/>
        <item m="1" x="185"/>
        <item m="1" x="195"/>
        <item m="1" x="227"/>
        <item m="1" x="1215"/>
        <item m="1" x="1989"/>
        <item m="1" x="723"/>
        <item m="1" x="659"/>
        <item m="1" x="683"/>
        <item m="1" x="1743"/>
        <item m="1" x="635"/>
        <item m="1" x="636"/>
        <item m="1" x="637"/>
        <item m="1" x="638"/>
        <item m="1" x="640"/>
        <item m="1" x="642"/>
        <item m="1" x="650"/>
        <item m="1" x="2052"/>
        <item m="1" x="2061"/>
        <item m="1" x="2085"/>
        <item m="1" x="1949"/>
        <item m="1" x="1159"/>
        <item m="1" x="1221"/>
        <item m="1" x="110"/>
        <item m="1" x="116"/>
        <item m="1" x="133"/>
        <item m="1" x="644"/>
        <item m="1" x="654"/>
        <item m="1" x="2038"/>
        <item m="1" x="2073"/>
        <item m="1" x="2094"/>
        <item m="1" x="903"/>
        <item m="1" x="915"/>
        <item m="1" x="923"/>
        <item m="1" x="929"/>
        <item m="1" x="938"/>
        <item m="1" x="951"/>
        <item m="1" x="967"/>
        <item m="1" x="1970"/>
        <item m="1" x="1978"/>
        <item m="1" x="1990"/>
        <item m="1" x="2002"/>
        <item m="1" x="2011"/>
        <item m="1" x="2020"/>
        <item m="1" x="1271"/>
        <item m="1" x="128"/>
        <item m="1" x="142"/>
        <item m="1" x="1179"/>
        <item m="1" x="1184"/>
        <item m="1" x="1187"/>
        <item m="1" x="1191"/>
        <item m="1" x="1199"/>
        <item m="1" x="1203"/>
        <item m="1" x="1207"/>
        <item m="1" x="1212"/>
        <item m="1" x="856"/>
        <item m="1" x="673"/>
        <item m="1" x="959"/>
        <item m="1" x="1936"/>
        <item m="1" x="2034"/>
        <item m="1" x="804"/>
        <item m="1" x="818"/>
        <item m="1" x="839"/>
        <item m="1" x="901"/>
        <item m="1" x="1857"/>
        <item m="1" x="1871"/>
        <item m="1" x="1885"/>
        <item m="1" x="1893"/>
        <item m="1" x="1901"/>
        <item m="1" x="1909"/>
        <item m="1" x="1919"/>
        <item m="1" x="1926"/>
        <item m="1" x="1934"/>
        <item m="1" x="764"/>
        <item m="1" x="771"/>
        <item m="1" x="794"/>
        <item m="1" x="1160"/>
        <item m="1" x="373"/>
        <item m="1" x="87"/>
        <item m="1" x="91"/>
        <item m="1" x="94"/>
        <item m="1" x="97"/>
        <item m="1" x="101"/>
        <item m="1" x="108"/>
        <item m="1" x="112"/>
        <item m="1" x="1163"/>
        <item m="1" x="1597"/>
        <item m="1" x="742"/>
        <item m="1" x="753"/>
        <item m="1" x="691"/>
        <item m="1" x="2127"/>
        <item m="1" x="1961"/>
        <item m="1" x="816"/>
        <item m="1" x="1793"/>
        <item m="1" x="1803"/>
        <item m="1" x="1817"/>
        <item m="1" x="1823"/>
        <item m="1" x="1831"/>
        <item m="1" x="695"/>
        <item m="1" x="1768"/>
        <item m="1" x="1777"/>
        <item m="1" x="1164"/>
        <item m="1" x="1167"/>
        <item m="1" x="1172"/>
        <item m="1" x="1174"/>
        <item m="1" x="1181"/>
        <item m="1" x="830"/>
        <item m="1" x="847"/>
        <item m="1" x="871"/>
        <item m="1" x="1812"/>
        <item m="1" x="1840"/>
        <item m="1" x="1847"/>
        <item m="1" x="1855"/>
        <item m="1" x="1869"/>
        <item m="1" x="681"/>
        <item m="1" x="702"/>
        <item m="1" x="709"/>
        <item m="1" x="717"/>
        <item m="1" x="725"/>
        <item m="1" x="747"/>
        <item m="1" x="1751"/>
        <item m="1" x="1756"/>
        <item m="1" x="1788"/>
        <item m="1" x="664"/>
        <item m="1" x="668"/>
        <item m="1" x="2153"/>
        <item m="1" x="1161"/>
        <item m="1" x="1162"/>
        <item m="1" x="1177"/>
        <item m="1" x="412"/>
        <item m="1" x="457"/>
        <item m="1" x="2103"/>
        <item m="1" x="879"/>
        <item m="1" x="1947"/>
        <item m="1" x="689"/>
        <item m="1" x="732"/>
        <item m="1" x="737"/>
        <item m="1" x="1762"/>
        <item m="1" x="1773"/>
        <item m="1" x="1783"/>
        <item m="1" x="1792"/>
        <item m="1" x="1802"/>
        <item m="1" x="648"/>
        <item m="1" x="657"/>
        <item m="1" x="661"/>
        <item m="1" x="671"/>
        <item m="1" x="676"/>
        <item m="1" x="680"/>
        <item m="1" x="2124"/>
        <item m="1" x="2138"/>
        <item m="1" x="571"/>
        <item m="1" x="606"/>
        <item m="1" x="675"/>
        <item m="1" x="679"/>
        <item m="1" x="1100"/>
        <item m="1" x="1104"/>
        <item m="1" x="1109"/>
        <item m="1" x="1115"/>
        <item m="1" x="1120"/>
        <item m="1" x="1124"/>
        <item m="1" x="1127"/>
        <item m="1" x="1130"/>
        <item m="1" x="1134"/>
        <item m="1" x="2176"/>
        <item m="1" x="2183"/>
        <item m="1" x="706"/>
        <item m="1" x="2114"/>
        <item m="1" x="859"/>
        <item m="1" x="748"/>
        <item m="1" x="779"/>
        <item m="1" x="787"/>
        <item m="1" x="688"/>
        <item m="1" x="2110"/>
        <item m="1" x="2144"/>
        <item m="1" x="565"/>
        <item m="1" x="577"/>
        <item m="1" x="582"/>
        <item m="1" x="589"/>
        <item m="1" x="594"/>
        <item m="1" x="599"/>
        <item m="1" x="1611"/>
        <item m="1" x="1620"/>
        <item m="1" x="1629"/>
        <item m="1" x="1640"/>
        <item m="1" x="1650"/>
        <item m="1" x="687"/>
        <item m="1" x="707"/>
        <item m="1" x="2169"/>
        <item m="1" x="2194"/>
        <item m="1" x="2210"/>
        <item m="1" x="2214"/>
        <item m="1" x="2218"/>
        <item m="1" x="1017"/>
        <item m="1" x="1040"/>
        <item m="1" x="886"/>
        <item m="1" x="738"/>
        <item m="1" x="652"/>
        <item m="1" x="613"/>
        <item m="1" x="1596"/>
        <item m="1" x="1658"/>
        <item m="1" x="1666"/>
        <item m="1" x="1678"/>
        <item m="1" x="1689"/>
        <item m="1" x="465"/>
        <item m="1" x="480"/>
        <item m="1" x="488"/>
        <item m="1" x="497"/>
        <item m="1" x="507"/>
        <item m="1" x="518"/>
        <item m="1" x="527"/>
        <item m="1" x="548"/>
        <item m="1" x="560"/>
        <item m="1" x="1492"/>
        <item m="1" x="1520"/>
        <item m="1" x="1530"/>
        <item m="1" x="1540"/>
        <item m="1" x="1564"/>
        <item m="1" x="1575"/>
        <item m="1" x="1606"/>
        <item m="1" x="366"/>
        <item m="1" x="395"/>
        <item m="1" x="716"/>
        <item m="1" x="1052"/>
        <item m="1" x="1063"/>
        <item m="1" x="1074"/>
        <item m="1" x="1082"/>
        <item m="1" x="1097"/>
        <item m="1" x="2076"/>
        <item m="1" x="2086"/>
        <item m="1" x="802"/>
        <item m="1" x="1511"/>
        <item m="1" x="1553"/>
        <item m="1" x="1591"/>
        <item m="1" x="405"/>
        <item m="1" x="416"/>
        <item m="1" x="428"/>
        <item m="1" x="438"/>
        <item m="1" x="448"/>
        <item m="1" x="461"/>
        <item m="1" x="475"/>
        <item m="1" x="1395"/>
        <item m="1" x="1408"/>
        <item m="1" x="1428"/>
        <item m="1" x="1453"/>
        <item m="1" x="1463"/>
        <item m="1" x="358"/>
        <item m="1" x="724"/>
        <item m="1" x="731"/>
        <item m="1" x="2104"/>
        <item m="1" x="2116"/>
        <item m="1" x="2130"/>
        <item m="1" x="2140"/>
        <item m="1" x="2146"/>
        <item m="1" x="2157"/>
        <item m="1" x="930"/>
        <item m="1" x="889"/>
        <item m="1" x="1441"/>
        <item m="1" x="1471"/>
        <item m="1" x="1487"/>
        <item m="1" x="1504"/>
        <item m="1" x="270"/>
        <item m="1" x="288"/>
        <item m="1" x="297"/>
        <item m="1" x="306"/>
        <item m="1" x="334"/>
        <item m="1" x="378"/>
        <item m="1" x="1305"/>
        <item m="1" x="1319"/>
        <item m="1" x="1328"/>
        <item m="1" x="1345"/>
        <item m="1" x="1359"/>
        <item m="1" x="1369"/>
        <item m="1" x="1391"/>
        <item m="1" x="186"/>
        <item m="1" x="1744"/>
        <item m="1" x="1091"/>
        <item m="1" x="2166"/>
        <item m="1" x="942"/>
        <item m="1" x="994"/>
        <item m="1" x="1004"/>
        <item m="1" x="1025"/>
        <item m="1" x="345"/>
        <item m="1" x="1336"/>
        <item m="1" x="1378"/>
        <item m="1" x="1405"/>
        <item m="1" x="174"/>
        <item m="1" x="196"/>
        <item m="1" x="206"/>
        <item m="1" x="215"/>
        <item m="1" x="228"/>
        <item m="1" x="239"/>
        <item m="1" x="248"/>
        <item m="1" x="262"/>
        <item m="1" x="280"/>
        <item m="1" x="1233"/>
        <item m="1" x="1243"/>
        <item m="1" x="1249"/>
        <item m="1" x="1256"/>
        <item m="1" x="1263"/>
        <item m="1" x="1272"/>
        <item m="1" x="1280"/>
        <item m="1" x="1288"/>
        <item m="1" x="1298"/>
        <item m="1" x="605"/>
        <item m="1" x="612"/>
        <item m="1" x="618"/>
        <item m="1" x="623"/>
        <item m="1" x="629"/>
        <item m="1" x="1713"/>
        <item m="1" x="700"/>
        <item m="1" x="971"/>
        <item m="1" x="2003"/>
        <item m="1" x="2024"/>
        <item m="1" x="2039"/>
        <item m="1" x="2062"/>
        <item m="1" x="2074"/>
        <item m="1" x="851"/>
        <item m="1" x="315"/>
        <item m="1" x="1314"/>
        <item m="1" x="616"/>
        <item m="1" x="621"/>
        <item m="1" x="625"/>
        <item m="1" x="627"/>
        <item m="1" x="631"/>
        <item m="1" x="1676"/>
        <item m="1" x="1687"/>
        <item m="1" x="1694"/>
        <item m="1" x="1699"/>
        <item m="1" x="1703"/>
        <item m="1" x="1707"/>
        <item m="1" x="1721"/>
        <item m="1" x="545"/>
        <item m="1" x="608"/>
        <item m="1" x="1624"/>
        <item m="1" x="1643"/>
        <item m="1" x="1654"/>
        <item m="1" x="1662"/>
        <item m="1" x="949"/>
        <item m="1" x="904"/>
        <item m="1" x="916"/>
        <item m="1" x="924"/>
        <item m="1" x="939"/>
        <item m="1" x="325"/>
        <item m="1" x="1717"/>
        <item m="1" x="572"/>
        <item m="1" x="1588"/>
        <item m="1" x="1603"/>
        <item m="1" x="1614"/>
        <item m="1" x="1632"/>
        <item m="1" x="1671"/>
        <item m="1" x="1683"/>
        <item m="1" x="458"/>
        <item m="1" x="484"/>
        <item m="1" x="492"/>
        <item m="1" x="523"/>
        <item m="1" x="1087"/>
        <item m="1" x="1903"/>
        <item m="1" x="1927"/>
        <item m="1" x="1937"/>
        <item m="1" x="1950"/>
        <item m="1" x="1962"/>
        <item m="1" x="1991"/>
        <item m="1" x="557"/>
        <item m="1" x="567"/>
        <item m="1" x="578"/>
        <item m="1" x="472"/>
        <item m="1" x="501"/>
        <item m="1" x="512"/>
        <item m="1" x="532"/>
        <item m="1" x="541"/>
        <item m="1" x="1483"/>
        <item m="1" x="1500"/>
        <item m="1" x="1514"/>
        <item m="1" x="1523"/>
        <item m="1" x="1533"/>
        <item m="1" x="781"/>
        <item m="1" x="795"/>
        <item m="1" x="805"/>
        <item m="1" x="848"/>
        <item m="1" x="385"/>
        <item m="1" x="1710"/>
        <item m="1" x="583"/>
        <item m="1" x="590"/>
        <item m="1" x="595"/>
        <item m="1" x="601"/>
        <item m="1" x="554"/>
        <item m="1" x="1545"/>
        <item m="1" x="374"/>
        <item m="1" x="399"/>
        <item m="1" x="408"/>
        <item m="1" x="421"/>
        <item m="1" x="434"/>
        <item m="1" x="453"/>
        <item m="1" x="1979"/>
        <item m="1" x="788"/>
        <item m="1" x="860"/>
        <item m="1" x="1834"/>
        <item m="1" x="1848"/>
        <item m="1" x="1858"/>
        <item m="1" x="388"/>
        <item m="1" x="444"/>
        <item m="1" x="1387"/>
        <item m="1" x="1401"/>
        <item m="1" x="1413"/>
        <item m="1" x="1433"/>
        <item m="1" x="1446"/>
        <item m="1" x="1872"/>
        <item m="1" x="1886"/>
        <item m="1" x="1894"/>
        <item m="1" x="1902"/>
        <item m="1" x="1910"/>
        <item m="1" x="1132"/>
        <item m="1" x="1136"/>
        <item m="1" x="1139"/>
        <item m="1" x="1570"/>
        <item m="1" x="1458"/>
        <item m="1" x="1467"/>
        <item m="1" x="1479"/>
        <item m="1" x="1148"/>
        <item m="1" x="1150"/>
        <item m="1" x="1152"/>
        <item m="1" x="1154"/>
        <item m="1" x="1496"/>
        <item m="1" x="1069"/>
        <item m="1" x="1077"/>
        <item m="1" x="1085"/>
        <item m="1" x="1105"/>
        <item m="1" x="2087"/>
        <item m="1" x="1651"/>
        <item m="1" x="1659"/>
        <item m="1" x="1667"/>
        <item m="1" x="468"/>
        <item m="1" x="1110"/>
        <item m="1" x="1116"/>
        <item m="1" x="2161"/>
        <item m="1" x="2170"/>
        <item m="1" x="2177"/>
        <item m="1" x="2184"/>
        <item m="1" x="2195"/>
        <item m="1" x="2205"/>
        <item m="1" x="977"/>
        <item m="1" x="1006"/>
        <item m="1" x="1041"/>
        <item m="1" x="1053"/>
        <item m="1" x="1064"/>
        <item m="1" x="2031"/>
        <item m="1" x="2045"/>
        <item m="1" x="2055"/>
        <item m="1" x="2095"/>
        <item m="1" x="897"/>
        <item m="1" x="1185"/>
        <item m="1" x="1188"/>
        <item m="1" x="1633"/>
        <item m="1" x="1679"/>
        <item m="1" x="1690"/>
        <item m="1" x="1696"/>
        <item m="1" x="1701"/>
        <item m="1" x="1559"/>
        <item m="1" x="1583"/>
        <item m="1" x="1598"/>
        <item m="1" x="1093"/>
        <item m="1" x="2123"/>
        <item m="1" x="2136"/>
        <item m="1" x="1018"/>
        <item m="1" x="1028"/>
        <item m="1" x="2066"/>
        <item m="1" x="2077"/>
        <item m="1" x="2105"/>
        <item m="1" x="2117"/>
        <item m="1" x="2131"/>
        <item m="1" x="911"/>
        <item m="1" x="919"/>
        <item m="1" x="931"/>
        <item m="1" x="943"/>
        <item m="1" x="952"/>
        <item m="1" x="960"/>
        <item m="1" x="983"/>
        <item m="1" x="1943"/>
        <item m="1" x="1965"/>
        <item m="1" x="1973"/>
        <item m="1" x="2012"/>
        <item m="1" x="832"/>
        <item m="1" x="852"/>
        <item m="1" x="880"/>
        <item m="1" x="1904"/>
        <item m="1" x="1644"/>
        <item m="1" x="1705"/>
        <item m="1" x="508"/>
        <item m="1" x="528"/>
        <item m="1" x="549"/>
        <item m="1" x="561"/>
        <item m="1" x="575"/>
        <item m="1" x="758"/>
        <item m="1" x="1121"/>
        <item m="1" x="2150"/>
        <item m="1" x="972"/>
        <item m="1" x="1956"/>
        <item m="1" x="2025"/>
        <item m="1" x="2040"/>
        <item m="1" x="812"/>
        <item m="1" x="825"/>
        <item m="1" x="841"/>
        <item m="1" x="863"/>
        <item m="1" x="890"/>
        <item m="1" x="1879"/>
        <item m="1" x="1888"/>
        <item m="1" x="1896"/>
        <item m="1" x="1913"/>
        <item m="1" x="1928"/>
        <item m="1" x="1938"/>
        <item m="1" x="743"/>
        <item m="1" x="754"/>
        <item m="1" x="767"/>
        <item m="1" x="1808"/>
        <item m="1" x="570"/>
        <item m="1" x="581"/>
        <item m="1" x="587"/>
        <item m="1" x="1541"/>
        <item m="1" x="1565"/>
        <item m="1" x="2141"/>
        <item m="1" x="997"/>
        <item m="1" x="925"/>
        <item m="1" x="1982"/>
        <item m="1" x="872"/>
        <item m="1" x="905"/>
        <item m="1" x="1865"/>
        <item m="1" x="1951"/>
        <item m="1" x="774"/>
        <item m="1" x="782"/>
        <item m="1" x="789"/>
        <item m="1" x="796"/>
        <item m="1" x="1797"/>
        <item m="1" x="1820"/>
        <item m="1" x="1835"/>
        <item m="1" x="1841"/>
        <item m="1" x="1849"/>
        <item m="1" x="1859"/>
        <item m="1" x="1126"/>
        <item m="1" x="1576"/>
        <item m="1" x="1617"/>
        <item m="1" x="1627"/>
        <item m="1" x="1637"/>
        <item m="1" x="354"/>
        <item m="1" x="1422"/>
        <item m="1" x="1920"/>
        <item m="1" x="806"/>
        <item m="1" x="819"/>
        <item m="1" x="1814"/>
        <item m="1" x="1826"/>
        <item m="1" x="1873"/>
        <item m="1" x="1114"/>
        <item m="1" x="1119"/>
        <item m="1" x="1123"/>
        <item m="1" x="1129"/>
        <item m="1" x="1133"/>
        <item m="1" x="1137"/>
        <item m="1" x="1140"/>
        <item m="1" x="1143"/>
        <item m="1" x="1146"/>
        <item m="1" x="2192"/>
        <item m="1" x="2203"/>
        <item m="1" x="2208"/>
        <item m="1" x="2216"/>
        <item m="1" x="2223"/>
        <item m="1" x="429"/>
        <item m="1" x="439"/>
        <item m="1" x="476"/>
        <item m="1" x="487"/>
        <item m="1" x="505"/>
        <item m="1" x="2220"/>
        <item m="1" x="2226"/>
        <item m="1" x="2229"/>
        <item m="1" x="2154"/>
        <item m="1" x="2164"/>
        <item m="1" x="2174"/>
        <item m="1" x="2180"/>
        <item m="1" x="980"/>
        <item m="1" x="1000"/>
        <item m="1" x="2035"/>
        <item m="1" x="2070"/>
        <item m="1" x="1205"/>
        <item m="1" x="1648"/>
        <item m="1" x="495"/>
        <item m="1" x="1454"/>
        <item m="1" x="1071"/>
        <item m="1" x="2189"/>
        <item m="1" x="2200"/>
        <item m="1" x="2021"/>
        <item m="1" x="2049"/>
        <item m="1" x="2059"/>
        <item m="1" x="2082"/>
        <item m="1" x="2092"/>
        <item m="1" x="2101"/>
        <item m="1" x="2125"/>
        <item m="1" x="958"/>
        <item m="1" x="1663"/>
        <item m="1" x="1472"/>
        <item m="1" x="1518"/>
        <item m="1" x="1527"/>
        <item m="1" x="316"/>
        <item m="1" x="326"/>
        <item m="1" x="1049"/>
        <item m="1" x="992"/>
        <item m="1" x="1009"/>
        <item m="1" x="2111"/>
        <item m="1" x="887"/>
        <item m="1" x="902"/>
        <item m="1" x="914"/>
        <item m="1" x="922"/>
        <item m="1" x="928"/>
        <item m="1" x="979"/>
        <item m="1" x="1969"/>
        <item m="1" x="1977"/>
        <item m="1" x="2010"/>
        <item m="1" x="817"/>
        <item m="1" x="1222"/>
        <item m="1" x="1550"/>
        <item m="1" x="335"/>
        <item m="1" x="359"/>
        <item m="1" x="379"/>
        <item m="1" x="392"/>
        <item m="1" x="937"/>
        <item m="1" x="950"/>
        <item m="1" x="1935"/>
        <item m="1" x="1948"/>
        <item m="1" x="1960"/>
        <item m="1" x="1988"/>
        <item m="1" x="2001"/>
        <item m="1" x="2019"/>
        <item m="1" x="2033"/>
        <item m="1" x="836"/>
        <item m="1" x="844"/>
        <item m="1" x="869"/>
        <item m="1" x="878"/>
        <item m="1" x="885"/>
        <item m="1" x="1856"/>
        <item m="1" x="1918"/>
        <item m="1" x="1156"/>
        <item m="1" x="1216"/>
        <item m="1" x="425"/>
        <item m="1" x="1360"/>
        <item m="1" x="1370"/>
        <item m="1" x="1379"/>
        <item m="1" x="1079"/>
        <item m="1" x="1088"/>
        <item m="1" x="1094"/>
        <item m="1" x="803"/>
        <item m="1" x="829"/>
        <item m="1" x="857"/>
        <item m="1" x="900"/>
        <item m="1" x="1884"/>
        <item m="1" x="1892"/>
        <item m="1" x="1908"/>
        <item m="1" x="1925"/>
        <item m="1" x="1933"/>
        <item m="1" x="1946"/>
        <item m="1" x="1151"/>
        <item m="1" x="1155"/>
        <item m="1" x="1157"/>
        <item m="1" x="2225"/>
        <item m="1" x="2235"/>
        <item m="1" x="2236"/>
        <item m="1" x="1672"/>
        <item m="1" x="1426"/>
        <item m="1" x="1437"/>
        <item m="1" x="229"/>
        <item m="1" x="240"/>
        <item m="1" x="966"/>
        <item m="1" x="1870"/>
        <item m="1" x="1900"/>
        <item m="1" x="1153"/>
        <item m="1" x="1158"/>
        <item m="1" x="2228"/>
        <item m="1" x="2231"/>
        <item m="1" x="2232"/>
        <item m="1" x="2233"/>
        <item m="1" x="2234"/>
        <item m="1" x="2237"/>
        <item m="1" x="1135"/>
        <item m="1" x="2207"/>
        <item m="1" x="216"/>
        <item m="1" x="249"/>
        <item m="1" x="1994"/>
        <item m="1" x="1101"/>
        <item m="1" x="1145"/>
        <item m="1" x="2238"/>
        <item m="1" x="1117"/>
        <item m="1" x="1122"/>
        <item m="1" x="1125"/>
        <item m="1" x="1128"/>
        <item m="1" x="1131"/>
        <item m="1" x="1138"/>
        <item m="1" x="1141"/>
        <item m="1" x="1144"/>
        <item m="1" x="2188"/>
        <item m="1" x="2199"/>
        <item m="1" x="2212"/>
        <item m="1" x="1392"/>
        <item m="1" x="263"/>
        <item m="1" x="281"/>
        <item m="1" x="1612"/>
        <item m="1" x="1652"/>
        <item m="1" x="1668"/>
        <item m="1" x="1691"/>
        <item m="1" x="481"/>
        <item m="1" x="498"/>
        <item m="1" x="2171"/>
        <item m="1" x="2178"/>
        <item m="1" x="2185"/>
        <item m="1" x="2196"/>
        <item m="1" x="1147"/>
        <item m="1" x="1149"/>
        <item m="1" x="1621"/>
        <item m="1" x="1660"/>
        <item m="1" x="1680"/>
        <item m="1" x="466"/>
        <item m="1" x="489"/>
        <item m="1" x="509"/>
        <item m="1" x="519"/>
        <item m="1" x="529"/>
        <item m="1" x="536"/>
        <item m="1" x="550"/>
        <item m="1" x="1542"/>
        <item m="1" x="1554"/>
        <item m="1" x="1577"/>
        <item m="1" x="1592"/>
        <item m="1" x="1607"/>
        <item m="1" x="440"/>
        <item m="1" x="462"/>
        <item m="1" x="1409"/>
        <item m="1" x="1418"/>
        <item m="1" x="1473"/>
        <item m="1" x="1747"/>
        <item m="1" x="1761"/>
        <item m="1" x="2211"/>
        <item m="1" x="2215"/>
        <item m="1" x="2219"/>
        <item m="1" x="2222"/>
        <item m="1" x="1019"/>
        <item m="1" x="1029"/>
        <item m="1" x="1060"/>
        <item m="1" x="1106"/>
        <item m="1" x="1142"/>
        <item m="1" x="1111"/>
        <item m="1" x="1566"/>
        <item m="1" x="367"/>
        <item m="1" x="430"/>
        <item m="1" x="449"/>
        <item m="1" x="477"/>
        <item m="1" x="1396"/>
        <item m="1" x="1429"/>
        <item m="1" x="1442"/>
        <item m="1" x="1455"/>
        <item m="1" x="1464"/>
        <item m="1" x="1488"/>
        <item m="1" x="1505"/>
        <item m="1" x="327"/>
        <item m="1" x="1320"/>
        <item m="1" x="1346"/>
        <item m="1" x="1361"/>
        <item m="1" x="1034"/>
        <item m="1" x="1042"/>
        <item m="1" x="1054"/>
        <item m="1" x="1065"/>
        <item m="1" x="1075"/>
        <item m="1" x="1083"/>
        <item m="1" x="1092"/>
        <item m="1" x="1641"/>
        <item m="1" x="298"/>
        <item m="1" x="336"/>
        <item m="1" x="346"/>
        <item m="1" x="380"/>
        <item m="1" x="1306"/>
        <item m="1" x="1329"/>
        <item m="1" x="1337"/>
        <item m="1" x="175"/>
        <item m="1" x="187"/>
        <item m="1" x="207"/>
        <item m="1" x="264"/>
        <item m="1" x="1234"/>
        <item m="1" x="1244"/>
        <item m="1" x="1250"/>
        <item m="1" x="1257"/>
        <item m="1" x="1264"/>
        <item m="1" x="1273"/>
        <item m="1" x="1281"/>
        <item m="1" x="1299"/>
        <item m="1" x="129"/>
        <item m="1" x="155"/>
        <item m="1" x="171"/>
        <item m="1" x="1098"/>
        <item m="1" x="2078"/>
        <item m="1" x="2088"/>
        <item m="1" x="2096"/>
        <item m="1" x="2106"/>
        <item m="1" x="2118"/>
        <item m="1" x="2132"/>
        <item m="1" x="968"/>
        <item m="1" x="1630"/>
        <item m="1" x="1512"/>
        <item m="1" x="386"/>
        <item m="1" x="360"/>
        <item m="1" x="197"/>
        <item m="1" x="241"/>
        <item m="1" x="1315"/>
        <item m="1" x="122"/>
        <item m="1" x="134"/>
        <item m="1" x="138"/>
        <item m="1" x="143"/>
        <item m="1" x="149"/>
        <item m="1" x="163"/>
        <item m="1" x="181"/>
        <item m="1" x="1695"/>
        <item m="1" x="1704"/>
        <item m="1" x="1708"/>
        <item m="1" x="1711"/>
        <item m="1" x="1722"/>
        <item m="1" x="2147"/>
        <item m="1" x="2158"/>
        <item m="1" x="932"/>
        <item m="1" x="944"/>
        <item m="1" x="953"/>
        <item m="1" x="961"/>
        <item m="1" x="995"/>
        <item m="1" x="1005"/>
        <item m="1" x="562"/>
        <item m="1" x="1493"/>
        <item m="1" x="1521"/>
        <item m="1" x="1531"/>
        <item m="1" x="217"/>
        <item m="1" x="1677"/>
        <item m="1" x="1688"/>
        <item m="1" x="1700"/>
        <item m="1" x="1714"/>
        <item m="1" x="1718"/>
        <item m="1" x="546"/>
        <item m="1" x="568"/>
        <item m="1" x="579"/>
        <item m="1" x="584"/>
        <item m="1" x="591"/>
        <item m="1" x="596"/>
        <item m="1" x="602"/>
        <item m="1" x="609"/>
        <item m="1" x="1604"/>
        <item m="1" x="1625"/>
        <item m="1" x="1684"/>
        <item m="1" x="1750"/>
        <item m="1" x="984"/>
        <item m="1" x="1014"/>
        <item m="1" x="1026"/>
        <item m="1" x="1983"/>
        <item m="1" x="1995"/>
        <item m="1" x="2005"/>
        <item m="1" x="2013"/>
        <item m="1" x="2053"/>
        <item m="1" x="2004"/>
        <item m="1" x="1459"/>
        <item m="1" x="230"/>
        <item m="1" x="250"/>
        <item m="1" x="282"/>
        <item m="1" x="558"/>
        <item m="1" x="573"/>
        <item m="1" x="1589"/>
        <item m="1" x="1615"/>
        <item m="1" x="1634"/>
        <item m="1" x="1645"/>
        <item m="1" x="1664"/>
        <item m="1" x="473"/>
        <item m="1" x="485"/>
        <item m="1" x="493"/>
        <item m="1" x="1546"/>
        <item m="1" x="1560"/>
        <item m="1" x="2026"/>
        <item m="1" x="2063"/>
        <item m="1" x="396"/>
        <item m="1" x="513"/>
        <item m="1" x="555"/>
        <item m="1" x="1484"/>
        <item m="1" x="1524"/>
        <item m="1" x="1584"/>
        <item m="1" x="1599"/>
        <item m="1" x="355"/>
        <item m="1" x="422"/>
        <item m="1" x="1766"/>
        <item m="1" x="864"/>
        <item m="1" x="873"/>
        <item m="1" x="406"/>
        <item m="1" x="1655"/>
        <item m="1" x="1673"/>
        <item m="1" x="1501"/>
        <item m="1" x="1534"/>
        <item m="1" x="375"/>
        <item m="1" x="389"/>
        <item m="1" x="400"/>
        <item m="1" x="435"/>
        <item m="1" x="454"/>
        <item m="1" x="1388"/>
        <item m="1" x="1402"/>
        <item m="1" x="1414"/>
        <item m="1" x="891"/>
        <item m="1" x="940"/>
        <item m="1" x="459"/>
        <item m="1" x="1515"/>
        <item m="1" x="1571"/>
        <item m="1" x="409"/>
        <item m="1" x="445"/>
        <item m="1" x="469"/>
        <item m="1" x="1434"/>
        <item m="1" x="1447"/>
        <item m="1" x="1460"/>
        <item m="1" x="1468"/>
        <item m="1" x="1497"/>
        <item m="1" x="259"/>
        <item m="1" x="277"/>
        <item m="1" x="291"/>
        <item m="1" x="320"/>
        <item m="1" x="370"/>
        <item m="1" x="1295"/>
        <item m="1" x="1323"/>
        <item m="1" x="1340"/>
        <item m="1" x="178"/>
        <item m="1" x="223"/>
        <item m="1" x="1914"/>
        <item m="1" x="1929"/>
        <item m="1" x="1952"/>
        <item m="1" x="2128"/>
        <item m="1" x="1022"/>
        <item m="1" x="417"/>
        <item m="1" x="502"/>
        <item m="1" x="533"/>
        <item m="1" x="542"/>
        <item m="1" x="1480"/>
        <item m="1" x="301"/>
        <item m="1" x="309"/>
        <item m="1" x="330"/>
        <item m="1" x="341"/>
        <item m="1" x="1311"/>
        <item m="1" x="1331"/>
        <item m="1" x="1352"/>
        <item m="1" x="1375"/>
        <item m="1" x="190"/>
        <item m="1" x="200"/>
        <item m="1" x="210"/>
        <item m="1" x="1723"/>
        <item m="1" x="1772"/>
        <item m="1" x="1963"/>
        <item m="1" x="1971"/>
        <item m="1" x="1980"/>
        <item m="1" x="1992"/>
        <item m="1" x="775"/>
        <item m="1" x="790"/>
        <item m="1" x="797"/>
        <item m="1" x="807"/>
        <item m="1" x="840"/>
        <item m="1" x="1836"/>
        <item m="1" x="1037"/>
        <item m="1" x="524"/>
        <item m="1" x="1366"/>
        <item m="1" x="1384"/>
        <item m="1" x="245"/>
        <item m="1" x="256"/>
        <item m="1" x="274"/>
        <item m="1" x="1716"/>
        <item m="1" x="1724"/>
        <item m="1" x="1725"/>
        <item m="1" x="1726"/>
        <item m="1" x="1727"/>
        <item m="1" x="1728"/>
        <item m="1" x="1729"/>
        <item m="1" x="1730"/>
        <item m="1" x="617"/>
        <item m="1" x="619"/>
        <item m="1" x="1670"/>
        <item m="1" x="1682"/>
        <item m="1" x="820"/>
        <item m="1" x="861"/>
        <item m="1" x="1827"/>
        <item m="1" x="1842"/>
        <item m="1" x="1860"/>
        <item m="1" x="351"/>
        <item m="1" x="1398"/>
        <item m="1" x="168"/>
        <item m="1" x="236"/>
        <item m="1" x="1720"/>
        <item m="1" x="607"/>
        <item m="1" x="614"/>
        <item m="1" x="622"/>
        <item m="1" x="624"/>
        <item m="1" x="626"/>
        <item m="1" x="628"/>
        <item m="1" x="630"/>
        <item m="1" x="1692"/>
        <item m="1" x="566"/>
        <item m="1" x="2179"/>
        <item m="1" x="89"/>
        <item m="1" x="520"/>
        <item m="1" x="530"/>
        <item m="1" x="537"/>
        <item m="1" x="551"/>
        <item m="1" x="563"/>
        <item m="1" x="576"/>
        <item m="1" x="588"/>
        <item m="1" x="1543"/>
        <item m="1" x="1555"/>
        <item m="1" x="837"/>
        <item m="1" x="1423"/>
        <item m="1" x="1697"/>
        <item m="1" x="1709"/>
        <item m="1" x="1712"/>
        <item m="1" x="1715"/>
        <item m="1" x="1719"/>
        <item m="1" x="540"/>
        <item m="1" x="553"/>
        <item m="1" x="2142"/>
        <item m="1" x="2151"/>
        <item m="1" x="2186"/>
        <item m="1" x="2197"/>
        <item m="1" x="2107"/>
        <item m="1" x="99"/>
        <item m="1" x="1567"/>
        <item m="1" x="1578"/>
        <item m="1" x="1593"/>
        <item m="1" x="1618"/>
        <item m="1" x="1638"/>
        <item m="1" x="418"/>
        <item m="1" x="431"/>
        <item m="1" x="441"/>
        <item m="1" x="450"/>
        <item m="1" x="463"/>
        <item m="1" x="600"/>
        <item m="1" x="1702"/>
        <item m="1" x="2162"/>
        <item m="1" x="2172"/>
        <item m="1" x="2206"/>
        <item m="1" x="978"/>
        <item m="1" x="989"/>
        <item m="1" x="998"/>
        <item m="1" x="1007"/>
        <item m="1" x="1020"/>
        <item m="1" x="1030"/>
        <item m="1" x="1035"/>
        <item m="1" x="1043"/>
        <item m="1" x="2046"/>
        <item m="1" x="2056"/>
        <item m="1" x="2097"/>
        <item m="1" x="898"/>
        <item m="1" x="1974"/>
        <item m="1" x="833"/>
        <item m="1" x="92"/>
        <item m="1" x="478"/>
        <item m="1" x="496"/>
        <item m="1" x="506"/>
        <item m="1" x="516"/>
        <item m="1" x="1443"/>
        <item m="1" x="1456"/>
        <item m="1" x="1465"/>
        <item m="1" x="1474"/>
        <item m="1" x="1489"/>
        <item m="1" x="1506"/>
        <item m="1" x="1706"/>
        <item m="1" x="1055"/>
        <item m="1" x="1066"/>
        <item m="1" x="2067"/>
        <item m="1" x="2079"/>
        <item m="1" x="2119"/>
        <item m="1" x="2133"/>
        <item m="1" x="954"/>
        <item m="1" x="962"/>
        <item m="1" x="973"/>
        <item m="1" x="985"/>
        <item m="1" x="1944"/>
        <item m="1" x="1957"/>
        <item m="1" x="1966"/>
        <item m="1" x="1984"/>
        <item m="1" x="2014"/>
        <item m="1" x="881"/>
        <item m="1" x="892"/>
        <item m="1" x="103"/>
        <item m="1" x="525"/>
        <item m="1" x="1528"/>
        <item m="1" x="1538"/>
        <item m="1" x="1551"/>
        <item m="1" x="317"/>
        <item m="1" x="328"/>
        <item m="1" x="337"/>
        <item m="1" x="347"/>
        <item m="1" x="361"/>
        <item m="1" x="381"/>
        <item m="1" x="403"/>
        <item m="1" x="413"/>
        <item m="1" x="426"/>
        <item m="1" x="1996"/>
        <item m="1" x="842"/>
        <item m="1" x="1880"/>
        <item m="1" x="1889"/>
        <item m="1" x="393"/>
        <item m="1" x="1347"/>
        <item m="1" x="1362"/>
        <item m="1" x="1371"/>
        <item m="1" x="1380"/>
        <item m="1" x="1393"/>
        <item m="1" x="1427"/>
        <item m="1" x="1438"/>
        <item m="1" x="912"/>
        <item m="1" x="920"/>
        <item m="1" x="926"/>
        <item m="1" x="933"/>
        <item m="1" x="945"/>
        <item m="1" x="2006"/>
        <item m="1" x="1866"/>
        <item m="1" x="1897"/>
        <item m="1" x="1905"/>
        <item m="1" x="1915"/>
        <item m="1" x="1930"/>
        <item m="1" x="1939"/>
        <item m="1" x="1953"/>
        <item m="1" x="1798"/>
        <item m="1" x="1809"/>
        <item m="1" x="1874"/>
        <item m="1" x="514"/>
        <item m="1" x="1406"/>
        <item m="1" x="1417"/>
        <item m="1" x="1450"/>
        <item m="1" x="218"/>
        <item m="1" x="231"/>
        <item m="1" x="242"/>
        <item m="1" x="251"/>
        <item m="1" x="265"/>
        <item m="1" x="283"/>
        <item m="1" x="313"/>
        <item m="1" x="1921"/>
        <item m="1" x="761"/>
        <item m="1" x="1843"/>
        <item m="1" x="1850"/>
        <item m="1" x="1861"/>
        <item m="1" x="684"/>
        <item m="1" x="692"/>
        <item m="1" x="719"/>
        <item m="1" x="294"/>
        <item m="1" x="324"/>
        <item m="1" x="1265"/>
        <item m="1" x="1274"/>
        <item m="1" x="1282"/>
        <item m="1" x="1289"/>
        <item m="1" x="1300"/>
        <item m="1" x="1343"/>
        <item m="1" x="1355"/>
        <item m="1" x="853"/>
        <item m="1" x="865"/>
        <item m="1" x="874"/>
        <item m="1" x="906"/>
        <item m="1" x="798"/>
        <item m="1" x="808"/>
        <item m="1" x="697"/>
        <item m="1" x="704"/>
        <item m="1" x="711"/>
        <item m="1" x="726"/>
        <item m="1" x="2224"/>
        <item m="1" x="1072"/>
        <item m="1" x="1080"/>
        <item m="1" x="1089"/>
        <item m="1" x="1112"/>
        <item m="1" x="1326"/>
        <item m="1" x="1334"/>
        <item m="1" x="144"/>
        <item m="1" x="150"/>
        <item m="1" x="156"/>
        <item m="1" x="182"/>
        <item m="1" x="193"/>
        <item m="1" x="214"/>
        <item m="1" x="226"/>
        <item m="1" x="813"/>
        <item m="1" x="744"/>
        <item m="1" x="791"/>
        <item m="1" x="2227"/>
        <item m="1" x="1102"/>
        <item m="1" x="1107"/>
        <item m="1" x="1118"/>
        <item m="1" x="2115"/>
        <item m="1" x="106"/>
        <item m="1" x="534"/>
        <item m="1" x="204"/>
        <item m="1" x="1208"/>
        <item m="1" x="1218"/>
        <item m="1" x="1224"/>
        <item m="1" x="1230"/>
        <item m="1" x="1240"/>
        <item m="1" x="1255"/>
        <item m="1" x="1262"/>
        <item m="1" x="585"/>
        <item m="1" x="592"/>
        <item m="1" x="2027"/>
        <item m="1" x="2041"/>
        <item m="1" x="755"/>
        <item m="1" x="768"/>
        <item m="1" x="733"/>
        <item m="1" x="739"/>
        <item m="1" x="749"/>
        <item m="1" x="2193"/>
        <item m="1" x="2145"/>
        <item m="1" x="2155"/>
        <item m="1" x="2181"/>
        <item m="1" x="1270"/>
        <item m="1" x="597"/>
        <item m="1" x="603"/>
        <item m="1" x="615"/>
        <item m="1" x="620"/>
        <item m="1" x="1635"/>
        <item m="1" x="1646"/>
        <item m="1" x="1656"/>
        <item m="1" x="2137"/>
        <item x="0"/>
        <item x="1"/>
        <item m="1" x="2204"/>
        <item m="1" x="2129"/>
        <item m="1" x="2139"/>
        <item m="1" x="2165"/>
        <item m="1" x="2175"/>
        <item m="1" x="2190"/>
        <item m="1" x="2201"/>
        <item m="1" x="969"/>
        <item m="1" x="993"/>
        <item m="1" x="1001"/>
        <item m="1" x="610"/>
        <item m="1" x="1674"/>
        <item m="1" x="1685"/>
        <item m="1" x="1693"/>
        <item m="1" x="1698"/>
        <item m="1" x="776"/>
        <item m="1" x="981"/>
        <item m="1" x="1023"/>
        <item m="1" x="1032"/>
        <item m="1" x="1038"/>
        <item m="1" x="1047"/>
        <item m="1" x="503"/>
        <item m="1" x="783"/>
        <item m="1" x="821"/>
        <item x="2"/>
        <item m="1" x="1010"/>
        <item m="1" x="2022"/>
        <item m="1" x="2036"/>
        <item m="1" x="2060"/>
        <item m="1" x="2071"/>
        <item m="1" x="2083"/>
        <item m="1" x="2112"/>
        <item m="1" x="543"/>
        <item m="1" x="482"/>
        <item m="1" x="1532"/>
        <item m="1" x="1544"/>
        <item m="1" x="1556"/>
        <item m="1" x="1579"/>
        <item m="1" x="660"/>
        <item m="1" x="1044"/>
        <item m="1" x="1067"/>
        <item m="1" x="1076"/>
        <item m="1" x="1084"/>
        <item m="1" x="1099"/>
        <item m="1" x="2098"/>
        <item m="1" x="826"/>
        <item m="1" x="2230"/>
        <item m="1" x="1050"/>
        <item m="1" x="490"/>
        <item m="1" x="499"/>
        <item m="1" x="510"/>
        <item m="1" x="1568"/>
        <item m="1" x="1594"/>
        <item m="1" x="368"/>
        <item m="1" x="387"/>
        <item m="1" x="397"/>
        <item m="1" x="442"/>
        <item m="1" x="479"/>
        <item m="1" x="1419"/>
        <item m="1" x="1430"/>
        <item m="1" x="299"/>
        <item m="1" x="307"/>
        <item m="1" x="645"/>
        <item m="1" x="2080"/>
        <item m="1" x="2108"/>
        <item m="1" x="2120"/>
        <item m="1" x="2134"/>
        <item m="1" x="2148"/>
        <item m="1" x="1095"/>
        <item m="1" x="1058"/>
        <item m="1" x="2050"/>
        <item m="1" x="2102"/>
        <item m="1" x="407"/>
        <item m="1" x="419"/>
        <item m="1" x="451"/>
        <item m="1" x="464"/>
        <item m="1" x="1397"/>
        <item m="1" x="1410"/>
        <item m="1" x="1475"/>
        <item m="1" x="1507"/>
        <item m="1" x="271"/>
        <item m="1" x="318"/>
        <item m="1" x="1307"/>
        <item m="1" x="1321"/>
        <item m="1" x="1338"/>
        <item m="1" x="2159"/>
        <item m="1" x="934"/>
        <item m="1" x="946"/>
        <item m="1" x="955"/>
        <item m="1" x="963"/>
        <item m="1" x="974"/>
        <item m="1" x="986"/>
        <item m="1" x="996"/>
        <item m="1" x="1027"/>
        <item m="1" x="2089"/>
        <item m="1" x="1061"/>
        <item m="1" x="2093"/>
        <item m="1" x="432"/>
        <item m="1" x="1444"/>
        <item m="1" x="1457"/>
        <item m="1" x="1466"/>
        <item m="1" x="1490"/>
        <item m="1" x="289"/>
        <item m="1" x="1348"/>
        <item m="1" x="1372"/>
        <item m="1" x="1381"/>
        <item m="1" x="266"/>
        <item m="1" x="1251"/>
        <item m="1" x="1266"/>
        <item m="1" x="2167"/>
        <item m="1" x="1997"/>
        <item m="1" x="2007"/>
        <item m="1" x="2028"/>
        <item m="1" x="2042"/>
        <item m="1" x="2064"/>
        <item m="1" x="1608"/>
        <item m="1" x="329"/>
        <item m="1" x="1330"/>
        <item m="1" x="1363"/>
        <item m="1" x="188"/>
        <item m="1" x="198"/>
        <item m="1" x="243"/>
        <item m="1" x="252"/>
        <item m="1" x="284"/>
        <item m="1" x="1235"/>
        <item m="1" x="1245"/>
        <item m="1" x="1275"/>
        <item m="1" x="1283"/>
        <item m="1" x="1290"/>
        <item m="1" x="157"/>
        <item m="1" x="164"/>
        <item m="1" x="1192"/>
        <item m="1" x="2075"/>
        <item m="1" x="854"/>
        <item m="1" x="866"/>
        <item m="1" x="875"/>
        <item m="1" x="1494"/>
        <item m="1" x="1513"/>
        <item m="1" x="338"/>
        <item m="1" x="348"/>
        <item m="1" x="362"/>
        <item m="1" x="382"/>
        <item m="1" x="1301"/>
        <item m="1" x="1316"/>
        <item m="1" x="123"/>
        <item m="1" x="1196"/>
        <item m="1" x="1204"/>
        <item m="1" x="1209"/>
        <item m="1" x="1219"/>
        <item m="1" x="1225"/>
        <item m="1" x="2090"/>
        <item m="1" x="1015"/>
        <item m="1" x="1985"/>
        <item m="1" x="882"/>
        <item m="1" x="893"/>
        <item m="1" x="907"/>
        <item m="1" x="917"/>
        <item m="1" x="941"/>
        <item m="1" x="1916"/>
        <item m="1" x="1522"/>
        <item m="1" x="172"/>
        <item m="1" x="183"/>
        <item m="1" x="1200"/>
        <item m="1" x="1213"/>
        <item m="1" x="1231"/>
        <item m="1" x="1241"/>
        <item m="1" x="547"/>
        <item m="1" x="559"/>
        <item m="1" x="580"/>
        <item m="1" x="586"/>
        <item m="1" x="593"/>
        <item m="1" x="1657"/>
        <item m="1" x="1675"/>
        <item m="1" x="1686"/>
        <item m="1" x="556"/>
        <item m="1" x="647"/>
        <item m="1" x="1906"/>
        <item m="1" x="1922"/>
        <item m="1" x="1940"/>
        <item m="1" x="1964"/>
        <item m="1" x="1972"/>
        <item m="1" x="1981"/>
        <item m="1" x="1993"/>
        <item m="1" x="784"/>
        <item m="1" x="2209"/>
        <item m="1" x="2213"/>
        <item m="1" x="521"/>
        <item m="1" x="208"/>
        <item m="1" x="569"/>
        <item m="1" x="574"/>
        <item m="1" x="598"/>
        <item m="1" x="1590"/>
        <item m="1" x="1647"/>
        <item m="1" x="460"/>
        <item m="1" x="474"/>
        <item m="1" x="494"/>
        <item m="1" x="515"/>
        <item m="1" x="526"/>
        <item m="1" x="1561"/>
        <item m="1" x="667"/>
        <item m="1" x="799"/>
        <item m="1" x="822"/>
        <item m="1" x="831"/>
        <item m="1" x="849"/>
        <item m="1" x="862"/>
        <item m="1" x="1828"/>
        <item m="1" x="1837"/>
        <item m="1" x="2221"/>
        <item m="1" x="1258"/>
        <item m="1" x="130"/>
        <item m="1" x="611"/>
        <item m="1" x="1605"/>
        <item m="1" x="1616"/>
        <item m="1" x="1626"/>
        <item m="1" x="1665"/>
        <item m="1" x="486"/>
        <item m="1" x="504"/>
        <item m="1" x="1502"/>
        <item m="1" x="1525"/>
        <item m="1" x="1535"/>
        <item m="1" x="1547"/>
        <item m="1" x="1585"/>
        <item m="1" x="390"/>
        <item m="1" x="401"/>
        <item m="1" x="410"/>
        <item m="1" x="1448"/>
        <item m="1" x="1461"/>
        <item m="1" x="670"/>
        <item m="1" x="1851"/>
        <item m="1" x="1875"/>
        <item m="1" x="1887"/>
        <item m="1" x="2217"/>
        <item m="1" x="232"/>
        <item m="1" x="604"/>
        <item m="1" x="1636"/>
        <item m="1" x="535"/>
        <item m="1" x="544"/>
        <item m="1" x="1485"/>
        <item m="1" x="1516"/>
        <item m="1" x="1572"/>
        <item m="1" x="423"/>
        <item m="1" x="436"/>
        <item m="1" x="1403"/>
        <item m="1" x="1435"/>
        <item m="1" x="1481"/>
        <item m="1" x="260"/>
        <item m="1" x="1324"/>
        <item m="1" x="1353"/>
        <item m="1" x="674"/>
        <item m="1" x="1011"/>
        <item m="1" x="1911"/>
        <item m="1" x="712"/>
        <item m="1" x="720"/>
        <item m="1" x="727"/>
        <item m="1" x="740"/>
        <item m="1" x="750"/>
        <item m="1" x="759"/>
        <item m="1" x="765"/>
        <item m="1" x="772"/>
        <item m="1" x="219"/>
        <item m="1" x="1600"/>
        <item m="1" x="356"/>
        <item m="1" x="376"/>
        <item m="1" x="446"/>
        <item m="1" x="470"/>
        <item m="1" x="1415"/>
        <item m="1" x="1424"/>
        <item m="1" x="1469"/>
        <item m="1" x="1498"/>
        <item m="1" x="278"/>
        <item m="1" x="292"/>
        <item m="1" x="302"/>
        <item m="1" x="310"/>
        <item m="1" x="331"/>
        <item m="1" x="1332"/>
        <item m="1" x="1341"/>
        <item m="1" x="1399"/>
        <item m="1" x="179"/>
        <item m="1" x="780"/>
        <item m="1" x="1779"/>
        <item m="1" x="1784"/>
        <item m="1" x="1794"/>
        <item m="1" x="1818"/>
        <item m="1" x="538"/>
        <item m="1" x="564"/>
        <item m="1" x="455"/>
        <item m="1" x="1389"/>
        <item m="1" x="321"/>
        <item m="1" x="1367"/>
        <item m="1" x="169"/>
        <item m="1" x="191"/>
        <item m="1" x="237"/>
        <item m="1" x="656"/>
        <item m="1" x="1804"/>
        <item m="1" x="1824"/>
        <item m="1" x="1832"/>
        <item m="1" x="135"/>
        <item m="1" x="139"/>
        <item m="1" x="145"/>
        <item m="1" x="151"/>
        <item m="1" x="1376"/>
        <item m="1" x="1385"/>
        <item m="1" x="201"/>
        <item m="1" x="224"/>
        <item m="1" x="246"/>
        <item m="1" x="275"/>
        <item m="1" x="1228"/>
        <item m="1" x="1260"/>
        <item m="1" x="990"/>
        <item m="1" x="1036"/>
        <item m="1" x="2032"/>
        <item m="1" x="1166"/>
        <item m="1" x="1557"/>
        <item m="1" x="342"/>
        <item m="1" x="371"/>
        <item m="1" x="211"/>
        <item m="1" x="257"/>
        <item m="1" x="1238"/>
        <item m="1" x="1247"/>
        <item m="1" x="1253"/>
        <item m="1" x="1031"/>
        <item m="1" x="1045"/>
        <item m="1" x="1056"/>
        <item m="1" x="2047"/>
        <item m="1" x="2057"/>
        <item m="1" x="1165"/>
        <item m="1" x="1180"/>
        <item m="1" x="1562"/>
        <item m="1" x="1569"/>
        <item m="1" x="1580"/>
        <item m="1" x="1609"/>
        <item m="1" x="1619"/>
        <item m="1" x="1628"/>
        <item m="1" x="1639"/>
        <item m="1" x="1649"/>
        <item m="1" x="420"/>
        <item m="1" x="433"/>
        <item m="1" x="352"/>
        <item m="1" x="1296"/>
        <item m="1" x="1312"/>
        <item m="1" x="1008"/>
        <item m="1" x="1068"/>
        <item m="1" x="2068"/>
        <item m="1" x="2081"/>
        <item m="1" x="2099"/>
        <item m="1" x="2109"/>
        <item m="1" x="2121"/>
        <item m="1" x="921"/>
        <item m="1" x="1176"/>
        <item m="1" x="1536"/>
        <item m="1" x="517"/>
        <item m="1" x="734"/>
        <item m="1" x="999"/>
        <item m="1" x="1021"/>
        <item m="1" x="2091"/>
        <item m="1" x="2135"/>
        <item m="1" x="935"/>
        <item m="1" x="947"/>
        <item m="1" x="956"/>
        <item m="1" x="964"/>
        <item m="1" x="975"/>
        <item m="1" x="987"/>
        <item m="1" x="1958"/>
        <item m="1" x="1986"/>
        <item m="1" x="1998"/>
        <item m="1" x="843"/>
        <item m="1" x="1890"/>
        <item m="1" x="1171"/>
        <item m="1" x="1548"/>
        <item m="1" x="1573"/>
        <item m="1" x="1476"/>
        <item m="1" x="1508"/>
        <item m="1" x="927"/>
        <item m="1" x="1945"/>
        <item m="1" x="1967"/>
        <item m="1" x="1975"/>
        <item m="1" x="2008"/>
        <item m="1" x="2015"/>
        <item m="1" x="2029"/>
        <item m="1" x="2043"/>
        <item m="1" x="814"/>
        <item m="1" x="827"/>
        <item m="1" x="834"/>
        <item m="1" x="855"/>
        <item m="1" x="867"/>
        <item m="1" x="876"/>
        <item m="1" x="883"/>
        <item m="1" x="894"/>
        <item m="1" x="1867"/>
        <item m="1" x="1881"/>
        <item m="1" x="777"/>
        <item m="1" x="800"/>
        <item m="1" x="1799"/>
        <item m="1" x="1519"/>
        <item m="1" x="1529"/>
        <item m="1" x="1539"/>
        <item m="1" x="1552"/>
        <item m="1" x="319"/>
        <item m="1" x="908"/>
        <item m="1" x="1898"/>
        <item x="3"/>
        <item m="1" x="1923"/>
        <item m="1" x="1931"/>
        <item m="1" x="1941"/>
        <item m="1" x="792"/>
        <item m="1" x="809"/>
        <item m="1" x="1829"/>
        <item m="1" x="339"/>
        <item m="1" x="349"/>
        <item m="1" x="363"/>
        <item m="1" x="899"/>
        <item m="1" x="913"/>
        <item m="1" x="1954"/>
        <item m="1" x="785"/>
        <item m="1" x="823"/>
        <item m="1" x="1810"/>
        <item m="1" x="1815"/>
        <item m="1" x="1821"/>
        <item m="1" x="1838"/>
        <item m="1" x="1844"/>
        <item m="1" x="1852"/>
        <item m="1" x="1862"/>
        <item m="1" x="685"/>
        <item m="1" x="693"/>
        <item m="1" x="713"/>
        <item m="1" x="721"/>
        <item m="1" x="1759"/>
        <item m="1" x="78"/>
        <item m="1" x="1586"/>
        <item m="1" x="1601"/>
        <item m="1" x="414"/>
        <item m="1" x="1349"/>
        <item m="1" x="1373"/>
        <item m="1" x="745"/>
        <item m="1" x="756"/>
        <item m="1" x="1876"/>
        <item m="1" x="698"/>
        <item m="1" x="705"/>
        <item m="1" x="751"/>
        <item m="1" x="1754"/>
        <item m="1" x="1770"/>
        <item x="19"/>
        <item m="1" x="76"/>
        <item m="1" x="77"/>
        <item m="1" x="80"/>
        <item m="1" x="1439"/>
        <item m="1" x="1451"/>
        <item m="1" x="220"/>
        <item m="1" x="233"/>
        <item m="1" x="244"/>
        <item m="1" x="253"/>
        <item m="1" x="267"/>
        <item m="1" x="1764"/>
        <item m="1" x="1774"/>
        <item x="6"/>
        <item m="1" x="1789"/>
        <item m="1" x="1795"/>
        <item m="1" x="1805"/>
        <item x="18"/>
        <item x="20"/>
        <item m="1" x="82"/>
        <item m="1" x="1623"/>
        <item m="1" x="285"/>
        <item m="1" x="295"/>
        <item m="1" x="304"/>
        <item m="1" x="314"/>
        <item m="1" x="1267"/>
        <item m="1" x="1284"/>
        <item m="1" x="1302"/>
        <item m="1" x="728"/>
        <item m="1" x="1785"/>
        <item m="1" x="1051"/>
        <item m="1" x="1062"/>
        <item m="1" x="1073"/>
        <item m="1" x="1081"/>
        <item m="1" x="1090"/>
        <item m="1" x="1096"/>
        <item m="1" x="1103"/>
        <item m="1" x="1108"/>
        <item m="1" x="1113"/>
        <item x="7"/>
        <item m="1" x="2156"/>
        <item m="1" x="2182"/>
        <item m="1" x="1317"/>
        <item m="1" x="1344"/>
        <item m="1" x="1356"/>
        <item m="1" x="146"/>
        <item m="1" x="158"/>
        <item m="1" x="762"/>
        <item m="1" x="769"/>
        <item x="12"/>
        <item m="1" x="2191"/>
        <item m="1" x="2202"/>
        <item m="1" x="982"/>
        <item x="13"/>
        <item m="1" x="1002"/>
        <item m="1" x="1012"/>
        <item m="1" x="1024"/>
        <item m="1" x="1033"/>
        <item m="1" x="1048"/>
        <item m="1" x="2023"/>
        <item m="1" x="2037"/>
        <item m="1" x="2084"/>
        <item m="1" x="1276"/>
        <item m="1" x="165"/>
        <item m="1" x="970"/>
        <item m="1" x="1039"/>
        <item m="1" x="1059"/>
        <item x="14"/>
        <item m="1" x="2126"/>
        <item x="21"/>
        <item m="1" x="194"/>
        <item m="1" x="205"/>
        <item x="4"/>
        <item m="1" x="2051"/>
        <item m="1" x="2072"/>
        <item x="15"/>
        <item m="1" x="2113"/>
        <item m="1" x="888"/>
        <item x="22"/>
        <item x="32"/>
        <item m="1" x="1558"/>
        <item m="1" x="1581"/>
        <item m="1" x="2100"/>
        <item x="5"/>
        <item x="16"/>
        <item x="23"/>
        <item x="24"/>
        <item x="33"/>
        <item m="1" x="1595"/>
        <item x="57"/>
        <item x="60"/>
        <item m="1" x="2122"/>
        <item x="62"/>
        <item m="1" x="2149"/>
        <item m="1" x="2160"/>
        <item m="1" x="2168"/>
        <item m="1" x="936"/>
        <item m="1" x="957"/>
        <item x="8"/>
        <item x="25"/>
        <item x="26"/>
        <item m="1" x="1610"/>
        <item m="1" x="369"/>
        <item m="1" x="398"/>
        <item m="1" x="443"/>
        <item x="38"/>
        <item m="1" x="1420"/>
        <item m="1" x="1431"/>
        <item m="1" x="1509"/>
        <item m="1" x="948"/>
        <item m="1" x="965"/>
        <item m="1" x="976"/>
        <item m="1" x="988"/>
        <item x="9"/>
        <item x="27"/>
        <item x="34"/>
        <item x="37"/>
        <item x="39"/>
        <item x="40"/>
        <item m="1" x="1411"/>
        <item x="41"/>
        <item x="45"/>
        <item m="1" x="272"/>
        <item m="1" x="1308"/>
        <item m="1" x="1735"/>
        <item m="1" x="1016"/>
        <item x="10"/>
        <item x="11"/>
        <item x="17"/>
        <item x="28"/>
        <item x="29"/>
        <item x="30"/>
        <item x="31"/>
        <item x="42"/>
        <item x="43"/>
        <item x="44"/>
        <item x="46"/>
        <item x="48"/>
        <item x="50"/>
        <item x="51"/>
        <item m="1" x="1339"/>
        <item m="1" x="1350"/>
        <item m="1" x="1999"/>
        <item m="1" x="2016"/>
        <item x="63"/>
        <item m="1" x="2054"/>
        <item m="1" x="2065"/>
        <item x="35"/>
        <item x="36"/>
        <item x="47"/>
        <item x="49"/>
        <item x="52"/>
        <item x="53"/>
        <item x="54"/>
        <item x="55"/>
        <item x="56"/>
        <item x="58"/>
        <item x="59"/>
        <item x="61"/>
        <item x="64"/>
        <item x="6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axis="axisRow" compact="0" outline="0" multipleItemSelectionAllowed="1" showAll="0" defaultSubtotal="0">
      <items count="8">
        <item n="jednicové zákazky" h="1" m="1" x="7"/>
        <item n="jednicové zákazky2" x="0"/>
        <item x="2"/>
        <item h="1" x="1"/>
        <item h="1" x="3"/>
        <item h="1" x="4"/>
        <item h="1" m="1" x="5"/>
        <item m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subtotalCaption="Spolu" compact="0" outline="0" multipleItemSelectionAllowed="1">
      <items count="8">
        <item x="0"/>
        <item x="1"/>
        <item n="ŽN+POL" x="6"/>
        <item h="1" x="3"/>
        <item h="1" x="4"/>
        <item h="1" x="5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>
      <items count="36">
        <item n="F+H+K" x="1"/>
        <item h="1" x="0"/>
        <item n="Ostatné" x="3"/>
        <item h="1" x="2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t="default"/>
      </items>
    </pivotField>
  </pivotFields>
  <rowFields count="3">
    <field x="11"/>
    <field x="9"/>
    <field x="1"/>
  </rowFields>
  <rowItems count="47">
    <i>
      <x v="1"/>
      <x v="1635"/>
      <x v="1203"/>
    </i>
    <i r="1">
      <x v="1636"/>
      <x v="1203"/>
    </i>
    <i r="1">
      <x v="1661"/>
      <x v="1203"/>
    </i>
    <i r="1">
      <x v="2037"/>
      <x v="1062"/>
    </i>
    <i r="1">
      <x v="2078"/>
      <x v="1481"/>
    </i>
    <i r="1">
      <x v="2091"/>
      <x v="1493"/>
    </i>
    <i r="1">
      <x v="2095"/>
      <x v="1495"/>
    </i>
    <i r="1">
      <x v="2096"/>
      <x v="1496"/>
    </i>
    <i r="1">
      <x v="2117"/>
      <x v="1512"/>
    </i>
    <i r="1">
      <x v="2127"/>
      <x v="1521"/>
    </i>
    <i r="1">
      <x v="2147"/>
      <x v="1532"/>
    </i>
    <i r="1">
      <x v="2153"/>
      <x v="1536"/>
    </i>
    <i r="1">
      <x v="2156"/>
      <x v="1539"/>
    </i>
    <i r="1">
      <x v="2157"/>
      <x v="1540"/>
    </i>
    <i r="1">
      <x v="2162"/>
      <x v="1544"/>
    </i>
    <i r="1">
      <x v="2163"/>
      <x v="1545"/>
    </i>
    <i r="1">
      <x v="2165"/>
      <x v="1547"/>
    </i>
    <i r="1">
      <x v="2176"/>
      <x v="1555"/>
    </i>
    <i r="1">
      <x v="2177"/>
      <x v="1556"/>
    </i>
    <i r="1">
      <x v="2178"/>
      <x v="1557"/>
    </i>
    <i r="1">
      <x v="2183"/>
      <x v="1561"/>
    </i>
    <i r="1">
      <x v="2191"/>
      <x v="1565"/>
    </i>
    <i r="1">
      <x v="2192"/>
      <x v="1566"/>
    </i>
    <i r="1">
      <x v="2194"/>
      <x v="1568"/>
    </i>
    <i r="1">
      <x v="2196"/>
      <x v="1570"/>
    </i>
    <i r="1">
      <x v="2198"/>
      <x v="555"/>
    </i>
    <i r="1">
      <x v="2199"/>
      <x v="1572"/>
    </i>
    <i r="1">
      <x v="2204"/>
      <x v="1575"/>
    </i>
    <i r="1">
      <x v="2206"/>
      <x v="1577"/>
    </i>
    <i r="1">
      <x v="2207"/>
      <x v="1392"/>
    </i>
    <i r="1">
      <x v="2208"/>
      <x v="1578"/>
    </i>
    <i r="1">
      <x v="2209"/>
      <x v="1579"/>
    </i>
    <i r="1">
      <x v="2210"/>
      <x v="1580"/>
    </i>
    <i r="1">
      <x v="2211"/>
      <x v="1581"/>
    </i>
    <i r="1">
      <x v="2212"/>
      <x v="1582"/>
    </i>
    <i r="1">
      <x v="2215"/>
      <x v="552"/>
    </i>
    <i r="1">
      <x v="2216"/>
      <x v="1585"/>
    </i>
    <i r="1">
      <x v="2217"/>
      <x v="1586"/>
    </i>
    <i r="1">
      <x v="2225"/>
      <x v="868"/>
    </i>
    <i r="1">
      <x v="2226"/>
      <x v="759"/>
    </i>
    <i r="1">
      <x v="2227"/>
      <x v="1590"/>
    </i>
    <i r="1">
      <x v="2228"/>
      <x v="552"/>
    </i>
    <i r="1">
      <x v="2229"/>
      <x v="1591"/>
    </i>
    <i r="1">
      <x v="2230"/>
      <x v="1592"/>
    </i>
    <i r="1">
      <x v="2231"/>
      <x v="1058"/>
    </i>
    <i r="1">
      <x v="2232"/>
      <x v="905"/>
    </i>
    <i r="1">
      <x v="2233"/>
      <x v="905"/>
    </i>
  </rowItems>
  <colFields count="1">
    <field x="12"/>
  </colFields>
  <colItems count="4">
    <i>
      <x/>
    </i>
    <i>
      <x v="1"/>
    </i>
    <i>
      <x v="2"/>
    </i>
    <i t="grand">
      <x/>
    </i>
  </colItems>
  <pageFields count="3">
    <pageField fld="8" hier="-1"/>
    <pageField fld="2" hier="-1"/>
    <pageField fld="4" hier="-1"/>
  </pageFields>
  <dataFields count="1">
    <dataField name="Súčet z Spolu [hod]" fld="7" baseField="11" baseItem="0" numFmtId="165"/>
  </dataFields>
  <formats count="110">
    <format dxfId="469">
      <pivotArea dataOnly="0" labelOnly="1" fieldPosition="0">
        <references count="1">
          <reference field="8" count="0"/>
        </references>
      </pivotArea>
    </format>
    <format dxfId="468">
      <pivotArea dataOnly="0" labelOnly="1" fieldPosition="0">
        <references count="1">
          <reference field="8" count="0" defaultSubtotal="1"/>
        </references>
      </pivotArea>
    </format>
    <format dxfId="467">
      <pivotArea dataOnly="0" labelOnly="1" fieldPosition="0">
        <references count="2">
          <reference field="8" count="1" selected="0">
            <x v="1"/>
          </reference>
          <reference field="12" count="0"/>
        </references>
      </pivotArea>
    </format>
    <format dxfId="466">
      <pivotArea dataOnly="0" labelOnly="1" fieldPosition="0">
        <references count="2">
          <reference field="8" count="1" selected="0">
            <x v="2"/>
          </reference>
          <reference field="12" count="0"/>
        </references>
      </pivotArea>
    </format>
    <format dxfId="465">
      <pivotArea outline="0" collapsedLevelsAreSubtotals="1" fieldPosition="0"/>
    </format>
    <format dxfId="464">
      <pivotArea dataOnly="0" labelOnly="1" grandCol="1" outline="0" fieldPosition="0"/>
    </format>
    <format dxfId="463">
      <pivotArea type="all" dataOnly="0" outline="0" fieldPosition="0"/>
    </format>
    <format dxfId="462">
      <pivotArea outline="0" collapsedLevelsAreSubtotals="1" fieldPosition="0"/>
    </format>
    <format dxfId="461">
      <pivotArea type="origin" dataOnly="0" labelOnly="1" outline="0" fieldPosition="0"/>
    </format>
    <format dxfId="460">
      <pivotArea field="13" type="button" dataOnly="0" labelOnly="1" outline="0"/>
    </format>
    <format dxfId="459">
      <pivotArea type="topRight" dataOnly="0" labelOnly="1" outline="0" fieldPosition="0"/>
    </format>
    <format dxfId="458">
      <pivotArea field="2" type="button" dataOnly="0" labelOnly="1" outline="0" axis="axisPage" fieldPosition="1"/>
    </format>
    <format dxfId="457">
      <pivotArea dataOnly="0" labelOnly="1" fieldPosition="0">
        <references count="1">
          <reference field="2" count="0"/>
        </references>
      </pivotArea>
    </format>
    <format dxfId="456">
      <pivotArea dataOnly="0" labelOnly="1" grandRow="1" outline="0" fieldPosition="0"/>
    </format>
    <format dxfId="455">
      <pivotArea dataOnly="0" labelOnly="1" grandCol="1" outline="0" fieldPosition="0"/>
    </format>
    <format dxfId="454">
      <pivotArea dataOnly="0" labelOnly="1" outline="0" fieldPosition="0">
        <references count="1">
          <reference field="11" count="1" defaultSubtotal="1">
            <x v="0"/>
          </reference>
        </references>
      </pivotArea>
    </format>
    <format dxfId="453">
      <pivotArea dataOnly="0" labelOnly="1" outline="0" fieldPosition="0">
        <references count="3">
          <reference field="1" count="1">
            <x v="16"/>
          </reference>
          <reference field="9" count="1" selected="0">
            <x v="0"/>
          </reference>
          <reference field="11" count="1" selected="0">
            <x v="0"/>
          </reference>
        </references>
      </pivotArea>
    </format>
    <format dxfId="452">
      <pivotArea dataOnly="0" labelOnly="1" outline="0" fieldPosition="0">
        <references count="3">
          <reference field="1" count="1">
            <x v="48"/>
          </reference>
          <reference field="9" count="1" selected="0">
            <x v="2"/>
          </reference>
          <reference field="11" count="1" selected="0">
            <x v="0"/>
          </reference>
        </references>
      </pivotArea>
    </format>
    <format dxfId="451">
      <pivotArea dataOnly="0" labelOnly="1" outline="0" fieldPosition="0">
        <references count="3">
          <reference field="1" count="1">
            <x v="18"/>
          </reference>
          <reference field="9" count="1" selected="0">
            <x v="3"/>
          </reference>
          <reference field="11" count="1" selected="0">
            <x v="0"/>
          </reference>
        </references>
      </pivotArea>
    </format>
    <format dxfId="450">
      <pivotArea dataOnly="0" labelOnly="1" outline="0" fieldPosition="0">
        <references count="3">
          <reference field="1" count="1">
            <x v="59"/>
          </reference>
          <reference field="9" count="1" selected="0">
            <x v="4"/>
          </reference>
          <reference field="11" count="1" selected="0">
            <x v="0"/>
          </reference>
        </references>
      </pivotArea>
    </format>
    <format dxfId="449">
      <pivotArea dataOnly="0" labelOnly="1" outline="0" fieldPosition="0">
        <references count="3">
          <reference field="1" count="1">
            <x v="109"/>
          </reference>
          <reference field="9" count="1" selected="0">
            <x v="5"/>
          </reference>
          <reference field="11" count="1" selected="0">
            <x v="0"/>
          </reference>
        </references>
      </pivotArea>
    </format>
    <format dxfId="448">
      <pivotArea dataOnly="0" labelOnly="1" outline="0" fieldPosition="0">
        <references count="3">
          <reference field="1" count="1">
            <x v="36"/>
          </reference>
          <reference field="9" count="1" selected="0">
            <x v="6"/>
          </reference>
          <reference field="11" count="1" selected="0">
            <x v="0"/>
          </reference>
        </references>
      </pivotArea>
    </format>
    <format dxfId="447">
      <pivotArea dataOnly="0" labelOnly="1" outline="0" fieldPosition="0">
        <references count="3">
          <reference field="1" count="1">
            <x v="37"/>
          </reference>
          <reference field="9" count="1" selected="0">
            <x v="7"/>
          </reference>
          <reference field="11" count="1" selected="0">
            <x v="0"/>
          </reference>
        </references>
      </pivotArea>
    </format>
    <format dxfId="446">
      <pivotArea dataOnly="0" labelOnly="1" outline="0" fieldPosition="0">
        <references count="3">
          <reference field="1" count="1">
            <x v="35"/>
          </reference>
          <reference field="9" count="1" selected="0">
            <x v="8"/>
          </reference>
          <reference field="11" count="1" selected="0">
            <x v="0"/>
          </reference>
        </references>
      </pivotArea>
    </format>
    <format dxfId="445">
      <pivotArea dataOnly="0" labelOnly="1" outline="0" fieldPosition="0">
        <references count="3">
          <reference field="1" count="1">
            <x v="36"/>
          </reference>
          <reference field="9" count="1" selected="0">
            <x v="9"/>
          </reference>
          <reference field="11" count="1" selected="0">
            <x v="0"/>
          </reference>
        </references>
      </pivotArea>
    </format>
    <format dxfId="444">
      <pivotArea dataOnly="0" labelOnly="1" outline="0" fieldPosition="0">
        <references count="3">
          <reference field="1" count="1">
            <x v="35"/>
          </reference>
          <reference field="9" count="1" selected="0">
            <x v="10"/>
          </reference>
          <reference field="11" count="1" selected="0">
            <x v="0"/>
          </reference>
        </references>
      </pivotArea>
    </format>
    <format dxfId="443">
      <pivotArea dataOnly="0" labelOnly="1" outline="0" fieldPosition="0">
        <references count="3">
          <reference field="1" count="1">
            <x v="102"/>
          </reference>
          <reference field="9" count="1" selected="0">
            <x v="12"/>
          </reference>
          <reference field="11" count="1" selected="0">
            <x v="0"/>
          </reference>
        </references>
      </pivotArea>
    </format>
    <format dxfId="442">
      <pivotArea dataOnly="0" labelOnly="1" outline="0" fieldPosition="0">
        <references count="3">
          <reference field="1" count="1">
            <x v="103"/>
          </reference>
          <reference field="9" count="1" selected="0">
            <x v="13"/>
          </reference>
          <reference field="11" count="1" selected="0">
            <x v="0"/>
          </reference>
        </references>
      </pivotArea>
    </format>
    <format dxfId="441">
      <pivotArea dataOnly="0" labelOnly="1" outline="0" fieldPosition="0">
        <references count="3">
          <reference field="1" count="1">
            <x v="90"/>
          </reference>
          <reference field="9" count="1" selected="0">
            <x v="14"/>
          </reference>
          <reference field="11" count="1" selected="0">
            <x v="0"/>
          </reference>
        </references>
      </pivotArea>
    </format>
    <format dxfId="440">
      <pivotArea dataOnly="0" labelOnly="1" outline="0" fieldPosition="0">
        <references count="3">
          <reference field="1" count="1">
            <x v="101"/>
          </reference>
          <reference field="9" count="1" selected="0">
            <x v="15"/>
          </reference>
          <reference field="11" count="1" selected="0">
            <x v="0"/>
          </reference>
        </references>
      </pivotArea>
    </format>
    <format dxfId="439">
      <pivotArea dataOnly="0" labelOnly="1" outline="0" fieldPosition="0">
        <references count="3">
          <reference field="1" count="1">
            <x v="95"/>
          </reference>
          <reference field="9" count="1" selected="0">
            <x v="16"/>
          </reference>
          <reference field="11" count="1" selected="0">
            <x v="0"/>
          </reference>
        </references>
      </pivotArea>
    </format>
    <format dxfId="438">
      <pivotArea dataOnly="0" labelOnly="1" outline="0" fieldPosition="0">
        <references count="3">
          <reference field="1" count="1">
            <x v="53"/>
          </reference>
          <reference field="9" count="1" selected="0">
            <x v="17"/>
          </reference>
          <reference field="11" count="1" selected="0">
            <x v="0"/>
          </reference>
        </references>
      </pivotArea>
    </format>
    <format dxfId="437">
      <pivotArea dataOnly="0" labelOnly="1" outline="0" fieldPosition="0">
        <references count="3">
          <reference field="1" count="1">
            <x v="116"/>
          </reference>
          <reference field="9" count="1" selected="0">
            <x v="26"/>
          </reference>
          <reference field="11" count="1" selected="0">
            <x v="0"/>
          </reference>
        </references>
      </pivotArea>
    </format>
    <format dxfId="436">
      <pivotArea dataOnly="0" labelOnly="1" outline="0" fieldPosition="0">
        <references count="3">
          <reference field="1" count="1">
            <x v="19"/>
          </reference>
          <reference field="9" count="1" selected="0">
            <x v="32"/>
          </reference>
          <reference field="11" count="1" selected="0">
            <x v="0"/>
          </reference>
        </references>
      </pivotArea>
    </format>
    <format dxfId="435">
      <pivotArea dataOnly="0" labelOnly="1" outline="0" fieldPosition="0">
        <references count="3">
          <reference field="1" count="1">
            <x v="46"/>
          </reference>
          <reference field="9" count="1" selected="0">
            <x v="35"/>
          </reference>
          <reference field="11" count="1" selected="0">
            <x v="0"/>
          </reference>
        </references>
      </pivotArea>
    </format>
    <format dxfId="434">
      <pivotArea dataOnly="0" labelOnly="1" outline="0" fieldPosition="0">
        <references count="3">
          <reference field="1" count="1">
            <x v="14"/>
          </reference>
          <reference field="9" count="1" selected="0">
            <x v="36"/>
          </reference>
          <reference field="11" count="1" selected="0">
            <x v="0"/>
          </reference>
        </references>
      </pivotArea>
    </format>
    <format dxfId="433">
      <pivotArea dataOnly="0" labelOnly="1" outline="0" fieldPosition="0">
        <references count="3">
          <reference field="1" count="1">
            <x v="68"/>
          </reference>
          <reference field="9" count="1" selected="0">
            <x v="40"/>
          </reference>
          <reference field="11" count="1" selected="0">
            <x v="0"/>
          </reference>
        </references>
      </pivotArea>
    </format>
    <format dxfId="432">
      <pivotArea dataOnly="0" labelOnly="1" outline="0" fieldPosition="0">
        <references count="3">
          <reference field="1" count="1">
            <x v="69"/>
          </reference>
          <reference field="9" count="1" selected="0">
            <x v="41"/>
          </reference>
          <reference field="11" count="1" selected="0">
            <x v="0"/>
          </reference>
        </references>
      </pivotArea>
    </format>
    <format dxfId="431">
      <pivotArea dataOnly="0" labelOnly="1" outline="0" fieldPosition="0">
        <references count="3">
          <reference field="1" count="1">
            <x v="121"/>
          </reference>
          <reference field="9" count="1" selected="0">
            <x v="46"/>
          </reference>
          <reference field="11" count="1" selected="0">
            <x v="0"/>
          </reference>
        </references>
      </pivotArea>
    </format>
    <format dxfId="430">
      <pivotArea dataOnly="0" labelOnly="1" outline="0" fieldPosition="0">
        <references count="3">
          <reference field="1" count="1">
            <x v="55"/>
          </reference>
          <reference field="9" count="1" selected="0">
            <x v="48"/>
          </reference>
          <reference field="11" count="1" selected="0">
            <x v="0"/>
          </reference>
        </references>
      </pivotArea>
    </format>
    <format dxfId="429">
      <pivotArea dataOnly="0" labelOnly="1" outline="0" fieldPosition="0">
        <references count="3">
          <reference field="1" count="1">
            <x v="67"/>
          </reference>
          <reference field="9" count="1" selected="0">
            <x v="52"/>
          </reference>
          <reference field="11" count="1" selected="0">
            <x v="0"/>
          </reference>
        </references>
      </pivotArea>
    </format>
    <format dxfId="428">
      <pivotArea dataOnly="0" labelOnly="1" outline="0" fieldPosition="0">
        <references count="3">
          <reference field="1" count="1">
            <x v="74"/>
          </reference>
          <reference field="9" count="1" selected="0">
            <x v="54"/>
          </reference>
          <reference field="11" count="1" selected="0">
            <x v="0"/>
          </reference>
        </references>
      </pivotArea>
    </format>
    <format dxfId="427">
      <pivotArea dataOnly="0" labelOnly="1" outline="0" fieldPosition="0">
        <references count="3">
          <reference field="1" count="1">
            <x v="93"/>
          </reference>
          <reference field="9" count="1" selected="0">
            <x v="57"/>
          </reference>
          <reference field="11" count="1" selected="0">
            <x v="0"/>
          </reference>
        </references>
      </pivotArea>
    </format>
    <format dxfId="426">
      <pivotArea dataOnly="0" labelOnly="1" outline="0" fieldPosition="0">
        <references count="3">
          <reference field="1" count="1">
            <x v="108"/>
          </reference>
          <reference field="9" count="1" selected="0">
            <x v="59"/>
          </reference>
          <reference field="11" count="1" selected="0">
            <x v="0"/>
          </reference>
        </references>
      </pivotArea>
    </format>
    <format dxfId="425">
      <pivotArea dataOnly="0" labelOnly="1" outline="0" fieldPosition="0">
        <references count="3">
          <reference field="1" count="1">
            <x v="120"/>
          </reference>
          <reference field="9" count="1" selected="0">
            <x v="60"/>
          </reference>
          <reference field="11" count="1" selected="0">
            <x v="0"/>
          </reference>
        </references>
      </pivotArea>
    </format>
    <format dxfId="424">
      <pivotArea dataOnly="0" labelOnly="1" outline="0" fieldPosition="0">
        <references count="3">
          <reference field="1" count="1">
            <x v="33"/>
          </reference>
          <reference field="9" count="1" selected="0">
            <x v="61"/>
          </reference>
          <reference field="11" count="1" selected="0">
            <x v="0"/>
          </reference>
        </references>
      </pivotArea>
    </format>
    <format dxfId="423">
      <pivotArea dataOnly="0" labelOnly="1" outline="0" fieldPosition="0">
        <references count="3">
          <reference field="1" count="1">
            <x v="58"/>
          </reference>
          <reference field="9" count="1" selected="0">
            <x v="63"/>
          </reference>
          <reference field="11" count="1" selected="0">
            <x v="0"/>
          </reference>
        </references>
      </pivotArea>
    </format>
    <format dxfId="422">
      <pivotArea dataOnly="0" labelOnly="1" outline="0" fieldPosition="0">
        <references count="3">
          <reference field="1" count="1">
            <x v="107"/>
          </reference>
          <reference field="9" count="1" selected="0">
            <x v="64"/>
          </reference>
          <reference field="11" count="1" selected="0">
            <x v="0"/>
          </reference>
        </references>
      </pivotArea>
    </format>
    <format dxfId="421">
      <pivotArea dataOnly="0" labelOnly="1" outline="0" fieldPosition="0">
        <references count="3">
          <reference field="1" count="1">
            <x v="79"/>
          </reference>
          <reference field="9" count="1" selected="0">
            <x v="66"/>
          </reference>
          <reference field="11" count="1" selected="0">
            <x v="0"/>
          </reference>
        </references>
      </pivotArea>
    </format>
    <format dxfId="420">
      <pivotArea dataOnly="0" labelOnly="1" outline="0" fieldPosition="0">
        <references count="3">
          <reference field="1" count="1">
            <x v="52"/>
          </reference>
          <reference field="9" count="1" selected="0">
            <x v="69"/>
          </reference>
          <reference field="11" count="1" selected="0">
            <x v="0"/>
          </reference>
        </references>
      </pivotArea>
    </format>
    <format dxfId="419">
      <pivotArea dataOnly="0" labelOnly="1" outline="0" fieldPosition="0">
        <references count="3">
          <reference field="1" count="1">
            <x v="50"/>
          </reference>
          <reference field="9" count="1" selected="0">
            <x v="70"/>
          </reference>
          <reference field="11" count="1" selected="0">
            <x v="0"/>
          </reference>
        </references>
      </pivotArea>
    </format>
    <format dxfId="418">
      <pivotArea dataOnly="0" labelOnly="1" outline="0" fieldPosition="0">
        <references count="3">
          <reference field="1" count="1">
            <x v="51"/>
          </reference>
          <reference field="9" count="1" selected="0">
            <x v="71"/>
          </reference>
          <reference field="11" count="1" selected="0">
            <x v="0"/>
          </reference>
        </references>
      </pivotArea>
    </format>
    <format dxfId="417">
      <pivotArea dataOnly="0" labelOnly="1" outline="0" fieldPosition="0">
        <references count="3">
          <reference field="1" count="1">
            <x v="57"/>
          </reference>
          <reference field="9" count="1" selected="0">
            <x v="72"/>
          </reference>
          <reference field="11" count="1" selected="0">
            <x v="0"/>
          </reference>
        </references>
      </pivotArea>
    </format>
    <format dxfId="416">
      <pivotArea dataOnly="0" labelOnly="1" outline="0" fieldPosition="0">
        <references count="3">
          <reference field="1" count="1">
            <x v="2"/>
          </reference>
          <reference field="9" count="1" selected="0">
            <x v="76"/>
          </reference>
          <reference field="11" count="1" selected="0">
            <x v="0"/>
          </reference>
        </references>
      </pivotArea>
    </format>
    <format dxfId="415">
      <pivotArea dataOnly="0" labelOnly="1" outline="0" fieldPosition="0">
        <references count="3">
          <reference field="1" count="1">
            <x v="15"/>
          </reference>
          <reference field="9" count="1" selected="0">
            <x v="77"/>
          </reference>
          <reference field="11" count="1" selected="0">
            <x v="0"/>
          </reference>
        </references>
      </pivotArea>
    </format>
    <format dxfId="414">
      <pivotArea dataOnly="0" labelOnly="1" outline="0" fieldPosition="0">
        <references count="3">
          <reference field="1" count="1">
            <x v="60"/>
          </reference>
          <reference field="9" count="1" selected="0">
            <x v="80"/>
          </reference>
          <reference field="11" count="1" selected="0">
            <x v="0"/>
          </reference>
        </references>
      </pivotArea>
    </format>
    <format dxfId="413">
      <pivotArea dataOnly="0" labelOnly="1" outline="0" fieldPosition="0">
        <references count="3">
          <reference field="1" count="1">
            <x v="97"/>
          </reference>
          <reference field="9" count="1" selected="0">
            <x v="81"/>
          </reference>
          <reference field="11" count="1" selected="0">
            <x v="0"/>
          </reference>
        </references>
      </pivotArea>
    </format>
    <format dxfId="412">
      <pivotArea dataOnly="0" labelOnly="1" outline="0" fieldPosition="0">
        <references count="3">
          <reference field="1" count="1">
            <x v="81"/>
          </reference>
          <reference field="9" count="1" selected="0">
            <x v="82"/>
          </reference>
          <reference field="11" count="1" selected="0">
            <x v="0"/>
          </reference>
        </references>
      </pivotArea>
    </format>
    <format dxfId="411">
      <pivotArea dataOnly="0" labelOnly="1" outline="0" fieldPosition="0">
        <references count="3">
          <reference field="1" count="1">
            <x v="1"/>
          </reference>
          <reference field="9" count="1" selected="0">
            <x v="84"/>
          </reference>
          <reference field="11" count="1" selected="0">
            <x v="0"/>
          </reference>
        </references>
      </pivotArea>
    </format>
    <format dxfId="410">
      <pivotArea dataOnly="0" labelOnly="1" outline="0" fieldPosition="0">
        <references count="3">
          <reference field="1" count="1">
            <x v="10"/>
          </reference>
          <reference field="9" count="1" selected="0">
            <x v="85"/>
          </reference>
          <reference field="11" count="1" selected="0">
            <x v="0"/>
          </reference>
        </references>
      </pivotArea>
    </format>
    <format dxfId="409">
      <pivotArea dataOnly="0" labelOnly="1" outline="0" fieldPosition="0">
        <references count="3">
          <reference field="1" count="1">
            <x v="21"/>
          </reference>
          <reference field="9" count="1" selected="0">
            <x v="86"/>
          </reference>
          <reference field="11" count="1" selected="0">
            <x v="0"/>
          </reference>
        </references>
      </pivotArea>
    </format>
    <format dxfId="408">
      <pivotArea dataOnly="0" labelOnly="1" outline="0" fieldPosition="0">
        <references count="3">
          <reference field="1" count="1">
            <x v="47"/>
          </reference>
          <reference field="9" count="1" selected="0">
            <x v="87"/>
          </reference>
          <reference field="11" count="1" selected="0">
            <x v="0"/>
          </reference>
        </references>
      </pivotArea>
    </format>
    <format dxfId="407">
      <pivotArea dataOnly="0" labelOnly="1" outline="0" fieldPosition="0">
        <references count="3">
          <reference field="1" count="1">
            <x v="62"/>
          </reference>
          <reference field="9" count="1" selected="0">
            <x v="88"/>
          </reference>
          <reference field="11" count="1" selected="0">
            <x v="0"/>
          </reference>
        </references>
      </pivotArea>
    </format>
    <format dxfId="406">
      <pivotArea dataOnly="0" labelOnly="1" outline="0" fieldPosition="0">
        <references count="3">
          <reference field="1" count="1">
            <x v="5"/>
          </reference>
          <reference field="9" count="1" selected="0">
            <x v="89"/>
          </reference>
          <reference field="11" count="1" selected="0">
            <x v="0"/>
          </reference>
        </references>
      </pivotArea>
    </format>
    <format dxfId="405">
      <pivotArea dataOnly="0" labelOnly="1" outline="0" fieldPosition="0">
        <references count="3">
          <reference field="1" count="1">
            <x v="9"/>
          </reference>
          <reference field="9" count="1" selected="0">
            <x v="90"/>
          </reference>
          <reference field="11" count="1" selected="0">
            <x v="0"/>
          </reference>
        </references>
      </pivotArea>
    </format>
    <format dxfId="404">
      <pivotArea dataOnly="0" labelOnly="1" outline="0" fieldPosition="0">
        <references count="3">
          <reference field="1" count="1">
            <x v="82"/>
          </reference>
          <reference field="9" count="1" selected="0">
            <x v="91"/>
          </reference>
          <reference field="11" count="1" selected="0">
            <x v="0"/>
          </reference>
        </references>
      </pivotArea>
    </format>
    <format dxfId="403">
      <pivotArea dataOnly="0" labelOnly="1" outline="0" fieldPosition="0">
        <references count="3">
          <reference field="1" count="1">
            <x v="0"/>
          </reference>
          <reference field="9" count="1" selected="0">
            <x v="92"/>
          </reference>
          <reference field="11" count="1" selected="0">
            <x v="0"/>
          </reference>
        </references>
      </pivotArea>
    </format>
    <format dxfId="402">
      <pivotArea dataOnly="0" labelOnly="1" outline="0" fieldPosition="0">
        <references count="3">
          <reference field="1" count="1">
            <x v="66"/>
          </reference>
          <reference field="9" count="1" selected="0">
            <x v="93"/>
          </reference>
          <reference field="11" count="1" selected="0">
            <x v="0"/>
          </reference>
        </references>
      </pivotArea>
    </format>
    <format dxfId="401">
      <pivotArea dataOnly="0" labelOnly="1" outline="0" fieldPosition="0">
        <references count="3">
          <reference field="1" count="1">
            <x v="94"/>
          </reference>
          <reference field="9" count="1" selected="0">
            <x v="94"/>
          </reference>
          <reference field="11" count="1" selected="0">
            <x v="0"/>
          </reference>
        </references>
      </pivotArea>
    </format>
    <format dxfId="400">
      <pivotArea dataOnly="0" labelOnly="1" outline="0" fieldPosition="0">
        <references count="3">
          <reference field="1" count="1">
            <x v="64"/>
          </reference>
          <reference field="9" count="1" selected="0">
            <x v="95"/>
          </reference>
          <reference field="11" count="1" selected="0">
            <x v="0"/>
          </reference>
        </references>
      </pivotArea>
    </format>
    <format dxfId="399">
      <pivotArea dataOnly="0" labelOnly="1" outline="0" fieldPosition="0">
        <references count="3">
          <reference field="1" count="1">
            <x v="9"/>
          </reference>
          <reference field="9" count="1" selected="0">
            <x v="96"/>
          </reference>
          <reference field="11" count="1" selected="0">
            <x v="0"/>
          </reference>
        </references>
      </pivotArea>
    </format>
    <format dxfId="398">
      <pivotArea dataOnly="0" labelOnly="1" outline="0" fieldPosition="0">
        <references count="3">
          <reference field="1" count="1">
            <x v="22"/>
          </reference>
          <reference field="9" count="1" selected="0">
            <x v="97"/>
          </reference>
          <reference field="11" count="1" selected="0">
            <x v="0"/>
          </reference>
        </references>
      </pivotArea>
    </format>
    <format dxfId="397">
      <pivotArea dataOnly="0" labelOnly="1" outline="0" fieldPosition="0">
        <references count="3">
          <reference field="1" count="1">
            <x v="84"/>
          </reference>
          <reference field="9" count="1" selected="0">
            <x v="98"/>
          </reference>
          <reference field="11" count="1" selected="0">
            <x v="0"/>
          </reference>
        </references>
      </pivotArea>
    </format>
    <format dxfId="396">
      <pivotArea dataOnly="0" labelOnly="1" outline="0" fieldPosition="0">
        <references count="3">
          <reference field="1" count="1">
            <x v="85"/>
          </reference>
          <reference field="9" count="1" selected="0">
            <x v="99"/>
          </reference>
          <reference field="11" count="1" selected="0">
            <x v="0"/>
          </reference>
        </references>
      </pivotArea>
    </format>
    <format dxfId="395">
      <pivotArea dataOnly="0" labelOnly="1" outline="0" fieldPosition="0">
        <references count="3">
          <reference field="1" count="1">
            <x v="88"/>
          </reference>
          <reference field="9" count="1" selected="0">
            <x v="100"/>
          </reference>
          <reference field="11" count="1" selected="0">
            <x v="0"/>
          </reference>
        </references>
      </pivotArea>
    </format>
    <format dxfId="394">
      <pivotArea dataOnly="0" labelOnly="1" outline="0" fieldPosition="0">
        <references count="3">
          <reference field="1" count="1">
            <x v="89"/>
          </reference>
          <reference field="9" count="1" selected="0">
            <x v="101"/>
          </reference>
          <reference field="11" count="1" selected="0">
            <x v="0"/>
          </reference>
        </references>
      </pivotArea>
    </format>
    <format dxfId="393">
      <pivotArea dataOnly="0" labelOnly="1" outline="0" fieldPosition="0">
        <references count="3">
          <reference field="1" count="1">
            <x v="83"/>
          </reference>
          <reference field="9" count="1" selected="0">
            <x v="102"/>
          </reference>
          <reference field="11" count="1" selected="0">
            <x v="0"/>
          </reference>
        </references>
      </pivotArea>
    </format>
    <format dxfId="392">
      <pivotArea dataOnly="0" labelOnly="1" outline="0" fieldPosition="0">
        <references count="3">
          <reference field="1" count="1">
            <x v="63"/>
          </reference>
          <reference field="9" count="1" selected="0">
            <x v="103"/>
          </reference>
          <reference field="11" count="1" selected="0">
            <x v="0"/>
          </reference>
        </references>
      </pivotArea>
    </format>
    <format dxfId="391">
      <pivotArea dataOnly="0" labelOnly="1" outline="0" fieldPosition="0">
        <references count="3">
          <reference field="1" count="1">
            <x v="61"/>
          </reference>
          <reference field="9" count="1" selected="0">
            <x v="104"/>
          </reference>
          <reference field="11" count="1" selected="0">
            <x v="0"/>
          </reference>
        </references>
      </pivotArea>
    </format>
    <format dxfId="390">
      <pivotArea dataOnly="0" labelOnly="1" outline="0" fieldPosition="0">
        <references count="3">
          <reference field="1" count="1">
            <x v="86"/>
          </reference>
          <reference field="9" count="1" selected="0">
            <x v="105"/>
          </reference>
          <reference field="11" count="1" selected="0">
            <x v="0"/>
          </reference>
        </references>
      </pivotArea>
    </format>
    <format dxfId="389">
      <pivotArea dataOnly="0" labelOnly="1" outline="0" fieldPosition="0">
        <references count="3">
          <reference field="1" count="1">
            <x v="9"/>
          </reference>
          <reference field="9" count="1" selected="0">
            <x v="106"/>
          </reference>
          <reference field="11" count="1" selected="0">
            <x v="0"/>
          </reference>
        </references>
      </pivotArea>
    </format>
    <format dxfId="388">
      <pivotArea dataOnly="0" labelOnly="1" outline="0" fieldPosition="0">
        <references count="3">
          <reference field="1" count="1">
            <x v="4"/>
          </reference>
          <reference field="9" count="1" selected="0">
            <x v="107"/>
          </reference>
          <reference field="11" count="1" selected="0">
            <x v="0"/>
          </reference>
        </references>
      </pivotArea>
    </format>
    <format dxfId="387">
      <pivotArea dataOnly="0" labelOnly="1" outline="0" fieldPosition="0">
        <references count="3">
          <reference field="1" count="1">
            <x v="9"/>
          </reference>
          <reference field="9" count="1" selected="0">
            <x v="108"/>
          </reference>
          <reference field="11" count="1" selected="0">
            <x v="0"/>
          </reference>
        </references>
      </pivotArea>
    </format>
    <format dxfId="386">
      <pivotArea dataOnly="0" labelOnly="1" outline="0" fieldPosition="0">
        <references count="3">
          <reference field="1" count="1">
            <x v="65"/>
          </reference>
          <reference field="9" count="1" selected="0">
            <x v="109"/>
          </reference>
          <reference field="11" count="1" selected="0">
            <x v="0"/>
          </reference>
        </references>
      </pivotArea>
    </format>
    <format dxfId="385">
      <pivotArea dataOnly="0" labelOnly="1" outline="0" fieldPosition="0">
        <references count="3">
          <reference field="1" count="1">
            <x v="2"/>
          </reference>
          <reference field="9" count="1" selected="0">
            <x v="110"/>
          </reference>
          <reference field="11" count="1" selected="0">
            <x v="0"/>
          </reference>
        </references>
      </pivotArea>
    </format>
    <format dxfId="384">
      <pivotArea dataOnly="0" labelOnly="1" outline="0" fieldPosition="0">
        <references count="3">
          <reference field="1" count="1">
            <x v="1"/>
          </reference>
          <reference field="9" count="1" selected="0">
            <x v="111"/>
          </reference>
          <reference field="11" count="1" selected="0">
            <x v="0"/>
          </reference>
        </references>
      </pivotArea>
    </format>
    <format dxfId="383">
      <pivotArea dataOnly="0" labelOnly="1" outline="0" fieldPosition="0">
        <references count="3">
          <reference field="1" count="1">
            <x v="12"/>
          </reference>
          <reference field="9" count="1" selected="0">
            <x v="112"/>
          </reference>
          <reference field="11" count="1" selected="0">
            <x v="0"/>
          </reference>
        </references>
      </pivotArea>
    </format>
    <format dxfId="382">
      <pivotArea dataOnly="0" labelOnly="1" outline="0" fieldPosition="0">
        <references count="3">
          <reference field="1" count="1">
            <x v="27"/>
          </reference>
          <reference field="9" count="1" selected="0">
            <x v="134"/>
          </reference>
          <reference field="11" count="1" selected="0">
            <x v="2"/>
          </reference>
        </references>
      </pivotArea>
    </format>
    <format dxfId="381">
      <pivotArea dataOnly="0" labelOnly="1" outline="0" fieldPosition="0">
        <references count="3">
          <reference field="1" count="1">
            <x v="28"/>
          </reference>
          <reference field="9" count="1" selected="0">
            <x v="135"/>
          </reference>
          <reference field="11" count="1" selected="0">
            <x v="2"/>
          </reference>
        </references>
      </pivotArea>
    </format>
    <format dxfId="380">
      <pivotArea dataOnly="0" labelOnly="1" outline="0" fieldPosition="0">
        <references count="3">
          <reference field="1" count="1">
            <x v="23"/>
          </reference>
          <reference field="9" count="1" selected="0">
            <x v="136"/>
          </reference>
          <reference field="11" count="1" selected="0">
            <x v="2"/>
          </reference>
        </references>
      </pivotArea>
    </format>
    <format dxfId="379">
      <pivotArea dataOnly="0" labelOnly="1" outline="0" fieldPosition="0">
        <references count="3">
          <reference field="1" count="1">
            <x v="41"/>
          </reference>
          <reference field="9" count="1" selected="0">
            <x v="137"/>
          </reference>
          <reference field="11" count="1" selected="0">
            <x v="2"/>
          </reference>
        </references>
      </pivotArea>
    </format>
    <format dxfId="378">
      <pivotArea dataOnly="0" labelOnly="1" outline="0" fieldPosition="0">
        <references count="3">
          <reference field="1" count="1">
            <x v="24"/>
          </reference>
          <reference field="9" count="1" selected="0">
            <x v="138"/>
          </reference>
          <reference field="11" count="1" selected="0">
            <x v="2"/>
          </reference>
        </references>
      </pivotArea>
    </format>
    <format dxfId="377">
      <pivotArea dataOnly="0" labelOnly="1" outline="0" fieldPosition="0">
        <references count="3">
          <reference field="1" count="1">
            <x v="38"/>
          </reference>
          <reference field="9" count="1" selected="0">
            <x v="139"/>
          </reference>
          <reference field="11" count="1" selected="0">
            <x v="2"/>
          </reference>
        </references>
      </pivotArea>
    </format>
    <format dxfId="376">
      <pivotArea dataOnly="0" labelOnly="1" outline="0" fieldPosition="0">
        <references count="1">
          <reference field="11" count="1">
            <x v="0"/>
          </reference>
        </references>
      </pivotArea>
    </format>
    <format dxfId="375">
      <pivotArea dataOnly="0" labelOnly="1" outline="0" fieldPosition="0">
        <references count="1">
          <reference field="11" count="1">
            <x v="2"/>
          </reference>
        </references>
      </pivotArea>
    </format>
    <format dxfId="374">
      <pivotArea dataOnly="0" labelOnly="1" outline="0" fieldPosition="0">
        <references count="1">
          <reference field="11" count="1">
            <x v="0"/>
          </reference>
        </references>
      </pivotArea>
    </format>
    <format dxfId="373">
      <pivotArea field="11" type="button" dataOnly="0" labelOnly="1" outline="0" axis="axisRow" fieldPosition="0"/>
    </format>
    <format dxfId="372">
      <pivotArea dataOnly="0" labelOnly="1" outline="0" fieldPosition="0">
        <references count="1">
          <reference field="11" count="1">
            <x v="2"/>
          </reference>
        </references>
      </pivotArea>
    </format>
    <format dxfId="371">
      <pivotArea field="12" grandRow="1" outline="0" collapsedLevelsAreSubtotals="1" axis="axisCol" fieldPosition="0">
        <references count="1">
          <reference field="12" count="1" selected="0" defaultSubtotal="1">
            <x v="2"/>
          </reference>
        </references>
      </pivotArea>
    </format>
    <format dxfId="370">
      <pivotArea outline="0" collapsedLevelsAreSubtotals="1" fieldPosition="0">
        <references count="2">
          <reference field="11" count="1" selected="0" defaultSubtotal="1">
            <x v="0"/>
          </reference>
          <reference field="12" count="1" selected="0" defaultSubtotal="1">
            <x v="0"/>
          </reference>
        </references>
      </pivotArea>
    </format>
    <format dxfId="369">
      <pivotArea outline="0" collapsedLevelsAreSubtotals="1" fieldPosition="0">
        <references count="2">
          <reference field="11" count="1" selected="0" defaultSubtotal="1">
            <x v="0"/>
          </reference>
          <reference field="12" count="1" selected="0" defaultSubtotal="1">
            <x v="2"/>
          </reference>
        </references>
      </pivotArea>
    </format>
    <format dxfId="368">
      <pivotArea field="12" grandRow="1" outline="0" collapsedLevelsAreSubtotals="1" axis="axisCol" fieldPosition="0">
        <references count="1">
          <reference field="12" count="1" selected="0" defaultSubtotal="1">
            <x v="2"/>
          </reference>
        </references>
      </pivotArea>
    </format>
    <format dxfId="367">
      <pivotArea outline="0" collapsedLevelsAreSubtotals="1" fieldPosition="0">
        <references count="2">
          <reference field="11" count="1" selected="0" defaultSubtotal="1">
            <x v="0"/>
          </reference>
          <reference field="12" count="1" selected="0" defaultSubtotal="1">
            <x v="0"/>
          </reference>
        </references>
      </pivotArea>
    </format>
    <format dxfId="366">
      <pivotArea dataOnly="0" labelOnly="1" outline="0" fieldPosition="0">
        <references count="1">
          <reference field="11" count="1">
            <x v="1"/>
          </reference>
        </references>
      </pivotArea>
    </format>
    <format dxfId="365">
      <pivotArea dataOnly="0" labelOnly="1" outline="0" fieldPosition="0">
        <references count="1">
          <reference field="11" count="1">
            <x v="1"/>
          </reference>
        </references>
      </pivotArea>
    </format>
    <format dxfId="364">
      <pivotArea outline="0" collapsedLevelsAreSubtotals="1" fieldPosition="0"/>
    </format>
    <format dxfId="363">
      <pivotArea field="12" type="button" dataOnly="0" labelOnly="1" outline="0" axis="axisCol" fieldPosition="0"/>
    </format>
    <format dxfId="362">
      <pivotArea type="topRight" dataOnly="0" labelOnly="1" outline="0" fieldPosition="0"/>
    </format>
    <format dxfId="361">
      <pivotArea dataOnly="0" labelOnly="1" outline="0" fieldPosition="0">
        <references count="1">
          <reference field="12" count="0"/>
        </references>
      </pivotArea>
    </format>
    <format dxfId="36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8000000}" name="Kontingenčná tabuľka1" cacheId="10" applyNumberFormats="0" applyBorderFormats="0" applyFontFormats="0" applyPatternFormats="0" applyAlignmentFormats="0" applyWidthHeightFormats="1" dataCaption="Hodnoty" grandTotalCaption="Spolu" updatedVersion="7" minRefreshableVersion="3" rowGrandTotals="0" itemPrintTitles="1" createdVersion="6" indent="0" compact="0" compactData="0" gridDropZones="1" multipleFieldFilters="0">
  <location ref="M9:S72" firstHeaderRow="1" firstDataRow="2" firstDataCol="3" rowPageCount="3" colPageCount="1"/>
  <pivotFields count="14">
    <pivotField compact="0" outline="0" showAll="0"/>
    <pivotField axis="axisRow" compact="0" outline="0" showAll="0">
      <items count="1597">
        <item m="1" x="1211"/>
        <item m="1" x="1227"/>
        <item m="1" x="1230"/>
        <item m="1" x="1231"/>
        <item m="1" x="1242"/>
        <item m="1" x="1233"/>
        <item m="1" x="1234"/>
        <item m="1" x="1235"/>
        <item m="1" x="1236"/>
        <item m="1" x="1241"/>
        <item m="1" x="1243"/>
        <item m="1" x="1244"/>
        <item m="1" x="1246"/>
        <item m="1" x="1247"/>
        <item m="1" x="1250"/>
        <item m="1" x="920"/>
        <item m="1" x="837"/>
        <item m="1" x="838"/>
        <item m="1" x="839"/>
        <item m="1" x="226"/>
        <item m="1" x="227"/>
        <item m="1" x="228"/>
        <item m="1" x="230"/>
        <item m="1" x="1517"/>
        <item m="1" x="1518"/>
        <item m="1" x="1519"/>
        <item m="1" x="1521"/>
        <item m="1" x="1522"/>
        <item m="1" x="1523"/>
        <item m="1" x="835"/>
        <item m="1" x="528"/>
        <item m="1" x="535"/>
        <item m="1" x="536"/>
        <item m="1" x="1137"/>
        <item m="1" x="1139"/>
        <item m="1" x="244"/>
        <item m="1" x="245"/>
        <item m="1" x="247"/>
        <item m="1" x="318"/>
        <item m="1" x="643"/>
        <item x="62"/>
        <item m="1" x="267"/>
        <item m="1" x="1547"/>
        <item m="1" x="474"/>
        <item m="1" x="1261"/>
        <item m="1" x="1309"/>
        <item m="1" x="816"/>
        <item m="1" x="737"/>
        <item m="1" x="744"/>
        <item m="1" x="745"/>
        <item m="1" x="746"/>
        <item m="1" x="747"/>
        <item m="1" x="748"/>
        <item m="1" x="749"/>
        <item m="1" x="752"/>
        <item m="1" x="761"/>
        <item m="1" x="765"/>
        <item m="1" x="777"/>
        <item m="1" x="785"/>
        <item m="1" x="786"/>
        <item m="1" x="790"/>
        <item m="1" x="798"/>
        <item m="1" x="802"/>
        <item m="1" x="803"/>
        <item m="1" x="804"/>
        <item m="1" x="805"/>
        <item m="1" x="71"/>
        <item m="1" x="80"/>
        <item m="1" x="81"/>
        <item m="1" x="82"/>
        <item m="1" x="86"/>
        <item m="1" x="87"/>
        <item m="1" x="88"/>
        <item m="1" x="90"/>
        <item m="1" x="91"/>
        <item m="1" x="92"/>
        <item m="1" x="93"/>
        <item m="1" x="94"/>
        <item m="1" x="95"/>
        <item m="1" x="96"/>
        <item m="1" x="98"/>
        <item m="1" x="99"/>
        <item m="1" x="100"/>
        <item m="1" x="101"/>
        <item m="1" x="102"/>
        <item m="1" x="103"/>
        <item m="1" x="104"/>
        <item m="1" x="128"/>
        <item m="1" x="138"/>
        <item m="1" x="139"/>
        <item m="1" x="146"/>
        <item m="1" x="150"/>
        <item m="1" x="151"/>
        <item m="1" x="152"/>
        <item m="1" x="154"/>
        <item m="1" x="168"/>
        <item m="1" x="181"/>
        <item m="1" x="182"/>
        <item m="1" x="183"/>
        <item m="1" x="184"/>
        <item m="1" x="188"/>
        <item m="1" x="192"/>
        <item m="1" x="193"/>
        <item m="1" x="197"/>
        <item m="1" x="208"/>
        <item m="1" x="209"/>
        <item m="1" x="210"/>
        <item m="1" x="211"/>
        <item m="1" x="212"/>
        <item m="1" x="213"/>
        <item m="1" x="520"/>
        <item m="1" x="428"/>
        <item m="1" x="429"/>
        <item m="1" x="449"/>
        <item m="1" x="456"/>
        <item m="1" x="458"/>
        <item m="1" x="1064"/>
        <item m="1" x="1074"/>
        <item m="1" x="1078"/>
        <item m="1" x="1084"/>
        <item m="1" x="1098"/>
        <item m="1" x="1101"/>
        <item x="63"/>
        <item m="1" x="1095"/>
        <item m="1" x="791"/>
        <item m="1" x="792"/>
        <item m="1" x="789"/>
        <item m="1" x="1076"/>
        <item m="1" x="1239"/>
        <item m="1" x="89"/>
        <item m="1" x="153"/>
        <item m="1" x="129"/>
        <item m="1" x="217"/>
        <item m="1" x="769"/>
        <item m="1" x="1238"/>
        <item m="1" x="1478"/>
        <item m="1" x="107"/>
        <item m="1" x="108"/>
        <item m="1" x="109"/>
        <item m="1" x="120"/>
        <item m="1" x="1237"/>
        <item m="1" x="189"/>
        <item m="1" x="205"/>
        <item m="1" x="106"/>
        <item m="1" x="105"/>
        <item m="1" x="170"/>
        <item m="1" x="451"/>
        <item m="1" x="434"/>
        <item m="1" x="1260"/>
        <item m="1" x="525"/>
        <item m="1" x="266"/>
        <item m="1" x="1473"/>
        <item m="1" x="1555"/>
        <item m="1" x="844"/>
        <item m="1" x="467"/>
        <item m="1" x="829"/>
        <item m="1" x="303"/>
        <item m="1" x="1096"/>
        <item m="1" x="1066"/>
        <item m="1" x="766"/>
        <item m="1" x="1240"/>
        <item m="1" x="149"/>
        <item m="1" x="1251"/>
        <item m="1" x="806"/>
        <item m="1" x="231"/>
        <item m="1" x="176"/>
        <item m="1" x="112"/>
        <item m="1" x="74"/>
        <item m="1" x="460"/>
        <item m="1" x="445"/>
        <item m="1" x="930"/>
        <item m="1" x="1474"/>
        <item m="1" x="1323"/>
        <item m="1" x="497"/>
        <item m="1" x="734"/>
        <item m="1" x="555"/>
        <item m="1" x="76"/>
        <item m="1" x="464"/>
        <item m="1" x="309"/>
        <item m="1" x="759"/>
        <item m="1" x="246"/>
        <item m="1" x="1086"/>
        <item m="1" x="767"/>
        <item m="1" x="768"/>
        <item m="1" x="808"/>
        <item m="1" x="496"/>
        <item m="1" x="85"/>
        <item m="1" x="113"/>
        <item m="1" x="155"/>
        <item m="1" x="78"/>
        <item m="1" x="169"/>
        <item m="1" x="114"/>
        <item m="1" x="115"/>
        <item m="1" x="797"/>
        <item m="1" x="810"/>
        <item m="1" x="814"/>
        <item m="1" x="840"/>
        <item m="1" x="424"/>
        <item m="1" x="308"/>
        <item m="1" x="1310"/>
        <item m="1" x="1311"/>
        <item m="1" x="475"/>
        <item m="1" x="486"/>
        <item m="1" x="443"/>
        <item m="1" x="1097"/>
        <item m="1" x="793"/>
        <item m="1" x="794"/>
        <item m="1" x="1065"/>
        <item m="1" x="157"/>
        <item m="1" x="1593"/>
        <item m="1" x="807"/>
        <item m="1" x="809"/>
        <item m="1" x="84"/>
        <item m="1" x="156"/>
        <item m="1" x="148"/>
        <item m="1" x="1210"/>
        <item m="1" x="1245"/>
        <item m="1" x="83"/>
        <item m="1" x="225"/>
        <item m="1" x="461"/>
        <item m="1" x="444"/>
        <item m="1" x="1411"/>
        <item m="1" x="1553"/>
        <item m="1" x="1475"/>
        <item m="1" x="753"/>
        <item m="1" x="773"/>
        <item m="1" x="1085"/>
        <item m="1" x="1072"/>
        <item m="1" x="1063"/>
        <item m="1" x="1257"/>
        <item m="1" x="1566"/>
        <item m="1" x="147"/>
        <item m="1" x="215"/>
        <item m="1" x="1091"/>
        <item m="1" x="204"/>
        <item m="1" x="799"/>
        <item m="1" x="135"/>
        <item m="1" x="133"/>
        <item m="1" x="201"/>
        <item m="1" x="454"/>
        <item m="1" x="366"/>
        <item m="1" x="1249"/>
        <item m="1" x="842"/>
        <item m="1" x="427"/>
        <item m="1" x="426"/>
        <item m="1" x="265"/>
        <item m="1" x="1481"/>
        <item m="1" x="503"/>
        <item m="1" x="307"/>
        <item m="1" x="1082"/>
        <item m="1" x="1079"/>
        <item m="1" x="1083"/>
        <item m="1" x="494"/>
        <item m="1" x="813"/>
        <item m="1" x="229"/>
        <item m="1" x="841"/>
        <item m="1" x="224"/>
        <item m="1" x="141"/>
        <item m="1" x="1253"/>
        <item m="1" x="116"/>
        <item m="1" x="111"/>
        <item m="1" x="110"/>
        <item m="1" x="1248"/>
        <item m="1" x="223"/>
        <item m="1" x="1252"/>
        <item m="1" x="432"/>
        <item m="1" x="455"/>
        <item m="1" x="459"/>
        <item m="1" x="310"/>
        <item m="1" x="311"/>
        <item m="1" x="356"/>
        <item m="1" x="526"/>
        <item m="1" x="534"/>
        <item m="1" x="772"/>
        <item m="1" x="771"/>
        <item m="1" x="770"/>
        <item m="1" x="1565"/>
        <item m="1" x="431"/>
        <item m="1" x="775"/>
        <item m="1" x="1222"/>
        <item m="1" x="124"/>
        <item m="1" x="158"/>
        <item m="1" x="130"/>
        <item m="1" x="738"/>
        <item m="1" x="430"/>
        <item m="1" x="508"/>
        <item m="1" x="1395"/>
        <item m="1" x="1520"/>
        <item m="1" x="751"/>
        <item m="1" x="1073"/>
        <item m="1" x="1090"/>
        <item m="1" x="922"/>
        <item m="1" x="190"/>
        <item m="1" x="468"/>
        <item m="1" x="180"/>
        <item m="1" x="175"/>
        <item m="1" x="127"/>
        <item m="1" x="834"/>
        <item m="1" x="1224"/>
        <item m="1" x="195"/>
        <item m="1" x="1479"/>
        <item m="1" x="463"/>
        <item m="1" x="446"/>
        <item m="1" x="513"/>
        <item m="1" x="313"/>
        <item m="1" x="533"/>
        <item m="1" x="357"/>
        <item m="1" x="1472"/>
        <item m="1" x="1490"/>
        <item m="1" x="1080"/>
        <item m="1" x="1568"/>
        <item m="1" x="1567"/>
        <item m="1" x="800"/>
        <item m="1" x="185"/>
        <item m="1" x="222"/>
        <item m="1" x="787"/>
        <item m="1" x="143"/>
        <item m="1" x="77"/>
        <item m="1" x="1221"/>
        <item m="1" x="1094"/>
        <item m="1" x="1007"/>
        <item m="1" x="452"/>
        <item m="1" x="554"/>
        <item m="1" x="354"/>
        <item m="1" x="778"/>
        <item m="1" x="198"/>
        <item m="1" x="1228"/>
        <item m="1" x="134"/>
        <item m="1" x="206"/>
        <item m="1" x="121"/>
        <item m="1" x="469"/>
        <item m="1" x="442"/>
        <item m="1" x="448"/>
        <item m="1" x="1312"/>
        <item m="1" x="532"/>
        <item m="1" x="1315"/>
        <item m="1" x="679"/>
        <item m="1" x="1304"/>
        <item m="1" x="1322"/>
        <item m="1" x="1516"/>
        <item m="1" x="1308"/>
        <item m="1" x="1321"/>
        <item m="1" x="783"/>
        <item m="1" x="779"/>
        <item m="1" x="248"/>
        <item m="1" x="843"/>
        <item m="1" x="917"/>
        <item m="1" x="919"/>
        <item m="1" x="218"/>
        <item m="1" x="167"/>
        <item m="1" x="1138"/>
        <item m="1" x="796"/>
        <item m="1" x="172"/>
        <item m="1" x="757"/>
        <item m="1" x="312"/>
        <item m="1" x="254"/>
        <item m="1" x="647"/>
        <item m="1" x="364"/>
        <item m="1" x="433"/>
        <item m="1" x="780"/>
        <item m="1" x="1008"/>
        <item m="1" x="221"/>
        <item m="1" x="1013"/>
        <item m="1" x="122"/>
        <item m="1" x="756"/>
        <item m="1" x="1219"/>
        <item m="1" x="178"/>
        <item m="1" x="740"/>
        <item m="1" x="179"/>
        <item m="1" x="436"/>
        <item m="1" x="1588"/>
        <item m="1" x="1313"/>
        <item m="1" x="1564"/>
        <item m="1" x="776"/>
        <item m="1" x="462"/>
        <item m="1" x="784"/>
        <item m="1" x="833"/>
        <item m="1" x="1102"/>
        <item m="1" x="1011"/>
        <item m="1" x="1220"/>
        <item m="1" x="171"/>
        <item m="1" x="795"/>
        <item m="1" x="117"/>
        <item m="1" x="119"/>
        <item m="1" x="1592"/>
        <item m="1" x="739"/>
        <item m="1" x="1093"/>
        <item m="1" x="646"/>
        <item m="1" x="1552"/>
        <item m="1" x="1563"/>
        <item m="1" x="1317"/>
        <item m="1" x="1320"/>
        <item m="1" x="648"/>
        <item m="1" x="1316"/>
        <item m="1" x="715"/>
        <item m="1" x="97"/>
        <item m="1" x="918"/>
        <item m="1" x="118"/>
        <item m="1" x="762"/>
        <item m="1" x="1218"/>
        <item m="1" x="1215"/>
        <item m="1" x="1216"/>
        <item m="1" x="132"/>
        <item m="1" x="174"/>
        <item m="1" x="131"/>
        <item m="1" x="1069"/>
        <item m="1" x="1088"/>
        <item m="1" x="1226"/>
        <item m="1" x="441"/>
        <item m="1" x="447"/>
        <item m="1" x="1306"/>
        <item m="1" x="484"/>
        <item m="1" x="492"/>
        <item m="1" x="317"/>
        <item m="1" x="827"/>
        <item m="1" x="485"/>
        <item m="1" x="811"/>
        <item m="1" x="782"/>
        <item m="1" x="781"/>
        <item m="1" x="220"/>
        <item m="1" x="1225"/>
        <item m="1" x="1213"/>
        <item m="1" x="832"/>
        <item m="1" x="219"/>
        <item m="1" x="1050"/>
        <item m="1" x="1477"/>
        <item m="1" x="1305"/>
        <item m="1" x="355"/>
        <item m="1" x="1318"/>
        <item m="1" x="487"/>
        <item m="1" x="1595"/>
        <item m="1" x="1067"/>
        <item m="1" x="75"/>
        <item m="1" x="1071"/>
        <item m="1" x="1062"/>
        <item m="1" x="1077"/>
        <item m="1" x="1092"/>
        <item m="1" x="1229"/>
        <item m="1" x="758"/>
        <item m="1" x="483"/>
        <item m="1" x="763"/>
        <item m="1" x="1087"/>
        <item m="1" x="481"/>
        <item m="1" x="437"/>
        <item m="1" x="438"/>
        <item m="1" x="1314"/>
        <item m="1" x="644"/>
        <item m="1" x="1070"/>
        <item m="1" x="194"/>
        <item m="1" x="1594"/>
        <item m="1" x="1068"/>
        <item m="1" x="1089"/>
        <item m="1" x="1075"/>
        <item m="1" x="1223"/>
        <item m="1" x="140"/>
        <item m="1" x="187"/>
        <item m="1" x="1279"/>
        <item m="1" x="1212"/>
        <item m="1" x="440"/>
        <item m="1" x="450"/>
        <item m="1" x="268"/>
        <item m="1" x="417"/>
        <item m="1" x="1319"/>
        <item m="1" x="1307"/>
        <item m="1" x="527"/>
        <item m="1" x="1049"/>
        <item m="1" x="1476"/>
        <item m="1" x="524"/>
        <item m="1" x="645"/>
        <item m="1" x="1043"/>
        <item m="1" x="1443"/>
        <item m="1" x="196"/>
        <item m="1" x="755"/>
        <item m="1" x="764"/>
        <item m="1" x="1232"/>
        <item m="1" x="457"/>
        <item m="1" x="425"/>
        <item m="1" x="714"/>
        <item m="1" x="316"/>
        <item m="1" x="1048"/>
        <item m="1" x="523"/>
        <item m="1" x="1081"/>
        <item m="1" x="741"/>
        <item m="1" x="788"/>
        <item m="1" x="191"/>
        <item m="1" x="162"/>
        <item m="1" x="207"/>
        <item m="1" x="743"/>
        <item m="1" x="742"/>
        <item m="1" x="214"/>
        <item m="1" x="164"/>
        <item m="1" x="203"/>
        <item m="1" x="125"/>
        <item m="1" x="760"/>
        <item m="1" x="123"/>
        <item m="1" x="518"/>
        <item m="1" x="200"/>
        <item m="1" x="70"/>
        <item m="1" x="453"/>
        <item m="1" x="1561"/>
        <item m="1" x="1022"/>
        <item m="1" x="1047"/>
        <item m="1" x="482"/>
        <item m="1" x="530"/>
        <item m="1" x="801"/>
        <item m="1" x="1010"/>
        <item m="1" x="774"/>
        <item m="1" x="831"/>
        <item m="1" x="177"/>
        <item m="1" x="136"/>
        <item m="1" x="1051"/>
        <item m="1" x="173"/>
        <item m="1" x="1217"/>
        <item m="1" x="1009"/>
        <item m="1" x="160"/>
        <item m="1" x="159"/>
        <item m="1" x="199"/>
        <item m="1" x="216"/>
        <item m="1" x="73"/>
        <item m="1" x="439"/>
        <item m="1" x="435"/>
        <item m="1" x="504"/>
        <item m="1" x="531"/>
        <item m="1" x="1589"/>
        <item m="1" x="1562"/>
        <item m="1" x="522"/>
        <item m="1" x="1590"/>
        <item m="1" x="165"/>
        <item m="1" x="161"/>
        <item m="1" x="145"/>
        <item m="1" x="142"/>
        <item m="1" x="144"/>
        <item m="1" x="186"/>
        <item m="1" x="126"/>
        <item m="1" x="202"/>
        <item m="1" x="1103"/>
        <item m="1" x="79"/>
        <item m="1" x="166"/>
        <item m="1" x="137"/>
        <item m="1" x="1041"/>
        <item m="1" x="815"/>
        <item m="1" x="921"/>
        <item m="1" x="826"/>
        <item m="1" x="253"/>
        <item m="1" x="529"/>
        <item m="1" x="600"/>
        <item m="1" x="1012"/>
        <item m="1" x="163"/>
        <item m="1" x="349"/>
        <item m="1" x="754"/>
        <item m="1" x="1182"/>
        <item m="1" x="1573"/>
        <item x="46"/>
        <item m="1" x="336"/>
        <item m="1" x="812"/>
        <item x="39"/>
        <item m="1" x="1486"/>
        <item m="1" x="1301"/>
        <item m="1" x="501"/>
        <item m="1" x="330"/>
        <item m="1" x="1045"/>
        <item m="1" x="328"/>
        <item m="1" x="1428"/>
        <item m="1" x="256"/>
        <item m="1" x="1493"/>
        <item m="1" x="338"/>
        <item m="1" x="1014"/>
        <item m="1" x="470"/>
        <item m="1" x="1160"/>
        <item m="1" x="654"/>
        <item m="1" x="521"/>
        <item m="1" x="1161"/>
        <item m="1" x="595"/>
        <item m="1" x="574"/>
        <item m="1" x="72"/>
        <item m="1" x="1024"/>
        <item m="1" x="335"/>
        <item m="1" x="491"/>
        <item m="1" x="1029"/>
        <item m="1" x="353"/>
        <item m="1" x="1027"/>
        <item m="1" x="258"/>
        <item m="1" x="517"/>
        <item m="1" x="516"/>
        <item m="1" x="1042"/>
        <item m="1" x="1283"/>
        <item m="1" x="1034"/>
        <item m="1" x="1035"/>
        <item m="1" x="1282"/>
        <item m="1" x="902"/>
        <item m="1" x="466"/>
        <item m="1" x="963"/>
        <item m="1" x="242"/>
        <item m="1" x="964"/>
        <item m="1" x="1296"/>
        <item m="1" x="672"/>
        <item m="1" x="1036"/>
        <item m="1" x="346"/>
        <item m="1" x="319"/>
        <item m="1" x="1155"/>
        <item m="1" x="720"/>
        <item m="1" x="239"/>
        <item m="1" x="1495"/>
        <item m="1" x="1507"/>
        <item m="1" x="465"/>
        <item m="1" x="653"/>
        <item m="1" x="650"/>
        <item m="1" x="604"/>
        <item m="1" x="942"/>
        <item m="1" x="345"/>
        <item m="1" x="344"/>
        <item m="1" x="664"/>
        <item m="1" x="257"/>
        <item m="1" x="1496"/>
        <item m="1" x="657"/>
        <item m="1" x="1432"/>
        <item m="1" x="724"/>
        <item m="1" x="616"/>
        <item m="1" x="1170"/>
        <item m="1" x="649"/>
        <item m="1" x="1214"/>
        <item m="1" x="852"/>
        <item m="1" x="289"/>
        <item m="1" x="1429"/>
        <item m="1" x="1497"/>
        <item m="1" x="1445"/>
        <item m="1" x="1391"/>
        <item m="1" x="1168"/>
        <item m="1" x="1153"/>
        <item m="1" x="617"/>
        <item m="1" x="559"/>
        <item m="1" x="472"/>
        <item m="1" x="901"/>
        <item m="1" x="262"/>
        <item m="1" x="1431"/>
        <item m="1" x="1344"/>
        <item m="1" x="1152"/>
        <item m="1" x="618"/>
        <item m="1" x="956"/>
        <item m="1" x="950"/>
        <item m="1" x="628"/>
        <item m="1" x="569"/>
        <item m="1" x="663"/>
        <item m="1" x="1141"/>
        <item m="1" x="1440"/>
        <item m="1" x="1033"/>
        <item m="1" x="557"/>
        <item m="1" x="583"/>
        <item m="1" x="558"/>
        <item m="1" x="1434"/>
        <item m="1" x="543"/>
        <item m="1" x="688"/>
        <item m="1" x="1529"/>
        <item m="1" x="68"/>
        <item m="1" x="498"/>
        <item m="1" x="1458"/>
        <item m="1" x="572"/>
        <item m="1" x="845"/>
        <item m="1" x="331"/>
        <item m="1" x="276"/>
        <item m="1" x="1504"/>
        <item m="1" x="995"/>
        <item m="1" x="1209"/>
        <item m="1" x="1375"/>
        <item m="1" x="342"/>
        <item m="1" x="687"/>
        <item m="1" x="666"/>
        <item m="1" x="1433"/>
        <item m="1" x="1487"/>
        <item m="1" x="1455"/>
        <item m="1" x="69"/>
        <item m="1" x="735"/>
        <item m="1" x="243"/>
        <item x="53"/>
        <item m="1" x="1256"/>
        <item m="1" x="625"/>
        <item m="1" x="629"/>
        <item m="1" x="573"/>
        <item m="1" x="560"/>
        <item m="1" x="548"/>
        <item m="1" x="1003"/>
        <item m="1" x="1142"/>
        <item m="1" x="1397"/>
        <item m="1" x="1132"/>
        <item m="1" x="368"/>
        <item m="1" x="1528"/>
        <item m="1" x="1396"/>
        <item m="1" x="1549"/>
        <item m="1" x="1491"/>
        <item m="1" x="1040"/>
        <item m="1" x="341"/>
        <item m="1" x="1388"/>
        <item m="1" x="1492"/>
        <item m="1" x="419"/>
        <item m="1" x="495"/>
        <item m="1" x="1499"/>
        <item m="1" x="1454"/>
        <item m="1" x="423"/>
        <item m="1" x="381"/>
        <item m="1" x="380"/>
        <item m="1" x="414"/>
        <item m="1" x="1143"/>
        <item m="1" x="588"/>
        <item m="1" x="561"/>
        <item m="1" x="593"/>
        <item m="1" x="594"/>
        <item m="1" x="1274"/>
        <item m="1" x="989"/>
        <item m="1" x="514"/>
        <item m="1" x="343"/>
        <item m="1" x="251"/>
        <item m="1" x="348"/>
        <item m="1" x="252"/>
        <item m="1" x="351"/>
        <item m="1" x="421"/>
        <item m="1" x="1336"/>
        <item m="1" x="1413"/>
        <item m="1" x="1303"/>
        <item m="1" x="1548"/>
        <item m="1" x="685"/>
        <item m="1" x="1581"/>
        <item m="1" x="1511"/>
        <item m="1" x="596"/>
        <item m="1" x="1326"/>
        <item m="1" x="1416"/>
        <item m="1" x="855"/>
        <item m="1" x="1502"/>
        <item m="1" x="1527"/>
        <item m="1" x="1484"/>
        <item m="1" x="420"/>
        <item m="1" x="1350"/>
        <item m="1" x="658"/>
        <item m="1" x="418"/>
        <item m="1" x="1335"/>
        <item m="1" x="392"/>
        <item m="1" x="422"/>
        <item m="1" x="1108"/>
        <item m="1" x="1465"/>
        <item m="1" x="584"/>
        <item m="1" x="598"/>
        <item m="1" x="652"/>
        <item m="1" x="1140"/>
        <item m="1" x="668"/>
        <item m="1" x="1360"/>
        <item m="1" x="249"/>
        <item m="1" x="383"/>
        <item m="1" x="900"/>
        <item m="1" x="678"/>
        <item m="1" x="1560"/>
        <item m="1" x="854"/>
        <item m="1" x="1203"/>
        <item m="1" x="1046"/>
        <item m="1" x="65"/>
        <item m="1" x="1204"/>
        <item m="1" x="1039"/>
        <item m="1" x="1498"/>
        <item m="1" x="823"/>
        <item m="1" x="512"/>
        <item m="1" x="1165"/>
        <item x="34"/>
        <item m="1" x="665"/>
        <item m="1" x="1359"/>
        <item m="1" x="1358"/>
        <item m="1" x="1558"/>
        <item m="1" x="1500"/>
        <item m="1" x="350"/>
        <item m="1" x="1169"/>
        <item m="1" x="404"/>
        <item m="1" x="412"/>
        <item m="1" x="651"/>
        <item m="1" x="1162"/>
        <item m="1" x="822"/>
        <item m="1" x="293"/>
        <item m="1" x="1557"/>
        <item m="1" x="1556"/>
        <item m="1" x="1044"/>
        <item m="1" x="1357"/>
        <item m="1" x="1559"/>
        <item m="1" x="1285"/>
        <item m="1" x="347"/>
        <item m="1" x="721"/>
        <item m="1" x="1127"/>
        <item m="1" x="1489"/>
        <item m="1" x="1483"/>
        <item m="1" x="1171"/>
        <item m="1" x="966"/>
        <item m="1" x="1016"/>
        <item m="1" x="297"/>
        <item m="1" x="546"/>
        <item m="1" x="1038"/>
        <item m="1" x="1450"/>
        <item m="1" x="673"/>
        <item m="1" x="1001"/>
        <item m="1" x="1107"/>
        <item m="1" x="1128"/>
        <item m="1" x="1126"/>
        <item m="1" x="1114"/>
        <item m="1" x="493"/>
        <item m="1" x="372"/>
        <item m="1" x="581"/>
        <item m="1" x="1526"/>
        <item m="1" x="892"/>
        <item m="1" x="1184"/>
        <item m="1" x="1342"/>
        <item m="1" x="1379"/>
        <item m="1" x="1183"/>
        <item m="1" x="1037"/>
        <item m="1" x="884"/>
        <item m="1" x="406"/>
        <item m="1" x="1587"/>
        <item m="1" x="405"/>
        <item m="1" x="407"/>
        <item m="1" x="713"/>
        <item m="1" x="579"/>
        <item m="1" x="570"/>
        <item m="1" x="1275"/>
        <item m="1" x="1136"/>
        <item m="1" x="1327"/>
        <item m="1" x="1207"/>
        <item m="1" x="1208"/>
        <item m="1" x="544"/>
        <item m="1" x="819"/>
        <item m="1" x="298"/>
        <item m="1" x="1469"/>
        <item m="1" x="1059"/>
        <item m="1" x="1052"/>
        <item m="1" x="1570"/>
        <item m="1" x="736"/>
        <item m="1" x="1116"/>
        <item m="1" x="1115"/>
        <item m="1" x="1123"/>
        <item m="1" x="1482"/>
        <item m="1" x="731"/>
        <item m="1" x="578"/>
        <item m="1" x="1513"/>
        <item m="1" x="709"/>
        <item m="1" x="1453"/>
        <item m="1" x="1356"/>
        <item m="1" x="1438"/>
        <item m="1" x="1302"/>
        <item m="1" x="1129"/>
        <item m="1" x="1113"/>
        <item m="1" x="374"/>
        <item m="1" x="375"/>
        <item m="1" x="1503"/>
        <item m="1" x="990"/>
        <item m="1" x="279"/>
        <item m="1" x="1554"/>
        <item m="1" x="1353"/>
        <item m="1" x="1393"/>
        <item m="1" x="1444"/>
        <item m="1" x="537"/>
        <item m="1" x="1369"/>
        <item m="1" x="1124"/>
        <item m="1" x="1202"/>
        <item m="1" x="488"/>
        <item m="1" x="391"/>
        <item m="1" x="602"/>
        <item m="1" x="473"/>
        <item m="1" x="1430"/>
        <item m="1" x="1121"/>
        <item m="1" x="1125"/>
        <item m="1" x="1105"/>
        <item m="1" x="232"/>
        <item m="1" x="975"/>
        <item m="1" x="1456"/>
        <item m="1" x="1470"/>
        <item m="1" x="260"/>
        <item x="33"/>
        <item m="1" x="708"/>
        <item m="1" x="377"/>
        <item m="1" x="327"/>
        <item m="1" x="1436"/>
        <item m="1" x="281"/>
        <item m="1" x="1017"/>
        <item m="1" x="915"/>
        <item m="1" x="285"/>
        <item m="1" x="1425"/>
        <item m="1" x="1119"/>
        <item m="1" x="376"/>
        <item m="1" x="332"/>
        <item m="1" x="1110"/>
        <item m="1" x="642"/>
        <item m="1" x="1106"/>
        <item m="1" x="659"/>
        <item m="1" x="237"/>
        <item m="1" x="1164"/>
        <item m="1" x="1462"/>
        <item m="1" x="603"/>
        <item m="1" x="575"/>
        <item m="1" x="614"/>
        <item m="1" x="626"/>
        <item m="1" x="277"/>
        <item m="1" x="299"/>
        <item m="1" x="259"/>
        <item m="1" x="1053"/>
        <item m="1" x="1188"/>
        <item m="1" x="270"/>
        <item m="1" x="333"/>
        <item m="1" x="1361"/>
        <item m="1" x="66"/>
        <item m="1" x="1494"/>
        <item m="1" x="273"/>
        <item m="1" x="1030"/>
        <item m="1" x="541"/>
        <item x="52"/>
        <item m="1" x="1130"/>
        <item m="1" x="1297"/>
        <item m="1" x="1112"/>
        <item m="1" x="608"/>
        <item m="1" x="509"/>
        <item m="1" x="592"/>
        <item m="1" x="384"/>
        <item m="1" x="1390"/>
        <item m="1" x="923"/>
        <item m="1" x="1205"/>
        <item m="1" x="393"/>
        <item m="1" x="64"/>
        <item m="1" x="1200"/>
        <item m="1" x="1572"/>
        <item m="1" x="1298"/>
        <item m="1" x="1426"/>
        <item m="1" x="853"/>
        <item m="1" x="893"/>
        <item m="1" x="695"/>
        <item m="1" x="1371"/>
        <item m="1" x="1427"/>
        <item m="1" x="1446"/>
        <item m="1" x="411"/>
        <item m="1" x="1117"/>
        <item m="1" x="656"/>
        <item m="1" x="577"/>
        <item m="1" x="590"/>
        <item m="1" x="1546"/>
        <item m="1" x="1277"/>
        <item m="1" x="691"/>
        <item m="1" x="515"/>
        <item m="1" x="301"/>
        <item m="1" x="1435"/>
        <item m="1" x="864"/>
        <item m="1" x="865"/>
        <item m="1" x="315"/>
        <item m="1" x="677"/>
        <item m="1" x="1189"/>
        <item m="1" x="1175"/>
        <item m="1" x="661"/>
        <item m="1" x="394"/>
        <item m="1" x="711"/>
        <item m="1" x="980"/>
        <item m="1" x="624"/>
        <item m="1" x="1464"/>
        <item m="1" x="370"/>
        <item m="1" x="1005"/>
        <item m="1" x="1329"/>
        <item m="1" x="992"/>
        <item m="1" x="302"/>
        <item m="1" x="1448"/>
        <item m="1" x="1201"/>
        <item m="1" x="1364"/>
        <item m="1" x="1004"/>
        <item m="1" x="1514"/>
        <item m="1" x="402"/>
        <item m="1" x="1452"/>
        <item m="1" x="1118"/>
        <item m="1" x="1031"/>
        <item m="1" x="1376"/>
        <item m="1" x="1109"/>
        <item m="1" x="408"/>
        <item m="1" x="1159"/>
        <item m="1" x="1392"/>
        <item m="1" x="610"/>
        <item m="1" x="717"/>
        <item m="1" x="241"/>
        <item m="1" x="586"/>
        <item m="1" x="732"/>
        <item m="1" x="240"/>
        <item m="1" x="1019"/>
        <item m="1" x="1018"/>
        <item m="1" x="304"/>
        <item m="1" x="1386"/>
        <item m="1" x="1380"/>
        <item m="1" x="1447"/>
        <item m="1" x="882"/>
        <item m="1" x="1441"/>
        <item m="1" x="397"/>
        <item m="1" x="400"/>
        <item m="1" x="378"/>
        <item m="1" x="1284"/>
        <item m="1" x="1150"/>
        <item m="1" x="1535"/>
        <item m="1" x="1056"/>
        <item m="1" x="403"/>
        <item m="1" x="1366"/>
        <item m="1" x="726"/>
        <item m="1" x="399"/>
        <item m="1" x="1362"/>
        <item m="1" x="1412"/>
        <item m="1" x="986"/>
        <item m="1" x="1505"/>
        <item m="1" x="324"/>
        <item m="1" x="885"/>
        <item m="1" x="1352"/>
        <item m="1" x="878"/>
        <item m="1" x="1295"/>
        <item m="1" x="1293"/>
        <item m="1" x="914"/>
        <item m="1" x="1111"/>
        <item m="1" x="599"/>
        <item m="1" x="1158"/>
        <item m="1" x="703"/>
        <item m="1" x="1346"/>
        <item m="1" x="1354"/>
        <item m="1" x="1341"/>
        <item m="1" x="704"/>
        <item m="1" x="1186"/>
        <item m="1" x="637"/>
        <item m="1" x="1122"/>
        <item m="1" x="502"/>
        <item m="1" x="390"/>
        <item m="1" x="1294"/>
        <item m="1" x="1120"/>
        <item m="1" x="1167"/>
        <item m="1" x="305"/>
        <item m="1" x="275"/>
        <item m="1" x="693"/>
        <item m="1" x="925"/>
        <item m="1" x="1060"/>
        <item m="1" x="1057"/>
        <item m="1" x="1055"/>
        <item m="1" x="365"/>
        <item m="1" x="639"/>
        <item m="1" x="538"/>
        <item m="1" x="1583"/>
        <item m="1" x="1187"/>
        <item m="1" x="1290"/>
        <item m="1" x="1190"/>
        <item m="1" x="1193"/>
        <item m="1" x="1185"/>
        <item m="1" x="1061"/>
        <item m="1" x="1485"/>
        <item m="1" x="567"/>
        <item m="1" x="611"/>
        <item m="1" x="1163"/>
        <item m="1" x="622"/>
        <item m="1" x="619"/>
        <item m="1" x="971"/>
        <item m="1" x="385"/>
        <item m="1" x="1133"/>
        <item m="1" x="363"/>
        <item m="1" x="360"/>
        <item m="1" x="362"/>
        <item m="1" x="361"/>
        <item m="1" x="379"/>
        <item m="1" x="866"/>
        <item m="1" x="1351"/>
        <item m="1" x="1173"/>
        <item m="1" x="1176"/>
        <item m="1" x="836"/>
        <item x="51"/>
        <item m="1" x="589"/>
        <item m="1" x="1439"/>
        <item m="1" x="1194"/>
        <item x="1"/>
        <item m="1" x="359"/>
        <item m="1" x="1177"/>
        <item m="1" x="1585"/>
        <item m="1" x="337"/>
        <item m="1" x="1410"/>
        <item m="1" x="994"/>
        <item m="1" x="549"/>
        <item m="1" x="1331"/>
        <item m="1" x="692"/>
        <item m="1" x="974"/>
        <item m="1" x="1591"/>
        <item m="1" x="949"/>
        <item m="1" x="416"/>
        <item m="1" x="933"/>
        <item m="1" x="750"/>
        <item m="1" x="1437"/>
        <item m="1" x="1467"/>
        <item m="1" x="1191"/>
        <item m="1" x="255"/>
        <item m="1" x="1343"/>
        <item m="1" x="868"/>
        <item m="1" x="1382"/>
        <item m="1" x="1550"/>
        <item m="1" x="633"/>
        <item m="1" x="623"/>
        <item m="1" x="631"/>
        <item m="1" x="880"/>
        <item m="1" x="1402"/>
        <item m="1" x="1370"/>
        <item m="1" x="1377"/>
        <item m="1" x="1195"/>
        <item m="1" x="1383"/>
        <item m="1" x="1578"/>
        <item m="1" x="682"/>
        <item m="1" x="1576"/>
        <item m="1" x="680"/>
        <item m="1" x="932"/>
        <item m="1" x="632"/>
        <item m="1" x="612"/>
        <item m="1" x="973"/>
        <item m="1" x="926"/>
        <item m="1" x="507"/>
        <item m="1" x="684"/>
        <item m="1" x="1577"/>
        <item m="1" x="681"/>
        <item m="1" x="506"/>
        <item m="1" x="683"/>
        <item m="1" x="1015"/>
        <item m="1" x="670"/>
        <item m="1" x="322"/>
        <item m="1" x="1032"/>
        <item m="1" x="883"/>
        <item m="1" x="1374"/>
        <item m="1" x="1384"/>
        <item m="1" x="1373"/>
        <item m="1" x="1415"/>
        <item m="1" x="1488"/>
        <item m="1" x="1510"/>
        <item m="1" x="944"/>
        <item m="1" x="615"/>
        <item m="1" x="621"/>
        <item m="1" x="1449"/>
        <item m="1" x="828"/>
        <item m="1" x="320"/>
        <item m="1" x="387"/>
        <item m="1" x="935"/>
        <item m="1" x="587"/>
        <item m="1" x="605"/>
        <item m="1" x="609"/>
        <item m="1" x="294"/>
        <item m="1" x="552"/>
        <item m="1" x="1002"/>
        <item m="1" x="997"/>
        <item m="1" x="1332"/>
        <item m="1" x="489"/>
        <item m="1" x="671"/>
        <item m="1" x="321"/>
        <item m="1" x="879"/>
        <item m="1" x="700"/>
        <item m="1" x="1543"/>
        <item m="1" x="825"/>
        <item m="1" x="891"/>
        <item m="1" x="912"/>
        <item m="1" x="712"/>
        <item m="1" x="962"/>
        <item m="1" x="1145"/>
        <item m="1" x="958"/>
        <item m="1" x="938"/>
        <item m="1" x="585"/>
        <item m="1" x="582"/>
        <item m="1" x="686"/>
        <item m="1" x="323"/>
        <item m="1" x="697"/>
        <item m="1" x="1300"/>
        <item m="1" x="1367"/>
        <item m="1" x="1289"/>
        <item m="1" x="1368"/>
        <item m="1" x="1196"/>
        <item m="1" x="940"/>
        <item m="1" x="937"/>
        <item m="1" x="597"/>
        <item m="1" x="730"/>
        <item m="1" x="1179"/>
        <item m="1" x="870"/>
        <item m="1" x="871"/>
        <item m="1" x="540"/>
        <item m="1" x="696"/>
        <item m="1" x="296"/>
        <item m="1" x="300"/>
        <item m="1" x="1026"/>
        <item m="1" x="887"/>
        <item m="1" x="655"/>
        <item m="1" x="1178"/>
        <item m="1" x="591"/>
        <item m="1" x="977"/>
        <item m="1" x="1506"/>
        <item m="1" x="1404"/>
        <item m="1" x="1020"/>
        <item m="1" x="352"/>
        <item m="1" x="1372"/>
        <item m="1" x="1389"/>
        <item m="1" x="723"/>
        <item m="1" x="306"/>
        <item m="1" x="698"/>
        <item m="1" x="1541"/>
        <item m="1" x="881"/>
        <item m="1" x="929"/>
        <item m="1" x="1540"/>
        <item m="1" x="1421"/>
        <item m="1" x="551"/>
        <item m="1" x="1287"/>
        <item m="1" x="999"/>
        <item m="1" x="817"/>
        <item m="1" x="1058"/>
        <item m="1" x="1100"/>
        <item m="1" x="931"/>
        <item m="1" x="951"/>
        <item m="1" x="936"/>
        <item m="1" x="976"/>
        <item m="1" x="280"/>
        <item x="0"/>
        <item m="1" x="1333"/>
        <item m="1" x="1192"/>
        <item m="1" x="274"/>
        <item m="1" x="519"/>
        <item m="1" x="1292"/>
        <item m="1" x="410"/>
        <item m="1" x="1339"/>
        <item m="1" x="968"/>
        <item m="1" x="941"/>
        <item m="1" x="1403"/>
        <item m="1" x="1417"/>
        <item m="1" x="272"/>
        <item m="1" x="1347"/>
        <item m="1" x="927"/>
        <item m="1" x="867"/>
        <item m="1" x="1181"/>
        <item m="1" x="329"/>
        <item m="1" x="539"/>
        <item m="1" x="1131"/>
        <item m="1" x="1273"/>
        <item m="1" x="875"/>
        <item m="1" x="1582"/>
        <item m="1" x="545"/>
        <item m="1" x="415"/>
        <item m="1" x="943"/>
        <item m="1" x="571"/>
        <item m="1" x="576"/>
        <item m="1" x="928"/>
        <item m="1" x="701"/>
        <item m="1" x="1544"/>
        <item m="1" x="367"/>
        <item m="1" x="988"/>
        <item m="1" x="1325"/>
        <item m="1" x="1571"/>
        <item m="1" x="1199"/>
        <item m="1" x="1255"/>
        <item m="1" x="638"/>
        <item m="1" x="398"/>
        <item m="1" x="953"/>
        <item m="1" x="386"/>
        <item m="1" x="1539"/>
        <item m="1" x="996"/>
        <item m="1" x="287"/>
        <item m="1" x="1135"/>
        <item m="1" x="1278"/>
        <item m="1" x="1291"/>
        <item m="1" x="905"/>
        <item m="1" x="906"/>
        <item m="1" x="904"/>
        <item m="1" x="848"/>
        <item m="1" x="818"/>
        <item m="1" x="505"/>
        <item m="1" x="1340"/>
        <item m="1" x="1381"/>
        <item m="1" x="1023"/>
        <item m="1" x="716"/>
        <item m="1" x="1172"/>
        <item m="1" x="388"/>
        <item m="1" x="613"/>
        <item m="1" x="710"/>
        <item m="1" x="952"/>
        <item m="1" x="1166"/>
        <item m="1" x="476"/>
        <item m="1" x="1406"/>
        <item m="1" x="1537"/>
        <item m="1" x="846"/>
        <item m="1" x="847"/>
        <item m="1" x="1584"/>
        <item m="1" x="1099"/>
        <item m="1" x="1387"/>
        <item m="1" x="236"/>
        <item m="1" x="1501"/>
        <item m="1" x="1324"/>
        <item m="1" x="983"/>
        <item m="1" x="566"/>
        <item m="1" x="1538"/>
        <item m="1" x="295"/>
        <item m="1" x="1288"/>
        <item m="1" x="1515"/>
        <item m="1" x="1442"/>
        <item m="1" x="907"/>
        <item m="1" x="675"/>
        <item m="1" x="395"/>
        <item m="1" x="471"/>
        <item m="1" x="1580"/>
        <item m="1" x="1281"/>
        <item m="1" x="719"/>
        <item m="1" x="954"/>
        <item m="1" x="707"/>
        <item m="1" x="1574"/>
        <item m="1" x="550"/>
        <item m="1" x="1420"/>
        <item m="1" x="1286"/>
        <item m="1" x="998"/>
        <item m="1" x="850"/>
        <item m="1" x="1348"/>
        <item m="1" x="911"/>
        <item m="1" x="910"/>
        <item m="1" x="1414"/>
        <item m="1" x="861"/>
        <item m="1" x="909"/>
        <item m="1" x="1149"/>
        <item m="1" x="1144"/>
        <item m="1" x="1146"/>
        <item m="1" x="969"/>
        <item m="1" x="634"/>
        <item m="1" x="984"/>
        <item m="1" x="945"/>
        <item m="1" x="1408"/>
        <item m="1" x="725"/>
        <item m="1" x="888"/>
        <item m="1" x="325"/>
        <item m="1" x="895"/>
        <item m="1" x="874"/>
        <item m="1" x="889"/>
        <item m="1" x="1480"/>
        <item m="1" x="913"/>
        <item m="1" x="1551"/>
        <item m="1" x="1280"/>
        <item m="1" x="601"/>
        <item m="1" x="409"/>
        <item m="1" x="699"/>
        <item m="1" x="1542"/>
        <item m="1" x="283"/>
        <item m="1" x="702"/>
        <item m="1" x="1025"/>
        <item m="1" x="860"/>
        <item m="1" x="669"/>
        <item m="1" x="1363"/>
        <item m="1" x="1365"/>
        <item m="1" x="873"/>
        <item m="1" x="511"/>
        <item m="1" x="565"/>
        <item m="1" x="500"/>
        <item m="1" x="856"/>
        <item m="1" x="1267"/>
        <item m="1" x="1198"/>
        <item m="1" x="824"/>
        <item m="1" x="1299"/>
        <item m="1" x="676"/>
        <item m="1" x="1378"/>
        <item m="1" x="876"/>
        <item m="1" x="1349"/>
        <item m="1" x="269"/>
        <item m="1" x="662"/>
        <item m="1" x="1337"/>
        <item m="1" x="477"/>
        <item m="1" x="564"/>
        <item m="1" x="607"/>
        <item m="1" x="1405"/>
        <item m="1" x="1407"/>
        <item m="1" x="334"/>
        <item m="1" x="371"/>
        <item m="1" x="640"/>
        <item m="1" x="1355"/>
        <item m="1" x="849"/>
        <item m="1" x="894"/>
        <item m="1" x="903"/>
        <item m="1" x="382"/>
        <item m="1" x="284"/>
        <item m="1" x="1021"/>
        <item m="1" x="1468"/>
        <item m="1" x="987"/>
        <item m="1" x="961"/>
        <item m="1" x="401"/>
        <item m="1" x="1545"/>
        <item m="1" x="1000"/>
        <item m="1" x="890"/>
        <item m="1" x="1206"/>
        <item m="1" x="1197"/>
        <item m="1" x="326"/>
        <item m="1" x="851"/>
        <item m="1" x="1272"/>
        <item m="1" x="288"/>
        <item m="1" x="1271"/>
        <item m="1" x="568"/>
        <item m="1" x="1151"/>
        <item m="1" x="1134"/>
        <item m="1" x="479"/>
        <item m="1" x="1156"/>
        <item m="1" x="1157"/>
        <item m="1" x="896"/>
        <item m="1" x="1457"/>
        <item x="55"/>
        <item m="1" x="729"/>
        <item m="1" x="1276"/>
        <item m="1" x="991"/>
        <item m="1" x="1422"/>
        <item x="26"/>
        <item m="1" x="1334"/>
        <item m="1" x="641"/>
        <item m="1" x="908"/>
        <item m="1" x="263"/>
        <item m="1" x="897"/>
        <item m="1" x="689"/>
        <item m="1" x="1180"/>
        <item m="1" x="490"/>
        <item m="1" x="1259"/>
        <item m="1" x="369"/>
        <item m="1" x="286"/>
        <item m="1" x="636"/>
        <item m="1" x="547"/>
        <item m="1" x="1586"/>
        <item m="1" x="1264"/>
        <item m="1" x="877"/>
        <item m="1" x="478"/>
        <item m="1" x="1509"/>
        <item m="1" x="635"/>
        <item m="1" x="972"/>
        <item m="1" x="981"/>
        <item m="1" x="1328"/>
        <item m="1" x="1419"/>
        <item m="1" x="1330"/>
        <item m="1" x="993"/>
        <item m="1" x="1400"/>
        <item m="1" x="542"/>
        <item m="1" x="396"/>
        <item m="1" x="1345"/>
        <item m="1" x="674"/>
        <item m="1" x="722"/>
        <item m="1" x="1258"/>
        <item m="1" x="1533"/>
        <item m="1" x="924"/>
        <item m="1" x="690"/>
        <item m="1" x="1270"/>
        <item m="1" x="271"/>
        <item m="1" x="264"/>
        <item m="1" x="1508"/>
        <item m="1" x="1394"/>
        <item m="1" x="580"/>
        <item m="1" x="627"/>
        <item m="1" x="667"/>
        <item m="1" x="553"/>
        <item m="1" x="1418"/>
        <item m="1" x="863"/>
        <item m="1" x="886"/>
        <item m="1" x="1338"/>
        <item m="1" x="1424"/>
        <item m="1" x="1265"/>
        <item m="1" x="339"/>
        <item m="1" x="1263"/>
        <item m="1" x="872"/>
        <item m="1" x="1028"/>
        <item m="1" x="1268"/>
        <item m="1" x="290"/>
        <item m="1" x="727"/>
        <item m="1" x="1154"/>
        <item m="1" x="630"/>
        <item m="1" x="1459"/>
        <item m="1" x="562"/>
        <item m="1" x="620"/>
        <item m="1" x="1536"/>
        <item m="1" x="291"/>
        <item m="1" x="705"/>
        <item m="1" x="862"/>
        <item m="1" x="1266"/>
        <item x="60"/>
        <item m="1" x="1534"/>
        <item m="1" x="1401"/>
        <item m="1" x="1531"/>
        <item m="1" x="1409"/>
        <item m="1" x="261"/>
        <item m="1" x="1471"/>
        <item m="1" x="1569"/>
        <item m="1" x="857"/>
        <item m="1" x="340"/>
        <item m="1" x="1423"/>
        <item m="1" x="556"/>
        <item m="1" x="1006"/>
        <item m="1" x="1524"/>
        <item m="1" x="358"/>
        <item m="1" x="1147"/>
        <item m="1" x="1466"/>
        <item m="1" x="1398"/>
        <item m="1" x="706"/>
        <item m="1" x="1579"/>
        <item m="1" x="858"/>
        <item x="17"/>
        <item m="1" x="238"/>
        <item m="1" x="1104"/>
        <item m="1" x="1054"/>
        <item m="1" x="948"/>
        <item m="1" x="934"/>
        <item m="1" x="939"/>
        <item m="1" x="1461"/>
        <item m="1" x="979"/>
        <item m="1" x="563"/>
        <item m="1" x="1148"/>
        <item m="1" x="278"/>
        <item x="4"/>
        <item m="1" x="1451"/>
        <item x="16"/>
        <item x="18"/>
        <item m="1" x="413"/>
        <item m="1" x="480"/>
        <item m="1" x="955"/>
        <item m="1" x="978"/>
        <item m="1" x="947"/>
        <item m="1" x="946"/>
        <item m="1" x="960"/>
        <item m="1" x="965"/>
        <item m="1" x="292"/>
        <item m="1" x="282"/>
        <item m="1" x="899"/>
        <item m="1" x="510"/>
        <item m="1" x="718"/>
        <item m="1" x="820"/>
        <item m="1" x="499"/>
        <item x="5"/>
        <item m="1" x="1254"/>
        <item m="1" x="1174"/>
        <item m="1" x="957"/>
        <item m="1" x="959"/>
        <item m="1" x="967"/>
        <item m="1" x="1512"/>
        <item m="1" x="1532"/>
        <item m="1" x="1399"/>
        <item x="10"/>
        <item m="1" x="694"/>
        <item m="1" x="250"/>
        <item x="11"/>
        <item m="1" x="1385"/>
        <item m="1" x="830"/>
        <item m="1" x="859"/>
        <item m="1" x="373"/>
        <item m="1" x="869"/>
        <item x="12"/>
        <item m="1" x="821"/>
        <item x="19"/>
        <item m="1" x="985"/>
        <item x="2"/>
        <item m="1" x="898"/>
        <item x="13"/>
        <item m="1" x="1530"/>
        <item m="1" x="1269"/>
        <item x="20"/>
        <item x="30"/>
        <item m="1" x="234"/>
        <item m="1" x="389"/>
        <item x="3"/>
        <item x="14"/>
        <item x="21"/>
        <item x="22"/>
        <item x="31"/>
        <item m="1" x="314"/>
        <item x="56"/>
        <item x="58"/>
        <item m="1" x="970"/>
        <item m="1" x="1460"/>
        <item m="1" x="660"/>
        <item m="1" x="1525"/>
        <item x="6"/>
        <item x="23"/>
        <item x="24"/>
        <item m="1" x="67"/>
        <item m="1" x="916"/>
        <item m="1" x="235"/>
        <item x="36"/>
        <item m="1" x="1262"/>
        <item m="1" x="1463"/>
        <item m="1" x="982"/>
        <item x="7"/>
        <item x="25"/>
        <item x="32"/>
        <item x="35"/>
        <item x="37"/>
        <item x="38"/>
        <item m="1" x="1575"/>
        <item x="43"/>
        <item m="1" x="728"/>
        <item m="1" x="733"/>
        <item x="8"/>
        <item x="9"/>
        <item x="15"/>
        <item x="27"/>
        <item x="28"/>
        <item x="29"/>
        <item x="40"/>
        <item x="41"/>
        <item x="42"/>
        <item x="44"/>
        <item x="47"/>
        <item x="48"/>
        <item m="1" x="233"/>
        <item x="59"/>
        <item m="1" x="606"/>
        <item x="45"/>
        <item x="49"/>
        <item x="50"/>
        <item x="54"/>
        <item x="57"/>
        <item x="61"/>
        <item t="default"/>
      </items>
    </pivotField>
    <pivotField axis="axisPage" compact="0" outline="0" multipleItemSelectionAllowed="1">
      <items count="14">
        <item h="1" m="1" x="7"/>
        <item h="1" m="1" x="12"/>
        <item h="1" m="1" x="8"/>
        <item x="2"/>
        <item x="0"/>
        <item x="4"/>
        <item x="3"/>
        <item m="1" x="11"/>
        <item x="1"/>
        <item h="1" x="6"/>
        <item h="1" m="1" x="9"/>
        <item x="5"/>
        <item h="1" m="1" x="10"/>
        <item t="default"/>
      </items>
    </pivotField>
    <pivotField compact="0" outline="0">
      <items count="9">
        <item x="0"/>
        <item m="1" x="4"/>
        <item m="1" x="5"/>
        <item x="1"/>
        <item h="1" m="1" x="6"/>
        <item h="1" m="1" x="3"/>
        <item h="1" x="2"/>
        <item h="1" m="1" x="7"/>
        <item t="default"/>
      </items>
    </pivotField>
    <pivotField axis="axisPage" compact="0" outline="0">
      <items count="62">
        <item x="2"/>
        <item x="12"/>
        <item m="1" x="56"/>
        <item x="13"/>
        <item x="23"/>
        <item x="20"/>
        <item x="26"/>
        <item x="11"/>
        <item x="27"/>
        <item m="1" x="48"/>
        <item m="1" x="50"/>
        <item x="15"/>
        <item x="38"/>
        <item x="32"/>
        <item x="24"/>
        <item m="1" x="59"/>
        <item x="4"/>
        <item x="28"/>
        <item x="25"/>
        <item m="1" x="55"/>
        <item x="29"/>
        <item m="1" x="53"/>
        <item m="1" x="60"/>
        <item x="19"/>
        <item m="1" x="45"/>
        <item x="0"/>
        <item m="1" x="51"/>
        <item x="5"/>
        <item x="39"/>
        <item x="3"/>
        <item x="8"/>
        <item x="9"/>
        <item m="1" x="49"/>
        <item m="1" x="57"/>
        <item m="1" x="43"/>
        <item x="16"/>
        <item x="7"/>
        <item x="6"/>
        <item x="36"/>
        <item x="10"/>
        <item m="1" x="42"/>
        <item x="18"/>
        <item x="1"/>
        <item m="1" x="44"/>
        <item x="34"/>
        <item x="35"/>
        <item x="30"/>
        <item m="1" x="40"/>
        <item m="1" x="52"/>
        <item m="1" x="58"/>
        <item m="1" x="41"/>
        <item x="31"/>
        <item x="22"/>
        <item m="1" x="47"/>
        <item x="21"/>
        <item m="1" x="46"/>
        <item x="17"/>
        <item x="37"/>
        <item m="1" x="54"/>
        <item x="33"/>
        <item x="14"/>
        <item t="default"/>
      </items>
    </pivotField>
    <pivotField compact="0" outline="0" showAll="0"/>
    <pivotField compact="0" outline="0" showAll="0"/>
    <pivotField dataField="1" compact="0" outline="0" showAll="0"/>
    <pivotField axis="axisPage" subtotalCaption="spolu" compact="0" outline="0" multipleItemSelectionAllowed="1" showAll="0">
      <items count="97">
        <item m="1" x="86"/>
        <item m="1" x="91"/>
        <item m="1" x="2"/>
        <item x="1"/>
        <item m="1" x="8"/>
        <item m="1" x="64"/>
        <item m="1" x="70"/>
        <item m="1" x="75"/>
        <item m="1" x="54"/>
        <item m="1" x="61"/>
        <item m="1" x="68"/>
        <item m="1" x="73"/>
        <item m="1" x="78"/>
        <item m="1" x="81"/>
        <item m="1" x="84"/>
        <item m="1" x="88"/>
        <item m="1" x="93"/>
        <item m="1" x="52"/>
        <item m="1" x="59"/>
        <item m="1" x="66"/>
        <item m="1" x="43"/>
        <item m="1" x="50"/>
        <item m="1" x="58"/>
        <item m="1" x="65"/>
        <item m="1" x="71"/>
        <item m="1" x="76"/>
        <item m="1" x="79"/>
        <item m="1" x="82"/>
        <item m="1" x="85"/>
        <item m="1" x="41"/>
        <item m="1" x="48"/>
        <item m="1" x="56"/>
        <item m="1" x="46"/>
        <item m="1" x="53"/>
        <item m="1" x="60"/>
        <item m="1" x="67"/>
        <item m="1" x="72"/>
        <item m="1" x="77"/>
        <item m="1" x="80"/>
        <item m="1" x="31"/>
        <item m="1" x="37"/>
        <item m="1" x="44"/>
        <item m="1" x="23"/>
        <item m="1" x="29"/>
        <item m="1" x="35"/>
        <item m="1" x="40"/>
        <item m="1" x="47"/>
        <item m="1" x="55"/>
        <item m="1" x="62"/>
        <item m="1" x="69"/>
        <item m="1" x="74"/>
        <item m="1" x="21"/>
        <item m="1" x="27"/>
        <item m="1" x="33"/>
        <item m="1" x="14"/>
        <item m="1" x="19"/>
        <item m="1" x="25"/>
        <item m="1" x="30"/>
        <item m="1" x="36"/>
        <item m="1" x="42"/>
        <item m="1" x="49"/>
        <item m="1" x="57"/>
        <item m="1" x="63"/>
        <item m="1" x="13"/>
        <item m="1" x="18"/>
        <item m="1" x="24"/>
        <item m="1" x="5"/>
        <item m="1" x="11"/>
        <item m="1" x="16"/>
        <item m="1" x="20"/>
        <item m="1" x="26"/>
        <item m="1" x="32"/>
        <item m="1" x="38"/>
        <item m="1" x="45"/>
        <item m="1" x="51"/>
        <item m="1" x="4"/>
        <item m="1" x="10"/>
        <item m="1" x="15"/>
        <item m="1" x="90"/>
        <item m="1" x="95"/>
        <item m="1" x="7"/>
        <item m="1" x="12"/>
        <item m="1" x="17"/>
        <item m="1" x="22"/>
        <item m="1" x="28"/>
        <item m="1" x="34"/>
        <item m="1" x="39"/>
        <item m="1" x="89"/>
        <item m="1" x="94"/>
        <item m="1" x="6"/>
        <item m="1" x="83"/>
        <item m="1" x="87"/>
        <item m="1" x="92"/>
        <item m="1" x="3"/>
        <item m="1" x="9"/>
        <item x="0"/>
        <item t="default"/>
      </items>
    </pivotField>
    <pivotField axis="axisRow" compact="0" outline="0" showAll="0" defaultSubtotal="0">
      <items count="2239">
        <item m="1" x="1013"/>
        <item m="1" x="701"/>
        <item m="1" x="1767"/>
        <item m="1" x="1776"/>
        <item m="1" x="1782"/>
        <item m="1" x="1787"/>
        <item m="1" x="1801"/>
        <item m="1" x="1046"/>
        <item m="1" x="1057"/>
        <item m="1" x="1078"/>
        <item m="1" x="1086"/>
        <item m="1" x="2143"/>
        <item m="1" x="2152"/>
        <item m="1" x="2163"/>
        <item m="1" x="2173"/>
        <item m="1" x="2187"/>
        <item m="1" x="2198"/>
        <item m="1" x="991"/>
        <item m="1" x="2018"/>
        <item m="1" x="1412"/>
        <item m="1" x="1421"/>
        <item m="1" x="1432"/>
        <item m="1" x="1445"/>
        <item m="1" x="1477"/>
        <item m="1" x="1491"/>
        <item m="1" x="1510"/>
        <item m="1" x="273"/>
        <item m="1" x="290"/>
        <item m="1" x="300"/>
        <item m="1" x="308"/>
        <item m="1" x="364"/>
        <item m="1" x="383"/>
        <item m="1" x="1309"/>
        <item m="1" x="1322"/>
        <item m="1" x="1364"/>
        <item m="1" x="1382"/>
        <item m="1" x="176"/>
        <item m="1" x="189"/>
        <item m="1" x="199"/>
        <item m="1" x="209"/>
        <item m="1" x="221"/>
        <item m="1" x="234"/>
        <item m="1" x="254"/>
        <item m="1" x="268"/>
        <item m="1" x="286"/>
        <item m="1" x="1236"/>
        <item m="1" x="1246"/>
        <item m="1" x="1252"/>
        <item m="1" x="1259"/>
        <item m="1" x="1285"/>
        <item m="1" x="1292"/>
        <item m="1" x="1303"/>
        <item m="1" x="1318"/>
        <item m="1" x="124"/>
        <item m="1" x="131"/>
        <item m="1" x="136"/>
        <item m="1" x="140"/>
        <item m="1" x="147"/>
        <item m="1" x="152"/>
        <item m="1" x="159"/>
        <item m="1" x="173"/>
        <item m="1" x="1197"/>
        <item m="1" x="1201"/>
        <item m="1" x="1210"/>
        <item m="1" x="1214"/>
        <item m="1" x="1220"/>
        <item m="1" x="1226"/>
        <item m="1" x="1232"/>
        <item m="1" x="1242"/>
        <item m="1" x="95"/>
        <item m="1" x="98"/>
        <item m="1" x="102"/>
        <item m="1" x="105"/>
        <item m="1" x="109"/>
        <item m="1" x="113"/>
        <item m="1" x="115"/>
        <item m="1" x="118"/>
        <item m="1" x="121"/>
        <item m="1" x="127"/>
        <item m="1" x="1168"/>
        <item m="1" x="1170"/>
        <item m="1" x="1183"/>
        <item m="1" x="1186"/>
        <item m="1" x="1190"/>
        <item m="1" x="1195"/>
        <item m="1" x="79"/>
        <item m="1" x="81"/>
        <item m="1" x="83"/>
        <item m="1" x="84"/>
        <item m="1" x="85"/>
        <item m="1" x="86"/>
        <item m="1" x="88"/>
        <item m="1" x="90"/>
        <item m="1" x="93"/>
        <item m="1" x="96"/>
        <item m="1" x="1486"/>
        <item m="1" x="1526"/>
        <item m="1" x="1537"/>
        <item m="1" x="1549"/>
        <item m="1" x="1563"/>
        <item m="1" x="1574"/>
        <item m="1" x="1587"/>
        <item m="1" x="1602"/>
        <item m="1" x="357"/>
        <item m="1" x="377"/>
        <item m="1" x="437"/>
        <item m="1" x="456"/>
        <item m="1" x="471"/>
        <item m="1" x="1404"/>
        <item m="1" x="1425"/>
        <item m="1" x="1462"/>
        <item m="1" x="1482"/>
        <item m="1" x="372"/>
        <item m="1" x="1732"/>
        <item m="1" x="1733"/>
        <item m="1" x="1734"/>
        <item m="1" x="2048"/>
        <item m="1" x="2058"/>
        <item m="1" x="850"/>
        <item m="1" x="1830"/>
        <item m="1" x="1845"/>
        <item m="1" x="1853"/>
        <item m="1" x="1863"/>
        <item m="1" x="1877"/>
        <item m="1" x="1895"/>
        <item m="1" x="1912"/>
        <item m="1" x="714"/>
        <item m="1" x="722"/>
        <item m="1" x="729"/>
        <item m="1" x="735"/>
        <item m="1" x="741"/>
        <item m="1" x="752"/>
        <item m="1" x="760"/>
        <item m="1" x="766"/>
        <item m="1" x="773"/>
        <item m="1" x="1780"/>
        <item m="1" x="1790"/>
        <item m="1" x="1806"/>
        <item m="1" x="1813"/>
        <item m="1" x="1819"/>
        <item x="66"/>
        <item x="67"/>
        <item m="1" x="68"/>
        <item m="1" x="166"/>
        <item m="1" x="1173"/>
        <item m="1" x="1175"/>
        <item m="1" x="1503"/>
        <item m="1" x="1517"/>
        <item m="1" x="411"/>
        <item m="1" x="447"/>
        <item m="1" x="1390"/>
        <item m="1" x="1416"/>
        <item m="1" x="1436"/>
        <item m="1" x="1449"/>
        <item m="1" x="1470"/>
        <item m="1" x="1499"/>
        <item m="1" x="322"/>
        <item m="1" x="353"/>
        <item m="1" x="1297"/>
        <item m="1" x="1325"/>
        <item m="1" x="1333"/>
        <item m="1" x="1342"/>
        <item m="1" x="1354"/>
        <item m="1" x="1368"/>
        <item m="1" x="1377"/>
        <item m="1" x="213"/>
        <item m="1" x="225"/>
        <item m="1" x="258"/>
        <item m="1" x="276"/>
        <item m="1" x="1229"/>
        <item m="1" x="1731"/>
        <item m="1" x="2069"/>
        <item m="1" x="1833"/>
        <item m="1" x="672"/>
        <item m="1" x="677"/>
        <item m="1" x="682"/>
        <item m="1" x="690"/>
        <item m="1" x="703"/>
        <item m="1" x="212"/>
        <item m="1" x="1278"/>
        <item m="1" x="1291"/>
        <item m="1" x="1357"/>
        <item m="1" x="184"/>
        <item m="1" x="391"/>
        <item m="1" x="303"/>
        <item m="1" x="1313"/>
        <item m="1" x="1386"/>
        <item m="1" x="238"/>
        <item m="1" x="247"/>
        <item m="1" x="1239"/>
        <item m="1" x="1294"/>
        <item m="1" x="1310"/>
        <item m="1" x="120"/>
        <item m="1" x="126"/>
        <item m="1" x="132"/>
        <item m="1" x="838"/>
        <item m="1" x="846"/>
        <item m="1" x="710"/>
        <item m="1" x="1740"/>
        <item m="1" x="1742"/>
        <item m="1" x="1745"/>
        <item m="1" x="1748"/>
        <item m="1" x="1752"/>
        <item m="1" x="1757"/>
        <item m="1" x="1763"/>
        <item m="1" x="718"/>
        <item m="1" x="1169"/>
        <item m="1" x="1003"/>
        <item m="1" x="1070"/>
        <item m="1" x="402"/>
        <item m="1" x="311"/>
        <item m="1" x="332"/>
        <item m="1" x="1248"/>
        <item m="1" x="137"/>
        <item m="1" x="141"/>
        <item m="1" x="167"/>
        <item m="1" x="1189"/>
        <item m="1" x="1194"/>
        <item m="1" x="1206"/>
        <item m="1" x="1211"/>
        <item m="1" x="1217"/>
        <item m="1" x="1223"/>
        <item m="1" x="111"/>
        <item m="1" x="117"/>
        <item m="1" x="125"/>
        <item m="1" x="1582"/>
        <item m="1" x="1613"/>
        <item m="1" x="1622"/>
        <item m="1" x="632"/>
        <item m="1" x="1769"/>
        <item m="1" x="1778"/>
        <item m="1" x="639"/>
        <item m="1" x="641"/>
        <item m="1" x="643"/>
        <item m="1" x="646"/>
        <item m="1" x="1286"/>
        <item m="1" x="1193"/>
        <item m="1" x="1178"/>
        <item m="1" x="1182"/>
        <item m="1" x="1400"/>
        <item m="1" x="203"/>
        <item m="1" x="177"/>
        <item m="1" x="1198"/>
        <item m="1" x="1202"/>
        <item m="1" x="107"/>
        <item m="1" x="114"/>
        <item m="1" x="1631"/>
        <item m="1" x="1653"/>
        <item m="1" x="1661"/>
        <item m="1" x="1669"/>
        <item m="1" x="1681"/>
        <item m="1" x="467"/>
        <item m="1" x="491"/>
        <item m="1" x="633"/>
        <item m="1" x="858"/>
        <item m="1" x="665"/>
        <item m="1" x="649"/>
        <item m="1" x="653"/>
        <item m="1" x="658"/>
        <item m="1" x="708"/>
        <item m="1" x="279"/>
        <item m="1" x="170"/>
        <item m="1" x="180"/>
        <item m="1" x="1254"/>
        <item m="1" x="148"/>
        <item m="1" x="100"/>
        <item m="1" x="1642"/>
        <item m="1" x="452"/>
        <item m="1" x="483"/>
        <item m="1" x="500"/>
        <item m="1" x="511"/>
        <item m="1" x="531"/>
        <item m="1" x="539"/>
        <item m="1" x="552"/>
        <item m="1" x="870"/>
        <item m="1" x="662"/>
        <item m="1" x="1959"/>
        <item m="1" x="2044"/>
        <item m="1" x="69"/>
        <item m="1" x="70"/>
        <item m="1" x="340"/>
        <item m="1" x="350"/>
        <item m="1" x="365"/>
        <item m="1" x="384"/>
        <item m="1" x="424"/>
        <item m="1" x="192"/>
        <item m="1" x="1261"/>
        <item m="1" x="154"/>
        <item m="1" x="522"/>
        <item m="1" x="1478"/>
        <item m="1" x="1968"/>
        <item m="1" x="1987"/>
        <item m="1" x="2000"/>
        <item m="1" x="2009"/>
        <item m="1" x="2017"/>
        <item m="1" x="2030"/>
        <item m="1" x="815"/>
        <item m="1" x="835"/>
        <item m="1" x="868"/>
        <item m="1" x="896"/>
        <item m="1" x="910"/>
        <item m="1" x="1868"/>
        <item m="1" x="1917"/>
        <item m="1" x="71"/>
        <item m="1" x="72"/>
        <item m="1" x="162"/>
        <item m="1" x="404"/>
        <item m="1" x="415"/>
        <item m="1" x="427"/>
        <item m="1" x="1351"/>
        <item m="1" x="1365"/>
        <item m="1" x="1374"/>
        <item m="1" x="261"/>
        <item m="1" x="293"/>
        <item m="1" x="343"/>
        <item m="1" x="1227"/>
        <item m="1" x="634"/>
        <item m="1" x="1976"/>
        <item m="1" x="828"/>
        <item m="1" x="877"/>
        <item m="1" x="1882"/>
        <item m="1" x="1907"/>
        <item m="1" x="1924"/>
        <item m="1" x="1932"/>
        <item m="1" x="1955"/>
        <item m="1" x="746"/>
        <item m="1" x="763"/>
        <item m="1" x="770"/>
        <item m="1" x="312"/>
        <item m="1" x="394"/>
        <item m="1" x="1383"/>
        <item m="1" x="1394"/>
        <item m="1" x="845"/>
        <item m="1" x="1269"/>
        <item m="1" x="1279"/>
        <item m="1" x="161"/>
        <item m="1" x="1883"/>
        <item m="1" x="884"/>
        <item m="1" x="1891"/>
        <item m="1" x="1899"/>
        <item m="1" x="1942"/>
        <item m="1" x="757"/>
        <item m="1" x="786"/>
        <item m="1" x="801"/>
        <item m="1" x="811"/>
        <item m="1" x="824"/>
        <item m="1" x="1800"/>
        <item m="1" x="1816"/>
        <item m="1" x="1839"/>
        <item m="1" x="73"/>
        <item m="1" x="74"/>
        <item m="1" x="1407"/>
        <item m="1" x="1440"/>
        <item m="1" x="1452"/>
        <item m="1" x="222"/>
        <item m="1" x="235"/>
        <item m="1" x="255"/>
        <item m="1" x="269"/>
        <item m="1" x="202"/>
        <item m="1" x="1287"/>
        <item m="1" x="1237"/>
        <item m="1" x="104"/>
        <item m="1" x="119"/>
        <item m="1" x="1495"/>
        <item m="1" x="778"/>
        <item m="1" x="793"/>
        <item m="1" x="1811"/>
        <item m="1" x="1822"/>
        <item m="1" x="1846"/>
        <item m="1" x="1854"/>
        <item m="1" x="1878"/>
        <item m="1" x="686"/>
        <item m="1" x="715"/>
        <item m="1" x="1760"/>
        <item m="1" x="1765"/>
        <item m="1" x="323"/>
        <item m="1" x="287"/>
        <item m="1" x="296"/>
        <item m="1" x="305"/>
        <item m="1" x="1864"/>
        <item m="1" x="694"/>
        <item m="1" x="699"/>
        <item m="1" x="1755"/>
        <item m="1" x="1771"/>
        <item m="1" x="1775"/>
        <item m="1" x="1781"/>
        <item m="1" x="1791"/>
        <item m="1" x="1796"/>
        <item m="1" x="1807"/>
        <item m="1" x="75"/>
        <item m="1" x="333"/>
        <item m="1" x="344"/>
        <item m="1" x="1268"/>
        <item m="1" x="1277"/>
        <item m="1" x="1293"/>
        <item m="1" x="1304"/>
        <item m="1" x="1327"/>
        <item m="1" x="1335"/>
        <item m="1" x="1358"/>
        <item m="1" x="160"/>
        <item m="1" x="895"/>
        <item m="1" x="909"/>
        <item m="1" x="918"/>
        <item m="1" x="810"/>
        <item m="1" x="1825"/>
        <item m="1" x="696"/>
        <item m="1" x="730"/>
        <item m="1" x="736"/>
        <item m="1" x="1786"/>
        <item m="1" x="651"/>
        <item m="1" x="655"/>
        <item m="1" x="663"/>
        <item m="1" x="666"/>
        <item m="1" x="669"/>
        <item m="1" x="678"/>
        <item m="1" x="1736"/>
        <item m="1" x="1737"/>
        <item m="1" x="1738"/>
        <item m="1" x="1739"/>
        <item m="1" x="1741"/>
        <item m="1" x="1746"/>
        <item m="1" x="1749"/>
        <item m="1" x="1753"/>
        <item m="1" x="1758"/>
        <item m="1" x="153"/>
        <item m="1" x="185"/>
        <item m="1" x="195"/>
        <item m="1" x="227"/>
        <item m="1" x="1215"/>
        <item m="1" x="1989"/>
        <item m="1" x="723"/>
        <item m="1" x="659"/>
        <item m="1" x="683"/>
        <item m="1" x="1743"/>
        <item m="1" x="635"/>
        <item m="1" x="636"/>
        <item m="1" x="637"/>
        <item m="1" x="638"/>
        <item m="1" x="640"/>
        <item m="1" x="642"/>
        <item m="1" x="650"/>
        <item m="1" x="2052"/>
        <item m="1" x="2061"/>
        <item m="1" x="2085"/>
        <item m="1" x="1949"/>
        <item m="1" x="1159"/>
        <item m="1" x="1221"/>
        <item m="1" x="110"/>
        <item m="1" x="116"/>
        <item m="1" x="133"/>
        <item m="1" x="644"/>
        <item m="1" x="654"/>
        <item m="1" x="2038"/>
        <item m="1" x="2073"/>
        <item m="1" x="2094"/>
        <item m="1" x="903"/>
        <item m="1" x="915"/>
        <item m="1" x="923"/>
        <item m="1" x="929"/>
        <item m="1" x="938"/>
        <item m="1" x="951"/>
        <item m="1" x="967"/>
        <item m="1" x="1970"/>
        <item m="1" x="1978"/>
        <item m="1" x="1990"/>
        <item m="1" x="2002"/>
        <item m="1" x="2011"/>
        <item m="1" x="2020"/>
        <item m="1" x="1271"/>
        <item m="1" x="128"/>
        <item m="1" x="142"/>
        <item m="1" x="1179"/>
        <item m="1" x="1184"/>
        <item m="1" x="1187"/>
        <item m="1" x="1191"/>
        <item m="1" x="1199"/>
        <item m="1" x="1203"/>
        <item m="1" x="1207"/>
        <item m="1" x="1212"/>
        <item m="1" x="856"/>
        <item m="1" x="673"/>
        <item m="1" x="959"/>
        <item m="1" x="1936"/>
        <item m="1" x="2034"/>
        <item m="1" x="804"/>
        <item m="1" x="818"/>
        <item m="1" x="839"/>
        <item m="1" x="901"/>
        <item m="1" x="1857"/>
        <item m="1" x="1871"/>
        <item m="1" x="1885"/>
        <item m="1" x="1893"/>
        <item m="1" x="1901"/>
        <item m="1" x="1909"/>
        <item m="1" x="1919"/>
        <item m="1" x="1926"/>
        <item m="1" x="1934"/>
        <item m="1" x="764"/>
        <item m="1" x="771"/>
        <item m="1" x="794"/>
        <item m="1" x="1160"/>
        <item m="1" x="373"/>
        <item m="1" x="87"/>
        <item m="1" x="91"/>
        <item m="1" x="94"/>
        <item m="1" x="97"/>
        <item m="1" x="101"/>
        <item m="1" x="108"/>
        <item m="1" x="112"/>
        <item m="1" x="1163"/>
        <item m="1" x="1597"/>
        <item m="1" x="742"/>
        <item m="1" x="753"/>
        <item m="1" x="691"/>
        <item m="1" x="2127"/>
        <item m="1" x="1961"/>
        <item m="1" x="816"/>
        <item m="1" x="1793"/>
        <item m="1" x="1803"/>
        <item m="1" x="1817"/>
        <item m="1" x="1823"/>
        <item m="1" x="1831"/>
        <item m="1" x="695"/>
        <item m="1" x="1768"/>
        <item m="1" x="1777"/>
        <item m="1" x="1164"/>
        <item m="1" x="1167"/>
        <item m="1" x="1172"/>
        <item m="1" x="1174"/>
        <item m="1" x="1181"/>
        <item m="1" x="830"/>
        <item m="1" x="847"/>
        <item m="1" x="871"/>
        <item m="1" x="1812"/>
        <item m="1" x="1840"/>
        <item m="1" x="1847"/>
        <item m="1" x="1855"/>
        <item m="1" x="1869"/>
        <item m="1" x="681"/>
        <item m="1" x="702"/>
        <item m="1" x="709"/>
        <item m="1" x="717"/>
        <item m="1" x="725"/>
        <item m="1" x="747"/>
        <item m="1" x="1751"/>
        <item m="1" x="1756"/>
        <item m="1" x="1788"/>
        <item m="1" x="664"/>
        <item m="1" x="668"/>
        <item m="1" x="2153"/>
        <item m="1" x="1161"/>
        <item m="1" x="1162"/>
        <item m="1" x="1177"/>
        <item m="1" x="412"/>
        <item m="1" x="457"/>
        <item m="1" x="2103"/>
        <item m="1" x="879"/>
        <item m="1" x="1947"/>
        <item m="1" x="689"/>
        <item m="1" x="732"/>
        <item m="1" x="737"/>
        <item m="1" x="1762"/>
        <item m="1" x="1773"/>
        <item m="1" x="1783"/>
        <item m="1" x="1792"/>
        <item m="1" x="1802"/>
        <item m="1" x="648"/>
        <item m="1" x="657"/>
        <item m="1" x="661"/>
        <item m="1" x="671"/>
        <item m="1" x="676"/>
        <item m="1" x="680"/>
        <item m="1" x="2124"/>
        <item m="1" x="2138"/>
        <item m="1" x="571"/>
        <item m="1" x="606"/>
        <item m="1" x="675"/>
        <item m="1" x="679"/>
        <item m="1" x="1100"/>
        <item m="1" x="1104"/>
        <item m="1" x="1109"/>
        <item m="1" x="1115"/>
        <item m="1" x="1120"/>
        <item m="1" x="1124"/>
        <item m="1" x="1127"/>
        <item m="1" x="1130"/>
        <item m="1" x="1134"/>
        <item m="1" x="2176"/>
        <item m="1" x="2183"/>
        <item m="1" x="706"/>
        <item m="1" x="2114"/>
        <item m="1" x="859"/>
        <item m="1" x="748"/>
        <item m="1" x="779"/>
        <item m="1" x="787"/>
        <item m="1" x="688"/>
        <item m="1" x="2110"/>
        <item m="1" x="2144"/>
        <item m="1" x="565"/>
        <item m="1" x="577"/>
        <item m="1" x="582"/>
        <item m="1" x="589"/>
        <item m="1" x="594"/>
        <item m="1" x="599"/>
        <item m="1" x="1611"/>
        <item m="1" x="1620"/>
        <item m="1" x="1629"/>
        <item m="1" x="1640"/>
        <item m="1" x="1650"/>
        <item m="1" x="687"/>
        <item m="1" x="707"/>
        <item m="1" x="2169"/>
        <item m="1" x="2194"/>
        <item m="1" x="2210"/>
        <item m="1" x="2214"/>
        <item m="1" x="2218"/>
        <item m="1" x="1017"/>
        <item m="1" x="1040"/>
        <item m="1" x="886"/>
        <item m="1" x="738"/>
        <item m="1" x="652"/>
        <item m="1" x="613"/>
        <item m="1" x="1596"/>
        <item m="1" x="1658"/>
        <item m="1" x="1666"/>
        <item m="1" x="1678"/>
        <item m="1" x="1689"/>
        <item m="1" x="465"/>
        <item m="1" x="480"/>
        <item m="1" x="488"/>
        <item m="1" x="497"/>
        <item m="1" x="507"/>
        <item m="1" x="518"/>
        <item m="1" x="527"/>
        <item m="1" x="548"/>
        <item m="1" x="560"/>
        <item m="1" x="1492"/>
        <item m="1" x="1520"/>
        <item m="1" x="1530"/>
        <item m="1" x="1540"/>
        <item m="1" x="1564"/>
        <item m="1" x="1575"/>
        <item m="1" x="1606"/>
        <item m="1" x="366"/>
        <item m="1" x="395"/>
        <item m="1" x="716"/>
        <item m="1" x="1052"/>
        <item m="1" x="1063"/>
        <item m="1" x="1074"/>
        <item m="1" x="1082"/>
        <item m="1" x="1097"/>
        <item m="1" x="2076"/>
        <item m="1" x="2086"/>
        <item m="1" x="802"/>
        <item m="1" x="1511"/>
        <item m="1" x="1553"/>
        <item m="1" x="1591"/>
        <item m="1" x="405"/>
        <item m="1" x="416"/>
        <item m="1" x="428"/>
        <item m="1" x="438"/>
        <item m="1" x="448"/>
        <item m="1" x="461"/>
        <item m="1" x="475"/>
        <item m="1" x="1395"/>
        <item m="1" x="1408"/>
        <item m="1" x="1428"/>
        <item m="1" x="1453"/>
        <item m="1" x="1463"/>
        <item m="1" x="358"/>
        <item m="1" x="724"/>
        <item m="1" x="731"/>
        <item m="1" x="2104"/>
        <item m="1" x="2116"/>
        <item m="1" x="2130"/>
        <item m="1" x="2140"/>
        <item m="1" x="2146"/>
        <item m="1" x="2157"/>
        <item m="1" x="930"/>
        <item m="1" x="889"/>
        <item m="1" x="1441"/>
        <item m="1" x="1471"/>
        <item m="1" x="1487"/>
        <item m="1" x="1504"/>
        <item m="1" x="270"/>
        <item m="1" x="288"/>
        <item m="1" x="297"/>
        <item m="1" x="306"/>
        <item m="1" x="334"/>
        <item m="1" x="378"/>
        <item m="1" x="1305"/>
        <item m="1" x="1319"/>
        <item m="1" x="1328"/>
        <item m="1" x="1345"/>
        <item m="1" x="1359"/>
        <item m="1" x="1369"/>
        <item m="1" x="1391"/>
        <item m="1" x="186"/>
        <item m="1" x="1744"/>
        <item m="1" x="1091"/>
        <item m="1" x="2166"/>
        <item m="1" x="942"/>
        <item m="1" x="994"/>
        <item m="1" x="1004"/>
        <item m="1" x="1025"/>
        <item m="1" x="345"/>
        <item m="1" x="1336"/>
        <item m="1" x="1378"/>
        <item m="1" x="1405"/>
        <item m="1" x="174"/>
        <item m="1" x="196"/>
        <item m="1" x="206"/>
        <item m="1" x="215"/>
        <item m="1" x="228"/>
        <item m="1" x="239"/>
        <item m="1" x="248"/>
        <item m="1" x="262"/>
        <item m="1" x="280"/>
        <item m="1" x="1233"/>
        <item m="1" x="1243"/>
        <item m="1" x="1249"/>
        <item m="1" x="1256"/>
        <item m="1" x="1263"/>
        <item m="1" x="1272"/>
        <item m="1" x="1280"/>
        <item m="1" x="1288"/>
        <item m="1" x="1298"/>
        <item m="1" x="605"/>
        <item m="1" x="612"/>
        <item m="1" x="618"/>
        <item m="1" x="623"/>
        <item m="1" x="629"/>
        <item m="1" x="1713"/>
        <item m="1" x="700"/>
        <item m="1" x="971"/>
        <item m="1" x="2003"/>
        <item m="1" x="2024"/>
        <item m="1" x="2039"/>
        <item m="1" x="2062"/>
        <item m="1" x="2074"/>
        <item m="1" x="851"/>
        <item m="1" x="315"/>
        <item m="1" x="1314"/>
        <item m="1" x="616"/>
        <item m="1" x="621"/>
        <item m="1" x="625"/>
        <item m="1" x="627"/>
        <item m="1" x="631"/>
        <item m="1" x="1676"/>
        <item m="1" x="1687"/>
        <item m="1" x="1694"/>
        <item m="1" x="1699"/>
        <item m="1" x="1703"/>
        <item m="1" x="1707"/>
        <item m="1" x="1721"/>
        <item m="1" x="545"/>
        <item m="1" x="608"/>
        <item m="1" x="1624"/>
        <item m="1" x="1643"/>
        <item m="1" x="1654"/>
        <item m="1" x="1662"/>
        <item m="1" x="949"/>
        <item m="1" x="904"/>
        <item m="1" x="916"/>
        <item m="1" x="924"/>
        <item m="1" x="939"/>
        <item m="1" x="325"/>
        <item m="1" x="1717"/>
        <item m="1" x="572"/>
        <item m="1" x="1588"/>
        <item m="1" x="1603"/>
        <item m="1" x="1614"/>
        <item m="1" x="1632"/>
        <item m="1" x="1671"/>
        <item m="1" x="1683"/>
        <item m="1" x="458"/>
        <item m="1" x="484"/>
        <item m="1" x="492"/>
        <item m="1" x="523"/>
        <item m="1" x="1087"/>
        <item m="1" x="1903"/>
        <item m="1" x="1927"/>
        <item m="1" x="1937"/>
        <item m="1" x="1950"/>
        <item m="1" x="1962"/>
        <item m="1" x="1991"/>
        <item m="1" x="557"/>
        <item m="1" x="567"/>
        <item m="1" x="578"/>
        <item m="1" x="472"/>
        <item m="1" x="501"/>
        <item m="1" x="512"/>
        <item m="1" x="532"/>
        <item m="1" x="541"/>
        <item m="1" x="1483"/>
        <item m="1" x="1500"/>
        <item m="1" x="1514"/>
        <item m="1" x="1523"/>
        <item m="1" x="1533"/>
        <item m="1" x="781"/>
        <item m="1" x="795"/>
        <item m="1" x="805"/>
        <item m="1" x="848"/>
        <item m="1" x="385"/>
        <item m="1" x="1710"/>
        <item m="1" x="583"/>
        <item m="1" x="590"/>
        <item m="1" x="595"/>
        <item m="1" x="601"/>
        <item m="1" x="554"/>
        <item m="1" x="1545"/>
        <item m="1" x="374"/>
        <item m="1" x="399"/>
        <item m="1" x="408"/>
        <item m="1" x="421"/>
        <item m="1" x="434"/>
        <item m="1" x="453"/>
        <item m="1" x="1979"/>
        <item m="1" x="788"/>
        <item m="1" x="860"/>
        <item m="1" x="1834"/>
        <item m="1" x="1848"/>
        <item m="1" x="1858"/>
        <item m="1" x="388"/>
        <item m="1" x="444"/>
        <item m="1" x="1387"/>
        <item m="1" x="1401"/>
        <item m="1" x="1413"/>
        <item m="1" x="1433"/>
        <item m="1" x="1446"/>
        <item m="1" x="1872"/>
        <item m="1" x="1886"/>
        <item m="1" x="1894"/>
        <item m="1" x="1902"/>
        <item m="1" x="1910"/>
        <item m="1" x="1132"/>
        <item m="1" x="1136"/>
        <item m="1" x="1139"/>
        <item m="1" x="1570"/>
        <item m="1" x="1458"/>
        <item m="1" x="1467"/>
        <item m="1" x="1479"/>
        <item m="1" x="1148"/>
        <item m="1" x="1150"/>
        <item m="1" x="1152"/>
        <item m="1" x="1154"/>
        <item m="1" x="1496"/>
        <item m="1" x="1069"/>
        <item m="1" x="1077"/>
        <item m="1" x="1085"/>
        <item m="1" x="1105"/>
        <item m="1" x="2087"/>
        <item m="1" x="1651"/>
        <item m="1" x="1659"/>
        <item m="1" x="1667"/>
        <item m="1" x="468"/>
        <item m="1" x="1110"/>
        <item m="1" x="1116"/>
        <item m="1" x="2161"/>
        <item m="1" x="2170"/>
        <item m="1" x="2177"/>
        <item m="1" x="2184"/>
        <item m="1" x="2195"/>
        <item m="1" x="2205"/>
        <item m="1" x="977"/>
        <item m="1" x="1006"/>
        <item m="1" x="1041"/>
        <item m="1" x="1053"/>
        <item m="1" x="1064"/>
        <item m="1" x="2031"/>
        <item m="1" x="2045"/>
        <item m="1" x="2055"/>
        <item m="1" x="2095"/>
        <item m="1" x="897"/>
        <item m="1" x="1185"/>
        <item m="1" x="1188"/>
        <item m="1" x="1633"/>
        <item m="1" x="1679"/>
        <item m="1" x="1690"/>
        <item m="1" x="1696"/>
        <item m="1" x="1701"/>
        <item m="1" x="1559"/>
        <item m="1" x="1583"/>
        <item m="1" x="1598"/>
        <item m="1" x="1093"/>
        <item m="1" x="2123"/>
        <item m="1" x="2136"/>
        <item m="1" x="1018"/>
        <item m="1" x="1028"/>
        <item m="1" x="2066"/>
        <item m="1" x="2077"/>
        <item m="1" x="2105"/>
        <item m="1" x="2117"/>
        <item m="1" x="2131"/>
        <item m="1" x="911"/>
        <item m="1" x="919"/>
        <item m="1" x="931"/>
        <item m="1" x="943"/>
        <item m="1" x="952"/>
        <item m="1" x="960"/>
        <item m="1" x="983"/>
        <item m="1" x="1943"/>
        <item m="1" x="1965"/>
        <item m="1" x="1973"/>
        <item m="1" x="2012"/>
        <item m="1" x="832"/>
        <item m="1" x="852"/>
        <item m="1" x="880"/>
        <item m="1" x="1904"/>
        <item m="1" x="1644"/>
        <item m="1" x="1705"/>
        <item m="1" x="508"/>
        <item m="1" x="528"/>
        <item m="1" x="549"/>
        <item m="1" x="561"/>
        <item m="1" x="575"/>
        <item m="1" x="758"/>
        <item m="1" x="1121"/>
        <item m="1" x="2150"/>
        <item m="1" x="972"/>
        <item m="1" x="1956"/>
        <item m="1" x="2025"/>
        <item m="1" x="2040"/>
        <item m="1" x="812"/>
        <item m="1" x="825"/>
        <item m="1" x="841"/>
        <item m="1" x="863"/>
        <item m="1" x="890"/>
        <item m="1" x="1879"/>
        <item m="1" x="1888"/>
        <item m="1" x="1896"/>
        <item m="1" x="1913"/>
        <item m="1" x="1928"/>
        <item m="1" x="1938"/>
        <item m="1" x="743"/>
        <item m="1" x="754"/>
        <item m="1" x="767"/>
        <item m="1" x="1808"/>
        <item m="1" x="570"/>
        <item m="1" x="581"/>
        <item m="1" x="587"/>
        <item m="1" x="1541"/>
        <item m="1" x="1565"/>
        <item m="1" x="2141"/>
        <item m="1" x="997"/>
        <item m="1" x="925"/>
        <item m="1" x="1982"/>
        <item m="1" x="872"/>
        <item m="1" x="905"/>
        <item m="1" x="1865"/>
        <item m="1" x="1951"/>
        <item m="1" x="774"/>
        <item m="1" x="782"/>
        <item m="1" x="789"/>
        <item m="1" x="796"/>
        <item m="1" x="1797"/>
        <item m="1" x="1820"/>
        <item m="1" x="1835"/>
        <item m="1" x="1841"/>
        <item m="1" x="1849"/>
        <item m="1" x="1859"/>
        <item m="1" x="1126"/>
        <item m="1" x="1576"/>
        <item m="1" x="1617"/>
        <item m="1" x="1627"/>
        <item m="1" x="1637"/>
        <item m="1" x="354"/>
        <item m="1" x="1422"/>
        <item m="1" x="1920"/>
        <item m="1" x="806"/>
        <item m="1" x="819"/>
        <item m="1" x="1814"/>
        <item m="1" x="1826"/>
        <item m="1" x="1873"/>
        <item m="1" x="1114"/>
        <item m="1" x="1119"/>
        <item m="1" x="1123"/>
        <item m="1" x="1129"/>
        <item m="1" x="1133"/>
        <item m="1" x="1137"/>
        <item m="1" x="1140"/>
        <item m="1" x="1143"/>
        <item m="1" x="1146"/>
        <item m="1" x="2192"/>
        <item m="1" x="2203"/>
        <item m="1" x="2208"/>
        <item m="1" x="2216"/>
        <item m="1" x="2223"/>
        <item m="1" x="429"/>
        <item m="1" x="439"/>
        <item m="1" x="476"/>
        <item m="1" x="487"/>
        <item m="1" x="505"/>
        <item m="1" x="2220"/>
        <item m="1" x="2226"/>
        <item m="1" x="2229"/>
        <item m="1" x="2154"/>
        <item m="1" x="2164"/>
        <item m="1" x="2174"/>
        <item m="1" x="2180"/>
        <item m="1" x="980"/>
        <item m="1" x="1000"/>
        <item m="1" x="2035"/>
        <item m="1" x="2070"/>
        <item m="1" x="1205"/>
        <item m="1" x="1648"/>
        <item m="1" x="495"/>
        <item m="1" x="1454"/>
        <item m="1" x="1071"/>
        <item m="1" x="2189"/>
        <item m="1" x="2200"/>
        <item m="1" x="2021"/>
        <item m="1" x="2049"/>
        <item m="1" x="2059"/>
        <item m="1" x="2082"/>
        <item m="1" x="2092"/>
        <item m="1" x="2101"/>
        <item m="1" x="2125"/>
        <item m="1" x="958"/>
        <item m="1" x="1663"/>
        <item m="1" x="1472"/>
        <item m="1" x="1518"/>
        <item m="1" x="1527"/>
        <item m="1" x="316"/>
        <item m="1" x="326"/>
        <item m="1" x="1049"/>
        <item m="1" x="992"/>
        <item m="1" x="1009"/>
        <item m="1" x="2111"/>
        <item m="1" x="887"/>
        <item m="1" x="902"/>
        <item m="1" x="914"/>
        <item m="1" x="922"/>
        <item m="1" x="928"/>
        <item m="1" x="979"/>
        <item m="1" x="1969"/>
        <item m="1" x="1977"/>
        <item m="1" x="2010"/>
        <item m="1" x="817"/>
        <item m="1" x="1222"/>
        <item m="1" x="1550"/>
        <item m="1" x="335"/>
        <item m="1" x="359"/>
        <item m="1" x="379"/>
        <item m="1" x="392"/>
        <item m="1" x="937"/>
        <item m="1" x="950"/>
        <item m="1" x="1935"/>
        <item m="1" x="1948"/>
        <item m="1" x="1960"/>
        <item m="1" x="1988"/>
        <item m="1" x="2001"/>
        <item m="1" x="2019"/>
        <item m="1" x="2033"/>
        <item m="1" x="836"/>
        <item m="1" x="844"/>
        <item m="1" x="869"/>
        <item m="1" x="878"/>
        <item m="1" x="885"/>
        <item m="1" x="1856"/>
        <item m="1" x="1918"/>
        <item m="1" x="1156"/>
        <item m="1" x="1216"/>
        <item m="1" x="425"/>
        <item m="1" x="1360"/>
        <item m="1" x="1370"/>
        <item m="1" x="1379"/>
        <item m="1" x="1079"/>
        <item m="1" x="1088"/>
        <item m="1" x="1094"/>
        <item m="1" x="803"/>
        <item m="1" x="829"/>
        <item m="1" x="857"/>
        <item m="1" x="900"/>
        <item m="1" x="1884"/>
        <item m="1" x="1892"/>
        <item m="1" x="1908"/>
        <item m="1" x="1925"/>
        <item m="1" x="1933"/>
        <item m="1" x="1946"/>
        <item m="1" x="1151"/>
        <item m="1" x="1155"/>
        <item m="1" x="1157"/>
        <item m="1" x="2225"/>
        <item m="1" x="2235"/>
        <item m="1" x="2236"/>
        <item m="1" x="1672"/>
        <item m="1" x="1426"/>
        <item m="1" x="1437"/>
        <item m="1" x="229"/>
        <item m="1" x="240"/>
        <item m="1" x="966"/>
        <item m="1" x="1870"/>
        <item m="1" x="1900"/>
        <item m="1" x="1153"/>
        <item m="1" x="1158"/>
        <item m="1" x="2228"/>
        <item m="1" x="2231"/>
        <item m="1" x="2232"/>
        <item m="1" x="2233"/>
        <item m="1" x="2234"/>
        <item m="1" x="2237"/>
        <item m="1" x="1135"/>
        <item m="1" x="2207"/>
        <item m="1" x="216"/>
        <item m="1" x="249"/>
        <item m="1" x="1994"/>
        <item m="1" x="1101"/>
        <item m="1" x="1145"/>
        <item m="1" x="2238"/>
        <item m="1" x="1117"/>
        <item m="1" x="1122"/>
        <item m="1" x="1125"/>
        <item m="1" x="1128"/>
        <item m="1" x="1131"/>
        <item m="1" x="1138"/>
        <item m="1" x="1141"/>
        <item m="1" x="1144"/>
        <item m="1" x="2188"/>
        <item m="1" x="2199"/>
        <item m="1" x="2212"/>
        <item m="1" x="1392"/>
        <item m="1" x="263"/>
        <item m="1" x="281"/>
        <item m="1" x="1612"/>
        <item m="1" x="1652"/>
        <item m="1" x="1668"/>
        <item m="1" x="1691"/>
        <item m="1" x="481"/>
        <item m="1" x="498"/>
        <item m="1" x="2171"/>
        <item m="1" x="2178"/>
        <item m="1" x="2185"/>
        <item m="1" x="2196"/>
        <item m="1" x="1147"/>
        <item m="1" x="1149"/>
        <item m="1" x="1621"/>
        <item m="1" x="1660"/>
        <item m="1" x="1680"/>
        <item m="1" x="466"/>
        <item m="1" x="489"/>
        <item m="1" x="509"/>
        <item m="1" x="519"/>
        <item m="1" x="529"/>
        <item m="1" x="536"/>
        <item m="1" x="550"/>
        <item m="1" x="1542"/>
        <item m="1" x="1554"/>
        <item m="1" x="1577"/>
        <item m="1" x="1592"/>
        <item m="1" x="1607"/>
        <item m="1" x="440"/>
        <item m="1" x="462"/>
        <item m="1" x="1409"/>
        <item m="1" x="1418"/>
        <item m="1" x="1473"/>
        <item m="1" x="1747"/>
        <item m="1" x="1761"/>
        <item m="1" x="2211"/>
        <item m="1" x="2215"/>
        <item m="1" x="2219"/>
        <item m="1" x="2222"/>
        <item m="1" x="1019"/>
        <item m="1" x="1029"/>
        <item m="1" x="1060"/>
        <item m="1" x="1106"/>
        <item m="1" x="1142"/>
        <item m="1" x="1111"/>
        <item m="1" x="1566"/>
        <item m="1" x="367"/>
        <item m="1" x="430"/>
        <item m="1" x="449"/>
        <item m="1" x="477"/>
        <item m="1" x="1396"/>
        <item m="1" x="1429"/>
        <item m="1" x="1442"/>
        <item m="1" x="1455"/>
        <item m="1" x="1464"/>
        <item m="1" x="1488"/>
        <item m="1" x="1505"/>
        <item m="1" x="327"/>
        <item m="1" x="1320"/>
        <item m="1" x="1346"/>
        <item m="1" x="1361"/>
        <item m="1" x="1034"/>
        <item m="1" x="1042"/>
        <item m="1" x="1054"/>
        <item m="1" x="1065"/>
        <item m="1" x="1075"/>
        <item m="1" x="1083"/>
        <item m="1" x="1092"/>
        <item m="1" x="1641"/>
        <item m="1" x="298"/>
        <item m="1" x="336"/>
        <item m="1" x="346"/>
        <item m="1" x="380"/>
        <item m="1" x="1306"/>
        <item m="1" x="1329"/>
        <item m="1" x="1337"/>
        <item m="1" x="175"/>
        <item m="1" x="187"/>
        <item m="1" x="207"/>
        <item m="1" x="264"/>
        <item m="1" x="1234"/>
        <item m="1" x="1244"/>
        <item m="1" x="1250"/>
        <item m="1" x="1257"/>
        <item m="1" x="1264"/>
        <item m="1" x="1273"/>
        <item m="1" x="1281"/>
        <item m="1" x="1299"/>
        <item m="1" x="129"/>
        <item m="1" x="155"/>
        <item m="1" x="171"/>
        <item m="1" x="1098"/>
        <item m="1" x="2078"/>
        <item m="1" x="2088"/>
        <item m="1" x="2096"/>
        <item m="1" x="2106"/>
        <item m="1" x="2118"/>
        <item m="1" x="2132"/>
        <item m="1" x="968"/>
        <item m="1" x="1630"/>
        <item m="1" x="1512"/>
        <item m="1" x="386"/>
        <item m="1" x="360"/>
        <item m="1" x="197"/>
        <item m="1" x="241"/>
        <item m="1" x="1315"/>
        <item m="1" x="122"/>
        <item m="1" x="134"/>
        <item m="1" x="138"/>
        <item m="1" x="143"/>
        <item m="1" x="149"/>
        <item m="1" x="163"/>
        <item m="1" x="181"/>
        <item m="1" x="1695"/>
        <item m="1" x="1704"/>
        <item m="1" x="1708"/>
        <item m="1" x="1711"/>
        <item m="1" x="1722"/>
        <item m="1" x="2147"/>
        <item m="1" x="2158"/>
        <item m="1" x="932"/>
        <item m="1" x="944"/>
        <item m="1" x="953"/>
        <item m="1" x="961"/>
        <item m="1" x="995"/>
        <item m="1" x="1005"/>
        <item m="1" x="562"/>
        <item m="1" x="1493"/>
        <item m="1" x="1521"/>
        <item m="1" x="1531"/>
        <item m="1" x="217"/>
        <item m="1" x="1677"/>
        <item m="1" x="1688"/>
        <item m="1" x="1700"/>
        <item m="1" x="1714"/>
        <item m="1" x="1718"/>
        <item m="1" x="546"/>
        <item m="1" x="568"/>
        <item m="1" x="579"/>
        <item m="1" x="584"/>
        <item m="1" x="591"/>
        <item m="1" x="596"/>
        <item m="1" x="602"/>
        <item m="1" x="609"/>
        <item m="1" x="1604"/>
        <item m="1" x="1625"/>
        <item m="1" x="1684"/>
        <item m="1" x="1750"/>
        <item m="1" x="984"/>
        <item m="1" x="1014"/>
        <item m="1" x="1026"/>
        <item m="1" x="1983"/>
        <item m="1" x="1995"/>
        <item m="1" x="2005"/>
        <item m="1" x="2013"/>
        <item m="1" x="2053"/>
        <item m="1" x="2004"/>
        <item m="1" x="1459"/>
        <item m="1" x="230"/>
        <item m="1" x="250"/>
        <item m="1" x="282"/>
        <item m="1" x="558"/>
        <item m="1" x="573"/>
        <item m="1" x="1589"/>
        <item m="1" x="1615"/>
        <item m="1" x="1634"/>
        <item m="1" x="1645"/>
        <item m="1" x="1664"/>
        <item m="1" x="473"/>
        <item m="1" x="485"/>
        <item m="1" x="493"/>
        <item m="1" x="1546"/>
        <item m="1" x="1560"/>
        <item m="1" x="2026"/>
        <item m="1" x="2063"/>
        <item m="1" x="396"/>
        <item m="1" x="513"/>
        <item m="1" x="555"/>
        <item m="1" x="1484"/>
        <item m="1" x="1524"/>
        <item m="1" x="1584"/>
        <item m="1" x="1599"/>
        <item m="1" x="355"/>
        <item m="1" x="422"/>
        <item m="1" x="1766"/>
        <item m="1" x="864"/>
        <item m="1" x="873"/>
        <item m="1" x="406"/>
        <item m="1" x="1655"/>
        <item m="1" x="1673"/>
        <item m="1" x="1501"/>
        <item m="1" x="1534"/>
        <item m="1" x="375"/>
        <item m="1" x="389"/>
        <item m="1" x="400"/>
        <item m="1" x="435"/>
        <item m="1" x="454"/>
        <item m="1" x="1388"/>
        <item m="1" x="1402"/>
        <item m="1" x="1414"/>
        <item m="1" x="891"/>
        <item m="1" x="940"/>
        <item m="1" x="459"/>
        <item m="1" x="1515"/>
        <item m="1" x="1571"/>
        <item m="1" x="409"/>
        <item m="1" x="445"/>
        <item m="1" x="469"/>
        <item m="1" x="1434"/>
        <item m="1" x="1447"/>
        <item m="1" x="1460"/>
        <item m="1" x="1468"/>
        <item m="1" x="1497"/>
        <item m="1" x="259"/>
        <item m="1" x="277"/>
        <item m="1" x="291"/>
        <item m="1" x="320"/>
        <item m="1" x="370"/>
        <item m="1" x="1295"/>
        <item m="1" x="1323"/>
        <item m="1" x="1340"/>
        <item m="1" x="178"/>
        <item m="1" x="223"/>
        <item m="1" x="1914"/>
        <item m="1" x="1929"/>
        <item m="1" x="1952"/>
        <item m="1" x="2128"/>
        <item m="1" x="1022"/>
        <item m="1" x="417"/>
        <item m="1" x="502"/>
        <item m="1" x="533"/>
        <item m="1" x="542"/>
        <item m="1" x="1480"/>
        <item m="1" x="301"/>
        <item m="1" x="309"/>
        <item m="1" x="330"/>
        <item m="1" x="341"/>
        <item m="1" x="1311"/>
        <item m="1" x="1331"/>
        <item m="1" x="1352"/>
        <item m="1" x="1375"/>
        <item m="1" x="190"/>
        <item m="1" x="200"/>
        <item m="1" x="210"/>
        <item m="1" x="1723"/>
        <item m="1" x="1772"/>
        <item m="1" x="1963"/>
        <item m="1" x="1971"/>
        <item m="1" x="1980"/>
        <item m="1" x="1992"/>
        <item m="1" x="775"/>
        <item m="1" x="790"/>
        <item m="1" x="797"/>
        <item m="1" x="807"/>
        <item m="1" x="840"/>
        <item m="1" x="1836"/>
        <item m="1" x="1037"/>
        <item m="1" x="524"/>
        <item m="1" x="1366"/>
        <item m="1" x="1384"/>
        <item m="1" x="245"/>
        <item m="1" x="256"/>
        <item m="1" x="274"/>
        <item m="1" x="1716"/>
        <item m="1" x="1724"/>
        <item m="1" x="1725"/>
        <item m="1" x="1726"/>
        <item m="1" x="1727"/>
        <item m="1" x="1728"/>
        <item m="1" x="1729"/>
        <item m="1" x="1730"/>
        <item m="1" x="617"/>
        <item m="1" x="619"/>
        <item m="1" x="1670"/>
        <item m="1" x="1682"/>
        <item m="1" x="820"/>
        <item m="1" x="861"/>
        <item m="1" x="1827"/>
        <item m="1" x="1842"/>
        <item m="1" x="1860"/>
        <item m="1" x="351"/>
        <item m="1" x="1398"/>
        <item m="1" x="168"/>
        <item m="1" x="236"/>
        <item m="1" x="1720"/>
        <item m="1" x="607"/>
        <item m="1" x="614"/>
        <item m="1" x="622"/>
        <item m="1" x="624"/>
        <item m="1" x="626"/>
        <item m="1" x="628"/>
        <item m="1" x="630"/>
        <item m="1" x="1692"/>
        <item m="1" x="566"/>
        <item m="1" x="2179"/>
        <item m="1" x="89"/>
        <item m="1" x="520"/>
        <item m="1" x="530"/>
        <item m="1" x="537"/>
        <item m="1" x="551"/>
        <item m="1" x="563"/>
        <item m="1" x="576"/>
        <item m="1" x="588"/>
        <item m="1" x="1543"/>
        <item m="1" x="1555"/>
        <item m="1" x="837"/>
        <item m="1" x="1423"/>
        <item m="1" x="1697"/>
        <item m="1" x="1709"/>
        <item m="1" x="1712"/>
        <item m="1" x="1715"/>
        <item m="1" x="1719"/>
        <item m="1" x="540"/>
        <item m="1" x="553"/>
        <item m="1" x="2142"/>
        <item m="1" x="2151"/>
        <item m="1" x="2186"/>
        <item m="1" x="2197"/>
        <item m="1" x="2107"/>
        <item m="1" x="99"/>
        <item m="1" x="1567"/>
        <item m="1" x="1578"/>
        <item m="1" x="1593"/>
        <item m="1" x="1618"/>
        <item m="1" x="1638"/>
        <item m="1" x="418"/>
        <item m="1" x="431"/>
        <item m="1" x="441"/>
        <item m="1" x="450"/>
        <item m="1" x="463"/>
        <item m="1" x="600"/>
        <item m="1" x="1702"/>
        <item m="1" x="2162"/>
        <item m="1" x="2172"/>
        <item m="1" x="2206"/>
        <item m="1" x="978"/>
        <item m="1" x="989"/>
        <item m="1" x="998"/>
        <item m="1" x="1007"/>
        <item m="1" x="1020"/>
        <item m="1" x="1030"/>
        <item m="1" x="1035"/>
        <item m="1" x="1043"/>
        <item m="1" x="2046"/>
        <item m="1" x="2056"/>
        <item m="1" x="2097"/>
        <item m="1" x="898"/>
        <item m="1" x="1974"/>
        <item m="1" x="833"/>
        <item m="1" x="92"/>
        <item m="1" x="478"/>
        <item m="1" x="496"/>
        <item m="1" x="506"/>
        <item m="1" x="516"/>
        <item m="1" x="1443"/>
        <item m="1" x="1456"/>
        <item m="1" x="1465"/>
        <item m="1" x="1474"/>
        <item m="1" x="1489"/>
        <item m="1" x="1506"/>
        <item m="1" x="1706"/>
        <item m="1" x="1055"/>
        <item m="1" x="1066"/>
        <item m="1" x="2067"/>
        <item m="1" x="2079"/>
        <item m="1" x="2119"/>
        <item m="1" x="2133"/>
        <item m="1" x="954"/>
        <item m="1" x="962"/>
        <item m="1" x="973"/>
        <item m="1" x="985"/>
        <item m="1" x="1944"/>
        <item m="1" x="1957"/>
        <item m="1" x="1966"/>
        <item m="1" x="1984"/>
        <item m="1" x="2014"/>
        <item m="1" x="881"/>
        <item m="1" x="892"/>
        <item m="1" x="103"/>
        <item m="1" x="525"/>
        <item m="1" x="1528"/>
        <item m="1" x="1538"/>
        <item m="1" x="1551"/>
        <item m="1" x="317"/>
        <item m="1" x="328"/>
        <item m="1" x="337"/>
        <item m="1" x="347"/>
        <item m="1" x="361"/>
        <item m="1" x="381"/>
        <item m="1" x="403"/>
        <item m="1" x="413"/>
        <item m="1" x="426"/>
        <item m="1" x="1996"/>
        <item m="1" x="842"/>
        <item m="1" x="1880"/>
        <item m="1" x="1889"/>
        <item m="1" x="393"/>
        <item m="1" x="1347"/>
        <item m="1" x="1362"/>
        <item m="1" x="1371"/>
        <item m="1" x="1380"/>
        <item m="1" x="1393"/>
        <item m="1" x="1427"/>
        <item m="1" x="1438"/>
        <item m="1" x="912"/>
        <item m="1" x="920"/>
        <item m="1" x="926"/>
        <item m="1" x="933"/>
        <item m="1" x="945"/>
        <item m="1" x="2006"/>
        <item m="1" x="1866"/>
        <item m="1" x="1897"/>
        <item m="1" x="1905"/>
        <item m="1" x="1915"/>
        <item m="1" x="1930"/>
        <item m="1" x="1939"/>
        <item m="1" x="1953"/>
        <item m="1" x="1798"/>
        <item m="1" x="1809"/>
        <item m="1" x="1874"/>
        <item m="1" x="514"/>
        <item m="1" x="1406"/>
        <item m="1" x="1417"/>
        <item m="1" x="1450"/>
        <item m="1" x="218"/>
        <item m="1" x="231"/>
        <item m="1" x="242"/>
        <item m="1" x="251"/>
        <item m="1" x="265"/>
        <item m="1" x="283"/>
        <item m="1" x="313"/>
        <item m="1" x="1921"/>
        <item m="1" x="761"/>
        <item m="1" x="1843"/>
        <item m="1" x="1850"/>
        <item m="1" x="1861"/>
        <item m="1" x="684"/>
        <item m="1" x="692"/>
        <item m="1" x="719"/>
        <item m="1" x="294"/>
        <item m="1" x="324"/>
        <item m="1" x="1265"/>
        <item m="1" x="1274"/>
        <item m="1" x="1282"/>
        <item m="1" x="1289"/>
        <item m="1" x="1300"/>
        <item m="1" x="1343"/>
        <item m="1" x="1355"/>
        <item m="1" x="853"/>
        <item m="1" x="865"/>
        <item m="1" x="874"/>
        <item m="1" x="906"/>
        <item m="1" x="798"/>
        <item m="1" x="808"/>
        <item m="1" x="697"/>
        <item m="1" x="704"/>
        <item m="1" x="711"/>
        <item m="1" x="726"/>
        <item m="1" x="2224"/>
        <item m="1" x="1072"/>
        <item m="1" x="1080"/>
        <item m="1" x="1089"/>
        <item m="1" x="1112"/>
        <item m="1" x="1326"/>
        <item m="1" x="1334"/>
        <item m="1" x="144"/>
        <item m="1" x="150"/>
        <item m="1" x="156"/>
        <item m="1" x="182"/>
        <item m="1" x="193"/>
        <item m="1" x="214"/>
        <item m="1" x="226"/>
        <item m="1" x="813"/>
        <item m="1" x="744"/>
        <item m="1" x="791"/>
        <item m="1" x="2227"/>
        <item m="1" x="1102"/>
        <item m="1" x="1107"/>
        <item m="1" x="1118"/>
        <item m="1" x="2115"/>
        <item m="1" x="106"/>
        <item m="1" x="534"/>
        <item m="1" x="204"/>
        <item m="1" x="1208"/>
        <item m="1" x="1218"/>
        <item m="1" x="1224"/>
        <item m="1" x="1230"/>
        <item m="1" x="1240"/>
        <item m="1" x="1255"/>
        <item m="1" x="1262"/>
        <item m="1" x="585"/>
        <item m="1" x="592"/>
        <item m="1" x="2027"/>
        <item m="1" x="2041"/>
        <item m="1" x="755"/>
        <item m="1" x="768"/>
        <item m="1" x="733"/>
        <item m="1" x="739"/>
        <item m="1" x="749"/>
        <item m="1" x="2193"/>
        <item m="1" x="2145"/>
        <item m="1" x="2155"/>
        <item m="1" x="2181"/>
        <item m="1" x="1270"/>
        <item m="1" x="597"/>
        <item m="1" x="603"/>
        <item m="1" x="615"/>
        <item m="1" x="620"/>
        <item m="1" x="1635"/>
        <item m="1" x="1646"/>
        <item m="1" x="1656"/>
        <item m="1" x="2137"/>
        <item x="0"/>
        <item x="1"/>
        <item m="1" x="2204"/>
        <item m="1" x="2129"/>
        <item m="1" x="2139"/>
        <item m="1" x="2165"/>
        <item m="1" x="2175"/>
        <item m="1" x="2190"/>
        <item m="1" x="2201"/>
        <item m="1" x="969"/>
        <item m="1" x="993"/>
        <item m="1" x="1001"/>
        <item m="1" x="610"/>
        <item m="1" x="1674"/>
        <item m="1" x="1685"/>
        <item m="1" x="1693"/>
        <item m="1" x="1698"/>
        <item m="1" x="776"/>
        <item m="1" x="981"/>
        <item m="1" x="1023"/>
        <item m="1" x="1032"/>
        <item m="1" x="1038"/>
        <item m="1" x="1047"/>
        <item m="1" x="503"/>
        <item m="1" x="783"/>
        <item m="1" x="821"/>
        <item x="2"/>
        <item m="1" x="1010"/>
        <item m="1" x="2022"/>
        <item m="1" x="2036"/>
        <item m="1" x="2060"/>
        <item m="1" x="2071"/>
        <item m="1" x="2083"/>
        <item m="1" x="2112"/>
        <item m="1" x="543"/>
        <item m="1" x="482"/>
        <item m="1" x="1532"/>
        <item m="1" x="1544"/>
        <item m="1" x="1556"/>
        <item m="1" x="1579"/>
        <item m="1" x="660"/>
        <item m="1" x="1044"/>
        <item m="1" x="1067"/>
        <item m="1" x="1076"/>
        <item m="1" x="1084"/>
        <item m="1" x="1099"/>
        <item m="1" x="2098"/>
        <item m="1" x="826"/>
        <item m="1" x="2230"/>
        <item m="1" x="1050"/>
        <item m="1" x="490"/>
        <item m="1" x="499"/>
        <item m="1" x="510"/>
        <item m="1" x="1568"/>
        <item m="1" x="1594"/>
        <item m="1" x="368"/>
        <item m="1" x="387"/>
        <item m="1" x="397"/>
        <item m="1" x="442"/>
        <item m="1" x="479"/>
        <item m="1" x="1419"/>
        <item m="1" x="1430"/>
        <item m="1" x="299"/>
        <item m="1" x="307"/>
        <item m="1" x="645"/>
        <item m="1" x="2080"/>
        <item m="1" x="2108"/>
        <item m="1" x="2120"/>
        <item m="1" x="2134"/>
        <item m="1" x="2148"/>
        <item m="1" x="1095"/>
        <item m="1" x="1058"/>
        <item m="1" x="2050"/>
        <item m="1" x="2102"/>
        <item m="1" x="407"/>
        <item m="1" x="419"/>
        <item m="1" x="451"/>
        <item m="1" x="464"/>
        <item m="1" x="1397"/>
        <item m="1" x="1410"/>
        <item m="1" x="1475"/>
        <item m="1" x="1507"/>
        <item m="1" x="271"/>
        <item m="1" x="318"/>
        <item m="1" x="1307"/>
        <item m="1" x="1321"/>
        <item m="1" x="1338"/>
        <item m="1" x="2159"/>
        <item m="1" x="934"/>
        <item m="1" x="946"/>
        <item m="1" x="955"/>
        <item m="1" x="963"/>
        <item m="1" x="974"/>
        <item m="1" x="986"/>
        <item m="1" x="996"/>
        <item m="1" x="1027"/>
        <item m="1" x="2089"/>
        <item m="1" x="1061"/>
        <item m="1" x="2093"/>
        <item m="1" x="432"/>
        <item m="1" x="1444"/>
        <item m="1" x="1457"/>
        <item m="1" x="1466"/>
        <item m="1" x="1490"/>
        <item m="1" x="289"/>
        <item m="1" x="1348"/>
        <item m="1" x="1372"/>
        <item m="1" x="1381"/>
        <item m="1" x="266"/>
        <item m="1" x="1251"/>
        <item m="1" x="1266"/>
        <item m="1" x="2167"/>
        <item m="1" x="1997"/>
        <item m="1" x="2007"/>
        <item m="1" x="2028"/>
        <item m="1" x="2042"/>
        <item m="1" x="2064"/>
        <item m="1" x="1608"/>
        <item m="1" x="329"/>
        <item m="1" x="1330"/>
        <item m="1" x="1363"/>
        <item m="1" x="188"/>
        <item m="1" x="198"/>
        <item m="1" x="243"/>
        <item m="1" x="252"/>
        <item m="1" x="284"/>
        <item m="1" x="1235"/>
        <item m="1" x="1245"/>
        <item m="1" x="1275"/>
        <item m="1" x="1283"/>
        <item m="1" x="1290"/>
        <item m="1" x="157"/>
        <item m="1" x="164"/>
        <item m="1" x="1192"/>
        <item m="1" x="2075"/>
        <item m="1" x="854"/>
        <item m="1" x="866"/>
        <item m="1" x="875"/>
        <item m="1" x="1494"/>
        <item m="1" x="1513"/>
        <item m="1" x="338"/>
        <item m="1" x="348"/>
        <item m="1" x="362"/>
        <item m="1" x="382"/>
        <item m="1" x="1301"/>
        <item m="1" x="1316"/>
        <item m="1" x="123"/>
        <item m="1" x="1196"/>
        <item m="1" x="1204"/>
        <item m="1" x="1209"/>
        <item m="1" x="1219"/>
        <item m="1" x="1225"/>
        <item m="1" x="2090"/>
        <item m="1" x="1015"/>
        <item m="1" x="1985"/>
        <item m="1" x="882"/>
        <item m="1" x="893"/>
        <item m="1" x="907"/>
        <item m="1" x="917"/>
        <item m="1" x="941"/>
        <item m="1" x="1916"/>
        <item m="1" x="1522"/>
        <item m="1" x="172"/>
        <item m="1" x="183"/>
        <item m="1" x="1200"/>
        <item m="1" x="1213"/>
        <item m="1" x="1231"/>
        <item m="1" x="1241"/>
        <item m="1" x="547"/>
        <item m="1" x="559"/>
        <item m="1" x="580"/>
        <item m="1" x="586"/>
        <item m="1" x="593"/>
        <item m="1" x="1657"/>
        <item m="1" x="1675"/>
        <item m="1" x="1686"/>
        <item m="1" x="556"/>
        <item m="1" x="647"/>
        <item m="1" x="1906"/>
        <item m="1" x="1922"/>
        <item m="1" x="1940"/>
        <item m="1" x="1964"/>
        <item m="1" x="1972"/>
        <item m="1" x="1981"/>
        <item m="1" x="1993"/>
        <item m="1" x="784"/>
        <item m="1" x="2209"/>
        <item m="1" x="2213"/>
        <item m="1" x="521"/>
        <item m="1" x="208"/>
        <item m="1" x="569"/>
        <item m="1" x="574"/>
        <item m="1" x="598"/>
        <item m="1" x="1590"/>
        <item m="1" x="1647"/>
        <item m="1" x="460"/>
        <item m="1" x="474"/>
        <item m="1" x="494"/>
        <item m="1" x="515"/>
        <item m="1" x="526"/>
        <item m="1" x="1561"/>
        <item m="1" x="667"/>
        <item m="1" x="799"/>
        <item m="1" x="822"/>
        <item m="1" x="831"/>
        <item m="1" x="849"/>
        <item m="1" x="862"/>
        <item m="1" x="1828"/>
        <item m="1" x="1837"/>
        <item m="1" x="2221"/>
        <item m="1" x="1258"/>
        <item m="1" x="130"/>
        <item m="1" x="611"/>
        <item m="1" x="1605"/>
        <item m="1" x="1616"/>
        <item m="1" x="1626"/>
        <item m="1" x="1665"/>
        <item m="1" x="486"/>
        <item m="1" x="504"/>
        <item m="1" x="1502"/>
        <item m="1" x="1525"/>
        <item m="1" x="1535"/>
        <item m="1" x="1547"/>
        <item m="1" x="1585"/>
        <item m="1" x="390"/>
        <item m="1" x="401"/>
        <item m="1" x="410"/>
        <item m="1" x="1448"/>
        <item m="1" x="1461"/>
        <item m="1" x="670"/>
        <item m="1" x="1851"/>
        <item m="1" x="1875"/>
        <item m="1" x="1887"/>
        <item m="1" x="2217"/>
        <item m="1" x="232"/>
        <item m="1" x="604"/>
        <item m="1" x="1636"/>
        <item m="1" x="535"/>
        <item m="1" x="544"/>
        <item m="1" x="1485"/>
        <item m="1" x="1516"/>
        <item m="1" x="1572"/>
        <item m="1" x="423"/>
        <item m="1" x="436"/>
        <item m="1" x="1403"/>
        <item m="1" x="1435"/>
        <item m="1" x="1481"/>
        <item m="1" x="260"/>
        <item m="1" x="1324"/>
        <item m="1" x="1353"/>
        <item m="1" x="674"/>
        <item m="1" x="1011"/>
        <item m="1" x="1911"/>
        <item m="1" x="712"/>
        <item m="1" x="720"/>
        <item m="1" x="727"/>
        <item m="1" x="740"/>
        <item m="1" x="750"/>
        <item m="1" x="759"/>
        <item m="1" x="765"/>
        <item m="1" x="772"/>
        <item m="1" x="219"/>
        <item m="1" x="1600"/>
        <item m="1" x="356"/>
        <item m="1" x="376"/>
        <item m="1" x="446"/>
        <item m="1" x="470"/>
        <item m="1" x="1415"/>
        <item m="1" x="1424"/>
        <item m="1" x="1469"/>
        <item m="1" x="1498"/>
        <item m="1" x="278"/>
        <item m="1" x="292"/>
        <item m="1" x="302"/>
        <item m="1" x="310"/>
        <item m="1" x="331"/>
        <item m="1" x="1332"/>
        <item m="1" x="1341"/>
        <item m="1" x="1399"/>
        <item m="1" x="179"/>
        <item m="1" x="780"/>
        <item m="1" x="1779"/>
        <item m="1" x="1784"/>
        <item m="1" x="1794"/>
        <item m="1" x="1818"/>
        <item m="1" x="538"/>
        <item m="1" x="564"/>
        <item m="1" x="455"/>
        <item m="1" x="1389"/>
        <item m="1" x="321"/>
        <item m="1" x="1367"/>
        <item m="1" x="169"/>
        <item m="1" x="191"/>
        <item m="1" x="237"/>
        <item m="1" x="656"/>
        <item m="1" x="1804"/>
        <item m="1" x="1824"/>
        <item m="1" x="1832"/>
        <item m="1" x="135"/>
        <item m="1" x="139"/>
        <item m="1" x="145"/>
        <item m="1" x="151"/>
        <item m="1" x="1376"/>
        <item m="1" x="1385"/>
        <item m="1" x="201"/>
        <item m="1" x="224"/>
        <item m="1" x="246"/>
        <item m="1" x="275"/>
        <item m="1" x="1228"/>
        <item m="1" x="1260"/>
        <item m="1" x="990"/>
        <item m="1" x="1036"/>
        <item m="1" x="2032"/>
        <item m="1" x="1166"/>
        <item m="1" x="1557"/>
        <item m="1" x="342"/>
        <item m="1" x="371"/>
        <item m="1" x="211"/>
        <item m="1" x="257"/>
        <item m="1" x="1238"/>
        <item m="1" x="1247"/>
        <item m="1" x="1253"/>
        <item m="1" x="1031"/>
        <item m="1" x="1045"/>
        <item m="1" x="1056"/>
        <item m="1" x="2047"/>
        <item m="1" x="2057"/>
        <item m="1" x="1165"/>
        <item m="1" x="1180"/>
        <item m="1" x="1562"/>
        <item m="1" x="1569"/>
        <item m="1" x="1580"/>
        <item m="1" x="1609"/>
        <item m="1" x="1619"/>
        <item m="1" x="1628"/>
        <item m="1" x="1639"/>
        <item m="1" x="1649"/>
        <item m="1" x="420"/>
        <item m="1" x="433"/>
        <item m="1" x="352"/>
        <item m="1" x="1296"/>
        <item m="1" x="1312"/>
        <item m="1" x="1008"/>
        <item m="1" x="1068"/>
        <item m="1" x="2068"/>
        <item m="1" x="2081"/>
        <item m="1" x="2099"/>
        <item m="1" x="2109"/>
        <item m="1" x="2121"/>
        <item m="1" x="921"/>
        <item m="1" x="1176"/>
        <item m="1" x="1536"/>
        <item m="1" x="517"/>
        <item m="1" x="734"/>
        <item m="1" x="999"/>
        <item m="1" x="1021"/>
        <item m="1" x="2091"/>
        <item m="1" x="2135"/>
        <item m="1" x="935"/>
        <item m="1" x="947"/>
        <item m="1" x="956"/>
        <item m="1" x="964"/>
        <item m="1" x="975"/>
        <item m="1" x="987"/>
        <item m="1" x="1958"/>
        <item m="1" x="1986"/>
        <item m="1" x="1998"/>
        <item m="1" x="843"/>
        <item m="1" x="1890"/>
        <item m="1" x="1171"/>
        <item m="1" x="1548"/>
        <item m="1" x="1573"/>
        <item m="1" x="1476"/>
        <item m="1" x="1508"/>
        <item m="1" x="927"/>
        <item m="1" x="1945"/>
        <item m="1" x="1967"/>
        <item m="1" x="1975"/>
        <item m="1" x="2008"/>
        <item m="1" x="2015"/>
        <item m="1" x="2029"/>
        <item m="1" x="2043"/>
        <item m="1" x="814"/>
        <item m="1" x="827"/>
        <item m="1" x="834"/>
        <item m="1" x="855"/>
        <item m="1" x="867"/>
        <item m="1" x="876"/>
        <item m="1" x="883"/>
        <item m="1" x="894"/>
        <item m="1" x="1867"/>
        <item m="1" x="1881"/>
        <item m="1" x="777"/>
        <item m="1" x="800"/>
        <item m="1" x="1799"/>
        <item m="1" x="1519"/>
        <item m="1" x="1529"/>
        <item m="1" x="1539"/>
        <item m="1" x="1552"/>
        <item m="1" x="319"/>
        <item m="1" x="908"/>
        <item m="1" x="1898"/>
        <item x="3"/>
        <item m="1" x="1923"/>
        <item m="1" x="1931"/>
        <item m="1" x="1941"/>
        <item m="1" x="792"/>
        <item m="1" x="809"/>
        <item m="1" x="1829"/>
        <item m="1" x="339"/>
        <item m="1" x="349"/>
        <item m="1" x="363"/>
        <item m="1" x="899"/>
        <item m="1" x="913"/>
        <item m="1" x="1954"/>
        <item m="1" x="785"/>
        <item m="1" x="823"/>
        <item m="1" x="1810"/>
        <item m="1" x="1815"/>
        <item m="1" x="1821"/>
        <item m="1" x="1838"/>
        <item m="1" x="1844"/>
        <item m="1" x="1852"/>
        <item m="1" x="1862"/>
        <item m="1" x="685"/>
        <item m="1" x="693"/>
        <item m="1" x="713"/>
        <item m="1" x="721"/>
        <item m="1" x="1759"/>
        <item m="1" x="78"/>
        <item m="1" x="1586"/>
        <item m="1" x="1601"/>
        <item m="1" x="414"/>
        <item m="1" x="1349"/>
        <item m="1" x="1373"/>
        <item m="1" x="745"/>
        <item m="1" x="756"/>
        <item m="1" x="1876"/>
        <item m="1" x="698"/>
        <item m="1" x="705"/>
        <item m="1" x="751"/>
        <item m="1" x="1754"/>
        <item m="1" x="1770"/>
        <item x="19"/>
        <item m="1" x="76"/>
        <item m="1" x="77"/>
        <item m="1" x="80"/>
        <item m="1" x="1439"/>
        <item m="1" x="1451"/>
        <item m="1" x="220"/>
        <item m="1" x="233"/>
        <item m="1" x="244"/>
        <item m="1" x="253"/>
        <item m="1" x="267"/>
        <item m="1" x="1764"/>
        <item m="1" x="1774"/>
        <item x="6"/>
        <item m="1" x="1789"/>
        <item m="1" x="1795"/>
        <item m="1" x="1805"/>
        <item x="18"/>
        <item x="20"/>
        <item m="1" x="82"/>
        <item m="1" x="1623"/>
        <item m="1" x="285"/>
        <item m="1" x="295"/>
        <item m="1" x="304"/>
        <item m="1" x="314"/>
        <item m="1" x="1267"/>
        <item m="1" x="1284"/>
        <item m="1" x="1302"/>
        <item m="1" x="728"/>
        <item m="1" x="1785"/>
        <item m="1" x="1051"/>
        <item m="1" x="1062"/>
        <item m="1" x="1073"/>
        <item m="1" x="1081"/>
        <item m="1" x="1090"/>
        <item m="1" x="1096"/>
        <item m="1" x="1103"/>
        <item m="1" x="1108"/>
        <item m="1" x="1113"/>
        <item x="7"/>
        <item m="1" x="2156"/>
        <item m="1" x="2182"/>
        <item m="1" x="1317"/>
        <item m="1" x="1344"/>
        <item m="1" x="1356"/>
        <item m="1" x="146"/>
        <item m="1" x="158"/>
        <item m="1" x="762"/>
        <item m="1" x="769"/>
        <item x="12"/>
        <item m="1" x="2191"/>
        <item m="1" x="2202"/>
        <item m="1" x="982"/>
        <item x="13"/>
        <item m="1" x="1002"/>
        <item m="1" x="1012"/>
        <item m="1" x="1024"/>
        <item m="1" x="1033"/>
        <item m="1" x="1048"/>
        <item m="1" x="2023"/>
        <item m="1" x="2037"/>
        <item m="1" x="2084"/>
        <item m="1" x="1276"/>
        <item m="1" x="165"/>
        <item m="1" x="970"/>
        <item m="1" x="1039"/>
        <item m="1" x="1059"/>
        <item x="14"/>
        <item m="1" x="2126"/>
        <item x="21"/>
        <item m="1" x="194"/>
        <item m="1" x="205"/>
        <item x="4"/>
        <item m="1" x="2051"/>
        <item m="1" x="2072"/>
        <item x="15"/>
        <item m="1" x="2113"/>
        <item m="1" x="888"/>
        <item x="22"/>
        <item x="32"/>
        <item m="1" x="1558"/>
        <item m="1" x="1581"/>
        <item m="1" x="2100"/>
        <item x="5"/>
        <item x="16"/>
        <item x="23"/>
        <item x="24"/>
        <item x="33"/>
        <item m="1" x="1595"/>
        <item x="57"/>
        <item x="60"/>
        <item m="1" x="2122"/>
        <item x="62"/>
        <item m="1" x="2149"/>
        <item m="1" x="2160"/>
        <item m="1" x="2168"/>
        <item m="1" x="936"/>
        <item m="1" x="957"/>
        <item x="8"/>
        <item x="25"/>
        <item x="26"/>
        <item m="1" x="1610"/>
        <item m="1" x="369"/>
        <item m="1" x="398"/>
        <item m="1" x="443"/>
        <item x="38"/>
        <item m="1" x="1420"/>
        <item m="1" x="1431"/>
        <item m="1" x="1509"/>
        <item m="1" x="948"/>
        <item m="1" x="965"/>
        <item m="1" x="976"/>
        <item m="1" x="988"/>
        <item x="9"/>
        <item x="27"/>
        <item x="34"/>
        <item x="37"/>
        <item x="39"/>
        <item x="40"/>
        <item m="1" x="1411"/>
        <item x="41"/>
        <item x="45"/>
        <item m="1" x="272"/>
        <item m="1" x="1308"/>
        <item m="1" x="1735"/>
        <item m="1" x="1016"/>
        <item x="10"/>
        <item x="11"/>
        <item x="17"/>
        <item x="28"/>
        <item x="29"/>
        <item x="30"/>
        <item x="31"/>
        <item x="42"/>
        <item x="43"/>
        <item x="44"/>
        <item x="46"/>
        <item x="48"/>
        <item x="50"/>
        <item x="51"/>
        <item m="1" x="1339"/>
        <item m="1" x="1350"/>
        <item m="1" x="1999"/>
        <item m="1" x="2016"/>
        <item x="63"/>
        <item m="1" x="2054"/>
        <item m="1" x="2065"/>
        <item x="35"/>
        <item x="36"/>
        <item x="47"/>
        <item x="49"/>
        <item x="52"/>
        <item x="53"/>
        <item x="54"/>
        <item x="55"/>
        <item x="56"/>
        <item x="58"/>
        <item x="59"/>
        <item x="61"/>
        <item x="64"/>
        <item x="65"/>
      </items>
    </pivotField>
    <pivotField compact="0" outline="0" showAll="0"/>
    <pivotField axis="axisRow" compact="0" outline="0" multipleItemSelectionAllowed="1" showAll="0" defaultSubtotal="0">
      <items count="8">
        <item n="jednicové zákazky" h="1" m="1" x="7"/>
        <item n="jednicové zákazky2" x="0"/>
        <item x="2"/>
        <item h="1" x="1"/>
        <item h="1" x="3"/>
        <item h="1" x="4"/>
        <item h="1" m="1" x="5"/>
        <item m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subtotalCaption="Spolu" compact="0" outline="0" multipleItemSelectionAllowed="1">
      <items count="8">
        <item x="0"/>
        <item x="1"/>
        <item n="ŽN+POL" x="6"/>
        <item h="1" x="3"/>
        <item h="1" x="4"/>
        <item h="1" x="5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>
      <items count="36">
        <item n="F+H+K" x="1"/>
        <item h="1" x="0"/>
        <item n="Ostatné" x="3"/>
        <item h="1" x="2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t="default"/>
      </items>
    </pivotField>
  </pivotFields>
  <rowFields count="3">
    <field x="11"/>
    <field x="9"/>
    <field x="1"/>
  </rowFields>
  <rowItems count="62">
    <i>
      <x v="1"/>
      <x v="1635"/>
      <x v="1203"/>
    </i>
    <i r="1">
      <x v="1636"/>
      <x v="1203"/>
    </i>
    <i r="1">
      <x v="1661"/>
      <x v="1203"/>
    </i>
    <i r="1">
      <x v="2037"/>
      <x v="1062"/>
    </i>
    <i r="1">
      <x v="2078"/>
      <x v="1481"/>
    </i>
    <i r="1">
      <x v="2091"/>
      <x v="1493"/>
    </i>
    <i r="1">
      <x v="2095"/>
      <x v="1495"/>
    </i>
    <i r="1">
      <x v="2096"/>
      <x v="1496"/>
    </i>
    <i r="1">
      <x v="2117"/>
      <x v="1512"/>
    </i>
    <i r="1">
      <x v="2127"/>
      <x v="1521"/>
    </i>
    <i r="1">
      <x v="2131"/>
      <x v="1524"/>
    </i>
    <i r="1">
      <x v="2145"/>
      <x v="1530"/>
    </i>
    <i r="1">
      <x v="2147"/>
      <x v="1532"/>
    </i>
    <i r="1">
      <x v="2150"/>
      <x v="1534"/>
    </i>
    <i r="1">
      <x v="2153"/>
      <x v="1536"/>
    </i>
    <i r="1">
      <x v="2156"/>
      <x v="1539"/>
    </i>
    <i r="1">
      <x v="2157"/>
      <x v="1540"/>
    </i>
    <i r="1">
      <x v="2161"/>
      <x v="1543"/>
    </i>
    <i r="1">
      <x v="2162"/>
      <x v="1544"/>
    </i>
    <i r="1">
      <x v="2163"/>
      <x v="1545"/>
    </i>
    <i r="1">
      <x v="2164"/>
      <x v="1546"/>
    </i>
    <i r="1">
      <x v="2165"/>
      <x v="1547"/>
    </i>
    <i r="1">
      <x v="2176"/>
      <x v="1555"/>
    </i>
    <i r="1">
      <x v="2177"/>
      <x v="1556"/>
    </i>
    <i r="1">
      <x v="2178"/>
      <x v="1557"/>
    </i>
    <i r="1">
      <x v="2183"/>
      <x v="1561"/>
    </i>
    <i r="1">
      <x v="2191"/>
      <x v="1565"/>
    </i>
    <i r="1">
      <x v="2192"/>
      <x v="1566"/>
    </i>
    <i r="1">
      <x v="2193"/>
      <x v="1567"/>
    </i>
    <i r="1">
      <x v="2194"/>
      <x v="1568"/>
    </i>
    <i r="1">
      <x v="2195"/>
      <x v="1569"/>
    </i>
    <i r="1">
      <x v="2196"/>
      <x v="1570"/>
    </i>
    <i r="1">
      <x v="2198"/>
      <x v="555"/>
    </i>
    <i r="1">
      <x v="2199"/>
      <x v="1572"/>
    </i>
    <i r="1">
      <x v="2204"/>
      <x v="1575"/>
    </i>
    <i r="1">
      <x v="2205"/>
      <x v="1576"/>
    </i>
    <i r="1">
      <x v="2206"/>
      <x v="1577"/>
    </i>
    <i r="1">
      <x v="2207"/>
      <x v="1392"/>
    </i>
    <i r="1">
      <x v="2208"/>
      <x v="1578"/>
    </i>
    <i r="1">
      <x v="2209"/>
      <x v="1579"/>
    </i>
    <i r="1">
      <x v="2210"/>
      <x v="1580"/>
    </i>
    <i r="1">
      <x v="2211"/>
      <x v="1581"/>
    </i>
    <i r="1">
      <x v="2212"/>
      <x v="1582"/>
    </i>
    <i r="1">
      <x v="2213"/>
      <x v="1583"/>
    </i>
    <i r="1">
      <x v="2214"/>
      <x v="1584"/>
    </i>
    <i r="1">
      <x v="2215"/>
      <x v="552"/>
    </i>
    <i r="1">
      <x v="2216"/>
      <x v="1585"/>
    </i>
    <i r="1">
      <x v="2217"/>
      <x v="1586"/>
    </i>
    <i r="1">
      <x v="2225"/>
      <x v="868"/>
    </i>
    <i r="1">
      <x v="2226"/>
      <x v="759"/>
    </i>
    <i r="1">
      <x v="2227"/>
      <x v="1590"/>
    </i>
    <i r="1">
      <x v="2228"/>
      <x v="552"/>
    </i>
    <i r="1">
      <x v="2229"/>
      <x v="1591"/>
    </i>
    <i r="1">
      <x v="2230"/>
      <x v="1592"/>
    </i>
    <i r="1">
      <x v="2231"/>
      <x v="1058"/>
    </i>
    <i r="1">
      <x v="2232"/>
      <x v="905"/>
    </i>
    <i r="1">
      <x v="2233"/>
      <x v="905"/>
    </i>
    <i>
      <x v="2"/>
      <x v="2170"/>
      <x v="1550"/>
    </i>
    <i r="1">
      <x v="2222"/>
      <x v="1588"/>
    </i>
    <i r="1">
      <x v="2236"/>
      <x v="1594"/>
    </i>
    <i r="1">
      <x v="2237"/>
      <x v="1460"/>
    </i>
    <i r="1">
      <x v="2238"/>
      <x v="1595"/>
    </i>
  </rowItems>
  <colFields count="1">
    <field x="12"/>
  </colFields>
  <colItems count="4">
    <i>
      <x/>
    </i>
    <i>
      <x v="1"/>
    </i>
    <i>
      <x v="2"/>
    </i>
    <i t="grand">
      <x/>
    </i>
  </colItems>
  <pageFields count="3">
    <pageField fld="8" hier="-1"/>
    <pageField fld="2" hier="-1"/>
    <pageField fld="4" hier="-1"/>
  </pageFields>
  <dataFields count="1">
    <dataField name="Súčet z Spolu [hod]" fld="7" baseField="11" baseItem="0" numFmtId="165"/>
  </dataFields>
  <formats count="110">
    <format dxfId="579">
      <pivotArea dataOnly="0" labelOnly="1" fieldPosition="0">
        <references count="1">
          <reference field="8" count="0"/>
        </references>
      </pivotArea>
    </format>
    <format dxfId="578">
      <pivotArea dataOnly="0" labelOnly="1" fieldPosition="0">
        <references count="1">
          <reference field="8" count="0" defaultSubtotal="1"/>
        </references>
      </pivotArea>
    </format>
    <format dxfId="577">
      <pivotArea dataOnly="0" labelOnly="1" fieldPosition="0">
        <references count="2">
          <reference field="8" count="1" selected="0">
            <x v="1"/>
          </reference>
          <reference field="12" count="0"/>
        </references>
      </pivotArea>
    </format>
    <format dxfId="576">
      <pivotArea dataOnly="0" labelOnly="1" fieldPosition="0">
        <references count="2">
          <reference field="8" count="1" selected="0">
            <x v="2"/>
          </reference>
          <reference field="12" count="0"/>
        </references>
      </pivotArea>
    </format>
    <format dxfId="575">
      <pivotArea outline="0" collapsedLevelsAreSubtotals="1" fieldPosition="0"/>
    </format>
    <format dxfId="574">
      <pivotArea dataOnly="0" labelOnly="1" grandCol="1" outline="0" fieldPosition="0"/>
    </format>
    <format dxfId="573">
      <pivotArea type="all" dataOnly="0" outline="0" fieldPosition="0"/>
    </format>
    <format dxfId="572">
      <pivotArea outline="0" collapsedLevelsAreSubtotals="1" fieldPosition="0"/>
    </format>
    <format dxfId="571">
      <pivotArea type="origin" dataOnly="0" labelOnly="1" outline="0" fieldPosition="0"/>
    </format>
    <format dxfId="570">
      <pivotArea field="13" type="button" dataOnly="0" labelOnly="1" outline="0"/>
    </format>
    <format dxfId="569">
      <pivotArea type="topRight" dataOnly="0" labelOnly="1" outline="0" fieldPosition="0"/>
    </format>
    <format dxfId="568">
      <pivotArea field="2" type="button" dataOnly="0" labelOnly="1" outline="0" axis="axisPage" fieldPosition="1"/>
    </format>
    <format dxfId="567">
      <pivotArea dataOnly="0" labelOnly="1" fieldPosition="0">
        <references count="1">
          <reference field="2" count="0"/>
        </references>
      </pivotArea>
    </format>
    <format dxfId="566">
      <pivotArea dataOnly="0" labelOnly="1" grandRow="1" outline="0" fieldPosition="0"/>
    </format>
    <format dxfId="565">
      <pivotArea dataOnly="0" labelOnly="1" grandCol="1" outline="0" fieldPosition="0"/>
    </format>
    <format dxfId="564">
      <pivotArea dataOnly="0" labelOnly="1" outline="0" fieldPosition="0">
        <references count="1">
          <reference field="11" count="1" defaultSubtotal="1">
            <x v="0"/>
          </reference>
        </references>
      </pivotArea>
    </format>
    <format dxfId="563">
      <pivotArea dataOnly="0" labelOnly="1" outline="0" fieldPosition="0">
        <references count="3">
          <reference field="1" count="1">
            <x v="16"/>
          </reference>
          <reference field="9" count="1" selected="0">
            <x v="0"/>
          </reference>
          <reference field="11" count="1" selected="0">
            <x v="0"/>
          </reference>
        </references>
      </pivotArea>
    </format>
    <format dxfId="562">
      <pivotArea dataOnly="0" labelOnly="1" outline="0" fieldPosition="0">
        <references count="3">
          <reference field="1" count="1">
            <x v="48"/>
          </reference>
          <reference field="9" count="1" selected="0">
            <x v="2"/>
          </reference>
          <reference field="11" count="1" selected="0">
            <x v="0"/>
          </reference>
        </references>
      </pivotArea>
    </format>
    <format dxfId="561">
      <pivotArea dataOnly="0" labelOnly="1" outline="0" fieldPosition="0">
        <references count="3">
          <reference field="1" count="1">
            <x v="18"/>
          </reference>
          <reference field="9" count="1" selected="0">
            <x v="3"/>
          </reference>
          <reference field="11" count="1" selected="0">
            <x v="0"/>
          </reference>
        </references>
      </pivotArea>
    </format>
    <format dxfId="560">
      <pivotArea dataOnly="0" labelOnly="1" outline="0" fieldPosition="0">
        <references count="3">
          <reference field="1" count="1">
            <x v="59"/>
          </reference>
          <reference field="9" count="1" selected="0">
            <x v="4"/>
          </reference>
          <reference field="11" count="1" selected="0">
            <x v="0"/>
          </reference>
        </references>
      </pivotArea>
    </format>
    <format dxfId="559">
      <pivotArea dataOnly="0" labelOnly="1" outline="0" fieldPosition="0">
        <references count="3">
          <reference field="1" count="1">
            <x v="109"/>
          </reference>
          <reference field="9" count="1" selected="0">
            <x v="5"/>
          </reference>
          <reference field="11" count="1" selected="0">
            <x v="0"/>
          </reference>
        </references>
      </pivotArea>
    </format>
    <format dxfId="558">
      <pivotArea dataOnly="0" labelOnly="1" outline="0" fieldPosition="0">
        <references count="3">
          <reference field="1" count="1">
            <x v="36"/>
          </reference>
          <reference field="9" count="1" selected="0">
            <x v="6"/>
          </reference>
          <reference field="11" count="1" selected="0">
            <x v="0"/>
          </reference>
        </references>
      </pivotArea>
    </format>
    <format dxfId="557">
      <pivotArea dataOnly="0" labelOnly="1" outline="0" fieldPosition="0">
        <references count="3">
          <reference field="1" count="1">
            <x v="37"/>
          </reference>
          <reference field="9" count="1" selected="0">
            <x v="7"/>
          </reference>
          <reference field="11" count="1" selected="0">
            <x v="0"/>
          </reference>
        </references>
      </pivotArea>
    </format>
    <format dxfId="556">
      <pivotArea dataOnly="0" labelOnly="1" outline="0" fieldPosition="0">
        <references count="3">
          <reference field="1" count="1">
            <x v="35"/>
          </reference>
          <reference field="9" count="1" selected="0">
            <x v="8"/>
          </reference>
          <reference field="11" count="1" selected="0">
            <x v="0"/>
          </reference>
        </references>
      </pivotArea>
    </format>
    <format dxfId="555">
      <pivotArea dataOnly="0" labelOnly="1" outline="0" fieldPosition="0">
        <references count="3">
          <reference field="1" count="1">
            <x v="36"/>
          </reference>
          <reference field="9" count="1" selected="0">
            <x v="9"/>
          </reference>
          <reference field="11" count="1" selected="0">
            <x v="0"/>
          </reference>
        </references>
      </pivotArea>
    </format>
    <format dxfId="554">
      <pivotArea dataOnly="0" labelOnly="1" outline="0" fieldPosition="0">
        <references count="3">
          <reference field="1" count="1">
            <x v="35"/>
          </reference>
          <reference field="9" count="1" selected="0">
            <x v="10"/>
          </reference>
          <reference field="11" count="1" selected="0">
            <x v="0"/>
          </reference>
        </references>
      </pivotArea>
    </format>
    <format dxfId="553">
      <pivotArea dataOnly="0" labelOnly="1" outline="0" fieldPosition="0">
        <references count="3">
          <reference field="1" count="1">
            <x v="102"/>
          </reference>
          <reference field="9" count="1" selected="0">
            <x v="12"/>
          </reference>
          <reference field="11" count="1" selected="0">
            <x v="0"/>
          </reference>
        </references>
      </pivotArea>
    </format>
    <format dxfId="552">
      <pivotArea dataOnly="0" labelOnly="1" outline="0" fieldPosition="0">
        <references count="3">
          <reference field="1" count="1">
            <x v="103"/>
          </reference>
          <reference field="9" count="1" selected="0">
            <x v="13"/>
          </reference>
          <reference field="11" count="1" selected="0">
            <x v="0"/>
          </reference>
        </references>
      </pivotArea>
    </format>
    <format dxfId="551">
      <pivotArea dataOnly="0" labelOnly="1" outline="0" fieldPosition="0">
        <references count="3">
          <reference field="1" count="1">
            <x v="90"/>
          </reference>
          <reference field="9" count="1" selected="0">
            <x v="14"/>
          </reference>
          <reference field="11" count="1" selected="0">
            <x v="0"/>
          </reference>
        </references>
      </pivotArea>
    </format>
    <format dxfId="550">
      <pivotArea dataOnly="0" labelOnly="1" outline="0" fieldPosition="0">
        <references count="3">
          <reference field="1" count="1">
            <x v="101"/>
          </reference>
          <reference field="9" count="1" selected="0">
            <x v="15"/>
          </reference>
          <reference field="11" count="1" selected="0">
            <x v="0"/>
          </reference>
        </references>
      </pivotArea>
    </format>
    <format dxfId="549">
      <pivotArea dataOnly="0" labelOnly="1" outline="0" fieldPosition="0">
        <references count="3">
          <reference field="1" count="1">
            <x v="95"/>
          </reference>
          <reference field="9" count="1" selected="0">
            <x v="16"/>
          </reference>
          <reference field="11" count="1" selected="0">
            <x v="0"/>
          </reference>
        </references>
      </pivotArea>
    </format>
    <format dxfId="548">
      <pivotArea dataOnly="0" labelOnly="1" outline="0" fieldPosition="0">
        <references count="3">
          <reference field="1" count="1">
            <x v="53"/>
          </reference>
          <reference field="9" count="1" selected="0">
            <x v="17"/>
          </reference>
          <reference field="11" count="1" selected="0">
            <x v="0"/>
          </reference>
        </references>
      </pivotArea>
    </format>
    <format dxfId="547">
      <pivotArea dataOnly="0" labelOnly="1" outline="0" fieldPosition="0">
        <references count="3">
          <reference field="1" count="1">
            <x v="116"/>
          </reference>
          <reference field="9" count="1" selected="0">
            <x v="26"/>
          </reference>
          <reference field="11" count="1" selected="0">
            <x v="0"/>
          </reference>
        </references>
      </pivotArea>
    </format>
    <format dxfId="546">
      <pivotArea dataOnly="0" labelOnly="1" outline="0" fieldPosition="0">
        <references count="3">
          <reference field="1" count="1">
            <x v="19"/>
          </reference>
          <reference field="9" count="1" selected="0">
            <x v="32"/>
          </reference>
          <reference field="11" count="1" selected="0">
            <x v="0"/>
          </reference>
        </references>
      </pivotArea>
    </format>
    <format dxfId="545">
      <pivotArea dataOnly="0" labelOnly="1" outline="0" fieldPosition="0">
        <references count="3">
          <reference field="1" count="1">
            <x v="46"/>
          </reference>
          <reference field="9" count="1" selected="0">
            <x v="35"/>
          </reference>
          <reference field="11" count="1" selected="0">
            <x v="0"/>
          </reference>
        </references>
      </pivotArea>
    </format>
    <format dxfId="544">
      <pivotArea dataOnly="0" labelOnly="1" outline="0" fieldPosition="0">
        <references count="3">
          <reference field="1" count="1">
            <x v="14"/>
          </reference>
          <reference field="9" count="1" selected="0">
            <x v="36"/>
          </reference>
          <reference field="11" count="1" selected="0">
            <x v="0"/>
          </reference>
        </references>
      </pivotArea>
    </format>
    <format dxfId="543">
      <pivotArea dataOnly="0" labelOnly="1" outline="0" fieldPosition="0">
        <references count="3">
          <reference field="1" count="1">
            <x v="68"/>
          </reference>
          <reference field="9" count="1" selected="0">
            <x v="40"/>
          </reference>
          <reference field="11" count="1" selected="0">
            <x v="0"/>
          </reference>
        </references>
      </pivotArea>
    </format>
    <format dxfId="542">
      <pivotArea dataOnly="0" labelOnly="1" outline="0" fieldPosition="0">
        <references count="3">
          <reference field="1" count="1">
            <x v="69"/>
          </reference>
          <reference field="9" count="1" selected="0">
            <x v="41"/>
          </reference>
          <reference field="11" count="1" selected="0">
            <x v="0"/>
          </reference>
        </references>
      </pivotArea>
    </format>
    <format dxfId="541">
      <pivotArea dataOnly="0" labelOnly="1" outline="0" fieldPosition="0">
        <references count="3">
          <reference field="1" count="1">
            <x v="121"/>
          </reference>
          <reference field="9" count="1" selected="0">
            <x v="46"/>
          </reference>
          <reference field="11" count="1" selected="0">
            <x v="0"/>
          </reference>
        </references>
      </pivotArea>
    </format>
    <format dxfId="540">
      <pivotArea dataOnly="0" labelOnly="1" outline="0" fieldPosition="0">
        <references count="3">
          <reference field="1" count="1">
            <x v="55"/>
          </reference>
          <reference field="9" count="1" selected="0">
            <x v="48"/>
          </reference>
          <reference field="11" count="1" selected="0">
            <x v="0"/>
          </reference>
        </references>
      </pivotArea>
    </format>
    <format dxfId="539">
      <pivotArea dataOnly="0" labelOnly="1" outline="0" fieldPosition="0">
        <references count="3">
          <reference field="1" count="1">
            <x v="67"/>
          </reference>
          <reference field="9" count="1" selected="0">
            <x v="52"/>
          </reference>
          <reference field="11" count="1" selected="0">
            <x v="0"/>
          </reference>
        </references>
      </pivotArea>
    </format>
    <format dxfId="538">
      <pivotArea dataOnly="0" labelOnly="1" outline="0" fieldPosition="0">
        <references count="3">
          <reference field="1" count="1">
            <x v="74"/>
          </reference>
          <reference field="9" count="1" selected="0">
            <x v="54"/>
          </reference>
          <reference field="11" count="1" selected="0">
            <x v="0"/>
          </reference>
        </references>
      </pivotArea>
    </format>
    <format dxfId="537">
      <pivotArea dataOnly="0" labelOnly="1" outline="0" fieldPosition="0">
        <references count="3">
          <reference field="1" count="1">
            <x v="93"/>
          </reference>
          <reference field="9" count="1" selected="0">
            <x v="57"/>
          </reference>
          <reference field="11" count="1" selected="0">
            <x v="0"/>
          </reference>
        </references>
      </pivotArea>
    </format>
    <format dxfId="536">
      <pivotArea dataOnly="0" labelOnly="1" outline="0" fieldPosition="0">
        <references count="3">
          <reference field="1" count="1">
            <x v="108"/>
          </reference>
          <reference field="9" count="1" selected="0">
            <x v="59"/>
          </reference>
          <reference field="11" count="1" selected="0">
            <x v="0"/>
          </reference>
        </references>
      </pivotArea>
    </format>
    <format dxfId="535">
      <pivotArea dataOnly="0" labelOnly="1" outline="0" fieldPosition="0">
        <references count="3">
          <reference field="1" count="1">
            <x v="120"/>
          </reference>
          <reference field="9" count="1" selected="0">
            <x v="60"/>
          </reference>
          <reference field="11" count="1" selected="0">
            <x v="0"/>
          </reference>
        </references>
      </pivotArea>
    </format>
    <format dxfId="534">
      <pivotArea dataOnly="0" labelOnly="1" outline="0" fieldPosition="0">
        <references count="3">
          <reference field="1" count="1">
            <x v="33"/>
          </reference>
          <reference field="9" count="1" selected="0">
            <x v="61"/>
          </reference>
          <reference field="11" count="1" selected="0">
            <x v="0"/>
          </reference>
        </references>
      </pivotArea>
    </format>
    <format dxfId="533">
      <pivotArea dataOnly="0" labelOnly="1" outline="0" fieldPosition="0">
        <references count="3">
          <reference field="1" count="1">
            <x v="58"/>
          </reference>
          <reference field="9" count="1" selected="0">
            <x v="63"/>
          </reference>
          <reference field="11" count="1" selected="0">
            <x v="0"/>
          </reference>
        </references>
      </pivotArea>
    </format>
    <format dxfId="532">
      <pivotArea dataOnly="0" labelOnly="1" outline="0" fieldPosition="0">
        <references count="3">
          <reference field="1" count="1">
            <x v="107"/>
          </reference>
          <reference field="9" count="1" selected="0">
            <x v="64"/>
          </reference>
          <reference field="11" count="1" selected="0">
            <x v="0"/>
          </reference>
        </references>
      </pivotArea>
    </format>
    <format dxfId="531">
      <pivotArea dataOnly="0" labelOnly="1" outline="0" fieldPosition="0">
        <references count="3">
          <reference field="1" count="1">
            <x v="79"/>
          </reference>
          <reference field="9" count="1" selected="0">
            <x v="66"/>
          </reference>
          <reference field="11" count="1" selected="0">
            <x v="0"/>
          </reference>
        </references>
      </pivotArea>
    </format>
    <format dxfId="530">
      <pivotArea dataOnly="0" labelOnly="1" outline="0" fieldPosition="0">
        <references count="3">
          <reference field="1" count="1">
            <x v="52"/>
          </reference>
          <reference field="9" count="1" selected="0">
            <x v="69"/>
          </reference>
          <reference field="11" count="1" selected="0">
            <x v="0"/>
          </reference>
        </references>
      </pivotArea>
    </format>
    <format dxfId="529">
      <pivotArea dataOnly="0" labelOnly="1" outline="0" fieldPosition="0">
        <references count="3">
          <reference field="1" count="1">
            <x v="50"/>
          </reference>
          <reference field="9" count="1" selected="0">
            <x v="70"/>
          </reference>
          <reference field="11" count="1" selected="0">
            <x v="0"/>
          </reference>
        </references>
      </pivotArea>
    </format>
    <format dxfId="528">
      <pivotArea dataOnly="0" labelOnly="1" outline="0" fieldPosition="0">
        <references count="3">
          <reference field="1" count="1">
            <x v="51"/>
          </reference>
          <reference field="9" count="1" selected="0">
            <x v="71"/>
          </reference>
          <reference field="11" count="1" selected="0">
            <x v="0"/>
          </reference>
        </references>
      </pivotArea>
    </format>
    <format dxfId="527">
      <pivotArea dataOnly="0" labelOnly="1" outline="0" fieldPosition="0">
        <references count="3">
          <reference field="1" count="1">
            <x v="57"/>
          </reference>
          <reference field="9" count="1" selected="0">
            <x v="72"/>
          </reference>
          <reference field="11" count="1" selected="0">
            <x v="0"/>
          </reference>
        </references>
      </pivotArea>
    </format>
    <format dxfId="526">
      <pivotArea dataOnly="0" labelOnly="1" outline="0" fieldPosition="0">
        <references count="3">
          <reference field="1" count="1">
            <x v="2"/>
          </reference>
          <reference field="9" count="1" selected="0">
            <x v="76"/>
          </reference>
          <reference field="11" count="1" selected="0">
            <x v="0"/>
          </reference>
        </references>
      </pivotArea>
    </format>
    <format dxfId="525">
      <pivotArea dataOnly="0" labelOnly="1" outline="0" fieldPosition="0">
        <references count="3">
          <reference field="1" count="1">
            <x v="15"/>
          </reference>
          <reference field="9" count="1" selected="0">
            <x v="77"/>
          </reference>
          <reference field="11" count="1" selected="0">
            <x v="0"/>
          </reference>
        </references>
      </pivotArea>
    </format>
    <format dxfId="524">
      <pivotArea dataOnly="0" labelOnly="1" outline="0" fieldPosition="0">
        <references count="3">
          <reference field="1" count="1">
            <x v="60"/>
          </reference>
          <reference field="9" count="1" selected="0">
            <x v="80"/>
          </reference>
          <reference field="11" count="1" selected="0">
            <x v="0"/>
          </reference>
        </references>
      </pivotArea>
    </format>
    <format dxfId="523">
      <pivotArea dataOnly="0" labelOnly="1" outline="0" fieldPosition="0">
        <references count="3">
          <reference field="1" count="1">
            <x v="97"/>
          </reference>
          <reference field="9" count="1" selected="0">
            <x v="81"/>
          </reference>
          <reference field="11" count="1" selected="0">
            <x v="0"/>
          </reference>
        </references>
      </pivotArea>
    </format>
    <format dxfId="522">
      <pivotArea dataOnly="0" labelOnly="1" outline="0" fieldPosition="0">
        <references count="3">
          <reference field="1" count="1">
            <x v="81"/>
          </reference>
          <reference field="9" count="1" selected="0">
            <x v="82"/>
          </reference>
          <reference field="11" count="1" selected="0">
            <x v="0"/>
          </reference>
        </references>
      </pivotArea>
    </format>
    <format dxfId="521">
      <pivotArea dataOnly="0" labelOnly="1" outline="0" fieldPosition="0">
        <references count="3">
          <reference field="1" count="1">
            <x v="1"/>
          </reference>
          <reference field="9" count="1" selected="0">
            <x v="84"/>
          </reference>
          <reference field="11" count="1" selected="0">
            <x v="0"/>
          </reference>
        </references>
      </pivotArea>
    </format>
    <format dxfId="520">
      <pivotArea dataOnly="0" labelOnly="1" outline="0" fieldPosition="0">
        <references count="3">
          <reference field="1" count="1">
            <x v="10"/>
          </reference>
          <reference field="9" count="1" selected="0">
            <x v="85"/>
          </reference>
          <reference field="11" count="1" selected="0">
            <x v="0"/>
          </reference>
        </references>
      </pivotArea>
    </format>
    <format dxfId="519">
      <pivotArea dataOnly="0" labelOnly="1" outline="0" fieldPosition="0">
        <references count="3">
          <reference field="1" count="1">
            <x v="21"/>
          </reference>
          <reference field="9" count="1" selected="0">
            <x v="86"/>
          </reference>
          <reference field="11" count="1" selected="0">
            <x v="0"/>
          </reference>
        </references>
      </pivotArea>
    </format>
    <format dxfId="518">
      <pivotArea dataOnly="0" labelOnly="1" outline="0" fieldPosition="0">
        <references count="3">
          <reference field="1" count="1">
            <x v="47"/>
          </reference>
          <reference field="9" count="1" selected="0">
            <x v="87"/>
          </reference>
          <reference field="11" count="1" selected="0">
            <x v="0"/>
          </reference>
        </references>
      </pivotArea>
    </format>
    <format dxfId="517">
      <pivotArea dataOnly="0" labelOnly="1" outline="0" fieldPosition="0">
        <references count="3">
          <reference field="1" count="1">
            <x v="62"/>
          </reference>
          <reference field="9" count="1" selected="0">
            <x v="88"/>
          </reference>
          <reference field="11" count="1" selected="0">
            <x v="0"/>
          </reference>
        </references>
      </pivotArea>
    </format>
    <format dxfId="516">
      <pivotArea dataOnly="0" labelOnly="1" outline="0" fieldPosition="0">
        <references count="3">
          <reference field="1" count="1">
            <x v="5"/>
          </reference>
          <reference field="9" count="1" selected="0">
            <x v="89"/>
          </reference>
          <reference field="11" count="1" selected="0">
            <x v="0"/>
          </reference>
        </references>
      </pivotArea>
    </format>
    <format dxfId="515">
      <pivotArea dataOnly="0" labelOnly="1" outline="0" fieldPosition="0">
        <references count="3">
          <reference field="1" count="1">
            <x v="9"/>
          </reference>
          <reference field="9" count="1" selected="0">
            <x v="90"/>
          </reference>
          <reference field="11" count="1" selected="0">
            <x v="0"/>
          </reference>
        </references>
      </pivotArea>
    </format>
    <format dxfId="514">
      <pivotArea dataOnly="0" labelOnly="1" outline="0" fieldPosition="0">
        <references count="3">
          <reference field="1" count="1">
            <x v="82"/>
          </reference>
          <reference field="9" count="1" selected="0">
            <x v="91"/>
          </reference>
          <reference field="11" count="1" selected="0">
            <x v="0"/>
          </reference>
        </references>
      </pivotArea>
    </format>
    <format dxfId="513">
      <pivotArea dataOnly="0" labelOnly="1" outline="0" fieldPosition="0">
        <references count="3">
          <reference field="1" count="1">
            <x v="0"/>
          </reference>
          <reference field="9" count="1" selected="0">
            <x v="92"/>
          </reference>
          <reference field="11" count="1" selected="0">
            <x v="0"/>
          </reference>
        </references>
      </pivotArea>
    </format>
    <format dxfId="512">
      <pivotArea dataOnly="0" labelOnly="1" outline="0" fieldPosition="0">
        <references count="3">
          <reference field="1" count="1">
            <x v="66"/>
          </reference>
          <reference field="9" count="1" selected="0">
            <x v="93"/>
          </reference>
          <reference field="11" count="1" selected="0">
            <x v="0"/>
          </reference>
        </references>
      </pivotArea>
    </format>
    <format dxfId="511">
      <pivotArea dataOnly="0" labelOnly="1" outline="0" fieldPosition="0">
        <references count="3">
          <reference field="1" count="1">
            <x v="94"/>
          </reference>
          <reference field="9" count="1" selected="0">
            <x v="94"/>
          </reference>
          <reference field="11" count="1" selected="0">
            <x v="0"/>
          </reference>
        </references>
      </pivotArea>
    </format>
    <format dxfId="510">
      <pivotArea dataOnly="0" labelOnly="1" outline="0" fieldPosition="0">
        <references count="3">
          <reference field="1" count="1">
            <x v="64"/>
          </reference>
          <reference field="9" count="1" selected="0">
            <x v="95"/>
          </reference>
          <reference field="11" count="1" selected="0">
            <x v="0"/>
          </reference>
        </references>
      </pivotArea>
    </format>
    <format dxfId="509">
      <pivotArea dataOnly="0" labelOnly="1" outline="0" fieldPosition="0">
        <references count="3">
          <reference field="1" count="1">
            <x v="9"/>
          </reference>
          <reference field="9" count="1" selected="0">
            <x v="96"/>
          </reference>
          <reference field="11" count="1" selected="0">
            <x v="0"/>
          </reference>
        </references>
      </pivotArea>
    </format>
    <format dxfId="508">
      <pivotArea dataOnly="0" labelOnly="1" outline="0" fieldPosition="0">
        <references count="3">
          <reference field="1" count="1">
            <x v="22"/>
          </reference>
          <reference field="9" count="1" selected="0">
            <x v="97"/>
          </reference>
          <reference field="11" count="1" selected="0">
            <x v="0"/>
          </reference>
        </references>
      </pivotArea>
    </format>
    <format dxfId="507">
      <pivotArea dataOnly="0" labelOnly="1" outline="0" fieldPosition="0">
        <references count="3">
          <reference field="1" count="1">
            <x v="84"/>
          </reference>
          <reference field="9" count="1" selected="0">
            <x v="98"/>
          </reference>
          <reference field="11" count="1" selected="0">
            <x v="0"/>
          </reference>
        </references>
      </pivotArea>
    </format>
    <format dxfId="506">
      <pivotArea dataOnly="0" labelOnly="1" outline="0" fieldPosition="0">
        <references count="3">
          <reference field="1" count="1">
            <x v="85"/>
          </reference>
          <reference field="9" count="1" selected="0">
            <x v="99"/>
          </reference>
          <reference field="11" count="1" selected="0">
            <x v="0"/>
          </reference>
        </references>
      </pivotArea>
    </format>
    <format dxfId="505">
      <pivotArea dataOnly="0" labelOnly="1" outline="0" fieldPosition="0">
        <references count="3">
          <reference field="1" count="1">
            <x v="88"/>
          </reference>
          <reference field="9" count="1" selected="0">
            <x v="100"/>
          </reference>
          <reference field="11" count="1" selected="0">
            <x v="0"/>
          </reference>
        </references>
      </pivotArea>
    </format>
    <format dxfId="504">
      <pivotArea dataOnly="0" labelOnly="1" outline="0" fieldPosition="0">
        <references count="3">
          <reference field="1" count="1">
            <x v="89"/>
          </reference>
          <reference field="9" count="1" selected="0">
            <x v="101"/>
          </reference>
          <reference field="11" count="1" selected="0">
            <x v="0"/>
          </reference>
        </references>
      </pivotArea>
    </format>
    <format dxfId="503">
      <pivotArea dataOnly="0" labelOnly="1" outline="0" fieldPosition="0">
        <references count="3">
          <reference field="1" count="1">
            <x v="83"/>
          </reference>
          <reference field="9" count="1" selected="0">
            <x v="102"/>
          </reference>
          <reference field="11" count="1" selected="0">
            <x v="0"/>
          </reference>
        </references>
      </pivotArea>
    </format>
    <format dxfId="502">
      <pivotArea dataOnly="0" labelOnly="1" outline="0" fieldPosition="0">
        <references count="3">
          <reference field="1" count="1">
            <x v="63"/>
          </reference>
          <reference field="9" count="1" selected="0">
            <x v="103"/>
          </reference>
          <reference field="11" count="1" selected="0">
            <x v="0"/>
          </reference>
        </references>
      </pivotArea>
    </format>
    <format dxfId="501">
      <pivotArea dataOnly="0" labelOnly="1" outline="0" fieldPosition="0">
        <references count="3">
          <reference field="1" count="1">
            <x v="61"/>
          </reference>
          <reference field="9" count="1" selected="0">
            <x v="104"/>
          </reference>
          <reference field="11" count="1" selected="0">
            <x v="0"/>
          </reference>
        </references>
      </pivotArea>
    </format>
    <format dxfId="500">
      <pivotArea dataOnly="0" labelOnly="1" outline="0" fieldPosition="0">
        <references count="3">
          <reference field="1" count="1">
            <x v="86"/>
          </reference>
          <reference field="9" count="1" selected="0">
            <x v="105"/>
          </reference>
          <reference field="11" count="1" selected="0">
            <x v="0"/>
          </reference>
        </references>
      </pivotArea>
    </format>
    <format dxfId="499">
      <pivotArea dataOnly="0" labelOnly="1" outline="0" fieldPosition="0">
        <references count="3">
          <reference field="1" count="1">
            <x v="9"/>
          </reference>
          <reference field="9" count="1" selected="0">
            <x v="106"/>
          </reference>
          <reference field="11" count="1" selected="0">
            <x v="0"/>
          </reference>
        </references>
      </pivotArea>
    </format>
    <format dxfId="498">
      <pivotArea dataOnly="0" labelOnly="1" outline="0" fieldPosition="0">
        <references count="3">
          <reference field="1" count="1">
            <x v="4"/>
          </reference>
          <reference field="9" count="1" selected="0">
            <x v="107"/>
          </reference>
          <reference field="11" count="1" selected="0">
            <x v="0"/>
          </reference>
        </references>
      </pivotArea>
    </format>
    <format dxfId="497">
      <pivotArea dataOnly="0" labelOnly="1" outline="0" fieldPosition="0">
        <references count="3">
          <reference field="1" count="1">
            <x v="9"/>
          </reference>
          <reference field="9" count="1" selected="0">
            <x v="108"/>
          </reference>
          <reference field="11" count="1" selected="0">
            <x v="0"/>
          </reference>
        </references>
      </pivotArea>
    </format>
    <format dxfId="496">
      <pivotArea dataOnly="0" labelOnly="1" outline="0" fieldPosition="0">
        <references count="3">
          <reference field="1" count="1">
            <x v="65"/>
          </reference>
          <reference field="9" count="1" selected="0">
            <x v="109"/>
          </reference>
          <reference field="11" count="1" selected="0">
            <x v="0"/>
          </reference>
        </references>
      </pivotArea>
    </format>
    <format dxfId="495">
      <pivotArea dataOnly="0" labelOnly="1" outline="0" fieldPosition="0">
        <references count="3">
          <reference field="1" count="1">
            <x v="2"/>
          </reference>
          <reference field="9" count="1" selected="0">
            <x v="110"/>
          </reference>
          <reference field="11" count="1" selected="0">
            <x v="0"/>
          </reference>
        </references>
      </pivotArea>
    </format>
    <format dxfId="494">
      <pivotArea dataOnly="0" labelOnly="1" outline="0" fieldPosition="0">
        <references count="3">
          <reference field="1" count="1">
            <x v="1"/>
          </reference>
          <reference field="9" count="1" selected="0">
            <x v="111"/>
          </reference>
          <reference field="11" count="1" selected="0">
            <x v="0"/>
          </reference>
        </references>
      </pivotArea>
    </format>
    <format dxfId="493">
      <pivotArea dataOnly="0" labelOnly="1" outline="0" fieldPosition="0">
        <references count="3">
          <reference field="1" count="1">
            <x v="12"/>
          </reference>
          <reference field="9" count="1" selected="0">
            <x v="112"/>
          </reference>
          <reference field="11" count="1" selected="0">
            <x v="0"/>
          </reference>
        </references>
      </pivotArea>
    </format>
    <format dxfId="492">
      <pivotArea dataOnly="0" labelOnly="1" outline="0" fieldPosition="0">
        <references count="3">
          <reference field="1" count="1">
            <x v="27"/>
          </reference>
          <reference field="9" count="1" selected="0">
            <x v="134"/>
          </reference>
          <reference field="11" count="1" selected="0">
            <x v="2"/>
          </reference>
        </references>
      </pivotArea>
    </format>
    <format dxfId="491">
      <pivotArea dataOnly="0" labelOnly="1" outline="0" fieldPosition="0">
        <references count="3">
          <reference field="1" count="1">
            <x v="28"/>
          </reference>
          <reference field="9" count="1" selected="0">
            <x v="135"/>
          </reference>
          <reference field="11" count="1" selected="0">
            <x v="2"/>
          </reference>
        </references>
      </pivotArea>
    </format>
    <format dxfId="490">
      <pivotArea dataOnly="0" labelOnly="1" outline="0" fieldPosition="0">
        <references count="3">
          <reference field="1" count="1">
            <x v="23"/>
          </reference>
          <reference field="9" count="1" selected="0">
            <x v="136"/>
          </reference>
          <reference field="11" count="1" selected="0">
            <x v="2"/>
          </reference>
        </references>
      </pivotArea>
    </format>
    <format dxfId="489">
      <pivotArea dataOnly="0" labelOnly="1" outline="0" fieldPosition="0">
        <references count="3">
          <reference field="1" count="1">
            <x v="41"/>
          </reference>
          <reference field="9" count="1" selected="0">
            <x v="137"/>
          </reference>
          <reference field="11" count="1" selected="0">
            <x v="2"/>
          </reference>
        </references>
      </pivotArea>
    </format>
    <format dxfId="488">
      <pivotArea dataOnly="0" labelOnly="1" outline="0" fieldPosition="0">
        <references count="3">
          <reference field="1" count="1">
            <x v="24"/>
          </reference>
          <reference field="9" count="1" selected="0">
            <x v="138"/>
          </reference>
          <reference field="11" count="1" selected="0">
            <x v="2"/>
          </reference>
        </references>
      </pivotArea>
    </format>
    <format dxfId="487">
      <pivotArea dataOnly="0" labelOnly="1" outline="0" fieldPosition="0">
        <references count="3">
          <reference field="1" count="1">
            <x v="38"/>
          </reference>
          <reference field="9" count="1" selected="0">
            <x v="139"/>
          </reference>
          <reference field="11" count="1" selected="0">
            <x v="2"/>
          </reference>
        </references>
      </pivotArea>
    </format>
    <format dxfId="486">
      <pivotArea dataOnly="0" labelOnly="1" outline="0" fieldPosition="0">
        <references count="1">
          <reference field="11" count="1">
            <x v="0"/>
          </reference>
        </references>
      </pivotArea>
    </format>
    <format dxfId="485">
      <pivotArea dataOnly="0" labelOnly="1" outline="0" fieldPosition="0">
        <references count="1">
          <reference field="11" count="1">
            <x v="2"/>
          </reference>
        </references>
      </pivotArea>
    </format>
    <format dxfId="484">
      <pivotArea dataOnly="0" labelOnly="1" outline="0" fieldPosition="0">
        <references count="1">
          <reference field="11" count="1">
            <x v="0"/>
          </reference>
        </references>
      </pivotArea>
    </format>
    <format dxfId="483">
      <pivotArea field="11" type="button" dataOnly="0" labelOnly="1" outline="0" axis="axisRow" fieldPosition="0"/>
    </format>
    <format dxfId="482">
      <pivotArea dataOnly="0" labelOnly="1" outline="0" fieldPosition="0">
        <references count="1">
          <reference field="11" count="1">
            <x v="2"/>
          </reference>
        </references>
      </pivotArea>
    </format>
    <format dxfId="481">
      <pivotArea field="12" grandRow="1" outline="0" collapsedLevelsAreSubtotals="1" axis="axisCol" fieldPosition="0">
        <references count="1">
          <reference field="12" count="1" selected="0" defaultSubtotal="1">
            <x v="2"/>
          </reference>
        </references>
      </pivotArea>
    </format>
    <format dxfId="480">
      <pivotArea outline="0" collapsedLevelsAreSubtotals="1" fieldPosition="0">
        <references count="2">
          <reference field="11" count="1" selected="0" defaultSubtotal="1">
            <x v="0"/>
          </reference>
          <reference field="12" count="1" selected="0" defaultSubtotal="1">
            <x v="0"/>
          </reference>
        </references>
      </pivotArea>
    </format>
    <format dxfId="479">
      <pivotArea outline="0" collapsedLevelsAreSubtotals="1" fieldPosition="0">
        <references count="2">
          <reference field="11" count="1" selected="0" defaultSubtotal="1">
            <x v="0"/>
          </reference>
          <reference field="12" count="1" selected="0" defaultSubtotal="1">
            <x v="2"/>
          </reference>
        </references>
      </pivotArea>
    </format>
    <format dxfId="478">
      <pivotArea field="12" grandRow="1" outline="0" collapsedLevelsAreSubtotals="1" axis="axisCol" fieldPosition="0">
        <references count="1">
          <reference field="12" count="1" selected="0" defaultSubtotal="1">
            <x v="2"/>
          </reference>
        </references>
      </pivotArea>
    </format>
    <format dxfId="477">
      <pivotArea outline="0" collapsedLevelsAreSubtotals="1" fieldPosition="0">
        <references count="2">
          <reference field="11" count="1" selected="0" defaultSubtotal="1">
            <x v="0"/>
          </reference>
          <reference field="12" count="1" selected="0" defaultSubtotal="1">
            <x v="0"/>
          </reference>
        </references>
      </pivotArea>
    </format>
    <format dxfId="476">
      <pivotArea dataOnly="0" labelOnly="1" outline="0" fieldPosition="0">
        <references count="1">
          <reference field="11" count="1">
            <x v="1"/>
          </reference>
        </references>
      </pivotArea>
    </format>
    <format dxfId="475">
      <pivotArea dataOnly="0" labelOnly="1" outline="0" fieldPosition="0">
        <references count="1">
          <reference field="11" count="1">
            <x v="1"/>
          </reference>
        </references>
      </pivotArea>
    </format>
    <format dxfId="474">
      <pivotArea outline="0" collapsedLevelsAreSubtotals="1" fieldPosition="0"/>
    </format>
    <format dxfId="473">
      <pivotArea field="12" type="button" dataOnly="0" labelOnly="1" outline="0" axis="axisCol" fieldPosition="0"/>
    </format>
    <format dxfId="472">
      <pivotArea type="topRight" dataOnly="0" labelOnly="1" outline="0" fieldPosition="0"/>
    </format>
    <format dxfId="471">
      <pivotArea dataOnly="0" labelOnly="1" outline="0" fieldPosition="0">
        <references count="1">
          <reference field="12" count="0"/>
        </references>
      </pivotArea>
    </format>
    <format dxfId="47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9000000}" name="Kontingenčná tabuľka1" cacheId="10" applyNumberFormats="0" applyBorderFormats="0" applyFontFormats="0" applyPatternFormats="0" applyAlignmentFormats="0" applyWidthHeightFormats="1" dataCaption="Hodnoty" grandTotalCaption="Spolu" updatedVersion="7" minRefreshableVersion="3" itemPrintTitles="1" createdVersion="6" indent="0" compact="0" compactData="0" gridDropZones="1" multipleFieldFilters="0">
  <location ref="B8:I4382" firstHeaderRow="1" firstDataRow="2" firstDataCol="3" rowPageCount="3" colPageCount="1"/>
  <pivotFields count="14">
    <pivotField compact="0" outline="0" showAll="0"/>
    <pivotField axis="axisRow" compact="0" outline="0" showAll="0">
      <items count="1597">
        <item m="1" x="1211"/>
        <item m="1" x="1227"/>
        <item m="1" x="1230"/>
        <item m="1" x="1231"/>
        <item m="1" x="1242"/>
        <item m="1" x="1233"/>
        <item m="1" x="1234"/>
        <item m="1" x="1235"/>
        <item m="1" x="1236"/>
        <item m="1" x="1241"/>
        <item m="1" x="1243"/>
        <item m="1" x="1244"/>
        <item m="1" x="1246"/>
        <item m="1" x="1247"/>
        <item m="1" x="1250"/>
        <item m="1" x="920"/>
        <item m="1" x="837"/>
        <item m="1" x="838"/>
        <item m="1" x="839"/>
        <item m="1" x="226"/>
        <item m="1" x="227"/>
        <item m="1" x="228"/>
        <item m="1" x="230"/>
        <item m="1" x="1517"/>
        <item m="1" x="1518"/>
        <item m="1" x="1519"/>
        <item m="1" x="1521"/>
        <item m="1" x="1522"/>
        <item m="1" x="1523"/>
        <item m="1" x="835"/>
        <item m="1" x="528"/>
        <item m="1" x="535"/>
        <item m="1" x="536"/>
        <item m="1" x="1137"/>
        <item m="1" x="1139"/>
        <item m="1" x="244"/>
        <item m="1" x="245"/>
        <item m="1" x="247"/>
        <item m="1" x="318"/>
        <item m="1" x="643"/>
        <item x="62"/>
        <item m="1" x="267"/>
        <item m="1" x="1547"/>
        <item m="1" x="474"/>
        <item m="1" x="1261"/>
        <item m="1" x="1309"/>
        <item m="1" x="816"/>
        <item m="1" x="737"/>
        <item m="1" x="744"/>
        <item m="1" x="745"/>
        <item m="1" x="746"/>
        <item m="1" x="747"/>
        <item m="1" x="748"/>
        <item m="1" x="749"/>
        <item m="1" x="752"/>
        <item m="1" x="761"/>
        <item m="1" x="765"/>
        <item m="1" x="777"/>
        <item m="1" x="785"/>
        <item m="1" x="786"/>
        <item m="1" x="790"/>
        <item m="1" x="798"/>
        <item m="1" x="802"/>
        <item m="1" x="803"/>
        <item m="1" x="804"/>
        <item m="1" x="805"/>
        <item m="1" x="71"/>
        <item m="1" x="80"/>
        <item m="1" x="81"/>
        <item m="1" x="82"/>
        <item m="1" x="86"/>
        <item m="1" x="87"/>
        <item m="1" x="88"/>
        <item m="1" x="90"/>
        <item m="1" x="91"/>
        <item m="1" x="92"/>
        <item m="1" x="93"/>
        <item m="1" x="94"/>
        <item m="1" x="95"/>
        <item m="1" x="96"/>
        <item m="1" x="98"/>
        <item m="1" x="99"/>
        <item m="1" x="100"/>
        <item m="1" x="101"/>
        <item m="1" x="102"/>
        <item m="1" x="103"/>
        <item m="1" x="104"/>
        <item m="1" x="128"/>
        <item m="1" x="138"/>
        <item m="1" x="139"/>
        <item m="1" x="146"/>
        <item m="1" x="150"/>
        <item m="1" x="151"/>
        <item m="1" x="152"/>
        <item m="1" x="154"/>
        <item m="1" x="168"/>
        <item m="1" x="181"/>
        <item m="1" x="182"/>
        <item m="1" x="183"/>
        <item m="1" x="184"/>
        <item m="1" x="188"/>
        <item m="1" x="192"/>
        <item m="1" x="193"/>
        <item m="1" x="197"/>
        <item m="1" x="208"/>
        <item m="1" x="209"/>
        <item m="1" x="210"/>
        <item m="1" x="211"/>
        <item m="1" x="212"/>
        <item m="1" x="213"/>
        <item m="1" x="520"/>
        <item m="1" x="428"/>
        <item m="1" x="429"/>
        <item m="1" x="449"/>
        <item m="1" x="456"/>
        <item m="1" x="458"/>
        <item m="1" x="1064"/>
        <item m="1" x="1074"/>
        <item m="1" x="1078"/>
        <item m="1" x="1084"/>
        <item m="1" x="1098"/>
        <item m="1" x="1101"/>
        <item x="63"/>
        <item m="1" x="1095"/>
        <item m="1" x="791"/>
        <item m="1" x="792"/>
        <item m="1" x="789"/>
        <item m="1" x="1076"/>
        <item m="1" x="1239"/>
        <item m="1" x="89"/>
        <item m="1" x="153"/>
        <item m="1" x="129"/>
        <item m="1" x="217"/>
        <item m="1" x="769"/>
        <item m="1" x="1238"/>
        <item m="1" x="1478"/>
        <item m="1" x="107"/>
        <item m="1" x="108"/>
        <item m="1" x="109"/>
        <item m="1" x="120"/>
        <item m="1" x="1237"/>
        <item m="1" x="189"/>
        <item m="1" x="205"/>
        <item m="1" x="106"/>
        <item m="1" x="105"/>
        <item m="1" x="170"/>
        <item m="1" x="451"/>
        <item m="1" x="434"/>
        <item m="1" x="1260"/>
        <item m="1" x="525"/>
        <item m="1" x="266"/>
        <item m="1" x="1473"/>
        <item m="1" x="1555"/>
        <item m="1" x="844"/>
        <item m="1" x="467"/>
        <item m="1" x="829"/>
        <item m="1" x="303"/>
        <item m="1" x="1096"/>
        <item m="1" x="1066"/>
        <item m="1" x="766"/>
        <item m="1" x="1240"/>
        <item m="1" x="149"/>
        <item m="1" x="1251"/>
        <item m="1" x="806"/>
        <item m="1" x="231"/>
        <item m="1" x="176"/>
        <item m="1" x="112"/>
        <item m="1" x="74"/>
        <item m="1" x="460"/>
        <item m="1" x="445"/>
        <item m="1" x="930"/>
        <item m="1" x="1474"/>
        <item m="1" x="1323"/>
        <item m="1" x="497"/>
        <item m="1" x="734"/>
        <item m="1" x="555"/>
        <item m="1" x="76"/>
        <item m="1" x="464"/>
        <item m="1" x="309"/>
        <item m="1" x="759"/>
        <item m="1" x="246"/>
        <item m="1" x="1086"/>
        <item m="1" x="767"/>
        <item m="1" x="768"/>
        <item m="1" x="808"/>
        <item m="1" x="496"/>
        <item m="1" x="85"/>
        <item m="1" x="113"/>
        <item m="1" x="155"/>
        <item m="1" x="78"/>
        <item m="1" x="169"/>
        <item m="1" x="114"/>
        <item m="1" x="115"/>
        <item m="1" x="797"/>
        <item m="1" x="810"/>
        <item m="1" x="814"/>
        <item m="1" x="840"/>
        <item m="1" x="424"/>
        <item m="1" x="308"/>
        <item m="1" x="1310"/>
        <item m="1" x="1311"/>
        <item m="1" x="475"/>
        <item m="1" x="486"/>
        <item m="1" x="443"/>
        <item m="1" x="1097"/>
        <item m="1" x="793"/>
        <item m="1" x="794"/>
        <item m="1" x="1065"/>
        <item m="1" x="157"/>
        <item m="1" x="1593"/>
        <item m="1" x="807"/>
        <item m="1" x="809"/>
        <item m="1" x="84"/>
        <item m="1" x="156"/>
        <item m="1" x="148"/>
        <item m="1" x="1210"/>
        <item m="1" x="1245"/>
        <item m="1" x="83"/>
        <item m="1" x="225"/>
        <item m="1" x="461"/>
        <item m="1" x="444"/>
        <item m="1" x="1411"/>
        <item m="1" x="1553"/>
        <item m="1" x="1475"/>
        <item m="1" x="753"/>
        <item m="1" x="773"/>
        <item m="1" x="1085"/>
        <item m="1" x="1072"/>
        <item m="1" x="1063"/>
        <item m="1" x="1257"/>
        <item m="1" x="1566"/>
        <item m="1" x="147"/>
        <item m="1" x="215"/>
        <item m="1" x="1091"/>
        <item m="1" x="204"/>
        <item m="1" x="799"/>
        <item m="1" x="135"/>
        <item m="1" x="133"/>
        <item m="1" x="201"/>
        <item m="1" x="454"/>
        <item m="1" x="366"/>
        <item m="1" x="1249"/>
        <item m="1" x="842"/>
        <item m="1" x="427"/>
        <item m="1" x="426"/>
        <item m="1" x="265"/>
        <item m="1" x="1481"/>
        <item m="1" x="503"/>
        <item m="1" x="307"/>
        <item m="1" x="1082"/>
        <item m="1" x="1079"/>
        <item m="1" x="1083"/>
        <item m="1" x="494"/>
        <item m="1" x="813"/>
        <item m="1" x="229"/>
        <item m="1" x="841"/>
        <item m="1" x="224"/>
        <item m="1" x="141"/>
        <item m="1" x="1253"/>
        <item m="1" x="116"/>
        <item m="1" x="111"/>
        <item m="1" x="110"/>
        <item m="1" x="1248"/>
        <item m="1" x="223"/>
        <item m="1" x="1252"/>
        <item m="1" x="432"/>
        <item m="1" x="455"/>
        <item m="1" x="459"/>
        <item m="1" x="310"/>
        <item m="1" x="311"/>
        <item m="1" x="356"/>
        <item m="1" x="526"/>
        <item m="1" x="534"/>
        <item m="1" x="772"/>
        <item m="1" x="771"/>
        <item m="1" x="770"/>
        <item m="1" x="1565"/>
        <item m="1" x="431"/>
        <item m="1" x="775"/>
        <item m="1" x="1222"/>
        <item m="1" x="124"/>
        <item m="1" x="158"/>
        <item m="1" x="130"/>
        <item m="1" x="738"/>
        <item m="1" x="430"/>
        <item m="1" x="508"/>
        <item m="1" x="1395"/>
        <item m="1" x="1520"/>
        <item m="1" x="751"/>
        <item m="1" x="1073"/>
        <item m="1" x="1090"/>
        <item m="1" x="922"/>
        <item m="1" x="190"/>
        <item m="1" x="468"/>
        <item m="1" x="180"/>
        <item m="1" x="175"/>
        <item m="1" x="127"/>
        <item m="1" x="834"/>
        <item m="1" x="1224"/>
        <item m="1" x="195"/>
        <item m="1" x="1479"/>
        <item m="1" x="463"/>
        <item m="1" x="446"/>
        <item m="1" x="513"/>
        <item m="1" x="313"/>
        <item m="1" x="533"/>
        <item m="1" x="357"/>
        <item m="1" x="1472"/>
        <item m="1" x="1490"/>
        <item m="1" x="1080"/>
        <item m="1" x="1568"/>
        <item m="1" x="1567"/>
        <item m="1" x="800"/>
        <item m="1" x="185"/>
        <item m="1" x="222"/>
        <item m="1" x="787"/>
        <item m="1" x="143"/>
        <item m="1" x="77"/>
        <item m="1" x="1221"/>
        <item m="1" x="1094"/>
        <item m="1" x="1007"/>
        <item m="1" x="452"/>
        <item m="1" x="554"/>
        <item m="1" x="354"/>
        <item m="1" x="778"/>
        <item m="1" x="198"/>
        <item m="1" x="1228"/>
        <item m="1" x="134"/>
        <item m="1" x="206"/>
        <item m="1" x="121"/>
        <item m="1" x="469"/>
        <item m="1" x="442"/>
        <item m="1" x="448"/>
        <item m="1" x="1312"/>
        <item m="1" x="532"/>
        <item m="1" x="1315"/>
        <item m="1" x="679"/>
        <item m="1" x="1304"/>
        <item m="1" x="1322"/>
        <item m="1" x="1516"/>
        <item m="1" x="1308"/>
        <item m="1" x="1321"/>
        <item m="1" x="783"/>
        <item m="1" x="779"/>
        <item m="1" x="248"/>
        <item m="1" x="843"/>
        <item m="1" x="917"/>
        <item m="1" x="919"/>
        <item m="1" x="218"/>
        <item m="1" x="167"/>
        <item m="1" x="1138"/>
        <item m="1" x="796"/>
        <item m="1" x="172"/>
        <item m="1" x="757"/>
        <item m="1" x="312"/>
        <item m="1" x="254"/>
        <item m="1" x="647"/>
        <item m="1" x="364"/>
        <item m="1" x="433"/>
        <item m="1" x="780"/>
        <item m="1" x="1008"/>
        <item m="1" x="221"/>
        <item m="1" x="1013"/>
        <item m="1" x="122"/>
        <item m="1" x="756"/>
        <item m="1" x="1219"/>
        <item m="1" x="178"/>
        <item m="1" x="740"/>
        <item m="1" x="179"/>
        <item m="1" x="436"/>
        <item m="1" x="1588"/>
        <item m="1" x="1313"/>
        <item m="1" x="1564"/>
        <item m="1" x="776"/>
        <item m="1" x="462"/>
        <item m="1" x="784"/>
        <item m="1" x="833"/>
        <item m="1" x="1102"/>
        <item m="1" x="1011"/>
        <item m="1" x="1220"/>
        <item m="1" x="171"/>
        <item m="1" x="795"/>
        <item m="1" x="117"/>
        <item m="1" x="119"/>
        <item m="1" x="1592"/>
        <item m="1" x="739"/>
        <item m="1" x="1093"/>
        <item m="1" x="646"/>
        <item m="1" x="1552"/>
        <item m="1" x="1563"/>
        <item m="1" x="1317"/>
        <item m="1" x="1320"/>
        <item m="1" x="648"/>
        <item m="1" x="1316"/>
        <item m="1" x="715"/>
        <item m="1" x="97"/>
        <item m="1" x="918"/>
        <item m="1" x="118"/>
        <item m="1" x="762"/>
        <item m="1" x="1218"/>
        <item m="1" x="1215"/>
        <item m="1" x="1216"/>
        <item m="1" x="132"/>
        <item m="1" x="174"/>
        <item m="1" x="131"/>
        <item m="1" x="1069"/>
        <item m="1" x="1088"/>
        <item m="1" x="1226"/>
        <item m="1" x="441"/>
        <item m="1" x="447"/>
        <item m="1" x="1306"/>
        <item m="1" x="484"/>
        <item m="1" x="492"/>
        <item m="1" x="317"/>
        <item m="1" x="827"/>
        <item m="1" x="485"/>
        <item m="1" x="811"/>
        <item m="1" x="782"/>
        <item m="1" x="781"/>
        <item m="1" x="220"/>
        <item m="1" x="1225"/>
        <item m="1" x="1213"/>
        <item m="1" x="832"/>
        <item m="1" x="219"/>
        <item m="1" x="1050"/>
        <item m="1" x="1477"/>
        <item m="1" x="1305"/>
        <item m="1" x="355"/>
        <item m="1" x="1318"/>
        <item m="1" x="487"/>
        <item m="1" x="1595"/>
        <item m="1" x="1067"/>
        <item m="1" x="75"/>
        <item m="1" x="1071"/>
        <item m="1" x="1062"/>
        <item m="1" x="1077"/>
        <item m="1" x="1092"/>
        <item m="1" x="1229"/>
        <item m="1" x="758"/>
        <item m="1" x="483"/>
        <item m="1" x="763"/>
        <item m="1" x="1087"/>
        <item m="1" x="481"/>
        <item m="1" x="437"/>
        <item m="1" x="438"/>
        <item m="1" x="1314"/>
        <item m="1" x="644"/>
        <item m="1" x="1070"/>
        <item m="1" x="194"/>
        <item m="1" x="1594"/>
        <item m="1" x="1068"/>
        <item m="1" x="1089"/>
        <item m="1" x="1075"/>
        <item m="1" x="1223"/>
        <item m="1" x="140"/>
        <item m="1" x="187"/>
        <item m="1" x="1279"/>
        <item m="1" x="1212"/>
        <item m="1" x="440"/>
        <item m="1" x="450"/>
        <item m="1" x="268"/>
        <item m="1" x="417"/>
        <item m="1" x="1319"/>
        <item m="1" x="1307"/>
        <item m="1" x="527"/>
        <item m="1" x="1049"/>
        <item m="1" x="1476"/>
        <item m="1" x="524"/>
        <item m="1" x="645"/>
        <item m="1" x="1043"/>
        <item m="1" x="1443"/>
        <item m="1" x="196"/>
        <item m="1" x="755"/>
        <item m="1" x="764"/>
        <item m="1" x="1232"/>
        <item m="1" x="457"/>
        <item m="1" x="425"/>
        <item m="1" x="714"/>
        <item m="1" x="316"/>
        <item m="1" x="1048"/>
        <item m="1" x="523"/>
        <item m="1" x="1081"/>
        <item m="1" x="741"/>
        <item m="1" x="788"/>
        <item m="1" x="191"/>
        <item m="1" x="162"/>
        <item m="1" x="207"/>
        <item m="1" x="743"/>
        <item m="1" x="742"/>
        <item m="1" x="214"/>
        <item m="1" x="164"/>
        <item m="1" x="203"/>
        <item m="1" x="125"/>
        <item m="1" x="760"/>
        <item m="1" x="123"/>
        <item m="1" x="518"/>
        <item m="1" x="200"/>
        <item m="1" x="70"/>
        <item m="1" x="453"/>
        <item m="1" x="1561"/>
        <item m="1" x="1022"/>
        <item m="1" x="1047"/>
        <item m="1" x="482"/>
        <item m="1" x="530"/>
        <item m="1" x="801"/>
        <item m="1" x="1010"/>
        <item m="1" x="774"/>
        <item m="1" x="831"/>
        <item m="1" x="177"/>
        <item m="1" x="136"/>
        <item m="1" x="1051"/>
        <item m="1" x="173"/>
        <item m="1" x="1217"/>
        <item m="1" x="1009"/>
        <item m="1" x="160"/>
        <item m="1" x="159"/>
        <item m="1" x="199"/>
        <item m="1" x="216"/>
        <item m="1" x="73"/>
        <item m="1" x="439"/>
        <item m="1" x="435"/>
        <item m="1" x="504"/>
        <item m="1" x="531"/>
        <item m="1" x="1589"/>
        <item m="1" x="1562"/>
        <item m="1" x="522"/>
        <item m="1" x="1590"/>
        <item m="1" x="165"/>
        <item m="1" x="161"/>
        <item m="1" x="145"/>
        <item m="1" x="142"/>
        <item m="1" x="144"/>
        <item m="1" x="186"/>
        <item m="1" x="126"/>
        <item m="1" x="202"/>
        <item m="1" x="1103"/>
        <item m="1" x="79"/>
        <item m="1" x="166"/>
        <item m="1" x="137"/>
        <item m="1" x="1041"/>
        <item m="1" x="815"/>
        <item m="1" x="921"/>
        <item m="1" x="826"/>
        <item m="1" x="253"/>
        <item m="1" x="529"/>
        <item m="1" x="600"/>
        <item m="1" x="1012"/>
        <item m="1" x="163"/>
        <item m="1" x="349"/>
        <item m="1" x="754"/>
        <item m="1" x="1182"/>
        <item m="1" x="1573"/>
        <item x="46"/>
        <item m="1" x="336"/>
        <item m="1" x="812"/>
        <item x="39"/>
        <item m="1" x="1486"/>
        <item m="1" x="1301"/>
        <item m="1" x="501"/>
        <item m="1" x="330"/>
        <item m="1" x="1045"/>
        <item m="1" x="328"/>
        <item m="1" x="1428"/>
        <item m="1" x="256"/>
        <item m="1" x="1493"/>
        <item m="1" x="338"/>
        <item m="1" x="1014"/>
        <item m="1" x="470"/>
        <item m="1" x="1160"/>
        <item m="1" x="654"/>
        <item m="1" x="521"/>
        <item m="1" x="1161"/>
        <item m="1" x="595"/>
        <item m="1" x="574"/>
        <item m="1" x="72"/>
        <item m="1" x="1024"/>
        <item m="1" x="335"/>
        <item m="1" x="491"/>
        <item m="1" x="1029"/>
        <item m="1" x="353"/>
        <item m="1" x="1027"/>
        <item m="1" x="258"/>
        <item m="1" x="517"/>
        <item m="1" x="516"/>
        <item m="1" x="1042"/>
        <item m="1" x="1283"/>
        <item m="1" x="1034"/>
        <item m="1" x="1035"/>
        <item m="1" x="1282"/>
        <item m="1" x="902"/>
        <item m="1" x="466"/>
        <item m="1" x="963"/>
        <item m="1" x="242"/>
        <item m="1" x="964"/>
        <item m="1" x="1296"/>
        <item m="1" x="672"/>
        <item m="1" x="1036"/>
        <item m="1" x="346"/>
        <item m="1" x="319"/>
        <item m="1" x="1155"/>
        <item m="1" x="720"/>
        <item m="1" x="239"/>
        <item m="1" x="1495"/>
        <item m="1" x="1507"/>
        <item m="1" x="465"/>
        <item m="1" x="653"/>
        <item m="1" x="650"/>
        <item m="1" x="604"/>
        <item m="1" x="942"/>
        <item m="1" x="345"/>
        <item m="1" x="344"/>
        <item m="1" x="664"/>
        <item m="1" x="257"/>
        <item m="1" x="1496"/>
        <item m="1" x="657"/>
        <item m="1" x="1432"/>
        <item m="1" x="724"/>
        <item m="1" x="616"/>
        <item m="1" x="1170"/>
        <item m="1" x="649"/>
        <item m="1" x="1214"/>
        <item m="1" x="852"/>
        <item m="1" x="289"/>
        <item m="1" x="1429"/>
        <item m="1" x="1497"/>
        <item m="1" x="1445"/>
        <item m="1" x="1391"/>
        <item m="1" x="1168"/>
        <item m="1" x="1153"/>
        <item m="1" x="617"/>
        <item m="1" x="559"/>
        <item m="1" x="472"/>
        <item m="1" x="901"/>
        <item m="1" x="262"/>
        <item m="1" x="1431"/>
        <item m="1" x="1344"/>
        <item m="1" x="1152"/>
        <item m="1" x="618"/>
        <item m="1" x="956"/>
        <item m="1" x="950"/>
        <item m="1" x="628"/>
        <item m="1" x="569"/>
        <item m="1" x="663"/>
        <item m="1" x="1141"/>
        <item m="1" x="1440"/>
        <item m="1" x="1033"/>
        <item m="1" x="557"/>
        <item m="1" x="583"/>
        <item m="1" x="558"/>
        <item m="1" x="1434"/>
        <item m="1" x="543"/>
        <item m="1" x="688"/>
        <item m="1" x="1529"/>
        <item m="1" x="68"/>
        <item m="1" x="498"/>
        <item m="1" x="1458"/>
        <item m="1" x="572"/>
        <item m="1" x="845"/>
        <item m="1" x="331"/>
        <item m="1" x="276"/>
        <item m="1" x="1504"/>
        <item m="1" x="995"/>
        <item m="1" x="1209"/>
        <item m="1" x="1375"/>
        <item m="1" x="342"/>
        <item m="1" x="687"/>
        <item m="1" x="666"/>
        <item m="1" x="1433"/>
        <item m="1" x="1487"/>
        <item m="1" x="1455"/>
        <item m="1" x="69"/>
        <item m="1" x="735"/>
        <item m="1" x="243"/>
        <item x="53"/>
        <item m="1" x="1256"/>
        <item m="1" x="625"/>
        <item m="1" x="629"/>
        <item m="1" x="573"/>
        <item m="1" x="560"/>
        <item m="1" x="548"/>
        <item m="1" x="1003"/>
        <item m="1" x="1142"/>
        <item m="1" x="1397"/>
        <item m="1" x="1132"/>
        <item m="1" x="368"/>
        <item m="1" x="1528"/>
        <item m="1" x="1396"/>
        <item m="1" x="1549"/>
        <item m="1" x="1491"/>
        <item m="1" x="1040"/>
        <item m="1" x="341"/>
        <item m="1" x="1388"/>
        <item m="1" x="1492"/>
        <item m="1" x="419"/>
        <item m="1" x="495"/>
        <item m="1" x="1499"/>
        <item m="1" x="1454"/>
        <item m="1" x="423"/>
        <item m="1" x="381"/>
        <item m="1" x="380"/>
        <item m="1" x="414"/>
        <item m="1" x="1143"/>
        <item m="1" x="588"/>
        <item m="1" x="561"/>
        <item m="1" x="593"/>
        <item m="1" x="594"/>
        <item m="1" x="1274"/>
        <item m="1" x="989"/>
        <item m="1" x="514"/>
        <item m="1" x="343"/>
        <item m="1" x="251"/>
        <item m="1" x="348"/>
        <item m="1" x="252"/>
        <item m="1" x="351"/>
        <item m="1" x="421"/>
        <item m="1" x="1336"/>
        <item m="1" x="1413"/>
        <item m="1" x="1303"/>
        <item m="1" x="1548"/>
        <item m="1" x="685"/>
        <item m="1" x="1581"/>
        <item m="1" x="1511"/>
        <item m="1" x="596"/>
        <item m="1" x="1326"/>
        <item m="1" x="1416"/>
        <item m="1" x="855"/>
        <item m="1" x="1502"/>
        <item m="1" x="1527"/>
        <item m="1" x="1484"/>
        <item m="1" x="420"/>
        <item m="1" x="1350"/>
        <item m="1" x="658"/>
        <item m="1" x="418"/>
        <item m="1" x="1335"/>
        <item m="1" x="392"/>
        <item m="1" x="422"/>
        <item m="1" x="1108"/>
        <item m="1" x="1465"/>
        <item m="1" x="584"/>
        <item m="1" x="598"/>
        <item m="1" x="652"/>
        <item m="1" x="1140"/>
        <item m="1" x="668"/>
        <item m="1" x="1360"/>
        <item m="1" x="249"/>
        <item m="1" x="383"/>
        <item m="1" x="900"/>
        <item m="1" x="678"/>
        <item m="1" x="1560"/>
        <item m="1" x="854"/>
        <item m="1" x="1203"/>
        <item m="1" x="1046"/>
        <item m="1" x="65"/>
        <item m="1" x="1204"/>
        <item m="1" x="1039"/>
        <item m="1" x="1498"/>
        <item m="1" x="823"/>
        <item m="1" x="512"/>
        <item m="1" x="1165"/>
        <item x="34"/>
        <item m="1" x="665"/>
        <item m="1" x="1359"/>
        <item m="1" x="1358"/>
        <item m="1" x="1558"/>
        <item m="1" x="1500"/>
        <item m="1" x="350"/>
        <item m="1" x="1169"/>
        <item m="1" x="404"/>
        <item m="1" x="412"/>
        <item m="1" x="651"/>
        <item m="1" x="1162"/>
        <item m="1" x="822"/>
        <item m="1" x="293"/>
        <item m="1" x="1557"/>
        <item m="1" x="1556"/>
        <item m="1" x="1044"/>
        <item m="1" x="1357"/>
        <item m="1" x="1559"/>
        <item m="1" x="1285"/>
        <item m="1" x="347"/>
        <item m="1" x="721"/>
        <item m="1" x="1127"/>
        <item m="1" x="1489"/>
        <item m="1" x="1483"/>
        <item m="1" x="1171"/>
        <item m="1" x="966"/>
        <item m="1" x="1016"/>
        <item m="1" x="297"/>
        <item m="1" x="546"/>
        <item m="1" x="1038"/>
        <item m="1" x="1450"/>
        <item m="1" x="673"/>
        <item m="1" x="1001"/>
        <item m="1" x="1107"/>
        <item m="1" x="1128"/>
        <item m="1" x="1126"/>
        <item m="1" x="1114"/>
        <item m="1" x="493"/>
        <item m="1" x="372"/>
        <item m="1" x="581"/>
        <item m="1" x="1526"/>
        <item m="1" x="892"/>
        <item m="1" x="1184"/>
        <item m="1" x="1342"/>
        <item m="1" x="1379"/>
        <item m="1" x="1183"/>
        <item m="1" x="1037"/>
        <item m="1" x="884"/>
        <item m="1" x="406"/>
        <item m="1" x="1587"/>
        <item m="1" x="405"/>
        <item m="1" x="407"/>
        <item m="1" x="713"/>
        <item m="1" x="579"/>
        <item m="1" x="570"/>
        <item m="1" x="1275"/>
        <item m="1" x="1136"/>
        <item m="1" x="1327"/>
        <item m="1" x="1207"/>
        <item m="1" x="1208"/>
        <item m="1" x="544"/>
        <item m="1" x="819"/>
        <item m="1" x="298"/>
        <item m="1" x="1469"/>
        <item m="1" x="1059"/>
        <item m="1" x="1052"/>
        <item m="1" x="1570"/>
        <item m="1" x="736"/>
        <item m="1" x="1116"/>
        <item m="1" x="1115"/>
        <item m="1" x="1123"/>
        <item m="1" x="1482"/>
        <item m="1" x="731"/>
        <item m="1" x="578"/>
        <item m="1" x="1513"/>
        <item m="1" x="709"/>
        <item m="1" x="1453"/>
        <item m="1" x="1356"/>
        <item m="1" x="1438"/>
        <item m="1" x="1302"/>
        <item m="1" x="1129"/>
        <item m="1" x="1113"/>
        <item m="1" x="374"/>
        <item m="1" x="375"/>
        <item m="1" x="1503"/>
        <item m="1" x="990"/>
        <item m="1" x="279"/>
        <item m="1" x="1554"/>
        <item m="1" x="1353"/>
        <item m="1" x="1393"/>
        <item m="1" x="1444"/>
        <item m="1" x="537"/>
        <item m="1" x="1369"/>
        <item m="1" x="1124"/>
        <item m="1" x="1202"/>
        <item m="1" x="488"/>
        <item m="1" x="391"/>
        <item m="1" x="602"/>
        <item m="1" x="473"/>
        <item m="1" x="1430"/>
        <item m="1" x="1121"/>
        <item m="1" x="1125"/>
        <item m="1" x="1105"/>
        <item m="1" x="232"/>
        <item m="1" x="975"/>
        <item m="1" x="1456"/>
        <item m="1" x="1470"/>
        <item m="1" x="260"/>
        <item x="33"/>
        <item m="1" x="708"/>
        <item m="1" x="377"/>
        <item m="1" x="327"/>
        <item m="1" x="1436"/>
        <item m="1" x="281"/>
        <item m="1" x="1017"/>
        <item m="1" x="915"/>
        <item m="1" x="285"/>
        <item m="1" x="1425"/>
        <item m="1" x="1119"/>
        <item m="1" x="376"/>
        <item m="1" x="332"/>
        <item m="1" x="1110"/>
        <item m="1" x="642"/>
        <item m="1" x="1106"/>
        <item m="1" x="659"/>
        <item m="1" x="237"/>
        <item m="1" x="1164"/>
        <item m="1" x="1462"/>
        <item m="1" x="603"/>
        <item m="1" x="575"/>
        <item m="1" x="614"/>
        <item m="1" x="626"/>
        <item m="1" x="277"/>
        <item m="1" x="299"/>
        <item m="1" x="259"/>
        <item m="1" x="1053"/>
        <item m="1" x="1188"/>
        <item m="1" x="270"/>
        <item m="1" x="333"/>
        <item m="1" x="1361"/>
        <item m="1" x="66"/>
        <item m="1" x="1494"/>
        <item m="1" x="273"/>
        <item m="1" x="1030"/>
        <item m="1" x="541"/>
        <item x="52"/>
        <item m="1" x="1130"/>
        <item m="1" x="1297"/>
        <item m="1" x="1112"/>
        <item m="1" x="608"/>
        <item m="1" x="509"/>
        <item m="1" x="592"/>
        <item m="1" x="384"/>
        <item m="1" x="1390"/>
        <item m="1" x="923"/>
        <item m="1" x="1205"/>
        <item m="1" x="393"/>
        <item m="1" x="64"/>
        <item m="1" x="1200"/>
        <item m="1" x="1572"/>
        <item m="1" x="1298"/>
        <item m="1" x="1426"/>
        <item m="1" x="853"/>
        <item m="1" x="893"/>
        <item m="1" x="695"/>
        <item m="1" x="1371"/>
        <item m="1" x="1427"/>
        <item m="1" x="1446"/>
        <item m="1" x="411"/>
        <item m="1" x="1117"/>
        <item m="1" x="656"/>
        <item m="1" x="577"/>
        <item m="1" x="590"/>
        <item m="1" x="1546"/>
        <item m="1" x="1277"/>
        <item m="1" x="691"/>
        <item m="1" x="515"/>
        <item m="1" x="301"/>
        <item m="1" x="1435"/>
        <item m="1" x="864"/>
        <item m="1" x="865"/>
        <item m="1" x="315"/>
        <item m="1" x="677"/>
        <item m="1" x="1189"/>
        <item m="1" x="1175"/>
        <item m="1" x="661"/>
        <item m="1" x="394"/>
        <item m="1" x="711"/>
        <item m="1" x="980"/>
        <item m="1" x="624"/>
        <item m="1" x="1464"/>
        <item m="1" x="370"/>
        <item m="1" x="1005"/>
        <item m="1" x="1329"/>
        <item m="1" x="992"/>
        <item m="1" x="302"/>
        <item m="1" x="1448"/>
        <item m="1" x="1201"/>
        <item m="1" x="1364"/>
        <item m="1" x="1004"/>
        <item m="1" x="1514"/>
        <item m="1" x="402"/>
        <item m="1" x="1452"/>
        <item m="1" x="1118"/>
        <item m="1" x="1031"/>
        <item m="1" x="1376"/>
        <item m="1" x="1109"/>
        <item m="1" x="408"/>
        <item m="1" x="1159"/>
        <item m="1" x="1392"/>
        <item m="1" x="610"/>
        <item m="1" x="717"/>
        <item m="1" x="241"/>
        <item m="1" x="586"/>
        <item m="1" x="732"/>
        <item m="1" x="240"/>
        <item m="1" x="1019"/>
        <item m="1" x="1018"/>
        <item m="1" x="304"/>
        <item m="1" x="1386"/>
        <item m="1" x="1380"/>
        <item m="1" x="1447"/>
        <item m="1" x="882"/>
        <item m="1" x="1441"/>
        <item m="1" x="397"/>
        <item m="1" x="400"/>
        <item m="1" x="378"/>
        <item m="1" x="1284"/>
        <item m="1" x="1150"/>
        <item m="1" x="1535"/>
        <item m="1" x="1056"/>
        <item m="1" x="403"/>
        <item m="1" x="1366"/>
        <item m="1" x="726"/>
        <item m="1" x="399"/>
        <item m="1" x="1362"/>
        <item m="1" x="1412"/>
        <item m="1" x="986"/>
        <item m="1" x="1505"/>
        <item m="1" x="324"/>
        <item m="1" x="885"/>
        <item m="1" x="1352"/>
        <item m="1" x="878"/>
        <item m="1" x="1295"/>
        <item m="1" x="1293"/>
        <item m="1" x="914"/>
        <item m="1" x="1111"/>
        <item m="1" x="599"/>
        <item m="1" x="1158"/>
        <item m="1" x="703"/>
        <item m="1" x="1346"/>
        <item m="1" x="1354"/>
        <item m="1" x="1341"/>
        <item m="1" x="704"/>
        <item m="1" x="1186"/>
        <item m="1" x="637"/>
        <item m="1" x="1122"/>
        <item m="1" x="502"/>
        <item m="1" x="390"/>
        <item m="1" x="1294"/>
        <item m="1" x="1120"/>
        <item m="1" x="1167"/>
        <item m="1" x="305"/>
        <item m="1" x="275"/>
        <item m="1" x="693"/>
        <item m="1" x="925"/>
        <item m="1" x="1060"/>
        <item m="1" x="1057"/>
        <item m="1" x="1055"/>
        <item m="1" x="365"/>
        <item m="1" x="639"/>
        <item m="1" x="538"/>
        <item m="1" x="1583"/>
        <item m="1" x="1187"/>
        <item m="1" x="1290"/>
        <item m="1" x="1190"/>
        <item m="1" x="1193"/>
        <item m="1" x="1185"/>
        <item m="1" x="1061"/>
        <item m="1" x="1485"/>
        <item m="1" x="567"/>
        <item m="1" x="611"/>
        <item m="1" x="1163"/>
        <item m="1" x="622"/>
        <item m="1" x="619"/>
        <item m="1" x="971"/>
        <item m="1" x="385"/>
        <item m="1" x="1133"/>
        <item m="1" x="363"/>
        <item m="1" x="360"/>
        <item m="1" x="362"/>
        <item m="1" x="361"/>
        <item m="1" x="379"/>
        <item m="1" x="866"/>
        <item m="1" x="1351"/>
        <item m="1" x="1173"/>
        <item m="1" x="1176"/>
        <item m="1" x="836"/>
        <item x="51"/>
        <item m="1" x="589"/>
        <item m="1" x="1439"/>
        <item m="1" x="1194"/>
        <item x="1"/>
        <item m="1" x="359"/>
        <item m="1" x="1177"/>
        <item m="1" x="1585"/>
        <item m="1" x="337"/>
        <item m="1" x="1410"/>
        <item m="1" x="994"/>
        <item m="1" x="549"/>
        <item m="1" x="1331"/>
        <item m="1" x="692"/>
        <item m="1" x="974"/>
        <item m="1" x="1591"/>
        <item m="1" x="949"/>
        <item m="1" x="416"/>
        <item m="1" x="933"/>
        <item m="1" x="750"/>
        <item m="1" x="1437"/>
        <item m="1" x="1467"/>
        <item m="1" x="1191"/>
        <item m="1" x="255"/>
        <item m="1" x="1343"/>
        <item m="1" x="868"/>
        <item m="1" x="1382"/>
        <item m="1" x="1550"/>
        <item m="1" x="633"/>
        <item m="1" x="623"/>
        <item m="1" x="631"/>
        <item m="1" x="880"/>
        <item m="1" x="1402"/>
        <item m="1" x="1370"/>
        <item m="1" x="1377"/>
        <item m="1" x="1195"/>
        <item m="1" x="1383"/>
        <item m="1" x="1578"/>
        <item m="1" x="682"/>
        <item m="1" x="1576"/>
        <item m="1" x="680"/>
        <item m="1" x="932"/>
        <item m="1" x="632"/>
        <item m="1" x="612"/>
        <item m="1" x="973"/>
        <item m="1" x="926"/>
        <item m="1" x="507"/>
        <item m="1" x="684"/>
        <item m="1" x="1577"/>
        <item m="1" x="681"/>
        <item m="1" x="506"/>
        <item m="1" x="683"/>
        <item m="1" x="1015"/>
        <item m="1" x="670"/>
        <item m="1" x="322"/>
        <item m="1" x="1032"/>
        <item m="1" x="883"/>
        <item m="1" x="1374"/>
        <item m="1" x="1384"/>
        <item m="1" x="1373"/>
        <item m="1" x="1415"/>
        <item m="1" x="1488"/>
        <item m="1" x="1510"/>
        <item m="1" x="944"/>
        <item m="1" x="615"/>
        <item m="1" x="621"/>
        <item m="1" x="1449"/>
        <item m="1" x="828"/>
        <item m="1" x="320"/>
        <item m="1" x="387"/>
        <item m="1" x="935"/>
        <item m="1" x="587"/>
        <item m="1" x="605"/>
        <item m="1" x="609"/>
        <item m="1" x="294"/>
        <item m="1" x="552"/>
        <item m="1" x="1002"/>
        <item m="1" x="997"/>
        <item m="1" x="1332"/>
        <item m="1" x="489"/>
        <item m="1" x="671"/>
        <item m="1" x="321"/>
        <item m="1" x="879"/>
        <item m="1" x="700"/>
        <item m="1" x="1543"/>
        <item m="1" x="825"/>
        <item m="1" x="891"/>
        <item m="1" x="912"/>
        <item m="1" x="712"/>
        <item m="1" x="962"/>
        <item m="1" x="1145"/>
        <item m="1" x="958"/>
        <item m="1" x="938"/>
        <item m="1" x="585"/>
        <item m="1" x="582"/>
        <item m="1" x="686"/>
        <item m="1" x="323"/>
        <item m="1" x="697"/>
        <item m="1" x="1300"/>
        <item m="1" x="1367"/>
        <item m="1" x="1289"/>
        <item m="1" x="1368"/>
        <item m="1" x="1196"/>
        <item m="1" x="940"/>
        <item m="1" x="937"/>
        <item m="1" x="597"/>
        <item m="1" x="730"/>
        <item m="1" x="1179"/>
        <item m="1" x="870"/>
        <item m="1" x="871"/>
        <item m="1" x="540"/>
        <item m="1" x="696"/>
        <item m="1" x="296"/>
        <item m="1" x="300"/>
        <item m="1" x="1026"/>
        <item m="1" x="887"/>
        <item m="1" x="655"/>
        <item m="1" x="1178"/>
        <item m="1" x="591"/>
        <item m="1" x="977"/>
        <item m="1" x="1506"/>
        <item m="1" x="1404"/>
        <item m="1" x="1020"/>
        <item m="1" x="352"/>
        <item m="1" x="1372"/>
        <item m="1" x="1389"/>
        <item m="1" x="723"/>
        <item m="1" x="306"/>
        <item m="1" x="698"/>
        <item m="1" x="1541"/>
        <item m="1" x="881"/>
        <item m="1" x="929"/>
        <item m="1" x="1540"/>
        <item m="1" x="1421"/>
        <item m="1" x="551"/>
        <item m="1" x="1287"/>
        <item m="1" x="999"/>
        <item m="1" x="817"/>
        <item m="1" x="1058"/>
        <item m="1" x="1100"/>
        <item m="1" x="931"/>
        <item m="1" x="951"/>
        <item m="1" x="936"/>
        <item m="1" x="976"/>
        <item m="1" x="280"/>
        <item x="0"/>
        <item m="1" x="1333"/>
        <item m="1" x="1192"/>
        <item m="1" x="274"/>
        <item m="1" x="519"/>
        <item m="1" x="1292"/>
        <item m="1" x="410"/>
        <item m="1" x="1339"/>
        <item m="1" x="968"/>
        <item m="1" x="941"/>
        <item m="1" x="1403"/>
        <item m="1" x="1417"/>
        <item m="1" x="272"/>
        <item m="1" x="1347"/>
        <item m="1" x="927"/>
        <item m="1" x="867"/>
        <item m="1" x="1181"/>
        <item m="1" x="329"/>
        <item m="1" x="539"/>
        <item m="1" x="1131"/>
        <item m="1" x="1273"/>
        <item m="1" x="875"/>
        <item m="1" x="1582"/>
        <item m="1" x="545"/>
        <item m="1" x="415"/>
        <item m="1" x="943"/>
        <item m="1" x="571"/>
        <item m="1" x="576"/>
        <item m="1" x="928"/>
        <item m="1" x="701"/>
        <item m="1" x="1544"/>
        <item m="1" x="367"/>
        <item m="1" x="988"/>
        <item m="1" x="1325"/>
        <item m="1" x="1571"/>
        <item m="1" x="1199"/>
        <item m="1" x="1255"/>
        <item m="1" x="638"/>
        <item m="1" x="398"/>
        <item m="1" x="953"/>
        <item m="1" x="386"/>
        <item m="1" x="1539"/>
        <item m="1" x="996"/>
        <item m="1" x="287"/>
        <item m="1" x="1135"/>
        <item m="1" x="1278"/>
        <item m="1" x="1291"/>
        <item m="1" x="905"/>
        <item m="1" x="906"/>
        <item m="1" x="904"/>
        <item m="1" x="848"/>
        <item m="1" x="818"/>
        <item m="1" x="505"/>
        <item m="1" x="1340"/>
        <item m="1" x="1381"/>
        <item m="1" x="1023"/>
        <item m="1" x="716"/>
        <item m="1" x="1172"/>
        <item m="1" x="388"/>
        <item m="1" x="613"/>
        <item m="1" x="710"/>
        <item m="1" x="952"/>
        <item m="1" x="1166"/>
        <item m="1" x="476"/>
        <item m="1" x="1406"/>
        <item m="1" x="1537"/>
        <item m="1" x="846"/>
        <item m="1" x="847"/>
        <item m="1" x="1584"/>
        <item m="1" x="1099"/>
        <item m="1" x="1387"/>
        <item m="1" x="236"/>
        <item m="1" x="1501"/>
        <item m="1" x="1324"/>
        <item m="1" x="983"/>
        <item m="1" x="566"/>
        <item m="1" x="1538"/>
        <item m="1" x="295"/>
        <item m="1" x="1288"/>
        <item m="1" x="1515"/>
        <item m="1" x="1442"/>
        <item m="1" x="907"/>
        <item m="1" x="675"/>
        <item m="1" x="395"/>
        <item m="1" x="471"/>
        <item m="1" x="1580"/>
        <item m="1" x="1281"/>
        <item m="1" x="719"/>
        <item m="1" x="954"/>
        <item m="1" x="707"/>
        <item m="1" x="1574"/>
        <item m="1" x="550"/>
        <item m="1" x="1420"/>
        <item m="1" x="1286"/>
        <item m="1" x="998"/>
        <item m="1" x="850"/>
        <item m="1" x="1348"/>
        <item m="1" x="911"/>
        <item m="1" x="910"/>
        <item m="1" x="1414"/>
        <item m="1" x="861"/>
        <item m="1" x="909"/>
        <item m="1" x="1149"/>
        <item m="1" x="1144"/>
        <item m="1" x="1146"/>
        <item m="1" x="969"/>
        <item m="1" x="634"/>
        <item m="1" x="984"/>
        <item m="1" x="945"/>
        <item m="1" x="1408"/>
        <item m="1" x="725"/>
        <item m="1" x="888"/>
        <item m="1" x="325"/>
        <item m="1" x="895"/>
        <item m="1" x="874"/>
        <item m="1" x="889"/>
        <item m="1" x="1480"/>
        <item m="1" x="913"/>
        <item m="1" x="1551"/>
        <item m="1" x="1280"/>
        <item m="1" x="601"/>
        <item m="1" x="409"/>
        <item m="1" x="699"/>
        <item m="1" x="1542"/>
        <item m="1" x="283"/>
        <item m="1" x="702"/>
        <item m="1" x="1025"/>
        <item m="1" x="860"/>
        <item m="1" x="669"/>
        <item m="1" x="1363"/>
        <item m="1" x="1365"/>
        <item m="1" x="873"/>
        <item m="1" x="511"/>
        <item m="1" x="565"/>
        <item m="1" x="500"/>
        <item m="1" x="856"/>
        <item m="1" x="1267"/>
        <item m="1" x="1198"/>
        <item m="1" x="824"/>
        <item m="1" x="1299"/>
        <item m="1" x="676"/>
        <item m="1" x="1378"/>
        <item m="1" x="876"/>
        <item m="1" x="1349"/>
        <item m="1" x="269"/>
        <item m="1" x="662"/>
        <item m="1" x="1337"/>
        <item m="1" x="477"/>
        <item m="1" x="564"/>
        <item m="1" x="607"/>
        <item m="1" x="1405"/>
        <item m="1" x="1407"/>
        <item m="1" x="334"/>
        <item m="1" x="371"/>
        <item m="1" x="640"/>
        <item m="1" x="1355"/>
        <item m="1" x="849"/>
        <item m="1" x="894"/>
        <item m="1" x="903"/>
        <item m="1" x="382"/>
        <item m="1" x="284"/>
        <item m="1" x="1021"/>
        <item m="1" x="1468"/>
        <item m="1" x="987"/>
        <item m="1" x="961"/>
        <item m="1" x="401"/>
        <item m="1" x="1545"/>
        <item m="1" x="1000"/>
        <item m="1" x="890"/>
        <item m="1" x="1206"/>
        <item m="1" x="1197"/>
        <item m="1" x="326"/>
        <item m="1" x="851"/>
        <item m="1" x="1272"/>
        <item m="1" x="288"/>
        <item m="1" x="1271"/>
        <item m="1" x="568"/>
        <item m="1" x="1151"/>
        <item m="1" x="1134"/>
        <item m="1" x="479"/>
        <item m="1" x="1156"/>
        <item m="1" x="1157"/>
        <item m="1" x="896"/>
        <item m="1" x="1457"/>
        <item x="55"/>
        <item m="1" x="729"/>
        <item m="1" x="1276"/>
        <item m="1" x="991"/>
        <item m="1" x="1422"/>
        <item x="26"/>
        <item m="1" x="1334"/>
        <item m="1" x="641"/>
        <item m="1" x="908"/>
        <item m="1" x="263"/>
        <item m="1" x="897"/>
        <item m="1" x="689"/>
        <item m="1" x="1180"/>
        <item m="1" x="490"/>
        <item m="1" x="1259"/>
        <item m="1" x="369"/>
        <item m="1" x="286"/>
        <item m="1" x="636"/>
        <item m="1" x="547"/>
        <item m="1" x="1586"/>
        <item m="1" x="1264"/>
        <item m="1" x="877"/>
        <item m="1" x="478"/>
        <item m="1" x="1509"/>
        <item m="1" x="635"/>
        <item m="1" x="972"/>
        <item m="1" x="981"/>
        <item m="1" x="1328"/>
        <item m="1" x="1419"/>
        <item m="1" x="1330"/>
        <item m="1" x="993"/>
        <item m="1" x="1400"/>
        <item m="1" x="542"/>
        <item m="1" x="396"/>
        <item m="1" x="1345"/>
        <item m="1" x="674"/>
        <item m="1" x="722"/>
        <item m="1" x="1258"/>
        <item m="1" x="1533"/>
        <item m="1" x="924"/>
        <item m="1" x="690"/>
        <item m="1" x="1270"/>
        <item m="1" x="271"/>
        <item m="1" x="264"/>
        <item m="1" x="1508"/>
        <item m="1" x="1394"/>
        <item m="1" x="580"/>
        <item m="1" x="627"/>
        <item m="1" x="667"/>
        <item m="1" x="553"/>
        <item m="1" x="1418"/>
        <item m="1" x="863"/>
        <item m="1" x="886"/>
        <item m="1" x="1338"/>
        <item m="1" x="1424"/>
        <item m="1" x="1265"/>
        <item m="1" x="339"/>
        <item m="1" x="1263"/>
        <item m="1" x="872"/>
        <item m="1" x="1028"/>
        <item m="1" x="1268"/>
        <item m="1" x="290"/>
        <item m="1" x="727"/>
        <item m="1" x="1154"/>
        <item m="1" x="630"/>
        <item m="1" x="1459"/>
        <item m="1" x="562"/>
        <item m="1" x="620"/>
        <item m="1" x="1536"/>
        <item m="1" x="291"/>
        <item m="1" x="705"/>
        <item m="1" x="862"/>
        <item m="1" x="1266"/>
        <item x="60"/>
        <item m="1" x="1534"/>
        <item m="1" x="1401"/>
        <item m="1" x="1531"/>
        <item m="1" x="1409"/>
        <item m="1" x="261"/>
        <item m="1" x="1471"/>
        <item m="1" x="1569"/>
        <item m="1" x="857"/>
        <item m="1" x="340"/>
        <item m="1" x="1423"/>
        <item m="1" x="556"/>
        <item m="1" x="1006"/>
        <item m="1" x="1524"/>
        <item m="1" x="358"/>
        <item m="1" x="1147"/>
        <item m="1" x="1466"/>
        <item m="1" x="1398"/>
        <item m="1" x="706"/>
        <item m="1" x="1579"/>
        <item m="1" x="858"/>
        <item x="17"/>
        <item m="1" x="238"/>
        <item m="1" x="1104"/>
        <item m="1" x="1054"/>
        <item m="1" x="948"/>
        <item m="1" x="934"/>
        <item m="1" x="939"/>
        <item m="1" x="1461"/>
        <item m="1" x="979"/>
        <item m="1" x="563"/>
        <item m="1" x="1148"/>
        <item m="1" x="278"/>
        <item x="4"/>
        <item m="1" x="1451"/>
        <item x="16"/>
        <item x="18"/>
        <item m="1" x="413"/>
        <item m="1" x="480"/>
        <item m="1" x="955"/>
        <item m="1" x="978"/>
        <item m="1" x="947"/>
        <item m="1" x="946"/>
        <item m="1" x="960"/>
        <item m="1" x="965"/>
        <item m="1" x="292"/>
        <item m="1" x="282"/>
        <item m="1" x="899"/>
        <item m="1" x="510"/>
        <item m="1" x="718"/>
        <item m="1" x="820"/>
        <item m="1" x="499"/>
        <item x="5"/>
        <item m="1" x="1254"/>
        <item m="1" x="1174"/>
        <item m="1" x="957"/>
        <item m="1" x="959"/>
        <item m="1" x="967"/>
        <item m="1" x="1512"/>
        <item m="1" x="1532"/>
        <item m="1" x="1399"/>
        <item x="10"/>
        <item m="1" x="694"/>
        <item m="1" x="250"/>
        <item x="11"/>
        <item m="1" x="1385"/>
        <item m="1" x="830"/>
        <item m="1" x="859"/>
        <item m="1" x="373"/>
        <item m="1" x="869"/>
        <item x="12"/>
        <item m="1" x="821"/>
        <item x="19"/>
        <item m="1" x="985"/>
        <item x="2"/>
        <item m="1" x="898"/>
        <item x="13"/>
        <item m="1" x="1530"/>
        <item m="1" x="1269"/>
        <item x="20"/>
        <item x="30"/>
        <item m="1" x="234"/>
        <item m="1" x="389"/>
        <item x="3"/>
        <item x="14"/>
        <item x="21"/>
        <item x="22"/>
        <item x="31"/>
        <item m="1" x="314"/>
        <item x="56"/>
        <item x="58"/>
        <item m="1" x="970"/>
        <item m="1" x="1460"/>
        <item m="1" x="660"/>
        <item m="1" x="1525"/>
        <item x="6"/>
        <item x="23"/>
        <item x="24"/>
        <item m="1" x="67"/>
        <item m="1" x="916"/>
        <item m="1" x="235"/>
        <item x="36"/>
        <item m="1" x="1262"/>
        <item m="1" x="1463"/>
        <item m="1" x="982"/>
        <item x="7"/>
        <item x="25"/>
        <item x="32"/>
        <item x="35"/>
        <item x="37"/>
        <item x="38"/>
        <item m="1" x="1575"/>
        <item x="43"/>
        <item m="1" x="728"/>
        <item m="1" x="733"/>
        <item x="8"/>
        <item x="9"/>
        <item x="15"/>
        <item x="27"/>
        <item x="28"/>
        <item x="29"/>
        <item x="40"/>
        <item x="41"/>
        <item x="42"/>
        <item x="44"/>
        <item x="47"/>
        <item x="48"/>
        <item m="1" x="233"/>
        <item x="59"/>
        <item m="1" x="606"/>
        <item x="45"/>
        <item x="49"/>
        <item x="50"/>
        <item x="54"/>
        <item x="57"/>
        <item x="61"/>
        <item t="default"/>
      </items>
    </pivotField>
    <pivotField axis="axisPage" compact="0" outline="0" multipleItemSelectionAllowed="1">
      <items count="14">
        <item h="1" m="1" x="7"/>
        <item h="1" m="1" x="12"/>
        <item h="1" m="1" x="8"/>
        <item h="1" x="2"/>
        <item h="1" x="0"/>
        <item x="4"/>
        <item x="3"/>
        <item h="1" m="1" x="11"/>
        <item h="1" x="1"/>
        <item h="1" x="6"/>
        <item h="1" m="1" x="9"/>
        <item h="1" x="5"/>
        <item h="1" m="1" x="10"/>
        <item t="default"/>
      </items>
    </pivotField>
    <pivotField compact="0" outline="0" showAll="0">
      <items count="9">
        <item x="0"/>
        <item m="1" x="4"/>
        <item m="1" x="5"/>
        <item x="1"/>
        <item h="1" m="1" x="6"/>
        <item h="1" m="1" x="3"/>
        <item h="1" x="2"/>
        <item h="1" m="1" x="7"/>
        <item t="default"/>
      </items>
    </pivotField>
    <pivotField axis="axisCol" compact="0" outline="0" multipleItemSelectionAllowed="1" showAll="0">
      <items count="62">
        <item x="2"/>
        <item x="12"/>
        <item m="1" x="56"/>
        <item x="13"/>
        <item h="1" x="23"/>
        <item h="1" x="20"/>
        <item h="1" x="26"/>
        <item x="11"/>
        <item x="27"/>
        <item m="1" x="48"/>
        <item m="1" x="50"/>
        <item x="15"/>
        <item x="38"/>
        <item x="32"/>
        <item h="1" x="24"/>
        <item m="1" x="59"/>
        <item x="4"/>
        <item x="28"/>
        <item x="25"/>
        <item m="1" x="55"/>
        <item x="29"/>
        <item m="1" x="53"/>
        <item m="1" x="60"/>
        <item x="19"/>
        <item m="1" x="45"/>
        <item h="1" x="0"/>
        <item m="1" x="51"/>
        <item x="5"/>
        <item x="39"/>
        <item h="1" x="3"/>
        <item h="1" x="8"/>
        <item h="1" x="9"/>
        <item h="1" m="1" x="49"/>
        <item h="1" m="1" x="57"/>
        <item h="1" m="1" x="43"/>
        <item h="1" x="16"/>
        <item h="1" x="7"/>
        <item h="1" x="6"/>
        <item h="1" x="36"/>
        <item h="1" x="10"/>
        <item h="1" m="1" x="42"/>
        <item h="1" x="18"/>
        <item h="1" x="1"/>
        <item h="1" m="1" x="44"/>
        <item h="1" x="34"/>
        <item h="1" x="35"/>
        <item h="1" x="30"/>
        <item h="1" m="1" x="40"/>
        <item h="1" m="1" x="52"/>
        <item h="1" m="1" x="58"/>
        <item h="1" m="1" x="41"/>
        <item h="1" x="31"/>
        <item h="1" x="22"/>
        <item h="1" m="1" x="47"/>
        <item h="1" x="21"/>
        <item h="1" m="1" x="46"/>
        <item h="1" x="17"/>
        <item h="1" x="37"/>
        <item h="1" m="1" x="54"/>
        <item h="1" x="33"/>
        <item h="1" x="14"/>
        <item t="default"/>
      </items>
    </pivotField>
    <pivotField compact="0" outline="0" showAll="0"/>
    <pivotField compact="0" outline="0" showAll="0"/>
    <pivotField dataField="1" compact="0" outline="0" showAll="0"/>
    <pivotField axis="axisPage" subtotalCaption="spolu" compact="0" outline="0" multipleItemSelectionAllowed="1" showAll="0">
      <items count="97">
        <item m="1" x="86"/>
        <item m="1" x="91"/>
        <item m="1" x="2"/>
        <item x="1"/>
        <item m="1" x="8"/>
        <item m="1" x="64"/>
        <item m="1" x="70"/>
        <item m="1" x="75"/>
        <item m="1" x="54"/>
        <item m="1" x="61"/>
        <item m="1" x="68"/>
        <item m="1" x="73"/>
        <item m="1" x="78"/>
        <item m="1" x="81"/>
        <item m="1" x="84"/>
        <item m="1" x="88"/>
        <item m="1" x="93"/>
        <item m="1" x="52"/>
        <item m="1" x="59"/>
        <item m="1" x="66"/>
        <item m="1" x="43"/>
        <item m="1" x="50"/>
        <item m="1" x="58"/>
        <item m="1" x="65"/>
        <item m="1" x="71"/>
        <item m="1" x="76"/>
        <item m="1" x="79"/>
        <item m="1" x="82"/>
        <item m="1" x="85"/>
        <item m="1" x="41"/>
        <item m="1" x="48"/>
        <item m="1" x="56"/>
        <item m="1" x="46"/>
        <item m="1" x="53"/>
        <item m="1" x="60"/>
        <item m="1" x="67"/>
        <item m="1" x="72"/>
        <item m="1" x="77"/>
        <item m="1" x="80"/>
        <item m="1" x="31"/>
        <item m="1" x="37"/>
        <item m="1" x="44"/>
        <item m="1" x="23"/>
        <item m="1" x="29"/>
        <item m="1" x="35"/>
        <item m="1" x="40"/>
        <item m="1" x="47"/>
        <item m="1" x="55"/>
        <item m="1" x="62"/>
        <item m="1" x="69"/>
        <item m="1" x="74"/>
        <item m="1" x="21"/>
        <item m="1" x="27"/>
        <item m="1" x="33"/>
        <item m="1" x="14"/>
        <item m="1" x="19"/>
        <item m="1" x="25"/>
        <item m="1" x="30"/>
        <item m="1" x="36"/>
        <item m="1" x="42"/>
        <item m="1" x="49"/>
        <item m="1" x="57"/>
        <item m="1" x="63"/>
        <item m="1" x="13"/>
        <item m="1" x="18"/>
        <item m="1" x="24"/>
        <item m="1" x="5"/>
        <item m="1" x="11"/>
        <item m="1" x="16"/>
        <item m="1" x="20"/>
        <item m="1" x="26"/>
        <item m="1" x="32"/>
        <item m="1" x="38"/>
        <item m="1" x="45"/>
        <item m="1" x="51"/>
        <item m="1" x="4"/>
        <item m="1" x="10"/>
        <item m="1" x="15"/>
        <item m="1" x="90"/>
        <item m="1" x="95"/>
        <item m="1" x="7"/>
        <item m="1" x="12"/>
        <item m="1" x="17"/>
        <item m="1" x="22"/>
        <item m="1" x="28"/>
        <item m="1" x="34"/>
        <item m="1" x="39"/>
        <item m="1" x="89"/>
        <item m="1" x="94"/>
        <item m="1" x="6"/>
        <item m="1" x="83"/>
        <item m="1" x="87"/>
        <item m="1" x="92"/>
        <item m="1" x="3"/>
        <item m="1" x="9"/>
        <item x="0"/>
        <item t="default"/>
      </items>
    </pivotField>
    <pivotField axis="axisRow" compact="0" outline="0" showAll="0" defaultSubtotal="0">
      <items count="2239">
        <item m="1" x="1013"/>
        <item m="1" x="701"/>
        <item m="1" x="1767"/>
        <item m="1" x="1776"/>
        <item m="1" x="1782"/>
        <item m="1" x="1787"/>
        <item m="1" x="1801"/>
        <item m="1" x="1046"/>
        <item m="1" x="1057"/>
        <item m="1" x="1078"/>
        <item m="1" x="1086"/>
        <item m="1" x="2143"/>
        <item m="1" x="2152"/>
        <item m="1" x="2163"/>
        <item m="1" x="2173"/>
        <item m="1" x="2187"/>
        <item m="1" x="2198"/>
        <item m="1" x="991"/>
        <item m="1" x="2018"/>
        <item m="1" x="1412"/>
        <item m="1" x="1421"/>
        <item m="1" x="1432"/>
        <item m="1" x="1445"/>
        <item m="1" x="1477"/>
        <item m="1" x="1491"/>
        <item m="1" x="1510"/>
        <item m="1" x="273"/>
        <item m="1" x="290"/>
        <item m="1" x="300"/>
        <item m="1" x="308"/>
        <item m="1" x="364"/>
        <item m="1" x="383"/>
        <item m="1" x="1309"/>
        <item m="1" x="1322"/>
        <item m="1" x="1364"/>
        <item m="1" x="1382"/>
        <item m="1" x="176"/>
        <item m="1" x="189"/>
        <item m="1" x="199"/>
        <item m="1" x="209"/>
        <item m="1" x="221"/>
        <item m="1" x="234"/>
        <item m="1" x="254"/>
        <item m="1" x="268"/>
        <item m="1" x="286"/>
        <item m="1" x="1236"/>
        <item m="1" x="1246"/>
        <item m="1" x="1252"/>
        <item m="1" x="1259"/>
        <item m="1" x="1285"/>
        <item m="1" x="1292"/>
        <item m="1" x="1303"/>
        <item m="1" x="1318"/>
        <item m="1" x="124"/>
        <item m="1" x="131"/>
        <item m="1" x="136"/>
        <item m="1" x="140"/>
        <item m="1" x="147"/>
        <item m="1" x="152"/>
        <item m="1" x="159"/>
        <item m="1" x="173"/>
        <item m="1" x="1197"/>
        <item m="1" x="1201"/>
        <item m="1" x="1210"/>
        <item m="1" x="1214"/>
        <item m="1" x="1220"/>
        <item m="1" x="1226"/>
        <item m="1" x="1232"/>
        <item m="1" x="1242"/>
        <item m="1" x="95"/>
        <item m="1" x="98"/>
        <item m="1" x="102"/>
        <item m="1" x="105"/>
        <item m="1" x="109"/>
        <item m="1" x="113"/>
        <item m="1" x="115"/>
        <item m="1" x="118"/>
        <item m="1" x="121"/>
        <item m="1" x="127"/>
        <item m="1" x="1168"/>
        <item m="1" x="1170"/>
        <item m="1" x="1183"/>
        <item m="1" x="1186"/>
        <item m="1" x="1190"/>
        <item m="1" x="1195"/>
        <item m="1" x="79"/>
        <item m="1" x="81"/>
        <item m="1" x="83"/>
        <item m="1" x="84"/>
        <item m="1" x="85"/>
        <item m="1" x="86"/>
        <item m="1" x="88"/>
        <item m="1" x="90"/>
        <item m="1" x="93"/>
        <item m="1" x="96"/>
        <item m="1" x="1486"/>
        <item m="1" x="1526"/>
        <item m="1" x="1537"/>
        <item m="1" x="1549"/>
        <item m="1" x="1563"/>
        <item m="1" x="1574"/>
        <item m="1" x="1587"/>
        <item m="1" x="1602"/>
        <item m="1" x="357"/>
        <item m="1" x="377"/>
        <item m="1" x="437"/>
        <item m="1" x="456"/>
        <item m="1" x="471"/>
        <item m="1" x="1404"/>
        <item m="1" x="1425"/>
        <item m="1" x="1462"/>
        <item m="1" x="1482"/>
        <item m="1" x="372"/>
        <item m="1" x="1732"/>
        <item m="1" x="1733"/>
        <item m="1" x="1734"/>
        <item m="1" x="2048"/>
        <item m="1" x="2058"/>
        <item m="1" x="850"/>
        <item m="1" x="1830"/>
        <item m="1" x="1845"/>
        <item m="1" x="1853"/>
        <item m="1" x="1863"/>
        <item m="1" x="1877"/>
        <item m="1" x="1895"/>
        <item m="1" x="1912"/>
        <item m="1" x="714"/>
        <item m="1" x="722"/>
        <item m="1" x="729"/>
        <item m="1" x="735"/>
        <item m="1" x="741"/>
        <item m="1" x="752"/>
        <item m="1" x="760"/>
        <item m="1" x="766"/>
        <item m="1" x="773"/>
        <item m="1" x="1780"/>
        <item m="1" x="1790"/>
        <item m="1" x="1806"/>
        <item m="1" x="1813"/>
        <item m="1" x="1819"/>
        <item x="66"/>
        <item x="67"/>
        <item m="1" x="68"/>
        <item m="1" x="166"/>
        <item m="1" x="1173"/>
        <item m="1" x="1175"/>
        <item m="1" x="1503"/>
        <item m="1" x="1517"/>
        <item m="1" x="411"/>
        <item m="1" x="447"/>
        <item m="1" x="1390"/>
        <item m="1" x="1416"/>
        <item m="1" x="1436"/>
        <item m="1" x="1449"/>
        <item m="1" x="1470"/>
        <item m="1" x="1499"/>
        <item m="1" x="322"/>
        <item m="1" x="353"/>
        <item m="1" x="1297"/>
        <item m="1" x="1325"/>
        <item m="1" x="1333"/>
        <item m="1" x="1342"/>
        <item m="1" x="1354"/>
        <item m="1" x="1368"/>
        <item m="1" x="1377"/>
        <item m="1" x="213"/>
        <item m="1" x="225"/>
        <item m="1" x="258"/>
        <item m="1" x="276"/>
        <item m="1" x="1229"/>
        <item m="1" x="1731"/>
        <item m="1" x="2069"/>
        <item m="1" x="1833"/>
        <item m="1" x="672"/>
        <item m="1" x="677"/>
        <item m="1" x="682"/>
        <item m="1" x="690"/>
        <item m="1" x="703"/>
        <item m="1" x="212"/>
        <item m="1" x="1278"/>
        <item m="1" x="1291"/>
        <item m="1" x="1357"/>
        <item m="1" x="184"/>
        <item m="1" x="391"/>
        <item m="1" x="303"/>
        <item m="1" x="1313"/>
        <item m="1" x="1386"/>
        <item m="1" x="238"/>
        <item m="1" x="247"/>
        <item m="1" x="1239"/>
        <item m="1" x="1294"/>
        <item m="1" x="1310"/>
        <item m="1" x="120"/>
        <item m="1" x="126"/>
        <item m="1" x="132"/>
        <item m="1" x="838"/>
        <item m="1" x="846"/>
        <item m="1" x="710"/>
        <item m="1" x="1740"/>
        <item m="1" x="1742"/>
        <item m="1" x="1745"/>
        <item m="1" x="1748"/>
        <item m="1" x="1752"/>
        <item m="1" x="1757"/>
        <item m="1" x="1763"/>
        <item m="1" x="718"/>
        <item m="1" x="1169"/>
        <item m="1" x="1003"/>
        <item m="1" x="1070"/>
        <item m="1" x="402"/>
        <item m="1" x="311"/>
        <item m="1" x="332"/>
        <item m="1" x="1248"/>
        <item m="1" x="137"/>
        <item m="1" x="141"/>
        <item m="1" x="167"/>
        <item m="1" x="1189"/>
        <item m="1" x="1194"/>
        <item m="1" x="1206"/>
        <item m="1" x="1211"/>
        <item m="1" x="1217"/>
        <item m="1" x="1223"/>
        <item m="1" x="111"/>
        <item m="1" x="117"/>
        <item m="1" x="125"/>
        <item m="1" x="1582"/>
        <item m="1" x="1613"/>
        <item m="1" x="1622"/>
        <item m="1" x="632"/>
        <item m="1" x="1769"/>
        <item m="1" x="1778"/>
        <item m="1" x="639"/>
        <item m="1" x="641"/>
        <item m="1" x="643"/>
        <item m="1" x="646"/>
        <item m="1" x="1286"/>
        <item m="1" x="1193"/>
        <item m="1" x="1178"/>
        <item m="1" x="1182"/>
        <item m="1" x="1400"/>
        <item m="1" x="203"/>
        <item m="1" x="177"/>
        <item m="1" x="1198"/>
        <item m="1" x="1202"/>
        <item m="1" x="107"/>
        <item m="1" x="114"/>
        <item m="1" x="1631"/>
        <item m="1" x="1653"/>
        <item m="1" x="1661"/>
        <item m="1" x="1669"/>
        <item m="1" x="1681"/>
        <item m="1" x="467"/>
        <item m="1" x="491"/>
        <item m="1" x="633"/>
        <item m="1" x="858"/>
        <item m="1" x="665"/>
        <item m="1" x="649"/>
        <item m="1" x="653"/>
        <item m="1" x="658"/>
        <item m="1" x="708"/>
        <item m="1" x="279"/>
        <item m="1" x="170"/>
        <item m="1" x="180"/>
        <item m="1" x="1254"/>
        <item m="1" x="148"/>
        <item m="1" x="100"/>
        <item m="1" x="1642"/>
        <item m="1" x="452"/>
        <item m="1" x="483"/>
        <item m="1" x="500"/>
        <item m="1" x="511"/>
        <item m="1" x="531"/>
        <item m="1" x="539"/>
        <item m="1" x="552"/>
        <item m="1" x="870"/>
        <item m="1" x="662"/>
        <item m="1" x="1959"/>
        <item m="1" x="2044"/>
        <item m="1" x="69"/>
        <item m="1" x="70"/>
        <item m="1" x="340"/>
        <item m="1" x="350"/>
        <item m="1" x="365"/>
        <item m="1" x="384"/>
        <item m="1" x="424"/>
        <item m="1" x="192"/>
        <item m="1" x="1261"/>
        <item m="1" x="154"/>
        <item m="1" x="522"/>
        <item m="1" x="1478"/>
        <item m="1" x="1968"/>
        <item m="1" x="1987"/>
        <item m="1" x="2000"/>
        <item m="1" x="2009"/>
        <item m="1" x="2017"/>
        <item m="1" x="2030"/>
        <item m="1" x="815"/>
        <item m="1" x="835"/>
        <item m="1" x="868"/>
        <item m="1" x="896"/>
        <item m="1" x="910"/>
        <item m="1" x="1868"/>
        <item m="1" x="1917"/>
        <item m="1" x="71"/>
        <item m="1" x="72"/>
        <item m="1" x="162"/>
        <item m="1" x="404"/>
        <item m="1" x="415"/>
        <item m="1" x="427"/>
        <item m="1" x="1351"/>
        <item m="1" x="1365"/>
        <item m="1" x="1374"/>
        <item m="1" x="261"/>
        <item m="1" x="293"/>
        <item m="1" x="343"/>
        <item m="1" x="1227"/>
        <item m="1" x="634"/>
        <item m="1" x="1976"/>
        <item m="1" x="828"/>
        <item m="1" x="877"/>
        <item m="1" x="1882"/>
        <item m="1" x="1907"/>
        <item m="1" x="1924"/>
        <item m="1" x="1932"/>
        <item m="1" x="1955"/>
        <item m="1" x="746"/>
        <item m="1" x="763"/>
        <item m="1" x="770"/>
        <item m="1" x="312"/>
        <item m="1" x="394"/>
        <item m="1" x="1383"/>
        <item m="1" x="1394"/>
        <item m="1" x="845"/>
        <item m="1" x="1269"/>
        <item m="1" x="1279"/>
        <item m="1" x="161"/>
        <item m="1" x="1883"/>
        <item m="1" x="884"/>
        <item m="1" x="1891"/>
        <item m="1" x="1899"/>
        <item m="1" x="1942"/>
        <item m="1" x="757"/>
        <item m="1" x="786"/>
        <item m="1" x="801"/>
        <item m="1" x="811"/>
        <item m="1" x="824"/>
        <item m="1" x="1800"/>
        <item m="1" x="1816"/>
        <item m="1" x="1839"/>
        <item m="1" x="73"/>
        <item m="1" x="74"/>
        <item m="1" x="1407"/>
        <item m="1" x="1440"/>
        <item m="1" x="1452"/>
        <item m="1" x="222"/>
        <item m="1" x="235"/>
        <item m="1" x="255"/>
        <item m="1" x="269"/>
        <item m="1" x="202"/>
        <item m="1" x="1287"/>
        <item m="1" x="1237"/>
        <item m="1" x="104"/>
        <item m="1" x="119"/>
        <item m="1" x="1495"/>
        <item m="1" x="778"/>
        <item m="1" x="793"/>
        <item m="1" x="1811"/>
        <item m="1" x="1822"/>
        <item m="1" x="1846"/>
        <item m="1" x="1854"/>
        <item m="1" x="1878"/>
        <item m="1" x="686"/>
        <item m="1" x="715"/>
        <item m="1" x="1760"/>
        <item m="1" x="1765"/>
        <item m="1" x="323"/>
        <item m="1" x="287"/>
        <item m="1" x="296"/>
        <item m="1" x="305"/>
        <item m="1" x="1864"/>
        <item m="1" x="694"/>
        <item m="1" x="699"/>
        <item m="1" x="1755"/>
        <item m="1" x="1771"/>
        <item m="1" x="1775"/>
        <item m="1" x="1781"/>
        <item m="1" x="1791"/>
        <item m="1" x="1796"/>
        <item m="1" x="1807"/>
        <item m="1" x="75"/>
        <item m="1" x="333"/>
        <item m="1" x="344"/>
        <item m="1" x="1268"/>
        <item m="1" x="1277"/>
        <item m="1" x="1293"/>
        <item m="1" x="1304"/>
        <item m="1" x="1327"/>
        <item m="1" x="1335"/>
        <item m="1" x="1358"/>
        <item m="1" x="160"/>
        <item m="1" x="895"/>
        <item m="1" x="909"/>
        <item m="1" x="918"/>
        <item m="1" x="810"/>
        <item m="1" x="1825"/>
        <item m="1" x="696"/>
        <item m="1" x="730"/>
        <item m="1" x="736"/>
        <item m="1" x="1786"/>
        <item m="1" x="651"/>
        <item m="1" x="655"/>
        <item m="1" x="663"/>
        <item m="1" x="666"/>
        <item m="1" x="669"/>
        <item m="1" x="678"/>
        <item m="1" x="1736"/>
        <item m="1" x="1737"/>
        <item m="1" x="1738"/>
        <item m="1" x="1739"/>
        <item m="1" x="1741"/>
        <item m="1" x="1746"/>
        <item m="1" x="1749"/>
        <item m="1" x="1753"/>
        <item m="1" x="1758"/>
        <item m="1" x="153"/>
        <item m="1" x="185"/>
        <item m="1" x="195"/>
        <item m="1" x="227"/>
        <item m="1" x="1215"/>
        <item m="1" x="1989"/>
        <item m="1" x="723"/>
        <item m="1" x="659"/>
        <item m="1" x="683"/>
        <item m="1" x="1743"/>
        <item m="1" x="635"/>
        <item m="1" x="636"/>
        <item m="1" x="637"/>
        <item m="1" x="638"/>
        <item m="1" x="640"/>
        <item m="1" x="642"/>
        <item m="1" x="650"/>
        <item m="1" x="2052"/>
        <item m="1" x="2061"/>
        <item m="1" x="2085"/>
        <item m="1" x="1949"/>
        <item m="1" x="1159"/>
        <item m="1" x="1221"/>
        <item m="1" x="110"/>
        <item m="1" x="116"/>
        <item m="1" x="133"/>
        <item m="1" x="644"/>
        <item m="1" x="654"/>
        <item m="1" x="2038"/>
        <item m="1" x="2073"/>
        <item m="1" x="2094"/>
        <item m="1" x="903"/>
        <item m="1" x="915"/>
        <item m="1" x="923"/>
        <item m="1" x="929"/>
        <item m="1" x="938"/>
        <item m="1" x="951"/>
        <item m="1" x="967"/>
        <item m="1" x="1970"/>
        <item m="1" x="1978"/>
        <item m="1" x="1990"/>
        <item m="1" x="2002"/>
        <item m="1" x="2011"/>
        <item m="1" x="2020"/>
        <item m="1" x="1271"/>
        <item m="1" x="128"/>
        <item m="1" x="142"/>
        <item m="1" x="1179"/>
        <item m="1" x="1184"/>
        <item m="1" x="1187"/>
        <item m="1" x="1191"/>
        <item m="1" x="1199"/>
        <item m="1" x="1203"/>
        <item m="1" x="1207"/>
        <item m="1" x="1212"/>
        <item m="1" x="856"/>
        <item m="1" x="673"/>
        <item m="1" x="959"/>
        <item m="1" x="1936"/>
        <item m="1" x="2034"/>
        <item m="1" x="804"/>
        <item m="1" x="818"/>
        <item m="1" x="839"/>
        <item m="1" x="901"/>
        <item m="1" x="1857"/>
        <item m="1" x="1871"/>
        <item m="1" x="1885"/>
        <item m="1" x="1893"/>
        <item m="1" x="1901"/>
        <item m="1" x="1909"/>
        <item m="1" x="1919"/>
        <item m="1" x="1926"/>
        <item m="1" x="1934"/>
        <item m="1" x="764"/>
        <item m="1" x="771"/>
        <item m="1" x="794"/>
        <item m="1" x="1160"/>
        <item m="1" x="373"/>
        <item m="1" x="87"/>
        <item m="1" x="91"/>
        <item m="1" x="94"/>
        <item m="1" x="97"/>
        <item m="1" x="101"/>
        <item m="1" x="108"/>
        <item m="1" x="112"/>
        <item m="1" x="1163"/>
        <item m="1" x="1597"/>
        <item m="1" x="742"/>
        <item m="1" x="753"/>
        <item m="1" x="691"/>
        <item m="1" x="2127"/>
        <item m="1" x="1961"/>
        <item m="1" x="816"/>
        <item m="1" x="1793"/>
        <item m="1" x="1803"/>
        <item m="1" x="1817"/>
        <item m="1" x="1823"/>
        <item m="1" x="1831"/>
        <item m="1" x="695"/>
        <item m="1" x="1768"/>
        <item m="1" x="1777"/>
        <item m="1" x="1164"/>
        <item m="1" x="1167"/>
        <item m="1" x="1172"/>
        <item m="1" x="1174"/>
        <item m="1" x="1181"/>
        <item m="1" x="830"/>
        <item m="1" x="847"/>
        <item m="1" x="871"/>
        <item m="1" x="1812"/>
        <item m="1" x="1840"/>
        <item m="1" x="1847"/>
        <item m="1" x="1855"/>
        <item m="1" x="1869"/>
        <item m="1" x="681"/>
        <item m="1" x="702"/>
        <item m="1" x="709"/>
        <item m="1" x="717"/>
        <item m="1" x="725"/>
        <item m="1" x="747"/>
        <item m="1" x="1751"/>
        <item m="1" x="1756"/>
        <item m="1" x="1788"/>
        <item m="1" x="664"/>
        <item m="1" x="668"/>
        <item m="1" x="2153"/>
        <item m="1" x="1161"/>
        <item m="1" x="1162"/>
        <item m="1" x="1177"/>
        <item m="1" x="412"/>
        <item m="1" x="457"/>
        <item m="1" x="2103"/>
        <item m="1" x="879"/>
        <item m="1" x="1947"/>
        <item m="1" x="689"/>
        <item m="1" x="732"/>
        <item m="1" x="737"/>
        <item m="1" x="1762"/>
        <item m="1" x="1773"/>
        <item m="1" x="1783"/>
        <item m="1" x="1792"/>
        <item m="1" x="1802"/>
        <item m="1" x="648"/>
        <item m="1" x="657"/>
        <item m="1" x="661"/>
        <item m="1" x="671"/>
        <item m="1" x="676"/>
        <item m="1" x="680"/>
        <item m="1" x="2124"/>
        <item m="1" x="2138"/>
        <item m="1" x="571"/>
        <item m="1" x="606"/>
        <item m="1" x="675"/>
        <item m="1" x="679"/>
        <item m="1" x="1100"/>
        <item m="1" x="1104"/>
        <item m="1" x="1109"/>
        <item m="1" x="1115"/>
        <item m="1" x="1120"/>
        <item m="1" x="1124"/>
        <item m="1" x="1127"/>
        <item m="1" x="1130"/>
        <item m="1" x="1134"/>
        <item m="1" x="2176"/>
        <item m="1" x="2183"/>
        <item m="1" x="706"/>
        <item m="1" x="2114"/>
        <item m="1" x="859"/>
        <item m="1" x="748"/>
        <item m="1" x="779"/>
        <item m="1" x="787"/>
        <item m="1" x="688"/>
        <item m="1" x="2110"/>
        <item m="1" x="2144"/>
        <item m="1" x="565"/>
        <item m="1" x="577"/>
        <item m="1" x="582"/>
        <item m="1" x="589"/>
        <item m="1" x="594"/>
        <item m="1" x="599"/>
        <item m="1" x="1611"/>
        <item m="1" x="1620"/>
        <item m="1" x="1629"/>
        <item m="1" x="1640"/>
        <item m="1" x="1650"/>
        <item m="1" x="687"/>
        <item m="1" x="707"/>
        <item m="1" x="2169"/>
        <item m="1" x="2194"/>
        <item m="1" x="2210"/>
        <item m="1" x="2214"/>
        <item m="1" x="2218"/>
        <item m="1" x="1017"/>
        <item m="1" x="1040"/>
        <item m="1" x="886"/>
        <item m="1" x="738"/>
        <item m="1" x="652"/>
        <item m="1" x="613"/>
        <item m="1" x="1596"/>
        <item m="1" x="1658"/>
        <item m="1" x="1666"/>
        <item m="1" x="1678"/>
        <item m="1" x="1689"/>
        <item m="1" x="465"/>
        <item m="1" x="480"/>
        <item m="1" x="488"/>
        <item m="1" x="497"/>
        <item m="1" x="507"/>
        <item m="1" x="518"/>
        <item m="1" x="527"/>
        <item m="1" x="548"/>
        <item m="1" x="560"/>
        <item m="1" x="1492"/>
        <item m="1" x="1520"/>
        <item m="1" x="1530"/>
        <item m="1" x="1540"/>
        <item m="1" x="1564"/>
        <item m="1" x="1575"/>
        <item m="1" x="1606"/>
        <item m="1" x="366"/>
        <item m="1" x="395"/>
        <item m="1" x="716"/>
        <item m="1" x="1052"/>
        <item m="1" x="1063"/>
        <item m="1" x="1074"/>
        <item m="1" x="1082"/>
        <item m="1" x="1097"/>
        <item m="1" x="2076"/>
        <item m="1" x="2086"/>
        <item m="1" x="802"/>
        <item m="1" x="1511"/>
        <item m="1" x="1553"/>
        <item m="1" x="1591"/>
        <item m="1" x="405"/>
        <item m="1" x="416"/>
        <item m="1" x="428"/>
        <item m="1" x="438"/>
        <item m="1" x="448"/>
        <item m="1" x="461"/>
        <item m="1" x="475"/>
        <item m="1" x="1395"/>
        <item m="1" x="1408"/>
        <item m="1" x="1428"/>
        <item m="1" x="1453"/>
        <item m="1" x="1463"/>
        <item m="1" x="358"/>
        <item m="1" x="724"/>
        <item m="1" x="731"/>
        <item m="1" x="2104"/>
        <item m="1" x="2116"/>
        <item m="1" x="2130"/>
        <item m="1" x="2140"/>
        <item m="1" x="2146"/>
        <item m="1" x="2157"/>
        <item m="1" x="930"/>
        <item m="1" x="889"/>
        <item m="1" x="1441"/>
        <item m="1" x="1471"/>
        <item m="1" x="1487"/>
        <item m="1" x="1504"/>
        <item m="1" x="270"/>
        <item m="1" x="288"/>
        <item m="1" x="297"/>
        <item m="1" x="306"/>
        <item m="1" x="334"/>
        <item m="1" x="378"/>
        <item m="1" x="1305"/>
        <item m="1" x="1319"/>
        <item m="1" x="1328"/>
        <item m="1" x="1345"/>
        <item m="1" x="1359"/>
        <item m="1" x="1369"/>
        <item m="1" x="1391"/>
        <item m="1" x="186"/>
        <item m="1" x="1744"/>
        <item m="1" x="1091"/>
        <item m="1" x="2166"/>
        <item m="1" x="942"/>
        <item m="1" x="994"/>
        <item m="1" x="1004"/>
        <item m="1" x="1025"/>
        <item m="1" x="345"/>
        <item m="1" x="1336"/>
        <item m="1" x="1378"/>
        <item m="1" x="1405"/>
        <item m="1" x="174"/>
        <item m="1" x="196"/>
        <item m="1" x="206"/>
        <item m="1" x="215"/>
        <item m="1" x="228"/>
        <item m="1" x="239"/>
        <item m="1" x="248"/>
        <item m="1" x="262"/>
        <item m="1" x="280"/>
        <item m="1" x="1233"/>
        <item m="1" x="1243"/>
        <item m="1" x="1249"/>
        <item m="1" x="1256"/>
        <item m="1" x="1263"/>
        <item m="1" x="1272"/>
        <item m="1" x="1280"/>
        <item m="1" x="1288"/>
        <item m="1" x="1298"/>
        <item m="1" x="605"/>
        <item m="1" x="612"/>
        <item m="1" x="618"/>
        <item m="1" x="623"/>
        <item m="1" x="629"/>
        <item m="1" x="1713"/>
        <item m="1" x="700"/>
        <item m="1" x="971"/>
        <item m="1" x="2003"/>
        <item m="1" x="2024"/>
        <item m="1" x="2039"/>
        <item m="1" x="2062"/>
        <item m="1" x="2074"/>
        <item m="1" x="851"/>
        <item m="1" x="315"/>
        <item m="1" x="1314"/>
        <item m="1" x="616"/>
        <item m="1" x="621"/>
        <item m="1" x="625"/>
        <item m="1" x="627"/>
        <item m="1" x="631"/>
        <item m="1" x="1676"/>
        <item m="1" x="1687"/>
        <item m="1" x="1694"/>
        <item m="1" x="1699"/>
        <item m="1" x="1703"/>
        <item m="1" x="1707"/>
        <item m="1" x="1721"/>
        <item m="1" x="545"/>
        <item m="1" x="608"/>
        <item m="1" x="1624"/>
        <item m="1" x="1643"/>
        <item m="1" x="1654"/>
        <item m="1" x="1662"/>
        <item m="1" x="949"/>
        <item m="1" x="904"/>
        <item m="1" x="916"/>
        <item m="1" x="924"/>
        <item m="1" x="939"/>
        <item m="1" x="325"/>
        <item m="1" x="1717"/>
        <item m="1" x="572"/>
        <item m="1" x="1588"/>
        <item m="1" x="1603"/>
        <item m="1" x="1614"/>
        <item m="1" x="1632"/>
        <item m="1" x="1671"/>
        <item m="1" x="1683"/>
        <item m="1" x="458"/>
        <item m="1" x="484"/>
        <item m="1" x="492"/>
        <item m="1" x="523"/>
        <item m="1" x="1087"/>
        <item m="1" x="1903"/>
        <item m="1" x="1927"/>
        <item m="1" x="1937"/>
        <item m="1" x="1950"/>
        <item m="1" x="1962"/>
        <item m="1" x="1991"/>
        <item m="1" x="557"/>
        <item m="1" x="567"/>
        <item m="1" x="578"/>
        <item m="1" x="472"/>
        <item m="1" x="501"/>
        <item m="1" x="512"/>
        <item m="1" x="532"/>
        <item m="1" x="541"/>
        <item m="1" x="1483"/>
        <item m="1" x="1500"/>
        <item m="1" x="1514"/>
        <item m="1" x="1523"/>
        <item m="1" x="1533"/>
        <item m="1" x="781"/>
        <item m="1" x="795"/>
        <item m="1" x="805"/>
        <item m="1" x="848"/>
        <item m="1" x="385"/>
        <item m="1" x="1710"/>
        <item m="1" x="583"/>
        <item m="1" x="590"/>
        <item m="1" x="595"/>
        <item m="1" x="601"/>
        <item m="1" x="554"/>
        <item m="1" x="1545"/>
        <item m="1" x="374"/>
        <item m="1" x="399"/>
        <item m="1" x="408"/>
        <item m="1" x="421"/>
        <item m="1" x="434"/>
        <item m="1" x="453"/>
        <item m="1" x="1979"/>
        <item m="1" x="788"/>
        <item m="1" x="860"/>
        <item m="1" x="1834"/>
        <item m="1" x="1848"/>
        <item m="1" x="1858"/>
        <item m="1" x="388"/>
        <item m="1" x="444"/>
        <item m="1" x="1387"/>
        <item m="1" x="1401"/>
        <item m="1" x="1413"/>
        <item m="1" x="1433"/>
        <item m="1" x="1446"/>
        <item m="1" x="1872"/>
        <item m="1" x="1886"/>
        <item m="1" x="1894"/>
        <item m="1" x="1902"/>
        <item m="1" x="1910"/>
        <item m="1" x="1132"/>
        <item m="1" x="1136"/>
        <item m="1" x="1139"/>
        <item m="1" x="1570"/>
        <item m="1" x="1458"/>
        <item m="1" x="1467"/>
        <item m="1" x="1479"/>
        <item m="1" x="1148"/>
        <item m="1" x="1150"/>
        <item m="1" x="1152"/>
        <item m="1" x="1154"/>
        <item m="1" x="1496"/>
        <item m="1" x="1069"/>
        <item m="1" x="1077"/>
        <item m="1" x="1085"/>
        <item m="1" x="1105"/>
        <item m="1" x="2087"/>
        <item m="1" x="1651"/>
        <item m="1" x="1659"/>
        <item m="1" x="1667"/>
        <item m="1" x="468"/>
        <item m="1" x="1110"/>
        <item m="1" x="1116"/>
        <item m="1" x="2161"/>
        <item m="1" x="2170"/>
        <item m="1" x="2177"/>
        <item m="1" x="2184"/>
        <item m="1" x="2195"/>
        <item m="1" x="2205"/>
        <item m="1" x="977"/>
        <item m="1" x="1006"/>
        <item m="1" x="1041"/>
        <item m="1" x="1053"/>
        <item m="1" x="1064"/>
        <item m="1" x="2031"/>
        <item m="1" x="2045"/>
        <item m="1" x="2055"/>
        <item m="1" x="2095"/>
        <item m="1" x="897"/>
        <item m="1" x="1185"/>
        <item m="1" x="1188"/>
        <item m="1" x="1633"/>
        <item m="1" x="1679"/>
        <item m="1" x="1690"/>
        <item m="1" x="1696"/>
        <item m="1" x="1701"/>
        <item m="1" x="1559"/>
        <item m="1" x="1583"/>
        <item m="1" x="1598"/>
        <item m="1" x="1093"/>
        <item m="1" x="2123"/>
        <item m="1" x="2136"/>
        <item m="1" x="1018"/>
        <item m="1" x="1028"/>
        <item m="1" x="2066"/>
        <item m="1" x="2077"/>
        <item m="1" x="2105"/>
        <item m="1" x="2117"/>
        <item m="1" x="2131"/>
        <item m="1" x="911"/>
        <item m="1" x="919"/>
        <item m="1" x="931"/>
        <item m="1" x="943"/>
        <item m="1" x="952"/>
        <item m="1" x="960"/>
        <item m="1" x="983"/>
        <item m="1" x="1943"/>
        <item m="1" x="1965"/>
        <item m="1" x="1973"/>
        <item m="1" x="2012"/>
        <item m="1" x="832"/>
        <item m="1" x="852"/>
        <item m="1" x="880"/>
        <item m="1" x="1904"/>
        <item m="1" x="1644"/>
        <item m="1" x="1705"/>
        <item m="1" x="508"/>
        <item m="1" x="528"/>
        <item m="1" x="549"/>
        <item m="1" x="561"/>
        <item m="1" x="575"/>
        <item m="1" x="758"/>
        <item m="1" x="1121"/>
        <item m="1" x="2150"/>
        <item m="1" x="972"/>
        <item m="1" x="1956"/>
        <item m="1" x="2025"/>
        <item m="1" x="2040"/>
        <item m="1" x="812"/>
        <item m="1" x="825"/>
        <item m="1" x="841"/>
        <item m="1" x="863"/>
        <item m="1" x="890"/>
        <item m="1" x="1879"/>
        <item m="1" x="1888"/>
        <item m="1" x="1896"/>
        <item m="1" x="1913"/>
        <item m="1" x="1928"/>
        <item m="1" x="1938"/>
        <item m="1" x="743"/>
        <item m="1" x="754"/>
        <item m="1" x="767"/>
        <item m="1" x="1808"/>
        <item m="1" x="570"/>
        <item m="1" x="581"/>
        <item m="1" x="587"/>
        <item m="1" x="1541"/>
        <item m="1" x="1565"/>
        <item m="1" x="2141"/>
        <item m="1" x="997"/>
        <item m="1" x="925"/>
        <item m="1" x="1982"/>
        <item m="1" x="872"/>
        <item m="1" x="905"/>
        <item m="1" x="1865"/>
        <item m="1" x="1951"/>
        <item m="1" x="774"/>
        <item m="1" x="782"/>
        <item m="1" x="789"/>
        <item m="1" x="796"/>
        <item m="1" x="1797"/>
        <item m="1" x="1820"/>
        <item m="1" x="1835"/>
        <item m="1" x="1841"/>
        <item m="1" x="1849"/>
        <item m="1" x="1859"/>
        <item m="1" x="1126"/>
        <item m="1" x="1576"/>
        <item m="1" x="1617"/>
        <item m="1" x="1627"/>
        <item m="1" x="1637"/>
        <item m="1" x="354"/>
        <item m="1" x="1422"/>
        <item m="1" x="1920"/>
        <item m="1" x="806"/>
        <item m="1" x="819"/>
        <item m="1" x="1814"/>
        <item m="1" x="1826"/>
        <item m="1" x="1873"/>
        <item m="1" x="1114"/>
        <item m="1" x="1119"/>
        <item m="1" x="1123"/>
        <item m="1" x="1129"/>
        <item m="1" x="1133"/>
        <item m="1" x="1137"/>
        <item m="1" x="1140"/>
        <item m="1" x="1143"/>
        <item m="1" x="1146"/>
        <item m="1" x="2192"/>
        <item m="1" x="2203"/>
        <item m="1" x="2208"/>
        <item m="1" x="2216"/>
        <item m="1" x="2223"/>
        <item m="1" x="429"/>
        <item m="1" x="439"/>
        <item m="1" x="476"/>
        <item m="1" x="487"/>
        <item m="1" x="505"/>
        <item m="1" x="2220"/>
        <item m="1" x="2226"/>
        <item m="1" x="2229"/>
        <item m="1" x="2154"/>
        <item m="1" x="2164"/>
        <item m="1" x="2174"/>
        <item m="1" x="2180"/>
        <item m="1" x="980"/>
        <item m="1" x="1000"/>
        <item m="1" x="2035"/>
        <item m="1" x="2070"/>
        <item m="1" x="1205"/>
        <item m="1" x="1648"/>
        <item m="1" x="495"/>
        <item m="1" x="1454"/>
        <item m="1" x="1071"/>
        <item m="1" x="2189"/>
        <item m="1" x="2200"/>
        <item m="1" x="2021"/>
        <item m="1" x="2049"/>
        <item m="1" x="2059"/>
        <item m="1" x="2082"/>
        <item m="1" x="2092"/>
        <item m="1" x="2101"/>
        <item m="1" x="2125"/>
        <item m="1" x="958"/>
        <item m="1" x="1663"/>
        <item m="1" x="1472"/>
        <item m="1" x="1518"/>
        <item m="1" x="1527"/>
        <item m="1" x="316"/>
        <item m="1" x="326"/>
        <item m="1" x="1049"/>
        <item m="1" x="992"/>
        <item m="1" x="1009"/>
        <item m="1" x="2111"/>
        <item m="1" x="887"/>
        <item m="1" x="902"/>
        <item m="1" x="914"/>
        <item m="1" x="922"/>
        <item m="1" x="928"/>
        <item m="1" x="979"/>
        <item m="1" x="1969"/>
        <item m="1" x="1977"/>
        <item m="1" x="2010"/>
        <item m="1" x="817"/>
        <item m="1" x="1222"/>
        <item m="1" x="1550"/>
        <item m="1" x="335"/>
        <item m="1" x="359"/>
        <item m="1" x="379"/>
        <item m="1" x="392"/>
        <item m="1" x="937"/>
        <item m="1" x="950"/>
        <item m="1" x="1935"/>
        <item m="1" x="1948"/>
        <item m="1" x="1960"/>
        <item m="1" x="1988"/>
        <item m="1" x="2001"/>
        <item m="1" x="2019"/>
        <item m="1" x="2033"/>
        <item m="1" x="836"/>
        <item m="1" x="844"/>
        <item m="1" x="869"/>
        <item m="1" x="878"/>
        <item m="1" x="885"/>
        <item m="1" x="1856"/>
        <item m="1" x="1918"/>
        <item m="1" x="1156"/>
        <item m="1" x="1216"/>
        <item m="1" x="425"/>
        <item m="1" x="1360"/>
        <item m="1" x="1370"/>
        <item m="1" x="1379"/>
        <item m="1" x="1079"/>
        <item m="1" x="1088"/>
        <item m="1" x="1094"/>
        <item m="1" x="803"/>
        <item m="1" x="829"/>
        <item m="1" x="857"/>
        <item m="1" x="900"/>
        <item m="1" x="1884"/>
        <item m="1" x="1892"/>
        <item m="1" x="1908"/>
        <item m="1" x="1925"/>
        <item m="1" x="1933"/>
        <item m="1" x="1946"/>
        <item m="1" x="1151"/>
        <item m="1" x="1155"/>
        <item m="1" x="1157"/>
        <item m="1" x="2225"/>
        <item m="1" x="2235"/>
        <item m="1" x="2236"/>
        <item m="1" x="1672"/>
        <item m="1" x="1426"/>
        <item m="1" x="1437"/>
        <item m="1" x="229"/>
        <item m="1" x="240"/>
        <item m="1" x="966"/>
        <item m="1" x="1870"/>
        <item m="1" x="1900"/>
        <item m="1" x="1153"/>
        <item m="1" x="1158"/>
        <item m="1" x="2228"/>
        <item m="1" x="2231"/>
        <item m="1" x="2232"/>
        <item m="1" x="2233"/>
        <item m="1" x="2234"/>
        <item m="1" x="2237"/>
        <item m="1" x="1135"/>
        <item m="1" x="2207"/>
        <item m="1" x="216"/>
        <item m="1" x="249"/>
        <item m="1" x="1994"/>
        <item m="1" x="1101"/>
        <item m="1" x="1145"/>
        <item m="1" x="2238"/>
        <item m="1" x="1117"/>
        <item m="1" x="1122"/>
        <item m="1" x="1125"/>
        <item m="1" x="1128"/>
        <item m="1" x="1131"/>
        <item m="1" x="1138"/>
        <item m="1" x="1141"/>
        <item m="1" x="1144"/>
        <item m="1" x="2188"/>
        <item m="1" x="2199"/>
        <item m="1" x="2212"/>
        <item m="1" x="1392"/>
        <item m="1" x="263"/>
        <item m="1" x="281"/>
        <item m="1" x="1612"/>
        <item m="1" x="1652"/>
        <item m="1" x="1668"/>
        <item m="1" x="1691"/>
        <item m="1" x="481"/>
        <item m="1" x="498"/>
        <item m="1" x="2171"/>
        <item m="1" x="2178"/>
        <item m="1" x="2185"/>
        <item m="1" x="2196"/>
        <item m="1" x="1147"/>
        <item m="1" x="1149"/>
        <item m="1" x="1621"/>
        <item m="1" x="1660"/>
        <item m="1" x="1680"/>
        <item m="1" x="466"/>
        <item m="1" x="489"/>
        <item m="1" x="509"/>
        <item m="1" x="519"/>
        <item m="1" x="529"/>
        <item m="1" x="536"/>
        <item m="1" x="550"/>
        <item m="1" x="1542"/>
        <item m="1" x="1554"/>
        <item m="1" x="1577"/>
        <item m="1" x="1592"/>
        <item m="1" x="1607"/>
        <item m="1" x="440"/>
        <item m="1" x="462"/>
        <item m="1" x="1409"/>
        <item m="1" x="1418"/>
        <item m="1" x="1473"/>
        <item m="1" x="1747"/>
        <item m="1" x="1761"/>
        <item m="1" x="2211"/>
        <item m="1" x="2215"/>
        <item m="1" x="2219"/>
        <item m="1" x="2222"/>
        <item m="1" x="1019"/>
        <item m="1" x="1029"/>
        <item m="1" x="1060"/>
        <item m="1" x="1106"/>
        <item m="1" x="1142"/>
        <item m="1" x="1111"/>
        <item m="1" x="1566"/>
        <item m="1" x="367"/>
        <item m="1" x="430"/>
        <item m="1" x="449"/>
        <item m="1" x="477"/>
        <item m="1" x="1396"/>
        <item m="1" x="1429"/>
        <item m="1" x="1442"/>
        <item m="1" x="1455"/>
        <item m="1" x="1464"/>
        <item m="1" x="1488"/>
        <item m="1" x="1505"/>
        <item m="1" x="327"/>
        <item m="1" x="1320"/>
        <item m="1" x="1346"/>
        <item m="1" x="1361"/>
        <item m="1" x="1034"/>
        <item m="1" x="1042"/>
        <item m="1" x="1054"/>
        <item m="1" x="1065"/>
        <item m="1" x="1075"/>
        <item m="1" x="1083"/>
        <item m="1" x="1092"/>
        <item m="1" x="1641"/>
        <item m="1" x="298"/>
        <item m="1" x="336"/>
        <item m="1" x="346"/>
        <item m="1" x="380"/>
        <item m="1" x="1306"/>
        <item m="1" x="1329"/>
        <item m="1" x="1337"/>
        <item m="1" x="175"/>
        <item m="1" x="187"/>
        <item m="1" x="207"/>
        <item m="1" x="264"/>
        <item m="1" x="1234"/>
        <item m="1" x="1244"/>
        <item m="1" x="1250"/>
        <item m="1" x="1257"/>
        <item m="1" x="1264"/>
        <item m="1" x="1273"/>
        <item m="1" x="1281"/>
        <item m="1" x="1299"/>
        <item m="1" x="129"/>
        <item m="1" x="155"/>
        <item m="1" x="171"/>
        <item m="1" x="1098"/>
        <item m="1" x="2078"/>
        <item m="1" x="2088"/>
        <item m="1" x="2096"/>
        <item m="1" x="2106"/>
        <item m="1" x="2118"/>
        <item m="1" x="2132"/>
        <item m="1" x="968"/>
        <item m="1" x="1630"/>
        <item m="1" x="1512"/>
        <item m="1" x="386"/>
        <item m="1" x="360"/>
        <item m="1" x="197"/>
        <item m="1" x="241"/>
        <item m="1" x="1315"/>
        <item m="1" x="122"/>
        <item m="1" x="134"/>
        <item m="1" x="138"/>
        <item m="1" x="143"/>
        <item m="1" x="149"/>
        <item m="1" x="163"/>
        <item m="1" x="181"/>
        <item m="1" x="1695"/>
        <item m="1" x="1704"/>
        <item m="1" x="1708"/>
        <item m="1" x="1711"/>
        <item m="1" x="1722"/>
        <item m="1" x="2147"/>
        <item m="1" x="2158"/>
        <item m="1" x="932"/>
        <item m="1" x="944"/>
        <item m="1" x="953"/>
        <item m="1" x="961"/>
        <item m="1" x="995"/>
        <item m="1" x="1005"/>
        <item m="1" x="562"/>
        <item m="1" x="1493"/>
        <item m="1" x="1521"/>
        <item m="1" x="1531"/>
        <item m="1" x="217"/>
        <item m="1" x="1677"/>
        <item m="1" x="1688"/>
        <item m="1" x="1700"/>
        <item m="1" x="1714"/>
        <item m="1" x="1718"/>
        <item m="1" x="546"/>
        <item m="1" x="568"/>
        <item m="1" x="579"/>
        <item m="1" x="584"/>
        <item m="1" x="591"/>
        <item m="1" x="596"/>
        <item m="1" x="602"/>
        <item m="1" x="609"/>
        <item m="1" x="1604"/>
        <item m="1" x="1625"/>
        <item m="1" x="1684"/>
        <item m="1" x="1750"/>
        <item m="1" x="984"/>
        <item m="1" x="1014"/>
        <item m="1" x="1026"/>
        <item m="1" x="1983"/>
        <item m="1" x="1995"/>
        <item m="1" x="2005"/>
        <item m="1" x="2013"/>
        <item m="1" x="2053"/>
        <item m="1" x="2004"/>
        <item m="1" x="1459"/>
        <item m="1" x="230"/>
        <item m="1" x="250"/>
        <item m="1" x="282"/>
        <item m="1" x="558"/>
        <item m="1" x="573"/>
        <item m="1" x="1589"/>
        <item m="1" x="1615"/>
        <item m="1" x="1634"/>
        <item m="1" x="1645"/>
        <item m="1" x="1664"/>
        <item m="1" x="473"/>
        <item m="1" x="485"/>
        <item m="1" x="493"/>
        <item m="1" x="1546"/>
        <item m="1" x="1560"/>
        <item m="1" x="2026"/>
        <item m="1" x="2063"/>
        <item m="1" x="396"/>
        <item m="1" x="513"/>
        <item m="1" x="555"/>
        <item m="1" x="1484"/>
        <item m="1" x="1524"/>
        <item m="1" x="1584"/>
        <item m="1" x="1599"/>
        <item m="1" x="355"/>
        <item m="1" x="422"/>
        <item m="1" x="1766"/>
        <item m="1" x="864"/>
        <item m="1" x="873"/>
        <item m="1" x="406"/>
        <item m="1" x="1655"/>
        <item m="1" x="1673"/>
        <item m="1" x="1501"/>
        <item m="1" x="1534"/>
        <item m="1" x="375"/>
        <item m="1" x="389"/>
        <item m="1" x="400"/>
        <item m="1" x="435"/>
        <item m="1" x="454"/>
        <item m="1" x="1388"/>
        <item m="1" x="1402"/>
        <item m="1" x="1414"/>
        <item m="1" x="891"/>
        <item m="1" x="940"/>
        <item m="1" x="459"/>
        <item m="1" x="1515"/>
        <item m="1" x="1571"/>
        <item m="1" x="409"/>
        <item m="1" x="445"/>
        <item m="1" x="469"/>
        <item m="1" x="1434"/>
        <item m="1" x="1447"/>
        <item m="1" x="1460"/>
        <item m="1" x="1468"/>
        <item m="1" x="1497"/>
        <item m="1" x="259"/>
        <item m="1" x="277"/>
        <item m="1" x="291"/>
        <item m="1" x="320"/>
        <item m="1" x="370"/>
        <item m="1" x="1295"/>
        <item m="1" x="1323"/>
        <item m="1" x="1340"/>
        <item m="1" x="178"/>
        <item m="1" x="223"/>
        <item m="1" x="1914"/>
        <item m="1" x="1929"/>
        <item m="1" x="1952"/>
        <item m="1" x="2128"/>
        <item m="1" x="1022"/>
        <item m="1" x="417"/>
        <item m="1" x="502"/>
        <item m="1" x="533"/>
        <item m="1" x="542"/>
        <item m="1" x="1480"/>
        <item m="1" x="301"/>
        <item m="1" x="309"/>
        <item m="1" x="330"/>
        <item m="1" x="341"/>
        <item m="1" x="1311"/>
        <item m="1" x="1331"/>
        <item m="1" x="1352"/>
        <item m="1" x="1375"/>
        <item m="1" x="190"/>
        <item m="1" x="200"/>
        <item m="1" x="210"/>
        <item m="1" x="1723"/>
        <item m="1" x="1772"/>
        <item m="1" x="1963"/>
        <item m="1" x="1971"/>
        <item m="1" x="1980"/>
        <item m="1" x="1992"/>
        <item m="1" x="775"/>
        <item m="1" x="790"/>
        <item m="1" x="797"/>
        <item m="1" x="807"/>
        <item m="1" x="840"/>
        <item m="1" x="1836"/>
        <item m="1" x="1037"/>
        <item m="1" x="524"/>
        <item m="1" x="1366"/>
        <item m="1" x="1384"/>
        <item m="1" x="245"/>
        <item m="1" x="256"/>
        <item m="1" x="274"/>
        <item m="1" x="1716"/>
        <item m="1" x="1724"/>
        <item m="1" x="1725"/>
        <item m="1" x="1726"/>
        <item m="1" x="1727"/>
        <item m="1" x="1728"/>
        <item m="1" x="1729"/>
        <item m="1" x="1730"/>
        <item m="1" x="617"/>
        <item m="1" x="619"/>
        <item m="1" x="1670"/>
        <item m="1" x="1682"/>
        <item m="1" x="820"/>
        <item m="1" x="861"/>
        <item m="1" x="1827"/>
        <item m="1" x="1842"/>
        <item m="1" x="1860"/>
        <item m="1" x="351"/>
        <item m="1" x="1398"/>
        <item m="1" x="168"/>
        <item m="1" x="236"/>
        <item m="1" x="1720"/>
        <item m="1" x="607"/>
        <item m="1" x="614"/>
        <item m="1" x="622"/>
        <item m="1" x="624"/>
        <item m="1" x="626"/>
        <item m="1" x="628"/>
        <item m="1" x="630"/>
        <item m="1" x="1692"/>
        <item m="1" x="566"/>
        <item m="1" x="2179"/>
        <item m="1" x="89"/>
        <item m="1" x="520"/>
        <item m="1" x="530"/>
        <item m="1" x="537"/>
        <item m="1" x="551"/>
        <item m="1" x="563"/>
        <item m="1" x="576"/>
        <item m="1" x="588"/>
        <item m="1" x="1543"/>
        <item m="1" x="1555"/>
        <item m="1" x="837"/>
        <item m="1" x="1423"/>
        <item m="1" x="1697"/>
        <item m="1" x="1709"/>
        <item m="1" x="1712"/>
        <item m="1" x="1715"/>
        <item m="1" x="1719"/>
        <item m="1" x="540"/>
        <item m="1" x="553"/>
        <item m="1" x="2142"/>
        <item m="1" x="2151"/>
        <item m="1" x="2186"/>
        <item m="1" x="2197"/>
        <item m="1" x="2107"/>
        <item m="1" x="99"/>
        <item m="1" x="1567"/>
        <item m="1" x="1578"/>
        <item m="1" x="1593"/>
        <item m="1" x="1618"/>
        <item m="1" x="1638"/>
        <item m="1" x="418"/>
        <item m="1" x="431"/>
        <item m="1" x="441"/>
        <item m="1" x="450"/>
        <item m="1" x="463"/>
        <item m="1" x="600"/>
        <item m="1" x="1702"/>
        <item m="1" x="2162"/>
        <item m="1" x="2172"/>
        <item m="1" x="2206"/>
        <item m="1" x="978"/>
        <item m="1" x="989"/>
        <item m="1" x="998"/>
        <item m="1" x="1007"/>
        <item m="1" x="1020"/>
        <item m="1" x="1030"/>
        <item m="1" x="1035"/>
        <item m="1" x="1043"/>
        <item m="1" x="2046"/>
        <item m="1" x="2056"/>
        <item m="1" x="2097"/>
        <item m="1" x="898"/>
        <item m="1" x="1974"/>
        <item m="1" x="833"/>
        <item m="1" x="92"/>
        <item m="1" x="478"/>
        <item m="1" x="496"/>
        <item m="1" x="506"/>
        <item m="1" x="516"/>
        <item m="1" x="1443"/>
        <item m="1" x="1456"/>
        <item m="1" x="1465"/>
        <item m="1" x="1474"/>
        <item m="1" x="1489"/>
        <item m="1" x="1506"/>
        <item m="1" x="1706"/>
        <item m="1" x="1055"/>
        <item m="1" x="1066"/>
        <item m="1" x="2067"/>
        <item m="1" x="2079"/>
        <item m="1" x="2119"/>
        <item m="1" x="2133"/>
        <item m="1" x="954"/>
        <item m="1" x="962"/>
        <item m="1" x="973"/>
        <item m="1" x="985"/>
        <item m="1" x="1944"/>
        <item m="1" x="1957"/>
        <item m="1" x="1966"/>
        <item m="1" x="1984"/>
        <item m="1" x="2014"/>
        <item m="1" x="881"/>
        <item m="1" x="892"/>
        <item m="1" x="103"/>
        <item m="1" x="525"/>
        <item m="1" x="1528"/>
        <item m="1" x="1538"/>
        <item m="1" x="1551"/>
        <item m="1" x="317"/>
        <item m="1" x="328"/>
        <item m="1" x="337"/>
        <item m="1" x="347"/>
        <item m="1" x="361"/>
        <item m="1" x="381"/>
        <item m="1" x="403"/>
        <item m="1" x="413"/>
        <item m="1" x="426"/>
        <item m="1" x="1996"/>
        <item m="1" x="842"/>
        <item m="1" x="1880"/>
        <item m="1" x="1889"/>
        <item m="1" x="393"/>
        <item m="1" x="1347"/>
        <item m="1" x="1362"/>
        <item m="1" x="1371"/>
        <item m="1" x="1380"/>
        <item m="1" x="1393"/>
        <item m="1" x="1427"/>
        <item m="1" x="1438"/>
        <item m="1" x="912"/>
        <item m="1" x="920"/>
        <item m="1" x="926"/>
        <item m="1" x="933"/>
        <item m="1" x="945"/>
        <item m="1" x="2006"/>
        <item m="1" x="1866"/>
        <item m="1" x="1897"/>
        <item m="1" x="1905"/>
        <item m="1" x="1915"/>
        <item m="1" x="1930"/>
        <item m="1" x="1939"/>
        <item m="1" x="1953"/>
        <item m="1" x="1798"/>
        <item m="1" x="1809"/>
        <item m="1" x="1874"/>
        <item m="1" x="514"/>
        <item m="1" x="1406"/>
        <item m="1" x="1417"/>
        <item m="1" x="1450"/>
        <item m="1" x="218"/>
        <item m="1" x="231"/>
        <item m="1" x="242"/>
        <item m="1" x="251"/>
        <item m="1" x="265"/>
        <item m="1" x="283"/>
        <item m="1" x="313"/>
        <item m="1" x="1921"/>
        <item m="1" x="761"/>
        <item m="1" x="1843"/>
        <item m="1" x="1850"/>
        <item m="1" x="1861"/>
        <item m="1" x="684"/>
        <item m="1" x="692"/>
        <item m="1" x="719"/>
        <item m="1" x="294"/>
        <item m="1" x="324"/>
        <item m="1" x="1265"/>
        <item m="1" x="1274"/>
        <item m="1" x="1282"/>
        <item m="1" x="1289"/>
        <item m="1" x="1300"/>
        <item m="1" x="1343"/>
        <item m="1" x="1355"/>
        <item m="1" x="853"/>
        <item m="1" x="865"/>
        <item m="1" x="874"/>
        <item m="1" x="906"/>
        <item m="1" x="798"/>
        <item m="1" x="808"/>
        <item m="1" x="697"/>
        <item m="1" x="704"/>
        <item m="1" x="711"/>
        <item m="1" x="726"/>
        <item m="1" x="2224"/>
        <item m="1" x="1072"/>
        <item m="1" x="1080"/>
        <item m="1" x="1089"/>
        <item m="1" x="1112"/>
        <item m="1" x="1326"/>
        <item m="1" x="1334"/>
        <item m="1" x="144"/>
        <item m="1" x="150"/>
        <item m="1" x="156"/>
        <item m="1" x="182"/>
        <item m="1" x="193"/>
        <item m="1" x="214"/>
        <item m="1" x="226"/>
        <item m="1" x="813"/>
        <item m="1" x="744"/>
        <item m="1" x="791"/>
        <item m="1" x="2227"/>
        <item m="1" x="1102"/>
        <item m="1" x="1107"/>
        <item m="1" x="1118"/>
        <item m="1" x="2115"/>
        <item m="1" x="106"/>
        <item m="1" x="534"/>
        <item m="1" x="204"/>
        <item m="1" x="1208"/>
        <item m="1" x="1218"/>
        <item m="1" x="1224"/>
        <item m="1" x="1230"/>
        <item m="1" x="1240"/>
        <item m="1" x="1255"/>
        <item m="1" x="1262"/>
        <item m="1" x="585"/>
        <item m="1" x="592"/>
        <item m="1" x="2027"/>
        <item m="1" x="2041"/>
        <item m="1" x="755"/>
        <item m="1" x="768"/>
        <item m="1" x="733"/>
        <item m="1" x="739"/>
        <item m="1" x="749"/>
        <item m="1" x="2193"/>
        <item m="1" x="2145"/>
        <item m="1" x="2155"/>
        <item m="1" x="2181"/>
        <item m="1" x="1270"/>
        <item m="1" x="597"/>
        <item m="1" x="603"/>
        <item m="1" x="615"/>
        <item m="1" x="620"/>
        <item m="1" x="1635"/>
        <item m="1" x="1646"/>
        <item m="1" x="1656"/>
        <item m="1" x="2137"/>
        <item x="0"/>
        <item x="1"/>
        <item m="1" x="2204"/>
        <item m="1" x="2129"/>
        <item m="1" x="2139"/>
        <item m="1" x="2165"/>
        <item m="1" x="2175"/>
        <item m="1" x="2190"/>
        <item m="1" x="2201"/>
        <item m="1" x="969"/>
        <item m="1" x="993"/>
        <item m="1" x="1001"/>
        <item m="1" x="610"/>
        <item m="1" x="1674"/>
        <item m="1" x="1685"/>
        <item m="1" x="1693"/>
        <item m="1" x="1698"/>
        <item m="1" x="776"/>
        <item m="1" x="981"/>
        <item m="1" x="1023"/>
        <item m="1" x="1032"/>
        <item m="1" x="1038"/>
        <item m="1" x="1047"/>
        <item m="1" x="503"/>
        <item m="1" x="783"/>
        <item m="1" x="821"/>
        <item x="2"/>
        <item m="1" x="1010"/>
        <item m="1" x="2022"/>
        <item m="1" x="2036"/>
        <item m="1" x="2060"/>
        <item m="1" x="2071"/>
        <item m="1" x="2083"/>
        <item m="1" x="2112"/>
        <item m="1" x="543"/>
        <item m="1" x="482"/>
        <item m="1" x="1532"/>
        <item m="1" x="1544"/>
        <item m="1" x="1556"/>
        <item m="1" x="1579"/>
        <item m="1" x="660"/>
        <item m="1" x="1044"/>
        <item m="1" x="1067"/>
        <item m="1" x="1076"/>
        <item m="1" x="1084"/>
        <item m="1" x="1099"/>
        <item m="1" x="2098"/>
        <item m="1" x="826"/>
        <item m="1" x="2230"/>
        <item m="1" x="1050"/>
        <item m="1" x="490"/>
        <item m="1" x="499"/>
        <item m="1" x="510"/>
        <item m="1" x="1568"/>
        <item m="1" x="1594"/>
        <item m="1" x="368"/>
        <item m="1" x="387"/>
        <item m="1" x="397"/>
        <item m="1" x="442"/>
        <item m="1" x="479"/>
        <item m="1" x="1419"/>
        <item m="1" x="1430"/>
        <item m="1" x="299"/>
        <item m="1" x="307"/>
        <item m="1" x="645"/>
        <item m="1" x="2080"/>
        <item m="1" x="2108"/>
        <item m="1" x="2120"/>
        <item m="1" x="2134"/>
        <item m="1" x="2148"/>
        <item m="1" x="1095"/>
        <item m="1" x="1058"/>
        <item m="1" x="2050"/>
        <item m="1" x="2102"/>
        <item m="1" x="407"/>
        <item m="1" x="419"/>
        <item m="1" x="451"/>
        <item m="1" x="464"/>
        <item m="1" x="1397"/>
        <item m="1" x="1410"/>
        <item m="1" x="1475"/>
        <item m="1" x="1507"/>
        <item m="1" x="271"/>
        <item m="1" x="318"/>
        <item m="1" x="1307"/>
        <item m="1" x="1321"/>
        <item m="1" x="1338"/>
        <item m="1" x="2159"/>
        <item m="1" x="934"/>
        <item m="1" x="946"/>
        <item m="1" x="955"/>
        <item m="1" x="963"/>
        <item m="1" x="974"/>
        <item m="1" x="986"/>
        <item m="1" x="996"/>
        <item m="1" x="1027"/>
        <item m="1" x="2089"/>
        <item m="1" x="1061"/>
        <item m="1" x="2093"/>
        <item m="1" x="432"/>
        <item m="1" x="1444"/>
        <item m="1" x="1457"/>
        <item m="1" x="1466"/>
        <item m="1" x="1490"/>
        <item m="1" x="289"/>
        <item m="1" x="1348"/>
        <item m="1" x="1372"/>
        <item m="1" x="1381"/>
        <item m="1" x="266"/>
        <item m="1" x="1251"/>
        <item m="1" x="1266"/>
        <item m="1" x="2167"/>
        <item m="1" x="1997"/>
        <item m="1" x="2007"/>
        <item m="1" x="2028"/>
        <item m="1" x="2042"/>
        <item m="1" x="2064"/>
        <item m="1" x="1608"/>
        <item m="1" x="329"/>
        <item m="1" x="1330"/>
        <item m="1" x="1363"/>
        <item m="1" x="188"/>
        <item m="1" x="198"/>
        <item m="1" x="243"/>
        <item m="1" x="252"/>
        <item m="1" x="284"/>
        <item m="1" x="1235"/>
        <item m="1" x="1245"/>
        <item m="1" x="1275"/>
        <item m="1" x="1283"/>
        <item m="1" x="1290"/>
        <item m="1" x="157"/>
        <item m="1" x="164"/>
        <item m="1" x="1192"/>
        <item m="1" x="2075"/>
        <item m="1" x="854"/>
        <item m="1" x="866"/>
        <item m="1" x="875"/>
        <item m="1" x="1494"/>
        <item m="1" x="1513"/>
        <item m="1" x="338"/>
        <item m="1" x="348"/>
        <item m="1" x="362"/>
        <item m="1" x="382"/>
        <item m="1" x="1301"/>
        <item m="1" x="1316"/>
        <item m="1" x="123"/>
        <item m="1" x="1196"/>
        <item m="1" x="1204"/>
        <item m="1" x="1209"/>
        <item m="1" x="1219"/>
        <item m="1" x="1225"/>
        <item m="1" x="2090"/>
        <item m="1" x="1015"/>
        <item m="1" x="1985"/>
        <item m="1" x="882"/>
        <item m="1" x="893"/>
        <item m="1" x="907"/>
        <item m="1" x="917"/>
        <item m="1" x="941"/>
        <item m="1" x="1916"/>
        <item m="1" x="1522"/>
        <item m="1" x="172"/>
        <item m="1" x="183"/>
        <item m="1" x="1200"/>
        <item m="1" x="1213"/>
        <item m="1" x="1231"/>
        <item m="1" x="1241"/>
        <item m="1" x="547"/>
        <item m="1" x="559"/>
        <item m="1" x="580"/>
        <item m="1" x="586"/>
        <item m="1" x="593"/>
        <item m="1" x="1657"/>
        <item m="1" x="1675"/>
        <item m="1" x="1686"/>
        <item m="1" x="556"/>
        <item m="1" x="647"/>
        <item m="1" x="1906"/>
        <item m="1" x="1922"/>
        <item m="1" x="1940"/>
        <item m="1" x="1964"/>
        <item m="1" x="1972"/>
        <item m="1" x="1981"/>
        <item m="1" x="1993"/>
        <item m="1" x="784"/>
        <item m="1" x="2209"/>
        <item m="1" x="2213"/>
        <item m="1" x="521"/>
        <item m="1" x="208"/>
        <item m="1" x="569"/>
        <item m="1" x="574"/>
        <item m="1" x="598"/>
        <item m="1" x="1590"/>
        <item m="1" x="1647"/>
        <item m="1" x="460"/>
        <item m="1" x="474"/>
        <item m="1" x="494"/>
        <item m="1" x="515"/>
        <item m="1" x="526"/>
        <item m="1" x="1561"/>
        <item m="1" x="667"/>
        <item m="1" x="799"/>
        <item m="1" x="822"/>
        <item m="1" x="831"/>
        <item m="1" x="849"/>
        <item m="1" x="862"/>
        <item m="1" x="1828"/>
        <item m="1" x="1837"/>
        <item m="1" x="2221"/>
        <item m="1" x="1258"/>
        <item m="1" x="130"/>
        <item m="1" x="611"/>
        <item m="1" x="1605"/>
        <item m="1" x="1616"/>
        <item m="1" x="1626"/>
        <item m="1" x="1665"/>
        <item m="1" x="486"/>
        <item m="1" x="504"/>
        <item m="1" x="1502"/>
        <item m="1" x="1525"/>
        <item m="1" x="1535"/>
        <item m="1" x="1547"/>
        <item m="1" x="1585"/>
        <item m="1" x="390"/>
        <item m="1" x="401"/>
        <item m="1" x="410"/>
        <item m="1" x="1448"/>
        <item m="1" x="1461"/>
        <item m="1" x="670"/>
        <item m="1" x="1851"/>
        <item m="1" x="1875"/>
        <item m="1" x="1887"/>
        <item m="1" x="2217"/>
        <item m="1" x="232"/>
        <item m="1" x="604"/>
        <item m="1" x="1636"/>
        <item m="1" x="535"/>
        <item m="1" x="544"/>
        <item m="1" x="1485"/>
        <item m="1" x="1516"/>
        <item m="1" x="1572"/>
        <item m="1" x="423"/>
        <item m="1" x="436"/>
        <item m="1" x="1403"/>
        <item m="1" x="1435"/>
        <item m="1" x="1481"/>
        <item m="1" x="260"/>
        <item m="1" x="1324"/>
        <item m="1" x="1353"/>
        <item m="1" x="674"/>
        <item m="1" x="1011"/>
        <item m="1" x="1911"/>
        <item m="1" x="712"/>
        <item m="1" x="720"/>
        <item m="1" x="727"/>
        <item m="1" x="740"/>
        <item m="1" x="750"/>
        <item m="1" x="759"/>
        <item m="1" x="765"/>
        <item m="1" x="772"/>
        <item m="1" x="219"/>
        <item m="1" x="1600"/>
        <item m="1" x="356"/>
        <item m="1" x="376"/>
        <item m="1" x="446"/>
        <item m="1" x="470"/>
        <item m="1" x="1415"/>
        <item m="1" x="1424"/>
        <item m="1" x="1469"/>
        <item m="1" x="1498"/>
        <item m="1" x="278"/>
        <item m="1" x="292"/>
        <item m="1" x="302"/>
        <item m="1" x="310"/>
        <item m="1" x="331"/>
        <item m="1" x="1332"/>
        <item m="1" x="1341"/>
        <item m="1" x="1399"/>
        <item m="1" x="179"/>
        <item m="1" x="780"/>
        <item m="1" x="1779"/>
        <item m="1" x="1784"/>
        <item m="1" x="1794"/>
        <item m="1" x="1818"/>
        <item m="1" x="538"/>
        <item m="1" x="564"/>
        <item m="1" x="455"/>
        <item m="1" x="1389"/>
        <item m="1" x="321"/>
        <item m="1" x="1367"/>
        <item m="1" x="169"/>
        <item m="1" x="191"/>
        <item m="1" x="237"/>
        <item m="1" x="656"/>
        <item m="1" x="1804"/>
        <item m="1" x="1824"/>
        <item m="1" x="1832"/>
        <item m="1" x="135"/>
        <item m="1" x="139"/>
        <item m="1" x="145"/>
        <item m="1" x="151"/>
        <item m="1" x="1376"/>
        <item m="1" x="1385"/>
        <item m="1" x="201"/>
        <item m="1" x="224"/>
        <item m="1" x="246"/>
        <item m="1" x="275"/>
        <item m="1" x="1228"/>
        <item m="1" x="1260"/>
        <item m="1" x="990"/>
        <item m="1" x="1036"/>
        <item m="1" x="2032"/>
        <item m="1" x="1166"/>
        <item m="1" x="1557"/>
        <item m="1" x="342"/>
        <item m="1" x="371"/>
        <item m="1" x="211"/>
        <item m="1" x="257"/>
        <item m="1" x="1238"/>
        <item m="1" x="1247"/>
        <item m="1" x="1253"/>
        <item m="1" x="1031"/>
        <item m="1" x="1045"/>
        <item m="1" x="1056"/>
        <item m="1" x="2047"/>
        <item m="1" x="2057"/>
        <item m="1" x="1165"/>
        <item m="1" x="1180"/>
        <item m="1" x="1562"/>
        <item m="1" x="1569"/>
        <item m="1" x="1580"/>
        <item m="1" x="1609"/>
        <item m="1" x="1619"/>
        <item m="1" x="1628"/>
        <item m="1" x="1639"/>
        <item m="1" x="1649"/>
        <item m="1" x="420"/>
        <item m="1" x="433"/>
        <item m="1" x="352"/>
        <item m="1" x="1296"/>
        <item m="1" x="1312"/>
        <item m="1" x="1008"/>
        <item m="1" x="1068"/>
        <item m="1" x="2068"/>
        <item m="1" x="2081"/>
        <item m="1" x="2099"/>
        <item m="1" x="2109"/>
        <item m="1" x="2121"/>
        <item m="1" x="921"/>
        <item m="1" x="1176"/>
        <item m="1" x="1536"/>
        <item m="1" x="517"/>
        <item m="1" x="734"/>
        <item m="1" x="999"/>
        <item m="1" x="1021"/>
        <item m="1" x="2091"/>
        <item m="1" x="2135"/>
        <item m="1" x="935"/>
        <item m="1" x="947"/>
        <item m="1" x="956"/>
        <item m="1" x="964"/>
        <item m="1" x="975"/>
        <item m="1" x="987"/>
        <item m="1" x="1958"/>
        <item m="1" x="1986"/>
        <item m="1" x="1998"/>
        <item m="1" x="843"/>
        <item m="1" x="1890"/>
        <item m="1" x="1171"/>
        <item m="1" x="1548"/>
        <item m="1" x="1573"/>
        <item m="1" x="1476"/>
        <item m="1" x="1508"/>
        <item m="1" x="927"/>
        <item m="1" x="1945"/>
        <item m="1" x="1967"/>
        <item m="1" x="1975"/>
        <item m="1" x="2008"/>
        <item m="1" x="2015"/>
        <item m="1" x="2029"/>
        <item m="1" x="2043"/>
        <item m="1" x="814"/>
        <item m="1" x="827"/>
        <item m="1" x="834"/>
        <item m="1" x="855"/>
        <item m="1" x="867"/>
        <item m="1" x="876"/>
        <item m="1" x="883"/>
        <item m="1" x="894"/>
        <item m="1" x="1867"/>
        <item m="1" x="1881"/>
        <item m="1" x="777"/>
        <item m="1" x="800"/>
        <item m="1" x="1799"/>
        <item m="1" x="1519"/>
        <item m="1" x="1529"/>
        <item m="1" x="1539"/>
        <item m="1" x="1552"/>
        <item m="1" x="319"/>
        <item m="1" x="908"/>
        <item m="1" x="1898"/>
        <item x="3"/>
        <item m="1" x="1923"/>
        <item m="1" x="1931"/>
        <item m="1" x="1941"/>
        <item m="1" x="792"/>
        <item m="1" x="809"/>
        <item m="1" x="1829"/>
        <item m="1" x="339"/>
        <item m="1" x="349"/>
        <item m="1" x="363"/>
        <item m="1" x="899"/>
        <item m="1" x="913"/>
        <item m="1" x="1954"/>
        <item m="1" x="785"/>
        <item m="1" x="823"/>
        <item m="1" x="1810"/>
        <item m="1" x="1815"/>
        <item m="1" x="1821"/>
        <item m="1" x="1838"/>
        <item m="1" x="1844"/>
        <item m="1" x="1852"/>
        <item m="1" x="1862"/>
        <item m="1" x="685"/>
        <item m="1" x="693"/>
        <item m="1" x="713"/>
        <item m="1" x="721"/>
        <item m="1" x="1759"/>
        <item m="1" x="78"/>
        <item m="1" x="1586"/>
        <item m="1" x="1601"/>
        <item m="1" x="414"/>
        <item m="1" x="1349"/>
        <item m="1" x="1373"/>
        <item m="1" x="745"/>
        <item m="1" x="756"/>
        <item m="1" x="1876"/>
        <item m="1" x="698"/>
        <item m="1" x="705"/>
        <item m="1" x="751"/>
        <item m="1" x="1754"/>
        <item m="1" x="1770"/>
        <item x="19"/>
        <item m="1" x="76"/>
        <item m="1" x="77"/>
        <item m="1" x="80"/>
        <item m="1" x="1439"/>
        <item m="1" x="1451"/>
        <item m="1" x="220"/>
        <item m="1" x="233"/>
        <item m="1" x="244"/>
        <item m="1" x="253"/>
        <item m="1" x="267"/>
        <item m="1" x="1764"/>
        <item m="1" x="1774"/>
        <item x="6"/>
        <item m="1" x="1789"/>
        <item m="1" x="1795"/>
        <item m="1" x="1805"/>
        <item x="18"/>
        <item x="20"/>
        <item m="1" x="82"/>
        <item m="1" x="1623"/>
        <item m="1" x="285"/>
        <item m="1" x="295"/>
        <item m="1" x="304"/>
        <item m="1" x="314"/>
        <item m="1" x="1267"/>
        <item m="1" x="1284"/>
        <item m="1" x="1302"/>
        <item m="1" x="728"/>
        <item m="1" x="1785"/>
        <item m="1" x="1051"/>
        <item m="1" x="1062"/>
        <item m="1" x="1073"/>
        <item m="1" x="1081"/>
        <item m="1" x="1090"/>
        <item m="1" x="1096"/>
        <item m="1" x="1103"/>
        <item m="1" x="1108"/>
        <item m="1" x="1113"/>
        <item x="7"/>
        <item m="1" x="2156"/>
        <item m="1" x="2182"/>
        <item m="1" x="1317"/>
        <item m="1" x="1344"/>
        <item m="1" x="1356"/>
        <item m="1" x="146"/>
        <item m="1" x="158"/>
        <item m="1" x="762"/>
        <item m="1" x="769"/>
        <item x="12"/>
        <item m="1" x="2191"/>
        <item m="1" x="2202"/>
        <item m="1" x="982"/>
        <item x="13"/>
        <item m="1" x="1002"/>
        <item m="1" x="1012"/>
        <item m="1" x="1024"/>
        <item m="1" x="1033"/>
        <item m="1" x="1048"/>
        <item m="1" x="2023"/>
        <item m="1" x="2037"/>
        <item m="1" x="2084"/>
        <item m="1" x="1276"/>
        <item m="1" x="165"/>
        <item m="1" x="970"/>
        <item m="1" x="1039"/>
        <item m="1" x="1059"/>
        <item x="14"/>
        <item m="1" x="2126"/>
        <item x="21"/>
        <item m="1" x="194"/>
        <item m="1" x="205"/>
        <item x="4"/>
        <item m="1" x="2051"/>
        <item m="1" x="2072"/>
        <item x="15"/>
        <item m="1" x="2113"/>
        <item m="1" x="888"/>
        <item x="22"/>
        <item x="32"/>
        <item m="1" x="1558"/>
        <item m="1" x="1581"/>
        <item m="1" x="2100"/>
        <item x="5"/>
        <item x="16"/>
        <item x="23"/>
        <item x="24"/>
        <item x="33"/>
        <item m="1" x="1595"/>
        <item x="57"/>
        <item x="60"/>
        <item m="1" x="2122"/>
        <item x="62"/>
        <item m="1" x="2149"/>
        <item m="1" x="2160"/>
        <item m="1" x="2168"/>
        <item m="1" x="936"/>
        <item m="1" x="957"/>
        <item x="8"/>
        <item x="25"/>
        <item x="26"/>
        <item m="1" x="1610"/>
        <item m="1" x="369"/>
        <item m="1" x="398"/>
        <item m="1" x="443"/>
        <item x="38"/>
        <item m="1" x="1420"/>
        <item m="1" x="1431"/>
        <item m="1" x="1509"/>
        <item m="1" x="948"/>
        <item m="1" x="965"/>
        <item m="1" x="976"/>
        <item m="1" x="988"/>
        <item x="9"/>
        <item x="27"/>
        <item x="34"/>
        <item x="37"/>
        <item x="39"/>
        <item x="40"/>
        <item m="1" x="1411"/>
        <item x="41"/>
        <item x="45"/>
        <item m="1" x="272"/>
        <item m="1" x="1308"/>
        <item m="1" x="1735"/>
        <item m="1" x="1016"/>
        <item x="10"/>
        <item x="11"/>
        <item x="17"/>
        <item x="28"/>
        <item x="29"/>
        <item x="30"/>
        <item x="31"/>
        <item x="42"/>
        <item x="43"/>
        <item x="44"/>
        <item x="46"/>
        <item x="48"/>
        <item x="50"/>
        <item x="51"/>
        <item m="1" x="1339"/>
        <item m="1" x="1350"/>
        <item m="1" x="1999"/>
        <item m="1" x="2016"/>
        <item x="63"/>
        <item m="1" x="2054"/>
        <item m="1" x="2065"/>
        <item x="35"/>
        <item x="36"/>
        <item x="47"/>
        <item x="49"/>
        <item x="52"/>
        <item x="53"/>
        <item x="54"/>
        <item x="55"/>
        <item x="56"/>
        <item x="58"/>
        <item x="59"/>
        <item x="61"/>
        <item x="64"/>
        <item x="6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axis="axisRow" compact="0" outline="0" multipleItemSelectionAllowed="1">
      <items count="9">
        <item n="jednicové zákazky" h="1" m="1" x="7"/>
        <item x="2"/>
        <item h="1" x="1"/>
        <item h="1" x="3"/>
        <item h="1" x="4"/>
        <item h="1" m="1" x="5"/>
        <item h="1" m="1" x="6"/>
        <item n="jednicové zákazky2" x="0"/>
        <item t="default"/>
      </items>
    </pivotField>
    <pivotField axis="axisPage" subtotalCaption="Spolu" compact="0" outline="0" multipleItemSelectionAllowed="1" showAll="0">
      <items count="8">
        <item x="0"/>
        <item x="1"/>
        <item n="ŽN+POL" x="6"/>
        <item h="1" x="3"/>
        <item h="1" x="4"/>
        <item h="1" x="5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items count="36">
        <item n="F+H+K" h="1" x="1"/>
        <item h="1" x="0"/>
        <item x="3"/>
        <item x="2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t="default"/>
      </items>
    </pivotField>
  </pivotFields>
  <rowFields count="3">
    <field x="11"/>
    <field x="9"/>
    <field x="1"/>
  </rowFields>
  <rowItems count="4373">
    <i>
      <x v="1"/>
      <x v="140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141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1635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1636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1661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037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078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091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095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096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17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27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31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45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47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50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53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56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57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61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62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63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64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65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67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68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70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76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77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78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83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91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92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93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94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95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96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98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99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04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05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06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07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08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09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10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11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12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13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14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15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16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17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22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25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26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27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28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29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30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31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32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33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34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35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36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37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38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t="default">
      <x v="1"/>
    </i>
    <i>
      <x v="7"/>
      <x v="2096"/>
      <x v="1496"/>
    </i>
    <i r="1">
      <x v="2157"/>
      <x v="1540"/>
    </i>
    <i r="1">
      <x v="2162"/>
      <x v="1544"/>
    </i>
    <i r="1">
      <x v="2163"/>
      <x v="1545"/>
    </i>
    <i r="1">
      <x v="2164"/>
      <x v="1546"/>
    </i>
    <i r="1">
      <x v="2176"/>
      <x v="1555"/>
    </i>
    <i r="1">
      <x v="2177"/>
      <x v="1556"/>
    </i>
    <i r="1">
      <x v="2183"/>
      <x v="1561"/>
    </i>
    <i r="1">
      <x v="2192"/>
      <x v="1566"/>
    </i>
    <i r="1">
      <x v="2195"/>
      <x v="1569"/>
    </i>
    <i r="1">
      <x v="2196"/>
      <x v="1570"/>
    </i>
    <i r="1">
      <x v="2207"/>
      <x v="1392"/>
    </i>
    <i r="1">
      <x v="2210"/>
      <x v="1580"/>
    </i>
    <i r="1">
      <x v="2211"/>
      <x v="1581"/>
    </i>
    <i r="1">
      <x v="2212"/>
      <x v="1582"/>
    </i>
    <i r="1">
      <x v="2215"/>
      <x v="552"/>
    </i>
    <i r="1">
      <x v="2227"/>
      <x v="1590"/>
    </i>
    <i r="1">
      <x v="2228"/>
      <x v="552"/>
    </i>
    <i t="default">
      <x v="7"/>
    </i>
    <i t="grand">
      <x/>
    </i>
  </rowItems>
  <colFields count="1">
    <field x="4"/>
  </colFields>
  <colItems count="5">
    <i>
      <x v="8"/>
    </i>
    <i>
      <x v="17"/>
    </i>
    <i>
      <x v="20"/>
    </i>
    <i>
      <x v="23"/>
    </i>
    <i t="grand">
      <x/>
    </i>
  </colItems>
  <pageFields count="3">
    <pageField fld="8" hier="-1"/>
    <pageField fld="2" hier="-1"/>
    <pageField fld="12" hier="-1"/>
  </pageFields>
  <dataFields count="1">
    <dataField name="Súčet z Spolu [hod]" fld="7" baseField="11" baseItem="0" numFmtId="165"/>
  </dataFields>
  <formats count="98">
    <format dxfId="359">
      <pivotArea dataOnly="0" labelOnly="1" fieldPosition="0">
        <references count="1">
          <reference field="8" count="0"/>
        </references>
      </pivotArea>
    </format>
    <format dxfId="358">
      <pivotArea dataOnly="0" labelOnly="1" fieldPosition="0">
        <references count="1">
          <reference field="8" count="0" defaultSubtotal="1"/>
        </references>
      </pivotArea>
    </format>
    <format dxfId="357">
      <pivotArea dataOnly="0" labelOnly="1" fieldPosition="0">
        <references count="2">
          <reference field="8" count="1" selected="0">
            <x v="1"/>
          </reference>
          <reference field="12" count="0"/>
        </references>
      </pivotArea>
    </format>
    <format dxfId="356">
      <pivotArea dataOnly="0" labelOnly="1" fieldPosition="0">
        <references count="2">
          <reference field="8" count="1" selected="0">
            <x v="2"/>
          </reference>
          <reference field="12" count="0"/>
        </references>
      </pivotArea>
    </format>
    <format dxfId="355">
      <pivotArea outline="0" collapsedLevelsAreSubtotals="1" fieldPosition="0"/>
    </format>
    <format dxfId="354">
      <pivotArea dataOnly="0" labelOnly="1" grandCol="1" outline="0" fieldPosition="0"/>
    </format>
    <format dxfId="353">
      <pivotArea type="all" dataOnly="0" outline="0" fieldPosition="0"/>
    </format>
    <format dxfId="352">
      <pivotArea outline="0" collapsedLevelsAreSubtotals="1" fieldPosition="0"/>
    </format>
    <format dxfId="351">
      <pivotArea type="origin" dataOnly="0" labelOnly="1" outline="0" fieldPosition="0"/>
    </format>
    <format dxfId="350">
      <pivotArea field="13" type="button" dataOnly="0" labelOnly="1" outline="0"/>
    </format>
    <format dxfId="349">
      <pivotArea type="topRight" dataOnly="0" labelOnly="1" outline="0" fieldPosition="0"/>
    </format>
    <format dxfId="348">
      <pivotArea field="2" type="button" dataOnly="0" labelOnly="1" outline="0" axis="axisPage" fieldPosition="1"/>
    </format>
    <format dxfId="347">
      <pivotArea dataOnly="0" labelOnly="1" fieldPosition="0">
        <references count="1">
          <reference field="2" count="0"/>
        </references>
      </pivotArea>
    </format>
    <format dxfId="346">
      <pivotArea dataOnly="0" labelOnly="1" grandRow="1" outline="0" fieldPosition="0"/>
    </format>
    <format dxfId="345">
      <pivotArea dataOnly="0" labelOnly="1" grandCol="1" outline="0" fieldPosition="0"/>
    </format>
    <format dxfId="344">
      <pivotArea dataOnly="0" labelOnly="1" outline="0" fieldPosition="0">
        <references count="1">
          <reference field="11" count="1" defaultSubtotal="1">
            <x v="0"/>
          </reference>
        </references>
      </pivotArea>
    </format>
    <format dxfId="343">
      <pivotArea dataOnly="0" labelOnly="1" outline="0" fieldPosition="0">
        <references count="3">
          <reference field="1" count="1">
            <x v="16"/>
          </reference>
          <reference field="9" count="1" selected="0">
            <x v="0"/>
          </reference>
          <reference field="11" count="1" selected="0">
            <x v="0"/>
          </reference>
        </references>
      </pivotArea>
    </format>
    <format dxfId="342">
      <pivotArea dataOnly="0" labelOnly="1" outline="0" fieldPosition="0">
        <references count="3">
          <reference field="1" count="1">
            <x v="48"/>
          </reference>
          <reference field="9" count="1" selected="0">
            <x v="2"/>
          </reference>
          <reference field="11" count="1" selected="0">
            <x v="0"/>
          </reference>
        </references>
      </pivotArea>
    </format>
    <format dxfId="341">
      <pivotArea dataOnly="0" labelOnly="1" outline="0" fieldPosition="0">
        <references count="3">
          <reference field="1" count="1">
            <x v="18"/>
          </reference>
          <reference field="9" count="1" selected="0">
            <x v="3"/>
          </reference>
          <reference field="11" count="1" selected="0">
            <x v="0"/>
          </reference>
        </references>
      </pivotArea>
    </format>
    <format dxfId="340">
      <pivotArea dataOnly="0" labelOnly="1" outline="0" fieldPosition="0">
        <references count="3">
          <reference field="1" count="1">
            <x v="59"/>
          </reference>
          <reference field="9" count="1" selected="0">
            <x v="4"/>
          </reference>
          <reference field="11" count="1" selected="0">
            <x v="0"/>
          </reference>
        </references>
      </pivotArea>
    </format>
    <format dxfId="339">
      <pivotArea dataOnly="0" labelOnly="1" outline="0" fieldPosition="0">
        <references count="3">
          <reference field="1" count="1">
            <x v="109"/>
          </reference>
          <reference field="9" count="1" selected="0">
            <x v="5"/>
          </reference>
          <reference field="11" count="1" selected="0">
            <x v="0"/>
          </reference>
        </references>
      </pivotArea>
    </format>
    <format dxfId="338">
      <pivotArea dataOnly="0" labelOnly="1" outline="0" fieldPosition="0">
        <references count="3">
          <reference field="1" count="1">
            <x v="36"/>
          </reference>
          <reference field="9" count="1" selected="0">
            <x v="6"/>
          </reference>
          <reference field="11" count="1" selected="0">
            <x v="0"/>
          </reference>
        </references>
      </pivotArea>
    </format>
    <format dxfId="337">
      <pivotArea dataOnly="0" labelOnly="1" outline="0" fieldPosition="0">
        <references count="3">
          <reference field="1" count="1">
            <x v="37"/>
          </reference>
          <reference field="9" count="1" selected="0">
            <x v="7"/>
          </reference>
          <reference field="11" count="1" selected="0">
            <x v="0"/>
          </reference>
        </references>
      </pivotArea>
    </format>
    <format dxfId="336">
      <pivotArea dataOnly="0" labelOnly="1" outline="0" fieldPosition="0">
        <references count="3">
          <reference field="1" count="1">
            <x v="35"/>
          </reference>
          <reference field="9" count="1" selected="0">
            <x v="8"/>
          </reference>
          <reference field="11" count="1" selected="0">
            <x v="0"/>
          </reference>
        </references>
      </pivotArea>
    </format>
    <format dxfId="335">
      <pivotArea dataOnly="0" labelOnly="1" outline="0" fieldPosition="0">
        <references count="3">
          <reference field="1" count="1">
            <x v="36"/>
          </reference>
          <reference field="9" count="1" selected="0">
            <x v="9"/>
          </reference>
          <reference field="11" count="1" selected="0">
            <x v="0"/>
          </reference>
        </references>
      </pivotArea>
    </format>
    <format dxfId="334">
      <pivotArea dataOnly="0" labelOnly="1" outline="0" fieldPosition="0">
        <references count="3">
          <reference field="1" count="1">
            <x v="35"/>
          </reference>
          <reference field="9" count="1" selected="0">
            <x v="10"/>
          </reference>
          <reference field="11" count="1" selected="0">
            <x v="0"/>
          </reference>
        </references>
      </pivotArea>
    </format>
    <format dxfId="333">
      <pivotArea dataOnly="0" labelOnly="1" outline="0" fieldPosition="0">
        <references count="3">
          <reference field="1" count="1">
            <x v="102"/>
          </reference>
          <reference field="9" count="1" selected="0">
            <x v="12"/>
          </reference>
          <reference field="11" count="1" selected="0">
            <x v="0"/>
          </reference>
        </references>
      </pivotArea>
    </format>
    <format dxfId="332">
      <pivotArea dataOnly="0" labelOnly="1" outline="0" fieldPosition="0">
        <references count="3">
          <reference field="1" count="1">
            <x v="103"/>
          </reference>
          <reference field="9" count="1" selected="0">
            <x v="13"/>
          </reference>
          <reference field="11" count="1" selected="0">
            <x v="0"/>
          </reference>
        </references>
      </pivotArea>
    </format>
    <format dxfId="331">
      <pivotArea dataOnly="0" labelOnly="1" outline="0" fieldPosition="0">
        <references count="3">
          <reference field="1" count="1">
            <x v="90"/>
          </reference>
          <reference field="9" count="1" selected="0">
            <x v="14"/>
          </reference>
          <reference field="11" count="1" selected="0">
            <x v="0"/>
          </reference>
        </references>
      </pivotArea>
    </format>
    <format dxfId="330">
      <pivotArea dataOnly="0" labelOnly="1" outline="0" fieldPosition="0">
        <references count="3">
          <reference field="1" count="1">
            <x v="101"/>
          </reference>
          <reference field="9" count="1" selected="0">
            <x v="15"/>
          </reference>
          <reference field="11" count="1" selected="0">
            <x v="0"/>
          </reference>
        </references>
      </pivotArea>
    </format>
    <format dxfId="329">
      <pivotArea dataOnly="0" labelOnly="1" outline="0" fieldPosition="0">
        <references count="3">
          <reference field="1" count="1">
            <x v="95"/>
          </reference>
          <reference field="9" count="1" selected="0">
            <x v="16"/>
          </reference>
          <reference field="11" count="1" selected="0">
            <x v="0"/>
          </reference>
        </references>
      </pivotArea>
    </format>
    <format dxfId="328">
      <pivotArea dataOnly="0" labelOnly="1" outline="0" fieldPosition="0">
        <references count="3">
          <reference field="1" count="1">
            <x v="53"/>
          </reference>
          <reference field="9" count="1" selected="0">
            <x v="17"/>
          </reference>
          <reference field="11" count="1" selected="0">
            <x v="0"/>
          </reference>
        </references>
      </pivotArea>
    </format>
    <format dxfId="327">
      <pivotArea dataOnly="0" labelOnly="1" outline="0" fieldPosition="0">
        <references count="3">
          <reference field="1" count="1">
            <x v="116"/>
          </reference>
          <reference field="9" count="1" selected="0">
            <x v="26"/>
          </reference>
          <reference field="11" count="1" selected="0">
            <x v="0"/>
          </reference>
        </references>
      </pivotArea>
    </format>
    <format dxfId="326">
      <pivotArea dataOnly="0" labelOnly="1" outline="0" fieldPosition="0">
        <references count="3">
          <reference field="1" count="1">
            <x v="19"/>
          </reference>
          <reference field="9" count="1" selected="0">
            <x v="32"/>
          </reference>
          <reference field="11" count="1" selected="0">
            <x v="0"/>
          </reference>
        </references>
      </pivotArea>
    </format>
    <format dxfId="325">
      <pivotArea dataOnly="0" labelOnly="1" outline="0" fieldPosition="0">
        <references count="3">
          <reference field="1" count="1">
            <x v="46"/>
          </reference>
          <reference field="9" count="1" selected="0">
            <x v="35"/>
          </reference>
          <reference field="11" count="1" selected="0">
            <x v="0"/>
          </reference>
        </references>
      </pivotArea>
    </format>
    <format dxfId="324">
      <pivotArea dataOnly="0" labelOnly="1" outline="0" fieldPosition="0">
        <references count="3">
          <reference field="1" count="1">
            <x v="14"/>
          </reference>
          <reference field="9" count="1" selected="0">
            <x v="36"/>
          </reference>
          <reference field="11" count="1" selected="0">
            <x v="0"/>
          </reference>
        </references>
      </pivotArea>
    </format>
    <format dxfId="323">
      <pivotArea dataOnly="0" labelOnly="1" outline="0" fieldPosition="0">
        <references count="3">
          <reference field="1" count="1">
            <x v="68"/>
          </reference>
          <reference field="9" count="1" selected="0">
            <x v="40"/>
          </reference>
          <reference field="11" count="1" selected="0">
            <x v="0"/>
          </reference>
        </references>
      </pivotArea>
    </format>
    <format dxfId="322">
      <pivotArea dataOnly="0" labelOnly="1" outline="0" fieldPosition="0">
        <references count="3">
          <reference field="1" count="1">
            <x v="69"/>
          </reference>
          <reference field="9" count="1" selected="0">
            <x v="41"/>
          </reference>
          <reference field="11" count="1" selected="0">
            <x v="0"/>
          </reference>
        </references>
      </pivotArea>
    </format>
    <format dxfId="321">
      <pivotArea dataOnly="0" labelOnly="1" outline="0" fieldPosition="0">
        <references count="3">
          <reference field="1" count="1">
            <x v="121"/>
          </reference>
          <reference field="9" count="1" selected="0">
            <x v="46"/>
          </reference>
          <reference field="11" count="1" selected="0">
            <x v="0"/>
          </reference>
        </references>
      </pivotArea>
    </format>
    <format dxfId="320">
      <pivotArea dataOnly="0" labelOnly="1" outline="0" fieldPosition="0">
        <references count="3">
          <reference field="1" count="1">
            <x v="55"/>
          </reference>
          <reference field="9" count="1" selected="0">
            <x v="48"/>
          </reference>
          <reference field="11" count="1" selected="0">
            <x v="0"/>
          </reference>
        </references>
      </pivotArea>
    </format>
    <format dxfId="319">
      <pivotArea dataOnly="0" labelOnly="1" outline="0" fieldPosition="0">
        <references count="3">
          <reference field="1" count="1">
            <x v="67"/>
          </reference>
          <reference field="9" count="1" selected="0">
            <x v="52"/>
          </reference>
          <reference field="11" count="1" selected="0">
            <x v="0"/>
          </reference>
        </references>
      </pivotArea>
    </format>
    <format dxfId="318">
      <pivotArea dataOnly="0" labelOnly="1" outline="0" fieldPosition="0">
        <references count="3">
          <reference field="1" count="1">
            <x v="74"/>
          </reference>
          <reference field="9" count="1" selected="0">
            <x v="54"/>
          </reference>
          <reference field="11" count="1" selected="0">
            <x v="0"/>
          </reference>
        </references>
      </pivotArea>
    </format>
    <format dxfId="317">
      <pivotArea dataOnly="0" labelOnly="1" outline="0" fieldPosition="0">
        <references count="3">
          <reference field="1" count="1">
            <x v="93"/>
          </reference>
          <reference field="9" count="1" selected="0">
            <x v="57"/>
          </reference>
          <reference field="11" count="1" selected="0">
            <x v="0"/>
          </reference>
        </references>
      </pivotArea>
    </format>
    <format dxfId="316">
      <pivotArea dataOnly="0" labelOnly="1" outline="0" fieldPosition="0">
        <references count="3">
          <reference field="1" count="1">
            <x v="108"/>
          </reference>
          <reference field="9" count="1" selected="0">
            <x v="59"/>
          </reference>
          <reference field="11" count="1" selected="0">
            <x v="0"/>
          </reference>
        </references>
      </pivotArea>
    </format>
    <format dxfId="315">
      <pivotArea dataOnly="0" labelOnly="1" outline="0" fieldPosition="0">
        <references count="3">
          <reference field="1" count="1">
            <x v="120"/>
          </reference>
          <reference field="9" count="1" selected="0">
            <x v="60"/>
          </reference>
          <reference field="11" count="1" selected="0">
            <x v="0"/>
          </reference>
        </references>
      </pivotArea>
    </format>
    <format dxfId="314">
      <pivotArea dataOnly="0" labelOnly="1" outline="0" fieldPosition="0">
        <references count="3">
          <reference field="1" count="1">
            <x v="33"/>
          </reference>
          <reference field="9" count="1" selected="0">
            <x v="61"/>
          </reference>
          <reference field="11" count="1" selected="0">
            <x v="0"/>
          </reference>
        </references>
      </pivotArea>
    </format>
    <format dxfId="313">
      <pivotArea dataOnly="0" labelOnly="1" outline="0" fieldPosition="0">
        <references count="3">
          <reference field="1" count="1">
            <x v="58"/>
          </reference>
          <reference field="9" count="1" selected="0">
            <x v="63"/>
          </reference>
          <reference field="11" count="1" selected="0">
            <x v="0"/>
          </reference>
        </references>
      </pivotArea>
    </format>
    <format dxfId="312">
      <pivotArea dataOnly="0" labelOnly="1" outline="0" fieldPosition="0">
        <references count="3">
          <reference field="1" count="1">
            <x v="107"/>
          </reference>
          <reference field="9" count="1" selected="0">
            <x v="64"/>
          </reference>
          <reference field="11" count="1" selected="0">
            <x v="0"/>
          </reference>
        </references>
      </pivotArea>
    </format>
    <format dxfId="311">
      <pivotArea dataOnly="0" labelOnly="1" outline="0" fieldPosition="0">
        <references count="3">
          <reference field="1" count="1">
            <x v="79"/>
          </reference>
          <reference field="9" count="1" selected="0">
            <x v="66"/>
          </reference>
          <reference field="11" count="1" selected="0">
            <x v="0"/>
          </reference>
        </references>
      </pivotArea>
    </format>
    <format dxfId="310">
      <pivotArea dataOnly="0" labelOnly="1" outline="0" fieldPosition="0">
        <references count="3">
          <reference field="1" count="1">
            <x v="52"/>
          </reference>
          <reference field="9" count="1" selected="0">
            <x v="69"/>
          </reference>
          <reference field="11" count="1" selected="0">
            <x v="0"/>
          </reference>
        </references>
      </pivotArea>
    </format>
    <format dxfId="309">
      <pivotArea dataOnly="0" labelOnly="1" outline="0" fieldPosition="0">
        <references count="3">
          <reference field="1" count="1">
            <x v="50"/>
          </reference>
          <reference field="9" count="1" selected="0">
            <x v="70"/>
          </reference>
          <reference field="11" count="1" selected="0">
            <x v="0"/>
          </reference>
        </references>
      </pivotArea>
    </format>
    <format dxfId="308">
      <pivotArea dataOnly="0" labelOnly="1" outline="0" fieldPosition="0">
        <references count="3">
          <reference field="1" count="1">
            <x v="51"/>
          </reference>
          <reference field="9" count="1" selected="0">
            <x v="71"/>
          </reference>
          <reference field="11" count="1" selected="0">
            <x v="0"/>
          </reference>
        </references>
      </pivotArea>
    </format>
    <format dxfId="307">
      <pivotArea dataOnly="0" labelOnly="1" outline="0" fieldPosition="0">
        <references count="3">
          <reference field="1" count="1">
            <x v="57"/>
          </reference>
          <reference field="9" count="1" selected="0">
            <x v="72"/>
          </reference>
          <reference field="11" count="1" selected="0">
            <x v="0"/>
          </reference>
        </references>
      </pivotArea>
    </format>
    <format dxfId="306">
      <pivotArea dataOnly="0" labelOnly="1" outline="0" fieldPosition="0">
        <references count="3">
          <reference field="1" count="1">
            <x v="2"/>
          </reference>
          <reference field="9" count="1" selected="0">
            <x v="76"/>
          </reference>
          <reference field="11" count="1" selected="0">
            <x v="0"/>
          </reference>
        </references>
      </pivotArea>
    </format>
    <format dxfId="305">
      <pivotArea dataOnly="0" labelOnly="1" outline="0" fieldPosition="0">
        <references count="3">
          <reference field="1" count="1">
            <x v="15"/>
          </reference>
          <reference field="9" count="1" selected="0">
            <x v="77"/>
          </reference>
          <reference field="11" count="1" selected="0">
            <x v="0"/>
          </reference>
        </references>
      </pivotArea>
    </format>
    <format dxfId="304">
      <pivotArea dataOnly="0" labelOnly="1" outline="0" fieldPosition="0">
        <references count="3">
          <reference field="1" count="1">
            <x v="60"/>
          </reference>
          <reference field="9" count="1" selected="0">
            <x v="80"/>
          </reference>
          <reference field="11" count="1" selected="0">
            <x v="0"/>
          </reference>
        </references>
      </pivotArea>
    </format>
    <format dxfId="303">
      <pivotArea dataOnly="0" labelOnly="1" outline="0" fieldPosition="0">
        <references count="3">
          <reference field="1" count="1">
            <x v="97"/>
          </reference>
          <reference field="9" count="1" selected="0">
            <x v="81"/>
          </reference>
          <reference field="11" count="1" selected="0">
            <x v="0"/>
          </reference>
        </references>
      </pivotArea>
    </format>
    <format dxfId="302">
      <pivotArea dataOnly="0" labelOnly="1" outline="0" fieldPosition="0">
        <references count="3">
          <reference field="1" count="1">
            <x v="81"/>
          </reference>
          <reference field="9" count="1" selected="0">
            <x v="82"/>
          </reference>
          <reference field="11" count="1" selected="0">
            <x v="0"/>
          </reference>
        </references>
      </pivotArea>
    </format>
    <format dxfId="301">
      <pivotArea dataOnly="0" labelOnly="1" outline="0" fieldPosition="0">
        <references count="3">
          <reference field="1" count="1">
            <x v="1"/>
          </reference>
          <reference field="9" count="1" selected="0">
            <x v="84"/>
          </reference>
          <reference field="11" count="1" selected="0">
            <x v="0"/>
          </reference>
        </references>
      </pivotArea>
    </format>
    <format dxfId="300">
      <pivotArea dataOnly="0" labelOnly="1" outline="0" fieldPosition="0">
        <references count="3">
          <reference field="1" count="1">
            <x v="10"/>
          </reference>
          <reference field="9" count="1" selected="0">
            <x v="85"/>
          </reference>
          <reference field="11" count="1" selected="0">
            <x v="0"/>
          </reference>
        </references>
      </pivotArea>
    </format>
    <format dxfId="299">
      <pivotArea dataOnly="0" labelOnly="1" outline="0" fieldPosition="0">
        <references count="3">
          <reference field="1" count="1">
            <x v="21"/>
          </reference>
          <reference field="9" count="1" selected="0">
            <x v="86"/>
          </reference>
          <reference field="11" count="1" selected="0">
            <x v="0"/>
          </reference>
        </references>
      </pivotArea>
    </format>
    <format dxfId="298">
      <pivotArea dataOnly="0" labelOnly="1" outline="0" fieldPosition="0">
        <references count="3">
          <reference field="1" count="1">
            <x v="47"/>
          </reference>
          <reference field="9" count="1" selected="0">
            <x v="87"/>
          </reference>
          <reference field="11" count="1" selected="0">
            <x v="0"/>
          </reference>
        </references>
      </pivotArea>
    </format>
    <format dxfId="297">
      <pivotArea dataOnly="0" labelOnly="1" outline="0" fieldPosition="0">
        <references count="3">
          <reference field="1" count="1">
            <x v="62"/>
          </reference>
          <reference field="9" count="1" selected="0">
            <x v="88"/>
          </reference>
          <reference field="11" count="1" selected="0">
            <x v="0"/>
          </reference>
        </references>
      </pivotArea>
    </format>
    <format dxfId="296">
      <pivotArea dataOnly="0" labelOnly="1" outline="0" fieldPosition="0">
        <references count="3">
          <reference field="1" count="1">
            <x v="5"/>
          </reference>
          <reference field="9" count="1" selected="0">
            <x v="89"/>
          </reference>
          <reference field="11" count="1" selected="0">
            <x v="0"/>
          </reference>
        </references>
      </pivotArea>
    </format>
    <format dxfId="295">
      <pivotArea dataOnly="0" labelOnly="1" outline="0" fieldPosition="0">
        <references count="3">
          <reference field="1" count="1">
            <x v="9"/>
          </reference>
          <reference field="9" count="1" selected="0">
            <x v="90"/>
          </reference>
          <reference field="11" count="1" selected="0">
            <x v="0"/>
          </reference>
        </references>
      </pivotArea>
    </format>
    <format dxfId="294">
      <pivotArea dataOnly="0" labelOnly="1" outline="0" fieldPosition="0">
        <references count="3">
          <reference field="1" count="1">
            <x v="82"/>
          </reference>
          <reference field="9" count="1" selected="0">
            <x v="91"/>
          </reference>
          <reference field="11" count="1" selected="0">
            <x v="0"/>
          </reference>
        </references>
      </pivotArea>
    </format>
    <format dxfId="293">
      <pivotArea dataOnly="0" labelOnly="1" outline="0" fieldPosition="0">
        <references count="3">
          <reference field="1" count="1">
            <x v="0"/>
          </reference>
          <reference field="9" count="1" selected="0">
            <x v="92"/>
          </reference>
          <reference field="11" count="1" selected="0">
            <x v="0"/>
          </reference>
        </references>
      </pivotArea>
    </format>
    <format dxfId="292">
      <pivotArea dataOnly="0" labelOnly="1" outline="0" fieldPosition="0">
        <references count="3">
          <reference field="1" count="1">
            <x v="66"/>
          </reference>
          <reference field="9" count="1" selected="0">
            <x v="93"/>
          </reference>
          <reference field="11" count="1" selected="0">
            <x v="0"/>
          </reference>
        </references>
      </pivotArea>
    </format>
    <format dxfId="291">
      <pivotArea dataOnly="0" labelOnly="1" outline="0" fieldPosition="0">
        <references count="3">
          <reference field="1" count="1">
            <x v="94"/>
          </reference>
          <reference field="9" count="1" selected="0">
            <x v="94"/>
          </reference>
          <reference field="11" count="1" selected="0">
            <x v="0"/>
          </reference>
        </references>
      </pivotArea>
    </format>
    <format dxfId="290">
      <pivotArea dataOnly="0" labelOnly="1" outline="0" fieldPosition="0">
        <references count="3">
          <reference field="1" count="1">
            <x v="64"/>
          </reference>
          <reference field="9" count="1" selected="0">
            <x v="95"/>
          </reference>
          <reference field="11" count="1" selected="0">
            <x v="0"/>
          </reference>
        </references>
      </pivotArea>
    </format>
    <format dxfId="289">
      <pivotArea dataOnly="0" labelOnly="1" outline="0" fieldPosition="0">
        <references count="3">
          <reference field="1" count="1">
            <x v="9"/>
          </reference>
          <reference field="9" count="1" selected="0">
            <x v="96"/>
          </reference>
          <reference field="11" count="1" selected="0">
            <x v="0"/>
          </reference>
        </references>
      </pivotArea>
    </format>
    <format dxfId="288">
      <pivotArea dataOnly="0" labelOnly="1" outline="0" fieldPosition="0">
        <references count="3">
          <reference field="1" count="1">
            <x v="22"/>
          </reference>
          <reference field="9" count="1" selected="0">
            <x v="97"/>
          </reference>
          <reference field="11" count="1" selected="0">
            <x v="0"/>
          </reference>
        </references>
      </pivotArea>
    </format>
    <format dxfId="287">
      <pivotArea dataOnly="0" labelOnly="1" outline="0" fieldPosition="0">
        <references count="3">
          <reference field="1" count="1">
            <x v="84"/>
          </reference>
          <reference field="9" count="1" selected="0">
            <x v="98"/>
          </reference>
          <reference field="11" count="1" selected="0">
            <x v="0"/>
          </reference>
        </references>
      </pivotArea>
    </format>
    <format dxfId="286">
      <pivotArea dataOnly="0" labelOnly="1" outline="0" fieldPosition="0">
        <references count="3">
          <reference field="1" count="1">
            <x v="85"/>
          </reference>
          <reference field="9" count="1" selected="0">
            <x v="99"/>
          </reference>
          <reference field="11" count="1" selected="0">
            <x v="0"/>
          </reference>
        </references>
      </pivotArea>
    </format>
    <format dxfId="285">
      <pivotArea dataOnly="0" labelOnly="1" outline="0" fieldPosition="0">
        <references count="3">
          <reference field="1" count="1">
            <x v="88"/>
          </reference>
          <reference field="9" count="1" selected="0">
            <x v="100"/>
          </reference>
          <reference field="11" count="1" selected="0">
            <x v="0"/>
          </reference>
        </references>
      </pivotArea>
    </format>
    <format dxfId="284">
      <pivotArea dataOnly="0" labelOnly="1" outline="0" fieldPosition="0">
        <references count="3">
          <reference field="1" count="1">
            <x v="89"/>
          </reference>
          <reference field="9" count="1" selected="0">
            <x v="101"/>
          </reference>
          <reference field="11" count="1" selected="0">
            <x v="0"/>
          </reference>
        </references>
      </pivotArea>
    </format>
    <format dxfId="283">
      <pivotArea dataOnly="0" labelOnly="1" outline="0" fieldPosition="0">
        <references count="3">
          <reference field="1" count="1">
            <x v="83"/>
          </reference>
          <reference field="9" count="1" selected="0">
            <x v="102"/>
          </reference>
          <reference field="11" count="1" selected="0">
            <x v="0"/>
          </reference>
        </references>
      </pivotArea>
    </format>
    <format dxfId="282">
      <pivotArea dataOnly="0" labelOnly="1" outline="0" fieldPosition="0">
        <references count="3">
          <reference field="1" count="1">
            <x v="63"/>
          </reference>
          <reference field="9" count="1" selected="0">
            <x v="103"/>
          </reference>
          <reference field="11" count="1" selected="0">
            <x v="0"/>
          </reference>
        </references>
      </pivotArea>
    </format>
    <format dxfId="281">
      <pivotArea dataOnly="0" labelOnly="1" outline="0" fieldPosition="0">
        <references count="3">
          <reference field="1" count="1">
            <x v="61"/>
          </reference>
          <reference field="9" count="1" selected="0">
            <x v="104"/>
          </reference>
          <reference field="11" count="1" selected="0">
            <x v="0"/>
          </reference>
        </references>
      </pivotArea>
    </format>
    <format dxfId="280">
      <pivotArea dataOnly="0" labelOnly="1" outline="0" fieldPosition="0">
        <references count="3">
          <reference field="1" count="1">
            <x v="86"/>
          </reference>
          <reference field="9" count="1" selected="0">
            <x v="105"/>
          </reference>
          <reference field="11" count="1" selected="0">
            <x v="0"/>
          </reference>
        </references>
      </pivotArea>
    </format>
    <format dxfId="279">
      <pivotArea dataOnly="0" labelOnly="1" outline="0" fieldPosition="0">
        <references count="3">
          <reference field="1" count="1">
            <x v="9"/>
          </reference>
          <reference field="9" count="1" selected="0">
            <x v="106"/>
          </reference>
          <reference field="11" count="1" selected="0">
            <x v="0"/>
          </reference>
        </references>
      </pivotArea>
    </format>
    <format dxfId="278">
      <pivotArea dataOnly="0" labelOnly="1" outline="0" fieldPosition="0">
        <references count="3">
          <reference field="1" count="1">
            <x v="4"/>
          </reference>
          <reference field="9" count="1" selected="0">
            <x v="107"/>
          </reference>
          <reference field="11" count="1" selected="0">
            <x v="0"/>
          </reference>
        </references>
      </pivotArea>
    </format>
    <format dxfId="277">
      <pivotArea dataOnly="0" labelOnly="1" outline="0" fieldPosition="0">
        <references count="3">
          <reference field="1" count="1">
            <x v="9"/>
          </reference>
          <reference field="9" count="1" selected="0">
            <x v="108"/>
          </reference>
          <reference field="11" count="1" selected="0">
            <x v="0"/>
          </reference>
        </references>
      </pivotArea>
    </format>
    <format dxfId="276">
      <pivotArea dataOnly="0" labelOnly="1" outline="0" fieldPosition="0">
        <references count="3">
          <reference field="1" count="1">
            <x v="65"/>
          </reference>
          <reference field="9" count="1" selected="0">
            <x v="109"/>
          </reference>
          <reference field="11" count="1" selected="0">
            <x v="0"/>
          </reference>
        </references>
      </pivotArea>
    </format>
    <format dxfId="275">
      <pivotArea dataOnly="0" labelOnly="1" outline="0" fieldPosition="0">
        <references count="3">
          <reference field="1" count="1">
            <x v="2"/>
          </reference>
          <reference field="9" count="1" selected="0">
            <x v="110"/>
          </reference>
          <reference field="11" count="1" selected="0">
            <x v="0"/>
          </reference>
        </references>
      </pivotArea>
    </format>
    <format dxfId="274">
      <pivotArea dataOnly="0" labelOnly="1" outline="0" fieldPosition="0">
        <references count="3">
          <reference field="1" count="1">
            <x v="1"/>
          </reference>
          <reference field="9" count="1" selected="0">
            <x v="111"/>
          </reference>
          <reference field="11" count="1" selected="0">
            <x v="0"/>
          </reference>
        </references>
      </pivotArea>
    </format>
    <format dxfId="273">
      <pivotArea dataOnly="0" labelOnly="1" outline="0" fieldPosition="0">
        <references count="3">
          <reference field="1" count="1">
            <x v="12"/>
          </reference>
          <reference field="9" count="1" selected="0">
            <x v="112"/>
          </reference>
          <reference field="11" count="1" selected="0">
            <x v="0"/>
          </reference>
        </references>
      </pivotArea>
    </format>
    <format dxfId="272">
      <pivotArea dataOnly="0" labelOnly="1" outline="0" fieldPosition="0">
        <references count="3">
          <reference field="1" count="1">
            <x v="27"/>
          </reference>
          <reference field="9" count="1" selected="0">
            <x v="134"/>
          </reference>
          <reference field="11" count="1" selected="0">
            <x v="1"/>
          </reference>
        </references>
      </pivotArea>
    </format>
    <format dxfId="271">
      <pivotArea dataOnly="0" labelOnly="1" outline="0" fieldPosition="0">
        <references count="3">
          <reference field="1" count="1">
            <x v="28"/>
          </reference>
          <reference field="9" count="1" selected="0">
            <x v="135"/>
          </reference>
          <reference field="11" count="1" selected="0">
            <x v="1"/>
          </reference>
        </references>
      </pivotArea>
    </format>
    <format dxfId="270">
      <pivotArea dataOnly="0" labelOnly="1" outline="0" fieldPosition="0">
        <references count="3">
          <reference field="1" count="1">
            <x v="23"/>
          </reference>
          <reference field="9" count="1" selected="0">
            <x v="136"/>
          </reference>
          <reference field="11" count="1" selected="0">
            <x v="1"/>
          </reference>
        </references>
      </pivotArea>
    </format>
    <format dxfId="269">
      <pivotArea dataOnly="0" labelOnly="1" outline="0" fieldPosition="0">
        <references count="3">
          <reference field="1" count="1">
            <x v="41"/>
          </reference>
          <reference field="9" count="1" selected="0">
            <x v="137"/>
          </reference>
          <reference field="11" count="1" selected="0">
            <x v="1"/>
          </reference>
        </references>
      </pivotArea>
    </format>
    <format dxfId="268">
      <pivotArea dataOnly="0" labelOnly="1" outline="0" fieldPosition="0">
        <references count="3">
          <reference field="1" count="1">
            <x v="24"/>
          </reference>
          <reference field="9" count="1" selected="0">
            <x v="138"/>
          </reference>
          <reference field="11" count="1" selected="0">
            <x v="1"/>
          </reference>
        </references>
      </pivotArea>
    </format>
    <format dxfId="267">
      <pivotArea dataOnly="0" labelOnly="1" outline="0" fieldPosition="0">
        <references count="3">
          <reference field="1" count="1">
            <x v="38"/>
          </reference>
          <reference field="9" count="1" selected="0">
            <x v="139"/>
          </reference>
          <reference field="11" count="1" selected="0">
            <x v="1"/>
          </reference>
        </references>
      </pivotArea>
    </format>
    <format dxfId="266">
      <pivotArea dataOnly="0" labelOnly="1" outline="0" fieldPosition="0">
        <references count="1">
          <reference field="11" count="1">
            <x v="0"/>
          </reference>
        </references>
      </pivotArea>
    </format>
    <format dxfId="265">
      <pivotArea dataOnly="0" labelOnly="1" outline="0" fieldPosition="0">
        <references count="1">
          <reference field="11" count="1">
            <x v="1"/>
          </reference>
        </references>
      </pivotArea>
    </format>
    <format dxfId="264">
      <pivotArea dataOnly="0" labelOnly="1" outline="0" fieldPosition="0">
        <references count="1">
          <reference field="11" count="1">
            <x v="0"/>
          </reference>
        </references>
      </pivotArea>
    </format>
    <format dxfId="263">
      <pivotArea field="11" type="button" dataOnly="0" labelOnly="1" outline="0" axis="axisRow" fieldPosition="0"/>
    </format>
    <format dxfId="262">
      <pivotArea dataOnly="0" labelOnly="1" outline="0" fieldPosition="0">
        <references count="1">
          <reference field="11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A000000}" name="Kontingenčná tabuľka2" cacheId="10" applyNumberFormats="0" applyBorderFormats="0" applyFontFormats="0" applyPatternFormats="0" applyAlignmentFormats="0" applyWidthHeightFormats="1" dataCaption="Hodnoty" grandTotalCaption="Spolu" updatedVersion="7" minRefreshableVersion="3" itemPrintTitles="1" createdVersion="6" indent="0" compact="0" compactData="0" gridDropZones="1" multipleFieldFilters="0">
  <location ref="F7:J4433" firstHeaderRow="1" firstDataRow="2" firstDataCol="3" rowPageCount="1" colPageCount="1"/>
  <pivotFields count="14">
    <pivotField compact="0" outline="0" showAll="0"/>
    <pivotField axis="axisRow" compact="0" outline="0" showAll="0">
      <items count="1597">
        <item m="1" x="1211"/>
        <item m="1" x="1227"/>
        <item m="1" x="1230"/>
        <item m="1" x="1231"/>
        <item m="1" x="1242"/>
        <item m="1" x="1233"/>
        <item m="1" x="1234"/>
        <item m="1" x="1235"/>
        <item m="1" x="1236"/>
        <item m="1" x="1241"/>
        <item m="1" x="1243"/>
        <item m="1" x="1244"/>
        <item m="1" x="1246"/>
        <item m="1" x="1247"/>
        <item m="1" x="1250"/>
        <item m="1" x="920"/>
        <item m="1" x="837"/>
        <item m="1" x="838"/>
        <item m="1" x="839"/>
        <item m="1" x="226"/>
        <item m="1" x="227"/>
        <item m="1" x="228"/>
        <item m="1" x="230"/>
        <item m="1" x="1517"/>
        <item m="1" x="1518"/>
        <item m="1" x="1519"/>
        <item m="1" x="1521"/>
        <item m="1" x="1522"/>
        <item m="1" x="1523"/>
        <item m="1" x="835"/>
        <item m="1" x="528"/>
        <item m="1" x="535"/>
        <item m="1" x="536"/>
        <item m="1" x="1137"/>
        <item m="1" x="1139"/>
        <item m="1" x="244"/>
        <item m="1" x="245"/>
        <item m="1" x="247"/>
        <item m="1" x="318"/>
        <item m="1" x="643"/>
        <item x="62"/>
        <item m="1" x="267"/>
        <item m="1" x="1547"/>
        <item m="1" x="474"/>
        <item m="1" x="1261"/>
        <item m="1" x="1309"/>
        <item m="1" x="816"/>
        <item m="1" x="737"/>
        <item m="1" x="744"/>
        <item m="1" x="745"/>
        <item m="1" x="746"/>
        <item m="1" x="747"/>
        <item m="1" x="748"/>
        <item m="1" x="749"/>
        <item m="1" x="752"/>
        <item m="1" x="761"/>
        <item m="1" x="765"/>
        <item m="1" x="777"/>
        <item m="1" x="785"/>
        <item m="1" x="786"/>
        <item m="1" x="790"/>
        <item m="1" x="798"/>
        <item m="1" x="802"/>
        <item m="1" x="803"/>
        <item m="1" x="804"/>
        <item m="1" x="805"/>
        <item m="1" x="71"/>
        <item m="1" x="80"/>
        <item m="1" x="81"/>
        <item m="1" x="82"/>
        <item m="1" x="86"/>
        <item m="1" x="87"/>
        <item m="1" x="88"/>
        <item m="1" x="90"/>
        <item m="1" x="91"/>
        <item m="1" x="92"/>
        <item m="1" x="93"/>
        <item m="1" x="94"/>
        <item m="1" x="95"/>
        <item m="1" x="96"/>
        <item m="1" x="98"/>
        <item m="1" x="99"/>
        <item m="1" x="100"/>
        <item m="1" x="101"/>
        <item m="1" x="102"/>
        <item m="1" x="103"/>
        <item m="1" x="104"/>
        <item m="1" x="128"/>
        <item m="1" x="138"/>
        <item m="1" x="139"/>
        <item m="1" x="146"/>
        <item m="1" x="150"/>
        <item m="1" x="151"/>
        <item m="1" x="152"/>
        <item m="1" x="154"/>
        <item m="1" x="168"/>
        <item m="1" x="181"/>
        <item m="1" x="182"/>
        <item m="1" x="183"/>
        <item m="1" x="184"/>
        <item m="1" x="188"/>
        <item m="1" x="192"/>
        <item m="1" x="193"/>
        <item m="1" x="197"/>
        <item m="1" x="208"/>
        <item m="1" x="209"/>
        <item m="1" x="210"/>
        <item m="1" x="211"/>
        <item m="1" x="212"/>
        <item m="1" x="213"/>
        <item m="1" x="520"/>
        <item m="1" x="428"/>
        <item m="1" x="429"/>
        <item m="1" x="449"/>
        <item m="1" x="456"/>
        <item m="1" x="458"/>
        <item m="1" x="1064"/>
        <item m="1" x="1074"/>
        <item m="1" x="1078"/>
        <item m="1" x="1084"/>
        <item m="1" x="1098"/>
        <item m="1" x="1101"/>
        <item x="63"/>
        <item m="1" x="1095"/>
        <item m="1" x="791"/>
        <item m="1" x="792"/>
        <item m="1" x="789"/>
        <item m="1" x="1076"/>
        <item m="1" x="1239"/>
        <item m="1" x="89"/>
        <item m="1" x="153"/>
        <item m="1" x="129"/>
        <item m="1" x="217"/>
        <item m="1" x="769"/>
        <item m="1" x="1238"/>
        <item m="1" x="1478"/>
        <item m="1" x="107"/>
        <item m="1" x="108"/>
        <item m="1" x="109"/>
        <item m="1" x="120"/>
        <item m="1" x="1237"/>
        <item m="1" x="189"/>
        <item m="1" x="205"/>
        <item m="1" x="106"/>
        <item m="1" x="105"/>
        <item m="1" x="170"/>
        <item m="1" x="451"/>
        <item m="1" x="434"/>
        <item m="1" x="1260"/>
        <item m="1" x="525"/>
        <item m="1" x="266"/>
        <item m="1" x="1473"/>
        <item m="1" x="1555"/>
        <item m="1" x="844"/>
        <item m="1" x="467"/>
        <item m="1" x="829"/>
        <item m="1" x="303"/>
        <item m="1" x="1096"/>
        <item m="1" x="1066"/>
        <item m="1" x="766"/>
        <item m="1" x="1240"/>
        <item m="1" x="149"/>
        <item m="1" x="1251"/>
        <item m="1" x="806"/>
        <item m="1" x="231"/>
        <item m="1" x="176"/>
        <item m="1" x="112"/>
        <item m="1" x="74"/>
        <item m="1" x="460"/>
        <item m="1" x="445"/>
        <item m="1" x="930"/>
        <item m="1" x="1474"/>
        <item m="1" x="1323"/>
        <item m="1" x="497"/>
        <item m="1" x="734"/>
        <item m="1" x="555"/>
        <item m="1" x="76"/>
        <item m="1" x="464"/>
        <item m="1" x="309"/>
        <item m="1" x="759"/>
        <item m="1" x="246"/>
        <item m="1" x="1086"/>
        <item m="1" x="767"/>
        <item m="1" x="768"/>
        <item m="1" x="808"/>
        <item m="1" x="496"/>
        <item m="1" x="85"/>
        <item m="1" x="113"/>
        <item m="1" x="155"/>
        <item m="1" x="78"/>
        <item m="1" x="169"/>
        <item m="1" x="114"/>
        <item m="1" x="115"/>
        <item m="1" x="797"/>
        <item m="1" x="810"/>
        <item m="1" x="814"/>
        <item m="1" x="840"/>
        <item m="1" x="424"/>
        <item m="1" x="308"/>
        <item m="1" x="1310"/>
        <item m="1" x="1311"/>
        <item m="1" x="475"/>
        <item m="1" x="486"/>
        <item m="1" x="443"/>
        <item m="1" x="1097"/>
        <item m="1" x="793"/>
        <item m="1" x="794"/>
        <item m="1" x="1065"/>
        <item m="1" x="157"/>
        <item m="1" x="1593"/>
        <item m="1" x="807"/>
        <item m="1" x="809"/>
        <item m="1" x="84"/>
        <item m="1" x="156"/>
        <item m="1" x="148"/>
        <item m="1" x="1210"/>
        <item m="1" x="1245"/>
        <item m="1" x="83"/>
        <item m="1" x="225"/>
        <item m="1" x="461"/>
        <item m="1" x="444"/>
        <item m="1" x="1411"/>
        <item m="1" x="1553"/>
        <item m="1" x="1475"/>
        <item m="1" x="753"/>
        <item m="1" x="773"/>
        <item m="1" x="1085"/>
        <item m="1" x="1072"/>
        <item m="1" x="1063"/>
        <item m="1" x="1257"/>
        <item m="1" x="1566"/>
        <item m="1" x="147"/>
        <item m="1" x="215"/>
        <item m="1" x="1091"/>
        <item m="1" x="204"/>
        <item m="1" x="799"/>
        <item m="1" x="135"/>
        <item m="1" x="133"/>
        <item m="1" x="201"/>
        <item m="1" x="454"/>
        <item m="1" x="366"/>
        <item m="1" x="1249"/>
        <item m="1" x="842"/>
        <item m="1" x="427"/>
        <item m="1" x="426"/>
        <item m="1" x="265"/>
        <item m="1" x="1481"/>
        <item m="1" x="503"/>
        <item m="1" x="307"/>
        <item m="1" x="1082"/>
        <item m="1" x="1079"/>
        <item m="1" x="1083"/>
        <item m="1" x="494"/>
        <item m="1" x="813"/>
        <item m="1" x="229"/>
        <item m="1" x="841"/>
        <item m="1" x="224"/>
        <item m="1" x="141"/>
        <item m="1" x="1253"/>
        <item m="1" x="116"/>
        <item m="1" x="111"/>
        <item m="1" x="110"/>
        <item m="1" x="1248"/>
        <item m="1" x="223"/>
        <item m="1" x="1252"/>
        <item m="1" x="432"/>
        <item m="1" x="455"/>
        <item m="1" x="459"/>
        <item m="1" x="310"/>
        <item m="1" x="311"/>
        <item m="1" x="356"/>
        <item m="1" x="526"/>
        <item m="1" x="534"/>
        <item m="1" x="772"/>
        <item m="1" x="771"/>
        <item m="1" x="770"/>
        <item m="1" x="1565"/>
        <item m="1" x="431"/>
        <item m="1" x="775"/>
        <item m="1" x="1222"/>
        <item m="1" x="124"/>
        <item m="1" x="158"/>
        <item m="1" x="130"/>
        <item m="1" x="738"/>
        <item m="1" x="430"/>
        <item m="1" x="508"/>
        <item m="1" x="1395"/>
        <item m="1" x="1520"/>
        <item m="1" x="751"/>
        <item m="1" x="1073"/>
        <item m="1" x="1090"/>
        <item m="1" x="922"/>
        <item m="1" x="190"/>
        <item m="1" x="468"/>
        <item m="1" x="180"/>
        <item m="1" x="175"/>
        <item m="1" x="127"/>
        <item m="1" x="834"/>
        <item m="1" x="1224"/>
        <item m="1" x="195"/>
        <item m="1" x="1479"/>
        <item m="1" x="463"/>
        <item m="1" x="446"/>
        <item m="1" x="513"/>
        <item m="1" x="313"/>
        <item m="1" x="533"/>
        <item m="1" x="357"/>
        <item m="1" x="1472"/>
        <item m="1" x="1490"/>
        <item m="1" x="1080"/>
        <item m="1" x="1568"/>
        <item m="1" x="1567"/>
        <item m="1" x="800"/>
        <item m="1" x="185"/>
        <item m="1" x="222"/>
        <item m="1" x="787"/>
        <item m="1" x="143"/>
        <item m="1" x="77"/>
        <item m="1" x="1221"/>
        <item m="1" x="1094"/>
        <item m="1" x="1007"/>
        <item m="1" x="452"/>
        <item m="1" x="554"/>
        <item m="1" x="354"/>
        <item m="1" x="778"/>
        <item m="1" x="198"/>
        <item m="1" x="1228"/>
        <item m="1" x="134"/>
        <item m="1" x="206"/>
        <item m="1" x="121"/>
        <item m="1" x="469"/>
        <item m="1" x="442"/>
        <item m="1" x="448"/>
        <item m="1" x="1312"/>
        <item m="1" x="532"/>
        <item m="1" x="1315"/>
        <item m="1" x="679"/>
        <item m="1" x="1304"/>
        <item m="1" x="1322"/>
        <item m="1" x="1516"/>
        <item m="1" x="1308"/>
        <item m="1" x="1321"/>
        <item m="1" x="783"/>
        <item m="1" x="779"/>
        <item m="1" x="248"/>
        <item m="1" x="843"/>
        <item m="1" x="917"/>
        <item m="1" x="919"/>
        <item m="1" x="218"/>
        <item m="1" x="167"/>
        <item m="1" x="1138"/>
        <item m="1" x="796"/>
        <item m="1" x="172"/>
        <item m="1" x="757"/>
        <item m="1" x="312"/>
        <item m="1" x="254"/>
        <item m="1" x="647"/>
        <item m="1" x="364"/>
        <item m="1" x="433"/>
        <item m="1" x="780"/>
        <item m="1" x="1008"/>
        <item m="1" x="221"/>
        <item m="1" x="1013"/>
        <item m="1" x="122"/>
        <item m="1" x="756"/>
        <item m="1" x="1219"/>
        <item m="1" x="178"/>
        <item m="1" x="740"/>
        <item m="1" x="179"/>
        <item m="1" x="436"/>
        <item m="1" x="1588"/>
        <item m="1" x="1313"/>
        <item m="1" x="1564"/>
        <item m="1" x="776"/>
        <item m="1" x="462"/>
        <item m="1" x="784"/>
        <item m="1" x="833"/>
        <item m="1" x="1102"/>
        <item m="1" x="1011"/>
        <item m="1" x="1220"/>
        <item m="1" x="171"/>
        <item m="1" x="795"/>
        <item m="1" x="117"/>
        <item m="1" x="119"/>
        <item m="1" x="1592"/>
        <item m="1" x="739"/>
        <item m="1" x="1093"/>
        <item m="1" x="646"/>
        <item m="1" x="1552"/>
        <item m="1" x="1563"/>
        <item m="1" x="1317"/>
        <item m="1" x="1320"/>
        <item m="1" x="648"/>
        <item m="1" x="1316"/>
        <item m="1" x="715"/>
        <item m="1" x="97"/>
        <item m="1" x="918"/>
        <item m="1" x="118"/>
        <item m="1" x="762"/>
        <item m="1" x="1218"/>
        <item m="1" x="1215"/>
        <item m="1" x="1216"/>
        <item m="1" x="132"/>
        <item m="1" x="174"/>
        <item m="1" x="131"/>
        <item m="1" x="1069"/>
        <item m="1" x="1088"/>
        <item m="1" x="1226"/>
        <item m="1" x="441"/>
        <item m="1" x="447"/>
        <item m="1" x="1306"/>
        <item m="1" x="484"/>
        <item m="1" x="492"/>
        <item m="1" x="317"/>
        <item m="1" x="827"/>
        <item m="1" x="485"/>
        <item m="1" x="811"/>
        <item m="1" x="782"/>
        <item m="1" x="781"/>
        <item m="1" x="220"/>
        <item m="1" x="1225"/>
        <item m="1" x="1213"/>
        <item m="1" x="832"/>
        <item m="1" x="219"/>
        <item m="1" x="1050"/>
        <item m="1" x="1477"/>
        <item m="1" x="1305"/>
        <item m="1" x="355"/>
        <item m="1" x="1318"/>
        <item m="1" x="487"/>
        <item m="1" x="1595"/>
        <item m="1" x="1067"/>
        <item m="1" x="75"/>
        <item m="1" x="1071"/>
        <item m="1" x="1062"/>
        <item m="1" x="1077"/>
        <item m="1" x="1092"/>
        <item m="1" x="1229"/>
        <item m="1" x="758"/>
        <item m="1" x="483"/>
        <item m="1" x="763"/>
        <item m="1" x="1087"/>
        <item m="1" x="481"/>
        <item m="1" x="437"/>
        <item m="1" x="438"/>
        <item m="1" x="1314"/>
        <item m="1" x="644"/>
        <item m="1" x="1070"/>
        <item m="1" x="194"/>
        <item m="1" x="1594"/>
        <item m="1" x="1068"/>
        <item m="1" x="1089"/>
        <item m="1" x="1075"/>
        <item m="1" x="1223"/>
        <item m="1" x="140"/>
        <item m="1" x="187"/>
        <item m="1" x="1279"/>
        <item m="1" x="1212"/>
        <item m="1" x="440"/>
        <item m="1" x="450"/>
        <item m="1" x="268"/>
        <item m="1" x="417"/>
        <item m="1" x="1319"/>
        <item m="1" x="1307"/>
        <item m="1" x="527"/>
        <item m="1" x="1049"/>
        <item m="1" x="1476"/>
        <item m="1" x="524"/>
        <item m="1" x="645"/>
        <item m="1" x="1043"/>
        <item m="1" x="1443"/>
        <item m="1" x="196"/>
        <item m="1" x="755"/>
        <item m="1" x="764"/>
        <item m="1" x="1232"/>
        <item m="1" x="457"/>
        <item m="1" x="425"/>
        <item m="1" x="714"/>
        <item m="1" x="316"/>
        <item m="1" x="1048"/>
        <item m="1" x="523"/>
        <item m="1" x="1081"/>
        <item m="1" x="741"/>
        <item m="1" x="788"/>
        <item m="1" x="191"/>
        <item m="1" x="162"/>
        <item m="1" x="207"/>
        <item m="1" x="743"/>
        <item m="1" x="742"/>
        <item m="1" x="214"/>
        <item m="1" x="164"/>
        <item m="1" x="203"/>
        <item m="1" x="125"/>
        <item m="1" x="760"/>
        <item m="1" x="123"/>
        <item m="1" x="518"/>
        <item m="1" x="200"/>
        <item m="1" x="70"/>
        <item m="1" x="453"/>
        <item m="1" x="1561"/>
        <item m="1" x="1022"/>
        <item m="1" x="1047"/>
        <item m="1" x="482"/>
        <item m="1" x="530"/>
        <item m="1" x="801"/>
        <item m="1" x="1010"/>
        <item m="1" x="774"/>
        <item m="1" x="831"/>
        <item m="1" x="177"/>
        <item m="1" x="136"/>
        <item m="1" x="1051"/>
        <item m="1" x="173"/>
        <item m="1" x="1217"/>
        <item m="1" x="1009"/>
        <item m="1" x="160"/>
        <item m="1" x="159"/>
        <item m="1" x="199"/>
        <item m="1" x="216"/>
        <item m="1" x="73"/>
        <item m="1" x="439"/>
        <item m="1" x="435"/>
        <item m="1" x="504"/>
        <item m="1" x="531"/>
        <item m="1" x="1589"/>
        <item m="1" x="1562"/>
        <item m="1" x="522"/>
        <item m="1" x="1590"/>
        <item m="1" x="165"/>
        <item m="1" x="161"/>
        <item m="1" x="145"/>
        <item m="1" x="142"/>
        <item m="1" x="144"/>
        <item m="1" x="186"/>
        <item m="1" x="126"/>
        <item m="1" x="202"/>
        <item m="1" x="1103"/>
        <item m="1" x="79"/>
        <item m="1" x="166"/>
        <item m="1" x="137"/>
        <item m="1" x="1041"/>
        <item m="1" x="815"/>
        <item m="1" x="921"/>
        <item m="1" x="826"/>
        <item m="1" x="253"/>
        <item m="1" x="529"/>
        <item m="1" x="600"/>
        <item m="1" x="1012"/>
        <item m="1" x="163"/>
        <item m="1" x="349"/>
        <item m="1" x="754"/>
        <item m="1" x="1182"/>
        <item m="1" x="1573"/>
        <item x="46"/>
        <item m="1" x="336"/>
        <item m="1" x="812"/>
        <item x="39"/>
        <item m="1" x="1486"/>
        <item m="1" x="1301"/>
        <item m="1" x="501"/>
        <item m="1" x="330"/>
        <item m="1" x="1045"/>
        <item m="1" x="328"/>
        <item m="1" x="1428"/>
        <item m="1" x="256"/>
        <item m="1" x="1493"/>
        <item m="1" x="338"/>
        <item m="1" x="1014"/>
        <item m="1" x="470"/>
        <item m="1" x="1160"/>
        <item m="1" x="654"/>
        <item m="1" x="521"/>
        <item m="1" x="1161"/>
        <item m="1" x="595"/>
        <item m="1" x="574"/>
        <item m="1" x="72"/>
        <item m="1" x="1024"/>
        <item m="1" x="335"/>
        <item m="1" x="491"/>
        <item m="1" x="1029"/>
        <item m="1" x="353"/>
        <item m="1" x="1027"/>
        <item m="1" x="258"/>
        <item m="1" x="517"/>
        <item m="1" x="516"/>
        <item m="1" x="1042"/>
        <item m="1" x="1283"/>
        <item m="1" x="1034"/>
        <item m="1" x="1035"/>
        <item m="1" x="1282"/>
        <item m="1" x="902"/>
        <item m="1" x="466"/>
        <item m="1" x="963"/>
        <item m="1" x="242"/>
        <item m="1" x="964"/>
        <item m="1" x="1296"/>
        <item m="1" x="672"/>
        <item m="1" x="1036"/>
        <item m="1" x="346"/>
        <item m="1" x="319"/>
        <item m="1" x="1155"/>
        <item m="1" x="720"/>
        <item m="1" x="239"/>
        <item m="1" x="1495"/>
        <item m="1" x="1507"/>
        <item m="1" x="465"/>
        <item m="1" x="653"/>
        <item m="1" x="650"/>
        <item m="1" x="604"/>
        <item m="1" x="942"/>
        <item m="1" x="345"/>
        <item m="1" x="344"/>
        <item m="1" x="664"/>
        <item m="1" x="257"/>
        <item m="1" x="1496"/>
        <item m="1" x="657"/>
        <item m="1" x="1432"/>
        <item m="1" x="724"/>
        <item m="1" x="616"/>
        <item m="1" x="1170"/>
        <item m="1" x="649"/>
        <item m="1" x="1214"/>
        <item m="1" x="852"/>
        <item m="1" x="289"/>
        <item m="1" x="1429"/>
        <item m="1" x="1497"/>
        <item m="1" x="1445"/>
        <item m="1" x="1391"/>
        <item m="1" x="1168"/>
        <item m="1" x="1153"/>
        <item m="1" x="617"/>
        <item m="1" x="559"/>
        <item m="1" x="472"/>
        <item m="1" x="901"/>
        <item m="1" x="262"/>
        <item m="1" x="1431"/>
        <item m="1" x="1344"/>
        <item m="1" x="1152"/>
        <item m="1" x="618"/>
        <item m="1" x="956"/>
        <item m="1" x="950"/>
        <item m="1" x="628"/>
        <item m="1" x="569"/>
        <item m="1" x="663"/>
        <item m="1" x="1141"/>
        <item m="1" x="1440"/>
        <item m="1" x="1033"/>
        <item m="1" x="557"/>
        <item m="1" x="583"/>
        <item m="1" x="558"/>
        <item m="1" x="1434"/>
        <item m="1" x="543"/>
        <item m="1" x="688"/>
        <item m="1" x="1529"/>
        <item m="1" x="68"/>
        <item m="1" x="498"/>
        <item m="1" x="1458"/>
        <item m="1" x="572"/>
        <item m="1" x="845"/>
        <item m="1" x="331"/>
        <item m="1" x="276"/>
        <item m="1" x="1504"/>
        <item m="1" x="995"/>
        <item m="1" x="1209"/>
        <item m="1" x="1375"/>
        <item m="1" x="342"/>
        <item m="1" x="687"/>
        <item m="1" x="666"/>
        <item m="1" x="1433"/>
        <item m="1" x="1487"/>
        <item m="1" x="1455"/>
        <item m="1" x="69"/>
        <item m="1" x="735"/>
        <item m="1" x="243"/>
        <item x="53"/>
        <item m="1" x="1256"/>
        <item m="1" x="625"/>
        <item m="1" x="629"/>
        <item m="1" x="573"/>
        <item m="1" x="560"/>
        <item m="1" x="548"/>
        <item m="1" x="1003"/>
        <item m="1" x="1142"/>
        <item m="1" x="1397"/>
        <item m="1" x="1132"/>
        <item m="1" x="368"/>
        <item m="1" x="1528"/>
        <item m="1" x="1396"/>
        <item m="1" x="1549"/>
        <item m="1" x="1491"/>
        <item m="1" x="1040"/>
        <item m="1" x="341"/>
        <item m="1" x="1388"/>
        <item m="1" x="1492"/>
        <item m="1" x="419"/>
        <item m="1" x="495"/>
        <item m="1" x="1499"/>
        <item m="1" x="1454"/>
        <item m="1" x="423"/>
        <item m="1" x="381"/>
        <item m="1" x="380"/>
        <item m="1" x="414"/>
        <item m="1" x="1143"/>
        <item m="1" x="588"/>
        <item m="1" x="561"/>
        <item m="1" x="593"/>
        <item m="1" x="594"/>
        <item m="1" x="1274"/>
        <item m="1" x="989"/>
        <item m="1" x="514"/>
        <item m="1" x="343"/>
        <item m="1" x="251"/>
        <item m="1" x="348"/>
        <item m="1" x="252"/>
        <item m="1" x="351"/>
        <item m="1" x="421"/>
        <item m="1" x="1336"/>
        <item m="1" x="1413"/>
        <item m="1" x="1303"/>
        <item m="1" x="1548"/>
        <item m="1" x="685"/>
        <item m="1" x="1581"/>
        <item m="1" x="1511"/>
        <item m="1" x="596"/>
        <item m="1" x="1326"/>
        <item m="1" x="1416"/>
        <item m="1" x="855"/>
        <item m="1" x="1502"/>
        <item m="1" x="1527"/>
        <item m="1" x="1484"/>
        <item m="1" x="420"/>
        <item m="1" x="1350"/>
        <item m="1" x="658"/>
        <item m="1" x="418"/>
        <item m="1" x="1335"/>
        <item m="1" x="392"/>
        <item m="1" x="422"/>
        <item m="1" x="1108"/>
        <item m="1" x="1465"/>
        <item m="1" x="584"/>
        <item m="1" x="598"/>
        <item m="1" x="652"/>
        <item m="1" x="1140"/>
        <item m="1" x="668"/>
        <item m="1" x="1360"/>
        <item m="1" x="249"/>
        <item m="1" x="383"/>
        <item m="1" x="900"/>
        <item m="1" x="678"/>
        <item m="1" x="1560"/>
        <item m="1" x="854"/>
        <item m="1" x="1203"/>
        <item m="1" x="1046"/>
        <item m="1" x="65"/>
        <item m="1" x="1204"/>
        <item m="1" x="1039"/>
        <item m="1" x="1498"/>
        <item m="1" x="823"/>
        <item m="1" x="512"/>
        <item m="1" x="1165"/>
        <item x="34"/>
        <item m="1" x="665"/>
        <item m="1" x="1359"/>
        <item m="1" x="1358"/>
        <item m="1" x="1558"/>
        <item m="1" x="1500"/>
        <item m="1" x="350"/>
        <item m="1" x="1169"/>
        <item m="1" x="404"/>
        <item m="1" x="412"/>
        <item m="1" x="651"/>
        <item m="1" x="1162"/>
        <item m="1" x="822"/>
        <item m="1" x="293"/>
        <item m="1" x="1557"/>
        <item m="1" x="1556"/>
        <item m="1" x="1044"/>
        <item m="1" x="1357"/>
        <item m="1" x="1559"/>
        <item m="1" x="1285"/>
        <item m="1" x="347"/>
        <item m="1" x="721"/>
        <item m="1" x="1127"/>
        <item m="1" x="1489"/>
        <item m="1" x="1483"/>
        <item m="1" x="1171"/>
        <item m="1" x="966"/>
        <item m="1" x="1016"/>
        <item m="1" x="297"/>
        <item m="1" x="546"/>
        <item m="1" x="1038"/>
        <item m="1" x="1450"/>
        <item m="1" x="673"/>
        <item m="1" x="1001"/>
        <item m="1" x="1107"/>
        <item m="1" x="1128"/>
        <item m="1" x="1126"/>
        <item m="1" x="1114"/>
        <item m="1" x="493"/>
        <item m="1" x="372"/>
        <item m="1" x="581"/>
        <item m="1" x="1526"/>
        <item m="1" x="892"/>
        <item m="1" x="1184"/>
        <item m="1" x="1342"/>
        <item m="1" x="1379"/>
        <item m="1" x="1183"/>
        <item m="1" x="1037"/>
        <item m="1" x="884"/>
        <item m="1" x="406"/>
        <item m="1" x="1587"/>
        <item m="1" x="405"/>
        <item m="1" x="407"/>
        <item m="1" x="713"/>
        <item m="1" x="579"/>
        <item m="1" x="570"/>
        <item m="1" x="1275"/>
        <item m="1" x="1136"/>
        <item m="1" x="1327"/>
        <item m="1" x="1207"/>
        <item m="1" x="1208"/>
        <item m="1" x="544"/>
        <item m="1" x="819"/>
        <item m="1" x="298"/>
        <item m="1" x="1469"/>
        <item m="1" x="1059"/>
        <item m="1" x="1052"/>
        <item m="1" x="1570"/>
        <item m="1" x="736"/>
        <item m="1" x="1116"/>
        <item m="1" x="1115"/>
        <item m="1" x="1123"/>
        <item m="1" x="1482"/>
        <item m="1" x="731"/>
        <item m="1" x="578"/>
        <item m="1" x="1513"/>
        <item m="1" x="709"/>
        <item m="1" x="1453"/>
        <item m="1" x="1356"/>
        <item m="1" x="1438"/>
        <item m="1" x="1302"/>
        <item m="1" x="1129"/>
        <item m="1" x="1113"/>
        <item m="1" x="374"/>
        <item m="1" x="375"/>
        <item m="1" x="1503"/>
        <item m="1" x="990"/>
        <item m="1" x="279"/>
        <item m="1" x="1554"/>
        <item m="1" x="1353"/>
        <item m="1" x="1393"/>
        <item m="1" x="1444"/>
        <item m="1" x="537"/>
        <item m="1" x="1369"/>
        <item m="1" x="1124"/>
        <item m="1" x="1202"/>
        <item m="1" x="488"/>
        <item m="1" x="391"/>
        <item m="1" x="602"/>
        <item m="1" x="473"/>
        <item m="1" x="1430"/>
        <item m="1" x="1121"/>
        <item m="1" x="1125"/>
        <item m="1" x="1105"/>
        <item m="1" x="232"/>
        <item m="1" x="975"/>
        <item m="1" x="1456"/>
        <item m="1" x="1470"/>
        <item m="1" x="260"/>
        <item x="33"/>
        <item m="1" x="708"/>
        <item m="1" x="377"/>
        <item m="1" x="327"/>
        <item m="1" x="1436"/>
        <item m="1" x="281"/>
        <item m="1" x="1017"/>
        <item m="1" x="915"/>
        <item m="1" x="285"/>
        <item m="1" x="1425"/>
        <item m="1" x="1119"/>
        <item m="1" x="376"/>
        <item m="1" x="332"/>
        <item m="1" x="1110"/>
        <item m="1" x="642"/>
        <item m="1" x="1106"/>
        <item m="1" x="659"/>
        <item m="1" x="237"/>
        <item m="1" x="1164"/>
        <item m="1" x="1462"/>
        <item m="1" x="603"/>
        <item m="1" x="575"/>
        <item m="1" x="614"/>
        <item m="1" x="626"/>
        <item m="1" x="277"/>
        <item m="1" x="299"/>
        <item m="1" x="259"/>
        <item m="1" x="1053"/>
        <item m="1" x="1188"/>
        <item m="1" x="270"/>
        <item m="1" x="333"/>
        <item m="1" x="1361"/>
        <item m="1" x="66"/>
        <item m="1" x="1494"/>
        <item m="1" x="273"/>
        <item m="1" x="1030"/>
        <item m="1" x="541"/>
        <item x="52"/>
        <item m="1" x="1130"/>
        <item m="1" x="1297"/>
        <item m="1" x="1112"/>
        <item m="1" x="608"/>
        <item m="1" x="509"/>
        <item m="1" x="592"/>
        <item m="1" x="384"/>
        <item m="1" x="1390"/>
        <item m="1" x="923"/>
        <item m="1" x="1205"/>
        <item m="1" x="393"/>
        <item m="1" x="64"/>
        <item m="1" x="1200"/>
        <item m="1" x="1572"/>
        <item m="1" x="1298"/>
        <item m="1" x="1426"/>
        <item m="1" x="853"/>
        <item m="1" x="893"/>
        <item m="1" x="695"/>
        <item m="1" x="1371"/>
        <item m="1" x="1427"/>
        <item m="1" x="1446"/>
        <item m="1" x="411"/>
        <item m="1" x="1117"/>
        <item m="1" x="656"/>
        <item m="1" x="577"/>
        <item m="1" x="590"/>
        <item m="1" x="1546"/>
        <item m="1" x="1277"/>
        <item m="1" x="691"/>
        <item m="1" x="515"/>
        <item m="1" x="301"/>
        <item m="1" x="1435"/>
        <item m="1" x="864"/>
        <item m="1" x="865"/>
        <item m="1" x="315"/>
        <item m="1" x="677"/>
        <item m="1" x="1189"/>
        <item m="1" x="1175"/>
        <item m="1" x="661"/>
        <item m="1" x="394"/>
        <item m="1" x="711"/>
        <item m="1" x="980"/>
        <item m="1" x="624"/>
        <item m="1" x="1464"/>
        <item m="1" x="370"/>
        <item m="1" x="1005"/>
        <item m="1" x="1329"/>
        <item m="1" x="992"/>
        <item m="1" x="302"/>
        <item m="1" x="1448"/>
        <item m="1" x="1201"/>
        <item m="1" x="1364"/>
        <item m="1" x="1004"/>
        <item m="1" x="1514"/>
        <item m="1" x="402"/>
        <item m="1" x="1452"/>
        <item m="1" x="1118"/>
        <item m="1" x="1031"/>
        <item m="1" x="1376"/>
        <item m="1" x="1109"/>
        <item m="1" x="408"/>
        <item m="1" x="1159"/>
        <item m="1" x="1392"/>
        <item m="1" x="610"/>
        <item m="1" x="717"/>
        <item m="1" x="241"/>
        <item m="1" x="586"/>
        <item m="1" x="732"/>
        <item m="1" x="240"/>
        <item m="1" x="1019"/>
        <item m="1" x="1018"/>
        <item m="1" x="304"/>
        <item m="1" x="1386"/>
        <item m="1" x="1380"/>
        <item m="1" x="1447"/>
        <item m="1" x="882"/>
        <item m="1" x="1441"/>
        <item m="1" x="397"/>
        <item m="1" x="400"/>
        <item m="1" x="378"/>
        <item m="1" x="1284"/>
        <item m="1" x="1150"/>
        <item m="1" x="1535"/>
        <item m="1" x="1056"/>
        <item m="1" x="403"/>
        <item m="1" x="1366"/>
        <item m="1" x="726"/>
        <item m="1" x="399"/>
        <item m="1" x="1362"/>
        <item m="1" x="1412"/>
        <item m="1" x="986"/>
        <item m="1" x="1505"/>
        <item m="1" x="324"/>
        <item m="1" x="885"/>
        <item m="1" x="1352"/>
        <item m="1" x="878"/>
        <item m="1" x="1295"/>
        <item m="1" x="1293"/>
        <item m="1" x="914"/>
        <item m="1" x="1111"/>
        <item m="1" x="599"/>
        <item m="1" x="1158"/>
        <item m="1" x="703"/>
        <item m="1" x="1346"/>
        <item m="1" x="1354"/>
        <item m="1" x="1341"/>
        <item m="1" x="704"/>
        <item m="1" x="1186"/>
        <item m="1" x="637"/>
        <item m="1" x="1122"/>
        <item m="1" x="502"/>
        <item m="1" x="390"/>
        <item m="1" x="1294"/>
        <item m="1" x="1120"/>
        <item m="1" x="1167"/>
        <item m="1" x="305"/>
        <item m="1" x="275"/>
        <item m="1" x="693"/>
        <item m="1" x="925"/>
        <item m="1" x="1060"/>
        <item m="1" x="1057"/>
        <item m="1" x="1055"/>
        <item m="1" x="365"/>
        <item m="1" x="639"/>
        <item m="1" x="538"/>
        <item m="1" x="1583"/>
        <item m="1" x="1187"/>
        <item m="1" x="1290"/>
        <item m="1" x="1190"/>
        <item m="1" x="1193"/>
        <item m="1" x="1185"/>
        <item m="1" x="1061"/>
        <item m="1" x="1485"/>
        <item m="1" x="567"/>
        <item m="1" x="611"/>
        <item m="1" x="1163"/>
        <item m="1" x="622"/>
        <item m="1" x="619"/>
        <item m="1" x="971"/>
        <item m="1" x="385"/>
        <item m="1" x="1133"/>
        <item m="1" x="363"/>
        <item m="1" x="360"/>
        <item m="1" x="362"/>
        <item m="1" x="361"/>
        <item m="1" x="379"/>
        <item m="1" x="866"/>
        <item m="1" x="1351"/>
        <item m="1" x="1173"/>
        <item m="1" x="1176"/>
        <item m="1" x="836"/>
        <item x="51"/>
        <item m="1" x="589"/>
        <item m="1" x="1439"/>
        <item m="1" x="1194"/>
        <item x="1"/>
        <item m="1" x="359"/>
        <item m="1" x="1177"/>
        <item m="1" x="1585"/>
        <item m="1" x="337"/>
        <item m="1" x="1410"/>
        <item m="1" x="994"/>
        <item m="1" x="549"/>
        <item m="1" x="1331"/>
        <item m="1" x="692"/>
        <item m="1" x="974"/>
        <item m="1" x="1591"/>
        <item m="1" x="949"/>
        <item m="1" x="416"/>
        <item m="1" x="933"/>
        <item m="1" x="750"/>
        <item m="1" x="1437"/>
        <item m="1" x="1467"/>
        <item m="1" x="1191"/>
        <item m="1" x="255"/>
        <item m="1" x="1343"/>
        <item m="1" x="868"/>
        <item m="1" x="1382"/>
        <item m="1" x="1550"/>
        <item m="1" x="633"/>
        <item m="1" x="623"/>
        <item m="1" x="631"/>
        <item m="1" x="880"/>
        <item m="1" x="1402"/>
        <item m="1" x="1370"/>
        <item m="1" x="1377"/>
        <item m="1" x="1195"/>
        <item m="1" x="1383"/>
        <item m="1" x="1578"/>
        <item m="1" x="682"/>
        <item m="1" x="1576"/>
        <item m="1" x="680"/>
        <item m="1" x="932"/>
        <item m="1" x="632"/>
        <item m="1" x="612"/>
        <item m="1" x="973"/>
        <item m="1" x="926"/>
        <item m="1" x="507"/>
        <item m="1" x="684"/>
        <item m="1" x="1577"/>
        <item m="1" x="681"/>
        <item m="1" x="506"/>
        <item m="1" x="683"/>
        <item m="1" x="1015"/>
        <item m="1" x="670"/>
        <item m="1" x="322"/>
        <item m="1" x="1032"/>
        <item m="1" x="883"/>
        <item m="1" x="1374"/>
        <item m="1" x="1384"/>
        <item m="1" x="1373"/>
        <item m="1" x="1415"/>
        <item m="1" x="1488"/>
        <item m="1" x="1510"/>
        <item m="1" x="944"/>
        <item m="1" x="615"/>
        <item m="1" x="621"/>
        <item m="1" x="1449"/>
        <item m="1" x="828"/>
        <item m="1" x="320"/>
        <item m="1" x="387"/>
        <item m="1" x="935"/>
        <item m="1" x="587"/>
        <item m="1" x="605"/>
        <item m="1" x="609"/>
        <item m="1" x="294"/>
        <item m="1" x="552"/>
        <item m="1" x="1002"/>
        <item m="1" x="997"/>
        <item m="1" x="1332"/>
        <item m="1" x="489"/>
        <item m="1" x="671"/>
        <item m="1" x="321"/>
        <item m="1" x="879"/>
        <item m="1" x="700"/>
        <item m="1" x="1543"/>
        <item m="1" x="825"/>
        <item m="1" x="891"/>
        <item m="1" x="912"/>
        <item m="1" x="712"/>
        <item m="1" x="962"/>
        <item m="1" x="1145"/>
        <item m="1" x="958"/>
        <item m="1" x="938"/>
        <item m="1" x="585"/>
        <item m="1" x="582"/>
        <item m="1" x="686"/>
        <item m="1" x="323"/>
        <item m="1" x="697"/>
        <item m="1" x="1300"/>
        <item m="1" x="1367"/>
        <item m="1" x="1289"/>
        <item m="1" x="1368"/>
        <item m="1" x="1196"/>
        <item m="1" x="940"/>
        <item m="1" x="937"/>
        <item m="1" x="597"/>
        <item m="1" x="730"/>
        <item m="1" x="1179"/>
        <item m="1" x="870"/>
        <item m="1" x="871"/>
        <item m="1" x="540"/>
        <item m="1" x="696"/>
        <item m="1" x="296"/>
        <item m="1" x="300"/>
        <item m="1" x="1026"/>
        <item m="1" x="887"/>
        <item m="1" x="655"/>
        <item m="1" x="1178"/>
        <item m="1" x="591"/>
        <item m="1" x="977"/>
        <item m="1" x="1506"/>
        <item m="1" x="1404"/>
        <item m="1" x="1020"/>
        <item m="1" x="352"/>
        <item m="1" x="1372"/>
        <item m="1" x="1389"/>
        <item m="1" x="723"/>
        <item m="1" x="306"/>
        <item m="1" x="698"/>
        <item m="1" x="1541"/>
        <item m="1" x="881"/>
        <item m="1" x="929"/>
        <item m="1" x="1540"/>
        <item m="1" x="1421"/>
        <item m="1" x="551"/>
        <item m="1" x="1287"/>
        <item m="1" x="999"/>
        <item m="1" x="817"/>
        <item m="1" x="1058"/>
        <item m="1" x="1100"/>
        <item m="1" x="931"/>
        <item m="1" x="951"/>
        <item m="1" x="936"/>
        <item m="1" x="976"/>
        <item m="1" x="280"/>
        <item x="0"/>
        <item m="1" x="1333"/>
        <item m="1" x="1192"/>
        <item m="1" x="274"/>
        <item m="1" x="519"/>
        <item m="1" x="1292"/>
        <item m="1" x="410"/>
        <item m="1" x="1339"/>
        <item m="1" x="968"/>
        <item m="1" x="941"/>
        <item m="1" x="1403"/>
        <item m="1" x="1417"/>
        <item m="1" x="272"/>
        <item m="1" x="1347"/>
        <item m="1" x="927"/>
        <item m="1" x="867"/>
        <item m="1" x="1181"/>
        <item m="1" x="329"/>
        <item m="1" x="539"/>
        <item m="1" x="1131"/>
        <item m="1" x="1273"/>
        <item m="1" x="875"/>
        <item m="1" x="1582"/>
        <item m="1" x="545"/>
        <item m="1" x="415"/>
        <item m="1" x="943"/>
        <item m="1" x="571"/>
        <item m="1" x="576"/>
        <item m="1" x="928"/>
        <item m="1" x="701"/>
        <item m="1" x="1544"/>
        <item m="1" x="367"/>
        <item m="1" x="988"/>
        <item m="1" x="1325"/>
        <item m="1" x="1571"/>
        <item m="1" x="1199"/>
        <item m="1" x="1255"/>
        <item m="1" x="638"/>
        <item m="1" x="398"/>
        <item m="1" x="953"/>
        <item m="1" x="386"/>
        <item m="1" x="1539"/>
        <item m="1" x="996"/>
        <item m="1" x="287"/>
        <item m="1" x="1135"/>
        <item m="1" x="1278"/>
        <item m="1" x="1291"/>
        <item m="1" x="905"/>
        <item m="1" x="906"/>
        <item m="1" x="904"/>
        <item m="1" x="848"/>
        <item m="1" x="818"/>
        <item m="1" x="505"/>
        <item m="1" x="1340"/>
        <item m="1" x="1381"/>
        <item m="1" x="1023"/>
        <item m="1" x="716"/>
        <item m="1" x="1172"/>
        <item m="1" x="388"/>
        <item m="1" x="613"/>
        <item m="1" x="710"/>
        <item m="1" x="952"/>
        <item m="1" x="1166"/>
        <item m="1" x="476"/>
        <item m="1" x="1406"/>
        <item m="1" x="1537"/>
        <item m="1" x="846"/>
        <item m="1" x="847"/>
        <item m="1" x="1584"/>
        <item m="1" x="1099"/>
        <item m="1" x="1387"/>
        <item m="1" x="236"/>
        <item m="1" x="1501"/>
        <item m="1" x="1324"/>
        <item m="1" x="983"/>
        <item m="1" x="566"/>
        <item m="1" x="1538"/>
        <item m="1" x="295"/>
        <item m="1" x="1288"/>
        <item m="1" x="1515"/>
        <item m="1" x="1442"/>
        <item m="1" x="907"/>
        <item m="1" x="675"/>
        <item m="1" x="395"/>
        <item m="1" x="471"/>
        <item m="1" x="1580"/>
        <item m="1" x="1281"/>
        <item m="1" x="719"/>
        <item m="1" x="954"/>
        <item m="1" x="707"/>
        <item m="1" x="1574"/>
        <item m="1" x="550"/>
        <item m="1" x="1420"/>
        <item m="1" x="1286"/>
        <item m="1" x="998"/>
        <item m="1" x="850"/>
        <item m="1" x="1348"/>
        <item m="1" x="911"/>
        <item m="1" x="910"/>
        <item m="1" x="1414"/>
        <item m="1" x="861"/>
        <item m="1" x="909"/>
        <item m="1" x="1149"/>
        <item m="1" x="1144"/>
        <item m="1" x="1146"/>
        <item m="1" x="969"/>
        <item m="1" x="634"/>
        <item m="1" x="984"/>
        <item m="1" x="945"/>
        <item m="1" x="1408"/>
        <item m="1" x="725"/>
        <item m="1" x="888"/>
        <item m="1" x="325"/>
        <item m="1" x="895"/>
        <item m="1" x="874"/>
        <item m="1" x="889"/>
        <item m="1" x="1480"/>
        <item m="1" x="913"/>
        <item m="1" x="1551"/>
        <item m="1" x="1280"/>
        <item m="1" x="601"/>
        <item m="1" x="409"/>
        <item m="1" x="699"/>
        <item m="1" x="1542"/>
        <item m="1" x="283"/>
        <item m="1" x="702"/>
        <item m="1" x="1025"/>
        <item m="1" x="860"/>
        <item m="1" x="669"/>
        <item m="1" x="1363"/>
        <item m="1" x="1365"/>
        <item m="1" x="873"/>
        <item m="1" x="511"/>
        <item m="1" x="565"/>
        <item m="1" x="500"/>
        <item m="1" x="856"/>
        <item m="1" x="1267"/>
        <item m="1" x="1198"/>
        <item m="1" x="824"/>
        <item m="1" x="1299"/>
        <item m="1" x="676"/>
        <item m="1" x="1378"/>
        <item m="1" x="876"/>
        <item m="1" x="1349"/>
        <item m="1" x="269"/>
        <item m="1" x="662"/>
        <item m="1" x="1337"/>
        <item m="1" x="477"/>
        <item m="1" x="564"/>
        <item m="1" x="607"/>
        <item m="1" x="1405"/>
        <item m="1" x="1407"/>
        <item m="1" x="334"/>
        <item m="1" x="371"/>
        <item m="1" x="640"/>
        <item m="1" x="1355"/>
        <item m="1" x="849"/>
        <item m="1" x="894"/>
        <item m="1" x="903"/>
        <item m="1" x="382"/>
        <item m="1" x="284"/>
        <item m="1" x="1021"/>
        <item m="1" x="1468"/>
        <item m="1" x="987"/>
        <item m="1" x="961"/>
        <item m="1" x="401"/>
        <item m="1" x="1545"/>
        <item m="1" x="1000"/>
        <item m="1" x="890"/>
        <item m="1" x="1206"/>
        <item m="1" x="1197"/>
        <item m="1" x="326"/>
        <item m="1" x="851"/>
        <item m="1" x="1272"/>
        <item m="1" x="288"/>
        <item m="1" x="1271"/>
        <item m="1" x="568"/>
        <item m="1" x="1151"/>
        <item m="1" x="1134"/>
        <item m="1" x="479"/>
        <item m="1" x="1156"/>
        <item m="1" x="1157"/>
        <item m="1" x="896"/>
        <item m="1" x="1457"/>
        <item x="55"/>
        <item m="1" x="729"/>
        <item m="1" x="1276"/>
        <item m="1" x="991"/>
        <item m="1" x="1422"/>
        <item x="26"/>
        <item m="1" x="1334"/>
        <item m="1" x="641"/>
        <item m="1" x="908"/>
        <item m="1" x="263"/>
        <item m="1" x="897"/>
        <item m="1" x="689"/>
        <item m="1" x="1180"/>
        <item m="1" x="490"/>
        <item m="1" x="1259"/>
        <item m="1" x="369"/>
        <item m="1" x="286"/>
        <item m="1" x="636"/>
        <item m="1" x="547"/>
        <item m="1" x="1586"/>
        <item m="1" x="1264"/>
        <item m="1" x="877"/>
        <item m="1" x="478"/>
        <item m="1" x="1509"/>
        <item m="1" x="635"/>
        <item m="1" x="972"/>
        <item m="1" x="981"/>
        <item m="1" x="1328"/>
        <item m="1" x="1419"/>
        <item m="1" x="1330"/>
        <item m="1" x="993"/>
        <item m="1" x="1400"/>
        <item m="1" x="542"/>
        <item m="1" x="396"/>
        <item m="1" x="1345"/>
        <item m="1" x="674"/>
        <item m="1" x="722"/>
        <item m="1" x="1258"/>
        <item m="1" x="1533"/>
        <item m="1" x="924"/>
        <item m="1" x="690"/>
        <item m="1" x="1270"/>
        <item m="1" x="271"/>
        <item m="1" x="264"/>
        <item m="1" x="1508"/>
        <item m="1" x="1394"/>
        <item m="1" x="580"/>
        <item m="1" x="627"/>
        <item m="1" x="667"/>
        <item m="1" x="553"/>
        <item m="1" x="1418"/>
        <item m="1" x="863"/>
        <item m="1" x="886"/>
        <item m="1" x="1338"/>
        <item m="1" x="1424"/>
        <item m="1" x="1265"/>
        <item m="1" x="339"/>
        <item m="1" x="1263"/>
        <item m="1" x="872"/>
        <item m="1" x="1028"/>
        <item m="1" x="1268"/>
        <item m="1" x="290"/>
        <item m="1" x="727"/>
        <item m="1" x="1154"/>
        <item m="1" x="630"/>
        <item m="1" x="1459"/>
        <item m="1" x="562"/>
        <item m="1" x="620"/>
        <item m="1" x="1536"/>
        <item m="1" x="291"/>
        <item m="1" x="705"/>
        <item m="1" x="862"/>
        <item m="1" x="1266"/>
        <item x="60"/>
        <item m="1" x="1534"/>
        <item m="1" x="1401"/>
        <item m="1" x="1531"/>
        <item m="1" x="1409"/>
        <item m="1" x="261"/>
        <item m="1" x="1471"/>
        <item m="1" x="1569"/>
        <item m="1" x="857"/>
        <item m="1" x="340"/>
        <item m="1" x="1423"/>
        <item m="1" x="556"/>
        <item m="1" x="1006"/>
        <item m="1" x="1524"/>
        <item m="1" x="358"/>
        <item m="1" x="1147"/>
        <item m="1" x="1466"/>
        <item m="1" x="1398"/>
        <item m="1" x="706"/>
        <item m="1" x="1579"/>
        <item m="1" x="858"/>
        <item x="17"/>
        <item m="1" x="238"/>
        <item m="1" x="1104"/>
        <item m="1" x="1054"/>
        <item m="1" x="948"/>
        <item m="1" x="934"/>
        <item m="1" x="939"/>
        <item m="1" x="1461"/>
        <item m="1" x="979"/>
        <item m="1" x="563"/>
        <item m="1" x="1148"/>
        <item m="1" x="278"/>
        <item x="4"/>
        <item m="1" x="1451"/>
        <item x="16"/>
        <item x="18"/>
        <item m="1" x="413"/>
        <item m="1" x="480"/>
        <item m="1" x="955"/>
        <item m="1" x="978"/>
        <item m="1" x="947"/>
        <item m="1" x="946"/>
        <item m="1" x="960"/>
        <item m="1" x="965"/>
        <item m="1" x="292"/>
        <item m="1" x="282"/>
        <item m="1" x="899"/>
        <item m="1" x="510"/>
        <item m="1" x="718"/>
        <item m="1" x="820"/>
        <item m="1" x="499"/>
        <item x="5"/>
        <item m="1" x="1254"/>
        <item m="1" x="1174"/>
        <item m="1" x="957"/>
        <item m="1" x="959"/>
        <item m="1" x="967"/>
        <item m="1" x="1512"/>
        <item m="1" x="1532"/>
        <item m="1" x="1399"/>
        <item x="10"/>
        <item m="1" x="694"/>
        <item m="1" x="250"/>
        <item x="11"/>
        <item m="1" x="1385"/>
        <item m="1" x="830"/>
        <item m="1" x="859"/>
        <item m="1" x="373"/>
        <item m="1" x="869"/>
        <item x="12"/>
        <item m="1" x="821"/>
        <item x="19"/>
        <item m="1" x="985"/>
        <item x="2"/>
        <item m="1" x="898"/>
        <item x="13"/>
        <item m="1" x="1530"/>
        <item m="1" x="1269"/>
        <item x="20"/>
        <item x="30"/>
        <item m="1" x="234"/>
        <item m="1" x="389"/>
        <item x="3"/>
        <item x="14"/>
        <item x="21"/>
        <item x="22"/>
        <item x="31"/>
        <item m="1" x="314"/>
        <item x="56"/>
        <item x="58"/>
        <item m="1" x="970"/>
        <item m="1" x="1460"/>
        <item m="1" x="660"/>
        <item m="1" x="1525"/>
        <item x="6"/>
        <item x="23"/>
        <item x="24"/>
        <item m="1" x="67"/>
        <item m="1" x="916"/>
        <item m="1" x="235"/>
        <item x="36"/>
        <item m="1" x="1262"/>
        <item m="1" x="1463"/>
        <item m="1" x="982"/>
        <item x="7"/>
        <item x="25"/>
        <item x="32"/>
        <item x="35"/>
        <item x="37"/>
        <item x="38"/>
        <item m="1" x="1575"/>
        <item x="43"/>
        <item m="1" x="728"/>
        <item m="1" x="733"/>
        <item x="8"/>
        <item x="9"/>
        <item x="15"/>
        <item x="27"/>
        <item x="28"/>
        <item x="29"/>
        <item x="40"/>
        <item x="41"/>
        <item x="42"/>
        <item x="44"/>
        <item x="47"/>
        <item x="48"/>
        <item m="1" x="233"/>
        <item x="59"/>
        <item m="1" x="606"/>
        <item x="45"/>
        <item x="49"/>
        <item x="50"/>
        <item x="54"/>
        <item x="57"/>
        <item x="61"/>
        <item t="default"/>
      </items>
    </pivotField>
    <pivotField dataField="1" compact="0" outline="0" multipleItemSelectionAllowed="1">
      <items count="14">
        <item h="1" m="1" x="7"/>
        <item h="1" m="1" x="12"/>
        <item h="1" m="1" x="8"/>
        <item x="2"/>
        <item x="0"/>
        <item x="4"/>
        <item x="3"/>
        <item m="1" x="11"/>
        <item x="1"/>
        <item h="1" x="6"/>
        <item h="1" m="1" x="9"/>
        <item h="1" x="5"/>
        <item h="1" m="1" x="10"/>
        <item t="default"/>
      </items>
    </pivotField>
    <pivotField compact="0" outline="0" showAll="0">
      <items count="9">
        <item x="0"/>
        <item m="1" x="4"/>
        <item m="1" x="5"/>
        <item x="1"/>
        <item h="1" m="1" x="6"/>
        <item h="1" m="1" x="3"/>
        <item h="1" x="2"/>
        <item h="1" m="1" x="7"/>
        <item t="default"/>
      </items>
    </pivotField>
    <pivotField compact="0" outline="0">
      <items count="62">
        <item x="2"/>
        <item x="12"/>
        <item m="1" x="56"/>
        <item x="13"/>
        <item x="23"/>
        <item x="20"/>
        <item x="26"/>
        <item x="11"/>
        <item x="27"/>
        <item m="1" x="48"/>
        <item m="1" x="50"/>
        <item x="15"/>
        <item x="38"/>
        <item x="32"/>
        <item x="24"/>
        <item m="1" x="59"/>
        <item x="4"/>
        <item x="28"/>
        <item x="25"/>
        <item m="1" x="55"/>
        <item x="29"/>
        <item m="1" x="53"/>
        <item m="1" x="60"/>
        <item x="19"/>
        <item m="1" x="45"/>
        <item x="0"/>
        <item m="1" x="51"/>
        <item x="5"/>
        <item x="39"/>
        <item x="3"/>
        <item x="8"/>
        <item x="9"/>
        <item m="1" x="49"/>
        <item m="1" x="57"/>
        <item m="1" x="43"/>
        <item x="16"/>
        <item x="7"/>
        <item x="6"/>
        <item x="36"/>
        <item x="10"/>
        <item m="1" x="42"/>
        <item x="18"/>
        <item x="1"/>
        <item m="1" x="44"/>
        <item x="34"/>
        <item x="35"/>
        <item x="30"/>
        <item m="1" x="40"/>
        <item m="1" x="52"/>
        <item m="1" x="58"/>
        <item m="1" x="41"/>
        <item x="31"/>
        <item x="22"/>
        <item m="1" x="47"/>
        <item x="21"/>
        <item m="1" x="46"/>
        <item x="17"/>
        <item x="37"/>
        <item m="1" x="54"/>
        <item x="33"/>
        <item x="14"/>
        <item t="default"/>
      </items>
    </pivotField>
    <pivotField compact="0" outline="0" showAll="0"/>
    <pivotField compact="0" outline="0" showAll="0"/>
    <pivotField dataField="1" compact="0" outline="0" showAll="0"/>
    <pivotField axis="axisPage" subtotalCaption="spolu" compact="0" outline="0" multipleItemSelectionAllowed="1" showAll="0">
      <items count="97">
        <item m="1" x="86"/>
        <item m="1" x="91"/>
        <item m="1" x="2"/>
        <item x="1"/>
        <item m="1" x="8"/>
        <item m="1" x="64"/>
        <item m="1" x="70"/>
        <item m="1" x="75"/>
        <item m="1" x="54"/>
        <item m="1" x="61"/>
        <item m="1" x="68"/>
        <item m="1" x="73"/>
        <item m="1" x="78"/>
        <item m="1" x="81"/>
        <item m="1" x="84"/>
        <item m="1" x="88"/>
        <item m="1" x="93"/>
        <item m="1" x="52"/>
        <item m="1" x="59"/>
        <item m="1" x="66"/>
        <item m="1" x="43"/>
        <item m="1" x="50"/>
        <item m="1" x="58"/>
        <item m="1" x="65"/>
        <item m="1" x="71"/>
        <item m="1" x="76"/>
        <item m="1" x="79"/>
        <item m="1" x="82"/>
        <item m="1" x="85"/>
        <item m="1" x="41"/>
        <item m="1" x="48"/>
        <item m="1" x="56"/>
        <item m="1" x="46"/>
        <item m="1" x="53"/>
        <item m="1" x="60"/>
        <item m="1" x="67"/>
        <item m="1" x="72"/>
        <item m="1" x="77"/>
        <item m="1" x="80"/>
        <item m="1" x="31"/>
        <item m="1" x="37"/>
        <item m="1" x="44"/>
        <item m="1" x="23"/>
        <item m="1" x="29"/>
        <item m="1" x="35"/>
        <item m="1" x="40"/>
        <item m="1" x="47"/>
        <item m="1" x="55"/>
        <item m="1" x="62"/>
        <item m="1" x="69"/>
        <item m="1" x="74"/>
        <item m="1" x="21"/>
        <item m="1" x="27"/>
        <item m="1" x="33"/>
        <item m="1" x="14"/>
        <item m="1" x="19"/>
        <item m="1" x="25"/>
        <item m="1" x="30"/>
        <item m="1" x="36"/>
        <item m="1" x="42"/>
        <item m="1" x="49"/>
        <item m="1" x="57"/>
        <item m="1" x="63"/>
        <item m="1" x="13"/>
        <item m="1" x="18"/>
        <item m="1" x="24"/>
        <item m="1" x="5"/>
        <item m="1" x="11"/>
        <item m="1" x="16"/>
        <item m="1" x="20"/>
        <item m="1" x="26"/>
        <item m="1" x="32"/>
        <item m="1" x="38"/>
        <item m="1" x="45"/>
        <item m="1" x="51"/>
        <item m="1" x="4"/>
        <item m="1" x="10"/>
        <item m="1" x="15"/>
        <item m="1" x="90"/>
        <item m="1" x="95"/>
        <item m="1" x="7"/>
        <item m="1" x="12"/>
        <item m="1" x="17"/>
        <item m="1" x="22"/>
        <item m="1" x="28"/>
        <item m="1" x="34"/>
        <item m="1" x="39"/>
        <item m="1" x="89"/>
        <item m="1" x="94"/>
        <item m="1" x="6"/>
        <item m="1" x="83"/>
        <item m="1" x="87"/>
        <item m="1" x="92"/>
        <item m="1" x="3"/>
        <item m="1" x="9"/>
        <item x="0"/>
        <item t="default"/>
      </items>
    </pivotField>
    <pivotField axis="axisRow" compact="0" outline="0" showAll="0" defaultSubtotal="0">
      <items count="2239">
        <item m="1" x="1013"/>
        <item m="1" x="701"/>
        <item m="1" x="1767"/>
        <item m="1" x="1776"/>
        <item m="1" x="1782"/>
        <item m="1" x="1787"/>
        <item m="1" x="1801"/>
        <item m="1" x="1046"/>
        <item m="1" x="1057"/>
        <item m="1" x="1078"/>
        <item m="1" x="1086"/>
        <item m="1" x="2143"/>
        <item m="1" x="2152"/>
        <item m="1" x="2163"/>
        <item m="1" x="2173"/>
        <item m="1" x="2187"/>
        <item m="1" x="2198"/>
        <item m="1" x="991"/>
        <item m="1" x="2018"/>
        <item m="1" x="1412"/>
        <item m="1" x="1421"/>
        <item m="1" x="1432"/>
        <item m="1" x="1445"/>
        <item m="1" x="1477"/>
        <item m="1" x="1491"/>
        <item m="1" x="1510"/>
        <item m="1" x="273"/>
        <item m="1" x="290"/>
        <item m="1" x="300"/>
        <item m="1" x="308"/>
        <item m="1" x="364"/>
        <item m="1" x="383"/>
        <item m="1" x="1309"/>
        <item m="1" x="1322"/>
        <item m="1" x="1364"/>
        <item m="1" x="1382"/>
        <item m="1" x="176"/>
        <item m="1" x="189"/>
        <item m="1" x="199"/>
        <item m="1" x="209"/>
        <item m="1" x="221"/>
        <item m="1" x="234"/>
        <item m="1" x="254"/>
        <item m="1" x="268"/>
        <item m="1" x="286"/>
        <item m="1" x="1236"/>
        <item m="1" x="1246"/>
        <item m="1" x="1252"/>
        <item m="1" x="1259"/>
        <item m="1" x="1285"/>
        <item m="1" x="1292"/>
        <item m="1" x="1303"/>
        <item m="1" x="1318"/>
        <item m="1" x="124"/>
        <item m="1" x="131"/>
        <item m="1" x="136"/>
        <item m="1" x="140"/>
        <item m="1" x="147"/>
        <item m="1" x="152"/>
        <item m="1" x="159"/>
        <item m="1" x="173"/>
        <item m="1" x="1197"/>
        <item m="1" x="1201"/>
        <item m="1" x="1210"/>
        <item m="1" x="1214"/>
        <item m="1" x="1220"/>
        <item m="1" x="1226"/>
        <item m="1" x="1232"/>
        <item m="1" x="1242"/>
        <item m="1" x="95"/>
        <item m="1" x="98"/>
        <item m="1" x="102"/>
        <item m="1" x="105"/>
        <item m="1" x="109"/>
        <item m="1" x="113"/>
        <item m="1" x="115"/>
        <item m="1" x="118"/>
        <item m="1" x="121"/>
        <item m="1" x="127"/>
        <item m="1" x="1168"/>
        <item m="1" x="1170"/>
        <item m="1" x="1183"/>
        <item m="1" x="1186"/>
        <item m="1" x="1190"/>
        <item m="1" x="1195"/>
        <item m="1" x="79"/>
        <item m="1" x="81"/>
        <item m="1" x="83"/>
        <item m="1" x="84"/>
        <item m="1" x="85"/>
        <item m="1" x="86"/>
        <item m="1" x="88"/>
        <item m="1" x="90"/>
        <item m="1" x="93"/>
        <item m="1" x="96"/>
        <item m="1" x="1486"/>
        <item m="1" x="1526"/>
        <item m="1" x="1537"/>
        <item m="1" x="1549"/>
        <item m="1" x="1563"/>
        <item m="1" x="1574"/>
        <item m="1" x="1587"/>
        <item m="1" x="1602"/>
        <item m="1" x="357"/>
        <item m="1" x="377"/>
        <item m="1" x="437"/>
        <item m="1" x="456"/>
        <item m="1" x="471"/>
        <item m="1" x="1404"/>
        <item m="1" x="1425"/>
        <item m="1" x="1462"/>
        <item m="1" x="1482"/>
        <item m="1" x="372"/>
        <item m="1" x="1732"/>
        <item m="1" x="1733"/>
        <item m="1" x="1734"/>
        <item m="1" x="2048"/>
        <item m="1" x="2058"/>
        <item m="1" x="850"/>
        <item m="1" x="1830"/>
        <item m="1" x="1845"/>
        <item m="1" x="1853"/>
        <item m="1" x="1863"/>
        <item m="1" x="1877"/>
        <item m="1" x="1895"/>
        <item m="1" x="1912"/>
        <item m="1" x="714"/>
        <item m="1" x="722"/>
        <item m="1" x="729"/>
        <item m="1" x="735"/>
        <item m="1" x="741"/>
        <item m="1" x="752"/>
        <item m="1" x="760"/>
        <item m="1" x="766"/>
        <item m="1" x="773"/>
        <item m="1" x="1780"/>
        <item m="1" x="1790"/>
        <item m="1" x="1806"/>
        <item m="1" x="1813"/>
        <item m="1" x="1819"/>
        <item x="66"/>
        <item x="67"/>
        <item m="1" x="68"/>
        <item m="1" x="166"/>
        <item m="1" x="1173"/>
        <item m="1" x="1175"/>
        <item m="1" x="1503"/>
        <item m="1" x="1517"/>
        <item m="1" x="411"/>
        <item m="1" x="447"/>
        <item m="1" x="1390"/>
        <item m="1" x="1416"/>
        <item m="1" x="1436"/>
        <item m="1" x="1449"/>
        <item m="1" x="1470"/>
        <item m="1" x="1499"/>
        <item m="1" x="322"/>
        <item m="1" x="353"/>
        <item m="1" x="1297"/>
        <item m="1" x="1325"/>
        <item m="1" x="1333"/>
        <item m="1" x="1342"/>
        <item m="1" x="1354"/>
        <item m="1" x="1368"/>
        <item m="1" x="1377"/>
        <item m="1" x="213"/>
        <item m="1" x="225"/>
        <item m="1" x="258"/>
        <item m="1" x="276"/>
        <item m="1" x="1229"/>
        <item m="1" x="1731"/>
        <item m="1" x="2069"/>
        <item m="1" x="1833"/>
        <item m="1" x="672"/>
        <item m="1" x="677"/>
        <item m="1" x="682"/>
        <item m="1" x="690"/>
        <item m="1" x="703"/>
        <item m="1" x="212"/>
        <item m="1" x="1278"/>
        <item m="1" x="1291"/>
        <item m="1" x="1357"/>
        <item m="1" x="184"/>
        <item m="1" x="391"/>
        <item m="1" x="303"/>
        <item m="1" x="1313"/>
        <item m="1" x="1386"/>
        <item m="1" x="238"/>
        <item m="1" x="247"/>
        <item m="1" x="1239"/>
        <item m="1" x="1294"/>
        <item m="1" x="1310"/>
        <item m="1" x="120"/>
        <item m="1" x="126"/>
        <item m="1" x="132"/>
        <item m="1" x="838"/>
        <item m="1" x="846"/>
        <item m="1" x="710"/>
        <item m="1" x="1740"/>
        <item m="1" x="1742"/>
        <item m="1" x="1745"/>
        <item m="1" x="1748"/>
        <item m="1" x="1752"/>
        <item m="1" x="1757"/>
        <item m="1" x="1763"/>
        <item m="1" x="718"/>
        <item m="1" x="1169"/>
        <item m="1" x="1003"/>
        <item m="1" x="1070"/>
        <item m="1" x="402"/>
        <item m="1" x="311"/>
        <item m="1" x="332"/>
        <item m="1" x="1248"/>
        <item m="1" x="137"/>
        <item m="1" x="141"/>
        <item m="1" x="167"/>
        <item m="1" x="1189"/>
        <item m="1" x="1194"/>
        <item m="1" x="1206"/>
        <item m="1" x="1211"/>
        <item m="1" x="1217"/>
        <item m="1" x="1223"/>
        <item m="1" x="111"/>
        <item m="1" x="117"/>
        <item m="1" x="125"/>
        <item m="1" x="1582"/>
        <item m="1" x="1613"/>
        <item m="1" x="1622"/>
        <item m="1" x="632"/>
        <item m="1" x="1769"/>
        <item m="1" x="1778"/>
        <item m="1" x="639"/>
        <item m="1" x="641"/>
        <item m="1" x="643"/>
        <item m="1" x="646"/>
        <item m="1" x="1286"/>
        <item m="1" x="1193"/>
        <item m="1" x="1178"/>
        <item m="1" x="1182"/>
        <item m="1" x="1400"/>
        <item m="1" x="203"/>
        <item m="1" x="177"/>
        <item m="1" x="1198"/>
        <item m="1" x="1202"/>
        <item m="1" x="107"/>
        <item m="1" x="114"/>
        <item m="1" x="1631"/>
        <item m="1" x="1653"/>
        <item m="1" x="1661"/>
        <item m="1" x="1669"/>
        <item m="1" x="1681"/>
        <item m="1" x="467"/>
        <item m="1" x="491"/>
        <item m="1" x="633"/>
        <item m="1" x="858"/>
        <item m="1" x="665"/>
        <item m="1" x="649"/>
        <item m="1" x="653"/>
        <item m="1" x="658"/>
        <item m="1" x="708"/>
        <item m="1" x="279"/>
        <item m="1" x="170"/>
        <item m="1" x="180"/>
        <item m="1" x="1254"/>
        <item m="1" x="148"/>
        <item m="1" x="100"/>
        <item m="1" x="1642"/>
        <item m="1" x="452"/>
        <item m="1" x="483"/>
        <item m="1" x="500"/>
        <item m="1" x="511"/>
        <item m="1" x="531"/>
        <item m="1" x="539"/>
        <item m="1" x="552"/>
        <item m="1" x="870"/>
        <item m="1" x="662"/>
        <item m="1" x="1959"/>
        <item m="1" x="2044"/>
        <item m="1" x="69"/>
        <item m="1" x="70"/>
        <item m="1" x="340"/>
        <item m="1" x="350"/>
        <item m="1" x="365"/>
        <item m="1" x="384"/>
        <item m="1" x="424"/>
        <item m="1" x="192"/>
        <item m="1" x="1261"/>
        <item m="1" x="154"/>
        <item m="1" x="522"/>
        <item m="1" x="1478"/>
        <item m="1" x="1968"/>
        <item m="1" x="1987"/>
        <item m="1" x="2000"/>
        <item m="1" x="2009"/>
        <item m="1" x="2017"/>
        <item m="1" x="2030"/>
        <item m="1" x="815"/>
        <item m="1" x="835"/>
        <item m="1" x="868"/>
        <item m="1" x="896"/>
        <item m="1" x="910"/>
        <item m="1" x="1868"/>
        <item m="1" x="1917"/>
        <item m="1" x="71"/>
        <item m="1" x="72"/>
        <item m="1" x="162"/>
        <item m="1" x="404"/>
        <item m="1" x="415"/>
        <item m="1" x="427"/>
        <item m="1" x="1351"/>
        <item m="1" x="1365"/>
        <item m="1" x="1374"/>
        <item m="1" x="261"/>
        <item m="1" x="293"/>
        <item m="1" x="343"/>
        <item m="1" x="1227"/>
        <item m="1" x="634"/>
        <item m="1" x="1976"/>
        <item m="1" x="828"/>
        <item m="1" x="877"/>
        <item m="1" x="1882"/>
        <item m="1" x="1907"/>
        <item m="1" x="1924"/>
        <item m="1" x="1932"/>
        <item m="1" x="1955"/>
        <item m="1" x="746"/>
        <item m="1" x="763"/>
        <item m="1" x="770"/>
        <item m="1" x="312"/>
        <item m="1" x="394"/>
        <item m="1" x="1383"/>
        <item m="1" x="1394"/>
        <item m="1" x="845"/>
        <item m="1" x="1269"/>
        <item m="1" x="1279"/>
        <item m="1" x="161"/>
        <item m="1" x="1883"/>
        <item m="1" x="884"/>
        <item m="1" x="1891"/>
        <item m="1" x="1899"/>
        <item m="1" x="1942"/>
        <item m="1" x="757"/>
        <item m="1" x="786"/>
        <item m="1" x="801"/>
        <item m="1" x="811"/>
        <item m="1" x="824"/>
        <item m="1" x="1800"/>
        <item m="1" x="1816"/>
        <item m="1" x="1839"/>
        <item m="1" x="73"/>
        <item m="1" x="74"/>
        <item m="1" x="1407"/>
        <item m="1" x="1440"/>
        <item m="1" x="1452"/>
        <item m="1" x="222"/>
        <item m="1" x="235"/>
        <item m="1" x="255"/>
        <item m="1" x="269"/>
        <item m="1" x="202"/>
        <item m="1" x="1287"/>
        <item m="1" x="1237"/>
        <item m="1" x="104"/>
        <item m="1" x="119"/>
        <item m="1" x="1495"/>
        <item m="1" x="778"/>
        <item m="1" x="793"/>
        <item m="1" x="1811"/>
        <item m="1" x="1822"/>
        <item m="1" x="1846"/>
        <item m="1" x="1854"/>
        <item m="1" x="1878"/>
        <item m="1" x="686"/>
        <item m="1" x="715"/>
        <item m="1" x="1760"/>
        <item m="1" x="1765"/>
        <item m="1" x="323"/>
        <item m="1" x="287"/>
        <item m="1" x="296"/>
        <item m="1" x="305"/>
        <item m="1" x="1864"/>
        <item m="1" x="694"/>
        <item m="1" x="699"/>
        <item m="1" x="1755"/>
        <item m="1" x="1771"/>
        <item m="1" x="1775"/>
        <item m="1" x="1781"/>
        <item m="1" x="1791"/>
        <item m="1" x="1796"/>
        <item m="1" x="1807"/>
        <item m="1" x="75"/>
        <item m="1" x="333"/>
        <item m="1" x="344"/>
        <item m="1" x="1268"/>
        <item m="1" x="1277"/>
        <item m="1" x="1293"/>
        <item m="1" x="1304"/>
        <item m="1" x="1327"/>
        <item m="1" x="1335"/>
        <item m="1" x="1358"/>
        <item m="1" x="160"/>
        <item m="1" x="895"/>
        <item m="1" x="909"/>
        <item m="1" x="918"/>
        <item m="1" x="810"/>
        <item m="1" x="1825"/>
        <item m="1" x="696"/>
        <item m="1" x="730"/>
        <item m="1" x="736"/>
        <item m="1" x="1786"/>
        <item m="1" x="651"/>
        <item m="1" x="655"/>
        <item m="1" x="663"/>
        <item m="1" x="666"/>
        <item m="1" x="669"/>
        <item m="1" x="678"/>
        <item m="1" x="1736"/>
        <item m="1" x="1737"/>
        <item m="1" x="1738"/>
        <item m="1" x="1739"/>
        <item m="1" x="1741"/>
        <item m="1" x="1746"/>
        <item m="1" x="1749"/>
        <item m="1" x="1753"/>
        <item m="1" x="1758"/>
        <item m="1" x="153"/>
        <item m="1" x="185"/>
        <item m="1" x="195"/>
        <item m="1" x="227"/>
        <item m="1" x="1215"/>
        <item m="1" x="1989"/>
        <item m="1" x="723"/>
        <item m="1" x="659"/>
        <item m="1" x="683"/>
        <item m="1" x="1743"/>
        <item m="1" x="635"/>
        <item m="1" x="636"/>
        <item m="1" x="637"/>
        <item m="1" x="638"/>
        <item m="1" x="640"/>
        <item m="1" x="642"/>
        <item m="1" x="650"/>
        <item m="1" x="2052"/>
        <item m="1" x="2061"/>
        <item m="1" x="2085"/>
        <item m="1" x="1949"/>
        <item m="1" x="1159"/>
        <item m="1" x="1221"/>
        <item m="1" x="110"/>
        <item m="1" x="116"/>
        <item m="1" x="133"/>
        <item m="1" x="644"/>
        <item m="1" x="654"/>
        <item m="1" x="2038"/>
        <item m="1" x="2073"/>
        <item m="1" x="2094"/>
        <item m="1" x="903"/>
        <item m="1" x="915"/>
        <item m="1" x="923"/>
        <item m="1" x="929"/>
        <item m="1" x="938"/>
        <item m="1" x="951"/>
        <item m="1" x="967"/>
        <item m="1" x="1970"/>
        <item m="1" x="1978"/>
        <item m="1" x="1990"/>
        <item m="1" x="2002"/>
        <item m="1" x="2011"/>
        <item m="1" x="2020"/>
        <item m="1" x="1271"/>
        <item m="1" x="128"/>
        <item m="1" x="142"/>
        <item m="1" x="1179"/>
        <item m="1" x="1184"/>
        <item m="1" x="1187"/>
        <item m="1" x="1191"/>
        <item m="1" x="1199"/>
        <item m="1" x="1203"/>
        <item m="1" x="1207"/>
        <item m="1" x="1212"/>
        <item m="1" x="856"/>
        <item m="1" x="673"/>
        <item m="1" x="959"/>
        <item m="1" x="1936"/>
        <item m="1" x="2034"/>
        <item m="1" x="804"/>
        <item m="1" x="818"/>
        <item m="1" x="839"/>
        <item m="1" x="901"/>
        <item m="1" x="1857"/>
        <item m="1" x="1871"/>
        <item m="1" x="1885"/>
        <item m="1" x="1893"/>
        <item m="1" x="1901"/>
        <item m="1" x="1909"/>
        <item m="1" x="1919"/>
        <item m="1" x="1926"/>
        <item m="1" x="1934"/>
        <item m="1" x="764"/>
        <item m="1" x="771"/>
        <item m="1" x="794"/>
        <item m="1" x="1160"/>
        <item m="1" x="373"/>
        <item m="1" x="87"/>
        <item m="1" x="91"/>
        <item m="1" x="94"/>
        <item m="1" x="97"/>
        <item m="1" x="101"/>
        <item m="1" x="108"/>
        <item m="1" x="112"/>
        <item m="1" x="1163"/>
        <item m="1" x="1597"/>
        <item m="1" x="742"/>
        <item m="1" x="753"/>
        <item m="1" x="691"/>
        <item m="1" x="2127"/>
        <item m="1" x="1961"/>
        <item m="1" x="816"/>
        <item m="1" x="1793"/>
        <item m="1" x="1803"/>
        <item m="1" x="1817"/>
        <item m="1" x="1823"/>
        <item m="1" x="1831"/>
        <item m="1" x="695"/>
        <item m="1" x="1768"/>
        <item m="1" x="1777"/>
        <item m="1" x="1164"/>
        <item m="1" x="1167"/>
        <item m="1" x="1172"/>
        <item m="1" x="1174"/>
        <item m="1" x="1181"/>
        <item m="1" x="830"/>
        <item m="1" x="847"/>
        <item m="1" x="871"/>
        <item m="1" x="1812"/>
        <item m="1" x="1840"/>
        <item m="1" x="1847"/>
        <item m="1" x="1855"/>
        <item m="1" x="1869"/>
        <item m="1" x="681"/>
        <item m="1" x="702"/>
        <item m="1" x="709"/>
        <item m="1" x="717"/>
        <item m="1" x="725"/>
        <item m="1" x="747"/>
        <item m="1" x="1751"/>
        <item m="1" x="1756"/>
        <item m="1" x="1788"/>
        <item m="1" x="664"/>
        <item m="1" x="668"/>
        <item m="1" x="2153"/>
        <item m="1" x="1161"/>
        <item m="1" x="1162"/>
        <item m="1" x="1177"/>
        <item m="1" x="412"/>
        <item m="1" x="457"/>
        <item m="1" x="2103"/>
        <item m="1" x="879"/>
        <item m="1" x="1947"/>
        <item m="1" x="689"/>
        <item m="1" x="732"/>
        <item m="1" x="737"/>
        <item m="1" x="1762"/>
        <item m="1" x="1773"/>
        <item m="1" x="1783"/>
        <item m="1" x="1792"/>
        <item m="1" x="1802"/>
        <item m="1" x="648"/>
        <item m="1" x="657"/>
        <item m="1" x="661"/>
        <item m="1" x="671"/>
        <item m="1" x="676"/>
        <item m="1" x="680"/>
        <item m="1" x="2124"/>
        <item m="1" x="2138"/>
        <item m="1" x="571"/>
        <item m="1" x="606"/>
        <item m="1" x="675"/>
        <item m="1" x="679"/>
        <item m="1" x="1100"/>
        <item m="1" x="1104"/>
        <item m="1" x="1109"/>
        <item m="1" x="1115"/>
        <item m="1" x="1120"/>
        <item m="1" x="1124"/>
        <item m="1" x="1127"/>
        <item m="1" x="1130"/>
        <item m="1" x="1134"/>
        <item m="1" x="2176"/>
        <item m="1" x="2183"/>
        <item m="1" x="706"/>
        <item m="1" x="2114"/>
        <item m="1" x="859"/>
        <item m="1" x="748"/>
        <item m="1" x="779"/>
        <item m="1" x="787"/>
        <item m="1" x="688"/>
        <item m="1" x="2110"/>
        <item m="1" x="2144"/>
        <item m="1" x="565"/>
        <item m="1" x="577"/>
        <item m="1" x="582"/>
        <item m="1" x="589"/>
        <item m="1" x="594"/>
        <item m="1" x="599"/>
        <item m="1" x="1611"/>
        <item m="1" x="1620"/>
        <item m="1" x="1629"/>
        <item m="1" x="1640"/>
        <item m="1" x="1650"/>
        <item m="1" x="687"/>
        <item m="1" x="707"/>
        <item m="1" x="2169"/>
        <item m="1" x="2194"/>
        <item m="1" x="2210"/>
        <item m="1" x="2214"/>
        <item m="1" x="2218"/>
        <item m="1" x="1017"/>
        <item m="1" x="1040"/>
        <item m="1" x="886"/>
        <item m="1" x="738"/>
        <item m="1" x="652"/>
        <item m="1" x="613"/>
        <item m="1" x="1596"/>
        <item m="1" x="1658"/>
        <item m="1" x="1666"/>
        <item m="1" x="1678"/>
        <item m="1" x="1689"/>
        <item m="1" x="465"/>
        <item m="1" x="480"/>
        <item m="1" x="488"/>
        <item m="1" x="497"/>
        <item m="1" x="507"/>
        <item m="1" x="518"/>
        <item m="1" x="527"/>
        <item m="1" x="548"/>
        <item m="1" x="560"/>
        <item m="1" x="1492"/>
        <item m="1" x="1520"/>
        <item m="1" x="1530"/>
        <item m="1" x="1540"/>
        <item m="1" x="1564"/>
        <item m="1" x="1575"/>
        <item m="1" x="1606"/>
        <item m="1" x="366"/>
        <item m="1" x="395"/>
        <item m="1" x="716"/>
        <item m="1" x="1052"/>
        <item m="1" x="1063"/>
        <item m="1" x="1074"/>
        <item m="1" x="1082"/>
        <item m="1" x="1097"/>
        <item m="1" x="2076"/>
        <item m="1" x="2086"/>
        <item m="1" x="802"/>
        <item m="1" x="1511"/>
        <item m="1" x="1553"/>
        <item m="1" x="1591"/>
        <item m="1" x="405"/>
        <item m="1" x="416"/>
        <item m="1" x="428"/>
        <item m="1" x="438"/>
        <item m="1" x="448"/>
        <item m="1" x="461"/>
        <item m="1" x="475"/>
        <item m="1" x="1395"/>
        <item m="1" x="1408"/>
        <item m="1" x="1428"/>
        <item m="1" x="1453"/>
        <item m="1" x="1463"/>
        <item m="1" x="358"/>
        <item m="1" x="724"/>
        <item m="1" x="731"/>
        <item m="1" x="2104"/>
        <item m="1" x="2116"/>
        <item m="1" x="2130"/>
        <item m="1" x="2140"/>
        <item m="1" x="2146"/>
        <item m="1" x="2157"/>
        <item m="1" x="930"/>
        <item m="1" x="889"/>
        <item m="1" x="1441"/>
        <item m="1" x="1471"/>
        <item m="1" x="1487"/>
        <item m="1" x="1504"/>
        <item m="1" x="270"/>
        <item m="1" x="288"/>
        <item m="1" x="297"/>
        <item m="1" x="306"/>
        <item m="1" x="334"/>
        <item m="1" x="378"/>
        <item m="1" x="1305"/>
        <item m="1" x="1319"/>
        <item m="1" x="1328"/>
        <item m="1" x="1345"/>
        <item m="1" x="1359"/>
        <item m="1" x="1369"/>
        <item m="1" x="1391"/>
        <item m="1" x="186"/>
        <item m="1" x="1744"/>
        <item m="1" x="1091"/>
        <item m="1" x="2166"/>
        <item m="1" x="942"/>
        <item m="1" x="994"/>
        <item m="1" x="1004"/>
        <item m="1" x="1025"/>
        <item m="1" x="345"/>
        <item m="1" x="1336"/>
        <item m="1" x="1378"/>
        <item m="1" x="1405"/>
        <item m="1" x="174"/>
        <item m="1" x="196"/>
        <item m="1" x="206"/>
        <item m="1" x="215"/>
        <item m="1" x="228"/>
        <item m="1" x="239"/>
        <item m="1" x="248"/>
        <item m="1" x="262"/>
        <item m="1" x="280"/>
        <item m="1" x="1233"/>
        <item m="1" x="1243"/>
        <item m="1" x="1249"/>
        <item m="1" x="1256"/>
        <item m="1" x="1263"/>
        <item m="1" x="1272"/>
        <item m="1" x="1280"/>
        <item m="1" x="1288"/>
        <item m="1" x="1298"/>
        <item m="1" x="605"/>
        <item m="1" x="612"/>
        <item m="1" x="618"/>
        <item m="1" x="623"/>
        <item m="1" x="629"/>
        <item m="1" x="1713"/>
        <item m="1" x="700"/>
        <item m="1" x="971"/>
        <item m="1" x="2003"/>
        <item m="1" x="2024"/>
        <item m="1" x="2039"/>
        <item m="1" x="2062"/>
        <item m="1" x="2074"/>
        <item m="1" x="851"/>
        <item m="1" x="315"/>
        <item m="1" x="1314"/>
        <item m="1" x="616"/>
        <item m="1" x="621"/>
        <item m="1" x="625"/>
        <item m="1" x="627"/>
        <item m="1" x="631"/>
        <item m="1" x="1676"/>
        <item m="1" x="1687"/>
        <item m="1" x="1694"/>
        <item m="1" x="1699"/>
        <item m="1" x="1703"/>
        <item m="1" x="1707"/>
        <item m="1" x="1721"/>
        <item m="1" x="545"/>
        <item m="1" x="608"/>
        <item m="1" x="1624"/>
        <item m="1" x="1643"/>
        <item m="1" x="1654"/>
        <item m="1" x="1662"/>
        <item m="1" x="949"/>
        <item m="1" x="904"/>
        <item m="1" x="916"/>
        <item m="1" x="924"/>
        <item m="1" x="939"/>
        <item m="1" x="325"/>
        <item m="1" x="1717"/>
        <item m="1" x="572"/>
        <item m="1" x="1588"/>
        <item m="1" x="1603"/>
        <item m="1" x="1614"/>
        <item m="1" x="1632"/>
        <item m="1" x="1671"/>
        <item m="1" x="1683"/>
        <item m="1" x="458"/>
        <item m="1" x="484"/>
        <item m="1" x="492"/>
        <item m="1" x="523"/>
        <item m="1" x="1087"/>
        <item m="1" x="1903"/>
        <item m="1" x="1927"/>
        <item m="1" x="1937"/>
        <item m="1" x="1950"/>
        <item m="1" x="1962"/>
        <item m="1" x="1991"/>
        <item m="1" x="557"/>
        <item m="1" x="567"/>
        <item m="1" x="578"/>
        <item m="1" x="472"/>
        <item m="1" x="501"/>
        <item m="1" x="512"/>
        <item m="1" x="532"/>
        <item m="1" x="541"/>
        <item m="1" x="1483"/>
        <item m="1" x="1500"/>
        <item m="1" x="1514"/>
        <item m="1" x="1523"/>
        <item m="1" x="1533"/>
        <item m="1" x="781"/>
        <item m="1" x="795"/>
        <item m="1" x="805"/>
        <item m="1" x="848"/>
        <item m="1" x="385"/>
        <item m="1" x="1710"/>
        <item m="1" x="583"/>
        <item m="1" x="590"/>
        <item m="1" x="595"/>
        <item m="1" x="601"/>
        <item m="1" x="554"/>
        <item m="1" x="1545"/>
        <item m="1" x="374"/>
        <item m="1" x="399"/>
        <item m="1" x="408"/>
        <item m="1" x="421"/>
        <item m="1" x="434"/>
        <item m="1" x="453"/>
        <item m="1" x="1979"/>
        <item m="1" x="788"/>
        <item m="1" x="860"/>
        <item m="1" x="1834"/>
        <item m="1" x="1848"/>
        <item m="1" x="1858"/>
        <item m="1" x="388"/>
        <item m="1" x="444"/>
        <item m="1" x="1387"/>
        <item m="1" x="1401"/>
        <item m="1" x="1413"/>
        <item m="1" x="1433"/>
        <item m="1" x="1446"/>
        <item m="1" x="1872"/>
        <item m="1" x="1886"/>
        <item m="1" x="1894"/>
        <item m="1" x="1902"/>
        <item m="1" x="1910"/>
        <item m="1" x="1132"/>
        <item m="1" x="1136"/>
        <item m="1" x="1139"/>
        <item m="1" x="1570"/>
        <item m="1" x="1458"/>
        <item m="1" x="1467"/>
        <item m="1" x="1479"/>
        <item m="1" x="1148"/>
        <item m="1" x="1150"/>
        <item m="1" x="1152"/>
        <item m="1" x="1154"/>
        <item m="1" x="1496"/>
        <item m="1" x="1069"/>
        <item m="1" x="1077"/>
        <item m="1" x="1085"/>
        <item m="1" x="1105"/>
        <item m="1" x="2087"/>
        <item m="1" x="1651"/>
        <item m="1" x="1659"/>
        <item m="1" x="1667"/>
        <item m="1" x="468"/>
        <item m="1" x="1110"/>
        <item m="1" x="1116"/>
        <item m="1" x="2161"/>
        <item m="1" x="2170"/>
        <item m="1" x="2177"/>
        <item m="1" x="2184"/>
        <item m="1" x="2195"/>
        <item m="1" x="2205"/>
        <item m="1" x="977"/>
        <item m="1" x="1006"/>
        <item m="1" x="1041"/>
        <item m="1" x="1053"/>
        <item m="1" x="1064"/>
        <item m="1" x="2031"/>
        <item m="1" x="2045"/>
        <item m="1" x="2055"/>
        <item m="1" x="2095"/>
        <item m="1" x="897"/>
        <item m="1" x="1185"/>
        <item m="1" x="1188"/>
        <item m="1" x="1633"/>
        <item m="1" x="1679"/>
        <item m="1" x="1690"/>
        <item m="1" x="1696"/>
        <item m="1" x="1701"/>
        <item m="1" x="1559"/>
        <item m="1" x="1583"/>
        <item m="1" x="1598"/>
        <item m="1" x="1093"/>
        <item m="1" x="2123"/>
        <item m="1" x="2136"/>
        <item m="1" x="1018"/>
        <item m="1" x="1028"/>
        <item m="1" x="2066"/>
        <item m="1" x="2077"/>
        <item m="1" x="2105"/>
        <item m="1" x="2117"/>
        <item m="1" x="2131"/>
        <item m="1" x="911"/>
        <item m="1" x="919"/>
        <item m="1" x="931"/>
        <item m="1" x="943"/>
        <item m="1" x="952"/>
        <item m="1" x="960"/>
        <item m="1" x="983"/>
        <item m="1" x="1943"/>
        <item m="1" x="1965"/>
        <item m="1" x="1973"/>
        <item m="1" x="2012"/>
        <item m="1" x="832"/>
        <item m="1" x="852"/>
        <item m="1" x="880"/>
        <item m="1" x="1904"/>
        <item m="1" x="1644"/>
        <item m="1" x="1705"/>
        <item m="1" x="508"/>
        <item m="1" x="528"/>
        <item m="1" x="549"/>
        <item m="1" x="561"/>
        <item m="1" x="575"/>
        <item m="1" x="758"/>
        <item m="1" x="1121"/>
        <item m="1" x="2150"/>
        <item m="1" x="972"/>
        <item m="1" x="1956"/>
        <item m="1" x="2025"/>
        <item m="1" x="2040"/>
        <item m="1" x="812"/>
        <item m="1" x="825"/>
        <item m="1" x="841"/>
        <item m="1" x="863"/>
        <item m="1" x="890"/>
        <item m="1" x="1879"/>
        <item m="1" x="1888"/>
        <item m="1" x="1896"/>
        <item m="1" x="1913"/>
        <item m="1" x="1928"/>
        <item m="1" x="1938"/>
        <item m="1" x="743"/>
        <item m="1" x="754"/>
        <item m="1" x="767"/>
        <item m="1" x="1808"/>
        <item m="1" x="570"/>
        <item m="1" x="581"/>
        <item m="1" x="587"/>
        <item m="1" x="1541"/>
        <item m="1" x="1565"/>
        <item m="1" x="2141"/>
        <item m="1" x="997"/>
        <item m="1" x="925"/>
        <item m="1" x="1982"/>
        <item m="1" x="872"/>
        <item m="1" x="905"/>
        <item m="1" x="1865"/>
        <item m="1" x="1951"/>
        <item m="1" x="774"/>
        <item m="1" x="782"/>
        <item m="1" x="789"/>
        <item m="1" x="796"/>
        <item m="1" x="1797"/>
        <item m="1" x="1820"/>
        <item m="1" x="1835"/>
        <item m="1" x="1841"/>
        <item m="1" x="1849"/>
        <item m="1" x="1859"/>
        <item m="1" x="1126"/>
        <item m="1" x="1576"/>
        <item m="1" x="1617"/>
        <item m="1" x="1627"/>
        <item m="1" x="1637"/>
        <item m="1" x="354"/>
        <item m="1" x="1422"/>
        <item m="1" x="1920"/>
        <item m="1" x="806"/>
        <item m="1" x="819"/>
        <item m="1" x="1814"/>
        <item m="1" x="1826"/>
        <item m="1" x="1873"/>
        <item m="1" x="1114"/>
        <item m="1" x="1119"/>
        <item m="1" x="1123"/>
        <item m="1" x="1129"/>
        <item m="1" x="1133"/>
        <item m="1" x="1137"/>
        <item m="1" x="1140"/>
        <item m="1" x="1143"/>
        <item m="1" x="1146"/>
        <item m="1" x="2192"/>
        <item m="1" x="2203"/>
        <item m="1" x="2208"/>
        <item m="1" x="2216"/>
        <item m="1" x="2223"/>
        <item m="1" x="429"/>
        <item m="1" x="439"/>
        <item m="1" x="476"/>
        <item m="1" x="487"/>
        <item m="1" x="505"/>
        <item m="1" x="2220"/>
        <item m="1" x="2226"/>
        <item m="1" x="2229"/>
        <item m="1" x="2154"/>
        <item m="1" x="2164"/>
        <item m="1" x="2174"/>
        <item m="1" x="2180"/>
        <item m="1" x="980"/>
        <item m="1" x="1000"/>
        <item m="1" x="2035"/>
        <item m="1" x="2070"/>
        <item m="1" x="1205"/>
        <item m="1" x="1648"/>
        <item m="1" x="495"/>
        <item m="1" x="1454"/>
        <item m="1" x="1071"/>
        <item m="1" x="2189"/>
        <item m="1" x="2200"/>
        <item m="1" x="2021"/>
        <item m="1" x="2049"/>
        <item m="1" x="2059"/>
        <item m="1" x="2082"/>
        <item m="1" x="2092"/>
        <item m="1" x="2101"/>
        <item m="1" x="2125"/>
        <item m="1" x="958"/>
        <item m="1" x="1663"/>
        <item m="1" x="1472"/>
        <item m="1" x="1518"/>
        <item m="1" x="1527"/>
        <item m="1" x="316"/>
        <item m="1" x="326"/>
        <item m="1" x="1049"/>
        <item m="1" x="992"/>
        <item m="1" x="1009"/>
        <item m="1" x="2111"/>
        <item m="1" x="887"/>
        <item m="1" x="902"/>
        <item m="1" x="914"/>
        <item m="1" x="922"/>
        <item m="1" x="928"/>
        <item m="1" x="979"/>
        <item m="1" x="1969"/>
        <item m="1" x="1977"/>
        <item m="1" x="2010"/>
        <item m="1" x="817"/>
        <item m="1" x="1222"/>
        <item m="1" x="1550"/>
        <item m="1" x="335"/>
        <item m="1" x="359"/>
        <item m="1" x="379"/>
        <item m="1" x="392"/>
        <item m="1" x="937"/>
        <item m="1" x="950"/>
        <item m="1" x="1935"/>
        <item m="1" x="1948"/>
        <item m="1" x="1960"/>
        <item m="1" x="1988"/>
        <item m="1" x="2001"/>
        <item m="1" x="2019"/>
        <item m="1" x="2033"/>
        <item m="1" x="836"/>
        <item m="1" x="844"/>
        <item m="1" x="869"/>
        <item m="1" x="878"/>
        <item m="1" x="885"/>
        <item m="1" x="1856"/>
        <item m="1" x="1918"/>
        <item m="1" x="1156"/>
        <item m="1" x="1216"/>
        <item m="1" x="425"/>
        <item m="1" x="1360"/>
        <item m="1" x="1370"/>
        <item m="1" x="1379"/>
        <item m="1" x="1079"/>
        <item m="1" x="1088"/>
        <item m="1" x="1094"/>
        <item m="1" x="803"/>
        <item m="1" x="829"/>
        <item m="1" x="857"/>
        <item m="1" x="900"/>
        <item m="1" x="1884"/>
        <item m="1" x="1892"/>
        <item m="1" x="1908"/>
        <item m="1" x="1925"/>
        <item m="1" x="1933"/>
        <item m="1" x="1946"/>
        <item m="1" x="1151"/>
        <item m="1" x="1155"/>
        <item m="1" x="1157"/>
        <item m="1" x="2225"/>
        <item m="1" x="2235"/>
        <item m="1" x="2236"/>
        <item m="1" x="1672"/>
        <item m="1" x="1426"/>
        <item m="1" x="1437"/>
        <item m="1" x="229"/>
        <item m="1" x="240"/>
        <item m="1" x="966"/>
        <item m="1" x="1870"/>
        <item m="1" x="1900"/>
        <item m="1" x="1153"/>
        <item m="1" x="1158"/>
        <item m="1" x="2228"/>
        <item m="1" x="2231"/>
        <item m="1" x="2232"/>
        <item m="1" x="2233"/>
        <item m="1" x="2234"/>
        <item m="1" x="2237"/>
        <item m="1" x="1135"/>
        <item m="1" x="2207"/>
        <item m="1" x="216"/>
        <item m="1" x="249"/>
        <item m="1" x="1994"/>
        <item m="1" x="1101"/>
        <item m="1" x="1145"/>
        <item m="1" x="2238"/>
        <item m="1" x="1117"/>
        <item m="1" x="1122"/>
        <item m="1" x="1125"/>
        <item m="1" x="1128"/>
        <item m="1" x="1131"/>
        <item m="1" x="1138"/>
        <item m="1" x="1141"/>
        <item m="1" x="1144"/>
        <item m="1" x="2188"/>
        <item m="1" x="2199"/>
        <item m="1" x="2212"/>
        <item m="1" x="1392"/>
        <item m="1" x="263"/>
        <item m="1" x="281"/>
        <item m="1" x="1612"/>
        <item m="1" x="1652"/>
        <item m="1" x="1668"/>
        <item m="1" x="1691"/>
        <item m="1" x="481"/>
        <item m="1" x="498"/>
        <item m="1" x="2171"/>
        <item m="1" x="2178"/>
        <item m="1" x="2185"/>
        <item m="1" x="2196"/>
        <item m="1" x="1147"/>
        <item m="1" x="1149"/>
        <item m="1" x="1621"/>
        <item m="1" x="1660"/>
        <item m="1" x="1680"/>
        <item m="1" x="466"/>
        <item m="1" x="489"/>
        <item m="1" x="509"/>
        <item m="1" x="519"/>
        <item m="1" x="529"/>
        <item m="1" x="536"/>
        <item m="1" x="550"/>
        <item m="1" x="1542"/>
        <item m="1" x="1554"/>
        <item m="1" x="1577"/>
        <item m="1" x="1592"/>
        <item m="1" x="1607"/>
        <item m="1" x="440"/>
        <item m="1" x="462"/>
        <item m="1" x="1409"/>
        <item m="1" x="1418"/>
        <item m="1" x="1473"/>
        <item m="1" x="1747"/>
        <item m="1" x="1761"/>
        <item m="1" x="2211"/>
        <item m="1" x="2215"/>
        <item m="1" x="2219"/>
        <item m="1" x="2222"/>
        <item m="1" x="1019"/>
        <item m="1" x="1029"/>
        <item m="1" x="1060"/>
        <item m="1" x="1106"/>
        <item m="1" x="1142"/>
        <item m="1" x="1111"/>
        <item m="1" x="1566"/>
        <item m="1" x="367"/>
        <item m="1" x="430"/>
        <item m="1" x="449"/>
        <item m="1" x="477"/>
        <item m="1" x="1396"/>
        <item m="1" x="1429"/>
        <item m="1" x="1442"/>
        <item m="1" x="1455"/>
        <item m="1" x="1464"/>
        <item m="1" x="1488"/>
        <item m="1" x="1505"/>
        <item m="1" x="327"/>
        <item m="1" x="1320"/>
        <item m="1" x="1346"/>
        <item m="1" x="1361"/>
        <item m="1" x="1034"/>
        <item m="1" x="1042"/>
        <item m="1" x="1054"/>
        <item m="1" x="1065"/>
        <item m="1" x="1075"/>
        <item m="1" x="1083"/>
        <item m="1" x="1092"/>
        <item m="1" x="1641"/>
        <item m="1" x="298"/>
        <item m="1" x="336"/>
        <item m="1" x="346"/>
        <item m="1" x="380"/>
        <item m="1" x="1306"/>
        <item m="1" x="1329"/>
        <item m="1" x="1337"/>
        <item m="1" x="175"/>
        <item m="1" x="187"/>
        <item m="1" x="207"/>
        <item m="1" x="264"/>
        <item m="1" x="1234"/>
        <item m="1" x="1244"/>
        <item m="1" x="1250"/>
        <item m="1" x="1257"/>
        <item m="1" x="1264"/>
        <item m="1" x="1273"/>
        <item m="1" x="1281"/>
        <item m="1" x="1299"/>
        <item m="1" x="129"/>
        <item m="1" x="155"/>
        <item m="1" x="171"/>
        <item m="1" x="1098"/>
        <item m="1" x="2078"/>
        <item m="1" x="2088"/>
        <item m="1" x="2096"/>
        <item m="1" x="2106"/>
        <item m="1" x="2118"/>
        <item m="1" x="2132"/>
        <item m="1" x="968"/>
        <item m="1" x="1630"/>
        <item m="1" x="1512"/>
        <item m="1" x="386"/>
        <item m="1" x="360"/>
        <item m="1" x="197"/>
        <item m="1" x="241"/>
        <item m="1" x="1315"/>
        <item m="1" x="122"/>
        <item m="1" x="134"/>
        <item m="1" x="138"/>
        <item m="1" x="143"/>
        <item m="1" x="149"/>
        <item m="1" x="163"/>
        <item m="1" x="181"/>
        <item m="1" x="1695"/>
        <item m="1" x="1704"/>
        <item m="1" x="1708"/>
        <item m="1" x="1711"/>
        <item m="1" x="1722"/>
        <item m="1" x="2147"/>
        <item m="1" x="2158"/>
        <item m="1" x="932"/>
        <item m="1" x="944"/>
        <item m="1" x="953"/>
        <item m="1" x="961"/>
        <item m="1" x="995"/>
        <item m="1" x="1005"/>
        <item m="1" x="562"/>
        <item m="1" x="1493"/>
        <item m="1" x="1521"/>
        <item m="1" x="1531"/>
        <item m="1" x="217"/>
        <item m="1" x="1677"/>
        <item m="1" x="1688"/>
        <item m="1" x="1700"/>
        <item m="1" x="1714"/>
        <item m="1" x="1718"/>
        <item m="1" x="546"/>
        <item m="1" x="568"/>
        <item m="1" x="579"/>
        <item m="1" x="584"/>
        <item m="1" x="591"/>
        <item m="1" x="596"/>
        <item m="1" x="602"/>
        <item m="1" x="609"/>
        <item m="1" x="1604"/>
        <item m="1" x="1625"/>
        <item m="1" x="1684"/>
        <item m="1" x="1750"/>
        <item m="1" x="984"/>
        <item m="1" x="1014"/>
        <item m="1" x="1026"/>
        <item m="1" x="1983"/>
        <item m="1" x="1995"/>
        <item m="1" x="2005"/>
        <item m="1" x="2013"/>
        <item m="1" x="2053"/>
        <item m="1" x="2004"/>
        <item m="1" x="1459"/>
        <item m="1" x="230"/>
        <item m="1" x="250"/>
        <item m="1" x="282"/>
        <item m="1" x="558"/>
        <item m="1" x="573"/>
        <item m="1" x="1589"/>
        <item m="1" x="1615"/>
        <item m="1" x="1634"/>
        <item m="1" x="1645"/>
        <item m="1" x="1664"/>
        <item m="1" x="473"/>
        <item m="1" x="485"/>
        <item m="1" x="493"/>
        <item m="1" x="1546"/>
        <item m="1" x="1560"/>
        <item m="1" x="2026"/>
        <item m="1" x="2063"/>
        <item m="1" x="396"/>
        <item m="1" x="513"/>
        <item m="1" x="555"/>
        <item m="1" x="1484"/>
        <item m="1" x="1524"/>
        <item m="1" x="1584"/>
        <item m="1" x="1599"/>
        <item m="1" x="355"/>
        <item m="1" x="422"/>
        <item m="1" x="1766"/>
        <item m="1" x="864"/>
        <item m="1" x="873"/>
        <item m="1" x="406"/>
        <item m="1" x="1655"/>
        <item m="1" x="1673"/>
        <item m="1" x="1501"/>
        <item m="1" x="1534"/>
        <item m="1" x="375"/>
        <item m="1" x="389"/>
        <item m="1" x="400"/>
        <item m="1" x="435"/>
        <item m="1" x="454"/>
        <item m="1" x="1388"/>
        <item m="1" x="1402"/>
        <item m="1" x="1414"/>
        <item m="1" x="891"/>
        <item m="1" x="940"/>
        <item m="1" x="459"/>
        <item m="1" x="1515"/>
        <item m="1" x="1571"/>
        <item m="1" x="409"/>
        <item m="1" x="445"/>
        <item m="1" x="469"/>
        <item m="1" x="1434"/>
        <item m="1" x="1447"/>
        <item m="1" x="1460"/>
        <item m="1" x="1468"/>
        <item m="1" x="1497"/>
        <item m="1" x="259"/>
        <item m="1" x="277"/>
        <item m="1" x="291"/>
        <item m="1" x="320"/>
        <item m="1" x="370"/>
        <item m="1" x="1295"/>
        <item m="1" x="1323"/>
        <item m="1" x="1340"/>
        <item m="1" x="178"/>
        <item m="1" x="223"/>
        <item m="1" x="1914"/>
        <item m="1" x="1929"/>
        <item m="1" x="1952"/>
        <item m="1" x="2128"/>
        <item m="1" x="1022"/>
        <item m="1" x="417"/>
        <item m="1" x="502"/>
        <item m="1" x="533"/>
        <item m="1" x="542"/>
        <item m="1" x="1480"/>
        <item m="1" x="301"/>
        <item m="1" x="309"/>
        <item m="1" x="330"/>
        <item m="1" x="341"/>
        <item m="1" x="1311"/>
        <item m="1" x="1331"/>
        <item m="1" x="1352"/>
        <item m="1" x="1375"/>
        <item m="1" x="190"/>
        <item m="1" x="200"/>
        <item m="1" x="210"/>
        <item m="1" x="1723"/>
        <item m="1" x="1772"/>
        <item m="1" x="1963"/>
        <item m="1" x="1971"/>
        <item m="1" x="1980"/>
        <item m="1" x="1992"/>
        <item m="1" x="775"/>
        <item m="1" x="790"/>
        <item m="1" x="797"/>
        <item m="1" x="807"/>
        <item m="1" x="840"/>
        <item m="1" x="1836"/>
        <item m="1" x="1037"/>
        <item m="1" x="524"/>
        <item m="1" x="1366"/>
        <item m="1" x="1384"/>
        <item m="1" x="245"/>
        <item m="1" x="256"/>
        <item m="1" x="274"/>
        <item m="1" x="1716"/>
        <item m="1" x="1724"/>
        <item m="1" x="1725"/>
        <item m="1" x="1726"/>
        <item m="1" x="1727"/>
        <item m="1" x="1728"/>
        <item m="1" x="1729"/>
        <item m="1" x="1730"/>
        <item m="1" x="617"/>
        <item m="1" x="619"/>
        <item m="1" x="1670"/>
        <item m="1" x="1682"/>
        <item m="1" x="820"/>
        <item m="1" x="861"/>
        <item m="1" x="1827"/>
        <item m="1" x="1842"/>
        <item m="1" x="1860"/>
        <item m="1" x="351"/>
        <item m="1" x="1398"/>
        <item m="1" x="168"/>
        <item m="1" x="236"/>
        <item m="1" x="1720"/>
        <item m="1" x="607"/>
        <item m="1" x="614"/>
        <item m="1" x="622"/>
        <item m="1" x="624"/>
        <item m="1" x="626"/>
        <item m="1" x="628"/>
        <item m="1" x="630"/>
        <item m="1" x="1692"/>
        <item m="1" x="566"/>
        <item m="1" x="2179"/>
        <item m="1" x="89"/>
        <item m="1" x="520"/>
        <item m="1" x="530"/>
        <item m="1" x="537"/>
        <item m="1" x="551"/>
        <item m="1" x="563"/>
        <item m="1" x="576"/>
        <item m="1" x="588"/>
        <item m="1" x="1543"/>
        <item m="1" x="1555"/>
        <item m="1" x="837"/>
        <item m="1" x="1423"/>
        <item m="1" x="1697"/>
        <item m="1" x="1709"/>
        <item m="1" x="1712"/>
        <item m="1" x="1715"/>
        <item m="1" x="1719"/>
        <item m="1" x="540"/>
        <item m="1" x="553"/>
        <item m="1" x="2142"/>
        <item m="1" x="2151"/>
        <item m="1" x="2186"/>
        <item m="1" x="2197"/>
        <item m="1" x="2107"/>
        <item m="1" x="99"/>
        <item m="1" x="1567"/>
        <item m="1" x="1578"/>
        <item m="1" x="1593"/>
        <item m="1" x="1618"/>
        <item m="1" x="1638"/>
        <item m="1" x="418"/>
        <item m="1" x="431"/>
        <item m="1" x="441"/>
        <item m="1" x="450"/>
        <item m="1" x="463"/>
        <item m="1" x="600"/>
        <item m="1" x="1702"/>
        <item m="1" x="2162"/>
        <item m="1" x="2172"/>
        <item m="1" x="2206"/>
        <item m="1" x="978"/>
        <item m="1" x="989"/>
        <item m="1" x="998"/>
        <item m="1" x="1007"/>
        <item m="1" x="1020"/>
        <item m="1" x="1030"/>
        <item m="1" x="1035"/>
        <item m="1" x="1043"/>
        <item m="1" x="2046"/>
        <item m="1" x="2056"/>
        <item m="1" x="2097"/>
        <item m="1" x="898"/>
        <item m="1" x="1974"/>
        <item m="1" x="833"/>
        <item m="1" x="92"/>
        <item m="1" x="478"/>
        <item m="1" x="496"/>
        <item m="1" x="506"/>
        <item m="1" x="516"/>
        <item m="1" x="1443"/>
        <item m="1" x="1456"/>
        <item m="1" x="1465"/>
        <item m="1" x="1474"/>
        <item m="1" x="1489"/>
        <item m="1" x="1506"/>
        <item m="1" x="1706"/>
        <item m="1" x="1055"/>
        <item m="1" x="1066"/>
        <item m="1" x="2067"/>
        <item m="1" x="2079"/>
        <item m="1" x="2119"/>
        <item m="1" x="2133"/>
        <item m="1" x="954"/>
        <item m="1" x="962"/>
        <item m="1" x="973"/>
        <item m="1" x="985"/>
        <item m="1" x="1944"/>
        <item m="1" x="1957"/>
        <item m="1" x="1966"/>
        <item m="1" x="1984"/>
        <item m="1" x="2014"/>
        <item m="1" x="881"/>
        <item m="1" x="892"/>
        <item m="1" x="103"/>
        <item m="1" x="525"/>
        <item m="1" x="1528"/>
        <item m="1" x="1538"/>
        <item m="1" x="1551"/>
        <item m="1" x="317"/>
        <item m="1" x="328"/>
        <item m="1" x="337"/>
        <item m="1" x="347"/>
        <item m="1" x="361"/>
        <item m="1" x="381"/>
        <item m="1" x="403"/>
        <item m="1" x="413"/>
        <item m="1" x="426"/>
        <item m="1" x="1996"/>
        <item m="1" x="842"/>
        <item m="1" x="1880"/>
        <item m="1" x="1889"/>
        <item m="1" x="393"/>
        <item m="1" x="1347"/>
        <item m="1" x="1362"/>
        <item m="1" x="1371"/>
        <item m="1" x="1380"/>
        <item m="1" x="1393"/>
        <item m="1" x="1427"/>
        <item m="1" x="1438"/>
        <item m="1" x="912"/>
        <item m="1" x="920"/>
        <item m="1" x="926"/>
        <item m="1" x="933"/>
        <item m="1" x="945"/>
        <item m="1" x="2006"/>
        <item m="1" x="1866"/>
        <item m="1" x="1897"/>
        <item m="1" x="1905"/>
        <item m="1" x="1915"/>
        <item m="1" x="1930"/>
        <item m="1" x="1939"/>
        <item m="1" x="1953"/>
        <item m="1" x="1798"/>
        <item m="1" x="1809"/>
        <item m="1" x="1874"/>
        <item m="1" x="514"/>
        <item m="1" x="1406"/>
        <item m="1" x="1417"/>
        <item m="1" x="1450"/>
        <item m="1" x="218"/>
        <item m="1" x="231"/>
        <item m="1" x="242"/>
        <item m="1" x="251"/>
        <item m="1" x="265"/>
        <item m="1" x="283"/>
        <item m="1" x="313"/>
        <item m="1" x="1921"/>
        <item m="1" x="761"/>
        <item m="1" x="1843"/>
        <item m="1" x="1850"/>
        <item m="1" x="1861"/>
        <item m="1" x="684"/>
        <item m="1" x="692"/>
        <item m="1" x="719"/>
        <item m="1" x="294"/>
        <item m="1" x="324"/>
        <item m="1" x="1265"/>
        <item m="1" x="1274"/>
        <item m="1" x="1282"/>
        <item m="1" x="1289"/>
        <item m="1" x="1300"/>
        <item m="1" x="1343"/>
        <item m="1" x="1355"/>
        <item m="1" x="853"/>
        <item m="1" x="865"/>
        <item m="1" x="874"/>
        <item m="1" x="906"/>
        <item m="1" x="798"/>
        <item m="1" x="808"/>
        <item m="1" x="697"/>
        <item m="1" x="704"/>
        <item m="1" x="711"/>
        <item m="1" x="726"/>
        <item m="1" x="2224"/>
        <item m="1" x="1072"/>
        <item m="1" x="1080"/>
        <item m="1" x="1089"/>
        <item m="1" x="1112"/>
        <item m="1" x="1326"/>
        <item m="1" x="1334"/>
        <item m="1" x="144"/>
        <item m="1" x="150"/>
        <item m="1" x="156"/>
        <item m="1" x="182"/>
        <item m="1" x="193"/>
        <item m="1" x="214"/>
        <item m="1" x="226"/>
        <item m="1" x="813"/>
        <item m="1" x="744"/>
        <item m="1" x="791"/>
        <item m="1" x="2227"/>
        <item m="1" x="1102"/>
        <item m="1" x="1107"/>
        <item m="1" x="1118"/>
        <item m="1" x="2115"/>
        <item m="1" x="106"/>
        <item m="1" x="534"/>
        <item m="1" x="204"/>
        <item m="1" x="1208"/>
        <item m="1" x="1218"/>
        <item m="1" x="1224"/>
        <item m="1" x="1230"/>
        <item m="1" x="1240"/>
        <item m="1" x="1255"/>
        <item m="1" x="1262"/>
        <item m="1" x="585"/>
        <item m="1" x="592"/>
        <item m="1" x="2027"/>
        <item m="1" x="2041"/>
        <item m="1" x="755"/>
        <item m="1" x="768"/>
        <item m="1" x="733"/>
        <item m="1" x="739"/>
        <item m="1" x="749"/>
        <item m="1" x="2193"/>
        <item m="1" x="2145"/>
        <item m="1" x="2155"/>
        <item m="1" x="2181"/>
        <item m="1" x="1270"/>
        <item m="1" x="597"/>
        <item m="1" x="603"/>
        <item m="1" x="615"/>
        <item m="1" x="620"/>
        <item m="1" x="1635"/>
        <item m="1" x="1646"/>
        <item m="1" x="1656"/>
        <item m="1" x="2137"/>
        <item x="0"/>
        <item x="1"/>
        <item m="1" x="2204"/>
        <item m="1" x="2129"/>
        <item m="1" x="2139"/>
        <item m="1" x="2165"/>
        <item m="1" x="2175"/>
        <item m="1" x="2190"/>
        <item m="1" x="2201"/>
        <item m="1" x="969"/>
        <item m="1" x="993"/>
        <item m="1" x="1001"/>
        <item m="1" x="610"/>
        <item m="1" x="1674"/>
        <item m="1" x="1685"/>
        <item m="1" x="1693"/>
        <item m="1" x="1698"/>
        <item m="1" x="776"/>
        <item m="1" x="981"/>
        <item m="1" x="1023"/>
        <item m="1" x="1032"/>
        <item m="1" x="1038"/>
        <item m="1" x="1047"/>
        <item m="1" x="503"/>
        <item m="1" x="783"/>
        <item m="1" x="821"/>
        <item x="2"/>
        <item m="1" x="1010"/>
        <item m="1" x="2022"/>
        <item m="1" x="2036"/>
        <item m="1" x="2060"/>
        <item m="1" x="2071"/>
        <item m="1" x="2083"/>
        <item m="1" x="2112"/>
        <item m="1" x="543"/>
        <item m="1" x="482"/>
        <item m="1" x="1532"/>
        <item m="1" x="1544"/>
        <item m="1" x="1556"/>
        <item m="1" x="1579"/>
        <item m="1" x="660"/>
        <item m="1" x="1044"/>
        <item m="1" x="1067"/>
        <item m="1" x="1076"/>
        <item m="1" x="1084"/>
        <item m="1" x="1099"/>
        <item m="1" x="2098"/>
        <item m="1" x="826"/>
        <item m="1" x="2230"/>
        <item m="1" x="1050"/>
        <item m="1" x="490"/>
        <item m="1" x="499"/>
        <item m="1" x="510"/>
        <item m="1" x="1568"/>
        <item m="1" x="1594"/>
        <item m="1" x="368"/>
        <item m="1" x="387"/>
        <item m="1" x="397"/>
        <item m="1" x="442"/>
        <item m="1" x="479"/>
        <item m="1" x="1419"/>
        <item m="1" x="1430"/>
        <item m="1" x="299"/>
        <item m="1" x="307"/>
        <item m="1" x="645"/>
        <item m="1" x="2080"/>
        <item m="1" x="2108"/>
        <item m="1" x="2120"/>
        <item m="1" x="2134"/>
        <item m="1" x="2148"/>
        <item m="1" x="1095"/>
        <item m="1" x="1058"/>
        <item m="1" x="2050"/>
        <item m="1" x="2102"/>
        <item m="1" x="407"/>
        <item m="1" x="419"/>
        <item m="1" x="451"/>
        <item m="1" x="464"/>
        <item m="1" x="1397"/>
        <item m="1" x="1410"/>
        <item m="1" x="1475"/>
        <item m="1" x="1507"/>
        <item m="1" x="271"/>
        <item m="1" x="318"/>
        <item m="1" x="1307"/>
        <item m="1" x="1321"/>
        <item m="1" x="1338"/>
        <item m="1" x="2159"/>
        <item m="1" x="934"/>
        <item m="1" x="946"/>
        <item m="1" x="955"/>
        <item m="1" x="963"/>
        <item m="1" x="974"/>
        <item m="1" x="986"/>
        <item m="1" x="996"/>
        <item m="1" x="1027"/>
        <item m="1" x="2089"/>
        <item m="1" x="1061"/>
        <item m="1" x="2093"/>
        <item m="1" x="432"/>
        <item m="1" x="1444"/>
        <item m="1" x="1457"/>
        <item m="1" x="1466"/>
        <item m="1" x="1490"/>
        <item m="1" x="289"/>
        <item m="1" x="1348"/>
        <item m="1" x="1372"/>
        <item m="1" x="1381"/>
        <item m="1" x="266"/>
        <item m="1" x="1251"/>
        <item m="1" x="1266"/>
        <item m="1" x="2167"/>
        <item m="1" x="1997"/>
        <item m="1" x="2007"/>
        <item m="1" x="2028"/>
        <item m="1" x="2042"/>
        <item m="1" x="2064"/>
        <item m="1" x="1608"/>
        <item m="1" x="329"/>
        <item m="1" x="1330"/>
        <item m="1" x="1363"/>
        <item m="1" x="188"/>
        <item m="1" x="198"/>
        <item m="1" x="243"/>
        <item m="1" x="252"/>
        <item m="1" x="284"/>
        <item m="1" x="1235"/>
        <item m="1" x="1245"/>
        <item m="1" x="1275"/>
        <item m="1" x="1283"/>
        <item m="1" x="1290"/>
        <item m="1" x="157"/>
        <item m="1" x="164"/>
        <item m="1" x="1192"/>
        <item m="1" x="2075"/>
        <item m="1" x="854"/>
        <item m="1" x="866"/>
        <item m="1" x="875"/>
        <item m="1" x="1494"/>
        <item m="1" x="1513"/>
        <item m="1" x="338"/>
        <item m="1" x="348"/>
        <item m="1" x="362"/>
        <item m="1" x="382"/>
        <item m="1" x="1301"/>
        <item m="1" x="1316"/>
        <item m="1" x="123"/>
        <item m="1" x="1196"/>
        <item m="1" x="1204"/>
        <item m="1" x="1209"/>
        <item m="1" x="1219"/>
        <item m="1" x="1225"/>
        <item m="1" x="2090"/>
        <item m="1" x="1015"/>
        <item m="1" x="1985"/>
        <item m="1" x="882"/>
        <item m="1" x="893"/>
        <item m="1" x="907"/>
        <item m="1" x="917"/>
        <item m="1" x="941"/>
        <item m="1" x="1916"/>
        <item m="1" x="1522"/>
        <item m="1" x="172"/>
        <item m="1" x="183"/>
        <item m="1" x="1200"/>
        <item m="1" x="1213"/>
        <item m="1" x="1231"/>
        <item m="1" x="1241"/>
        <item m="1" x="547"/>
        <item m="1" x="559"/>
        <item m="1" x="580"/>
        <item m="1" x="586"/>
        <item m="1" x="593"/>
        <item m="1" x="1657"/>
        <item m="1" x="1675"/>
        <item m="1" x="1686"/>
        <item m="1" x="556"/>
        <item m="1" x="647"/>
        <item m="1" x="1906"/>
        <item m="1" x="1922"/>
        <item m="1" x="1940"/>
        <item m="1" x="1964"/>
        <item m="1" x="1972"/>
        <item m="1" x="1981"/>
        <item m="1" x="1993"/>
        <item m="1" x="784"/>
        <item m="1" x="2209"/>
        <item m="1" x="2213"/>
        <item m="1" x="521"/>
        <item m="1" x="208"/>
        <item m="1" x="569"/>
        <item m="1" x="574"/>
        <item m="1" x="598"/>
        <item m="1" x="1590"/>
        <item m="1" x="1647"/>
        <item m="1" x="460"/>
        <item m="1" x="474"/>
        <item m="1" x="494"/>
        <item m="1" x="515"/>
        <item m="1" x="526"/>
        <item m="1" x="1561"/>
        <item m="1" x="667"/>
        <item m="1" x="799"/>
        <item m="1" x="822"/>
        <item m="1" x="831"/>
        <item m="1" x="849"/>
        <item m="1" x="862"/>
        <item m="1" x="1828"/>
        <item m="1" x="1837"/>
        <item m="1" x="2221"/>
        <item m="1" x="1258"/>
        <item m="1" x="130"/>
        <item m="1" x="611"/>
        <item m="1" x="1605"/>
        <item m="1" x="1616"/>
        <item m="1" x="1626"/>
        <item m="1" x="1665"/>
        <item m="1" x="486"/>
        <item m="1" x="504"/>
        <item m="1" x="1502"/>
        <item m="1" x="1525"/>
        <item m="1" x="1535"/>
        <item m="1" x="1547"/>
        <item m="1" x="1585"/>
        <item m="1" x="390"/>
        <item m="1" x="401"/>
        <item m="1" x="410"/>
        <item m="1" x="1448"/>
        <item m="1" x="1461"/>
        <item m="1" x="670"/>
        <item m="1" x="1851"/>
        <item m="1" x="1875"/>
        <item m="1" x="1887"/>
        <item m="1" x="2217"/>
        <item m="1" x="232"/>
        <item m="1" x="604"/>
        <item m="1" x="1636"/>
        <item m="1" x="535"/>
        <item m="1" x="544"/>
        <item m="1" x="1485"/>
        <item m="1" x="1516"/>
        <item m="1" x="1572"/>
        <item m="1" x="423"/>
        <item m="1" x="436"/>
        <item m="1" x="1403"/>
        <item m="1" x="1435"/>
        <item m="1" x="1481"/>
        <item m="1" x="260"/>
        <item m="1" x="1324"/>
        <item m="1" x="1353"/>
        <item m="1" x="674"/>
        <item m="1" x="1011"/>
        <item m="1" x="1911"/>
        <item m="1" x="712"/>
        <item m="1" x="720"/>
        <item m="1" x="727"/>
        <item m="1" x="740"/>
        <item m="1" x="750"/>
        <item m="1" x="759"/>
        <item m="1" x="765"/>
        <item m="1" x="772"/>
        <item m="1" x="219"/>
        <item m="1" x="1600"/>
        <item m="1" x="356"/>
        <item m="1" x="376"/>
        <item m="1" x="446"/>
        <item m="1" x="470"/>
        <item m="1" x="1415"/>
        <item m="1" x="1424"/>
        <item m="1" x="1469"/>
        <item m="1" x="1498"/>
        <item m="1" x="278"/>
        <item m="1" x="292"/>
        <item m="1" x="302"/>
        <item m="1" x="310"/>
        <item m="1" x="331"/>
        <item m="1" x="1332"/>
        <item m="1" x="1341"/>
        <item m="1" x="1399"/>
        <item m="1" x="179"/>
        <item m="1" x="780"/>
        <item m="1" x="1779"/>
        <item m="1" x="1784"/>
        <item m="1" x="1794"/>
        <item m="1" x="1818"/>
        <item m="1" x="538"/>
        <item m="1" x="564"/>
        <item m="1" x="455"/>
        <item m="1" x="1389"/>
        <item m="1" x="321"/>
        <item m="1" x="1367"/>
        <item m="1" x="169"/>
        <item m="1" x="191"/>
        <item m="1" x="237"/>
        <item m="1" x="656"/>
        <item m="1" x="1804"/>
        <item m="1" x="1824"/>
        <item m="1" x="1832"/>
        <item m="1" x="135"/>
        <item m="1" x="139"/>
        <item m="1" x="145"/>
        <item m="1" x="151"/>
        <item m="1" x="1376"/>
        <item m="1" x="1385"/>
        <item m="1" x="201"/>
        <item m="1" x="224"/>
        <item m="1" x="246"/>
        <item m="1" x="275"/>
        <item m="1" x="1228"/>
        <item m="1" x="1260"/>
        <item m="1" x="990"/>
        <item m="1" x="1036"/>
        <item m="1" x="2032"/>
        <item m="1" x="1166"/>
        <item m="1" x="1557"/>
        <item m="1" x="342"/>
        <item m="1" x="371"/>
        <item m="1" x="211"/>
        <item m="1" x="257"/>
        <item m="1" x="1238"/>
        <item m="1" x="1247"/>
        <item m="1" x="1253"/>
        <item m="1" x="1031"/>
        <item m="1" x="1045"/>
        <item m="1" x="1056"/>
        <item m="1" x="2047"/>
        <item m="1" x="2057"/>
        <item m="1" x="1165"/>
        <item m="1" x="1180"/>
        <item m="1" x="1562"/>
        <item m="1" x="1569"/>
        <item m="1" x="1580"/>
        <item m="1" x="1609"/>
        <item m="1" x="1619"/>
        <item m="1" x="1628"/>
        <item m="1" x="1639"/>
        <item m="1" x="1649"/>
        <item m="1" x="420"/>
        <item m="1" x="433"/>
        <item m="1" x="352"/>
        <item m="1" x="1296"/>
        <item m="1" x="1312"/>
        <item m="1" x="1008"/>
        <item m="1" x="1068"/>
        <item m="1" x="2068"/>
        <item m="1" x="2081"/>
        <item m="1" x="2099"/>
        <item m="1" x="2109"/>
        <item m="1" x="2121"/>
        <item m="1" x="921"/>
        <item m="1" x="1176"/>
        <item m="1" x="1536"/>
        <item m="1" x="517"/>
        <item m="1" x="734"/>
        <item m="1" x="999"/>
        <item m="1" x="1021"/>
        <item m="1" x="2091"/>
        <item m="1" x="2135"/>
        <item m="1" x="935"/>
        <item m="1" x="947"/>
        <item m="1" x="956"/>
        <item m="1" x="964"/>
        <item m="1" x="975"/>
        <item m="1" x="987"/>
        <item m="1" x="1958"/>
        <item m="1" x="1986"/>
        <item m="1" x="1998"/>
        <item m="1" x="843"/>
        <item m="1" x="1890"/>
        <item m="1" x="1171"/>
        <item m="1" x="1548"/>
        <item m="1" x="1573"/>
        <item m="1" x="1476"/>
        <item m="1" x="1508"/>
        <item m="1" x="927"/>
        <item m="1" x="1945"/>
        <item m="1" x="1967"/>
        <item m="1" x="1975"/>
        <item m="1" x="2008"/>
        <item m="1" x="2015"/>
        <item m="1" x="2029"/>
        <item m="1" x="2043"/>
        <item m="1" x="814"/>
        <item m="1" x="827"/>
        <item m="1" x="834"/>
        <item m="1" x="855"/>
        <item m="1" x="867"/>
        <item m="1" x="876"/>
        <item m="1" x="883"/>
        <item m="1" x="894"/>
        <item m="1" x="1867"/>
        <item m="1" x="1881"/>
        <item m="1" x="777"/>
        <item m="1" x="800"/>
        <item m="1" x="1799"/>
        <item m="1" x="1519"/>
        <item m="1" x="1529"/>
        <item m="1" x="1539"/>
        <item m="1" x="1552"/>
        <item m="1" x="319"/>
        <item m="1" x="908"/>
        <item m="1" x="1898"/>
        <item x="3"/>
        <item m="1" x="1923"/>
        <item m="1" x="1931"/>
        <item m="1" x="1941"/>
        <item m="1" x="792"/>
        <item m="1" x="809"/>
        <item m="1" x="1829"/>
        <item m="1" x="339"/>
        <item m="1" x="349"/>
        <item m="1" x="363"/>
        <item m="1" x="899"/>
        <item m="1" x="913"/>
        <item m="1" x="1954"/>
        <item m="1" x="785"/>
        <item m="1" x="823"/>
        <item m="1" x="1810"/>
        <item m="1" x="1815"/>
        <item m="1" x="1821"/>
        <item m="1" x="1838"/>
        <item m="1" x="1844"/>
        <item m="1" x="1852"/>
        <item m="1" x="1862"/>
        <item m="1" x="685"/>
        <item m="1" x="693"/>
        <item m="1" x="713"/>
        <item m="1" x="721"/>
        <item m="1" x="1759"/>
        <item m="1" x="78"/>
        <item m="1" x="1586"/>
        <item m="1" x="1601"/>
        <item m="1" x="414"/>
        <item m="1" x="1349"/>
        <item m="1" x="1373"/>
        <item m="1" x="745"/>
        <item m="1" x="756"/>
        <item m="1" x="1876"/>
        <item m="1" x="698"/>
        <item m="1" x="705"/>
        <item m="1" x="751"/>
        <item m="1" x="1754"/>
        <item m="1" x="1770"/>
        <item x="19"/>
        <item m="1" x="76"/>
        <item m="1" x="77"/>
        <item m="1" x="80"/>
        <item m="1" x="1439"/>
        <item m="1" x="1451"/>
        <item m="1" x="220"/>
        <item m="1" x="233"/>
        <item m="1" x="244"/>
        <item m="1" x="253"/>
        <item m="1" x="267"/>
        <item m="1" x="1764"/>
        <item m="1" x="1774"/>
        <item x="6"/>
        <item m="1" x="1789"/>
        <item m="1" x="1795"/>
        <item m="1" x="1805"/>
        <item x="18"/>
        <item x="20"/>
        <item m="1" x="82"/>
        <item m="1" x="1623"/>
        <item m="1" x="285"/>
        <item m="1" x="295"/>
        <item m="1" x="304"/>
        <item m="1" x="314"/>
        <item m="1" x="1267"/>
        <item m="1" x="1284"/>
        <item m="1" x="1302"/>
        <item m="1" x="728"/>
        <item m="1" x="1785"/>
        <item m="1" x="1051"/>
        <item m="1" x="1062"/>
        <item m="1" x="1073"/>
        <item m="1" x="1081"/>
        <item m="1" x="1090"/>
        <item m="1" x="1096"/>
        <item m="1" x="1103"/>
        <item m="1" x="1108"/>
        <item m="1" x="1113"/>
        <item x="7"/>
        <item m="1" x="2156"/>
        <item m="1" x="2182"/>
        <item m="1" x="1317"/>
        <item m="1" x="1344"/>
        <item m="1" x="1356"/>
        <item m="1" x="146"/>
        <item m="1" x="158"/>
        <item m="1" x="762"/>
        <item m="1" x="769"/>
        <item x="12"/>
        <item m="1" x="2191"/>
        <item m="1" x="2202"/>
        <item m="1" x="982"/>
        <item x="13"/>
        <item m="1" x="1002"/>
        <item m="1" x="1012"/>
        <item m="1" x="1024"/>
        <item m="1" x="1033"/>
        <item m="1" x="1048"/>
        <item m="1" x="2023"/>
        <item m="1" x="2037"/>
        <item m="1" x="2084"/>
        <item m="1" x="1276"/>
        <item m="1" x="165"/>
        <item m="1" x="970"/>
        <item m="1" x="1039"/>
        <item m="1" x="1059"/>
        <item x="14"/>
        <item m="1" x="2126"/>
        <item x="21"/>
        <item m="1" x="194"/>
        <item m="1" x="205"/>
        <item x="4"/>
        <item m="1" x="2051"/>
        <item m="1" x="2072"/>
        <item x="15"/>
        <item m="1" x="2113"/>
        <item m="1" x="888"/>
        <item x="22"/>
        <item x="32"/>
        <item m="1" x="1558"/>
        <item m="1" x="1581"/>
        <item m="1" x="2100"/>
        <item x="5"/>
        <item x="16"/>
        <item x="23"/>
        <item x="24"/>
        <item x="33"/>
        <item m="1" x="1595"/>
        <item x="57"/>
        <item x="60"/>
        <item m="1" x="2122"/>
        <item x="62"/>
        <item m="1" x="2149"/>
        <item m="1" x="2160"/>
        <item m="1" x="2168"/>
        <item m="1" x="936"/>
        <item m="1" x="957"/>
        <item x="8"/>
        <item x="25"/>
        <item x="26"/>
        <item m="1" x="1610"/>
        <item m="1" x="369"/>
        <item m="1" x="398"/>
        <item m="1" x="443"/>
        <item x="38"/>
        <item m="1" x="1420"/>
        <item m="1" x="1431"/>
        <item m="1" x="1509"/>
        <item m="1" x="948"/>
        <item m="1" x="965"/>
        <item m="1" x="976"/>
        <item m="1" x="988"/>
        <item x="9"/>
        <item x="27"/>
        <item x="34"/>
        <item x="37"/>
        <item x="39"/>
        <item x="40"/>
        <item m="1" x="1411"/>
        <item x="41"/>
        <item x="45"/>
        <item m="1" x="272"/>
        <item m="1" x="1308"/>
        <item m="1" x="1735"/>
        <item m="1" x="1016"/>
        <item x="10"/>
        <item x="11"/>
        <item x="17"/>
        <item x="28"/>
        <item x="29"/>
        <item x="30"/>
        <item x="31"/>
        <item x="42"/>
        <item x="43"/>
        <item x="44"/>
        <item x="46"/>
        <item x="48"/>
        <item x="50"/>
        <item x="51"/>
        <item m="1" x="1339"/>
        <item m="1" x="1350"/>
        <item m="1" x="1999"/>
        <item m="1" x="2016"/>
        <item x="63"/>
        <item m="1" x="2054"/>
        <item m="1" x="2065"/>
        <item x="35"/>
        <item x="36"/>
        <item x="47"/>
        <item x="49"/>
        <item x="52"/>
        <item x="53"/>
        <item x="54"/>
        <item x="55"/>
        <item x="56"/>
        <item x="58"/>
        <item x="59"/>
        <item x="61"/>
        <item x="64"/>
        <item x="6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axis="axisRow" compact="0" outline="0" multipleItemSelectionAllowed="1">
      <items count="9">
        <item n="jednicové zákazky" h="1" m="1" x="7"/>
        <item n="jednicové zákazky2" x="0"/>
        <item x="2"/>
        <item x="1"/>
        <item x="3"/>
        <item h="1" x="4"/>
        <item h="1" m="1" x="5"/>
        <item m="1"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ubtotalCaption="Spolu" compact="0" outline="0" multipleItemSelectionAllowed="1" showAll="0">
      <items count="8">
        <item x="0"/>
        <item x="1"/>
        <item n="ŽN+POL" x="6"/>
        <item h="1" x="3"/>
        <item h="1" x="4"/>
        <item h="1" x="5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>
      <items count="36">
        <item n="F+H+K" x="1"/>
        <item h="1" x="0"/>
        <item x="3"/>
        <item x="2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t="default"/>
      </items>
    </pivotField>
  </pivotFields>
  <rowFields count="3">
    <field x="11"/>
    <field x="9"/>
    <field x="1"/>
  </rowFields>
  <rowItems count="4425">
    <i>
      <x v="1"/>
      <x v="1635"/>
      <x v="1203"/>
    </i>
    <i r="1">
      <x v="1636"/>
      <x v="1203"/>
    </i>
    <i r="1">
      <x v="1661"/>
      <x v="1203"/>
    </i>
    <i r="1">
      <x v="2037"/>
      <x v="1062"/>
    </i>
    <i r="1">
      <x v="2078"/>
      <x v="1481"/>
    </i>
    <i r="1">
      <x v="2091"/>
      <x v="1493"/>
    </i>
    <i r="1">
      <x v="2095"/>
      <x v="1495"/>
    </i>
    <i r="1">
      <x v="2096"/>
      <x v="1496"/>
    </i>
    <i r="1">
      <x v="2117"/>
      <x v="1512"/>
    </i>
    <i r="1">
      <x v="2127"/>
      <x v="1521"/>
    </i>
    <i r="1">
      <x v="2131"/>
      <x v="1524"/>
    </i>
    <i r="1">
      <x v="2145"/>
      <x v="1530"/>
    </i>
    <i r="1">
      <x v="2147"/>
      <x v="1532"/>
    </i>
    <i r="1">
      <x v="2150"/>
      <x v="1534"/>
    </i>
    <i r="1">
      <x v="2153"/>
      <x v="1536"/>
    </i>
    <i r="1">
      <x v="2156"/>
      <x v="1539"/>
    </i>
    <i r="1">
      <x v="2157"/>
      <x v="1540"/>
    </i>
    <i r="1">
      <x v="2161"/>
      <x v="1543"/>
    </i>
    <i r="1">
      <x v="2162"/>
      <x v="1544"/>
    </i>
    <i r="1">
      <x v="2163"/>
      <x v="1545"/>
    </i>
    <i r="1">
      <x v="2164"/>
      <x v="1546"/>
    </i>
    <i r="1">
      <x v="2165"/>
      <x v="1547"/>
    </i>
    <i r="1">
      <x v="2176"/>
      <x v="1555"/>
    </i>
    <i r="1">
      <x v="2177"/>
      <x v="1556"/>
    </i>
    <i r="1">
      <x v="2178"/>
      <x v="1557"/>
    </i>
    <i r="1">
      <x v="2183"/>
      <x v="1561"/>
    </i>
    <i r="1">
      <x v="2191"/>
      <x v="1565"/>
    </i>
    <i r="1">
      <x v="2192"/>
      <x v="1566"/>
    </i>
    <i r="1">
      <x v="2193"/>
      <x v="1567"/>
    </i>
    <i r="1">
      <x v="2194"/>
      <x v="1568"/>
    </i>
    <i r="1">
      <x v="2195"/>
      <x v="1569"/>
    </i>
    <i r="1">
      <x v="2196"/>
      <x v="1570"/>
    </i>
    <i r="1">
      <x v="2198"/>
      <x v="555"/>
    </i>
    <i r="1">
      <x v="2199"/>
      <x v="1572"/>
    </i>
    <i r="1">
      <x v="2204"/>
      <x v="1575"/>
    </i>
    <i r="1">
      <x v="2205"/>
      <x v="1576"/>
    </i>
    <i r="1">
      <x v="2206"/>
      <x v="1577"/>
    </i>
    <i r="1">
      <x v="2207"/>
      <x v="1392"/>
    </i>
    <i r="1">
      <x v="2208"/>
      <x v="1578"/>
    </i>
    <i r="1">
      <x v="2209"/>
      <x v="1579"/>
    </i>
    <i r="1">
      <x v="2210"/>
      <x v="1580"/>
    </i>
    <i r="1">
      <x v="2211"/>
      <x v="1581"/>
    </i>
    <i r="1">
      <x v="2212"/>
      <x v="1582"/>
    </i>
    <i r="1">
      <x v="2213"/>
      <x v="1583"/>
    </i>
    <i r="1">
      <x v="2214"/>
      <x v="1584"/>
    </i>
    <i r="1">
      <x v="2215"/>
      <x v="552"/>
    </i>
    <i r="1">
      <x v="2216"/>
      <x v="1585"/>
    </i>
    <i r="1">
      <x v="2217"/>
      <x v="1586"/>
    </i>
    <i r="1">
      <x v="2225"/>
      <x v="868"/>
    </i>
    <i r="1">
      <x v="2226"/>
      <x v="759"/>
    </i>
    <i r="1">
      <x v="2227"/>
      <x v="1590"/>
    </i>
    <i r="1">
      <x v="2228"/>
      <x v="552"/>
    </i>
    <i r="1">
      <x v="2229"/>
      <x v="1591"/>
    </i>
    <i r="1">
      <x v="2230"/>
      <x v="1592"/>
    </i>
    <i r="1">
      <x v="2231"/>
      <x v="1058"/>
    </i>
    <i r="1">
      <x v="2232"/>
      <x v="905"/>
    </i>
    <i r="1">
      <x v="2233"/>
      <x v="905"/>
    </i>
    <i t="default">
      <x v="1"/>
    </i>
    <i>
      <x v="2"/>
      <x v="2170"/>
      <x v="1550"/>
    </i>
    <i r="1">
      <x v="2222"/>
      <x v="1588"/>
    </i>
    <i r="1">
      <x v="2236"/>
      <x v="1594"/>
    </i>
    <i r="1">
      <x v="2237"/>
      <x v="1460"/>
    </i>
    <i r="1">
      <x v="2238"/>
      <x v="1595"/>
    </i>
    <i t="default">
      <x v="2"/>
    </i>
    <i>
      <x v="3"/>
      <x v="2167"/>
      <x v="673"/>
    </i>
    <i r="1">
      <x v="2168"/>
      <x v="1549"/>
    </i>
    <i r="1">
      <x v="2234"/>
      <x v="1593"/>
    </i>
    <i r="1">
      <x v="2235"/>
      <x v="1387"/>
    </i>
    <i t="default">
      <x v="3"/>
    </i>
    <i>
      <x v="4"/>
      <x v="140"/>
      <x v="40"/>
    </i>
    <i t="default">
      <x v="4"/>
    </i>
    <i>
      <x v="7"/>
      <x v="140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141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1635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1636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1661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037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078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091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095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096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17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27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31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45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47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50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53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56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57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61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62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63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64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65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67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68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70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76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77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78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83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91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92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93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94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95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96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98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199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04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05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06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07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08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09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10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11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12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13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14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15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16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17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22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25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26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27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28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29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30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31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32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33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34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35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36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37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r="1">
      <x v="2238"/>
      <x v="40"/>
    </i>
    <i r="2">
      <x v="122"/>
    </i>
    <i r="2">
      <x v="552"/>
    </i>
    <i r="2">
      <x v="555"/>
    </i>
    <i r="2">
      <x v="673"/>
    </i>
    <i r="2">
      <x v="759"/>
    </i>
    <i r="2">
      <x v="868"/>
    </i>
    <i r="2">
      <x v="905"/>
    </i>
    <i r="2">
      <x v="1058"/>
    </i>
    <i r="2">
      <x v="1062"/>
    </i>
    <i r="2">
      <x v="1203"/>
    </i>
    <i r="2">
      <x v="1387"/>
    </i>
    <i r="2">
      <x v="1392"/>
    </i>
    <i r="2">
      <x v="1460"/>
    </i>
    <i r="2">
      <x v="1481"/>
    </i>
    <i r="2">
      <x v="1493"/>
    </i>
    <i r="2">
      <x v="1495"/>
    </i>
    <i r="2">
      <x v="1496"/>
    </i>
    <i r="2">
      <x v="1512"/>
    </i>
    <i r="2">
      <x v="1521"/>
    </i>
    <i r="2">
      <x v="1524"/>
    </i>
    <i r="2">
      <x v="1530"/>
    </i>
    <i r="2">
      <x v="1532"/>
    </i>
    <i r="2">
      <x v="1534"/>
    </i>
    <i r="2">
      <x v="1536"/>
    </i>
    <i r="2">
      <x v="1539"/>
    </i>
    <i r="2">
      <x v="1540"/>
    </i>
    <i r="2">
      <x v="1543"/>
    </i>
    <i r="2">
      <x v="1544"/>
    </i>
    <i r="2">
      <x v="1545"/>
    </i>
    <i r="2">
      <x v="1546"/>
    </i>
    <i r="2">
      <x v="1547"/>
    </i>
    <i r="2">
      <x v="1549"/>
    </i>
    <i r="2">
      <x v="1550"/>
    </i>
    <i r="2">
      <x v="1555"/>
    </i>
    <i r="2">
      <x v="1556"/>
    </i>
    <i r="2">
      <x v="1557"/>
    </i>
    <i r="2">
      <x v="1561"/>
    </i>
    <i r="2">
      <x v="1565"/>
    </i>
    <i r="2">
      <x v="1566"/>
    </i>
    <i r="2">
      <x v="1567"/>
    </i>
    <i r="2">
      <x v="1568"/>
    </i>
    <i r="2">
      <x v="1569"/>
    </i>
    <i r="2">
      <x v="1570"/>
    </i>
    <i r="2">
      <x v="1572"/>
    </i>
    <i r="2">
      <x v="1575"/>
    </i>
    <i r="2">
      <x v="1576"/>
    </i>
    <i r="2">
      <x v="1577"/>
    </i>
    <i r="2">
      <x v="1578"/>
    </i>
    <i r="2">
      <x v="1579"/>
    </i>
    <i r="2">
      <x v="1580"/>
    </i>
    <i r="2">
      <x v="1581"/>
    </i>
    <i r="2">
      <x v="1582"/>
    </i>
    <i r="2">
      <x v="1583"/>
    </i>
    <i r="2">
      <x v="1584"/>
    </i>
    <i r="2">
      <x v="1585"/>
    </i>
    <i r="2">
      <x v="1586"/>
    </i>
    <i r="2">
      <x v="1588"/>
    </i>
    <i r="2">
      <x v="1590"/>
    </i>
    <i r="2">
      <x v="1591"/>
    </i>
    <i r="2">
      <x v="1592"/>
    </i>
    <i r="2">
      <x v="1593"/>
    </i>
    <i r="2">
      <x v="1594"/>
    </i>
    <i r="2">
      <x v="1595"/>
    </i>
    <i t="default">
      <x v="7"/>
    </i>
    <i t="grand">
      <x/>
    </i>
  </rowItems>
  <colFields count="1">
    <field x="-2"/>
  </colFields>
  <colItems count="2">
    <i>
      <x/>
    </i>
    <i i="1">
      <x v="1"/>
    </i>
  </colItems>
  <pageFields count="1">
    <pageField fld="8" hier="-1"/>
  </pageFields>
  <dataFields count="2">
    <dataField name="Súčet z Spolu [hod]" fld="7" baseField="11" baseItem="0" numFmtId="165"/>
    <dataField name="Počet z Výrobný úsek" fld="2" subtotal="count" baseField="0" baseItem="0"/>
  </dataFields>
  <formats count="108">
    <format dxfId="261">
      <pivotArea dataOnly="0" labelOnly="1" fieldPosition="0">
        <references count="1">
          <reference field="8" count="0"/>
        </references>
      </pivotArea>
    </format>
    <format dxfId="260">
      <pivotArea dataOnly="0" labelOnly="1" fieldPosition="0">
        <references count="1">
          <reference field="8" count="0" defaultSubtotal="1"/>
        </references>
      </pivotArea>
    </format>
    <format dxfId="259">
      <pivotArea outline="0" collapsedLevelsAreSubtotals="1" fieldPosition="0"/>
    </format>
    <format dxfId="258">
      <pivotArea dataOnly="0" labelOnly="1" grandCol="1" outline="0" fieldPosition="0"/>
    </format>
    <format dxfId="257">
      <pivotArea type="all" dataOnly="0" outline="0" fieldPosition="0"/>
    </format>
    <format dxfId="256">
      <pivotArea outline="0" collapsedLevelsAreSubtotals="1" fieldPosition="0"/>
    </format>
    <format dxfId="255">
      <pivotArea field="13" type="button" dataOnly="0" labelOnly="1" outline="0"/>
    </format>
    <format dxfId="254">
      <pivotArea type="topRight" dataOnly="0" labelOnly="1" outline="0" fieldPosition="0"/>
    </format>
    <format dxfId="253">
      <pivotArea field="2" type="button" dataOnly="0" labelOnly="1" outline="0"/>
    </format>
    <format dxfId="252">
      <pivotArea dataOnly="0" labelOnly="1" grandCol="1" outline="0" fieldPosition="0"/>
    </format>
    <format dxfId="251">
      <pivotArea dataOnly="0" labelOnly="1" outline="0" fieldPosition="0">
        <references count="1">
          <reference field="11" count="1" defaultSubtotal="1">
            <x v="0"/>
          </reference>
        </references>
      </pivotArea>
    </format>
    <format dxfId="250">
      <pivotArea dataOnly="0" labelOnly="1" outline="0" fieldPosition="0">
        <references count="3">
          <reference field="1" count="1">
            <x v="16"/>
          </reference>
          <reference field="9" count="1" selected="0">
            <x v="0"/>
          </reference>
          <reference field="11" count="1" selected="0">
            <x v="0"/>
          </reference>
        </references>
      </pivotArea>
    </format>
    <format dxfId="249">
      <pivotArea dataOnly="0" labelOnly="1" outline="0" fieldPosition="0">
        <references count="3">
          <reference field="1" count="1">
            <x v="48"/>
          </reference>
          <reference field="9" count="1" selected="0">
            <x v="2"/>
          </reference>
          <reference field="11" count="1" selected="0">
            <x v="0"/>
          </reference>
        </references>
      </pivotArea>
    </format>
    <format dxfId="248">
      <pivotArea dataOnly="0" labelOnly="1" outline="0" fieldPosition="0">
        <references count="3">
          <reference field="1" count="1">
            <x v="18"/>
          </reference>
          <reference field="9" count="1" selected="0">
            <x v="3"/>
          </reference>
          <reference field="11" count="1" selected="0">
            <x v="0"/>
          </reference>
        </references>
      </pivotArea>
    </format>
    <format dxfId="247">
      <pivotArea dataOnly="0" labelOnly="1" outline="0" fieldPosition="0">
        <references count="3">
          <reference field="1" count="1">
            <x v="59"/>
          </reference>
          <reference field="9" count="1" selected="0">
            <x v="4"/>
          </reference>
          <reference field="11" count="1" selected="0">
            <x v="0"/>
          </reference>
        </references>
      </pivotArea>
    </format>
    <format dxfId="246">
      <pivotArea dataOnly="0" labelOnly="1" outline="0" fieldPosition="0">
        <references count="3">
          <reference field="1" count="1">
            <x v="109"/>
          </reference>
          <reference field="9" count="1" selected="0">
            <x v="5"/>
          </reference>
          <reference field="11" count="1" selected="0">
            <x v="0"/>
          </reference>
        </references>
      </pivotArea>
    </format>
    <format dxfId="245">
      <pivotArea dataOnly="0" labelOnly="1" outline="0" fieldPosition="0">
        <references count="3">
          <reference field="1" count="1">
            <x v="36"/>
          </reference>
          <reference field="9" count="1" selected="0">
            <x v="6"/>
          </reference>
          <reference field="11" count="1" selected="0">
            <x v="0"/>
          </reference>
        </references>
      </pivotArea>
    </format>
    <format dxfId="244">
      <pivotArea dataOnly="0" labelOnly="1" outline="0" fieldPosition="0">
        <references count="3">
          <reference field="1" count="1">
            <x v="37"/>
          </reference>
          <reference field="9" count="1" selected="0">
            <x v="7"/>
          </reference>
          <reference field="11" count="1" selected="0">
            <x v="0"/>
          </reference>
        </references>
      </pivotArea>
    </format>
    <format dxfId="243">
      <pivotArea dataOnly="0" labelOnly="1" outline="0" fieldPosition="0">
        <references count="3">
          <reference field="1" count="1">
            <x v="35"/>
          </reference>
          <reference field="9" count="1" selected="0">
            <x v="8"/>
          </reference>
          <reference field="11" count="1" selected="0">
            <x v="0"/>
          </reference>
        </references>
      </pivotArea>
    </format>
    <format dxfId="242">
      <pivotArea dataOnly="0" labelOnly="1" outline="0" fieldPosition="0">
        <references count="3">
          <reference field="1" count="1">
            <x v="36"/>
          </reference>
          <reference field="9" count="1" selected="0">
            <x v="9"/>
          </reference>
          <reference field="11" count="1" selected="0">
            <x v="0"/>
          </reference>
        </references>
      </pivotArea>
    </format>
    <format dxfId="241">
      <pivotArea dataOnly="0" labelOnly="1" outline="0" fieldPosition="0">
        <references count="3">
          <reference field="1" count="1">
            <x v="35"/>
          </reference>
          <reference field="9" count="1" selected="0">
            <x v="10"/>
          </reference>
          <reference field="11" count="1" selected="0">
            <x v="0"/>
          </reference>
        </references>
      </pivotArea>
    </format>
    <format dxfId="240">
      <pivotArea dataOnly="0" labelOnly="1" outline="0" fieldPosition="0">
        <references count="3">
          <reference field="1" count="1">
            <x v="102"/>
          </reference>
          <reference field="9" count="1" selected="0">
            <x v="12"/>
          </reference>
          <reference field="11" count="1" selected="0">
            <x v="0"/>
          </reference>
        </references>
      </pivotArea>
    </format>
    <format dxfId="239">
      <pivotArea dataOnly="0" labelOnly="1" outline="0" fieldPosition="0">
        <references count="3">
          <reference field="1" count="1">
            <x v="103"/>
          </reference>
          <reference field="9" count="1" selected="0">
            <x v="13"/>
          </reference>
          <reference field="11" count="1" selected="0">
            <x v="0"/>
          </reference>
        </references>
      </pivotArea>
    </format>
    <format dxfId="238">
      <pivotArea dataOnly="0" labelOnly="1" outline="0" fieldPosition="0">
        <references count="3">
          <reference field="1" count="1">
            <x v="90"/>
          </reference>
          <reference field="9" count="1" selected="0">
            <x v="14"/>
          </reference>
          <reference field="11" count="1" selected="0">
            <x v="0"/>
          </reference>
        </references>
      </pivotArea>
    </format>
    <format dxfId="237">
      <pivotArea dataOnly="0" labelOnly="1" outline="0" fieldPosition="0">
        <references count="3">
          <reference field="1" count="1">
            <x v="101"/>
          </reference>
          <reference field="9" count="1" selected="0">
            <x v="15"/>
          </reference>
          <reference field="11" count="1" selected="0">
            <x v="0"/>
          </reference>
        </references>
      </pivotArea>
    </format>
    <format dxfId="236">
      <pivotArea dataOnly="0" labelOnly="1" outline="0" fieldPosition="0">
        <references count="3">
          <reference field="1" count="1">
            <x v="95"/>
          </reference>
          <reference field="9" count="1" selected="0">
            <x v="16"/>
          </reference>
          <reference field="11" count="1" selected="0">
            <x v="0"/>
          </reference>
        </references>
      </pivotArea>
    </format>
    <format dxfId="235">
      <pivotArea dataOnly="0" labelOnly="1" outline="0" fieldPosition="0">
        <references count="3">
          <reference field="1" count="1">
            <x v="53"/>
          </reference>
          <reference field="9" count="1" selected="0">
            <x v="17"/>
          </reference>
          <reference field="11" count="1" selected="0">
            <x v="0"/>
          </reference>
        </references>
      </pivotArea>
    </format>
    <format dxfId="234">
      <pivotArea dataOnly="0" labelOnly="1" outline="0" fieldPosition="0">
        <references count="3">
          <reference field="1" count="1">
            <x v="116"/>
          </reference>
          <reference field="9" count="1" selected="0">
            <x v="26"/>
          </reference>
          <reference field="11" count="1" selected="0">
            <x v="0"/>
          </reference>
        </references>
      </pivotArea>
    </format>
    <format dxfId="233">
      <pivotArea dataOnly="0" labelOnly="1" outline="0" fieldPosition="0">
        <references count="3">
          <reference field="1" count="1">
            <x v="19"/>
          </reference>
          <reference field="9" count="1" selected="0">
            <x v="32"/>
          </reference>
          <reference field="11" count="1" selected="0">
            <x v="0"/>
          </reference>
        </references>
      </pivotArea>
    </format>
    <format dxfId="232">
      <pivotArea dataOnly="0" labelOnly="1" outline="0" fieldPosition="0">
        <references count="3">
          <reference field="1" count="1">
            <x v="46"/>
          </reference>
          <reference field="9" count="1" selected="0">
            <x v="35"/>
          </reference>
          <reference field="11" count="1" selected="0">
            <x v="0"/>
          </reference>
        </references>
      </pivotArea>
    </format>
    <format dxfId="231">
      <pivotArea dataOnly="0" labelOnly="1" outline="0" fieldPosition="0">
        <references count="3">
          <reference field="1" count="1">
            <x v="14"/>
          </reference>
          <reference field="9" count="1" selected="0">
            <x v="36"/>
          </reference>
          <reference field="11" count="1" selected="0">
            <x v="0"/>
          </reference>
        </references>
      </pivotArea>
    </format>
    <format dxfId="230">
      <pivotArea dataOnly="0" labelOnly="1" outline="0" fieldPosition="0">
        <references count="3">
          <reference field="1" count="1">
            <x v="68"/>
          </reference>
          <reference field="9" count="1" selected="0">
            <x v="40"/>
          </reference>
          <reference field="11" count="1" selected="0">
            <x v="0"/>
          </reference>
        </references>
      </pivotArea>
    </format>
    <format dxfId="229">
      <pivotArea dataOnly="0" labelOnly="1" outline="0" fieldPosition="0">
        <references count="3">
          <reference field="1" count="1">
            <x v="69"/>
          </reference>
          <reference field="9" count="1" selected="0">
            <x v="41"/>
          </reference>
          <reference field="11" count="1" selected="0">
            <x v="0"/>
          </reference>
        </references>
      </pivotArea>
    </format>
    <format dxfId="228">
      <pivotArea dataOnly="0" labelOnly="1" outline="0" fieldPosition="0">
        <references count="3">
          <reference field="1" count="1">
            <x v="121"/>
          </reference>
          <reference field="9" count="1" selected="0">
            <x v="46"/>
          </reference>
          <reference field="11" count="1" selected="0">
            <x v="0"/>
          </reference>
        </references>
      </pivotArea>
    </format>
    <format dxfId="227">
      <pivotArea dataOnly="0" labelOnly="1" outline="0" fieldPosition="0">
        <references count="3">
          <reference field="1" count="1">
            <x v="55"/>
          </reference>
          <reference field="9" count="1" selected="0">
            <x v="48"/>
          </reference>
          <reference field="11" count="1" selected="0">
            <x v="0"/>
          </reference>
        </references>
      </pivotArea>
    </format>
    <format dxfId="226">
      <pivotArea dataOnly="0" labelOnly="1" outline="0" fieldPosition="0">
        <references count="3">
          <reference field="1" count="1">
            <x v="67"/>
          </reference>
          <reference field="9" count="1" selected="0">
            <x v="52"/>
          </reference>
          <reference field="11" count="1" selected="0">
            <x v="0"/>
          </reference>
        </references>
      </pivotArea>
    </format>
    <format dxfId="225">
      <pivotArea dataOnly="0" labelOnly="1" outline="0" fieldPosition="0">
        <references count="3">
          <reference field="1" count="1">
            <x v="74"/>
          </reference>
          <reference field="9" count="1" selected="0">
            <x v="54"/>
          </reference>
          <reference field="11" count="1" selected="0">
            <x v="0"/>
          </reference>
        </references>
      </pivotArea>
    </format>
    <format dxfId="224">
      <pivotArea dataOnly="0" labelOnly="1" outline="0" fieldPosition="0">
        <references count="3">
          <reference field="1" count="1">
            <x v="93"/>
          </reference>
          <reference field="9" count="1" selected="0">
            <x v="57"/>
          </reference>
          <reference field="11" count="1" selected="0">
            <x v="0"/>
          </reference>
        </references>
      </pivotArea>
    </format>
    <format dxfId="223">
      <pivotArea dataOnly="0" labelOnly="1" outline="0" fieldPosition="0">
        <references count="3">
          <reference field="1" count="1">
            <x v="108"/>
          </reference>
          <reference field="9" count="1" selected="0">
            <x v="59"/>
          </reference>
          <reference field="11" count="1" selected="0">
            <x v="0"/>
          </reference>
        </references>
      </pivotArea>
    </format>
    <format dxfId="222">
      <pivotArea dataOnly="0" labelOnly="1" outline="0" fieldPosition="0">
        <references count="3">
          <reference field="1" count="1">
            <x v="120"/>
          </reference>
          <reference field="9" count="1" selected="0">
            <x v="60"/>
          </reference>
          <reference field="11" count="1" selected="0">
            <x v="0"/>
          </reference>
        </references>
      </pivotArea>
    </format>
    <format dxfId="221">
      <pivotArea dataOnly="0" labelOnly="1" outline="0" fieldPosition="0">
        <references count="3">
          <reference field="1" count="1">
            <x v="33"/>
          </reference>
          <reference field="9" count="1" selected="0">
            <x v="61"/>
          </reference>
          <reference field="11" count="1" selected="0">
            <x v="0"/>
          </reference>
        </references>
      </pivotArea>
    </format>
    <format dxfId="220">
      <pivotArea dataOnly="0" labelOnly="1" outline="0" fieldPosition="0">
        <references count="3">
          <reference field="1" count="1">
            <x v="58"/>
          </reference>
          <reference field="9" count="1" selected="0">
            <x v="63"/>
          </reference>
          <reference field="11" count="1" selected="0">
            <x v="0"/>
          </reference>
        </references>
      </pivotArea>
    </format>
    <format dxfId="219">
      <pivotArea dataOnly="0" labelOnly="1" outline="0" fieldPosition="0">
        <references count="3">
          <reference field="1" count="1">
            <x v="107"/>
          </reference>
          <reference field="9" count="1" selected="0">
            <x v="64"/>
          </reference>
          <reference field="11" count="1" selected="0">
            <x v="0"/>
          </reference>
        </references>
      </pivotArea>
    </format>
    <format dxfId="218">
      <pivotArea dataOnly="0" labelOnly="1" outline="0" fieldPosition="0">
        <references count="3">
          <reference field="1" count="1">
            <x v="79"/>
          </reference>
          <reference field="9" count="1" selected="0">
            <x v="66"/>
          </reference>
          <reference field="11" count="1" selected="0">
            <x v="0"/>
          </reference>
        </references>
      </pivotArea>
    </format>
    <format dxfId="217">
      <pivotArea dataOnly="0" labelOnly="1" outline="0" fieldPosition="0">
        <references count="3">
          <reference field="1" count="1">
            <x v="52"/>
          </reference>
          <reference field="9" count="1" selected="0">
            <x v="69"/>
          </reference>
          <reference field="11" count="1" selected="0">
            <x v="0"/>
          </reference>
        </references>
      </pivotArea>
    </format>
    <format dxfId="216">
      <pivotArea dataOnly="0" labelOnly="1" outline="0" fieldPosition="0">
        <references count="3">
          <reference field="1" count="1">
            <x v="50"/>
          </reference>
          <reference field="9" count="1" selected="0">
            <x v="70"/>
          </reference>
          <reference field="11" count="1" selected="0">
            <x v="0"/>
          </reference>
        </references>
      </pivotArea>
    </format>
    <format dxfId="215">
      <pivotArea dataOnly="0" labelOnly="1" outline="0" fieldPosition="0">
        <references count="3">
          <reference field="1" count="1">
            <x v="51"/>
          </reference>
          <reference field="9" count="1" selected="0">
            <x v="71"/>
          </reference>
          <reference field="11" count="1" selected="0">
            <x v="0"/>
          </reference>
        </references>
      </pivotArea>
    </format>
    <format dxfId="214">
      <pivotArea dataOnly="0" labelOnly="1" outline="0" fieldPosition="0">
        <references count="3">
          <reference field="1" count="1">
            <x v="57"/>
          </reference>
          <reference field="9" count="1" selected="0">
            <x v="72"/>
          </reference>
          <reference field="11" count="1" selected="0">
            <x v="0"/>
          </reference>
        </references>
      </pivotArea>
    </format>
    <format dxfId="213">
      <pivotArea dataOnly="0" labelOnly="1" outline="0" fieldPosition="0">
        <references count="3">
          <reference field="1" count="1">
            <x v="2"/>
          </reference>
          <reference field="9" count="1" selected="0">
            <x v="76"/>
          </reference>
          <reference field="11" count="1" selected="0">
            <x v="0"/>
          </reference>
        </references>
      </pivotArea>
    </format>
    <format dxfId="212">
      <pivotArea dataOnly="0" labelOnly="1" outline="0" fieldPosition="0">
        <references count="3">
          <reference field="1" count="1">
            <x v="15"/>
          </reference>
          <reference field="9" count="1" selected="0">
            <x v="77"/>
          </reference>
          <reference field="11" count="1" selected="0">
            <x v="0"/>
          </reference>
        </references>
      </pivotArea>
    </format>
    <format dxfId="211">
      <pivotArea dataOnly="0" labelOnly="1" outline="0" fieldPosition="0">
        <references count="3">
          <reference field="1" count="1">
            <x v="60"/>
          </reference>
          <reference field="9" count="1" selected="0">
            <x v="80"/>
          </reference>
          <reference field="11" count="1" selected="0">
            <x v="0"/>
          </reference>
        </references>
      </pivotArea>
    </format>
    <format dxfId="210">
      <pivotArea dataOnly="0" labelOnly="1" outline="0" fieldPosition="0">
        <references count="3">
          <reference field="1" count="1">
            <x v="97"/>
          </reference>
          <reference field="9" count="1" selected="0">
            <x v="81"/>
          </reference>
          <reference field="11" count="1" selected="0">
            <x v="0"/>
          </reference>
        </references>
      </pivotArea>
    </format>
    <format dxfId="209">
      <pivotArea dataOnly="0" labelOnly="1" outline="0" fieldPosition="0">
        <references count="3">
          <reference field="1" count="1">
            <x v="81"/>
          </reference>
          <reference field="9" count="1" selected="0">
            <x v="82"/>
          </reference>
          <reference field="11" count="1" selected="0">
            <x v="0"/>
          </reference>
        </references>
      </pivotArea>
    </format>
    <format dxfId="208">
      <pivotArea dataOnly="0" labelOnly="1" outline="0" fieldPosition="0">
        <references count="3">
          <reference field="1" count="1">
            <x v="1"/>
          </reference>
          <reference field="9" count="1" selected="0">
            <x v="84"/>
          </reference>
          <reference field="11" count="1" selected="0">
            <x v="0"/>
          </reference>
        </references>
      </pivotArea>
    </format>
    <format dxfId="207">
      <pivotArea dataOnly="0" labelOnly="1" outline="0" fieldPosition="0">
        <references count="3">
          <reference field="1" count="1">
            <x v="10"/>
          </reference>
          <reference field="9" count="1" selected="0">
            <x v="85"/>
          </reference>
          <reference field="11" count="1" selected="0">
            <x v="0"/>
          </reference>
        </references>
      </pivotArea>
    </format>
    <format dxfId="206">
      <pivotArea dataOnly="0" labelOnly="1" outline="0" fieldPosition="0">
        <references count="3">
          <reference field="1" count="1">
            <x v="21"/>
          </reference>
          <reference field="9" count="1" selected="0">
            <x v="86"/>
          </reference>
          <reference field="11" count="1" selected="0">
            <x v="0"/>
          </reference>
        </references>
      </pivotArea>
    </format>
    <format dxfId="205">
      <pivotArea dataOnly="0" labelOnly="1" outline="0" fieldPosition="0">
        <references count="3">
          <reference field="1" count="1">
            <x v="47"/>
          </reference>
          <reference field="9" count="1" selected="0">
            <x v="87"/>
          </reference>
          <reference field="11" count="1" selected="0">
            <x v="0"/>
          </reference>
        </references>
      </pivotArea>
    </format>
    <format dxfId="204">
      <pivotArea dataOnly="0" labelOnly="1" outline="0" fieldPosition="0">
        <references count="3">
          <reference field="1" count="1">
            <x v="62"/>
          </reference>
          <reference field="9" count="1" selected="0">
            <x v="88"/>
          </reference>
          <reference field="11" count="1" selected="0">
            <x v="0"/>
          </reference>
        </references>
      </pivotArea>
    </format>
    <format dxfId="203">
      <pivotArea dataOnly="0" labelOnly="1" outline="0" fieldPosition="0">
        <references count="3">
          <reference field="1" count="1">
            <x v="5"/>
          </reference>
          <reference field="9" count="1" selected="0">
            <x v="89"/>
          </reference>
          <reference field="11" count="1" selected="0">
            <x v="0"/>
          </reference>
        </references>
      </pivotArea>
    </format>
    <format dxfId="202">
      <pivotArea dataOnly="0" labelOnly="1" outline="0" fieldPosition="0">
        <references count="3">
          <reference field="1" count="1">
            <x v="9"/>
          </reference>
          <reference field="9" count="1" selected="0">
            <x v="90"/>
          </reference>
          <reference field="11" count="1" selected="0">
            <x v="0"/>
          </reference>
        </references>
      </pivotArea>
    </format>
    <format dxfId="201">
      <pivotArea dataOnly="0" labelOnly="1" outline="0" fieldPosition="0">
        <references count="3">
          <reference field="1" count="1">
            <x v="82"/>
          </reference>
          <reference field="9" count="1" selected="0">
            <x v="91"/>
          </reference>
          <reference field="11" count="1" selected="0">
            <x v="0"/>
          </reference>
        </references>
      </pivotArea>
    </format>
    <format dxfId="200">
      <pivotArea dataOnly="0" labelOnly="1" outline="0" fieldPosition="0">
        <references count="3">
          <reference field="1" count="1">
            <x v="0"/>
          </reference>
          <reference field="9" count="1" selected="0">
            <x v="92"/>
          </reference>
          <reference field="11" count="1" selected="0">
            <x v="0"/>
          </reference>
        </references>
      </pivotArea>
    </format>
    <format dxfId="199">
      <pivotArea dataOnly="0" labelOnly="1" outline="0" fieldPosition="0">
        <references count="3">
          <reference field="1" count="1">
            <x v="66"/>
          </reference>
          <reference field="9" count="1" selected="0">
            <x v="93"/>
          </reference>
          <reference field="11" count="1" selected="0">
            <x v="0"/>
          </reference>
        </references>
      </pivotArea>
    </format>
    <format dxfId="198">
      <pivotArea dataOnly="0" labelOnly="1" outline="0" fieldPosition="0">
        <references count="3">
          <reference field="1" count="1">
            <x v="94"/>
          </reference>
          <reference field="9" count="1" selected="0">
            <x v="94"/>
          </reference>
          <reference field="11" count="1" selected="0">
            <x v="0"/>
          </reference>
        </references>
      </pivotArea>
    </format>
    <format dxfId="197">
      <pivotArea dataOnly="0" labelOnly="1" outline="0" fieldPosition="0">
        <references count="3">
          <reference field="1" count="1">
            <x v="64"/>
          </reference>
          <reference field="9" count="1" selected="0">
            <x v="95"/>
          </reference>
          <reference field="11" count="1" selected="0">
            <x v="0"/>
          </reference>
        </references>
      </pivotArea>
    </format>
    <format dxfId="196">
      <pivotArea dataOnly="0" labelOnly="1" outline="0" fieldPosition="0">
        <references count="3">
          <reference field="1" count="1">
            <x v="9"/>
          </reference>
          <reference field="9" count="1" selected="0">
            <x v="96"/>
          </reference>
          <reference field="11" count="1" selected="0">
            <x v="0"/>
          </reference>
        </references>
      </pivotArea>
    </format>
    <format dxfId="195">
      <pivotArea dataOnly="0" labelOnly="1" outline="0" fieldPosition="0">
        <references count="3">
          <reference field="1" count="1">
            <x v="22"/>
          </reference>
          <reference field="9" count="1" selected="0">
            <x v="97"/>
          </reference>
          <reference field="11" count="1" selected="0">
            <x v="0"/>
          </reference>
        </references>
      </pivotArea>
    </format>
    <format dxfId="194">
      <pivotArea dataOnly="0" labelOnly="1" outline="0" fieldPosition="0">
        <references count="3">
          <reference field="1" count="1">
            <x v="84"/>
          </reference>
          <reference field="9" count="1" selected="0">
            <x v="98"/>
          </reference>
          <reference field="11" count="1" selected="0">
            <x v="0"/>
          </reference>
        </references>
      </pivotArea>
    </format>
    <format dxfId="193">
      <pivotArea dataOnly="0" labelOnly="1" outline="0" fieldPosition="0">
        <references count="3">
          <reference field="1" count="1">
            <x v="85"/>
          </reference>
          <reference field="9" count="1" selected="0">
            <x v="99"/>
          </reference>
          <reference field="11" count="1" selected="0">
            <x v="0"/>
          </reference>
        </references>
      </pivotArea>
    </format>
    <format dxfId="192">
      <pivotArea dataOnly="0" labelOnly="1" outline="0" fieldPosition="0">
        <references count="3">
          <reference field="1" count="1">
            <x v="88"/>
          </reference>
          <reference field="9" count="1" selected="0">
            <x v="100"/>
          </reference>
          <reference field="11" count="1" selected="0">
            <x v="0"/>
          </reference>
        </references>
      </pivotArea>
    </format>
    <format dxfId="191">
      <pivotArea dataOnly="0" labelOnly="1" outline="0" fieldPosition="0">
        <references count="3">
          <reference field="1" count="1">
            <x v="89"/>
          </reference>
          <reference field="9" count="1" selected="0">
            <x v="101"/>
          </reference>
          <reference field="11" count="1" selected="0">
            <x v="0"/>
          </reference>
        </references>
      </pivotArea>
    </format>
    <format dxfId="190">
      <pivotArea dataOnly="0" labelOnly="1" outline="0" fieldPosition="0">
        <references count="3">
          <reference field="1" count="1">
            <x v="83"/>
          </reference>
          <reference field="9" count="1" selected="0">
            <x v="102"/>
          </reference>
          <reference field="11" count="1" selected="0">
            <x v="0"/>
          </reference>
        </references>
      </pivotArea>
    </format>
    <format dxfId="189">
      <pivotArea dataOnly="0" labelOnly="1" outline="0" fieldPosition="0">
        <references count="3">
          <reference field="1" count="1">
            <x v="63"/>
          </reference>
          <reference field="9" count="1" selected="0">
            <x v="103"/>
          </reference>
          <reference field="11" count="1" selected="0">
            <x v="0"/>
          </reference>
        </references>
      </pivotArea>
    </format>
    <format dxfId="188">
      <pivotArea dataOnly="0" labelOnly="1" outline="0" fieldPosition="0">
        <references count="3">
          <reference field="1" count="1">
            <x v="61"/>
          </reference>
          <reference field="9" count="1" selected="0">
            <x v="104"/>
          </reference>
          <reference field="11" count="1" selected="0">
            <x v="0"/>
          </reference>
        </references>
      </pivotArea>
    </format>
    <format dxfId="187">
      <pivotArea dataOnly="0" labelOnly="1" outline="0" fieldPosition="0">
        <references count="3">
          <reference field="1" count="1">
            <x v="86"/>
          </reference>
          <reference field="9" count="1" selected="0">
            <x v="105"/>
          </reference>
          <reference field="11" count="1" selected="0">
            <x v="0"/>
          </reference>
        </references>
      </pivotArea>
    </format>
    <format dxfId="186">
      <pivotArea dataOnly="0" labelOnly="1" outline="0" fieldPosition="0">
        <references count="3">
          <reference field="1" count="1">
            <x v="9"/>
          </reference>
          <reference field="9" count="1" selected="0">
            <x v="106"/>
          </reference>
          <reference field="11" count="1" selected="0">
            <x v="0"/>
          </reference>
        </references>
      </pivotArea>
    </format>
    <format dxfId="185">
      <pivotArea dataOnly="0" labelOnly="1" outline="0" fieldPosition="0">
        <references count="3">
          <reference field="1" count="1">
            <x v="4"/>
          </reference>
          <reference field="9" count="1" selected="0">
            <x v="107"/>
          </reference>
          <reference field="11" count="1" selected="0">
            <x v="0"/>
          </reference>
        </references>
      </pivotArea>
    </format>
    <format dxfId="184">
      <pivotArea dataOnly="0" labelOnly="1" outline="0" fieldPosition="0">
        <references count="3">
          <reference field="1" count="1">
            <x v="9"/>
          </reference>
          <reference field="9" count="1" selected="0">
            <x v="108"/>
          </reference>
          <reference field="11" count="1" selected="0">
            <x v="0"/>
          </reference>
        </references>
      </pivotArea>
    </format>
    <format dxfId="183">
      <pivotArea dataOnly="0" labelOnly="1" outline="0" fieldPosition="0">
        <references count="3">
          <reference field="1" count="1">
            <x v="65"/>
          </reference>
          <reference field="9" count="1" selected="0">
            <x v="109"/>
          </reference>
          <reference field="11" count="1" selected="0">
            <x v="0"/>
          </reference>
        </references>
      </pivotArea>
    </format>
    <format dxfId="182">
      <pivotArea dataOnly="0" labelOnly="1" outline="0" fieldPosition="0">
        <references count="3">
          <reference field="1" count="1">
            <x v="2"/>
          </reference>
          <reference field="9" count="1" selected="0">
            <x v="110"/>
          </reference>
          <reference field="11" count="1" selected="0">
            <x v="0"/>
          </reference>
        </references>
      </pivotArea>
    </format>
    <format dxfId="181">
      <pivotArea dataOnly="0" labelOnly="1" outline="0" fieldPosition="0">
        <references count="3">
          <reference field="1" count="1">
            <x v="1"/>
          </reference>
          <reference field="9" count="1" selected="0">
            <x v="111"/>
          </reference>
          <reference field="11" count="1" selected="0">
            <x v="0"/>
          </reference>
        </references>
      </pivotArea>
    </format>
    <format dxfId="180">
      <pivotArea dataOnly="0" labelOnly="1" outline="0" fieldPosition="0">
        <references count="3">
          <reference field="1" count="1">
            <x v="12"/>
          </reference>
          <reference field="9" count="1" selected="0">
            <x v="112"/>
          </reference>
          <reference field="11" count="1" selected="0">
            <x v="0"/>
          </reference>
        </references>
      </pivotArea>
    </format>
    <format dxfId="179">
      <pivotArea dataOnly="0" labelOnly="1" outline="0" fieldPosition="0">
        <references count="3">
          <reference field="1" count="1">
            <x v="27"/>
          </reference>
          <reference field="9" count="1" selected="0">
            <x v="134"/>
          </reference>
          <reference field="11" count="1" selected="0">
            <x v="2"/>
          </reference>
        </references>
      </pivotArea>
    </format>
    <format dxfId="178">
      <pivotArea dataOnly="0" labelOnly="1" outline="0" fieldPosition="0">
        <references count="3">
          <reference field="1" count="1">
            <x v="28"/>
          </reference>
          <reference field="9" count="1" selected="0">
            <x v="135"/>
          </reference>
          <reference field="11" count="1" selected="0">
            <x v="2"/>
          </reference>
        </references>
      </pivotArea>
    </format>
    <format dxfId="177">
      <pivotArea dataOnly="0" labelOnly="1" outline="0" fieldPosition="0">
        <references count="3">
          <reference field="1" count="1">
            <x v="23"/>
          </reference>
          <reference field="9" count="1" selected="0">
            <x v="136"/>
          </reference>
          <reference field="11" count="1" selected="0">
            <x v="2"/>
          </reference>
        </references>
      </pivotArea>
    </format>
    <format dxfId="176">
      <pivotArea dataOnly="0" labelOnly="1" outline="0" fieldPosition="0">
        <references count="3">
          <reference field="1" count="1">
            <x v="41"/>
          </reference>
          <reference field="9" count="1" selected="0">
            <x v="137"/>
          </reference>
          <reference field="11" count="1" selected="0">
            <x v="2"/>
          </reference>
        </references>
      </pivotArea>
    </format>
    <format dxfId="175">
      <pivotArea dataOnly="0" labelOnly="1" outline="0" fieldPosition="0">
        <references count="3">
          <reference field="1" count="1">
            <x v="24"/>
          </reference>
          <reference field="9" count="1" selected="0">
            <x v="138"/>
          </reference>
          <reference field="11" count="1" selected="0">
            <x v="2"/>
          </reference>
        </references>
      </pivotArea>
    </format>
    <format dxfId="174">
      <pivotArea dataOnly="0" labelOnly="1" outline="0" fieldPosition="0">
        <references count="3">
          <reference field="1" count="1">
            <x v="38"/>
          </reference>
          <reference field="9" count="1" selected="0">
            <x v="139"/>
          </reference>
          <reference field="11" count="1" selected="0">
            <x v="2"/>
          </reference>
        </references>
      </pivotArea>
    </format>
    <format dxfId="173">
      <pivotArea dataOnly="0" labelOnly="1" outline="0" fieldPosition="0">
        <references count="1">
          <reference field="11" count="1">
            <x v="0"/>
          </reference>
        </references>
      </pivotArea>
    </format>
    <format dxfId="172">
      <pivotArea dataOnly="0" labelOnly="1" outline="0" fieldPosition="0">
        <references count="1">
          <reference field="11" count="1">
            <x v="2"/>
          </reference>
        </references>
      </pivotArea>
    </format>
    <format dxfId="171">
      <pivotArea dataOnly="0" labelOnly="1" outline="0" fieldPosition="0">
        <references count="1">
          <reference field="11" count="1">
            <x v="0"/>
          </reference>
        </references>
      </pivotArea>
    </format>
    <format dxfId="170">
      <pivotArea outline="0" collapsedLevelsAreSubtotals="1" fieldPosition="0">
        <references count="2">
          <reference field="4294967294" count="1" selected="0">
            <x v="0"/>
          </reference>
          <reference field="11" count="1" selected="0" defaultSubtotal="1">
            <x v="0"/>
          </reference>
        </references>
      </pivotArea>
    </format>
    <format dxfId="169">
      <pivotArea outline="0" collapsedLevelsAreSubtotals="1" fieldPosition="0">
        <references count="2">
          <reference field="4294967294" count="1" selected="0">
            <x v="0"/>
          </reference>
          <reference field="11" count="1" selected="0" defaultSubtotal="1">
            <x v="2"/>
          </reference>
        </references>
      </pivotArea>
    </format>
    <format dxfId="168">
      <pivotArea outline="0" collapsedLevelsAreSubtotals="1" fieldPosition="0">
        <references count="2">
          <reference field="4294967294" count="1" selected="0">
            <x v="0"/>
          </reference>
          <reference field="11" count="1" selected="0" defaultSubtotal="1">
            <x v="3"/>
          </reference>
        </references>
      </pivotArea>
    </format>
    <format dxfId="167">
      <pivotArea field="8" type="button" dataOnly="0" labelOnly="1" outline="0" axis="axisPage" fieldPosition="0"/>
    </format>
    <format dxfId="166">
      <pivotArea type="origin" dataOnly="0" labelOnly="1" outline="0" fieldPosition="0"/>
    </format>
    <format dxfId="165">
      <pivotArea field="11" type="button" dataOnly="0" labelOnly="1" outline="0" axis="axisRow" fieldPosition="0"/>
    </format>
    <format dxfId="164">
      <pivotArea dataOnly="0" labelOnly="1" outline="0" fieldPosition="0">
        <references count="1">
          <reference field="11" count="1">
            <x v="1"/>
          </reference>
        </references>
      </pivotArea>
    </format>
    <format dxfId="163">
      <pivotArea dataOnly="0" labelOnly="1" outline="0" fieldPosition="0">
        <references count="1">
          <reference field="11" count="1" defaultSubtotal="1">
            <x v="1"/>
          </reference>
        </references>
      </pivotArea>
    </format>
    <format dxfId="162">
      <pivotArea dataOnly="0" labelOnly="1" outline="0" fieldPosition="0">
        <references count="1">
          <reference field="11" count="1">
            <x v="2"/>
          </reference>
        </references>
      </pivotArea>
    </format>
    <format dxfId="161">
      <pivotArea dataOnly="0" labelOnly="1" outline="0" fieldPosition="0">
        <references count="1">
          <reference field="11" count="1" defaultSubtotal="1">
            <x v="2"/>
          </reference>
        </references>
      </pivotArea>
    </format>
    <format dxfId="160">
      <pivotArea dataOnly="0" labelOnly="1" outline="0" fieldPosition="0">
        <references count="1">
          <reference field="11" count="1">
            <x v="3"/>
          </reference>
        </references>
      </pivotArea>
    </format>
    <format dxfId="159">
      <pivotArea dataOnly="0" labelOnly="1" outline="0" fieldPosition="0">
        <references count="1">
          <reference field="11" count="1" defaultSubtotal="1">
            <x v="3"/>
          </reference>
        </references>
      </pivotArea>
    </format>
    <format dxfId="158">
      <pivotArea dataOnly="0" labelOnly="1" outline="0" fieldPosition="0">
        <references count="1">
          <reference field="11" count="1">
            <x v="4"/>
          </reference>
        </references>
      </pivotArea>
    </format>
    <format dxfId="157">
      <pivotArea dataOnly="0" labelOnly="1" outline="0" fieldPosition="0">
        <references count="1">
          <reference field="11" count="1" defaultSubtotal="1">
            <x v="4"/>
          </reference>
        </references>
      </pivotArea>
    </format>
    <format dxfId="156">
      <pivotArea dataOnly="0" labelOnly="1" outline="0" fieldPosition="0">
        <references count="1">
          <reference field="11" count="1">
            <x v="7"/>
          </reference>
        </references>
      </pivotArea>
    </format>
    <format dxfId="155">
      <pivotArea dataOnly="0" labelOnly="1" outline="0" fieldPosition="0">
        <references count="1">
          <reference field="11" count="1" defaultSubtotal="1">
            <x v="7"/>
          </reference>
        </references>
      </pivotArea>
    </format>
    <format dxfId="15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B000000}" name="Kontingenčná tabuľka2" cacheId="10" applyNumberFormats="0" applyBorderFormats="0" applyFontFormats="0" applyPatternFormats="0" applyAlignmentFormats="0" applyWidthHeightFormats="1" dataCaption="Hodnoty" grandTotalCaption="Spolu" updatedVersion="7" minRefreshableVersion="3" itemPrintTitles="1" createdVersion="6" indent="0" compact="0" compactData="0" gridDropZones="1" multipleFieldFilters="0">
  <location ref="P6:X46" firstHeaderRow="1" firstDataRow="2" firstDataCol="1" rowPageCount="3" colPageCount="1"/>
  <pivotFields count="14">
    <pivotField compact="0" outline="0" showAll="0"/>
    <pivotField compact="0" outline="0" showAll="0" sortType="de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multipleItemSelectionAllowed="1">
      <items count="14">
        <item h="1" m="1" x="7"/>
        <item h="1" m="1" x="12"/>
        <item h="1" m="1" x="8"/>
        <item x="2"/>
        <item x="0"/>
        <item x="4"/>
        <item x="3"/>
        <item m="1" x="11"/>
        <item x="1"/>
        <item h="1" x="6"/>
        <item h="1" m="1" x="9"/>
        <item x="5"/>
        <item h="1" m="1" x="10"/>
        <item t="default"/>
      </items>
    </pivotField>
    <pivotField compact="0" outline="0">
      <items count="9">
        <item x="0"/>
        <item m="1" x="4"/>
        <item m="1" x="5"/>
        <item x="1"/>
        <item h="1" m="1" x="6"/>
        <item h="1" m="1" x="3"/>
        <item h="1" x="2"/>
        <item h="1" m="1" x="7"/>
        <item t="default"/>
      </items>
    </pivotField>
    <pivotField axis="axisRow" compact="0" outline="0" showAll="0" sortType="descending" defaultSubtotal="0">
      <items count="61">
        <item x="2"/>
        <item x="12"/>
        <item m="1" x="56"/>
        <item x="13"/>
        <item x="23"/>
        <item x="20"/>
        <item x="26"/>
        <item x="11"/>
        <item x="27"/>
        <item m="1" x="48"/>
        <item m="1" x="50"/>
        <item x="15"/>
        <item x="38"/>
        <item x="32"/>
        <item x="24"/>
        <item m="1" x="59"/>
        <item x="4"/>
        <item x="28"/>
        <item x="25"/>
        <item m="1" x="55"/>
        <item x="29"/>
        <item m="1" x="53"/>
        <item m="1" x="60"/>
        <item x="19"/>
        <item m="1" x="45"/>
        <item x="0"/>
        <item m="1" x="51"/>
        <item x="5"/>
        <item x="3"/>
        <item x="8"/>
        <item x="9"/>
        <item x="39"/>
        <item m="1" x="49"/>
        <item m="1" x="57"/>
        <item m="1" x="43"/>
        <item x="16"/>
        <item x="7"/>
        <item x="6"/>
        <item x="36"/>
        <item x="10"/>
        <item m="1" x="42"/>
        <item x="18"/>
        <item x="1"/>
        <item m="1" x="44"/>
        <item x="34"/>
        <item x="35"/>
        <item x="30"/>
        <item m="1" x="40"/>
        <item m="1" x="52"/>
        <item m="1" x="58"/>
        <item m="1" x="41"/>
        <item x="31"/>
        <item x="22"/>
        <item m="1" x="47"/>
        <item x="21"/>
        <item m="1" x="46"/>
        <item x="17"/>
        <item x="37"/>
        <item m="1" x="54"/>
        <item x="33"/>
        <item x="1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axis="axisPage" subtotalCaption="spolu" compact="0" outline="0" multipleItemSelectionAllowed="1" showAll="0">
      <items count="97">
        <item m="1" x="86"/>
        <item m="1" x="91"/>
        <item m="1" x="2"/>
        <item x="1"/>
        <item m="1" x="8"/>
        <item m="1" x="64"/>
        <item m="1" x="70"/>
        <item m="1" x="75"/>
        <item m="1" x="54"/>
        <item m="1" x="61"/>
        <item m="1" x="68"/>
        <item m="1" x="73"/>
        <item m="1" x="78"/>
        <item m="1" x="81"/>
        <item m="1" x="84"/>
        <item m="1" x="88"/>
        <item m="1" x="93"/>
        <item m="1" x="52"/>
        <item m="1" x="59"/>
        <item m="1" x="66"/>
        <item m="1" x="43"/>
        <item m="1" x="50"/>
        <item m="1" x="58"/>
        <item m="1" x="65"/>
        <item m="1" x="71"/>
        <item m="1" x="76"/>
        <item m="1" x="79"/>
        <item m="1" x="82"/>
        <item m="1" x="85"/>
        <item m="1" x="41"/>
        <item m="1" x="48"/>
        <item m="1" x="56"/>
        <item m="1" x="46"/>
        <item m="1" x="53"/>
        <item m="1" x="60"/>
        <item m="1" x="67"/>
        <item m="1" x="72"/>
        <item m="1" x="77"/>
        <item m="1" x="80"/>
        <item m="1" x="31"/>
        <item m="1" x="37"/>
        <item m="1" x="44"/>
        <item m="1" x="23"/>
        <item m="1" x="29"/>
        <item m="1" x="35"/>
        <item m="1" x="40"/>
        <item m="1" x="47"/>
        <item m="1" x="55"/>
        <item m="1" x="62"/>
        <item m="1" x="69"/>
        <item m="1" x="74"/>
        <item m="1" x="21"/>
        <item m="1" x="27"/>
        <item m="1" x="33"/>
        <item m="1" x="14"/>
        <item m="1" x="19"/>
        <item m="1" x="25"/>
        <item m="1" x="30"/>
        <item m="1" x="36"/>
        <item m="1" x="42"/>
        <item m="1" x="49"/>
        <item m="1" x="57"/>
        <item m="1" x="63"/>
        <item m="1" x="13"/>
        <item m="1" x="18"/>
        <item m="1" x="24"/>
        <item m="1" x="5"/>
        <item m="1" x="11"/>
        <item m="1" x="16"/>
        <item m="1" x="20"/>
        <item m="1" x="26"/>
        <item m="1" x="32"/>
        <item m="1" x="38"/>
        <item m="1" x="45"/>
        <item m="1" x="51"/>
        <item m="1" x="4"/>
        <item m="1" x="10"/>
        <item m="1" x="15"/>
        <item m="1" x="90"/>
        <item m="1" x="95"/>
        <item m="1" x="7"/>
        <item m="1" x="12"/>
        <item m="1" x="17"/>
        <item m="1" x="22"/>
        <item m="1" x="28"/>
        <item m="1" x="34"/>
        <item m="1" x="39"/>
        <item m="1" x="89"/>
        <item m="1" x="94"/>
        <item m="1" x="6"/>
        <item m="1" x="83"/>
        <item m="1" x="87"/>
        <item m="1" x="92"/>
        <item m="1" x="3"/>
        <item m="1" x="9"/>
        <item x="0"/>
        <item t="default"/>
      </items>
    </pivotField>
    <pivotField compact="0" outline="0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multipleItemSelectionAllowed="1" showAll="0">
      <items count="9">
        <item n="jednicové zákazky" m="1" x="7"/>
        <item n="jednicové zákazky " x="0"/>
        <item h="1" x="2"/>
        <item h="1" x="1"/>
        <item h="1" x="3"/>
        <item h="1" x="4"/>
        <item m="1" x="5"/>
        <item m="1"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Caption="Spolu" compact="0" outline="0" multipleItemSelectionAllowed="1">
      <items count="8">
        <item x="0"/>
        <item x="1"/>
        <item n="ŽN+POL" x="6"/>
        <item h="1" x="3"/>
        <item h="1" x="4"/>
        <item h="1" x="5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">
        <item n="F+H+K" x="1"/>
        <item h="1" x="0"/>
        <item n="Ostatné" x="3"/>
        <item h="1" x="2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t="default"/>
      </items>
    </pivotField>
  </pivotFields>
  <rowFields count="1">
    <field x="4"/>
  </rowFields>
  <rowItems count="39">
    <i>
      <x v="27"/>
    </i>
    <i>
      <x v="16"/>
    </i>
    <i>
      <x v="5"/>
    </i>
    <i>
      <x v="25"/>
    </i>
    <i>
      <x v="60"/>
    </i>
    <i>
      <x v="3"/>
    </i>
    <i>
      <x v="28"/>
    </i>
    <i>
      <x/>
    </i>
    <i>
      <x v="57"/>
    </i>
    <i>
      <x v="35"/>
    </i>
    <i>
      <x v="7"/>
    </i>
    <i>
      <x v="29"/>
    </i>
    <i>
      <x v="44"/>
    </i>
    <i>
      <x v="42"/>
    </i>
    <i>
      <x v="41"/>
    </i>
    <i>
      <x v="36"/>
    </i>
    <i>
      <x v="37"/>
    </i>
    <i>
      <x v="30"/>
    </i>
    <i>
      <x v="11"/>
    </i>
    <i>
      <x v="51"/>
    </i>
    <i>
      <x v="45"/>
    </i>
    <i>
      <x v="17"/>
    </i>
    <i>
      <x v="6"/>
    </i>
    <i>
      <x v="13"/>
    </i>
    <i>
      <x v="8"/>
    </i>
    <i>
      <x v="20"/>
    </i>
    <i>
      <x v="23"/>
    </i>
    <i>
      <x v="39"/>
    </i>
    <i>
      <x v="38"/>
    </i>
    <i>
      <x v="59"/>
    </i>
    <i>
      <x v="46"/>
    </i>
    <i>
      <x v="1"/>
    </i>
    <i>
      <x v="54"/>
    </i>
    <i>
      <x v="56"/>
    </i>
    <i>
      <x v="4"/>
    </i>
    <i>
      <x v="14"/>
    </i>
    <i>
      <x v="52"/>
    </i>
    <i>
      <x v="18"/>
    </i>
    <i t="grand">
      <x/>
    </i>
  </rowItems>
  <colFields count="1">
    <field x="2"/>
  </colFields>
  <colItems count="8">
    <i>
      <x v="3"/>
    </i>
    <i>
      <x v="4"/>
    </i>
    <i>
      <x v="5"/>
    </i>
    <i>
      <x v="6"/>
    </i>
    <i>
      <x v="7"/>
    </i>
    <i>
      <x v="8"/>
    </i>
    <i>
      <x v="11"/>
    </i>
    <i t="grand">
      <x/>
    </i>
  </colItems>
  <pageFields count="3">
    <pageField fld="8" hier="-1"/>
    <pageField fld="12" hier="-1"/>
    <pageField fld="11" hier="-1"/>
  </pageFields>
  <dataFields count="1">
    <dataField name="Súčet z Spolu [hod]" fld="7" baseField="11" baseItem="0" numFmtId="3"/>
  </dataFields>
  <formats count="36">
    <format dxfId="35">
      <pivotArea dataOnly="0" labelOnly="1" fieldPosition="0">
        <references count="1">
          <reference field="8" count="0"/>
        </references>
      </pivotArea>
    </format>
    <format dxfId="34">
      <pivotArea dataOnly="0" labelOnly="1" fieldPosition="0">
        <references count="1">
          <reference field="8" count="0" defaultSubtotal="1"/>
        </references>
      </pivotArea>
    </format>
    <format dxfId="33">
      <pivotArea dataOnly="0" labelOnly="1" fieldPosition="0">
        <references count="2">
          <reference field="8" count="1" selected="0">
            <x v="1"/>
          </reference>
          <reference field="12" count="0"/>
        </references>
      </pivotArea>
    </format>
    <format dxfId="32">
      <pivotArea dataOnly="0" labelOnly="1" fieldPosition="0">
        <references count="2">
          <reference field="8" count="1" selected="0">
            <x v="2"/>
          </reference>
          <reference field="12" count="0"/>
        </references>
      </pivotArea>
    </format>
    <format dxfId="31">
      <pivotArea outline="0" collapsedLevelsAreSubtotals="1" fieldPosition="0"/>
    </format>
    <format dxfId="30">
      <pivotArea dataOnly="0" labelOnly="1" grandCol="1" outline="0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field="13" type="button" dataOnly="0" labelOnly="1" outline="0"/>
    </format>
    <format dxfId="25">
      <pivotArea type="topRight" dataOnly="0" labelOnly="1" outline="0" fieldPosition="0"/>
    </format>
    <format dxfId="24">
      <pivotArea field="2" type="button" dataOnly="0" labelOnly="1" outline="0" axis="axisCol" fieldPosition="0"/>
    </format>
    <format dxfId="23">
      <pivotArea dataOnly="0" labelOnly="1" fieldPosition="0">
        <references count="1">
          <reference field="2" count="0"/>
        </references>
      </pivotArea>
    </format>
    <format dxfId="22">
      <pivotArea dataOnly="0" labelOnly="1" grandRow="1" outline="0" fieldPosition="0"/>
    </format>
    <format dxfId="21">
      <pivotArea dataOnly="0" labelOnly="1" grandCol="1" outline="0" fieldPosition="0"/>
    </format>
    <format dxfId="20">
      <pivotArea dataOnly="0" labelOnly="1" outline="0" fieldPosition="0">
        <references count="1">
          <reference field="11" count="1" defaultSubtotal="1">
            <x v="0"/>
          </reference>
        </references>
      </pivotArea>
    </format>
    <format dxfId="19">
      <pivotArea dataOnly="0" labelOnly="1" outline="0" fieldPosition="0">
        <references count="1">
          <reference field="11" count="1">
            <x v="0"/>
          </reference>
        </references>
      </pivotArea>
    </format>
    <format dxfId="18">
      <pivotArea dataOnly="0" labelOnly="1" outline="0" fieldPosition="0">
        <references count="1">
          <reference field="11" count="1">
            <x v="2"/>
          </reference>
        </references>
      </pivotArea>
    </format>
    <format dxfId="17">
      <pivotArea dataOnly="0" labelOnly="1" outline="0" fieldPosition="0">
        <references count="1">
          <reference field="11" count="1">
            <x v="0"/>
          </reference>
        </references>
      </pivotArea>
    </format>
    <format dxfId="16">
      <pivotArea field="11" type="button" dataOnly="0" labelOnly="1" outline="0" axis="axisPage" fieldPosition="2"/>
    </format>
    <format dxfId="15">
      <pivotArea dataOnly="0" labelOnly="1" outline="0" fieldPosition="0">
        <references count="1">
          <reference field="11" count="1">
            <x v="2"/>
          </reference>
        </references>
      </pivotArea>
    </format>
    <format dxfId="14">
      <pivotArea field="12" grandRow="1" outline="0" collapsedLevelsAreSubtotals="1" axis="axisPage" fieldPosition="1">
        <references count="1">
          <reference field="12" count="1" selected="0" defaultSubtotal="1">
            <x v="2"/>
          </reference>
        </references>
      </pivotArea>
    </format>
    <format dxfId="13">
      <pivotArea outline="0" collapsedLevelsAreSubtotals="1" fieldPosition="0">
        <references count="2">
          <reference field="11" count="1" selected="0" defaultSubtotal="1">
            <x v="0"/>
          </reference>
          <reference field="12" count="1" selected="0" defaultSubtotal="1">
            <x v="0"/>
          </reference>
        </references>
      </pivotArea>
    </format>
    <format dxfId="12">
      <pivotArea outline="0" collapsedLevelsAreSubtotals="1" fieldPosition="0">
        <references count="2">
          <reference field="11" count="1" selected="0" defaultSubtotal="1">
            <x v="0"/>
          </reference>
          <reference field="12" count="1" selected="0" defaultSubtotal="1">
            <x v="2"/>
          </reference>
        </references>
      </pivotArea>
    </format>
    <format dxfId="11">
      <pivotArea field="12" grandRow="1" outline="0" collapsedLevelsAreSubtotals="1" axis="axisPage" fieldPosition="1">
        <references count="1">
          <reference field="12" count="1" selected="0" defaultSubtotal="1">
            <x v="2"/>
          </reference>
        </references>
      </pivotArea>
    </format>
    <format dxfId="10">
      <pivotArea outline="0" collapsedLevelsAreSubtotals="1" fieldPosition="0">
        <references count="2">
          <reference field="11" count="1" selected="0" defaultSubtotal="1">
            <x v="0"/>
          </reference>
          <reference field="12" count="1" selected="0" defaultSubtotal="1">
            <x v="0"/>
          </reference>
        </references>
      </pivotArea>
    </format>
    <format dxfId="9">
      <pivotArea dataOnly="0" labelOnly="1" outline="0" fieldPosition="0">
        <references count="1">
          <reference field="11" count="1">
            <x v="1"/>
          </reference>
        </references>
      </pivotArea>
    </format>
    <format dxfId="8">
      <pivotArea dataOnly="0" labelOnly="1" outline="0" fieldPosition="0">
        <references count="1">
          <reference field="11" count="1">
            <x v="1"/>
          </reference>
        </references>
      </pivotArea>
    </format>
    <format dxfId="7">
      <pivotArea field="12" type="button" dataOnly="0" labelOnly="1" outline="0" axis="axisPage" fieldPosition="1"/>
    </format>
    <format dxfId="6">
      <pivotArea dataOnly="0" labelOnly="1" outline="0" fieldPosition="0">
        <references count="1">
          <reference field="12" count="0"/>
        </references>
      </pivotArea>
    </format>
    <format dxfId="5">
      <pivotArea outline="0" fieldPosition="0">
        <references count="1">
          <reference field="4294967294" count="1">
            <x v="0"/>
          </reference>
        </references>
      </pivotArea>
    </format>
    <format dxfId="4">
      <pivotArea outline="0" collapsedLevelsAreSubtotals="1" fieldPosition="0"/>
    </format>
    <format dxfId="3">
      <pivotArea field="2" type="button" dataOnly="0" labelOnly="1" outline="0" axis="axisCol" fieldPosition="0"/>
    </format>
    <format dxfId="2">
      <pivotArea type="topRight" dataOnly="0" labelOnly="1" outline="0" fieldPosition="0"/>
    </format>
    <format dxfId="1">
      <pivotArea dataOnly="0" labelOnly="1" outline="0" fieldPosition="0">
        <references count="1">
          <reference field="2" count="0"/>
        </references>
      </pivotArea>
    </format>
    <format dxfId="0">
      <pivotArea dataOnly="0" labelOnly="1" grandCol="1" outline="0" fieldPosition="0"/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C000000}" name="Kontingenčná tabuľka1" cacheId="10" applyNumberFormats="0" applyBorderFormats="0" applyFontFormats="0" applyPatternFormats="0" applyAlignmentFormats="0" applyWidthHeightFormats="1" dataCaption="Hodnoty" grandTotalCaption="Spolu" updatedVersion="7" minRefreshableVersion="3" itemPrintTitles="1" createdVersion="6" indent="0" compact="0" compactData="0" gridDropZones="1" multipleFieldFilters="0">
  <location ref="C6:M79" firstHeaderRow="1" firstDataRow="2" firstDataCol="3" rowPageCount="3" colPageCount="1"/>
  <pivotFields count="14">
    <pivotField compact="0" outline="0" showAll="0"/>
    <pivotField axis="axisRow" compact="0" outline="0" showAll="0" sortType="descending" defaultSubtotal="0">
      <items count="1596">
        <item x="63"/>
        <item m="1" x="1564"/>
        <item m="1" x="1563"/>
        <item m="1" x="1562"/>
        <item m="1" x="1561"/>
        <item m="1" x="272"/>
        <item m="1" x="271"/>
        <item m="1" x="270"/>
        <item m="1" x="269"/>
        <item m="1" x="1395"/>
        <item x="60"/>
        <item m="1" x="1525"/>
        <item m="1" x="1103"/>
        <item m="1" x="1102"/>
        <item m="1" x="1101"/>
        <item m="1" x="1098"/>
        <item m="1" x="1097"/>
        <item m="1" x="1096"/>
        <item m="1" x="1095"/>
        <item m="1" x="1094"/>
        <item m="1" x="1093"/>
        <item m="1" x="1092"/>
        <item m="1" x="1062"/>
        <item m="1" x="1090"/>
        <item m="1" x="1087"/>
        <item m="1" x="1089"/>
        <item m="1" x="1086"/>
        <item m="1" x="1085"/>
        <item m="1" x="1084"/>
        <item m="1" x="1088"/>
        <item m="1" x="1083"/>
        <item m="1" x="1081"/>
        <item m="1" x="1082"/>
        <item m="1" x="1080"/>
        <item m="1" x="1079"/>
        <item m="1" x="1078"/>
        <item m="1" x="1077"/>
        <item m="1" x="1075"/>
        <item m="1" x="1076"/>
        <item m="1" x="1072"/>
        <item m="1" x="1074"/>
        <item m="1" x="1073"/>
        <item m="1" x="1071"/>
        <item m="1" x="1070"/>
        <item m="1" x="1069"/>
        <item m="1" x="1068"/>
        <item m="1" x="1066"/>
        <item m="1" x="1065"/>
        <item m="1" x="1064"/>
        <item m="1" x="1067"/>
        <item m="1" x="1063"/>
        <item m="1" x="1091"/>
        <item m="1" x="1061"/>
        <item m="1" x="417"/>
        <item m="1" x="930"/>
        <item m="1" x="710"/>
        <item m="1" x="1590"/>
        <item m="1" x="1589"/>
        <item m="1" x="1588"/>
        <item x="0"/>
        <item m="1" x="1279"/>
        <item m="1" x="1415"/>
        <item m="1" x="467"/>
        <item m="1" x="468"/>
        <item m="1" x="466"/>
        <item m="1" x="465"/>
        <item m="1" x="469"/>
        <item m="1" x="464"/>
        <item m="1" x="463"/>
        <item m="1" x="462"/>
        <item m="1" x="461"/>
        <item m="1" x="460"/>
        <item m="1" x="459"/>
        <item m="1" x="458"/>
        <item m="1" x="457"/>
        <item m="1" x="456"/>
        <item m="1" x="455"/>
        <item m="1" x="454"/>
        <item m="1" x="453"/>
        <item m="1" x="452"/>
        <item m="1" x="470"/>
        <item m="1" x="451"/>
        <item m="1" x="450"/>
        <item m="1" x="449"/>
        <item m="1" x="448"/>
        <item m="1" x="447"/>
        <item m="1" x="446"/>
        <item m="1" x="443"/>
        <item m="1" x="445"/>
        <item m="1" x="444"/>
        <item m="1" x="442"/>
        <item m="1" x="438"/>
        <item m="1" x="439"/>
        <item m="1" x="437"/>
        <item m="1" x="436"/>
        <item m="1" x="435"/>
        <item m="1" x="433"/>
        <item m="1" x="434"/>
        <item m="1" x="432"/>
        <item m="1" x="431"/>
        <item m="1" x="430"/>
        <item m="1" x="429"/>
        <item m="1" x="428"/>
        <item m="1" x="441"/>
        <item m="1" x="440"/>
        <item m="1" x="427"/>
        <item m="1" x="426"/>
        <item m="1" x="425"/>
        <item m="1" x="424"/>
        <item m="1" x="1278"/>
        <item m="1" x="1277"/>
        <item m="1" x="1275"/>
        <item m="1" x="1276"/>
        <item m="1" x="1274"/>
        <item m="1" x="1273"/>
        <item m="1" x="1489"/>
        <item m="1" x="1488"/>
        <item m="1" x="1487"/>
        <item m="1" x="1486"/>
        <item m="1" x="1485"/>
        <item m="1" x="1484"/>
        <item m="1" x="1483"/>
        <item m="1" x="1482"/>
        <item m="1" x="655"/>
        <item m="1" x="654"/>
        <item m="1" x="653"/>
        <item m="1" x="652"/>
        <item m="1" x="651"/>
        <item m="1" x="650"/>
        <item m="1" x="649"/>
        <item m="1" x="556"/>
        <item x="55"/>
        <item m="1" x="1259"/>
        <item m="1" x="520"/>
        <item m="1" x="679"/>
        <item m="1" x="216"/>
        <item m="1" x="215"/>
        <item m="1" x="214"/>
        <item m="1" x="213"/>
        <item m="1" x="212"/>
        <item m="1" x="211"/>
        <item m="1" x="210"/>
        <item m="1" x="209"/>
        <item m="1" x="208"/>
        <item m="1" x="207"/>
        <item m="1" x="206"/>
        <item m="1" x="205"/>
        <item m="1" x="204"/>
        <item m="1" x="201"/>
        <item m="1" x="203"/>
        <item m="1" x="202"/>
        <item m="1" x="200"/>
        <item m="1" x="199"/>
        <item m="1" x="198"/>
        <item m="1" x="197"/>
        <item m="1" x="196"/>
        <item m="1" x="195"/>
        <item m="1" x="194"/>
        <item m="1" x="193"/>
        <item m="1" x="192"/>
        <item m="1" x="191"/>
        <item m="1" x="190"/>
        <item m="1" x="189"/>
        <item m="1" x="188"/>
        <item m="1" x="187"/>
        <item m="1" x="186"/>
        <item m="1" x="185"/>
        <item m="1" x="184"/>
        <item m="1" x="183"/>
        <item m="1" x="182"/>
        <item m="1" x="181"/>
        <item m="1" x="180"/>
        <item m="1" x="179"/>
        <item m="1" x="178"/>
        <item m="1" x="177"/>
        <item m="1" x="176"/>
        <item m="1" x="175"/>
        <item m="1" x="174"/>
        <item m="1" x="173"/>
        <item m="1" x="172"/>
        <item m="1" x="171"/>
        <item m="1" x="170"/>
        <item m="1" x="169"/>
        <item m="1" x="168"/>
        <item m="1" x="167"/>
        <item m="1" x="166"/>
        <item m="1" x="165"/>
        <item m="1" x="164"/>
        <item m="1" x="163"/>
        <item m="1" x="162"/>
        <item m="1" x="161"/>
        <item m="1" x="160"/>
        <item m="1" x="159"/>
        <item m="1" x="158"/>
        <item m="1" x="157"/>
        <item m="1" x="156"/>
        <item m="1" x="155"/>
        <item m="1" x="154"/>
        <item m="1" x="153"/>
        <item m="1" x="152"/>
        <item m="1" x="151"/>
        <item m="1" x="150"/>
        <item m="1" x="149"/>
        <item m="1" x="148"/>
        <item m="1" x="147"/>
        <item m="1" x="146"/>
        <item m="1" x="145"/>
        <item m="1" x="144"/>
        <item m="1" x="136"/>
        <item m="1" x="143"/>
        <item m="1" x="142"/>
        <item m="1" x="141"/>
        <item m="1" x="140"/>
        <item m="1" x="139"/>
        <item m="1" x="138"/>
        <item m="1" x="137"/>
        <item m="1" x="135"/>
        <item m="1" x="134"/>
        <item m="1" x="133"/>
        <item m="1" x="132"/>
        <item m="1" x="131"/>
        <item m="1" x="130"/>
        <item m="1" x="129"/>
        <item m="1" x="128"/>
        <item m="1" x="127"/>
        <item m="1" x="126"/>
        <item m="1" x="125"/>
        <item m="1" x="124"/>
        <item m="1" x="123"/>
        <item m="1" x="122"/>
        <item m="1" x="121"/>
        <item m="1" x="120"/>
        <item m="1" x="119"/>
        <item m="1" x="118"/>
        <item m="1" x="117"/>
        <item m="1" x="116"/>
        <item m="1" x="115"/>
        <item m="1" x="114"/>
        <item m="1" x="113"/>
        <item m="1" x="112"/>
        <item m="1" x="111"/>
        <item m="1" x="110"/>
        <item m="1" x="109"/>
        <item m="1" x="108"/>
        <item m="1" x="107"/>
        <item m="1" x="106"/>
        <item m="1" x="105"/>
        <item m="1" x="104"/>
        <item m="1" x="103"/>
        <item m="1" x="102"/>
        <item m="1" x="101"/>
        <item m="1" x="100"/>
        <item m="1" x="99"/>
        <item m="1" x="98"/>
        <item m="1" x="97"/>
        <item m="1" x="96"/>
        <item m="1" x="95"/>
        <item m="1" x="94"/>
        <item m="1" x="93"/>
        <item m="1" x="92"/>
        <item m="1" x="91"/>
        <item m="1" x="90"/>
        <item m="1" x="89"/>
        <item m="1" x="88"/>
        <item m="1" x="87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0"/>
        <item m="1" x="73"/>
        <item m="1" x="72"/>
        <item m="1" x="71"/>
        <item m="1" x="815"/>
        <item m="1" x="814"/>
        <item m="1" x="813"/>
        <item m="1" x="811"/>
        <item m="1" x="812"/>
        <item m="1" x="810"/>
        <item m="1" x="809"/>
        <item m="1" x="808"/>
        <item m="1" x="807"/>
        <item m="1" x="806"/>
        <item m="1" x="805"/>
        <item m="1" x="804"/>
        <item m="1" x="803"/>
        <item m="1" x="802"/>
        <item m="1" x="801"/>
        <item m="1" x="800"/>
        <item m="1" x="799"/>
        <item m="1" x="798"/>
        <item m="1" x="797"/>
        <item m="1" x="796"/>
        <item m="1" x="795"/>
        <item m="1" x="794"/>
        <item m="1" x="793"/>
        <item m="1" x="792"/>
        <item m="1" x="791"/>
        <item m="1" x="790"/>
        <item m="1" x="789"/>
        <item m="1" x="788"/>
        <item m="1" x="787"/>
        <item m="1" x="786"/>
        <item m="1" x="785"/>
        <item m="1" x="784"/>
        <item m="1" x="783"/>
        <item m="1" x="782"/>
        <item m="1" x="781"/>
        <item m="1" x="780"/>
        <item m="1" x="779"/>
        <item m="1" x="778"/>
        <item m="1" x="777"/>
        <item m="1" x="776"/>
        <item m="1" x="775"/>
        <item m="1" x="774"/>
        <item m="1" x="773"/>
        <item m="1" x="772"/>
        <item m="1" x="771"/>
        <item m="1" x="770"/>
        <item m="1" x="769"/>
        <item m="1" x="768"/>
        <item m="1" x="767"/>
        <item m="1" x="766"/>
        <item m="1" x="765"/>
        <item m="1" x="764"/>
        <item m="1" x="763"/>
        <item m="1" x="762"/>
        <item m="1" x="761"/>
        <item m="1" x="760"/>
        <item m="1" x="759"/>
        <item m="1" x="758"/>
        <item m="1" x="757"/>
        <item m="1" x="755"/>
        <item m="1" x="754"/>
        <item m="1" x="756"/>
        <item m="1" x="753"/>
        <item m="1" x="752"/>
        <item m="1" x="751"/>
        <item m="1" x="750"/>
        <item m="1" x="749"/>
        <item m="1" x="748"/>
        <item m="1" x="747"/>
        <item m="1" x="746"/>
        <item m="1" x="745"/>
        <item m="1" x="744"/>
        <item m="1" x="743"/>
        <item m="1" x="742"/>
        <item m="1" x="741"/>
        <item m="1" x="740"/>
        <item m="1" x="739"/>
        <item m="1" x="738"/>
        <item m="1" x="737"/>
        <item m="1" x="816"/>
        <item m="1" x="736"/>
        <item m="1" x="365"/>
        <item m="1" x="240"/>
        <item m="1" x="1389"/>
        <item m="1" x="1394"/>
        <item m="1" x="1493"/>
        <item m="1" x="273"/>
        <item m="1" x="544"/>
        <item m="1" x="543"/>
        <item m="1" x="542"/>
        <item m="1" x="541"/>
        <item m="1" x="540"/>
        <item m="1" x="539"/>
        <item m="1" x="538"/>
        <item m="1" x="510"/>
        <item m="1" x="537"/>
        <item m="1" x="915"/>
        <item m="1" x="914"/>
        <item m="1" x="1466"/>
        <item m="1" x="1465"/>
        <item m="1" x="1464"/>
        <item m="1" x="1463"/>
        <item m="1" x="1462"/>
        <item m="1" x="1461"/>
        <item m="1" x="1460"/>
        <item m="1" x="1459"/>
        <item m="1" x="1458"/>
        <item m="1" x="488"/>
        <item m="1" x="1130"/>
        <item m="1" x="1129"/>
        <item m="1" x="1128"/>
        <item m="1" x="1127"/>
        <item m="1" x="1126"/>
        <item m="1" x="1125"/>
        <item m="1" x="1124"/>
        <item m="1" x="1123"/>
        <item m="1" x="1122"/>
        <item m="1" x="1121"/>
        <item m="1" x="1120"/>
        <item m="1" x="1119"/>
        <item m="1" x="1116"/>
        <item m="1" x="1115"/>
        <item m="1" x="1118"/>
        <item m="1" x="1117"/>
        <item m="1" x="1114"/>
        <item m="1" x="1113"/>
        <item m="1" x="1112"/>
        <item m="1" x="1111"/>
        <item m="1" x="1110"/>
        <item m="1" x="1109"/>
        <item x="52"/>
        <item m="1" x="1108"/>
        <item m="1" x="1107"/>
        <item m="1" x="1106"/>
        <item m="1" x="1105"/>
        <item m="1" x="641"/>
        <item m="1" x="640"/>
        <item m="1" x="639"/>
        <item m="1" x="638"/>
        <item m="1" x="637"/>
        <item x="24"/>
        <item x="23"/>
        <item x="25"/>
        <item x="22"/>
        <item m="1" x="490"/>
        <item x="27"/>
        <item x="30"/>
        <item m="1" x="1555"/>
        <item m="1" x="1323"/>
        <item m="1" x="1322"/>
        <item m="1" x="1321"/>
        <item m="1" x="1320"/>
        <item m="1" x="1319"/>
        <item m="1" x="1318"/>
        <item m="1" x="1317"/>
        <item m="1" x="1316"/>
        <item m="1" x="1315"/>
        <item m="1" x="1314"/>
        <item m="1" x="1313"/>
        <item m="1" x="1312"/>
        <item m="1" x="1311"/>
        <item m="1" x="1310"/>
        <item m="1" x="1309"/>
        <item m="1" x="1308"/>
        <item m="1" x="1307"/>
        <item m="1" x="1306"/>
        <item m="1" x="1305"/>
        <item m="1" x="1304"/>
        <item m="1" x="1142"/>
        <item m="1" x="1141"/>
        <item m="1" x="1140"/>
        <item m="1" x="1021"/>
        <item m="1" x="1581"/>
        <item m="1" x="1580"/>
        <item m="1" x="1579"/>
        <item m="1" x="471"/>
        <item m="1" x="1174"/>
        <item m="1" x="1173"/>
        <item m="1" x="1595"/>
        <item m="1" x="1594"/>
        <item m="1" x="1593"/>
        <item m="1" x="1592"/>
        <item m="1" x="1261"/>
        <item m="1" x="1260"/>
        <item m="1" x="475"/>
        <item m="1" x="474"/>
        <item m="1" x="1552"/>
        <item m="1" x="999"/>
        <item m="1" x="998"/>
        <item m="1" x="997"/>
        <item m="1" x="996"/>
        <item x="3"/>
        <item x="20"/>
        <item x="2"/>
        <item m="1" x="995"/>
        <item x="9"/>
        <item m="1" x="994"/>
        <item m="1" x="993"/>
        <item m="1" x="992"/>
        <item m="1" x="990"/>
        <item m="1" x="991"/>
        <item m="1" x="989"/>
        <item x="17"/>
        <item m="1" x="988"/>
        <item m="1" x="733"/>
        <item m="1" x="732"/>
        <item m="1" x="731"/>
        <item m="1" x="730"/>
        <item m="1" x="1258"/>
        <item m="1" x="1334"/>
        <item m="1" x="1333"/>
        <item m="1" x="1332"/>
        <item x="8"/>
        <item m="1" x="1331"/>
        <item m="1" x="1330"/>
        <item m="1" x="1329"/>
        <item m="1" x="1327"/>
        <item m="1" x="1328"/>
        <item m="1" x="1326"/>
        <item m="1" x="1325"/>
        <item m="1" x="1257"/>
        <item m="1" x="1546"/>
        <item m="1" x="1545"/>
        <item m="1" x="1544"/>
        <item m="1" x="1543"/>
        <item m="1" x="1542"/>
        <item m="1" x="1541"/>
        <item m="1" x="1540"/>
        <item x="48"/>
        <item m="1" x="1539"/>
        <item x="49"/>
        <item m="1" x="1538"/>
        <item m="1" x="1537"/>
        <item m="1" x="1536"/>
        <item m="1" x="1529"/>
        <item m="1" x="1528"/>
        <item m="1" x="1535"/>
        <item m="1" x="1534"/>
        <item m="1" x="1533"/>
        <item m="1" x="1532"/>
        <item m="1" x="1531"/>
        <item m="1" x="1530"/>
        <item m="1" x="1527"/>
        <item m="1" x="1526"/>
        <item x="34"/>
        <item m="1" x="1467"/>
        <item m="1" x="1049"/>
        <item m="1" x="1048"/>
        <item m="1" x="503"/>
        <item m="1" x="363"/>
        <item m="1" x="362"/>
        <item m="1" x="361"/>
        <item m="1" x="360"/>
        <item m="1" x="359"/>
        <item m="1" x="1303"/>
        <item m="1" x="1302"/>
        <item m="1" x="1301"/>
        <item m="1" x="1300"/>
        <item m="1" x="1299"/>
        <item m="1" x="1298"/>
        <item m="1" x="1297"/>
        <item m="1" x="1296"/>
        <item m="1" x="1295"/>
        <item m="1" x="1294"/>
        <item m="1" x="1293"/>
        <item m="1" x="1292"/>
        <item m="1" x="1291"/>
        <item m="1" x="1290"/>
        <item m="1" x="1481"/>
        <item m="1" x="1455"/>
        <item m="1" x="1454"/>
        <item m="1" x="1453"/>
        <item m="1" x="1452"/>
        <item m="1" x="1451"/>
        <item m="1" x="1450"/>
        <item m="1" x="1449"/>
        <item m="1" x="1448"/>
        <item m="1" x="1447"/>
        <item m="1" x="1446"/>
        <item m="1" x="1445"/>
        <item m="1" x="1444"/>
        <item m="1" x="1443"/>
        <item m="1" x="1442"/>
        <item m="1" x="1441"/>
        <item m="1" x="1440"/>
        <item m="1" x="1439"/>
        <item m="1" x="1438"/>
        <item m="1" x="1437"/>
        <item m="1" x="1436"/>
        <item m="1" x="1435"/>
        <item m="1" x="1434"/>
        <item m="1" x="1433"/>
        <item m="1" x="1430"/>
        <item m="1" x="1429"/>
        <item m="1" x="1432"/>
        <item m="1" x="1431"/>
        <item m="1" x="1428"/>
        <item m="1" x="1427"/>
        <item m="1" x="1426"/>
        <item m="1" x="1425"/>
        <item m="1" x="1424"/>
        <item m="1" x="1423"/>
        <item m="1" x="1422"/>
        <item x="28"/>
        <item m="1" x="1421"/>
        <item m="1" x="1420"/>
        <item x="6"/>
        <item m="1" x="1419"/>
        <item m="1" x="1418"/>
        <item x="45"/>
        <item m="1" x="1289"/>
        <item m="1" x="1177"/>
        <item m="1" x="1176"/>
        <item m="1" x="1175"/>
        <item m="1" x="1136"/>
        <item m="1" x="1133"/>
        <item m="1" x="1135"/>
        <item m="1" x="1134"/>
        <item m="1" x="1132"/>
        <item m="1" x="1131"/>
        <item m="1" x="493"/>
        <item m="1" x="502"/>
        <item m="1" x="501"/>
        <item m="1" x="500"/>
        <item m="1" x="499"/>
        <item m="1" x="1574"/>
        <item m="1" x="505"/>
        <item m="1" x="1256"/>
        <item m="1" x="1587"/>
        <item m="1" x="1586"/>
        <item m="1" x="1585"/>
        <item m="1" x="1584"/>
        <item m="1" x="478"/>
        <item m="1" x="477"/>
        <item m="1" x="1172"/>
        <item m="1" x="1171"/>
        <item m="1" x="1170"/>
        <item m="1" x="1169"/>
        <item m="1" x="1167"/>
        <item m="1" x="1166"/>
        <item m="1" x="1168"/>
        <item m="1" x="1165"/>
        <item m="1" x="1164"/>
        <item m="1" x="1163"/>
        <item m="1" x="1162"/>
        <item m="1" x="1161"/>
        <item m="1" x="1160"/>
        <item m="1" x="1159"/>
        <item m="1" x="1209"/>
        <item m="1" x="1208"/>
        <item m="1" x="1207"/>
        <item m="1" x="1206"/>
        <item m="1" x="1205"/>
        <item m="1" x="1204"/>
        <item m="1" x="1203"/>
        <item m="1" x="1202"/>
        <item m="1" x="1201"/>
        <item m="1" x="1200"/>
        <item m="1" x="1199"/>
        <item m="1" x="1198"/>
        <item m="1" x="1197"/>
        <item m="1" x="1196"/>
        <item m="1" x="1195"/>
        <item m="1" x="1194"/>
        <item m="1" x="1193"/>
        <item m="1" x="1192"/>
        <item m="1" x="1191"/>
        <item m="1" x="1190"/>
        <item m="1" x="1189"/>
        <item m="1" x="1188"/>
        <item m="1" x="1187"/>
        <item m="1" x="1186"/>
        <item m="1" x="1185"/>
        <item m="1" x="1184"/>
        <item m="1" x="1183"/>
        <item m="1" x="1182"/>
        <item m="1" x="1181"/>
        <item m="1" x="1158"/>
        <item m="1" x="729"/>
        <item m="1" x="546"/>
        <item m="1" x="1283"/>
        <item m="1" x="1282"/>
        <item m="1" x="735"/>
        <item m="1" x="305"/>
        <item m="1" x="304"/>
        <item m="1" x="1287"/>
        <item m="1" x="1286"/>
        <item m="1" x="1547"/>
        <item m="1" x="547"/>
        <item m="1" x="1179"/>
        <item m="1" x="1178"/>
        <item m="1" x="1180"/>
        <item m="1" x="358"/>
        <item m="1" x="1511"/>
        <item m="1" x="1510"/>
        <item m="1" x="1549"/>
        <item m="1" x="485"/>
        <item m="1" x="484"/>
        <item m="1" x="483"/>
        <item m="1" x="482"/>
        <item m="1" x="481"/>
        <item m="1" x="1524"/>
        <item m="1" x="1281"/>
        <item m="1" x="1280"/>
        <item m="1" x="242"/>
        <item m="1" x="241"/>
        <item m="1" x="238"/>
        <item m="1" x="237"/>
        <item m="1" x="713"/>
        <item m="1" x="712"/>
        <item m="1" x="1569"/>
        <item x="35"/>
        <item m="1" x="726"/>
        <item m="1" x="725"/>
        <item m="1" x="724"/>
        <item m="1" x="723"/>
        <item m="1" x="722"/>
        <item m="1" x="721"/>
        <item m="1" x="720"/>
        <item m="1" x="718"/>
        <item m="1" x="719"/>
        <item m="1" x="717"/>
        <item m="1" x="716"/>
        <item m="1" x="521"/>
        <item m="1" x="1477"/>
        <item m="1" x="1476"/>
        <item m="1" x="821"/>
        <item m="1" x="820"/>
        <item m="1" x="1509"/>
        <item m="1" x="1508"/>
        <item m="1" x="1507"/>
        <item m="1" x="1506"/>
        <item m="1" x="1505"/>
        <item m="1" x="1480"/>
        <item m="1" x="1414"/>
        <item m="1" x="1413"/>
        <item m="1" x="1412"/>
        <item m="1" x="498"/>
        <item m="1" x="497"/>
        <item m="1" x="1375"/>
        <item m="1" x="1374"/>
        <item m="1" x="1373"/>
        <item m="1" x="1372"/>
        <item m="1" x="1371"/>
        <item m="1" x="1370"/>
        <item m="1" x="1369"/>
        <item m="1" x="1368"/>
        <item m="1" x="1367"/>
        <item m="1" x="1366"/>
        <item m="1" x="1364"/>
        <item m="1" x="1365"/>
        <item m="1" x="1363"/>
        <item m="1" x="1362"/>
        <item m="1" x="1361"/>
        <item m="1" x="1360"/>
        <item m="1" x="1359"/>
        <item m="1" x="1358"/>
        <item m="1" x="1357"/>
        <item m="1" x="1356"/>
        <item m="1" x="1355"/>
        <item m="1" x="1354"/>
        <item m="1" x="1353"/>
        <item m="1" x="1352"/>
        <item m="1" x="1351"/>
        <item m="1" x="1350"/>
        <item m="1" x="1349"/>
        <item m="1" x="1348"/>
        <item m="1" x="1347"/>
        <item m="1" x="1346"/>
        <item m="1" x="1345"/>
        <item m="1" x="1344"/>
        <item m="1" x="1343"/>
        <item m="1" x="1342"/>
        <item m="1" x="1341"/>
        <item m="1" x="1340"/>
        <item m="1" x="1339"/>
        <item m="1" x="1338"/>
        <item m="1" x="236"/>
        <item m="1" x="235"/>
        <item m="1" x="234"/>
        <item m="1" x="233"/>
        <item m="1" x="232"/>
        <item m="1" x="487"/>
        <item m="1" x="268"/>
        <item m="1" x="486"/>
        <item m="1" x="267"/>
        <item m="1" x="266"/>
        <item m="1" x="265"/>
        <item m="1" x="1472"/>
        <item m="1" x="69"/>
        <item m="1" x="68"/>
        <item m="1" x="1457"/>
        <item m="1" x="1456"/>
        <item m="1" x="836"/>
        <item m="1" x="239"/>
        <item m="1" x="1550"/>
        <item x="62"/>
        <item m="1" x="1392"/>
        <item m="1" x="1391"/>
        <item m="1" x="1390"/>
        <item x="54"/>
        <item m="1" x="495"/>
        <item m="1" x="986"/>
        <item m="1" x="985"/>
        <item m="1" x="987"/>
        <item m="1" x="984"/>
        <item m="1" x="983"/>
        <item m="1" x="982"/>
        <item m="1" x="981"/>
        <item m="1" x="980"/>
        <item m="1" x="979"/>
        <item m="1" x="978"/>
        <item m="1" x="977"/>
        <item m="1" x="976"/>
        <item m="1" x="975"/>
        <item m="1" x="974"/>
        <item m="1" x="973"/>
        <item m="1" x="972"/>
        <item m="1" x="971"/>
        <item m="1" x="970"/>
        <item m="1" x="965"/>
        <item m="1" x="969"/>
        <item m="1" x="968"/>
        <item m="1" x="967"/>
        <item m="1" x="966"/>
        <item m="1" x="964"/>
        <item m="1" x="963"/>
        <item m="1" x="962"/>
        <item m="1" x="961"/>
        <item m="1" x="960"/>
        <item m="1" x="959"/>
        <item m="1" x="958"/>
        <item m="1" x="957"/>
        <item m="1" x="956"/>
        <item m="1" x="955"/>
        <item m="1" x="954"/>
        <item m="1" x="953"/>
        <item m="1" x="952"/>
        <item m="1" x="951"/>
        <item m="1" x="950"/>
        <item m="1" x="949"/>
        <item m="1" x="948"/>
        <item m="1" x="947"/>
        <item m="1" x="946"/>
        <item m="1" x="945"/>
        <item m="1" x="944"/>
        <item m="1" x="943"/>
        <item m="1" x="942"/>
        <item m="1" x="941"/>
        <item m="1" x="940"/>
        <item m="1" x="939"/>
        <item m="1" x="938"/>
        <item m="1" x="937"/>
        <item m="1" x="936"/>
        <item m="1" x="935"/>
        <item m="1" x="934"/>
        <item m="1" x="933"/>
        <item m="1" x="932"/>
        <item m="1" x="931"/>
        <item m="1" x="508"/>
        <item x="58"/>
        <item m="1" x="1155"/>
        <item m="1" x="1154"/>
        <item m="1" x="1153"/>
        <item m="1" x="1152"/>
        <item m="1" x="1151"/>
        <item m="1" x="1150"/>
        <item m="1" x="1148"/>
        <item m="1" x="1147"/>
        <item m="1" x="1146"/>
        <item m="1" x="1145"/>
        <item m="1" x="1149"/>
        <item m="1" x="1144"/>
        <item x="57"/>
        <item x="59"/>
        <item m="1" x="1490"/>
        <item m="1" x="416"/>
        <item m="1" x="415"/>
        <item m="1" x="414"/>
        <item m="1" x="413"/>
        <item m="1" x="412"/>
        <item x="53"/>
        <item m="1" x="411"/>
        <item m="1" x="409"/>
        <item m="1" x="408"/>
        <item m="1" x="407"/>
        <item m="1" x="406"/>
        <item m="1" x="405"/>
        <item m="1" x="404"/>
        <item m="1" x="410"/>
        <item m="1" x="403"/>
        <item m="1" x="402"/>
        <item m="1" x="401"/>
        <item m="1" x="397"/>
        <item m="1" x="396"/>
        <item m="1" x="400"/>
        <item m="1" x="399"/>
        <item m="1" x="398"/>
        <item m="1" x="395"/>
        <item m="1" x="394"/>
        <item m="1" x="393"/>
        <item m="1" x="392"/>
        <item m="1" x="391"/>
        <item m="1" x="390"/>
        <item m="1" x="389"/>
        <item m="1" x="388"/>
        <item m="1" x="387"/>
        <item m="1" x="386"/>
        <item m="1" x="385"/>
        <item m="1" x="384"/>
        <item m="1" x="383"/>
        <item m="1" x="382"/>
        <item m="1" x="381"/>
        <item m="1" x="380"/>
        <item m="1" x="379"/>
        <item m="1" x="378"/>
        <item m="1" x="377"/>
        <item m="1" x="376"/>
        <item m="1" x="375"/>
        <item m="1" x="374"/>
        <item m="1" x="373"/>
        <item m="1" x="372"/>
        <item m="1" x="480"/>
        <item m="1" x="633"/>
        <item m="1" x="632"/>
        <item m="1" x="631"/>
        <item m="1" x="630"/>
        <item m="1" x="629"/>
        <item m="1" x="635"/>
        <item m="1" x="634"/>
        <item m="1" x="628"/>
        <item m="1" x="627"/>
        <item m="1" x="626"/>
        <item m="1" x="625"/>
        <item m="1" x="624"/>
        <item m="1" x="623"/>
        <item m="1" x="622"/>
        <item m="1" x="621"/>
        <item m="1" x="620"/>
        <item m="1" x="619"/>
        <item m="1" x="618"/>
        <item m="1" x="617"/>
        <item m="1" x="616"/>
        <item m="1" x="615"/>
        <item m="1" x="614"/>
        <item m="1" x="613"/>
        <item m="1" x="612"/>
        <item m="1" x="611"/>
        <item m="1" x="610"/>
        <item m="1" x="609"/>
        <item m="1" x="608"/>
        <item m="1" x="607"/>
        <item m="1" x="606"/>
        <item m="1" x="605"/>
        <item m="1" x="604"/>
        <item m="1" x="603"/>
        <item m="1" x="602"/>
        <item m="1" x="601"/>
        <item m="1" x="600"/>
        <item m="1" x="599"/>
        <item m="1" x="598"/>
        <item m="1" x="597"/>
        <item m="1" x="596"/>
        <item m="1" x="595"/>
        <item m="1" x="594"/>
        <item m="1" x="593"/>
        <item m="1" x="592"/>
        <item m="1" x="591"/>
        <item m="1" x="590"/>
        <item m="1" x="589"/>
        <item m="1" x="588"/>
        <item m="1" x="587"/>
        <item m="1" x="586"/>
        <item m="1" x="585"/>
        <item m="1" x="583"/>
        <item m="1" x="582"/>
        <item m="1" x="584"/>
        <item m="1" x="581"/>
        <item m="1" x="580"/>
        <item m="1" x="579"/>
        <item m="1" x="578"/>
        <item m="1" x="577"/>
        <item m="1" x="576"/>
        <item m="1" x="575"/>
        <item m="1" x="574"/>
        <item m="1" x="573"/>
        <item m="1" x="572"/>
        <item m="1" x="571"/>
        <item m="1" x="570"/>
        <item m="1" x="569"/>
        <item m="1" x="568"/>
        <item m="1" x="567"/>
        <item m="1" x="566"/>
        <item m="1" x="565"/>
        <item m="1" x="564"/>
        <item m="1" x="563"/>
        <item m="1" x="562"/>
        <item m="1" x="561"/>
        <item m="1" x="560"/>
        <item m="1" x="559"/>
        <item m="1" x="558"/>
        <item m="1" x="557"/>
        <item m="1" x="1591"/>
        <item m="1" x="1468"/>
        <item m="1" x="491"/>
        <item m="1" x="648"/>
        <item m="1" x="647"/>
        <item m="1" x="646"/>
        <item m="1" x="645"/>
        <item m="1" x="644"/>
        <item m="1" x="643"/>
        <item m="1" x="1104"/>
        <item m="1" x="509"/>
        <item m="1" x="828"/>
        <item m="1" x="929"/>
        <item m="1" x="928"/>
        <item m="1" x="927"/>
        <item m="1" x="926"/>
        <item m="1" x="925"/>
        <item m="1" x="924"/>
        <item m="1" x="923"/>
        <item m="1" x="922"/>
        <item m="1" x="921"/>
        <item m="1" x="318"/>
        <item m="1" x="317"/>
        <item m="1" x="316"/>
        <item m="1" x="1053"/>
        <item m="1" x="254"/>
        <item m="1" x="253"/>
        <item m="1" x="247"/>
        <item m="1" x="246"/>
        <item m="1" x="245"/>
        <item m="1" x="244"/>
        <item m="1" x="248"/>
        <item m="1" x="827"/>
        <item m="1" x="826"/>
        <item m="1" x="1512"/>
        <item m="1" x="315"/>
        <item m="1" x="314"/>
        <item m="1" x="313"/>
        <item m="1" x="312"/>
        <item m="1" x="1553"/>
        <item m="1" x="1515"/>
        <item m="1" x="1514"/>
        <item m="1" x="1139"/>
        <item m="1" x="1138"/>
        <item m="1" x="1137"/>
        <item m="1" x="303"/>
        <item m="1" x="512"/>
        <item m="1" x="825"/>
        <item m="1" x="1272"/>
        <item m="1" x="1271"/>
        <item m="1" x="824"/>
        <item m="1" x="1270"/>
        <item m="1" x="1269"/>
        <item m="1" x="1268"/>
        <item m="1" x="1267"/>
        <item m="1" x="1266"/>
        <item m="1" x="1265"/>
        <item m="1" x="1264"/>
        <item m="1" x="1263"/>
        <item m="1" x="1262"/>
        <item m="1" x="823"/>
        <item m="1" x="822"/>
        <item m="1" x="1004"/>
        <item m="1" x="1003"/>
        <item m="1" x="1002"/>
        <item m="1" x="1001"/>
        <item m="1" x="1000"/>
        <item m="1" x="1013"/>
        <item m="1" x="1012"/>
        <item m="1" x="1011"/>
        <item m="1" x="1010"/>
        <item m="1" x="1009"/>
        <item m="1" x="1008"/>
        <item m="1" x="1007"/>
        <item m="1" x="642"/>
        <item m="1" x="519"/>
        <item m="1" x="518"/>
        <item m="1" x="517"/>
        <item m="1" x="516"/>
        <item m="1" x="515"/>
        <item m="1" x="514"/>
        <item m="1" x="494"/>
        <item m="1" x="1408"/>
        <item m="1" x="1407"/>
        <item m="1" x="1406"/>
        <item m="1" x="1405"/>
        <item m="1" x="1404"/>
        <item m="1" x="1403"/>
        <item m="1" x="1402"/>
        <item m="1" x="1397"/>
        <item m="1" x="1396"/>
        <item m="1" x="1401"/>
        <item m="1" x="1400"/>
        <item m="1" x="1399"/>
        <item m="1" x="1398"/>
        <item m="1" x="636"/>
        <item x="7"/>
        <item x="29"/>
        <item m="1" x="666"/>
        <item m="1" x="665"/>
        <item m="1" x="664"/>
        <item m="1" x="673"/>
        <item m="1" x="672"/>
        <item m="1" x="671"/>
        <item m="1" x="670"/>
        <item m="1" x="669"/>
        <item m="1" x="668"/>
        <item m="1" x="667"/>
        <item m="1" x="663"/>
        <item m="1" x="662"/>
        <item m="1" x="661"/>
        <item m="1" x="660"/>
        <item m="1" x="657"/>
        <item m="1" x="659"/>
        <item m="1" x="658"/>
        <item m="1" x="656"/>
        <item m="1" x="353"/>
        <item m="1" x="352"/>
        <item m="1" x="351"/>
        <item m="1" x="350"/>
        <item m="1" x="349"/>
        <item m="1" x="348"/>
        <item m="1" x="347"/>
        <item m="1" x="346"/>
        <item m="1" x="345"/>
        <item m="1" x="344"/>
        <item m="1" x="343"/>
        <item m="1" x="342"/>
        <item m="1" x="341"/>
        <item m="1" x="340"/>
        <item m="1" x="339"/>
        <item m="1" x="338"/>
        <item m="1" x="337"/>
        <item x="47"/>
        <item m="1" x="336"/>
        <item m="1" x="335"/>
        <item m="1" x="334"/>
        <item m="1" x="333"/>
        <item m="1" x="332"/>
        <item m="1" x="331"/>
        <item m="1" x="330"/>
        <item m="1" x="329"/>
        <item m="1" x="328"/>
        <item m="1" x="327"/>
        <item m="1" x="326"/>
        <item m="1" x="325"/>
        <item m="1" x="324"/>
        <item m="1" x="323"/>
        <item m="1" x="322"/>
        <item m="1" x="321"/>
        <item m="1" x="320"/>
        <item m="1" x="319"/>
        <item m="1" x="1560"/>
        <item m="1" x="1559"/>
        <item m="1" x="1558"/>
        <item m="1" x="1557"/>
        <item m="1" x="1556"/>
        <item m="1" x="1494"/>
        <item m="1" x="536"/>
        <item m="1" x="535"/>
        <item m="1" x="534"/>
        <item m="1" x="533"/>
        <item m="1" x="532"/>
        <item m="1" x="531"/>
        <item m="1" x="530"/>
        <item m="1" x="529"/>
        <item m="1" x="528"/>
        <item m="1" x="527"/>
        <item m="1" x="526"/>
        <item m="1" x="525"/>
        <item m="1" x="524"/>
        <item m="1" x="523"/>
        <item m="1" x="522"/>
        <item m="1" x="902"/>
        <item m="1" x="901"/>
        <item m="1" x="900"/>
        <item m="1" x="899"/>
        <item m="1" x="898"/>
        <item m="1" x="897"/>
        <item m="1" x="896"/>
        <item m="1" x="895"/>
        <item m="1" x="894"/>
        <item m="1" x="893"/>
        <item m="1" x="892"/>
        <item x="31"/>
        <item m="1" x="891"/>
        <item m="1" x="890"/>
        <item m="1" x="889"/>
        <item m="1" x="888"/>
        <item m="1" x="887"/>
        <item x="36"/>
        <item m="1" x="886"/>
        <item m="1" x="885"/>
        <item m="1" x="884"/>
        <item m="1" x="883"/>
        <item m="1" x="882"/>
        <item x="13"/>
        <item x="10"/>
        <item m="1" x="881"/>
        <item m="1" x="880"/>
        <item m="1" x="879"/>
        <item m="1" x="878"/>
        <item m="1" x="877"/>
        <item m="1" x="876"/>
        <item m="1" x="874"/>
        <item x="12"/>
        <item m="1" x="875"/>
        <item m="1" x="873"/>
        <item m="1" x="872"/>
        <item m="1" x="871"/>
        <item m="1" x="870"/>
        <item x="14"/>
        <item m="1" x="869"/>
        <item m="1" x="868"/>
        <item x="40"/>
        <item x="42"/>
        <item m="1" x="867"/>
        <item m="1" x="866"/>
        <item m="1" x="865"/>
        <item m="1" x="864"/>
        <item x="37"/>
        <item x="44"/>
        <item x="43"/>
        <item m="1" x="863"/>
        <item x="11"/>
        <item m="1" x="862"/>
        <item m="1" x="861"/>
        <item x="41"/>
        <item m="1" x="860"/>
        <item m="1" x="859"/>
        <item m="1" x="858"/>
        <item m="1" x="857"/>
        <item m="1" x="856"/>
        <item m="1" x="855"/>
        <item m="1" x="854"/>
        <item m="1" x="853"/>
        <item m="1" x="852"/>
        <item m="1" x="851"/>
        <item m="1" x="850"/>
        <item m="1" x="849"/>
        <item m="1" x="848"/>
        <item m="1" x="847"/>
        <item m="1" x="846"/>
        <item m="1" x="845"/>
        <item m="1" x="1285"/>
        <item m="1" x="1284"/>
        <item m="1" x="818"/>
        <item m="1" x="817"/>
        <item m="1" x="1288"/>
        <item m="1" x="1100"/>
        <item m="1" x="1099"/>
        <item m="1" x="1337"/>
        <item m="1" x="1409"/>
        <item m="1" x="489"/>
        <item m="1" x="1551"/>
        <item m="1" x="835"/>
        <item m="1" x="1523"/>
        <item m="1" x="1522"/>
        <item m="1" x="1521"/>
        <item m="1" x="1520"/>
        <item m="1" x="1519"/>
        <item m="1" x="1518"/>
        <item m="1" x="1517"/>
        <item m="1" x="1516"/>
        <item m="1" x="819"/>
        <item m="1" x="1324"/>
        <item m="1" x="310"/>
        <item m="1" x="311"/>
        <item m="1" x="309"/>
        <item m="1" x="308"/>
        <item m="1" x="307"/>
        <item m="1" x="1014"/>
        <item m="1" x="711"/>
        <item m="1" x="66"/>
        <item m="1" x="65"/>
        <item m="1" x="64"/>
        <item m="1" x="258"/>
        <item m="1" x="257"/>
        <item m="1" x="256"/>
        <item m="1" x="255"/>
        <item m="1" x="1393"/>
        <item m="1" x="715"/>
        <item m="1" x="714"/>
        <item m="1" x="221"/>
        <item m="1" x="220"/>
        <item m="1" x="219"/>
        <item m="1" x="218"/>
        <item m="1" x="231"/>
        <item m="1" x="230"/>
        <item m="1" x="229"/>
        <item m="1" x="228"/>
        <item m="1" x="227"/>
        <item m="1" x="226"/>
        <item m="1" x="225"/>
        <item m="1" x="224"/>
        <item m="1" x="223"/>
        <item m="1" x="222"/>
        <item m="1" x="217"/>
        <item m="1" x="1046"/>
        <item m="1" x="1045"/>
        <item m="1" x="1044"/>
        <item m="1" x="1043"/>
        <item m="1" x="1040"/>
        <item m="1" x="1042"/>
        <item m="1" x="1041"/>
        <item m="1" x="1039"/>
        <item m="1" x="1038"/>
        <item m="1" x="1037"/>
        <item m="1" x="1036"/>
        <item m="1" x="1035"/>
        <item m="1" x="1034"/>
        <item m="1" x="1033"/>
        <item m="1" x="1032"/>
        <item m="1" x="1031"/>
        <item m="1" x="1030"/>
        <item m="1" x="1029"/>
        <item m="1" x="1028"/>
        <item m="1" x="1027"/>
        <item m="1" x="1026"/>
        <item m="1" x="1025"/>
        <item x="46"/>
        <item m="1" x="1024"/>
        <item x="39"/>
        <item m="1" x="1023"/>
        <item m="1" x="844"/>
        <item m="1" x="843"/>
        <item m="1" x="842"/>
        <item m="1" x="841"/>
        <item m="1" x="840"/>
        <item m="1" x="839"/>
        <item m="1" x="838"/>
        <item m="1" x="837"/>
        <item m="1" x="834"/>
        <item m="1" x="833"/>
        <item m="1" x="832"/>
        <item m="1" x="831"/>
        <item m="1" x="734"/>
        <item m="1" x="554"/>
        <item m="1" x="555"/>
        <item m="1" x="1573"/>
        <item m="1" x="1572"/>
        <item m="1" x="1571"/>
        <item m="1" x="1570"/>
        <item m="1" x="1417"/>
        <item m="1" x="1416"/>
        <item m="1" x="1474"/>
        <item m="1" x="1475"/>
        <item m="1" x="1473"/>
        <item m="1" x="830"/>
        <item m="1" x="1504"/>
        <item m="1" x="1503"/>
        <item m="1" x="1502"/>
        <item m="1" x="1501"/>
        <item m="1" x="1500"/>
        <item m="1" x="366"/>
        <item m="1" x="306"/>
        <item m="1" x="1411"/>
        <item m="1" x="1047"/>
        <item m="1" x="1513"/>
        <item m="1" x="356"/>
        <item m="1" x="355"/>
        <item m="1" x="354"/>
        <item m="1" x="685"/>
        <item m="1" x="1388"/>
        <item m="1" x="1387"/>
        <item m="1" x="1386"/>
        <item x="21"/>
        <item m="1" x="709"/>
        <item m="1" x="708"/>
        <item m="1" x="707"/>
        <item m="1" x="706"/>
        <item m="1" x="705"/>
        <item m="1" x="496"/>
        <item m="1" x="704"/>
        <item m="1" x="703"/>
        <item m="1" x="702"/>
        <item m="1" x="701"/>
        <item m="1" x="700"/>
        <item m="1" x="699"/>
        <item m="1" x="698"/>
        <item m="1" x="697"/>
        <item m="1" x="696"/>
        <item m="1" x="695"/>
        <item m="1" x="694"/>
        <item m="1" x="693"/>
        <item m="1" x="692"/>
        <item m="1" x="691"/>
        <item m="1" x="690"/>
        <item m="1" x="689"/>
        <item m="1" x="688"/>
        <item m="1" x="687"/>
        <item x="33"/>
        <item m="1" x="1479"/>
        <item m="1" x="1478"/>
        <item m="1" x="1499"/>
        <item m="1" x="1498"/>
        <item m="1" x="1497"/>
        <item m="1" x="1496"/>
        <item m="1" x="1495"/>
        <item m="1" x="473"/>
        <item m="1" x="472"/>
        <item x="51"/>
        <item m="1" x="1492"/>
        <item m="1" x="1491"/>
        <item m="1" x="1022"/>
        <item m="1" x="511"/>
        <item m="1" x="479"/>
        <item m="1" x="1006"/>
        <item x="56"/>
        <item m="1" x="243"/>
        <item m="1" x="264"/>
        <item m="1" x="67"/>
        <item m="1" x="423"/>
        <item m="1" x="422"/>
        <item m="1" x="421"/>
        <item m="1" x="420"/>
        <item m="1" x="419"/>
        <item m="1" x="418"/>
        <item m="1" x="678"/>
        <item m="1" x="677"/>
        <item m="1" x="676"/>
        <item m="1" x="675"/>
        <item m="1" x="674"/>
        <item m="1" x="684"/>
        <item m="1" x="683"/>
        <item m="1" x="682"/>
        <item m="1" x="681"/>
        <item m="1" x="680"/>
        <item m="1" x="507"/>
        <item m="1" x="506"/>
        <item m="1" x="476"/>
        <item m="1" x="1578"/>
        <item m="1" x="1577"/>
        <item m="1" x="1576"/>
        <item m="1" x="1575"/>
        <item x="32"/>
        <item x="38"/>
        <item m="1" x="1255"/>
        <item m="1" x="1254"/>
        <item m="1" x="1336"/>
        <item m="1" x="1335"/>
        <item m="1" x="504"/>
        <item m="1" x="1568"/>
        <item m="1" x="1567"/>
        <item m="1" x="1566"/>
        <item m="1" x="1565"/>
        <item m="1" x="920"/>
        <item m="1" x="919"/>
        <item m="1" x="918"/>
        <item m="1" x="917"/>
        <item m="1" x="913"/>
        <item m="1" x="912"/>
        <item m="1" x="911"/>
        <item m="1" x="909"/>
        <item m="1" x="910"/>
        <item m="1" x="908"/>
        <item m="1" x="907"/>
        <item m="1" x="906"/>
        <item m="1" x="905"/>
        <item m="1" x="904"/>
        <item m="1" x="903"/>
        <item m="1" x="371"/>
        <item m="1" x="370"/>
        <item m="1" x="369"/>
        <item m="1" x="368"/>
        <item m="1" x="367"/>
        <item m="1" x="1253"/>
        <item m="1" x="1252"/>
        <item m="1" x="1251"/>
        <item m="1" x="1250"/>
        <item m="1" x="1249"/>
        <item m="1" x="1248"/>
        <item m="1" x="1247"/>
        <item m="1" x="1246"/>
        <item m="1" x="1245"/>
        <item m="1" x="1244"/>
        <item m="1" x="1243"/>
        <item m="1" x="1241"/>
        <item m="1" x="1240"/>
        <item m="1" x="1239"/>
        <item m="1" x="1238"/>
        <item m="1" x="1237"/>
        <item m="1" x="1236"/>
        <item m="1" x="1235"/>
        <item m="1" x="1234"/>
        <item m="1" x="1233"/>
        <item m="1" x="1242"/>
        <item m="1" x="1232"/>
        <item m="1" x="1231"/>
        <item m="1" x="1230"/>
        <item m="1" x="1229"/>
        <item m="1" x="1228"/>
        <item m="1" x="1227"/>
        <item m="1" x="1226"/>
        <item m="1" x="1225"/>
        <item m="1" x="1224"/>
        <item m="1" x="1223"/>
        <item m="1" x="1222"/>
        <item m="1" x="1221"/>
        <item m="1" x="1220"/>
        <item m="1" x="1219"/>
        <item m="1" x="1218"/>
        <item m="1" x="1217"/>
        <item m="1" x="1216"/>
        <item m="1" x="1215"/>
        <item m="1" x="1214"/>
        <item m="1" x="1213"/>
        <item m="1" x="1212"/>
        <item m="1" x="1211"/>
        <item m="1" x="1210"/>
        <item m="1" x="364"/>
        <item m="1" x="492"/>
        <item m="1" x="357"/>
        <item m="1" x="1143"/>
        <item m="1" x="553"/>
        <item m="1" x="552"/>
        <item m="1" x="551"/>
        <item m="1" x="550"/>
        <item x="15"/>
        <item m="1" x="549"/>
        <item m="1" x="548"/>
        <item x="26"/>
        <item m="1" x="1548"/>
        <item m="1" x="1052"/>
        <item m="1" x="1051"/>
        <item m="1" x="1050"/>
        <item m="1" x="252"/>
        <item m="1" x="251"/>
        <item m="1" x="250"/>
        <item m="1" x="249"/>
        <item m="1" x="1157"/>
        <item m="1" x="1156"/>
        <item m="1" x="263"/>
        <item m="1" x="262"/>
        <item m="1" x="916"/>
        <item x="50"/>
        <item m="1" x="1583"/>
        <item m="1" x="1582"/>
        <item m="1" x="1554"/>
        <item m="1" x="513"/>
        <item m="1" x="545"/>
        <item m="1" x="829"/>
        <item m="1" x="1385"/>
        <item m="1" x="1384"/>
        <item m="1" x="1383"/>
        <item m="1" x="1382"/>
        <item m="1" x="1381"/>
        <item m="1" x="1380"/>
        <item m="1" x="1379"/>
        <item m="1" x="1378"/>
        <item m="1" x="1377"/>
        <item m="1" x="1376"/>
        <item m="1" x="1054"/>
        <item m="1" x="1060"/>
        <item m="1" x="1059"/>
        <item m="1" x="1058"/>
        <item m="1" x="1057"/>
        <item m="1" x="1056"/>
        <item m="1" x="1055"/>
        <item m="1" x="1005"/>
        <item x="61"/>
        <item m="1" x="728"/>
        <item m="1" x="727"/>
        <item m="1" x="302"/>
        <item m="1" x="301"/>
        <item m="1" x="300"/>
        <item m="1" x="299"/>
        <item m="1" x="298"/>
        <item m="1" x="297"/>
        <item m="1" x="296"/>
        <item m="1" x="295"/>
        <item m="1" x="294"/>
        <item m="1" x="293"/>
        <item m="1" x="292"/>
        <item m="1" x="291"/>
        <item m="1" x="290"/>
        <item m="1" x="289"/>
        <item m="1" x="288"/>
        <item x="5"/>
        <item m="1" x="287"/>
        <item m="1" x="286"/>
        <item m="1" x="285"/>
        <item m="1" x="284"/>
        <item m="1" x="279"/>
        <item m="1" x="283"/>
        <item m="1" x="282"/>
        <item x="4"/>
        <item m="1" x="278"/>
        <item m="1" x="281"/>
        <item m="1" x="277"/>
        <item m="1" x="280"/>
        <item m="1" x="276"/>
        <item m="1" x="275"/>
        <item x="16"/>
        <item x="1"/>
        <item m="1" x="274"/>
        <item m="1" x="261"/>
        <item m="1" x="260"/>
        <item x="19"/>
        <item m="1" x="259"/>
        <item m="1" x="1471"/>
        <item m="1" x="1470"/>
        <item m="1" x="1469"/>
        <item x="18"/>
        <item m="1" x="1410"/>
        <item m="1" x="1019"/>
        <item m="1" x="1018"/>
        <item m="1" x="1020"/>
        <item m="1" x="1017"/>
        <item m="1" x="1016"/>
        <item m="1" x="1015"/>
        <item m="1" x="68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multipleItemSelectionAllowed="1">
      <items count="14">
        <item h="1" m="1" x="7"/>
        <item h="1" m="1" x="12"/>
        <item h="1" m="1" x="8"/>
        <item x="2"/>
        <item x="0"/>
        <item x="4"/>
        <item x="3"/>
        <item m="1" x="11"/>
        <item x="1"/>
        <item h="1" x="6"/>
        <item h="1" m="1" x="9"/>
        <item x="5"/>
        <item h="1" m="1" x="10"/>
        <item t="default"/>
      </items>
    </pivotField>
    <pivotField compact="0" outline="0">
      <items count="9">
        <item x="0"/>
        <item m="1" x="4"/>
        <item m="1" x="5"/>
        <item x="1"/>
        <item h="1" m="1" x="6"/>
        <item h="1" m="1" x="3"/>
        <item h="1" x="2"/>
        <item h="1" m="1" x="7"/>
        <item t="default"/>
      </items>
    </pivotField>
    <pivotField axis="axisPage" compact="0" outline="0">
      <items count="62">
        <item x="2"/>
        <item x="12"/>
        <item m="1" x="56"/>
        <item x="13"/>
        <item x="23"/>
        <item x="20"/>
        <item x="26"/>
        <item x="11"/>
        <item x="27"/>
        <item m="1" x="48"/>
        <item m="1" x="50"/>
        <item x="15"/>
        <item x="38"/>
        <item x="32"/>
        <item x="24"/>
        <item m="1" x="59"/>
        <item x="4"/>
        <item x="28"/>
        <item x="25"/>
        <item m="1" x="55"/>
        <item x="29"/>
        <item m="1" x="53"/>
        <item m="1" x="60"/>
        <item x="19"/>
        <item m="1" x="45"/>
        <item x="0"/>
        <item m="1" x="51"/>
        <item x="5"/>
        <item x="39"/>
        <item x="3"/>
        <item x="8"/>
        <item x="9"/>
        <item m="1" x="49"/>
        <item m="1" x="57"/>
        <item m="1" x="43"/>
        <item x="16"/>
        <item x="7"/>
        <item x="6"/>
        <item x="36"/>
        <item x="10"/>
        <item m="1" x="42"/>
        <item x="18"/>
        <item x="1"/>
        <item m="1" x="44"/>
        <item x="34"/>
        <item x="35"/>
        <item x="30"/>
        <item m="1" x="40"/>
        <item m="1" x="52"/>
        <item m="1" x="58"/>
        <item m="1" x="41"/>
        <item x="31"/>
        <item x="22"/>
        <item m="1" x="47"/>
        <item x="21"/>
        <item m="1" x="46"/>
        <item x="17"/>
        <item x="37"/>
        <item m="1" x="54"/>
        <item x="33"/>
        <item x="14"/>
        <item t="default"/>
      </items>
    </pivotField>
    <pivotField compact="0" outline="0" showAll="0"/>
    <pivotField compact="0" outline="0" showAll="0"/>
    <pivotField dataField="1" compact="0" outline="0" showAll="0"/>
    <pivotField axis="axisPage" subtotalCaption="spolu" compact="0" outline="0" multipleItemSelectionAllowed="1" showAll="0">
      <items count="97">
        <item m="1" x="86"/>
        <item m="1" x="91"/>
        <item m="1" x="2"/>
        <item x="1"/>
        <item m="1" x="8"/>
        <item m="1" x="64"/>
        <item m="1" x="70"/>
        <item m="1" x="75"/>
        <item m="1" x="54"/>
        <item m="1" x="61"/>
        <item m="1" x="68"/>
        <item m="1" x="73"/>
        <item m="1" x="78"/>
        <item m="1" x="81"/>
        <item m="1" x="84"/>
        <item m="1" x="88"/>
        <item m="1" x="93"/>
        <item m="1" x="52"/>
        <item m="1" x="59"/>
        <item m="1" x="66"/>
        <item m="1" x="43"/>
        <item m="1" x="50"/>
        <item m="1" x="58"/>
        <item m="1" x="65"/>
        <item m="1" x="71"/>
        <item m="1" x="76"/>
        <item m="1" x="79"/>
        <item m="1" x="82"/>
        <item m="1" x="85"/>
        <item m="1" x="41"/>
        <item m="1" x="48"/>
        <item m="1" x="56"/>
        <item m="1" x="46"/>
        <item m="1" x="53"/>
        <item m="1" x="60"/>
        <item m="1" x="67"/>
        <item m="1" x="72"/>
        <item m="1" x="77"/>
        <item m="1" x="80"/>
        <item m="1" x="31"/>
        <item m="1" x="37"/>
        <item m="1" x="44"/>
        <item m="1" x="23"/>
        <item m="1" x="29"/>
        <item m="1" x="35"/>
        <item m="1" x="40"/>
        <item m="1" x="47"/>
        <item m="1" x="55"/>
        <item m="1" x="62"/>
        <item m="1" x="69"/>
        <item m="1" x="74"/>
        <item m="1" x="21"/>
        <item m="1" x="27"/>
        <item m="1" x="33"/>
        <item m="1" x="14"/>
        <item m="1" x="19"/>
        <item m="1" x="25"/>
        <item m="1" x="30"/>
        <item m="1" x="36"/>
        <item m="1" x="42"/>
        <item m="1" x="49"/>
        <item m="1" x="57"/>
        <item m="1" x="63"/>
        <item m="1" x="13"/>
        <item m="1" x="18"/>
        <item m="1" x="24"/>
        <item m="1" x="5"/>
        <item m="1" x="11"/>
        <item m="1" x="16"/>
        <item m="1" x="20"/>
        <item m="1" x="26"/>
        <item m="1" x="32"/>
        <item m="1" x="38"/>
        <item m="1" x="45"/>
        <item m="1" x="51"/>
        <item m="1" x="4"/>
        <item m="1" x="10"/>
        <item m="1" x="15"/>
        <item m="1" x="90"/>
        <item m="1" x="95"/>
        <item m="1" x="7"/>
        <item m="1" x="12"/>
        <item m="1" x="17"/>
        <item m="1" x="22"/>
        <item m="1" x="28"/>
        <item m="1" x="34"/>
        <item m="1" x="39"/>
        <item m="1" x="89"/>
        <item m="1" x="94"/>
        <item m="1" x="6"/>
        <item m="1" x="83"/>
        <item m="1" x="87"/>
        <item m="1" x="92"/>
        <item m="1" x="3"/>
        <item m="1" x="9"/>
        <item x="0"/>
        <item t="default"/>
      </items>
    </pivotField>
    <pivotField axis="axisRow" compact="0" outline="0" showAll="0" sortType="descending" defaultSubtotal="0">
      <items count="2239">
        <item m="1" x="68"/>
        <item m="1" x="1169"/>
        <item m="1" x="212"/>
        <item m="1" x="1003"/>
        <item m="1" x="1013"/>
        <item m="1" x="701"/>
        <item m="1" x="708"/>
        <item m="1" x="1767"/>
        <item m="1" x="1776"/>
        <item m="1" x="1782"/>
        <item m="1" x="1787"/>
        <item m="1" x="1801"/>
        <item m="1" x="1046"/>
        <item m="1" x="1057"/>
        <item m="1" x="1070"/>
        <item m="1" x="1078"/>
        <item m="1" x="1086"/>
        <item m="1" x="2143"/>
        <item m="1" x="2152"/>
        <item m="1" x="2163"/>
        <item m="1" x="2173"/>
        <item m="1" x="2187"/>
        <item m="1" x="2198"/>
        <item m="1" x="991"/>
        <item m="1" x="2018"/>
        <item m="1" x="1278"/>
        <item m="1" x="1286"/>
        <item m="1" x="1291"/>
        <item m="1" x="1357"/>
        <item m="1" x="1412"/>
        <item m="1" x="1421"/>
        <item m="1" x="1432"/>
        <item m="1" x="1445"/>
        <item m="1" x="1477"/>
        <item m="1" x="1491"/>
        <item m="1" x="1510"/>
        <item m="1" x="273"/>
        <item m="1" x="290"/>
        <item m="1" x="300"/>
        <item m="1" x="308"/>
        <item m="1" x="364"/>
        <item m="1" x="383"/>
        <item m="1" x="1309"/>
        <item m="1" x="1322"/>
        <item m="1" x="1364"/>
        <item m="1" x="1382"/>
        <item m="1" x="176"/>
        <item m="1" x="189"/>
        <item m="1" x="199"/>
        <item m="1" x="209"/>
        <item m="1" x="221"/>
        <item m="1" x="234"/>
        <item m="1" x="254"/>
        <item m="1" x="268"/>
        <item m="1" x="286"/>
        <item m="1" x="1236"/>
        <item m="1" x="1246"/>
        <item m="1" x="1252"/>
        <item m="1" x="1259"/>
        <item m="1" x="1285"/>
        <item m="1" x="1292"/>
        <item m="1" x="1303"/>
        <item m="1" x="1318"/>
        <item m="1" x="124"/>
        <item m="1" x="131"/>
        <item m="1" x="136"/>
        <item m="1" x="140"/>
        <item m="1" x="147"/>
        <item m="1" x="152"/>
        <item m="1" x="159"/>
        <item m="1" x="166"/>
        <item m="1" x="173"/>
        <item m="1" x="184"/>
        <item m="1" x="1193"/>
        <item m="1" x="1197"/>
        <item m="1" x="1201"/>
        <item m="1" x="1210"/>
        <item m="1" x="1214"/>
        <item m="1" x="1220"/>
        <item m="1" x="1226"/>
        <item m="1" x="1232"/>
        <item m="1" x="1242"/>
        <item m="1" x="95"/>
        <item m="1" x="98"/>
        <item m="1" x="102"/>
        <item m="1" x="105"/>
        <item m="1" x="109"/>
        <item m="1" x="113"/>
        <item m="1" x="115"/>
        <item m="1" x="118"/>
        <item m="1" x="121"/>
        <item m="1" x="127"/>
        <item m="1" x="1168"/>
        <item m="1" x="1170"/>
        <item m="1" x="1173"/>
        <item m="1" x="1175"/>
        <item m="1" x="1178"/>
        <item m="1" x="1182"/>
        <item m="1" x="1183"/>
        <item m="1" x="1186"/>
        <item m="1" x="1190"/>
        <item m="1" x="1195"/>
        <item m="1" x="79"/>
        <item m="1" x="81"/>
        <item m="1" x="83"/>
        <item m="1" x="84"/>
        <item m="1" x="85"/>
        <item m="1" x="86"/>
        <item m="1" x="88"/>
        <item m="1" x="90"/>
        <item m="1" x="93"/>
        <item m="1" x="96"/>
        <item m="1" x="1486"/>
        <item m="1" x="1503"/>
        <item m="1" x="1517"/>
        <item m="1" x="1526"/>
        <item m="1" x="1537"/>
        <item m="1" x="1549"/>
        <item m="1" x="1563"/>
        <item m="1" x="1574"/>
        <item m="1" x="1587"/>
        <item m="1" x="1602"/>
        <item m="1" x="357"/>
        <item m="1" x="377"/>
        <item m="1" x="391"/>
        <item m="1" x="402"/>
        <item m="1" x="411"/>
        <item m="1" x="437"/>
        <item m="1" x="447"/>
        <item m="1" x="456"/>
        <item m="1" x="471"/>
        <item m="1" x="1390"/>
        <item m="1" x="1404"/>
        <item m="1" x="1416"/>
        <item m="1" x="1425"/>
        <item m="1" x="1436"/>
        <item m="1" x="1449"/>
        <item m="1" x="1462"/>
        <item m="1" x="1470"/>
        <item m="1" x="1482"/>
        <item m="1" x="1499"/>
        <item m="1" x="279"/>
        <item m="1" x="303"/>
        <item m="1" x="311"/>
        <item m="1" x="322"/>
        <item m="1" x="332"/>
        <item m="1" x="353"/>
        <item m="1" x="372"/>
        <item m="1" x="1297"/>
        <item m="1" x="1313"/>
        <item m="1" x="1325"/>
        <item m="1" x="1333"/>
        <item m="1" x="1342"/>
        <item m="1" x="1354"/>
        <item m="1" x="1368"/>
        <item m="1" x="1377"/>
        <item m="1" x="1386"/>
        <item m="1" x="1400"/>
        <item m="1" x="170"/>
        <item m="1" x="180"/>
        <item m="1" x="203"/>
        <item m="1" x="213"/>
        <item m="1" x="225"/>
        <item m="1" x="238"/>
        <item m="1" x="247"/>
        <item m="1" x="258"/>
        <item m="1" x="276"/>
        <item m="1" x="1229"/>
        <item m="1" x="1239"/>
        <item m="1" x="1248"/>
        <item m="1" x="1254"/>
        <item m="1" x="1294"/>
        <item m="1" x="1310"/>
        <item m="1" x="120"/>
        <item m="1" x="126"/>
        <item m="1" x="132"/>
        <item m="1" x="137"/>
        <item m="1" x="141"/>
        <item m="1" x="148"/>
        <item m="1" x="167"/>
        <item m="1" x="177"/>
        <item m="1" x="1189"/>
        <item m="1" x="1194"/>
        <item m="1" x="1198"/>
        <item m="1" x="1202"/>
        <item m="1" x="1206"/>
        <item m="1" x="1211"/>
        <item m="1" x="1217"/>
        <item m="1" x="1223"/>
        <item m="1" x="100"/>
        <item m="1" x="107"/>
        <item m="1" x="111"/>
        <item m="1" x="114"/>
        <item m="1" x="117"/>
        <item m="1" x="125"/>
        <item m="1" x="1582"/>
        <item m="1" x="1613"/>
        <item m="1" x="1622"/>
        <item m="1" x="1631"/>
        <item m="1" x="1642"/>
        <item m="1" x="1653"/>
        <item m="1" x="1669"/>
        <item m="1" x="1681"/>
        <item m="1" x="452"/>
        <item m="1" x="467"/>
        <item m="1" x="483"/>
        <item m="1" x="491"/>
        <item m="1" x="500"/>
        <item m="1" x="511"/>
        <item m="1" x="531"/>
        <item m="1" x="539"/>
        <item m="1" x="552"/>
        <item m="1" x="1731"/>
        <item m="1" x="1732"/>
        <item m="1" x="1733"/>
        <item m="1" x="1734"/>
        <item m="1" x="632"/>
        <item m="1" x="633"/>
        <item m="1" x="2048"/>
        <item m="1" x="2058"/>
        <item m="1" x="2069"/>
        <item m="1" x="838"/>
        <item m="1" x="846"/>
        <item m="1" x="858"/>
        <item m="1" x="870"/>
        <item m="1" x="850"/>
        <item m="1" x="1830"/>
        <item m="1" x="1845"/>
        <item m="1" x="1853"/>
        <item m="1" x="1863"/>
        <item m="1" x="1877"/>
        <item m="1" x="1895"/>
        <item m="1" x="1912"/>
        <item m="1" x="714"/>
        <item m="1" x="722"/>
        <item m="1" x="729"/>
        <item m="1" x="735"/>
        <item m="1" x="741"/>
        <item m="1" x="752"/>
        <item m="1" x="760"/>
        <item m="1" x="766"/>
        <item m="1" x="773"/>
        <item m="1" x="1780"/>
        <item m="1" x="1790"/>
        <item m="1" x="1806"/>
        <item m="1" x="1813"/>
        <item m="1" x="1819"/>
        <item m="1" x="1833"/>
        <item m="1" x="665"/>
        <item m="1" x="672"/>
        <item m="1" x="677"/>
        <item m="1" x="682"/>
        <item m="1" x="690"/>
        <item m="1" x="703"/>
        <item m="1" x="710"/>
        <item m="1" x="718"/>
        <item m="1" x="1740"/>
        <item m="1" x="1742"/>
        <item m="1" x="1745"/>
        <item m="1" x="1748"/>
        <item m="1" x="1752"/>
        <item m="1" x="1757"/>
        <item m="1" x="1763"/>
        <item m="1" x="1769"/>
        <item m="1" x="1778"/>
        <item m="1" x="639"/>
        <item m="1" x="641"/>
        <item m="1" x="643"/>
        <item m="1" x="646"/>
        <item m="1" x="649"/>
        <item m="1" x="653"/>
        <item m="1" x="658"/>
        <item m="1" x="662"/>
        <item m="1" x="1959"/>
        <item m="1" x="2044"/>
        <item m="1" x="69"/>
        <item m="1" x="70"/>
        <item m="1" x="340"/>
        <item m="1" x="350"/>
        <item m="1" x="365"/>
        <item m="1" x="384"/>
        <item x="66"/>
        <item x="67"/>
        <item m="1" x="1661"/>
        <item m="1" x="424"/>
        <item m="1" x="192"/>
        <item m="1" x="1261"/>
        <item m="1" x="154"/>
        <item m="1" x="522"/>
        <item m="1" x="1478"/>
        <item m="1" x="1968"/>
        <item m="1" x="1987"/>
        <item m="1" x="2000"/>
        <item m="1" x="2009"/>
        <item m="1" x="2017"/>
        <item m="1" x="2030"/>
        <item m="1" x="815"/>
        <item m="1" x="835"/>
        <item m="1" x="868"/>
        <item m="1" x="896"/>
        <item m="1" x="910"/>
        <item m="1" x="1868"/>
        <item m="1" x="1917"/>
        <item m="1" x="71"/>
        <item m="1" x="72"/>
        <item m="1" x="162"/>
        <item m="1" x="404"/>
        <item m="1" x="415"/>
        <item m="1" x="427"/>
        <item m="1" x="1351"/>
        <item m="1" x="1365"/>
        <item m="1" x="1374"/>
        <item m="1" x="261"/>
        <item m="1" x="293"/>
        <item m="1" x="343"/>
        <item m="1" x="1227"/>
        <item m="1" x="634"/>
        <item m="1" x="1976"/>
        <item m="1" x="828"/>
        <item m="1" x="877"/>
        <item m="1" x="1882"/>
        <item m="1" x="1907"/>
        <item m="1" x="1924"/>
        <item m="1" x="1932"/>
        <item m="1" x="1955"/>
        <item m="1" x="746"/>
        <item m="1" x="763"/>
        <item m="1" x="770"/>
        <item m="1" x="312"/>
        <item m="1" x="394"/>
        <item m="1" x="1383"/>
        <item m="1" x="1394"/>
        <item m="1" x="845"/>
        <item m="1" x="1269"/>
        <item m="1" x="1279"/>
        <item m="1" x="161"/>
        <item m="1" x="1883"/>
        <item m="1" x="884"/>
        <item m="1" x="1891"/>
        <item m="1" x="1899"/>
        <item m="1" x="1942"/>
        <item m="1" x="757"/>
        <item m="1" x="786"/>
        <item m="1" x="801"/>
        <item m="1" x="811"/>
        <item m="1" x="824"/>
        <item m="1" x="1800"/>
        <item m="1" x="1816"/>
        <item m="1" x="1839"/>
        <item m="1" x="73"/>
        <item m="1" x="74"/>
        <item m="1" x="1407"/>
        <item m="1" x="1440"/>
        <item m="1" x="1452"/>
        <item m="1" x="222"/>
        <item m="1" x="235"/>
        <item m="1" x="255"/>
        <item m="1" x="269"/>
        <item m="1" x="202"/>
        <item m="1" x="1287"/>
        <item m="1" x="1237"/>
        <item m="1" x="104"/>
        <item m="1" x="119"/>
        <item m="1" x="1495"/>
        <item m="1" x="778"/>
        <item m="1" x="793"/>
        <item m="1" x="1811"/>
        <item m="1" x="1822"/>
        <item m="1" x="1846"/>
        <item m="1" x="1854"/>
        <item m="1" x="1878"/>
        <item m="1" x="686"/>
        <item m="1" x="715"/>
        <item m="1" x="1760"/>
        <item m="1" x="1765"/>
        <item m="1" x="323"/>
        <item m="1" x="287"/>
        <item m="1" x="296"/>
        <item m="1" x="305"/>
        <item m="1" x="1864"/>
        <item m="1" x="694"/>
        <item m="1" x="699"/>
        <item m="1" x="1755"/>
        <item m="1" x="1771"/>
        <item m="1" x="1775"/>
        <item m="1" x="1781"/>
        <item m="1" x="1791"/>
        <item m="1" x="1796"/>
        <item m="1" x="1807"/>
        <item m="1" x="75"/>
        <item m="1" x="333"/>
        <item m="1" x="344"/>
        <item m="1" x="1268"/>
        <item m="1" x="1277"/>
        <item m="1" x="1293"/>
        <item m="1" x="1304"/>
        <item m="1" x="1327"/>
        <item m="1" x="1335"/>
        <item m="1" x="1358"/>
        <item m="1" x="160"/>
        <item m="1" x="895"/>
        <item m="1" x="909"/>
        <item m="1" x="918"/>
        <item m="1" x="810"/>
        <item m="1" x="1825"/>
        <item m="1" x="696"/>
        <item m="1" x="730"/>
        <item m="1" x="736"/>
        <item m="1" x="1786"/>
        <item m="1" x="651"/>
        <item m="1" x="655"/>
        <item m="1" x="663"/>
        <item m="1" x="666"/>
        <item m="1" x="669"/>
        <item m="1" x="678"/>
        <item m="1" x="1736"/>
        <item m="1" x="1737"/>
        <item m="1" x="1738"/>
        <item m="1" x="1739"/>
        <item m="1" x="1741"/>
        <item m="1" x="1746"/>
        <item m="1" x="1749"/>
        <item m="1" x="1753"/>
        <item m="1" x="1758"/>
        <item m="1" x="153"/>
        <item m="1" x="185"/>
        <item m="1" x="195"/>
        <item m="1" x="227"/>
        <item m="1" x="1215"/>
        <item m="1" x="1989"/>
        <item m="1" x="723"/>
        <item m="1" x="659"/>
        <item m="1" x="683"/>
        <item m="1" x="1743"/>
        <item m="1" x="635"/>
        <item m="1" x="636"/>
        <item m="1" x="637"/>
        <item m="1" x="638"/>
        <item m="1" x="640"/>
        <item m="1" x="642"/>
        <item m="1" x="650"/>
        <item m="1" x="2052"/>
        <item m="1" x="2061"/>
        <item m="1" x="2085"/>
        <item m="1" x="1949"/>
        <item m="1" x="1159"/>
        <item m="1" x="1221"/>
        <item m="1" x="110"/>
        <item m="1" x="116"/>
        <item m="1" x="133"/>
        <item m="1" x="644"/>
        <item m="1" x="654"/>
        <item m="1" x="2038"/>
        <item m="1" x="2073"/>
        <item m="1" x="2094"/>
        <item m="1" x="903"/>
        <item m="1" x="915"/>
        <item m="1" x="923"/>
        <item m="1" x="929"/>
        <item m="1" x="938"/>
        <item m="1" x="951"/>
        <item m="1" x="967"/>
        <item m="1" x="1970"/>
        <item m="1" x="1978"/>
        <item m="1" x="1990"/>
        <item m="1" x="2002"/>
        <item m="1" x="2011"/>
        <item m="1" x="2020"/>
        <item m="1" x="1271"/>
        <item m="1" x="128"/>
        <item m="1" x="142"/>
        <item m="1" x="1179"/>
        <item m="1" x="1184"/>
        <item m="1" x="1187"/>
        <item m="1" x="1191"/>
        <item m="1" x="1199"/>
        <item m="1" x="1203"/>
        <item m="1" x="1207"/>
        <item m="1" x="1212"/>
        <item m="1" x="856"/>
        <item m="1" x="673"/>
        <item m="1" x="959"/>
        <item m="1" x="1936"/>
        <item m="1" x="2034"/>
        <item m="1" x="804"/>
        <item m="1" x="818"/>
        <item m="1" x="839"/>
        <item m="1" x="901"/>
        <item m="1" x="1857"/>
        <item m="1" x="1871"/>
        <item m="1" x="1885"/>
        <item m="1" x="1893"/>
        <item m="1" x="1901"/>
        <item m="1" x="1909"/>
        <item m="1" x="1919"/>
        <item m="1" x="1926"/>
        <item m="1" x="1934"/>
        <item m="1" x="764"/>
        <item m="1" x="771"/>
        <item m="1" x="794"/>
        <item m="1" x="1160"/>
        <item m="1" x="373"/>
        <item m="1" x="87"/>
        <item m="1" x="91"/>
        <item m="1" x="94"/>
        <item m="1" x="97"/>
        <item m="1" x="101"/>
        <item m="1" x="108"/>
        <item m="1" x="112"/>
        <item m="1" x="1163"/>
        <item m="1" x="1597"/>
        <item m="1" x="742"/>
        <item m="1" x="753"/>
        <item m="1" x="691"/>
        <item m="1" x="2127"/>
        <item m="1" x="1961"/>
        <item m="1" x="816"/>
        <item m="1" x="1793"/>
        <item m="1" x="1803"/>
        <item m="1" x="1817"/>
        <item m="1" x="1823"/>
        <item m="1" x="1831"/>
        <item m="1" x="695"/>
        <item m="1" x="1768"/>
        <item m="1" x="1777"/>
        <item m="1" x="1164"/>
        <item m="1" x="1167"/>
        <item m="1" x="1172"/>
        <item m="1" x="1174"/>
        <item m="1" x="1181"/>
        <item m="1" x="830"/>
        <item m="1" x="847"/>
        <item m="1" x="871"/>
        <item m="1" x="1812"/>
        <item m="1" x="1840"/>
        <item m="1" x="1847"/>
        <item m="1" x="1855"/>
        <item m="1" x="1869"/>
        <item m="1" x="681"/>
        <item m="1" x="702"/>
        <item m="1" x="709"/>
        <item m="1" x="717"/>
        <item m="1" x="725"/>
        <item m="1" x="747"/>
        <item m="1" x="1751"/>
        <item m="1" x="1756"/>
        <item m="1" x="1788"/>
        <item m="1" x="664"/>
        <item m="1" x="668"/>
        <item m="1" x="2153"/>
        <item m="1" x="1161"/>
        <item m="1" x="1162"/>
        <item m="1" x="1177"/>
        <item m="1" x="412"/>
        <item m="1" x="457"/>
        <item m="1" x="2103"/>
        <item m="1" x="879"/>
        <item m="1" x="1947"/>
        <item m="1" x="689"/>
        <item m="1" x="732"/>
        <item m="1" x="737"/>
        <item m="1" x="1762"/>
        <item m="1" x="1773"/>
        <item m="1" x="1783"/>
        <item m="1" x="1792"/>
        <item m="1" x="1802"/>
        <item m="1" x="648"/>
        <item m="1" x="657"/>
        <item m="1" x="661"/>
        <item m="1" x="671"/>
        <item m="1" x="676"/>
        <item m="1" x="680"/>
        <item m="1" x="2124"/>
        <item m="1" x="2138"/>
        <item m="1" x="571"/>
        <item m="1" x="606"/>
        <item m="1" x="675"/>
        <item m="1" x="679"/>
        <item m="1" x="1100"/>
        <item m="1" x="1104"/>
        <item m="1" x="1109"/>
        <item m="1" x="1115"/>
        <item m="1" x="1120"/>
        <item m="1" x="1124"/>
        <item m="1" x="1127"/>
        <item m="1" x="1130"/>
        <item m="1" x="1134"/>
        <item m="1" x="2176"/>
        <item m="1" x="2183"/>
        <item m="1" x="706"/>
        <item m="1" x="2114"/>
        <item m="1" x="859"/>
        <item m="1" x="748"/>
        <item m="1" x="779"/>
        <item m="1" x="787"/>
        <item m="1" x="688"/>
        <item m="1" x="2110"/>
        <item m="1" x="2144"/>
        <item m="1" x="565"/>
        <item m="1" x="577"/>
        <item m="1" x="582"/>
        <item m="1" x="589"/>
        <item m="1" x="594"/>
        <item m="1" x="599"/>
        <item m="1" x="1611"/>
        <item m="1" x="1620"/>
        <item m="1" x="1629"/>
        <item m="1" x="1640"/>
        <item m="1" x="1650"/>
        <item m="1" x="687"/>
        <item m="1" x="707"/>
        <item m="1" x="2169"/>
        <item m="1" x="2194"/>
        <item m="1" x="2210"/>
        <item m="1" x="2214"/>
        <item m="1" x="2218"/>
        <item m="1" x="1017"/>
        <item m="1" x="1040"/>
        <item m="1" x="886"/>
        <item m="1" x="738"/>
        <item m="1" x="652"/>
        <item m="1" x="613"/>
        <item m="1" x="1596"/>
        <item m="1" x="1658"/>
        <item m="1" x="1666"/>
        <item m="1" x="1678"/>
        <item m="1" x="1689"/>
        <item m="1" x="465"/>
        <item m="1" x="480"/>
        <item m="1" x="488"/>
        <item m="1" x="497"/>
        <item m="1" x="507"/>
        <item m="1" x="518"/>
        <item m="1" x="527"/>
        <item m="1" x="548"/>
        <item m="1" x="560"/>
        <item m="1" x="1492"/>
        <item m="1" x="1520"/>
        <item m="1" x="1530"/>
        <item m="1" x="1540"/>
        <item m="1" x="1564"/>
        <item m="1" x="1575"/>
        <item m="1" x="1606"/>
        <item m="1" x="366"/>
        <item m="1" x="395"/>
        <item m="1" x="716"/>
        <item m="1" x="1052"/>
        <item m="1" x="1063"/>
        <item m="1" x="1074"/>
        <item m="1" x="1082"/>
        <item m="1" x="1097"/>
        <item m="1" x="2076"/>
        <item m="1" x="2086"/>
        <item m="1" x="802"/>
        <item m="1" x="1511"/>
        <item m="1" x="1553"/>
        <item m="1" x="1591"/>
        <item m="1" x="405"/>
        <item m="1" x="416"/>
        <item m="1" x="428"/>
        <item m="1" x="438"/>
        <item m="1" x="448"/>
        <item m="1" x="461"/>
        <item m="1" x="475"/>
        <item m="1" x="1395"/>
        <item m="1" x="1408"/>
        <item m="1" x="1428"/>
        <item m="1" x="1453"/>
        <item m="1" x="1463"/>
        <item m="1" x="358"/>
        <item m="1" x="724"/>
        <item m="1" x="731"/>
        <item m="1" x="2104"/>
        <item m="1" x="2116"/>
        <item m="1" x="2130"/>
        <item m="1" x="2140"/>
        <item m="1" x="2146"/>
        <item m="1" x="2157"/>
        <item m="1" x="930"/>
        <item m="1" x="889"/>
        <item m="1" x="1441"/>
        <item m="1" x="1471"/>
        <item m="1" x="1487"/>
        <item m="1" x="1504"/>
        <item m="1" x="270"/>
        <item m="1" x="288"/>
        <item m="1" x="297"/>
        <item m="1" x="306"/>
        <item m="1" x="334"/>
        <item m="1" x="378"/>
        <item m="1" x="1305"/>
        <item m="1" x="1319"/>
        <item m="1" x="1328"/>
        <item m="1" x="1345"/>
        <item m="1" x="1359"/>
        <item m="1" x="1369"/>
        <item m="1" x="1391"/>
        <item m="1" x="186"/>
        <item m="1" x="1744"/>
        <item m="1" x="1091"/>
        <item m="1" x="2166"/>
        <item m="1" x="942"/>
        <item m="1" x="994"/>
        <item m="1" x="1004"/>
        <item m="1" x="1025"/>
        <item m="1" x="345"/>
        <item m="1" x="1336"/>
        <item m="1" x="1378"/>
        <item m="1" x="1405"/>
        <item m="1" x="174"/>
        <item m="1" x="196"/>
        <item m="1" x="206"/>
        <item m="1" x="215"/>
        <item m="1" x="228"/>
        <item m="1" x="239"/>
        <item m="1" x="248"/>
        <item m="1" x="262"/>
        <item m="1" x="280"/>
        <item m="1" x="1233"/>
        <item m="1" x="1243"/>
        <item m="1" x="1249"/>
        <item m="1" x="1256"/>
        <item m="1" x="1263"/>
        <item m="1" x="1272"/>
        <item m="1" x="1280"/>
        <item m="1" x="1288"/>
        <item m="1" x="1298"/>
        <item m="1" x="605"/>
        <item m="1" x="612"/>
        <item m="1" x="618"/>
        <item m="1" x="623"/>
        <item m="1" x="629"/>
        <item m="1" x="1713"/>
        <item m="1" x="700"/>
        <item m="1" x="971"/>
        <item m="1" x="2003"/>
        <item m="1" x="2024"/>
        <item m="1" x="2039"/>
        <item m="1" x="2062"/>
        <item m="1" x="2074"/>
        <item m="1" x="851"/>
        <item m="1" x="315"/>
        <item m="1" x="1314"/>
        <item m="1" x="616"/>
        <item m="1" x="621"/>
        <item m="1" x="625"/>
        <item m="1" x="627"/>
        <item m="1" x="631"/>
        <item m="1" x="1676"/>
        <item m="1" x="1687"/>
        <item m="1" x="1694"/>
        <item m="1" x="1699"/>
        <item m="1" x="1703"/>
        <item m="1" x="1707"/>
        <item m="1" x="1721"/>
        <item m="1" x="545"/>
        <item m="1" x="608"/>
        <item m="1" x="1624"/>
        <item m="1" x="1643"/>
        <item m="1" x="1654"/>
        <item m="1" x="1662"/>
        <item m="1" x="949"/>
        <item m="1" x="904"/>
        <item m="1" x="916"/>
        <item m="1" x="924"/>
        <item m="1" x="939"/>
        <item m="1" x="325"/>
        <item m="1" x="1717"/>
        <item m="1" x="572"/>
        <item m="1" x="1588"/>
        <item m="1" x="1603"/>
        <item m="1" x="1614"/>
        <item m="1" x="1632"/>
        <item m="1" x="1671"/>
        <item m="1" x="1683"/>
        <item m="1" x="458"/>
        <item m="1" x="484"/>
        <item m="1" x="492"/>
        <item m="1" x="523"/>
        <item m="1" x="1087"/>
        <item m="1" x="1903"/>
        <item m="1" x="1927"/>
        <item m="1" x="1937"/>
        <item m="1" x="1950"/>
        <item m="1" x="1962"/>
        <item m="1" x="1991"/>
        <item m="1" x="557"/>
        <item m="1" x="567"/>
        <item m="1" x="578"/>
        <item m="1" x="472"/>
        <item m="1" x="501"/>
        <item m="1" x="512"/>
        <item m="1" x="532"/>
        <item m="1" x="541"/>
        <item m="1" x="1483"/>
        <item m="1" x="1500"/>
        <item m="1" x="1514"/>
        <item m="1" x="1523"/>
        <item m="1" x="1533"/>
        <item m="1" x="781"/>
        <item m="1" x="795"/>
        <item m="1" x="805"/>
        <item m="1" x="848"/>
        <item m="1" x="385"/>
        <item m="1" x="1710"/>
        <item m="1" x="583"/>
        <item m="1" x="590"/>
        <item m="1" x="595"/>
        <item m="1" x="601"/>
        <item m="1" x="554"/>
        <item m="1" x="1545"/>
        <item m="1" x="374"/>
        <item m="1" x="399"/>
        <item m="1" x="408"/>
        <item m="1" x="421"/>
        <item m="1" x="434"/>
        <item m="1" x="453"/>
        <item m="1" x="1979"/>
        <item m="1" x="788"/>
        <item m="1" x="860"/>
        <item m="1" x="1834"/>
        <item m="1" x="1848"/>
        <item m="1" x="1858"/>
        <item m="1" x="388"/>
        <item m="1" x="444"/>
        <item m="1" x="1387"/>
        <item m="1" x="1401"/>
        <item m="1" x="1413"/>
        <item m="1" x="1433"/>
        <item m="1" x="1446"/>
        <item m="1" x="1872"/>
        <item m="1" x="1886"/>
        <item m="1" x="1894"/>
        <item m="1" x="1902"/>
        <item m="1" x="1910"/>
        <item m="1" x="1132"/>
        <item m="1" x="1136"/>
        <item m="1" x="1139"/>
        <item m="1" x="1570"/>
        <item m="1" x="1458"/>
        <item m="1" x="1467"/>
        <item m="1" x="1479"/>
        <item m="1" x="1148"/>
        <item m="1" x="1150"/>
        <item m="1" x="1152"/>
        <item m="1" x="1154"/>
        <item m="1" x="1496"/>
        <item m="1" x="1069"/>
        <item m="1" x="1077"/>
        <item m="1" x="1085"/>
        <item m="1" x="1105"/>
        <item m="1" x="2087"/>
        <item m="1" x="1651"/>
        <item m="1" x="1659"/>
        <item m="1" x="1667"/>
        <item m="1" x="468"/>
        <item m="1" x="1110"/>
        <item m="1" x="1116"/>
        <item m="1" x="2161"/>
        <item m="1" x="2170"/>
        <item m="1" x="2177"/>
        <item m="1" x="2184"/>
        <item m="1" x="2195"/>
        <item m="1" x="2205"/>
        <item m="1" x="977"/>
        <item m="1" x="1006"/>
        <item m="1" x="1041"/>
        <item m="1" x="1053"/>
        <item m="1" x="1064"/>
        <item m="1" x="2031"/>
        <item m="1" x="2045"/>
        <item m="1" x="2055"/>
        <item m="1" x="2095"/>
        <item m="1" x="897"/>
        <item m="1" x="1185"/>
        <item m="1" x="1188"/>
        <item m="1" x="1633"/>
        <item m="1" x="1679"/>
        <item m="1" x="1690"/>
        <item m="1" x="1696"/>
        <item m="1" x="1701"/>
        <item m="1" x="1559"/>
        <item m="1" x="1583"/>
        <item m="1" x="1598"/>
        <item m="1" x="1093"/>
        <item m="1" x="2123"/>
        <item m="1" x="2136"/>
        <item m="1" x="1018"/>
        <item m="1" x="1028"/>
        <item m="1" x="2066"/>
        <item m="1" x="2077"/>
        <item m="1" x="2105"/>
        <item m="1" x="2117"/>
        <item m="1" x="2131"/>
        <item m="1" x="911"/>
        <item m="1" x="919"/>
        <item m="1" x="931"/>
        <item m="1" x="943"/>
        <item m="1" x="952"/>
        <item m="1" x="960"/>
        <item m="1" x="983"/>
        <item m="1" x="1943"/>
        <item m="1" x="1965"/>
        <item m="1" x="1973"/>
        <item m="1" x="2012"/>
        <item m="1" x="832"/>
        <item m="1" x="852"/>
        <item m="1" x="880"/>
        <item m="1" x="1904"/>
        <item m="1" x="1644"/>
        <item m="1" x="1705"/>
        <item m="1" x="508"/>
        <item m="1" x="528"/>
        <item m="1" x="549"/>
        <item m="1" x="561"/>
        <item m="1" x="575"/>
        <item m="1" x="758"/>
        <item m="1" x="1121"/>
        <item m="1" x="2150"/>
        <item m="1" x="972"/>
        <item m="1" x="1956"/>
        <item m="1" x="2025"/>
        <item m="1" x="2040"/>
        <item m="1" x="812"/>
        <item m="1" x="825"/>
        <item m="1" x="841"/>
        <item m="1" x="863"/>
        <item m="1" x="890"/>
        <item m="1" x="1879"/>
        <item m="1" x="1888"/>
        <item m="1" x="1896"/>
        <item m="1" x="1913"/>
        <item m="1" x="1928"/>
        <item m="1" x="1938"/>
        <item m="1" x="743"/>
        <item m="1" x="754"/>
        <item m="1" x="767"/>
        <item m="1" x="1808"/>
        <item m="1" x="570"/>
        <item m="1" x="581"/>
        <item m="1" x="587"/>
        <item m="1" x="1541"/>
        <item m="1" x="1565"/>
        <item m="1" x="2141"/>
        <item m="1" x="997"/>
        <item m="1" x="925"/>
        <item m="1" x="1982"/>
        <item m="1" x="872"/>
        <item m="1" x="905"/>
        <item m="1" x="1865"/>
        <item m="1" x="1951"/>
        <item m="1" x="774"/>
        <item m="1" x="782"/>
        <item m="1" x="789"/>
        <item m="1" x="796"/>
        <item m="1" x="1797"/>
        <item m="1" x="1820"/>
        <item m="1" x="1835"/>
        <item m="1" x="1841"/>
        <item m="1" x="1849"/>
        <item m="1" x="1859"/>
        <item m="1" x="1126"/>
        <item m="1" x="1576"/>
        <item m="1" x="1617"/>
        <item m="1" x="1627"/>
        <item m="1" x="1637"/>
        <item m="1" x="354"/>
        <item m="1" x="1422"/>
        <item m="1" x="1920"/>
        <item m="1" x="806"/>
        <item m="1" x="819"/>
        <item m="1" x="1814"/>
        <item m="1" x="1826"/>
        <item m="1" x="1873"/>
        <item m="1" x="1114"/>
        <item m="1" x="1119"/>
        <item m="1" x="1123"/>
        <item m="1" x="1129"/>
        <item m="1" x="1133"/>
        <item m="1" x="1137"/>
        <item m="1" x="1140"/>
        <item m="1" x="1143"/>
        <item m="1" x="1146"/>
        <item m="1" x="2192"/>
        <item m="1" x="2203"/>
        <item m="1" x="2208"/>
        <item m="1" x="2216"/>
        <item m="1" x="2223"/>
        <item m="1" x="429"/>
        <item m="1" x="439"/>
        <item m="1" x="476"/>
        <item m="1" x="487"/>
        <item m="1" x="505"/>
        <item m="1" x="2220"/>
        <item m="1" x="2226"/>
        <item m="1" x="2229"/>
        <item m="1" x="2154"/>
        <item m="1" x="2164"/>
        <item m="1" x="2174"/>
        <item m="1" x="2180"/>
        <item m="1" x="980"/>
        <item m="1" x="1000"/>
        <item m="1" x="2035"/>
        <item m="1" x="2070"/>
        <item m="1" x="1205"/>
        <item m="1" x="1648"/>
        <item m="1" x="495"/>
        <item m="1" x="1454"/>
        <item m="1" x="1071"/>
        <item m="1" x="2189"/>
        <item m="1" x="2200"/>
        <item m="1" x="2021"/>
        <item m="1" x="2049"/>
        <item m="1" x="2059"/>
        <item m="1" x="2082"/>
        <item m="1" x="2092"/>
        <item m="1" x="2101"/>
        <item m="1" x="2125"/>
        <item m="1" x="958"/>
        <item m="1" x="1663"/>
        <item m="1" x="1472"/>
        <item m="1" x="1518"/>
        <item m="1" x="1527"/>
        <item m="1" x="316"/>
        <item m="1" x="326"/>
        <item m="1" x="1049"/>
        <item m="1" x="992"/>
        <item m="1" x="1009"/>
        <item m="1" x="2111"/>
        <item m="1" x="887"/>
        <item m="1" x="902"/>
        <item m="1" x="914"/>
        <item m="1" x="922"/>
        <item m="1" x="928"/>
        <item m="1" x="979"/>
        <item m="1" x="1969"/>
        <item m="1" x="1977"/>
        <item m="1" x="2010"/>
        <item m="1" x="817"/>
        <item m="1" x="1222"/>
        <item m="1" x="1550"/>
        <item m="1" x="335"/>
        <item m="1" x="359"/>
        <item m="1" x="379"/>
        <item m="1" x="392"/>
        <item m="1" x="937"/>
        <item m="1" x="950"/>
        <item m="1" x="1935"/>
        <item m="1" x="1948"/>
        <item m="1" x="1960"/>
        <item m="1" x="1988"/>
        <item m="1" x="2001"/>
        <item m="1" x="2019"/>
        <item m="1" x="2033"/>
        <item m="1" x="836"/>
        <item m="1" x="844"/>
        <item m="1" x="869"/>
        <item m="1" x="878"/>
        <item m="1" x="885"/>
        <item m="1" x="1856"/>
        <item m="1" x="1918"/>
        <item m="1" x="1156"/>
        <item m="1" x="1216"/>
        <item m="1" x="425"/>
        <item m="1" x="1360"/>
        <item m="1" x="1370"/>
        <item m="1" x="1379"/>
        <item m="1" x="1079"/>
        <item m="1" x="1088"/>
        <item m="1" x="1094"/>
        <item m="1" x="803"/>
        <item m="1" x="829"/>
        <item m="1" x="857"/>
        <item m="1" x="900"/>
        <item m="1" x="1884"/>
        <item m="1" x="1892"/>
        <item m="1" x="1908"/>
        <item m="1" x="1925"/>
        <item m="1" x="1933"/>
        <item m="1" x="1946"/>
        <item m="1" x="1151"/>
        <item m="1" x="1155"/>
        <item m="1" x="1157"/>
        <item m="1" x="2225"/>
        <item m="1" x="2235"/>
        <item m="1" x="2236"/>
        <item m="1" x="1672"/>
        <item m="1" x="1426"/>
        <item m="1" x="1437"/>
        <item m="1" x="229"/>
        <item m="1" x="240"/>
        <item m="1" x="966"/>
        <item m="1" x="1870"/>
        <item m="1" x="1900"/>
        <item m="1" x="1153"/>
        <item m="1" x="1158"/>
        <item m="1" x="2228"/>
        <item m="1" x="2231"/>
        <item m="1" x="2232"/>
        <item m="1" x="2233"/>
        <item m="1" x="2234"/>
        <item m="1" x="2237"/>
        <item m="1" x="1135"/>
        <item m="1" x="2207"/>
        <item m="1" x="216"/>
        <item m="1" x="249"/>
        <item m="1" x="1994"/>
        <item m="1" x="1101"/>
        <item m="1" x="1145"/>
        <item m="1" x="2238"/>
        <item m="1" x="1117"/>
        <item m="1" x="1122"/>
        <item m="1" x="1125"/>
        <item m="1" x="1128"/>
        <item m="1" x="1131"/>
        <item m="1" x="1138"/>
        <item m="1" x="1141"/>
        <item m="1" x="1144"/>
        <item m="1" x="2188"/>
        <item m="1" x="2199"/>
        <item m="1" x="2212"/>
        <item m="1" x="1392"/>
        <item m="1" x="263"/>
        <item m="1" x="281"/>
        <item m="1" x="1612"/>
        <item m="1" x="1652"/>
        <item m="1" x="1668"/>
        <item m="1" x="1691"/>
        <item m="1" x="481"/>
        <item m="1" x="498"/>
        <item m="1" x="2171"/>
        <item m="1" x="2178"/>
        <item m="1" x="2185"/>
        <item m="1" x="2196"/>
        <item m="1" x="1147"/>
        <item m="1" x="1149"/>
        <item m="1" x="1621"/>
        <item m="1" x="1660"/>
        <item m="1" x="1680"/>
        <item m="1" x="466"/>
        <item m="1" x="489"/>
        <item m="1" x="509"/>
        <item m="1" x="519"/>
        <item m="1" x="529"/>
        <item m="1" x="536"/>
        <item m="1" x="550"/>
        <item m="1" x="1542"/>
        <item m="1" x="1554"/>
        <item m="1" x="1577"/>
        <item m="1" x="1592"/>
        <item m="1" x="1607"/>
        <item m="1" x="440"/>
        <item m="1" x="462"/>
        <item m="1" x="1409"/>
        <item m="1" x="1418"/>
        <item m="1" x="1473"/>
        <item m="1" x="1747"/>
        <item m="1" x="1761"/>
        <item m="1" x="2211"/>
        <item m="1" x="2215"/>
        <item m="1" x="2219"/>
        <item m="1" x="2222"/>
        <item m="1" x="1019"/>
        <item m="1" x="1029"/>
        <item m="1" x="1060"/>
        <item m="1" x="1106"/>
        <item m="1" x="1142"/>
        <item m="1" x="1111"/>
        <item m="1" x="1566"/>
        <item m="1" x="367"/>
        <item m="1" x="430"/>
        <item m="1" x="449"/>
        <item m="1" x="477"/>
        <item m="1" x="1396"/>
        <item m="1" x="1429"/>
        <item m="1" x="1442"/>
        <item m="1" x="1455"/>
        <item m="1" x="1464"/>
        <item m="1" x="1488"/>
        <item m="1" x="1505"/>
        <item m="1" x="327"/>
        <item m="1" x="1320"/>
        <item m="1" x="1346"/>
        <item m="1" x="1361"/>
        <item m="1" x="1034"/>
        <item m="1" x="1042"/>
        <item m="1" x="1054"/>
        <item m="1" x="1065"/>
        <item m="1" x="1075"/>
        <item m="1" x="1083"/>
        <item m="1" x="1092"/>
        <item m="1" x="1641"/>
        <item m="1" x="298"/>
        <item m="1" x="336"/>
        <item m="1" x="346"/>
        <item m="1" x="380"/>
        <item m="1" x="1306"/>
        <item m="1" x="1329"/>
        <item m="1" x="1337"/>
        <item m="1" x="175"/>
        <item m="1" x="187"/>
        <item m="1" x="207"/>
        <item m="1" x="264"/>
        <item m="1" x="1234"/>
        <item m="1" x="1244"/>
        <item m="1" x="1250"/>
        <item m="1" x="1257"/>
        <item m="1" x="1264"/>
        <item m="1" x="1273"/>
        <item m="1" x="1281"/>
        <item m="1" x="1299"/>
        <item m="1" x="129"/>
        <item m="1" x="155"/>
        <item m="1" x="171"/>
        <item m="1" x="1098"/>
        <item m="1" x="2078"/>
        <item m="1" x="2088"/>
        <item m="1" x="2096"/>
        <item m="1" x="2106"/>
        <item m="1" x="2118"/>
        <item m="1" x="2132"/>
        <item m="1" x="968"/>
        <item m="1" x="1630"/>
        <item m="1" x="1512"/>
        <item m="1" x="386"/>
        <item m="1" x="360"/>
        <item m="1" x="197"/>
        <item m="1" x="241"/>
        <item m="1" x="1315"/>
        <item m="1" x="122"/>
        <item m="1" x="134"/>
        <item m="1" x="138"/>
        <item m="1" x="143"/>
        <item m="1" x="149"/>
        <item m="1" x="163"/>
        <item m="1" x="181"/>
        <item m="1" x="1695"/>
        <item m="1" x="1704"/>
        <item m="1" x="1708"/>
        <item m="1" x="1711"/>
        <item m="1" x="1722"/>
        <item m="1" x="2147"/>
        <item m="1" x="2158"/>
        <item m="1" x="932"/>
        <item m="1" x="944"/>
        <item m="1" x="953"/>
        <item m="1" x="961"/>
        <item m="1" x="995"/>
        <item m="1" x="1005"/>
        <item m="1" x="562"/>
        <item m="1" x="1493"/>
        <item m="1" x="1521"/>
        <item m="1" x="1531"/>
        <item m="1" x="217"/>
        <item m="1" x="1677"/>
        <item m="1" x="1688"/>
        <item m="1" x="1700"/>
        <item m="1" x="1714"/>
        <item m="1" x="1718"/>
        <item m="1" x="546"/>
        <item m="1" x="568"/>
        <item m="1" x="579"/>
        <item m="1" x="584"/>
        <item m="1" x="591"/>
        <item m="1" x="596"/>
        <item m="1" x="602"/>
        <item m="1" x="609"/>
        <item m="1" x="1604"/>
        <item m="1" x="1625"/>
        <item m="1" x="1684"/>
        <item m="1" x="1750"/>
        <item m="1" x="984"/>
        <item m="1" x="1014"/>
        <item m="1" x="1026"/>
        <item m="1" x="1983"/>
        <item m="1" x="1995"/>
        <item m="1" x="2005"/>
        <item m="1" x="2013"/>
        <item m="1" x="2053"/>
        <item m="1" x="2004"/>
        <item m="1" x="1459"/>
        <item m="1" x="230"/>
        <item m="1" x="250"/>
        <item m="1" x="282"/>
        <item m="1" x="558"/>
        <item m="1" x="573"/>
        <item m="1" x="1589"/>
        <item m="1" x="1615"/>
        <item m="1" x="1634"/>
        <item m="1" x="1645"/>
        <item m="1" x="1664"/>
        <item m="1" x="473"/>
        <item m="1" x="485"/>
        <item m="1" x="493"/>
        <item m="1" x="1546"/>
        <item m="1" x="1560"/>
        <item m="1" x="2026"/>
        <item m="1" x="2063"/>
        <item m="1" x="396"/>
        <item m="1" x="513"/>
        <item m="1" x="555"/>
        <item m="1" x="1484"/>
        <item m="1" x="1524"/>
        <item m="1" x="1584"/>
        <item m="1" x="1599"/>
        <item m="1" x="355"/>
        <item m="1" x="422"/>
        <item m="1" x="1766"/>
        <item m="1" x="864"/>
        <item m="1" x="873"/>
        <item m="1" x="406"/>
        <item m="1" x="1655"/>
        <item m="1" x="1673"/>
        <item m="1" x="1501"/>
        <item m="1" x="1534"/>
        <item m="1" x="375"/>
        <item m="1" x="389"/>
        <item m="1" x="400"/>
        <item m="1" x="435"/>
        <item m="1" x="454"/>
        <item m="1" x="1388"/>
        <item m="1" x="1402"/>
        <item m="1" x="1414"/>
        <item m="1" x="891"/>
        <item m="1" x="940"/>
        <item m="1" x="459"/>
        <item m="1" x="1515"/>
        <item m="1" x="1571"/>
        <item m="1" x="409"/>
        <item m="1" x="445"/>
        <item m="1" x="469"/>
        <item m="1" x="1434"/>
        <item m="1" x="1447"/>
        <item m="1" x="1460"/>
        <item m="1" x="1468"/>
        <item m="1" x="1497"/>
        <item m="1" x="259"/>
        <item m="1" x="277"/>
        <item m="1" x="291"/>
        <item m="1" x="320"/>
        <item m="1" x="370"/>
        <item m="1" x="1295"/>
        <item m="1" x="1323"/>
        <item m="1" x="1340"/>
        <item m="1" x="178"/>
        <item m="1" x="223"/>
        <item m="1" x="1914"/>
        <item m="1" x="1929"/>
        <item m="1" x="1952"/>
        <item m="1" x="2128"/>
        <item m="1" x="1022"/>
        <item m="1" x="417"/>
        <item m="1" x="502"/>
        <item m="1" x="533"/>
        <item m="1" x="542"/>
        <item m="1" x="1480"/>
        <item m="1" x="301"/>
        <item m="1" x="309"/>
        <item m="1" x="330"/>
        <item m="1" x="341"/>
        <item m="1" x="1311"/>
        <item m="1" x="1331"/>
        <item m="1" x="1352"/>
        <item m="1" x="1375"/>
        <item m="1" x="190"/>
        <item m="1" x="200"/>
        <item m="1" x="210"/>
        <item m="1" x="1723"/>
        <item m="1" x="1772"/>
        <item m="1" x="1963"/>
        <item m="1" x="1971"/>
        <item m="1" x="1980"/>
        <item m="1" x="1992"/>
        <item m="1" x="775"/>
        <item m="1" x="790"/>
        <item m="1" x="797"/>
        <item m="1" x="807"/>
        <item m="1" x="840"/>
        <item m="1" x="1836"/>
        <item m="1" x="1037"/>
        <item m="1" x="524"/>
        <item m="1" x="1366"/>
        <item m="1" x="1384"/>
        <item m="1" x="245"/>
        <item m="1" x="256"/>
        <item m="1" x="274"/>
        <item m="1" x="1716"/>
        <item m="1" x="1724"/>
        <item m="1" x="1725"/>
        <item m="1" x="1726"/>
        <item m="1" x="1727"/>
        <item m="1" x="1728"/>
        <item m="1" x="1729"/>
        <item m="1" x="1730"/>
        <item m="1" x="617"/>
        <item m="1" x="619"/>
        <item m="1" x="1670"/>
        <item m="1" x="1682"/>
        <item m="1" x="820"/>
        <item m="1" x="861"/>
        <item m="1" x="1827"/>
        <item m="1" x="1842"/>
        <item m="1" x="1860"/>
        <item m="1" x="351"/>
        <item m="1" x="1398"/>
        <item m="1" x="168"/>
        <item m="1" x="236"/>
        <item m="1" x="1720"/>
        <item m="1" x="607"/>
        <item m="1" x="614"/>
        <item m="1" x="622"/>
        <item m="1" x="624"/>
        <item m="1" x="626"/>
        <item m="1" x="628"/>
        <item m="1" x="630"/>
        <item m="1" x="1692"/>
        <item m="1" x="566"/>
        <item m="1" x="2179"/>
        <item m="1" x="89"/>
        <item m="1" x="520"/>
        <item m="1" x="530"/>
        <item m="1" x="537"/>
        <item m="1" x="551"/>
        <item m="1" x="563"/>
        <item m="1" x="576"/>
        <item m="1" x="588"/>
        <item m="1" x="1543"/>
        <item m="1" x="1555"/>
        <item m="1" x="837"/>
        <item m="1" x="1423"/>
        <item m="1" x="1697"/>
        <item m="1" x="1709"/>
        <item m="1" x="1712"/>
        <item m="1" x="1715"/>
        <item m="1" x="1719"/>
        <item m="1" x="540"/>
        <item m="1" x="553"/>
        <item m="1" x="2142"/>
        <item m="1" x="2151"/>
        <item m="1" x="2186"/>
        <item m="1" x="2197"/>
        <item m="1" x="2107"/>
        <item m="1" x="99"/>
        <item m="1" x="1567"/>
        <item m="1" x="1578"/>
        <item m="1" x="1593"/>
        <item m="1" x="1618"/>
        <item m="1" x="1638"/>
        <item m="1" x="418"/>
        <item m="1" x="431"/>
        <item m="1" x="441"/>
        <item m="1" x="450"/>
        <item m="1" x="463"/>
        <item m="1" x="600"/>
        <item m="1" x="1702"/>
        <item m="1" x="2162"/>
        <item m="1" x="2172"/>
        <item m="1" x="2206"/>
        <item m="1" x="978"/>
        <item m="1" x="989"/>
        <item m="1" x="998"/>
        <item m="1" x="1007"/>
        <item m="1" x="1020"/>
        <item m="1" x="1030"/>
        <item m="1" x="1035"/>
        <item m="1" x="1043"/>
        <item m="1" x="2046"/>
        <item m="1" x="2056"/>
        <item m="1" x="2097"/>
        <item m="1" x="898"/>
        <item m="1" x="1974"/>
        <item m="1" x="833"/>
        <item m="1" x="92"/>
        <item m="1" x="478"/>
        <item m="1" x="496"/>
        <item m="1" x="506"/>
        <item m="1" x="516"/>
        <item m="1" x="1443"/>
        <item m="1" x="1456"/>
        <item m="1" x="1465"/>
        <item m="1" x="1474"/>
        <item m="1" x="1489"/>
        <item m="1" x="1506"/>
        <item m="1" x="1706"/>
        <item m="1" x="1055"/>
        <item m="1" x="1066"/>
        <item m="1" x="2067"/>
        <item m="1" x="2079"/>
        <item m="1" x="2119"/>
        <item m="1" x="2133"/>
        <item m="1" x="954"/>
        <item m="1" x="962"/>
        <item m="1" x="973"/>
        <item m="1" x="985"/>
        <item m="1" x="1944"/>
        <item m="1" x="1957"/>
        <item m="1" x="1966"/>
        <item m="1" x="1984"/>
        <item m="1" x="2014"/>
        <item m="1" x="881"/>
        <item m="1" x="892"/>
        <item m="1" x="103"/>
        <item m="1" x="525"/>
        <item m="1" x="1528"/>
        <item m="1" x="1538"/>
        <item m="1" x="1551"/>
        <item m="1" x="317"/>
        <item m="1" x="328"/>
        <item m="1" x="337"/>
        <item m="1" x="347"/>
        <item m="1" x="361"/>
        <item m="1" x="381"/>
        <item m="1" x="403"/>
        <item m="1" x="413"/>
        <item m="1" x="426"/>
        <item m="1" x="1996"/>
        <item m="1" x="842"/>
        <item m="1" x="1880"/>
        <item m="1" x="1889"/>
        <item m="1" x="393"/>
        <item m="1" x="1347"/>
        <item m="1" x="1362"/>
        <item m="1" x="1371"/>
        <item m="1" x="1380"/>
        <item m="1" x="1393"/>
        <item m="1" x="1427"/>
        <item m="1" x="1438"/>
        <item m="1" x="912"/>
        <item m="1" x="920"/>
        <item m="1" x="926"/>
        <item m="1" x="933"/>
        <item m="1" x="945"/>
        <item m="1" x="2006"/>
        <item m="1" x="1866"/>
        <item m="1" x="1897"/>
        <item m="1" x="1905"/>
        <item m="1" x="1915"/>
        <item m="1" x="1930"/>
        <item m="1" x="1939"/>
        <item m="1" x="1953"/>
        <item m="1" x="1798"/>
        <item m="1" x="1809"/>
        <item m="1" x="1874"/>
        <item m="1" x="514"/>
        <item m="1" x="1406"/>
        <item m="1" x="1417"/>
        <item m="1" x="1450"/>
        <item m="1" x="218"/>
        <item m="1" x="231"/>
        <item m="1" x="242"/>
        <item m="1" x="251"/>
        <item m="1" x="265"/>
        <item m="1" x="283"/>
        <item m="1" x="313"/>
        <item m="1" x="1921"/>
        <item m="1" x="761"/>
        <item m="1" x="1843"/>
        <item m="1" x="1850"/>
        <item m="1" x="1861"/>
        <item m="1" x="684"/>
        <item m="1" x="692"/>
        <item m="1" x="719"/>
        <item m="1" x="294"/>
        <item m="1" x="324"/>
        <item m="1" x="1265"/>
        <item m="1" x="1274"/>
        <item m="1" x="1282"/>
        <item m="1" x="1289"/>
        <item m="1" x="1300"/>
        <item m="1" x="1343"/>
        <item m="1" x="1355"/>
        <item m="1" x="853"/>
        <item m="1" x="865"/>
        <item m="1" x="874"/>
        <item m="1" x="906"/>
        <item m="1" x="798"/>
        <item m="1" x="808"/>
        <item m="1" x="697"/>
        <item m="1" x="704"/>
        <item m="1" x="711"/>
        <item m="1" x="726"/>
        <item m="1" x="2224"/>
        <item m="1" x="1072"/>
        <item m="1" x="1080"/>
        <item m="1" x="1089"/>
        <item m="1" x="1112"/>
        <item m="1" x="1326"/>
        <item m="1" x="1334"/>
        <item m="1" x="144"/>
        <item m="1" x="150"/>
        <item m="1" x="156"/>
        <item m="1" x="182"/>
        <item m="1" x="193"/>
        <item m="1" x="214"/>
        <item m="1" x="226"/>
        <item m="1" x="813"/>
        <item m="1" x="744"/>
        <item m="1" x="791"/>
        <item m="1" x="2227"/>
        <item m="1" x="1102"/>
        <item m="1" x="1107"/>
        <item m="1" x="1118"/>
        <item m="1" x="2115"/>
        <item m="1" x="106"/>
        <item m="1" x="534"/>
        <item m="1" x="204"/>
        <item m="1" x="1208"/>
        <item m="1" x="1218"/>
        <item m="1" x="1224"/>
        <item m="1" x="1230"/>
        <item m="1" x="1240"/>
        <item m="1" x="1255"/>
        <item m="1" x="1262"/>
        <item m="1" x="585"/>
        <item m="1" x="592"/>
        <item m="1" x="2027"/>
        <item m="1" x="2041"/>
        <item m="1" x="755"/>
        <item m="1" x="768"/>
        <item m="1" x="733"/>
        <item m="1" x="739"/>
        <item m="1" x="749"/>
        <item m="1" x="2193"/>
        <item m="1" x="2145"/>
        <item m="1" x="2155"/>
        <item m="1" x="2181"/>
        <item m="1" x="1270"/>
        <item m="1" x="597"/>
        <item m="1" x="603"/>
        <item m="1" x="615"/>
        <item m="1" x="620"/>
        <item m="1" x="1635"/>
        <item m="1" x="1646"/>
        <item m="1" x="1656"/>
        <item m="1" x="2137"/>
        <item x="0"/>
        <item x="1"/>
        <item m="1" x="2204"/>
        <item m="1" x="2129"/>
        <item m="1" x="2139"/>
        <item m="1" x="2165"/>
        <item m="1" x="2175"/>
        <item m="1" x="2190"/>
        <item m="1" x="2201"/>
        <item m="1" x="969"/>
        <item m="1" x="993"/>
        <item m="1" x="1001"/>
        <item m="1" x="610"/>
        <item m="1" x="1674"/>
        <item m="1" x="1685"/>
        <item m="1" x="1693"/>
        <item m="1" x="1698"/>
        <item m="1" x="776"/>
        <item m="1" x="981"/>
        <item m="1" x="1023"/>
        <item m="1" x="1032"/>
        <item m="1" x="1038"/>
        <item m="1" x="1047"/>
        <item m="1" x="503"/>
        <item m="1" x="783"/>
        <item m="1" x="821"/>
        <item x="2"/>
        <item m="1" x="1010"/>
        <item m="1" x="2022"/>
        <item m="1" x="2036"/>
        <item m="1" x="2060"/>
        <item m="1" x="2071"/>
        <item m="1" x="2083"/>
        <item m="1" x="2112"/>
        <item m="1" x="543"/>
        <item m="1" x="482"/>
        <item m="1" x="1532"/>
        <item m="1" x="1544"/>
        <item m="1" x="1556"/>
        <item m="1" x="1579"/>
        <item m="1" x="660"/>
        <item m="1" x="1044"/>
        <item m="1" x="1067"/>
        <item m="1" x="1076"/>
        <item m="1" x="1084"/>
        <item m="1" x="1099"/>
        <item m="1" x="2098"/>
        <item m="1" x="826"/>
        <item m="1" x="2230"/>
        <item m="1" x="1050"/>
        <item m="1" x="490"/>
        <item m="1" x="499"/>
        <item m="1" x="510"/>
        <item m="1" x="1568"/>
        <item m="1" x="1594"/>
        <item m="1" x="368"/>
        <item m="1" x="387"/>
        <item m="1" x="397"/>
        <item m="1" x="442"/>
        <item m="1" x="479"/>
        <item m="1" x="1419"/>
        <item m="1" x="1430"/>
        <item m="1" x="299"/>
        <item m="1" x="307"/>
        <item m="1" x="645"/>
        <item m="1" x="2080"/>
        <item m="1" x="2108"/>
        <item m="1" x="2120"/>
        <item m="1" x="2134"/>
        <item m="1" x="2148"/>
        <item m="1" x="1095"/>
        <item m="1" x="1058"/>
        <item m="1" x="2050"/>
        <item m="1" x="2102"/>
        <item m="1" x="407"/>
        <item m="1" x="419"/>
        <item m="1" x="451"/>
        <item m="1" x="464"/>
        <item m="1" x="1397"/>
        <item m="1" x="1410"/>
        <item m="1" x="1475"/>
        <item m="1" x="1507"/>
        <item m="1" x="271"/>
        <item m="1" x="318"/>
        <item m="1" x="1307"/>
        <item m="1" x="1321"/>
        <item m="1" x="1338"/>
        <item m="1" x="2159"/>
        <item m="1" x="934"/>
        <item m="1" x="946"/>
        <item m="1" x="955"/>
        <item m="1" x="963"/>
        <item m="1" x="974"/>
        <item m="1" x="986"/>
        <item m="1" x="996"/>
        <item m="1" x="1027"/>
        <item m="1" x="2089"/>
        <item m="1" x="1061"/>
        <item m="1" x="2093"/>
        <item m="1" x="432"/>
        <item m="1" x="1444"/>
        <item m="1" x="1457"/>
        <item m="1" x="1466"/>
        <item m="1" x="1490"/>
        <item m="1" x="289"/>
        <item m="1" x="1348"/>
        <item m="1" x="1372"/>
        <item m="1" x="1381"/>
        <item m="1" x="266"/>
        <item m="1" x="1251"/>
        <item m="1" x="1266"/>
        <item m="1" x="2167"/>
        <item m="1" x="1997"/>
        <item m="1" x="2007"/>
        <item m="1" x="2028"/>
        <item m="1" x="2042"/>
        <item m="1" x="2064"/>
        <item m="1" x="1608"/>
        <item m="1" x="329"/>
        <item m="1" x="1330"/>
        <item m="1" x="1363"/>
        <item m="1" x="188"/>
        <item m="1" x="198"/>
        <item m="1" x="243"/>
        <item m="1" x="252"/>
        <item m="1" x="284"/>
        <item m="1" x="1235"/>
        <item m="1" x="1245"/>
        <item m="1" x="1275"/>
        <item m="1" x="1283"/>
        <item m="1" x="1290"/>
        <item m="1" x="157"/>
        <item m="1" x="164"/>
        <item m="1" x="1192"/>
        <item m="1" x="2075"/>
        <item m="1" x="854"/>
        <item m="1" x="866"/>
        <item m="1" x="875"/>
        <item m="1" x="1494"/>
        <item m="1" x="1513"/>
        <item m="1" x="338"/>
        <item m="1" x="348"/>
        <item m="1" x="362"/>
        <item m="1" x="382"/>
        <item m="1" x="1301"/>
        <item m="1" x="1316"/>
        <item m="1" x="123"/>
        <item m="1" x="1196"/>
        <item m="1" x="1204"/>
        <item m="1" x="1209"/>
        <item m="1" x="1219"/>
        <item m="1" x="1225"/>
        <item m="1" x="2090"/>
        <item m="1" x="1015"/>
        <item m="1" x="1985"/>
        <item m="1" x="882"/>
        <item m="1" x="893"/>
        <item m="1" x="907"/>
        <item m="1" x="917"/>
        <item m="1" x="941"/>
        <item m="1" x="1916"/>
        <item m="1" x="1522"/>
        <item m="1" x="172"/>
        <item m="1" x="183"/>
        <item m="1" x="1200"/>
        <item m="1" x="1213"/>
        <item m="1" x="1231"/>
        <item m="1" x="1241"/>
        <item m="1" x="547"/>
        <item m="1" x="559"/>
        <item m="1" x="580"/>
        <item m="1" x="586"/>
        <item m="1" x="593"/>
        <item m="1" x="1657"/>
        <item m="1" x="1675"/>
        <item m="1" x="1686"/>
        <item m="1" x="556"/>
        <item m="1" x="647"/>
        <item m="1" x="1906"/>
        <item m="1" x="1922"/>
        <item m="1" x="1940"/>
        <item m="1" x="1964"/>
        <item m="1" x="1972"/>
        <item m="1" x="1981"/>
        <item m="1" x="1993"/>
        <item m="1" x="784"/>
        <item m="1" x="2209"/>
        <item m="1" x="2213"/>
        <item m="1" x="521"/>
        <item m="1" x="208"/>
        <item m="1" x="569"/>
        <item m="1" x="574"/>
        <item m="1" x="598"/>
        <item m="1" x="1590"/>
        <item m="1" x="1647"/>
        <item m="1" x="460"/>
        <item m="1" x="474"/>
        <item m="1" x="494"/>
        <item m="1" x="515"/>
        <item m="1" x="526"/>
        <item m="1" x="1561"/>
        <item m="1" x="667"/>
        <item m="1" x="799"/>
        <item m="1" x="822"/>
        <item m="1" x="831"/>
        <item m="1" x="849"/>
        <item m="1" x="862"/>
        <item m="1" x="1828"/>
        <item m="1" x="1837"/>
        <item m="1" x="2221"/>
        <item m="1" x="1258"/>
        <item m="1" x="130"/>
        <item m="1" x="611"/>
        <item m="1" x="1605"/>
        <item m="1" x="1616"/>
        <item m="1" x="1626"/>
        <item m="1" x="1665"/>
        <item m="1" x="486"/>
        <item m="1" x="504"/>
        <item m="1" x="1502"/>
        <item m="1" x="1525"/>
        <item m="1" x="1535"/>
        <item m="1" x="1547"/>
        <item m="1" x="1585"/>
        <item m="1" x="390"/>
        <item m="1" x="401"/>
        <item m="1" x="410"/>
        <item m="1" x="1448"/>
        <item m="1" x="1461"/>
        <item m="1" x="670"/>
        <item m="1" x="1851"/>
        <item m="1" x="1875"/>
        <item m="1" x="1887"/>
        <item m="1" x="2217"/>
        <item m="1" x="232"/>
        <item m="1" x="604"/>
        <item m="1" x="1636"/>
        <item m="1" x="535"/>
        <item m="1" x="544"/>
        <item m="1" x="1485"/>
        <item m="1" x="1516"/>
        <item m="1" x="1572"/>
        <item m="1" x="423"/>
        <item m="1" x="436"/>
        <item m="1" x="1403"/>
        <item m="1" x="1435"/>
        <item m="1" x="1481"/>
        <item m="1" x="260"/>
        <item m="1" x="1324"/>
        <item m="1" x="1353"/>
        <item m="1" x="674"/>
        <item m="1" x="1011"/>
        <item m="1" x="1911"/>
        <item m="1" x="712"/>
        <item m="1" x="720"/>
        <item m="1" x="727"/>
        <item m="1" x="740"/>
        <item m="1" x="750"/>
        <item m="1" x="759"/>
        <item m="1" x="765"/>
        <item m="1" x="772"/>
        <item m="1" x="219"/>
        <item m="1" x="1600"/>
        <item m="1" x="356"/>
        <item m="1" x="376"/>
        <item m="1" x="446"/>
        <item m="1" x="470"/>
        <item m="1" x="1415"/>
        <item m="1" x="1424"/>
        <item m="1" x="1469"/>
        <item m="1" x="1498"/>
        <item m="1" x="278"/>
        <item m="1" x="292"/>
        <item m="1" x="302"/>
        <item m="1" x="310"/>
        <item m="1" x="331"/>
        <item m="1" x="1332"/>
        <item m="1" x="1341"/>
        <item m="1" x="1399"/>
        <item m="1" x="179"/>
        <item m="1" x="780"/>
        <item m="1" x="1779"/>
        <item m="1" x="1784"/>
        <item m="1" x="1794"/>
        <item m="1" x="1818"/>
        <item m="1" x="538"/>
        <item m="1" x="564"/>
        <item m="1" x="455"/>
        <item m="1" x="1389"/>
        <item m="1" x="321"/>
        <item m="1" x="1367"/>
        <item m="1" x="169"/>
        <item m="1" x="191"/>
        <item m="1" x="237"/>
        <item m="1" x="656"/>
        <item m="1" x="1804"/>
        <item m="1" x="1824"/>
        <item m="1" x="1832"/>
        <item m="1" x="135"/>
        <item m="1" x="139"/>
        <item m="1" x="145"/>
        <item m="1" x="151"/>
        <item m="1" x="1376"/>
        <item m="1" x="1385"/>
        <item m="1" x="201"/>
        <item m="1" x="224"/>
        <item m="1" x="246"/>
        <item m="1" x="275"/>
        <item m="1" x="1228"/>
        <item m="1" x="1260"/>
        <item m="1" x="990"/>
        <item m="1" x="1036"/>
        <item m="1" x="2032"/>
        <item m="1" x="1166"/>
        <item m="1" x="1557"/>
        <item m="1" x="342"/>
        <item m="1" x="371"/>
        <item m="1" x="211"/>
        <item m="1" x="257"/>
        <item m="1" x="1238"/>
        <item m="1" x="1247"/>
        <item m="1" x="1253"/>
        <item m="1" x="1031"/>
        <item m="1" x="1045"/>
        <item m="1" x="1056"/>
        <item m="1" x="2047"/>
        <item m="1" x="2057"/>
        <item m="1" x="1165"/>
        <item m="1" x="1180"/>
        <item m="1" x="1562"/>
        <item m="1" x="1569"/>
        <item m="1" x="1580"/>
        <item m="1" x="1609"/>
        <item m="1" x="1619"/>
        <item m="1" x="1628"/>
        <item m="1" x="1639"/>
        <item m="1" x="1649"/>
        <item m="1" x="420"/>
        <item m="1" x="433"/>
        <item m="1" x="352"/>
        <item m="1" x="1296"/>
        <item m="1" x="1312"/>
        <item m="1" x="1008"/>
        <item m="1" x="1068"/>
        <item m="1" x="2068"/>
        <item m="1" x="2081"/>
        <item m="1" x="2099"/>
        <item m="1" x="2109"/>
        <item m="1" x="2121"/>
        <item m="1" x="921"/>
        <item m="1" x="1176"/>
        <item m="1" x="1536"/>
        <item m="1" x="517"/>
        <item m="1" x="734"/>
        <item m="1" x="999"/>
        <item m="1" x="1021"/>
        <item m="1" x="2091"/>
        <item m="1" x="2135"/>
        <item m="1" x="935"/>
        <item m="1" x="947"/>
        <item m="1" x="956"/>
        <item m="1" x="964"/>
        <item m="1" x="975"/>
        <item m="1" x="987"/>
        <item m="1" x="1958"/>
        <item m="1" x="1986"/>
        <item m="1" x="1998"/>
        <item m="1" x="843"/>
        <item m="1" x="1890"/>
        <item m="1" x="1171"/>
        <item m="1" x="1548"/>
        <item m="1" x="1573"/>
        <item m="1" x="1476"/>
        <item m="1" x="1508"/>
        <item m="1" x="927"/>
        <item m="1" x="1945"/>
        <item m="1" x="1967"/>
        <item m="1" x="1975"/>
        <item m="1" x="2008"/>
        <item m="1" x="2015"/>
        <item m="1" x="2029"/>
        <item m="1" x="2043"/>
        <item m="1" x="814"/>
        <item m="1" x="827"/>
        <item m="1" x="834"/>
        <item m="1" x="855"/>
        <item m="1" x="867"/>
        <item m="1" x="876"/>
        <item m="1" x="883"/>
        <item m="1" x="894"/>
        <item m="1" x="1867"/>
        <item m="1" x="1881"/>
        <item m="1" x="777"/>
        <item m="1" x="800"/>
        <item m="1" x="1799"/>
        <item m="1" x="1519"/>
        <item m="1" x="1529"/>
        <item m="1" x="1539"/>
        <item m="1" x="1552"/>
        <item m="1" x="319"/>
        <item m="1" x="908"/>
        <item m="1" x="1898"/>
        <item x="3"/>
        <item m="1" x="1923"/>
        <item m="1" x="1931"/>
        <item m="1" x="1941"/>
        <item m="1" x="792"/>
        <item m="1" x="809"/>
        <item m="1" x="1829"/>
        <item m="1" x="339"/>
        <item m="1" x="349"/>
        <item m="1" x="363"/>
        <item m="1" x="899"/>
        <item m="1" x="913"/>
        <item m="1" x="1954"/>
        <item m="1" x="785"/>
        <item m="1" x="823"/>
        <item m="1" x="1810"/>
        <item m="1" x="1815"/>
        <item m="1" x="1821"/>
        <item m="1" x="1838"/>
        <item m="1" x="1844"/>
        <item m="1" x="1852"/>
        <item m="1" x="1862"/>
        <item m="1" x="685"/>
        <item m="1" x="693"/>
        <item m="1" x="713"/>
        <item m="1" x="721"/>
        <item m="1" x="1759"/>
        <item m="1" x="78"/>
        <item m="1" x="1586"/>
        <item m="1" x="1601"/>
        <item m="1" x="414"/>
        <item m="1" x="1349"/>
        <item m="1" x="1373"/>
        <item m="1" x="745"/>
        <item m="1" x="756"/>
        <item m="1" x="1876"/>
        <item m="1" x="698"/>
        <item m="1" x="705"/>
        <item m="1" x="751"/>
        <item m="1" x="1754"/>
        <item m="1" x="1770"/>
        <item x="19"/>
        <item m="1" x="76"/>
        <item m="1" x="77"/>
        <item m="1" x="80"/>
        <item m="1" x="1439"/>
        <item m="1" x="1451"/>
        <item m="1" x="220"/>
        <item m="1" x="233"/>
        <item m="1" x="244"/>
        <item m="1" x="253"/>
        <item m="1" x="267"/>
        <item m="1" x="1764"/>
        <item m="1" x="1774"/>
        <item x="6"/>
        <item m="1" x="1789"/>
        <item m="1" x="1795"/>
        <item m="1" x="1805"/>
        <item x="18"/>
        <item x="20"/>
        <item m="1" x="82"/>
        <item m="1" x="1623"/>
        <item m="1" x="285"/>
        <item m="1" x="295"/>
        <item m="1" x="304"/>
        <item m="1" x="314"/>
        <item m="1" x="1267"/>
        <item m="1" x="1284"/>
        <item m="1" x="1302"/>
        <item m="1" x="728"/>
        <item m="1" x="1785"/>
        <item m="1" x="1051"/>
        <item m="1" x="1062"/>
        <item m="1" x="1073"/>
        <item m="1" x="1081"/>
        <item m="1" x="1090"/>
        <item m="1" x="1096"/>
        <item m="1" x="1103"/>
        <item m="1" x="1108"/>
        <item m="1" x="1113"/>
        <item x="7"/>
        <item m="1" x="2156"/>
        <item m="1" x="2182"/>
        <item m="1" x="1317"/>
        <item m="1" x="1344"/>
        <item m="1" x="1356"/>
        <item m="1" x="146"/>
        <item m="1" x="158"/>
        <item m="1" x="762"/>
        <item m="1" x="769"/>
        <item x="12"/>
        <item m="1" x="2191"/>
        <item m="1" x="2202"/>
        <item m="1" x="982"/>
        <item x="13"/>
        <item m="1" x="1002"/>
        <item m="1" x="1012"/>
        <item m="1" x="1024"/>
        <item m="1" x="1033"/>
        <item m="1" x="1048"/>
        <item m="1" x="2023"/>
        <item m="1" x="2037"/>
        <item m="1" x="2084"/>
        <item m="1" x="1276"/>
        <item m="1" x="165"/>
        <item m="1" x="970"/>
        <item m="1" x="1039"/>
        <item m="1" x="1059"/>
        <item x="14"/>
        <item m="1" x="2126"/>
        <item x="21"/>
        <item m="1" x="194"/>
        <item m="1" x="205"/>
        <item x="4"/>
        <item m="1" x="2051"/>
        <item m="1" x="2072"/>
        <item x="15"/>
        <item m="1" x="2113"/>
        <item m="1" x="888"/>
        <item x="22"/>
        <item x="32"/>
        <item m="1" x="1558"/>
        <item m="1" x="1581"/>
        <item m="1" x="2100"/>
        <item x="5"/>
        <item x="16"/>
        <item x="23"/>
        <item x="24"/>
        <item x="33"/>
        <item m="1" x="1595"/>
        <item x="57"/>
        <item x="60"/>
        <item m="1" x="2122"/>
        <item x="62"/>
        <item m="1" x="2149"/>
        <item m="1" x="2160"/>
        <item m="1" x="2168"/>
        <item m="1" x="936"/>
        <item m="1" x="957"/>
        <item x="8"/>
        <item x="25"/>
        <item x="26"/>
        <item m="1" x="1610"/>
        <item m="1" x="369"/>
        <item m="1" x="398"/>
        <item m="1" x="443"/>
        <item x="38"/>
        <item m="1" x="1420"/>
        <item m="1" x="1431"/>
        <item m="1" x="1509"/>
        <item m="1" x="948"/>
        <item m="1" x="965"/>
        <item m="1" x="976"/>
        <item m="1" x="988"/>
        <item x="9"/>
        <item x="27"/>
        <item x="34"/>
        <item x="37"/>
        <item x="39"/>
        <item x="40"/>
        <item m="1" x="1411"/>
        <item x="41"/>
        <item x="45"/>
        <item m="1" x="272"/>
        <item m="1" x="1308"/>
        <item m="1" x="1735"/>
        <item m="1" x="1016"/>
        <item x="10"/>
        <item x="11"/>
        <item x="17"/>
        <item x="28"/>
        <item x="29"/>
        <item x="30"/>
        <item x="31"/>
        <item x="42"/>
        <item x="43"/>
        <item x="44"/>
        <item x="46"/>
        <item x="48"/>
        <item x="50"/>
        <item x="51"/>
        <item m="1" x="1339"/>
        <item m="1" x="1350"/>
        <item m="1" x="1999"/>
        <item m="1" x="2016"/>
        <item x="63"/>
        <item m="1" x="2054"/>
        <item m="1" x="2065"/>
        <item x="35"/>
        <item x="36"/>
        <item x="47"/>
        <item x="49"/>
        <item x="52"/>
        <item x="53"/>
        <item x="54"/>
        <item x="55"/>
        <item x="56"/>
        <item x="58"/>
        <item x="59"/>
        <item x="61"/>
        <item x="64"/>
        <item x="6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Row" compact="0" multipleItemSelectionAllowed="1" showAll="0">
      <items count="9">
        <item n="jednicové zákazky" m="1" x="7"/>
        <item n="jednicové zákazky " x="0"/>
        <item x="2"/>
        <item x="1"/>
        <item x="3"/>
        <item x="4"/>
        <item m="1" x="5"/>
        <item m="1"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Caption="Spolu" compact="0" outline="0" multipleItemSelectionAllowed="1">
      <items count="8">
        <item x="0"/>
        <item h="1" x="1"/>
        <item n="ŽN+POL" x="6"/>
        <item h="1" x="3"/>
        <item h="1" x="4"/>
        <item h="1" x="5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>
      <items count="36">
        <item n="F+H+K" x="1"/>
        <item h="1" x="0"/>
        <item n="Ostatné" x="3"/>
        <item h="1" x="2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t="default"/>
      </items>
    </pivotField>
  </pivotFields>
  <rowFields count="3">
    <field x="11"/>
    <field x="9"/>
    <field x="1"/>
  </rowFields>
  <rowItems count="72">
    <i>
      <x v="1"/>
    </i>
    <i r="1">
      <x v="2192"/>
      <x v="424"/>
    </i>
    <i r="1">
      <x v="2091"/>
      <x v="1570"/>
    </i>
    <i r="1">
      <x v="2095"/>
      <x v="1577"/>
    </i>
    <i r="1">
      <x v="2217"/>
      <x v="510"/>
    </i>
    <i r="1">
      <x v="2208"/>
      <x v="427"/>
    </i>
    <i r="1">
      <x v="2037"/>
      <x v="1578"/>
    </i>
    <i r="1">
      <x v="2153"/>
      <x v="1180"/>
    </i>
    <i r="1">
      <x v="2177"/>
      <x v="423"/>
    </i>
    <i r="1">
      <x v="2227"/>
      <x v="591"/>
    </i>
    <i r="1">
      <x v="2165"/>
      <x v="1168"/>
    </i>
    <i r="1">
      <x v="2207"/>
      <x v="1505"/>
    </i>
    <i r="1">
      <x v="2215"/>
      <x v="1304"/>
    </i>
    <i r="1">
      <x v="2195"/>
      <x v="1204"/>
    </i>
    <i r="1">
      <x v="2191"/>
      <x v="1080"/>
    </i>
    <i r="1">
      <x v="2157"/>
      <x v="428"/>
    </i>
    <i r="1">
      <x v="2183"/>
      <x v="1174"/>
    </i>
    <i r="1">
      <x v="2078"/>
      <x v="484"/>
    </i>
    <i r="1">
      <x v="2210"/>
      <x v="1081"/>
    </i>
    <i r="1">
      <x v="2196"/>
      <x v="1420"/>
    </i>
    <i r="1">
      <x v="2163"/>
      <x v="1350"/>
    </i>
    <i r="1">
      <x v="2150"/>
      <x v="475"/>
    </i>
    <i r="1">
      <x v="2199"/>
      <x v="1206"/>
    </i>
    <i r="1">
      <x v="2117"/>
      <x v="1562"/>
    </i>
    <i r="1">
      <x v="2162"/>
      <x v="1195"/>
    </i>
    <i r="1">
      <x v="2225"/>
      <x v="1375"/>
    </i>
    <i r="1">
      <x v="2209"/>
      <x v="585"/>
    </i>
    <i r="1">
      <x v="2211"/>
      <x v="1198"/>
    </i>
    <i r="1">
      <x v="2147"/>
      <x v="1582"/>
    </i>
    <i r="1">
      <x v="2226"/>
      <x v="526"/>
    </i>
    <i r="1">
      <x v="2176"/>
      <x v="588"/>
    </i>
    <i r="1">
      <x v="1636"/>
      <x v="59"/>
    </i>
    <i r="1">
      <x v="2193"/>
      <x v="1419"/>
    </i>
    <i r="1">
      <x v="2178"/>
      <x v="422"/>
    </i>
    <i r="1">
      <x v="2096"/>
      <x v="1587"/>
    </i>
    <i r="1">
      <x v="1635"/>
      <x v="59"/>
    </i>
    <i r="1">
      <x v="2204"/>
      <x v="494"/>
    </i>
    <i r="1">
      <x v="2205"/>
      <x v="477"/>
    </i>
    <i r="1">
      <x v="2156"/>
      <x v="474"/>
    </i>
    <i r="1">
      <x v="2206"/>
      <x v="1502"/>
    </i>
    <i r="1">
      <x v="2127"/>
      <x v="1181"/>
    </i>
    <i r="1">
      <x v="2198"/>
      <x v="1306"/>
    </i>
    <i r="1">
      <x v="2164"/>
      <x v="425"/>
    </i>
    <i r="1">
      <x v="2212"/>
      <x v="1211"/>
    </i>
    <i r="1">
      <x v="2232"/>
      <x v="412"/>
    </i>
    <i r="1">
      <x v="1661"/>
      <x v="59"/>
    </i>
    <i r="1">
      <x v="2216"/>
      <x v="1117"/>
    </i>
    <i r="1">
      <x v="2161"/>
      <x v="473"/>
    </i>
    <i r="1">
      <x v="2233"/>
      <x v="412"/>
    </i>
    <i r="1">
      <x v="2213"/>
      <x v="1199"/>
    </i>
    <i r="1">
      <x v="2231"/>
      <x v="1385"/>
    </i>
    <i r="1">
      <x v="2229"/>
      <x v="512"/>
    </i>
    <i r="1">
      <x v="2214"/>
      <x v="1205"/>
    </i>
    <i r="1">
      <x v="2194"/>
      <x v="693"/>
    </i>
    <i r="1">
      <x v="2228"/>
      <x v="1304"/>
    </i>
    <i r="1">
      <x v="2145"/>
      <x v="1189"/>
    </i>
    <i r="1">
      <x v="2131"/>
      <x v="1208"/>
    </i>
    <i r="1">
      <x v="2230"/>
      <x v="1519"/>
    </i>
    <i>
      <x v="2"/>
    </i>
    <i r="1">
      <x v="2237"/>
      <x v="10"/>
    </i>
    <i r="1">
      <x v="2238"/>
      <x v="1544"/>
    </i>
    <i r="1">
      <x v="2170"/>
      <x v="842"/>
    </i>
    <i r="1">
      <x v="2222"/>
      <x v="856"/>
    </i>
    <i r="1">
      <x v="2236"/>
      <x v="855"/>
    </i>
    <i>
      <x v="3"/>
    </i>
    <i r="1">
      <x v="2235"/>
      <x v="131"/>
    </i>
    <i r="1">
      <x v="2167"/>
      <x v="863"/>
    </i>
    <i r="1">
      <x v="2168"/>
      <x v="1392"/>
    </i>
    <i r="1">
      <x v="2234"/>
      <x v="782"/>
    </i>
    <i>
      <x v="4"/>
    </i>
    <i r="1">
      <x v="281"/>
      <x v="778"/>
    </i>
    <i t="grand">
      <x/>
    </i>
  </rowItems>
  <colFields count="1">
    <field x="2"/>
  </colFields>
  <colItems count="8">
    <i>
      <x v="3"/>
    </i>
    <i>
      <x v="4"/>
    </i>
    <i>
      <x v="5"/>
    </i>
    <i>
      <x v="6"/>
    </i>
    <i>
      <x v="7"/>
    </i>
    <i>
      <x v="8"/>
    </i>
    <i>
      <x v="11"/>
    </i>
    <i t="grand">
      <x/>
    </i>
  </colItems>
  <pageFields count="3">
    <pageField fld="8" hier="-1"/>
    <pageField fld="4" hier="-1"/>
    <pageField fld="12" hier="-1"/>
  </pageFields>
  <dataFields count="1">
    <dataField name="Súčet z Spolu [hod]" fld="7" baseField="11" baseItem="0" numFmtId="3"/>
  </dataFields>
  <formats count="116">
    <format dxfId="151">
      <pivotArea dataOnly="0" labelOnly="1" fieldPosition="0">
        <references count="1">
          <reference field="8" count="0"/>
        </references>
      </pivotArea>
    </format>
    <format dxfId="150">
      <pivotArea dataOnly="0" labelOnly="1" fieldPosition="0">
        <references count="1">
          <reference field="8" count="0" defaultSubtotal="1"/>
        </references>
      </pivotArea>
    </format>
    <format dxfId="149">
      <pivotArea dataOnly="0" labelOnly="1" fieldPosition="0">
        <references count="2">
          <reference field="8" count="1" selected="0">
            <x v="1"/>
          </reference>
          <reference field="12" count="0"/>
        </references>
      </pivotArea>
    </format>
    <format dxfId="148">
      <pivotArea dataOnly="0" labelOnly="1" fieldPosition="0">
        <references count="2">
          <reference field="8" count="1" selected="0">
            <x v="2"/>
          </reference>
          <reference field="12" count="0"/>
        </references>
      </pivotArea>
    </format>
    <format dxfId="147">
      <pivotArea outline="0" collapsedLevelsAreSubtotals="1" fieldPosition="0"/>
    </format>
    <format dxfId="146">
      <pivotArea dataOnly="0" labelOnly="1" grandCol="1" outline="0" fieldPosition="0"/>
    </format>
    <format dxfId="145">
      <pivotArea type="all" dataOnly="0" outline="0" fieldPosition="0"/>
    </format>
    <format dxfId="144">
      <pivotArea outline="0" collapsedLevelsAreSubtotals="1" fieldPosition="0"/>
    </format>
    <format dxfId="143">
      <pivotArea type="origin" dataOnly="0" labelOnly="1" outline="0" fieldPosition="0"/>
    </format>
    <format dxfId="142">
      <pivotArea field="13" type="button" dataOnly="0" labelOnly="1" outline="0"/>
    </format>
    <format dxfId="141">
      <pivotArea type="topRight" dataOnly="0" labelOnly="1" outline="0" fieldPosition="0"/>
    </format>
    <format dxfId="140">
      <pivotArea field="2" type="button" dataOnly="0" labelOnly="1" outline="0" axis="axisCol" fieldPosition="0"/>
    </format>
    <format dxfId="139">
      <pivotArea dataOnly="0" labelOnly="1" fieldPosition="0">
        <references count="1">
          <reference field="2" count="0"/>
        </references>
      </pivotArea>
    </format>
    <format dxfId="138">
      <pivotArea dataOnly="0" labelOnly="1" grandRow="1" outline="0" fieldPosition="0"/>
    </format>
    <format dxfId="137">
      <pivotArea dataOnly="0" labelOnly="1" grandCol="1" outline="0" fieldPosition="0"/>
    </format>
    <format dxfId="136">
      <pivotArea dataOnly="0" labelOnly="1" outline="0" fieldPosition="0">
        <references count="1">
          <reference field="11" count="1" defaultSubtotal="1">
            <x v="0"/>
          </reference>
        </references>
      </pivotArea>
    </format>
    <format dxfId="135">
      <pivotArea dataOnly="0" labelOnly="1" outline="0" fieldPosition="0">
        <references count="3">
          <reference field="1" count="1">
            <x v="1315"/>
          </reference>
          <reference field="9" count="1" selected="0">
            <x v="4"/>
          </reference>
          <reference field="11" count="1" selected="0">
            <x v="0"/>
          </reference>
        </references>
      </pivotArea>
    </format>
    <format dxfId="134">
      <pivotArea dataOnly="0" labelOnly="1" outline="0" fieldPosition="0">
        <references count="3">
          <reference field="1" count="1">
            <x v="353"/>
          </reference>
          <reference field="9" count="1" selected="0">
            <x v="7"/>
          </reference>
          <reference field="11" count="1" selected="0">
            <x v="0"/>
          </reference>
        </references>
      </pivotArea>
    </format>
    <format dxfId="133">
      <pivotArea dataOnly="0" labelOnly="1" outline="0" fieldPosition="0">
        <references count="3">
          <reference field="1" count="1">
            <x v="1313"/>
          </reference>
          <reference field="9" count="1" selected="0">
            <x v="8"/>
          </reference>
          <reference field="11" count="1" selected="0">
            <x v="0"/>
          </reference>
        </references>
      </pivotArea>
    </format>
    <format dxfId="132">
      <pivotArea dataOnly="0" labelOnly="1" outline="0" fieldPosition="0">
        <references count="3">
          <reference field="1" count="1">
            <x v="311"/>
          </reference>
          <reference field="9" count="1" selected="0">
            <x v="9"/>
          </reference>
          <reference field="11" count="1" selected="0">
            <x v="0"/>
          </reference>
        </references>
      </pivotArea>
    </format>
    <format dxfId="131">
      <pivotArea dataOnly="0" labelOnly="1" outline="0" fieldPosition="0">
        <references count="3">
          <reference field="1" count="1">
            <x v="138"/>
          </reference>
          <reference field="9" count="1" selected="0">
            <x v="10"/>
          </reference>
          <reference field="11" count="1" selected="0">
            <x v="0"/>
          </reference>
        </references>
      </pivotArea>
    </format>
    <format dxfId="130">
      <pivotArea dataOnly="0" labelOnly="1" outline="0" fieldPosition="0">
        <references count="3">
          <reference field="1" count="1">
            <x v="1013"/>
          </reference>
          <reference field="9" count="1" selected="0">
            <x v="11"/>
          </reference>
          <reference field="11" count="1" selected="0">
            <x v="0"/>
          </reference>
        </references>
      </pivotArea>
    </format>
    <format dxfId="129">
      <pivotArea dataOnly="0" labelOnly="1" outline="0" fieldPosition="0">
        <references count="3">
          <reference field="1" count="1">
            <x v="1011"/>
          </reference>
          <reference field="9" count="1" selected="0">
            <x v="12"/>
          </reference>
          <reference field="11" count="1" selected="0">
            <x v="0"/>
          </reference>
        </references>
      </pivotArea>
    </format>
    <format dxfId="128">
      <pivotArea dataOnly="0" labelOnly="1" outline="0" fieldPosition="0">
        <references count="3">
          <reference field="1" count="1">
            <x v="1014"/>
          </reference>
          <reference field="9" count="1" selected="0">
            <x v="13"/>
          </reference>
          <reference field="11" count="1" selected="0">
            <x v="0"/>
          </reference>
        </references>
      </pivotArea>
    </format>
    <format dxfId="127">
      <pivotArea dataOnly="0" labelOnly="1" outline="0" fieldPosition="0">
        <references count="3">
          <reference field="1" count="1">
            <x v="1013"/>
          </reference>
          <reference field="9" count="1" selected="0">
            <x v="15"/>
          </reference>
          <reference field="11" count="1" selected="0">
            <x v="0"/>
          </reference>
        </references>
      </pivotArea>
    </format>
    <format dxfId="126">
      <pivotArea dataOnly="0" labelOnly="1" outline="0" fieldPosition="0">
        <references count="3">
          <reference field="1" count="1">
            <x v="1014"/>
          </reference>
          <reference field="9" count="1" selected="0">
            <x v="16"/>
          </reference>
          <reference field="11" count="1" selected="0">
            <x v="0"/>
          </reference>
        </references>
      </pivotArea>
    </format>
    <format dxfId="125">
      <pivotArea dataOnly="0" labelOnly="1" outline="0" fieldPosition="0">
        <references count="3">
          <reference field="1" count="1">
            <x v="158"/>
          </reference>
          <reference field="9" count="1" selected="0">
            <x v="18"/>
          </reference>
          <reference field="11" count="1" selected="0">
            <x v="0"/>
          </reference>
        </references>
      </pivotArea>
    </format>
    <format dxfId="124">
      <pivotArea dataOnly="0" labelOnly="1" outline="0" fieldPosition="0">
        <references count="3">
          <reference field="1" count="1">
            <x v="154"/>
          </reference>
          <reference field="9" count="1" selected="0">
            <x v="19"/>
          </reference>
          <reference field="11" count="1" selected="0">
            <x v="0"/>
          </reference>
        </references>
      </pivotArea>
    </format>
    <format dxfId="123">
      <pivotArea dataOnly="0" labelOnly="1" outline="0" fieldPosition="0">
        <references count="3">
          <reference field="1" count="1">
            <x v="205"/>
          </reference>
          <reference field="9" count="1" selected="0">
            <x v="20"/>
          </reference>
          <reference field="11" count="1" selected="0">
            <x v="0"/>
          </reference>
        </references>
      </pivotArea>
    </format>
    <format dxfId="122">
      <pivotArea dataOnly="0" labelOnly="1" outline="0" fieldPosition="0">
        <references count="3">
          <reference field="1" count="1">
            <x v="159"/>
          </reference>
          <reference field="9" count="1" selected="0">
            <x v="21"/>
          </reference>
          <reference field="11" count="1" selected="0">
            <x v="0"/>
          </reference>
        </references>
      </pivotArea>
    </format>
    <format dxfId="121">
      <pivotArea dataOnly="0" labelOnly="1" outline="0" fieldPosition="0">
        <references count="3">
          <reference field="1" count="1">
            <x v="183"/>
          </reference>
          <reference field="9" count="1" selected="0">
            <x v="22"/>
          </reference>
          <reference field="11" count="1" selected="0">
            <x v="0"/>
          </reference>
        </references>
      </pivotArea>
    </format>
    <format dxfId="120">
      <pivotArea dataOnly="0" labelOnly="1" outline="0" fieldPosition="0">
        <references count="3">
          <reference field="1" count="1">
            <x v="348"/>
          </reference>
          <reference field="9" count="1" selected="0">
            <x v="23"/>
          </reference>
          <reference field="11" count="1" selected="0">
            <x v="0"/>
          </reference>
        </references>
      </pivotArea>
    </format>
    <format dxfId="119">
      <pivotArea dataOnly="0" labelOnly="1" outline="0" fieldPosition="0">
        <references count="3">
          <reference field="1" count="1">
            <x v="48"/>
          </reference>
          <reference field="9" count="1" selected="0">
            <x v="36"/>
          </reference>
          <reference field="11" count="1" selected="0">
            <x v="0"/>
          </reference>
        </references>
      </pivotArea>
    </format>
    <format dxfId="118">
      <pivotArea dataOnly="0" labelOnly="1" outline="0" fieldPosition="0">
        <references count="3">
          <reference field="1" count="1">
            <x v="1276"/>
          </reference>
          <reference field="9" count="1" selected="0">
            <x v="42"/>
          </reference>
          <reference field="11" count="1" selected="0">
            <x v="0"/>
          </reference>
        </references>
      </pivotArea>
    </format>
    <format dxfId="117">
      <pivotArea dataOnly="0" labelOnly="1" outline="0" fieldPosition="0">
        <references count="3">
          <reference field="1" count="1">
            <x v="361"/>
          </reference>
          <reference field="9" count="1" selected="0">
            <x v="45"/>
          </reference>
          <reference field="11" count="1" selected="0">
            <x v="0"/>
          </reference>
        </references>
      </pivotArea>
    </format>
    <format dxfId="116">
      <pivotArea dataOnly="0" labelOnly="1" outline="0" fieldPosition="0">
        <references count="3">
          <reference field="1" count="1">
            <x v="1453"/>
          </reference>
          <reference field="9" count="1" selected="0">
            <x v="46"/>
          </reference>
          <reference field="11" count="1" selected="0">
            <x v="0"/>
          </reference>
        </references>
      </pivotArea>
    </format>
    <format dxfId="115">
      <pivotArea dataOnly="0" labelOnly="1" outline="0" fieldPosition="0">
        <references count="3">
          <reference field="1" count="1">
            <x v="270"/>
          </reference>
          <reference field="9" count="1" selected="0">
            <x v="50"/>
          </reference>
          <reference field="11" count="1" selected="0">
            <x v="0"/>
          </reference>
        </references>
      </pivotArea>
    </format>
    <format dxfId="114">
      <pivotArea dataOnly="0" labelOnly="1" outline="0" fieldPosition="0">
        <references count="3">
          <reference field="1" count="1">
            <x v="269"/>
          </reference>
          <reference field="9" count="1" selected="0">
            <x v="51"/>
          </reference>
          <reference field="11" count="1" selected="0">
            <x v="0"/>
          </reference>
        </references>
      </pivotArea>
    </format>
    <format dxfId="113">
      <pivotArea dataOnly="0" labelOnly="1" outline="0" fieldPosition="0">
        <references count="3">
          <reference field="1" count="1">
            <x v="14"/>
          </reference>
          <reference field="9" count="1" selected="0">
            <x v="56"/>
          </reference>
          <reference field="11" count="1" selected="0">
            <x v="0"/>
          </reference>
        </references>
      </pivotArea>
    </format>
    <format dxfId="112">
      <pivotArea dataOnly="0" labelOnly="1" outline="0" fieldPosition="0">
        <references count="3">
          <reference field="1" count="1">
            <x v="336"/>
          </reference>
          <reference field="9" count="1" selected="0">
            <x v="58"/>
          </reference>
          <reference field="11" count="1" selected="0">
            <x v="0"/>
          </reference>
        </references>
      </pivotArea>
    </format>
    <format dxfId="111">
      <pivotArea dataOnly="0" labelOnly="1" outline="0" fieldPosition="0">
        <references count="3">
          <reference field="1" count="1">
            <x v="271"/>
          </reference>
          <reference field="9" count="1" selected="0">
            <x v="62"/>
          </reference>
          <reference field="11" count="1" selected="0">
            <x v="0"/>
          </reference>
        </references>
      </pivotArea>
    </format>
    <format dxfId="110">
      <pivotArea dataOnly="0" labelOnly="1" outline="0" fieldPosition="0">
        <references count="3">
          <reference field="1" count="1">
            <x v="260"/>
          </reference>
          <reference field="9" count="1" selected="0">
            <x v="64"/>
          </reference>
          <reference field="11" count="1" selected="0">
            <x v="0"/>
          </reference>
        </references>
      </pivotArea>
    </format>
    <format dxfId="109">
      <pivotArea dataOnly="0" labelOnly="1" outline="0" fieldPosition="0">
        <references count="3">
          <reference field="1" count="1">
            <x v="199"/>
          </reference>
          <reference field="9" count="1" selected="0">
            <x v="67"/>
          </reference>
          <reference field="11" count="1" selected="0">
            <x v="0"/>
          </reference>
        </references>
      </pivotArea>
    </format>
    <format dxfId="108">
      <pivotArea dataOnly="0" labelOnly="1" outline="0" fieldPosition="0">
        <references count="3">
          <reference field="1" count="1">
            <x v="139"/>
          </reference>
          <reference field="9" count="1" selected="0">
            <x v="69"/>
          </reference>
          <reference field="11" count="1" selected="0">
            <x v="0"/>
          </reference>
        </references>
      </pivotArea>
    </format>
    <format dxfId="107">
      <pivotArea dataOnly="0" labelOnly="1" outline="0" fieldPosition="0">
        <references count="3">
          <reference field="1" count="1">
            <x v="15"/>
          </reference>
          <reference field="9" count="1" selected="0">
            <x v="71"/>
          </reference>
          <reference field="11" count="1" selected="0">
            <x v="0"/>
          </reference>
        </references>
      </pivotArea>
    </format>
    <format dxfId="106">
      <pivotArea dataOnly="0" labelOnly="1" outline="0" fieldPosition="0">
        <references count="3">
          <reference field="1" count="1">
            <x v="1028"/>
          </reference>
          <reference field="9" count="1" selected="0">
            <x v="74"/>
          </reference>
          <reference field="11" count="1" selected="0">
            <x v="0"/>
          </reference>
        </references>
      </pivotArea>
    </format>
    <format dxfId="105">
      <pivotArea dataOnly="0" labelOnly="1" outline="0" fieldPosition="0">
        <references count="3">
          <reference field="1" count="1">
            <x v="312"/>
          </reference>
          <reference field="9" count="1" selected="0">
            <x v="76"/>
          </reference>
          <reference field="11" count="1" selected="0">
            <x v="0"/>
          </reference>
        </references>
      </pivotArea>
    </format>
    <format dxfId="104">
      <pivotArea dataOnly="0" labelOnly="1" outline="0" fieldPosition="0">
        <references count="3">
          <reference field="1" count="1">
            <x v="140"/>
          </reference>
          <reference field="9" count="1" selected="0">
            <x v="77"/>
          </reference>
          <reference field="11" count="1" selected="0">
            <x v="0"/>
          </reference>
        </references>
      </pivotArea>
    </format>
    <format dxfId="103">
      <pivotArea dataOnly="0" labelOnly="1" outline="0" fieldPosition="0">
        <references count="3">
          <reference field="1" count="1">
            <x v="255"/>
          </reference>
          <reference field="9" count="1" selected="0">
            <x v="79"/>
          </reference>
          <reference field="11" count="1" selected="0">
            <x v="0"/>
          </reference>
        </references>
      </pivotArea>
    </format>
    <format dxfId="102">
      <pivotArea dataOnly="0" labelOnly="1" outline="0" fieldPosition="0">
        <references count="3">
          <reference field="1" count="1">
            <x v="349"/>
          </reference>
          <reference field="9" count="1" selected="0">
            <x v="82"/>
          </reference>
          <reference field="11" count="1" selected="0">
            <x v="0"/>
          </reference>
        </references>
      </pivotArea>
    </format>
    <format dxfId="101">
      <pivotArea dataOnly="0" labelOnly="1" outline="0" fieldPosition="0">
        <references count="3">
          <reference field="1" count="1">
            <x v="351"/>
          </reference>
          <reference field="9" count="1" selected="0">
            <x v="83"/>
          </reference>
          <reference field="11" count="1" selected="0">
            <x v="0"/>
          </reference>
        </references>
      </pivotArea>
    </format>
    <format dxfId="100">
      <pivotArea dataOnly="0" labelOnly="1" outline="0" fieldPosition="0">
        <references count="3">
          <reference field="1" count="1">
            <x v="350"/>
          </reference>
          <reference field="9" count="1" selected="0">
            <x v="84"/>
          </reference>
          <reference field="11" count="1" selected="0">
            <x v="0"/>
          </reference>
        </references>
      </pivotArea>
    </format>
    <format dxfId="99">
      <pivotArea dataOnly="0" labelOnly="1" outline="0" fieldPosition="0">
        <references count="3">
          <reference field="1" count="1">
            <x v="320"/>
          </reference>
          <reference field="9" count="1" selected="0">
            <x v="85"/>
          </reference>
          <reference field="11" count="1" selected="0">
            <x v="0"/>
          </reference>
        </references>
      </pivotArea>
    </format>
    <format dxfId="98">
      <pivotArea dataOnly="0" labelOnly="1" outline="0" fieldPosition="0">
        <references count="3">
          <reference field="1" count="1">
            <x v="1473"/>
          </reference>
          <reference field="9" count="1" selected="0">
            <x v="89"/>
          </reference>
          <reference field="11" count="1" selected="0">
            <x v="0"/>
          </reference>
        </references>
      </pivotArea>
    </format>
    <format dxfId="97">
      <pivotArea dataOnly="0" labelOnly="1" outline="0" fieldPosition="0">
        <references count="3">
          <reference field="1" count="1">
            <x v="1430"/>
          </reference>
          <reference field="9" count="1" selected="0">
            <x v="90"/>
          </reference>
          <reference field="11" count="1" selected="0">
            <x v="0"/>
          </reference>
        </references>
      </pivotArea>
    </format>
    <format dxfId="96">
      <pivotArea dataOnly="0" labelOnly="1" outline="0" fieldPosition="0">
        <references count="3">
          <reference field="1" count="1">
            <x v="307"/>
          </reference>
          <reference field="9" count="1" selected="0">
            <x v="93"/>
          </reference>
          <reference field="11" count="1" selected="0">
            <x v="0"/>
          </reference>
        </references>
      </pivotArea>
    </format>
    <format dxfId="95">
      <pivotArea dataOnly="0" labelOnly="1" outline="0" fieldPosition="0">
        <references count="3">
          <reference field="1" count="1">
            <x v="169"/>
          </reference>
          <reference field="9" count="1" selected="0">
            <x v="98"/>
          </reference>
          <reference field="11" count="1" selected="0">
            <x v="0"/>
          </reference>
        </references>
      </pivotArea>
    </format>
    <format dxfId="94">
      <pivotArea dataOnly="0" labelOnly="1" outline="0" fieldPosition="0">
        <references count="3">
          <reference field="1" count="1">
            <x v="252"/>
          </reference>
          <reference field="9" count="1" selected="0">
            <x v="99"/>
          </reference>
          <reference field="11" count="1" selected="0">
            <x v="0"/>
          </reference>
        </references>
      </pivotArea>
    </format>
    <format dxfId="93">
      <pivotArea dataOnly="0" labelOnly="1" outline="0" fieldPosition="0">
        <references count="3">
          <reference field="1" count="1">
            <x v="1476"/>
          </reference>
          <reference field="9" count="1" selected="0">
            <x v="101"/>
          </reference>
          <reference field="11" count="1" selected="0">
            <x v="0"/>
          </reference>
        </references>
      </pivotArea>
    </format>
    <format dxfId="92">
      <pivotArea dataOnly="0" labelOnly="1" outline="0" fieldPosition="0">
        <references count="3">
          <reference field="1" count="1">
            <x v="1460"/>
          </reference>
          <reference field="9" count="1" selected="0">
            <x v="102"/>
          </reference>
          <reference field="11" count="1" selected="0">
            <x v="0"/>
          </reference>
        </references>
      </pivotArea>
    </format>
    <format dxfId="91">
      <pivotArea dataOnly="0" labelOnly="1" outline="0" fieldPosition="0">
        <references count="3">
          <reference field="1" count="1">
            <x v="1274"/>
          </reference>
          <reference field="9" count="1" selected="0">
            <x v="103"/>
          </reference>
          <reference field="11" count="1" selected="0">
            <x v="0"/>
          </reference>
        </references>
      </pivotArea>
    </format>
    <format dxfId="90">
      <pivotArea dataOnly="0" labelOnly="1" outline="0" fieldPosition="0">
        <references count="3">
          <reference field="1" count="1">
            <x v="360"/>
          </reference>
          <reference field="9" count="1" selected="0">
            <x v="104"/>
          </reference>
          <reference field="11" count="1" selected="0">
            <x v="0"/>
          </reference>
        </references>
      </pivotArea>
    </format>
    <format dxfId="89">
      <pivotArea dataOnly="0" labelOnly="1" outline="0" fieldPosition="0">
        <references count="3">
          <reference field="1" count="1">
            <x v="295"/>
          </reference>
          <reference field="9" count="1" selected="0">
            <x v="105"/>
          </reference>
          <reference field="11" count="1" selected="0">
            <x v="0"/>
          </reference>
        </references>
      </pivotArea>
    </format>
    <format dxfId="88">
      <pivotArea dataOnly="0" labelOnly="1" outline="0" fieldPosition="0">
        <references count="3">
          <reference field="1" count="1">
            <x v="1469"/>
          </reference>
          <reference field="9" count="1" selected="0">
            <x v="106"/>
          </reference>
          <reference field="11" count="1" selected="0">
            <x v="0"/>
          </reference>
        </references>
      </pivotArea>
    </format>
    <format dxfId="87">
      <pivotArea dataOnly="0" labelOnly="1" outline="0" fieldPosition="0">
        <references count="3">
          <reference field="1" count="1">
            <x v="1461"/>
          </reference>
          <reference field="9" count="1" selected="0">
            <x v="107"/>
          </reference>
          <reference field="11" count="1" selected="0">
            <x v="0"/>
          </reference>
        </references>
      </pivotArea>
    </format>
    <format dxfId="86">
      <pivotArea dataOnly="0" labelOnly="1" outline="0" fieldPosition="0">
        <references count="3">
          <reference field="1" count="1">
            <x v="251"/>
          </reference>
          <reference field="9" count="1" selected="0">
            <x v="108"/>
          </reference>
          <reference field="11" count="1" selected="0">
            <x v="0"/>
          </reference>
        </references>
      </pivotArea>
    </format>
    <format dxfId="85">
      <pivotArea dataOnly="0" labelOnly="1" outline="0" fieldPosition="0">
        <references count="3">
          <reference field="1" count="1">
            <x v="1492"/>
          </reference>
          <reference field="9" count="1" selected="0">
            <x v="109"/>
          </reference>
          <reference field="11" count="1" selected="0">
            <x v="0"/>
          </reference>
        </references>
      </pivotArea>
    </format>
    <format dxfId="84">
      <pivotArea dataOnly="0" labelOnly="1" outline="0" fieldPosition="0">
        <references count="3">
          <reference field="1" count="1">
            <x v="281"/>
          </reference>
          <reference field="9" count="1" selected="0">
            <x v="110"/>
          </reference>
          <reference field="11" count="1" selected="0">
            <x v="0"/>
          </reference>
        </references>
      </pivotArea>
    </format>
    <format dxfId="83">
      <pivotArea dataOnly="0" labelOnly="1" outline="0" fieldPosition="0">
        <references count="3">
          <reference field="1" count="1">
            <x v="197"/>
          </reference>
          <reference field="9" count="1" selected="0">
            <x v="111"/>
          </reference>
          <reference field="11" count="1" selected="0">
            <x v="0"/>
          </reference>
        </references>
      </pivotArea>
    </format>
    <format dxfId="82">
      <pivotArea dataOnly="0" labelOnly="1" outline="0" fieldPosition="0">
        <references count="3">
          <reference field="1" count="1">
            <x v="293"/>
          </reference>
          <reference field="9" count="1" selected="0">
            <x v="112"/>
          </reference>
          <reference field="11" count="1" selected="0">
            <x v="0"/>
          </reference>
        </references>
      </pivotArea>
    </format>
    <format dxfId="81">
      <pivotArea dataOnly="0" labelOnly="1" outline="0" fieldPosition="0">
        <references count="3">
          <reference field="1" count="1">
            <x v="1461"/>
          </reference>
          <reference field="9" count="1" selected="0">
            <x v="115"/>
          </reference>
          <reference field="11" count="1" selected="0">
            <x v="0"/>
          </reference>
        </references>
      </pivotArea>
    </format>
    <format dxfId="80">
      <pivotArea dataOnly="0" labelOnly="1" outline="0" fieldPosition="0">
        <references count="3">
          <reference field="1" count="1">
            <x v="1272"/>
          </reference>
          <reference field="9" count="1" selected="0">
            <x v="116"/>
          </reference>
          <reference field="11" count="1" selected="0">
            <x v="0"/>
          </reference>
        </references>
      </pivotArea>
    </format>
    <format dxfId="79">
      <pivotArea dataOnly="0" labelOnly="1" outline="0" fieldPosition="0">
        <references count="3">
          <reference field="1" count="1">
            <x v="249"/>
          </reference>
          <reference field="9" count="1" selected="0">
            <x v="117"/>
          </reference>
          <reference field="11" count="1" selected="0">
            <x v="0"/>
          </reference>
        </references>
      </pivotArea>
    </format>
    <format dxfId="78">
      <pivotArea dataOnly="0" labelOnly="1" outline="0" fieldPosition="0">
        <references count="3">
          <reference field="1" count="1">
            <x v="248"/>
          </reference>
          <reference field="9" count="1" selected="0">
            <x v="118"/>
          </reference>
          <reference field="11" count="1" selected="0">
            <x v="0"/>
          </reference>
        </references>
      </pivotArea>
    </format>
    <format dxfId="77">
      <pivotArea dataOnly="0" labelOnly="1" outline="0" fieldPosition="0">
        <references count="3">
          <reference field="1" count="1">
            <x v="214"/>
          </reference>
          <reference field="9" count="1" selected="0">
            <x v="119"/>
          </reference>
          <reference field="11" count="1" selected="0">
            <x v="0"/>
          </reference>
        </references>
      </pivotArea>
    </format>
    <format dxfId="76">
      <pivotArea dataOnly="0" labelOnly="1" outline="0" fieldPosition="0">
        <references count="3">
          <reference field="1" count="1">
            <x v="213"/>
          </reference>
          <reference field="9" count="1" selected="0">
            <x v="120"/>
          </reference>
          <reference field="11" count="1" selected="0">
            <x v="0"/>
          </reference>
        </references>
      </pivotArea>
    </format>
    <format dxfId="75">
      <pivotArea dataOnly="0" labelOnly="1" outline="0" fieldPosition="0">
        <references count="3">
          <reference field="1" count="1">
            <x v="250"/>
          </reference>
          <reference field="9" count="1" selected="0">
            <x v="121"/>
          </reference>
          <reference field="11" count="1" selected="0">
            <x v="0"/>
          </reference>
        </references>
      </pivotArea>
    </format>
    <format dxfId="74">
      <pivotArea dataOnly="0" labelOnly="1" outline="0" fieldPosition="0">
        <references count="3">
          <reference field="1" count="1">
            <x v="294"/>
          </reference>
          <reference field="9" count="1" selected="0">
            <x v="122"/>
          </reference>
          <reference field="11" count="1" selected="0">
            <x v="0"/>
          </reference>
        </references>
      </pivotArea>
    </format>
    <format dxfId="73">
      <pivotArea dataOnly="0" labelOnly="1" outline="0" fieldPosition="0">
        <references count="3">
          <reference field="1" count="1">
            <x v="299"/>
          </reference>
          <reference field="9" count="1" selected="0">
            <x v="123"/>
          </reference>
          <reference field="11" count="1" selected="0">
            <x v="0"/>
          </reference>
        </references>
      </pivotArea>
    </format>
    <format dxfId="72">
      <pivotArea dataOnly="0" labelOnly="1" outline="0" fieldPosition="0">
        <references count="3">
          <reference field="1" count="1">
            <x v="247"/>
          </reference>
          <reference field="9" count="1" selected="0">
            <x v="127"/>
          </reference>
          <reference field="11" count="1" selected="0">
            <x v="0"/>
          </reference>
        </references>
      </pivotArea>
    </format>
    <format dxfId="71">
      <pivotArea dataOnly="0" labelOnly="1" outline="0" fieldPosition="0">
        <references count="3">
          <reference field="1" count="1">
            <x v="1461"/>
          </reference>
          <reference field="9" count="1" selected="0">
            <x v="129"/>
          </reference>
          <reference field="11" count="1" selected="0">
            <x v="0"/>
          </reference>
        </references>
      </pivotArea>
    </format>
    <format dxfId="70">
      <pivotArea dataOnly="0" labelOnly="1" outline="0" fieldPosition="0">
        <references count="3">
          <reference field="1" count="1">
            <x v="1470"/>
          </reference>
          <reference field="9" count="1" selected="0">
            <x v="130"/>
          </reference>
          <reference field="11" count="1" selected="0">
            <x v="0"/>
          </reference>
        </references>
      </pivotArea>
    </format>
    <format dxfId="69">
      <pivotArea dataOnly="0" labelOnly="1" outline="0" fieldPosition="0">
        <references count="3">
          <reference field="1" count="1">
            <x v="1461"/>
          </reference>
          <reference field="9" count="1" selected="0">
            <x v="132"/>
          </reference>
          <reference field="11" count="1" selected="0">
            <x v="0"/>
          </reference>
        </references>
      </pivotArea>
    </format>
    <format dxfId="68">
      <pivotArea dataOnly="0" labelOnly="1" outline="0" fieldPosition="0">
        <references count="3">
          <reference field="1" count="1">
            <x v="292"/>
          </reference>
          <reference field="9" count="1" selected="0">
            <x v="134"/>
          </reference>
          <reference field="11" count="1" selected="0">
            <x v="0"/>
          </reference>
        </references>
      </pivotArea>
    </format>
    <format dxfId="67">
      <pivotArea dataOnly="0" labelOnly="1" outline="0" fieldPosition="0">
        <references count="3">
          <reference field="1" count="1">
            <x v="1473"/>
          </reference>
          <reference field="9" count="1" selected="0">
            <x v="137"/>
          </reference>
          <reference field="11" count="1" selected="0">
            <x v="0"/>
          </reference>
        </references>
      </pivotArea>
    </format>
    <format dxfId="66">
      <pivotArea dataOnly="0" labelOnly="1" outline="0" fieldPosition="0">
        <references count="3">
          <reference field="1" count="1">
            <x v="1476"/>
          </reference>
          <reference field="9" count="1" selected="0">
            <x v="139"/>
          </reference>
          <reference field="11" count="1" selected="0">
            <x v="0"/>
          </reference>
        </references>
      </pivotArea>
    </format>
    <format dxfId="65">
      <pivotArea dataOnly="0" labelOnly="1" outline="0" fieldPosition="0">
        <references count="3">
          <reference field="1" count="1">
            <x v="1457"/>
          </reference>
          <reference field="9" count="1" selected="0">
            <x v="147"/>
          </reference>
          <reference field="11" count="1" selected="0">
            <x v="0"/>
          </reference>
        </references>
      </pivotArea>
    </format>
    <format dxfId="64">
      <pivotArea dataOnly="0" labelOnly="1" outline="0" fieldPosition="0">
        <references count="3">
          <reference field="1" count="1">
            <x v="1241"/>
          </reference>
          <reference field="9" count="1" selected="0">
            <x v="241"/>
          </reference>
          <reference field="11" count="1" selected="0">
            <x v="2"/>
          </reference>
        </references>
      </pivotArea>
    </format>
    <format dxfId="63">
      <pivotArea dataOnly="0" labelOnly="1" outline="0" fieldPosition="0">
        <references count="3">
          <reference field="1" count="1">
            <x v="1240"/>
          </reference>
          <reference field="9" count="1" selected="0">
            <x v="242"/>
          </reference>
          <reference field="11" count="1" selected="0">
            <x v="2"/>
          </reference>
        </references>
      </pivotArea>
    </format>
    <format dxfId="62">
      <pivotArea dataOnly="0" labelOnly="1" outline="0" fieldPosition="0">
        <references count="3">
          <reference field="1" count="1">
            <x v="1246"/>
          </reference>
          <reference field="9" count="1" selected="0">
            <x v="243"/>
          </reference>
          <reference field="11" count="1" selected="0">
            <x v="2"/>
          </reference>
        </references>
      </pivotArea>
    </format>
    <format dxfId="61">
      <pivotArea dataOnly="0" labelOnly="1" outline="0" fieldPosition="0">
        <references count="3">
          <reference field="1" count="1">
            <x v="767"/>
          </reference>
          <reference field="9" count="1" selected="0">
            <x v="244"/>
          </reference>
          <reference field="11" count="1" selected="0">
            <x v="2"/>
          </reference>
        </references>
      </pivotArea>
    </format>
    <format dxfId="60">
      <pivotArea dataOnly="0" labelOnly="1" outline="0" fieldPosition="0">
        <references count="3">
          <reference field="1" count="1">
            <x v="1245"/>
          </reference>
          <reference field="9" count="1" selected="0">
            <x v="245"/>
          </reference>
          <reference field="11" count="1" selected="0">
            <x v="2"/>
          </reference>
        </references>
      </pivotArea>
    </format>
    <format dxfId="59">
      <pivotArea dataOnly="0" labelOnly="1" outline="0" fieldPosition="0">
        <references count="3">
          <reference field="1" count="1">
            <x v="1005"/>
          </reference>
          <reference field="9" count="1" selected="0">
            <x v="246"/>
          </reference>
          <reference field="11" count="1" selected="0">
            <x v="2"/>
          </reference>
        </references>
      </pivotArea>
    </format>
    <format dxfId="58">
      <pivotArea dataOnly="0" labelOnly="1" outline="0" fieldPosition="0">
        <references count="1">
          <reference field="11" count="1">
            <x v="0"/>
          </reference>
        </references>
      </pivotArea>
    </format>
    <format dxfId="57">
      <pivotArea dataOnly="0" labelOnly="1" outline="0" fieldPosition="0">
        <references count="1">
          <reference field="11" count="1">
            <x v="2"/>
          </reference>
        </references>
      </pivotArea>
    </format>
    <format dxfId="56">
      <pivotArea dataOnly="0" labelOnly="1" outline="0" fieldPosition="0">
        <references count="1">
          <reference field="11" count="1">
            <x v="0"/>
          </reference>
        </references>
      </pivotArea>
    </format>
    <format dxfId="55">
      <pivotArea field="11" type="button" dataOnly="0" labelOnly="1" outline="0" axis="axisRow" fieldPosition="0"/>
    </format>
    <format dxfId="54">
      <pivotArea dataOnly="0" labelOnly="1" outline="0" fieldPosition="0">
        <references count="1">
          <reference field="11" count="1">
            <x v="2"/>
          </reference>
        </references>
      </pivotArea>
    </format>
    <format dxfId="53">
      <pivotArea field="12" grandRow="1" outline="0" collapsedLevelsAreSubtotals="1" axis="axisPage" fieldPosition="2">
        <references count="1">
          <reference field="12" count="1" selected="0" defaultSubtotal="1">
            <x v="2"/>
          </reference>
        </references>
      </pivotArea>
    </format>
    <format dxfId="52">
      <pivotArea outline="0" collapsedLevelsAreSubtotals="1" fieldPosition="0">
        <references count="2">
          <reference field="11" count="1" selected="0" defaultSubtotal="1">
            <x v="0"/>
          </reference>
          <reference field="12" count="1" selected="0" defaultSubtotal="1">
            <x v="0"/>
          </reference>
        </references>
      </pivotArea>
    </format>
    <format dxfId="51">
      <pivotArea outline="0" collapsedLevelsAreSubtotals="1" fieldPosition="0">
        <references count="2">
          <reference field="11" count="1" selected="0" defaultSubtotal="1">
            <x v="0"/>
          </reference>
          <reference field="12" count="1" selected="0" defaultSubtotal="1">
            <x v="2"/>
          </reference>
        </references>
      </pivotArea>
    </format>
    <format dxfId="50">
      <pivotArea field="12" grandRow="1" outline="0" collapsedLevelsAreSubtotals="1" axis="axisPage" fieldPosition="2">
        <references count="1">
          <reference field="12" count="1" selected="0" defaultSubtotal="1">
            <x v="2"/>
          </reference>
        </references>
      </pivotArea>
    </format>
    <format dxfId="49">
      <pivotArea outline="0" collapsedLevelsAreSubtotals="1" fieldPosition="0">
        <references count="2">
          <reference field="11" count="1" selected="0" defaultSubtotal="1">
            <x v="0"/>
          </reference>
          <reference field="12" count="1" selected="0" defaultSubtotal="1">
            <x v="0"/>
          </reference>
        </references>
      </pivotArea>
    </format>
    <format dxfId="48">
      <pivotArea dataOnly="0" labelOnly="1" outline="0" fieldPosition="0">
        <references count="1">
          <reference field="11" count="1">
            <x v="1"/>
          </reference>
        </references>
      </pivotArea>
    </format>
    <format dxfId="47">
      <pivotArea dataOnly="0" labelOnly="1" outline="0" fieldPosition="0">
        <references count="1">
          <reference field="11" count="1">
            <x v="1"/>
          </reference>
        </references>
      </pivotArea>
    </format>
    <format dxfId="46">
      <pivotArea field="12" type="button" dataOnly="0" labelOnly="1" outline="0" axis="axisPage" fieldPosition="2"/>
    </format>
    <format dxfId="45">
      <pivotArea dataOnly="0" labelOnly="1" outline="0" fieldPosition="0">
        <references count="1">
          <reference field="12" count="0"/>
        </references>
      </pivotArea>
    </format>
    <format dxfId="44">
      <pivotArea outline="0" fieldPosition="0">
        <references count="1">
          <reference field="4294967294" count="1">
            <x v="0"/>
          </reference>
        </references>
      </pivotArea>
    </format>
    <format dxfId="43">
      <pivotArea outline="0" collapsedLevelsAreSubtotals="1" fieldPosition="0"/>
    </format>
    <format dxfId="42">
      <pivotArea field="2" type="button" dataOnly="0" labelOnly="1" outline="0" axis="axisCol" fieldPosition="0"/>
    </format>
    <format dxfId="41">
      <pivotArea type="topRight" dataOnly="0" labelOnly="1" outline="0" fieldPosition="0"/>
    </format>
    <format dxfId="40">
      <pivotArea dataOnly="0" labelOnly="1" outline="0" fieldPosition="0">
        <references count="1">
          <reference field="2" count="0"/>
        </references>
      </pivotArea>
    </format>
    <format dxfId="39">
      <pivotArea dataOnly="0" labelOnly="1" grandCol="1" outline="0" fieldPosition="0"/>
    </format>
    <format dxfId="38">
      <pivotArea field="11" grandCol="1" axis="axisRow" fieldPosition="0">
        <references count="3">
          <reference field="1" count="1">
            <x v="718"/>
          </reference>
          <reference field="9" count="1" selected="0">
            <x v="1307"/>
          </reference>
          <reference field="11" count="1" selected="0">
            <x v="3"/>
          </reference>
        </references>
      </pivotArea>
    </format>
    <format dxfId="37">
      <pivotArea dataOnly="0" labelOnly="1" outline="0" fieldPosition="0">
        <references count="1">
          <reference field="2" count="1">
            <x v="3"/>
          </reference>
        </references>
      </pivotArea>
    </format>
    <format dxfId="36">
      <pivotArea dataOnly="0" labelOnly="1" outline="0" fieldPosition="0">
        <references count="1">
          <reference field="2" count="1">
            <x v="3"/>
          </reference>
        </references>
      </pivotArea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Rýchly_filter_obdobie" xr10:uid="{00000000-0013-0000-FFFF-FFFF01000000}" sourceName="obdobie">
  <pivotTables>
    <pivotTable tabId="2" name="Kontingenčná tabuľka3"/>
    <pivotTable tabId="13" name="Kontingenčná tabuľka10"/>
    <pivotTable tabId="13" name="Kontingenčná tabuľka9"/>
    <pivotTable tabId="8" name="Kontingenčná tabuľka1"/>
    <pivotTable tabId="18" name="Kontingenčná tabuľka1"/>
    <pivotTable tabId="2" name="Kontingenčná tabuľka4"/>
    <pivotTable tabId="2" name="Kontingenčná tabuľka5"/>
    <pivotTable tabId="10" name="Kontingenčná tabuľka2"/>
    <pivotTable tabId="2" name="Kontingenčná tabuľka1"/>
    <pivotTable tabId="13" name="Kontingenčná tabuľka3"/>
    <pivotTable tabId="8" name="Kontingenčná tabuľka5"/>
    <pivotTable tabId="23" name="Kontingenčná tabuľka1"/>
    <pivotTable tabId="23" name="Kontingenčná tabuľka2"/>
  </pivotTables>
  <data>
    <tabular pivotCacheId="1603836061">
      <items count="96">
        <i x="0" s="1"/>
        <i x="86" s="1" nd="1"/>
        <i x="91" s="1" nd="1"/>
        <i x="2" s="1" nd="1"/>
        <i x="8" s="1" nd="1"/>
        <i x="64" s="1" nd="1"/>
        <i x="70" s="1" nd="1"/>
        <i x="75" s="1" nd="1"/>
        <i x="54" s="1" nd="1"/>
        <i x="61" s="1" nd="1"/>
        <i x="68" s="1" nd="1"/>
        <i x="73" s="1" nd="1"/>
        <i x="78" s="1" nd="1"/>
        <i x="81" s="1" nd="1"/>
        <i x="84" s="1" nd="1"/>
        <i x="88" s="1" nd="1"/>
        <i x="93" s="1" nd="1"/>
        <i x="52" s="1" nd="1"/>
        <i x="59" s="1" nd="1"/>
        <i x="43" s="1" nd="1"/>
        <i x="66" s="1" nd="1"/>
        <i x="50" s="1" nd="1"/>
        <i x="58" s="1" nd="1"/>
        <i x="65" s="1" nd="1"/>
        <i x="71" s="1" nd="1"/>
        <i x="76" s="1" nd="1"/>
        <i x="79" s="1" nd="1"/>
        <i x="82" s="1" nd="1"/>
        <i x="85" s="1" nd="1"/>
        <i x="41" s="1" nd="1"/>
        <i x="48" s="1" nd="1"/>
        <i x="56" s="1" nd="1"/>
        <i x="46" s="1" nd="1"/>
        <i x="53" s="1" nd="1"/>
        <i x="60" s="1" nd="1"/>
        <i x="67" s="1" nd="1"/>
        <i x="72" s="1" nd="1"/>
        <i x="77" s="1" nd="1"/>
        <i x="80" s="1" nd="1"/>
        <i x="31" s="1" nd="1"/>
        <i x="37" s="1" nd="1"/>
        <i x="44" s="1" nd="1"/>
        <i x="23" s="1" nd="1"/>
        <i x="29" s="1" nd="1"/>
        <i x="35" s="1" nd="1"/>
        <i x="40" s="1" nd="1"/>
        <i x="47" s="1" nd="1"/>
        <i x="55" s="1" nd="1"/>
        <i x="62" s="1" nd="1"/>
        <i x="69" s="1" nd="1"/>
        <i x="74" s="1" nd="1"/>
        <i x="21" s="1" nd="1"/>
        <i x="27" s="1" nd="1"/>
        <i x="33" s="1" nd="1"/>
        <i x="14" s="1" nd="1"/>
        <i x="19" s="1" nd="1"/>
        <i x="25" s="1" nd="1"/>
        <i x="30" s="1" nd="1"/>
        <i x="36" s="1" nd="1"/>
        <i x="42" s="1" nd="1"/>
        <i x="49" s="1" nd="1"/>
        <i x="57" s="1" nd="1"/>
        <i x="63" s="1" nd="1"/>
        <i x="13" s="1" nd="1"/>
        <i x="18" s="1" nd="1"/>
        <i x="24" s="1" nd="1"/>
        <i x="5" s="1" nd="1"/>
        <i x="11" s="1" nd="1"/>
        <i x="16" s="1" nd="1"/>
        <i x="20" s="1" nd="1"/>
        <i x="26" s="1" nd="1"/>
        <i x="32" s="1" nd="1"/>
        <i x="38" s="1" nd="1"/>
        <i x="45" s="1" nd="1"/>
        <i x="51" s="1" nd="1"/>
        <i x="4" s="1" nd="1"/>
        <i x="10" s="1" nd="1"/>
        <i x="15" s="1" nd="1"/>
        <i x="90" s="1" nd="1"/>
        <i x="95" s="1" nd="1"/>
        <i x="7" s="1" nd="1"/>
        <i x="12" s="1" nd="1"/>
        <i x="17" s="1" nd="1"/>
        <i x="22" s="1" nd="1"/>
        <i x="28" s="1" nd="1"/>
        <i x="34" s="1" nd="1"/>
        <i x="39" s="1" nd="1"/>
        <i x="89" s="1" nd="1"/>
        <i x="94" s="1" nd="1"/>
        <i x="6" s="1" nd="1"/>
        <i x="83" s="1" nd="1"/>
        <i x="87" s="1" nd="1"/>
        <i x="92" s="1" nd="1"/>
        <i x="3" s="1" nd="1"/>
        <i x="9" s="1" nd="1"/>
        <i x="1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obdobie" xr10:uid="{00000000-0014-0000-FFFF-FFFF01000000}" cache="Rýchly_filter_obdobie" caption="obdobie" startItem="15" rowHeight="2095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uľka4" displayName="Tabuľka4" ref="A1:L6" totalsRowShown="0">
  <autoFilter ref="A1:L6" xr:uid="{00000000-0009-0000-0100-000004000000}"/>
  <tableColumns count="12">
    <tableColumn id="1" xr3:uid="{00000000-0010-0000-0000-000001000000}" name="Zákazka"/>
    <tableColumn id="2" xr3:uid="{00000000-0010-0000-0000-000002000000}" name="Názov zákazky"/>
    <tableColumn id="3" xr3:uid="{00000000-0010-0000-0000-000003000000}" name="Výrobný úsek"/>
    <tableColumn id="4" xr3:uid="{00000000-0010-0000-0000-000004000000}" name="Kategória"/>
    <tableColumn id="5" xr3:uid="{00000000-0010-0000-0000-000005000000}" name="Stredisko"/>
    <tableColumn id="6" xr3:uid="{00000000-0010-0000-0000-000006000000}" name="ZF [hod]"/>
    <tableColumn id="7" xr3:uid="{00000000-0010-0000-0000-000007000000}" name="NC [hod]"/>
    <tableColumn id="8" xr3:uid="{00000000-0010-0000-0000-000008000000}" name="Spolu [hod]"/>
    <tableColumn id="9" xr3:uid="{00000000-0010-0000-0000-000009000000}" name="obdobie"/>
    <tableColumn id="10" xr3:uid="{00000000-0010-0000-0000-00000A000000}" name="Zakazka_upr"/>
    <tableColumn id="11" xr3:uid="{00000000-0010-0000-0000-00000B000000}" name="cd_typ_Zákazky"/>
    <tableColumn id="12" xr3:uid="{00000000-0010-0000-0000-00000C000000}" name="nm_typ_zákazk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uľka3" displayName="Tabuľka3" ref="A1:L114" totalsRowShown="0">
  <autoFilter ref="A1:L114" xr:uid="{00000000-0009-0000-0100-000003000000}"/>
  <tableColumns count="12">
    <tableColumn id="1" xr3:uid="{00000000-0010-0000-0100-000001000000}" name="Zákazka"/>
    <tableColumn id="2" xr3:uid="{00000000-0010-0000-0100-000002000000}" name="Názov zákazky"/>
    <tableColumn id="3" xr3:uid="{00000000-0010-0000-0100-000003000000}" name="Výrobný úsek"/>
    <tableColumn id="4" xr3:uid="{00000000-0010-0000-0100-000004000000}" name="Kategória"/>
    <tableColumn id="5" xr3:uid="{00000000-0010-0000-0100-000005000000}" name="Stredisko"/>
    <tableColumn id="6" xr3:uid="{00000000-0010-0000-0100-000006000000}" name="ZF [hod]"/>
    <tableColumn id="7" xr3:uid="{00000000-0010-0000-0100-000007000000}" name="NC [hod]"/>
    <tableColumn id="8" xr3:uid="{00000000-0010-0000-0100-000008000000}" name="Spolu [hod]"/>
    <tableColumn id="9" xr3:uid="{00000000-0010-0000-0100-000009000000}" name="obdobie"/>
    <tableColumn id="10" xr3:uid="{00000000-0010-0000-0100-00000A000000}" name="Zakazka_upr"/>
    <tableColumn id="11" xr3:uid="{00000000-0010-0000-0100-00000B000000}" name="cd_typ_Zákazky"/>
    <tableColumn id="12" xr3:uid="{00000000-0010-0000-0100-00000C000000}" name="nm_typ_zákazk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uľka5" displayName="Tabuľka5" ref="A1:L233" totalsRowShown="0">
  <autoFilter ref="A1:L233" xr:uid="{00000000-0009-0000-0100-000005000000}"/>
  <tableColumns count="12">
    <tableColumn id="1" xr3:uid="{00000000-0010-0000-0200-000001000000}" name="Zákazka"/>
    <tableColumn id="2" xr3:uid="{00000000-0010-0000-0200-000002000000}" name="Názov zákazky"/>
    <tableColumn id="3" xr3:uid="{00000000-0010-0000-0200-000003000000}" name="Výrobný úsek"/>
    <tableColumn id="4" xr3:uid="{00000000-0010-0000-0200-000004000000}" name="Kategória"/>
    <tableColumn id="5" xr3:uid="{00000000-0010-0000-0200-000005000000}" name="Stredisko"/>
    <tableColumn id="6" xr3:uid="{00000000-0010-0000-0200-000006000000}" name="ZF [hod]"/>
    <tableColumn id="7" xr3:uid="{00000000-0010-0000-0200-000007000000}" name="NC [hod]"/>
    <tableColumn id="8" xr3:uid="{00000000-0010-0000-0200-000008000000}" name="Spolu [hod]"/>
    <tableColumn id="9" xr3:uid="{00000000-0010-0000-0200-000009000000}" name="obdobie"/>
    <tableColumn id="10" xr3:uid="{00000000-0010-0000-0200-00000A000000}" name="Zakazka_upr"/>
    <tableColumn id="11" xr3:uid="{00000000-0010-0000-0200-00000B000000}" name="cd_typ_Zákazky"/>
    <tableColumn id="12" xr3:uid="{00000000-0010-0000-0200-00000C000000}" name="nm_typ_zákazk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uľka1" displayName="Tabuľka1" ref="A1:N340" totalsRowShown="0">
  <autoFilter ref="A1:N340" xr:uid="{00000000-0009-0000-0100-000001000000}"/>
  <tableColumns count="14">
    <tableColumn id="1" xr3:uid="{00000000-0010-0000-0300-000001000000}" name="DATUM_ZAZNAMU" dataDxfId="153"/>
    <tableColumn id="2" xr3:uid="{00000000-0010-0000-0300-000002000000}" name="DOCH_OSOBNE_CISLO"/>
    <tableColumn id="3" xr3:uid="{00000000-0010-0000-0300-000003000000}" name="CINNOST"/>
    <tableColumn id="4" xr3:uid="{00000000-0010-0000-0300-000004000000}" name="ZF_SMENA"/>
    <tableColumn id="5" xr3:uid="{00000000-0010-0000-0300-000005000000}" name="ZF_HOD"/>
    <tableColumn id="6" xr3:uid="{00000000-0010-0000-0300-000006000000}" name="NC_SMENA"/>
    <tableColumn id="7" xr3:uid="{00000000-0010-0000-0300-000007000000}" name="NC_HOD"/>
    <tableColumn id="8" xr3:uid="{00000000-0010-0000-0300-000008000000}" name="ZAKAZKA"/>
    <tableColumn id="9" xr3:uid="{00000000-0010-0000-0300-000009000000}" name="DOCH_PROFESIA"/>
    <tableColumn id="10" xr3:uid="{00000000-0010-0000-0300-00000A000000}" name="DOCH_STREDISKO"/>
    <tableColumn id="11" xr3:uid="{00000000-0010-0000-0300-00000B000000}" name="DOCH_KATEGORIA"/>
    <tableColumn id="12" xr3:uid="{00000000-0010-0000-0300-00000C000000}" name="PRIEZVISKO_MENO"/>
    <tableColumn id="13" xr3:uid="{00000000-0010-0000-0300-00000D000000}" name="os. č."/>
    <tableColumn id="14" xr3:uid="{00000000-0010-0000-0300-00000E000000}" name="str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Tabuľka2" displayName="Tabuľka2" ref="A1:N340" totalsRowShown="0">
  <autoFilter ref="A1:N340" xr:uid="{00000000-0009-0000-0100-000002000000}"/>
  <tableColumns count="14">
    <tableColumn id="1" xr3:uid="{00000000-0010-0000-0400-000001000000}" name="DATUM_ZAZNAMU" dataDxfId="152"/>
    <tableColumn id="2" xr3:uid="{00000000-0010-0000-0400-000002000000}" name="DOCH_OSOBNE_CISLO"/>
    <tableColumn id="3" xr3:uid="{00000000-0010-0000-0400-000003000000}" name="CINNOST"/>
    <tableColumn id="4" xr3:uid="{00000000-0010-0000-0400-000004000000}" name="ZF_SMENA"/>
    <tableColumn id="5" xr3:uid="{00000000-0010-0000-0400-000005000000}" name="ZF_HOD"/>
    <tableColumn id="6" xr3:uid="{00000000-0010-0000-0400-000006000000}" name="NC_SMENA"/>
    <tableColumn id="7" xr3:uid="{00000000-0010-0000-0400-000007000000}" name="NC_HOD"/>
    <tableColumn id="8" xr3:uid="{00000000-0010-0000-0400-000008000000}" name="ZAKAZKA"/>
    <tableColumn id="9" xr3:uid="{00000000-0010-0000-0400-000009000000}" name="DOCH_PROFESIA"/>
    <tableColumn id="10" xr3:uid="{00000000-0010-0000-0400-00000A000000}" name="DOCH_STREDISKO"/>
    <tableColumn id="11" xr3:uid="{00000000-0010-0000-0400-00000B000000}" name="DOCH_KATEGORIA"/>
    <tableColumn id="12" xr3:uid="{00000000-0010-0000-0400-00000C000000}" name="PRIEZVISKO_MENO"/>
    <tableColumn id="13" xr3:uid="{00000000-0010-0000-0400-00000D000000}" name="os. č."/>
    <tableColumn id="14" xr3:uid="{00000000-0010-0000-0400-00000E000000}" name="str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58"/>
  <sheetViews>
    <sheetView showGridLines="0" workbookViewId="0">
      <selection activeCell="U20" sqref="U20"/>
    </sheetView>
  </sheetViews>
  <sheetFormatPr defaultRowHeight="12.75" x14ac:dyDescent="0.2"/>
  <sheetData>
    <row r="2" spans="1:1" x14ac:dyDescent="0.2">
      <c r="A2" t="s">
        <v>1421</v>
      </c>
    </row>
    <row r="3" spans="1:1" x14ac:dyDescent="0.2">
      <c r="A3" t="s">
        <v>1422</v>
      </c>
    </row>
    <row r="4" spans="1:1" x14ac:dyDescent="0.2">
      <c r="A4" t="s">
        <v>1423</v>
      </c>
    </row>
    <row r="48" spans="1:1" ht="15.75" x14ac:dyDescent="0.25">
      <c r="A48" t="s">
        <v>1424</v>
      </c>
    </row>
    <row r="49" spans="1:2" x14ac:dyDescent="0.2">
      <c r="A49" t="s">
        <v>1425</v>
      </c>
    </row>
    <row r="50" spans="1:2" x14ac:dyDescent="0.2">
      <c r="A50" t="s">
        <v>1426</v>
      </c>
    </row>
    <row r="51" spans="1:2" x14ac:dyDescent="0.2">
      <c r="A51" t="s">
        <v>1427</v>
      </c>
    </row>
    <row r="52" spans="1:2" x14ac:dyDescent="0.2">
      <c r="A52" t="s">
        <v>1428</v>
      </c>
    </row>
    <row r="53" spans="1:2" x14ac:dyDescent="0.2">
      <c r="B53" t="s">
        <v>1429</v>
      </c>
    </row>
    <row r="54" spans="1:2" x14ac:dyDescent="0.2">
      <c r="A54" t="s">
        <v>1430</v>
      </c>
    </row>
    <row r="56" spans="1:2" ht="15" x14ac:dyDescent="0.25">
      <c r="A56" s="12" t="s">
        <v>1431</v>
      </c>
    </row>
    <row r="57" spans="1:2" x14ac:dyDescent="0.2">
      <c r="A57" t="s">
        <v>1432</v>
      </c>
    </row>
    <row r="58" spans="1:2" x14ac:dyDescent="0.2">
      <c r="A58" t="s">
        <v>1433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L342"/>
  <sheetViews>
    <sheetView showGridLines="0" topLeftCell="A108" workbookViewId="0">
      <selection activeCell="H321" sqref="H321"/>
    </sheetView>
  </sheetViews>
  <sheetFormatPr defaultRowHeight="12.75" x14ac:dyDescent="0.2"/>
  <cols>
    <col min="1" max="1" width="11.140625" bestFit="1" customWidth="1"/>
    <col min="2" max="2" width="60.5703125" bestFit="1" customWidth="1"/>
    <col min="3" max="3" width="13.42578125" bestFit="1" customWidth="1"/>
    <col min="4" max="4" width="10.42578125" bestFit="1" customWidth="1"/>
    <col min="5" max="5" width="13.5703125" bestFit="1" customWidth="1"/>
    <col min="6" max="6" width="12.85546875" bestFit="1" customWidth="1"/>
    <col min="7" max="7" width="8.7109375" bestFit="1" customWidth="1"/>
    <col min="8" max="8" width="11.42578125" bestFit="1" customWidth="1"/>
    <col min="9" max="9" width="13" style="64" bestFit="1" customWidth="1"/>
    <col min="10" max="10" width="12.42578125" style="2" bestFit="1" customWidth="1"/>
    <col min="11" max="11" width="15.28515625" style="2" bestFit="1" customWidth="1"/>
    <col min="12" max="12" width="16" style="2" bestFit="1" customWidth="1"/>
  </cols>
  <sheetData>
    <row r="1" spans="1:12" ht="13.5" thickTop="1" x14ac:dyDescent="0.2">
      <c r="A1" s="261" t="s">
        <v>0</v>
      </c>
      <c r="B1" s="262" t="s">
        <v>1</v>
      </c>
      <c r="C1" s="262" t="s">
        <v>2</v>
      </c>
      <c r="D1" s="262" t="s">
        <v>3</v>
      </c>
      <c r="E1" s="262" t="s">
        <v>4</v>
      </c>
      <c r="F1" s="262" t="s">
        <v>5</v>
      </c>
      <c r="G1" s="262" t="s">
        <v>6</v>
      </c>
      <c r="H1" s="263" t="s">
        <v>7</v>
      </c>
      <c r="I1" s="63" t="s">
        <v>47</v>
      </c>
      <c r="J1" s="1" t="s">
        <v>48</v>
      </c>
      <c r="K1" s="1" t="s">
        <v>49</v>
      </c>
      <c r="L1" s="1" t="s">
        <v>50</v>
      </c>
    </row>
    <row r="2" spans="1:12" x14ac:dyDescent="0.2">
      <c r="A2" s="307" t="s">
        <v>2111</v>
      </c>
      <c r="B2" s="308" t="s">
        <v>2056</v>
      </c>
      <c r="C2" s="308" t="s">
        <v>8</v>
      </c>
      <c r="D2" s="308" t="s">
        <v>9</v>
      </c>
      <c r="E2" s="308" t="s">
        <v>13</v>
      </c>
      <c r="F2" s="309">
        <v>4</v>
      </c>
      <c r="G2" s="309">
        <v>0</v>
      </c>
      <c r="H2" s="310">
        <v>4</v>
      </c>
      <c r="I2" s="64" t="s">
        <v>2110</v>
      </c>
      <c r="J2" s="2" t="str">
        <f t="shared" ref="J2" si="0">TRIM(A2)</f>
        <v>23/0082</v>
      </c>
      <c r="K2" s="2" t="str">
        <f t="shared" ref="K2" si="1">MID(J2,4,1)</f>
        <v>0</v>
      </c>
      <c r="L2" s="2" t="str">
        <f t="shared" ref="L2" si="2">IF(K2="9","9_podnik. Réžia",IF(K2="5","5_režijné zákazky",IF(K2="8","8_drobné zákazky",IF(K2="7","7_Vyskum_a_vyvoj","jednicové zákazky"))))</f>
        <v>jednicové zákazky</v>
      </c>
    </row>
    <row r="3" spans="1:12" x14ac:dyDescent="0.2">
      <c r="A3" s="307" t="s">
        <v>2111</v>
      </c>
      <c r="B3" s="308" t="s">
        <v>2056</v>
      </c>
      <c r="C3" s="308" t="s">
        <v>8</v>
      </c>
      <c r="D3" s="308" t="s">
        <v>14</v>
      </c>
      <c r="E3" s="308" t="s">
        <v>1958</v>
      </c>
      <c r="F3" s="309">
        <v>6</v>
      </c>
      <c r="G3" s="309">
        <v>0</v>
      </c>
      <c r="H3" s="310">
        <v>6</v>
      </c>
      <c r="I3" s="64" t="s">
        <v>2110</v>
      </c>
      <c r="J3" s="2" t="str">
        <f t="shared" ref="J3:J66" si="3">TRIM(A3)</f>
        <v>23/0082</v>
      </c>
      <c r="K3" s="2" t="str">
        <f t="shared" ref="K3:K66" si="4">MID(J3,4,1)</f>
        <v>0</v>
      </c>
      <c r="L3" s="2" t="str">
        <f t="shared" ref="L3:L66" si="5">IF(K3="9","9_podnik. Réžia",IF(K3="5","5_režijné zákazky",IF(K3="8","8_drobné zákazky",IF(K3="7","7_Vyskum_a_vyvoj","jednicové zákazky"))))</f>
        <v>jednicové zákazky</v>
      </c>
    </row>
    <row r="4" spans="1:12" x14ac:dyDescent="0.2">
      <c r="A4" s="307" t="s">
        <v>2111</v>
      </c>
      <c r="B4" s="308" t="s">
        <v>2056</v>
      </c>
      <c r="C4" s="308" t="s">
        <v>46</v>
      </c>
      <c r="D4" s="308" t="s">
        <v>9</v>
      </c>
      <c r="E4" s="308" t="s">
        <v>24</v>
      </c>
      <c r="F4" s="309">
        <v>48</v>
      </c>
      <c r="G4" s="309">
        <v>0</v>
      </c>
      <c r="H4" s="310">
        <v>48</v>
      </c>
      <c r="I4" s="64" t="s">
        <v>2110</v>
      </c>
      <c r="J4" s="2" t="str">
        <f t="shared" si="3"/>
        <v>23/0082</v>
      </c>
      <c r="K4" s="2" t="str">
        <f t="shared" si="4"/>
        <v>0</v>
      </c>
      <c r="L4" s="2" t="str">
        <f t="shared" si="5"/>
        <v>jednicové zákazky</v>
      </c>
    </row>
    <row r="5" spans="1:12" x14ac:dyDescent="0.2">
      <c r="A5" s="307" t="s">
        <v>2111</v>
      </c>
      <c r="B5" s="308" t="s">
        <v>2056</v>
      </c>
      <c r="C5" s="308" t="s">
        <v>46</v>
      </c>
      <c r="D5" s="308" t="s">
        <v>9</v>
      </c>
      <c r="E5" s="308" t="s">
        <v>212</v>
      </c>
      <c r="F5" s="309">
        <v>8</v>
      </c>
      <c r="G5" s="309">
        <v>0</v>
      </c>
      <c r="H5" s="310">
        <v>8</v>
      </c>
      <c r="I5" s="64" t="s">
        <v>2110</v>
      </c>
      <c r="J5" s="2" t="str">
        <f t="shared" si="3"/>
        <v>23/0082</v>
      </c>
      <c r="K5" s="2" t="str">
        <f t="shared" si="4"/>
        <v>0</v>
      </c>
      <c r="L5" s="2" t="str">
        <f t="shared" si="5"/>
        <v>jednicové zákazky</v>
      </c>
    </row>
    <row r="6" spans="1:12" x14ac:dyDescent="0.2">
      <c r="A6" s="307" t="s">
        <v>2111</v>
      </c>
      <c r="B6" s="308" t="s">
        <v>2056</v>
      </c>
      <c r="C6" s="308" t="s">
        <v>46</v>
      </c>
      <c r="D6" s="308" t="s">
        <v>14</v>
      </c>
      <c r="E6" s="308" t="s">
        <v>24</v>
      </c>
      <c r="F6" s="309">
        <v>5.5</v>
      </c>
      <c r="G6" s="309">
        <v>0</v>
      </c>
      <c r="H6" s="310">
        <v>5.5</v>
      </c>
      <c r="I6" s="64" t="s">
        <v>2110</v>
      </c>
      <c r="J6" s="2" t="str">
        <f t="shared" si="3"/>
        <v>23/0082</v>
      </c>
      <c r="K6" s="2" t="str">
        <f t="shared" si="4"/>
        <v>0</v>
      </c>
      <c r="L6" s="2" t="str">
        <f t="shared" si="5"/>
        <v>jednicové zákazky</v>
      </c>
    </row>
    <row r="7" spans="1:12" x14ac:dyDescent="0.2">
      <c r="A7" s="307" t="s">
        <v>2055</v>
      </c>
      <c r="B7" s="308" t="s">
        <v>2056</v>
      </c>
      <c r="C7" s="308" t="s">
        <v>8</v>
      </c>
      <c r="D7" s="308" t="s">
        <v>9</v>
      </c>
      <c r="E7" s="308" t="s">
        <v>10</v>
      </c>
      <c r="F7" s="309">
        <v>18</v>
      </c>
      <c r="G7" s="309">
        <v>1.5</v>
      </c>
      <c r="H7" s="310">
        <v>19.5</v>
      </c>
      <c r="I7" s="64" t="s">
        <v>2110</v>
      </c>
      <c r="J7" s="2" t="str">
        <f t="shared" si="3"/>
        <v>23/0083</v>
      </c>
      <c r="K7" s="2" t="str">
        <f t="shared" si="4"/>
        <v>0</v>
      </c>
      <c r="L7" s="2" t="str">
        <f t="shared" si="5"/>
        <v>jednicové zákazky</v>
      </c>
    </row>
    <row r="8" spans="1:12" x14ac:dyDescent="0.2">
      <c r="A8" s="307" t="s">
        <v>2055</v>
      </c>
      <c r="B8" s="308" t="s">
        <v>2056</v>
      </c>
      <c r="C8" s="308" t="s">
        <v>8</v>
      </c>
      <c r="D8" s="308" t="s">
        <v>9</v>
      </c>
      <c r="E8" s="308" t="s">
        <v>19</v>
      </c>
      <c r="F8" s="309">
        <v>5</v>
      </c>
      <c r="G8" s="309">
        <v>0</v>
      </c>
      <c r="H8" s="310">
        <v>5</v>
      </c>
      <c r="I8" s="64" t="s">
        <v>2110</v>
      </c>
      <c r="J8" s="2" t="str">
        <f t="shared" si="3"/>
        <v>23/0083</v>
      </c>
      <c r="K8" s="2" t="str">
        <f t="shared" si="4"/>
        <v>0</v>
      </c>
      <c r="L8" s="2" t="str">
        <f t="shared" si="5"/>
        <v>jednicové zákazky</v>
      </c>
    </row>
    <row r="9" spans="1:12" x14ac:dyDescent="0.2">
      <c r="A9" s="307" t="s">
        <v>2055</v>
      </c>
      <c r="B9" s="308" t="s">
        <v>2056</v>
      </c>
      <c r="C9" s="308" t="s">
        <v>8</v>
      </c>
      <c r="D9" s="308" t="s">
        <v>9</v>
      </c>
      <c r="E9" s="308" t="s">
        <v>13</v>
      </c>
      <c r="F9" s="309">
        <v>16</v>
      </c>
      <c r="G9" s="309">
        <v>0</v>
      </c>
      <c r="H9" s="310">
        <v>16</v>
      </c>
      <c r="I9" s="64" t="s">
        <v>2110</v>
      </c>
      <c r="J9" s="2" t="str">
        <f t="shared" si="3"/>
        <v>23/0083</v>
      </c>
      <c r="K9" s="2" t="str">
        <f t="shared" si="4"/>
        <v>0</v>
      </c>
      <c r="L9" s="2" t="str">
        <f t="shared" si="5"/>
        <v>jednicové zákazky</v>
      </c>
    </row>
    <row r="10" spans="1:12" x14ac:dyDescent="0.2">
      <c r="A10" s="307" t="s">
        <v>2055</v>
      </c>
      <c r="B10" s="308" t="s">
        <v>2056</v>
      </c>
      <c r="C10" s="308" t="s">
        <v>8</v>
      </c>
      <c r="D10" s="308" t="s">
        <v>14</v>
      </c>
      <c r="E10" s="308" t="s">
        <v>1958</v>
      </c>
      <c r="F10" s="309">
        <v>4</v>
      </c>
      <c r="G10" s="309">
        <v>0</v>
      </c>
      <c r="H10" s="310">
        <v>4</v>
      </c>
      <c r="I10" s="64" t="s">
        <v>2110</v>
      </c>
      <c r="J10" s="2" t="str">
        <f t="shared" si="3"/>
        <v>23/0083</v>
      </c>
      <c r="K10" s="2" t="str">
        <f t="shared" si="4"/>
        <v>0</v>
      </c>
      <c r="L10" s="2" t="str">
        <f t="shared" si="5"/>
        <v>jednicové zákazky</v>
      </c>
    </row>
    <row r="11" spans="1:12" x14ac:dyDescent="0.2">
      <c r="A11" s="307" t="s">
        <v>2055</v>
      </c>
      <c r="B11" s="308" t="s">
        <v>2056</v>
      </c>
      <c r="C11" s="308" t="s">
        <v>46</v>
      </c>
      <c r="D11" s="308" t="s">
        <v>9</v>
      </c>
      <c r="E11" s="308" t="s">
        <v>24</v>
      </c>
      <c r="F11" s="309">
        <v>48</v>
      </c>
      <c r="G11" s="309">
        <v>0</v>
      </c>
      <c r="H11" s="310">
        <v>48</v>
      </c>
      <c r="I11" s="64" t="s">
        <v>2110</v>
      </c>
      <c r="J11" s="2" t="str">
        <f t="shared" si="3"/>
        <v>23/0083</v>
      </c>
      <c r="K11" s="2" t="str">
        <f t="shared" si="4"/>
        <v>0</v>
      </c>
      <c r="L11" s="2" t="str">
        <f t="shared" si="5"/>
        <v>jednicové zákazky</v>
      </c>
    </row>
    <row r="12" spans="1:12" x14ac:dyDescent="0.2">
      <c r="A12" s="307" t="s">
        <v>2055</v>
      </c>
      <c r="B12" s="308" t="s">
        <v>2056</v>
      </c>
      <c r="C12" s="308" t="s">
        <v>46</v>
      </c>
      <c r="D12" s="308" t="s">
        <v>14</v>
      </c>
      <c r="E12" s="308" t="s">
        <v>212</v>
      </c>
      <c r="F12" s="309">
        <v>8</v>
      </c>
      <c r="G12" s="309">
        <v>0</v>
      </c>
      <c r="H12" s="310">
        <v>8</v>
      </c>
      <c r="I12" s="64" t="s">
        <v>2110</v>
      </c>
      <c r="J12" s="2" t="str">
        <f t="shared" si="3"/>
        <v>23/0083</v>
      </c>
      <c r="K12" s="2" t="str">
        <f t="shared" si="4"/>
        <v>0</v>
      </c>
      <c r="L12" s="2" t="str">
        <f t="shared" si="5"/>
        <v>jednicové zákazky</v>
      </c>
    </row>
    <row r="13" spans="1:12" x14ac:dyDescent="0.2">
      <c r="A13" s="307" t="s">
        <v>2057</v>
      </c>
      <c r="B13" s="308" t="s">
        <v>2056</v>
      </c>
      <c r="C13" s="308" t="s">
        <v>8</v>
      </c>
      <c r="D13" s="308" t="s">
        <v>9</v>
      </c>
      <c r="E13" s="308" t="s">
        <v>13</v>
      </c>
      <c r="F13" s="309">
        <v>4</v>
      </c>
      <c r="G13" s="309">
        <v>0</v>
      </c>
      <c r="H13" s="310">
        <v>4</v>
      </c>
      <c r="I13" s="64" t="s">
        <v>2110</v>
      </c>
      <c r="J13" s="2" t="str">
        <f t="shared" si="3"/>
        <v>23/0084</v>
      </c>
      <c r="K13" s="2" t="str">
        <f t="shared" si="4"/>
        <v>0</v>
      </c>
      <c r="L13" s="2" t="str">
        <f t="shared" si="5"/>
        <v>jednicové zákazky</v>
      </c>
    </row>
    <row r="14" spans="1:12" x14ac:dyDescent="0.2">
      <c r="A14" s="307" t="s">
        <v>2057</v>
      </c>
      <c r="B14" s="308" t="s">
        <v>2056</v>
      </c>
      <c r="C14" s="308" t="s">
        <v>8</v>
      </c>
      <c r="D14" s="308" t="s">
        <v>14</v>
      </c>
      <c r="E14" s="308" t="s">
        <v>1958</v>
      </c>
      <c r="F14" s="309">
        <v>8</v>
      </c>
      <c r="G14" s="309">
        <v>0</v>
      </c>
      <c r="H14" s="310">
        <v>8</v>
      </c>
      <c r="I14" s="64" t="s">
        <v>2110</v>
      </c>
      <c r="J14" s="2" t="str">
        <f t="shared" si="3"/>
        <v>23/0084</v>
      </c>
      <c r="K14" s="2" t="str">
        <f t="shared" si="4"/>
        <v>0</v>
      </c>
      <c r="L14" s="2" t="str">
        <f t="shared" si="5"/>
        <v>jednicové zákazky</v>
      </c>
    </row>
    <row r="15" spans="1:12" x14ac:dyDescent="0.2">
      <c r="A15" s="307" t="s">
        <v>2057</v>
      </c>
      <c r="B15" s="308" t="s">
        <v>2056</v>
      </c>
      <c r="C15" s="308" t="s">
        <v>46</v>
      </c>
      <c r="D15" s="308" t="s">
        <v>9</v>
      </c>
      <c r="E15" s="308" t="s">
        <v>212</v>
      </c>
      <c r="F15" s="309">
        <v>16</v>
      </c>
      <c r="G15" s="309">
        <v>0</v>
      </c>
      <c r="H15" s="310">
        <v>16</v>
      </c>
      <c r="I15" s="64" t="s">
        <v>2110</v>
      </c>
      <c r="J15" s="2" t="str">
        <f t="shared" si="3"/>
        <v>23/0084</v>
      </c>
      <c r="K15" s="2" t="str">
        <f t="shared" si="4"/>
        <v>0</v>
      </c>
      <c r="L15" s="2" t="str">
        <f t="shared" si="5"/>
        <v>jednicové zákazky</v>
      </c>
    </row>
    <row r="16" spans="1:12" x14ac:dyDescent="0.2">
      <c r="A16" s="307" t="s">
        <v>2026</v>
      </c>
      <c r="B16" s="308" t="s">
        <v>1951</v>
      </c>
      <c r="C16" s="308" t="s">
        <v>15</v>
      </c>
      <c r="D16" s="308" t="s">
        <v>9</v>
      </c>
      <c r="E16" s="308" t="s">
        <v>19</v>
      </c>
      <c r="F16" s="309">
        <v>96</v>
      </c>
      <c r="G16" s="309">
        <v>0</v>
      </c>
      <c r="H16" s="310">
        <v>96</v>
      </c>
      <c r="I16" s="64" t="s">
        <v>2110</v>
      </c>
      <c r="J16" s="2" t="str">
        <f t="shared" si="3"/>
        <v>25/0055</v>
      </c>
      <c r="K16" s="2" t="str">
        <f t="shared" si="4"/>
        <v>0</v>
      </c>
      <c r="L16" s="2" t="str">
        <f t="shared" si="5"/>
        <v>jednicové zákazky</v>
      </c>
    </row>
    <row r="17" spans="1:12" x14ac:dyDescent="0.2">
      <c r="A17" s="307" t="s">
        <v>2026</v>
      </c>
      <c r="B17" s="308" t="s">
        <v>1951</v>
      </c>
      <c r="C17" s="308" t="s">
        <v>15</v>
      </c>
      <c r="D17" s="308" t="s">
        <v>14</v>
      </c>
      <c r="E17" s="308" t="s">
        <v>1952</v>
      </c>
      <c r="F17" s="309">
        <v>33.5</v>
      </c>
      <c r="G17" s="309">
        <v>0</v>
      </c>
      <c r="H17" s="310">
        <v>33.5</v>
      </c>
      <c r="I17" s="64" t="s">
        <v>2110</v>
      </c>
      <c r="J17" s="2" t="str">
        <f t="shared" si="3"/>
        <v>25/0055</v>
      </c>
      <c r="K17" s="2" t="str">
        <f t="shared" si="4"/>
        <v>0</v>
      </c>
      <c r="L17" s="2" t="str">
        <f t="shared" si="5"/>
        <v>jednicové zákazky</v>
      </c>
    </row>
    <row r="18" spans="1:12" x14ac:dyDescent="0.2">
      <c r="A18" s="307" t="s">
        <v>2026</v>
      </c>
      <c r="B18" s="308" t="s">
        <v>1951</v>
      </c>
      <c r="C18" s="308" t="s">
        <v>15</v>
      </c>
      <c r="D18" s="308" t="s">
        <v>14</v>
      </c>
      <c r="E18" s="308" t="s">
        <v>1720</v>
      </c>
      <c r="F18" s="309">
        <v>102</v>
      </c>
      <c r="G18" s="309">
        <v>0</v>
      </c>
      <c r="H18" s="310">
        <v>102</v>
      </c>
      <c r="I18" s="64" t="s">
        <v>2110</v>
      </c>
      <c r="J18" s="2" t="str">
        <f t="shared" si="3"/>
        <v>25/0055</v>
      </c>
      <c r="K18" s="2" t="str">
        <f t="shared" si="4"/>
        <v>0</v>
      </c>
      <c r="L18" s="2" t="str">
        <f t="shared" si="5"/>
        <v>jednicové zákazky</v>
      </c>
    </row>
    <row r="19" spans="1:12" x14ac:dyDescent="0.2">
      <c r="A19" s="307" t="s">
        <v>2026</v>
      </c>
      <c r="B19" s="308" t="s">
        <v>1951</v>
      </c>
      <c r="C19" s="308" t="s">
        <v>15</v>
      </c>
      <c r="D19" s="308" t="s">
        <v>14</v>
      </c>
      <c r="E19" s="308" t="s">
        <v>19</v>
      </c>
      <c r="F19" s="309">
        <v>216</v>
      </c>
      <c r="G19" s="309">
        <v>0</v>
      </c>
      <c r="H19" s="310">
        <v>216</v>
      </c>
      <c r="I19" s="64" t="s">
        <v>2110</v>
      </c>
      <c r="J19" s="2" t="str">
        <f t="shared" si="3"/>
        <v>25/0055</v>
      </c>
      <c r="K19" s="2" t="str">
        <f t="shared" si="4"/>
        <v>0</v>
      </c>
      <c r="L19" s="2" t="str">
        <f t="shared" si="5"/>
        <v>jednicové zákazky</v>
      </c>
    </row>
    <row r="20" spans="1:12" x14ac:dyDescent="0.2">
      <c r="A20" s="307" t="s">
        <v>2026</v>
      </c>
      <c r="B20" s="308" t="s">
        <v>1951</v>
      </c>
      <c r="C20" s="308" t="s">
        <v>46</v>
      </c>
      <c r="D20" s="308" t="s">
        <v>9</v>
      </c>
      <c r="E20" s="308" t="s">
        <v>24</v>
      </c>
      <c r="F20" s="309">
        <v>96</v>
      </c>
      <c r="G20" s="309">
        <v>0</v>
      </c>
      <c r="H20" s="310">
        <v>96</v>
      </c>
      <c r="I20" s="64" t="s">
        <v>2110</v>
      </c>
      <c r="J20" s="2" t="str">
        <f t="shared" si="3"/>
        <v>25/0055</v>
      </c>
      <c r="K20" s="2" t="str">
        <f t="shared" si="4"/>
        <v>0</v>
      </c>
      <c r="L20" s="2" t="str">
        <f t="shared" si="5"/>
        <v>jednicové zákazky</v>
      </c>
    </row>
    <row r="21" spans="1:12" x14ac:dyDescent="0.2">
      <c r="A21" s="307" t="s">
        <v>2026</v>
      </c>
      <c r="B21" s="308" t="s">
        <v>1951</v>
      </c>
      <c r="C21" s="308" t="s">
        <v>46</v>
      </c>
      <c r="D21" s="308" t="s">
        <v>9</v>
      </c>
      <c r="E21" s="308" t="s">
        <v>212</v>
      </c>
      <c r="F21" s="309">
        <v>20</v>
      </c>
      <c r="G21" s="309">
        <v>0</v>
      </c>
      <c r="H21" s="310">
        <v>20</v>
      </c>
      <c r="I21" s="64" t="s">
        <v>2110</v>
      </c>
      <c r="J21" s="2" t="str">
        <f t="shared" si="3"/>
        <v>25/0055</v>
      </c>
      <c r="K21" s="2" t="str">
        <f t="shared" si="4"/>
        <v>0</v>
      </c>
      <c r="L21" s="2" t="str">
        <f t="shared" si="5"/>
        <v>jednicové zákazky</v>
      </c>
    </row>
    <row r="22" spans="1:12" x14ac:dyDescent="0.2">
      <c r="A22" s="307" t="s">
        <v>2026</v>
      </c>
      <c r="B22" s="308" t="s">
        <v>1951</v>
      </c>
      <c r="C22" s="308" t="s">
        <v>46</v>
      </c>
      <c r="D22" s="308" t="s">
        <v>14</v>
      </c>
      <c r="E22" s="308" t="s">
        <v>212</v>
      </c>
      <c r="F22" s="309">
        <v>94</v>
      </c>
      <c r="G22" s="309">
        <v>0</v>
      </c>
      <c r="H22" s="310">
        <v>94</v>
      </c>
      <c r="I22" s="64" t="s">
        <v>2110</v>
      </c>
      <c r="J22" s="2" t="str">
        <f t="shared" si="3"/>
        <v>25/0055</v>
      </c>
      <c r="K22" s="2" t="str">
        <f t="shared" si="4"/>
        <v>0</v>
      </c>
      <c r="L22" s="2" t="str">
        <f t="shared" si="5"/>
        <v>jednicové zákazky</v>
      </c>
    </row>
    <row r="23" spans="1:12" x14ac:dyDescent="0.2">
      <c r="A23" s="307" t="s">
        <v>2026</v>
      </c>
      <c r="B23" s="308" t="s">
        <v>1951</v>
      </c>
      <c r="C23" s="308" t="s">
        <v>46</v>
      </c>
      <c r="D23" s="308" t="s">
        <v>14</v>
      </c>
      <c r="E23" s="308" t="s">
        <v>278</v>
      </c>
      <c r="F23" s="309">
        <v>44.5</v>
      </c>
      <c r="G23" s="309">
        <v>0</v>
      </c>
      <c r="H23" s="310">
        <v>44.5</v>
      </c>
      <c r="I23" s="64" t="s">
        <v>2110</v>
      </c>
      <c r="J23" s="2" t="str">
        <f t="shared" si="3"/>
        <v>25/0055</v>
      </c>
      <c r="K23" s="2" t="str">
        <f t="shared" si="4"/>
        <v>0</v>
      </c>
      <c r="L23" s="2" t="str">
        <f t="shared" si="5"/>
        <v>jednicové zákazky</v>
      </c>
    </row>
    <row r="24" spans="1:12" x14ac:dyDescent="0.2">
      <c r="A24" s="307" t="s">
        <v>2026</v>
      </c>
      <c r="B24" s="308" t="s">
        <v>1951</v>
      </c>
      <c r="C24" s="308" t="s">
        <v>46</v>
      </c>
      <c r="D24" s="308" t="s">
        <v>14</v>
      </c>
      <c r="E24" s="308" t="s">
        <v>1119</v>
      </c>
      <c r="F24" s="309">
        <v>42</v>
      </c>
      <c r="G24" s="309">
        <v>0</v>
      </c>
      <c r="H24" s="310">
        <v>42</v>
      </c>
      <c r="I24" s="64" t="s">
        <v>2110</v>
      </c>
      <c r="J24" s="2" t="str">
        <f t="shared" si="3"/>
        <v>25/0055</v>
      </c>
      <c r="K24" s="2" t="str">
        <f t="shared" si="4"/>
        <v>0</v>
      </c>
      <c r="L24" s="2" t="str">
        <f t="shared" si="5"/>
        <v>jednicové zákazky</v>
      </c>
    </row>
    <row r="25" spans="1:12" x14ac:dyDescent="0.2">
      <c r="A25" s="307" t="s">
        <v>1986</v>
      </c>
      <c r="B25" s="308" t="s">
        <v>1987</v>
      </c>
      <c r="C25" s="308" t="s">
        <v>15</v>
      </c>
      <c r="D25" s="308" t="s">
        <v>9</v>
      </c>
      <c r="E25" s="308" t="s">
        <v>2044</v>
      </c>
      <c r="F25" s="309">
        <v>40.5</v>
      </c>
      <c r="G25" s="309">
        <v>2</v>
      </c>
      <c r="H25" s="310">
        <v>42.5</v>
      </c>
      <c r="I25" s="64" t="s">
        <v>2110</v>
      </c>
      <c r="J25" s="2" t="str">
        <f t="shared" si="3"/>
        <v>25/0087</v>
      </c>
      <c r="K25" s="2" t="str">
        <f t="shared" si="4"/>
        <v>0</v>
      </c>
      <c r="L25" s="2" t="str">
        <f t="shared" si="5"/>
        <v>jednicové zákazky</v>
      </c>
    </row>
    <row r="26" spans="1:12" x14ac:dyDescent="0.2">
      <c r="A26" s="307" t="s">
        <v>1986</v>
      </c>
      <c r="B26" s="308" t="s">
        <v>1987</v>
      </c>
      <c r="C26" s="308" t="s">
        <v>15</v>
      </c>
      <c r="D26" s="308" t="s">
        <v>14</v>
      </c>
      <c r="E26" s="308" t="s">
        <v>27</v>
      </c>
      <c r="F26" s="309">
        <v>93.5</v>
      </c>
      <c r="G26" s="309">
        <v>0</v>
      </c>
      <c r="H26" s="310">
        <v>93.5</v>
      </c>
      <c r="I26" s="64" t="s">
        <v>2110</v>
      </c>
      <c r="J26" s="2" t="str">
        <f t="shared" si="3"/>
        <v>25/0087</v>
      </c>
      <c r="K26" s="2" t="str">
        <f t="shared" si="4"/>
        <v>0</v>
      </c>
      <c r="L26" s="2" t="str">
        <f t="shared" si="5"/>
        <v>jednicové zákazky</v>
      </c>
    </row>
    <row r="27" spans="1:12" x14ac:dyDescent="0.2">
      <c r="A27" s="307" t="s">
        <v>1986</v>
      </c>
      <c r="B27" s="308" t="s">
        <v>1987</v>
      </c>
      <c r="C27" s="308" t="s">
        <v>15</v>
      </c>
      <c r="D27" s="308" t="s">
        <v>14</v>
      </c>
      <c r="E27" s="308" t="s">
        <v>26</v>
      </c>
      <c r="F27" s="309">
        <v>50</v>
      </c>
      <c r="G27" s="309">
        <v>0</v>
      </c>
      <c r="H27" s="310">
        <v>50</v>
      </c>
      <c r="I27" s="64" t="s">
        <v>2110</v>
      </c>
      <c r="J27" s="2" t="str">
        <f t="shared" si="3"/>
        <v>25/0087</v>
      </c>
      <c r="K27" s="2" t="str">
        <f t="shared" si="4"/>
        <v>0</v>
      </c>
      <c r="L27" s="2" t="str">
        <f t="shared" si="5"/>
        <v>jednicové zákazky</v>
      </c>
    </row>
    <row r="28" spans="1:12" x14ac:dyDescent="0.2">
      <c r="A28" s="307" t="s">
        <v>1986</v>
      </c>
      <c r="B28" s="308" t="s">
        <v>1987</v>
      </c>
      <c r="C28" s="308" t="s">
        <v>15</v>
      </c>
      <c r="D28" s="308" t="s">
        <v>14</v>
      </c>
      <c r="E28" s="308" t="s">
        <v>27</v>
      </c>
      <c r="F28" s="309">
        <v>63</v>
      </c>
      <c r="G28" s="309">
        <v>0</v>
      </c>
      <c r="H28" s="310">
        <v>63</v>
      </c>
      <c r="I28" s="64" t="s">
        <v>2110</v>
      </c>
      <c r="J28" s="2" t="str">
        <f t="shared" si="3"/>
        <v>25/0087</v>
      </c>
      <c r="K28" s="2" t="str">
        <f t="shared" si="4"/>
        <v>0</v>
      </c>
      <c r="L28" s="2" t="str">
        <f t="shared" si="5"/>
        <v>jednicové zákazky</v>
      </c>
    </row>
    <row r="29" spans="1:12" x14ac:dyDescent="0.2">
      <c r="A29" s="307" t="s">
        <v>1996</v>
      </c>
      <c r="B29" s="308" t="s">
        <v>1997</v>
      </c>
      <c r="C29" s="308" t="s">
        <v>15</v>
      </c>
      <c r="D29" s="308" t="s">
        <v>9</v>
      </c>
      <c r="E29" s="308" t="s">
        <v>16</v>
      </c>
      <c r="F29" s="309">
        <v>16</v>
      </c>
      <c r="G29" s="309">
        <v>0</v>
      </c>
      <c r="H29" s="310">
        <v>16</v>
      </c>
      <c r="I29" s="64" t="s">
        <v>2110</v>
      </c>
      <c r="J29" s="2" t="str">
        <f t="shared" si="3"/>
        <v>25/0088</v>
      </c>
      <c r="K29" s="2" t="str">
        <f t="shared" si="4"/>
        <v>0</v>
      </c>
      <c r="L29" s="2" t="str">
        <f t="shared" si="5"/>
        <v>jednicové zákazky</v>
      </c>
    </row>
    <row r="30" spans="1:12" x14ac:dyDescent="0.2">
      <c r="A30" s="307" t="s">
        <v>2027</v>
      </c>
      <c r="B30" s="308" t="s">
        <v>2028</v>
      </c>
      <c r="C30" s="308" t="s">
        <v>15</v>
      </c>
      <c r="D30" s="308" t="s">
        <v>9</v>
      </c>
      <c r="E30" s="308" t="s">
        <v>16</v>
      </c>
      <c r="F30" s="309">
        <v>152</v>
      </c>
      <c r="G30" s="309">
        <v>0</v>
      </c>
      <c r="H30" s="310">
        <v>152</v>
      </c>
      <c r="I30" s="64" t="s">
        <v>2110</v>
      </c>
      <c r="J30" s="2" t="str">
        <f t="shared" si="3"/>
        <v>25/0095</v>
      </c>
      <c r="K30" s="2" t="str">
        <f t="shared" si="4"/>
        <v>0</v>
      </c>
      <c r="L30" s="2" t="str">
        <f t="shared" si="5"/>
        <v>jednicové zákazky</v>
      </c>
    </row>
    <row r="31" spans="1:12" x14ac:dyDescent="0.2">
      <c r="A31" s="307" t="s">
        <v>2027</v>
      </c>
      <c r="B31" s="308" t="s">
        <v>2028</v>
      </c>
      <c r="C31" s="308" t="s">
        <v>15</v>
      </c>
      <c r="D31" s="308" t="s">
        <v>9</v>
      </c>
      <c r="E31" s="308" t="s">
        <v>1998</v>
      </c>
      <c r="F31" s="309">
        <v>263.5</v>
      </c>
      <c r="G31" s="309">
        <v>0</v>
      </c>
      <c r="H31" s="310">
        <v>263.5</v>
      </c>
      <c r="I31" s="64" t="s">
        <v>2110</v>
      </c>
      <c r="J31" s="2" t="str">
        <f t="shared" si="3"/>
        <v>25/0095</v>
      </c>
      <c r="K31" s="2" t="str">
        <f t="shared" si="4"/>
        <v>0</v>
      </c>
      <c r="L31" s="2" t="str">
        <f t="shared" si="5"/>
        <v>jednicové zákazky</v>
      </c>
    </row>
    <row r="32" spans="1:12" x14ac:dyDescent="0.2">
      <c r="A32" s="307" t="s">
        <v>2027</v>
      </c>
      <c r="B32" s="308" t="s">
        <v>2028</v>
      </c>
      <c r="C32" s="308" t="s">
        <v>15</v>
      </c>
      <c r="D32" s="308" t="s">
        <v>9</v>
      </c>
      <c r="E32" s="308" t="s">
        <v>18</v>
      </c>
      <c r="F32" s="309">
        <v>24</v>
      </c>
      <c r="G32" s="309">
        <v>0</v>
      </c>
      <c r="H32" s="310">
        <v>24</v>
      </c>
      <c r="I32" s="64" t="s">
        <v>2110</v>
      </c>
      <c r="J32" s="2" t="str">
        <f t="shared" si="3"/>
        <v>25/0095</v>
      </c>
      <c r="K32" s="2" t="str">
        <f t="shared" si="4"/>
        <v>0</v>
      </c>
      <c r="L32" s="2" t="str">
        <f t="shared" si="5"/>
        <v>jednicové zákazky</v>
      </c>
    </row>
    <row r="33" spans="1:12" x14ac:dyDescent="0.2">
      <c r="A33" s="307" t="s">
        <v>2027</v>
      </c>
      <c r="B33" s="308" t="s">
        <v>2028</v>
      </c>
      <c r="C33" s="308" t="s">
        <v>15</v>
      </c>
      <c r="D33" s="308" t="s">
        <v>14</v>
      </c>
      <c r="E33" s="308" t="s">
        <v>1998</v>
      </c>
      <c r="F33" s="309">
        <v>324.75</v>
      </c>
      <c r="G33" s="309">
        <v>0</v>
      </c>
      <c r="H33" s="310">
        <v>324.75</v>
      </c>
      <c r="I33" s="64" t="s">
        <v>2110</v>
      </c>
      <c r="J33" s="2" t="str">
        <f t="shared" si="3"/>
        <v>25/0095</v>
      </c>
      <c r="K33" s="2" t="str">
        <f t="shared" si="4"/>
        <v>0</v>
      </c>
      <c r="L33" s="2" t="str">
        <f t="shared" si="5"/>
        <v>jednicové zákazky</v>
      </c>
    </row>
    <row r="34" spans="1:12" x14ac:dyDescent="0.2">
      <c r="A34" s="307" t="s">
        <v>2027</v>
      </c>
      <c r="B34" s="308" t="s">
        <v>2028</v>
      </c>
      <c r="C34" s="308" t="s">
        <v>21</v>
      </c>
      <c r="D34" s="308" t="s">
        <v>9</v>
      </c>
      <c r="E34" s="308" t="s">
        <v>1694</v>
      </c>
      <c r="F34" s="309">
        <v>46</v>
      </c>
      <c r="G34" s="309">
        <v>11.75</v>
      </c>
      <c r="H34" s="310">
        <v>57.75</v>
      </c>
      <c r="I34" s="64" t="s">
        <v>2110</v>
      </c>
      <c r="J34" s="2" t="str">
        <f t="shared" si="3"/>
        <v>25/0095</v>
      </c>
      <c r="K34" s="2" t="str">
        <f t="shared" si="4"/>
        <v>0</v>
      </c>
      <c r="L34" s="2" t="str">
        <f t="shared" si="5"/>
        <v>jednicové zákazky</v>
      </c>
    </row>
    <row r="35" spans="1:12" x14ac:dyDescent="0.2">
      <c r="A35" s="307" t="s">
        <v>2027</v>
      </c>
      <c r="B35" s="308" t="s">
        <v>2028</v>
      </c>
      <c r="C35" s="308" t="s">
        <v>15</v>
      </c>
      <c r="D35" s="308" t="s">
        <v>9</v>
      </c>
      <c r="E35" s="308" t="s">
        <v>19</v>
      </c>
      <c r="F35" s="309">
        <v>38</v>
      </c>
      <c r="G35" s="309">
        <v>6.5</v>
      </c>
      <c r="H35" s="310">
        <v>44.5</v>
      </c>
      <c r="I35" s="64" t="s">
        <v>2110</v>
      </c>
      <c r="J35" s="2" t="str">
        <f t="shared" si="3"/>
        <v>25/0095</v>
      </c>
      <c r="K35" s="2" t="str">
        <f t="shared" si="4"/>
        <v>0</v>
      </c>
      <c r="L35" s="2" t="str">
        <f t="shared" si="5"/>
        <v>jednicové zákazky</v>
      </c>
    </row>
    <row r="36" spans="1:12" x14ac:dyDescent="0.2">
      <c r="A36" s="307" t="s">
        <v>2027</v>
      </c>
      <c r="B36" s="308" t="s">
        <v>2028</v>
      </c>
      <c r="C36" s="308" t="s">
        <v>15</v>
      </c>
      <c r="D36" s="308" t="s">
        <v>14</v>
      </c>
      <c r="E36" s="308" t="s">
        <v>1952</v>
      </c>
      <c r="F36" s="309">
        <v>28.5</v>
      </c>
      <c r="G36" s="309">
        <v>0</v>
      </c>
      <c r="H36" s="310">
        <v>28.5</v>
      </c>
      <c r="I36" s="64" t="s">
        <v>2110</v>
      </c>
      <c r="J36" s="2" t="str">
        <f t="shared" si="3"/>
        <v>25/0095</v>
      </c>
      <c r="K36" s="2" t="str">
        <f t="shared" si="4"/>
        <v>0</v>
      </c>
      <c r="L36" s="2" t="str">
        <f t="shared" si="5"/>
        <v>jednicové zákazky</v>
      </c>
    </row>
    <row r="37" spans="1:12" x14ac:dyDescent="0.2">
      <c r="A37" s="307" t="s">
        <v>2027</v>
      </c>
      <c r="B37" s="308" t="s">
        <v>2028</v>
      </c>
      <c r="C37" s="308" t="s">
        <v>15</v>
      </c>
      <c r="D37" s="308" t="s">
        <v>14</v>
      </c>
      <c r="E37" s="308" t="s">
        <v>19</v>
      </c>
      <c r="F37" s="309">
        <v>338.5</v>
      </c>
      <c r="G37" s="309">
        <v>0</v>
      </c>
      <c r="H37" s="310">
        <v>338.5</v>
      </c>
      <c r="I37" s="64" t="s">
        <v>2110</v>
      </c>
      <c r="J37" s="2" t="str">
        <f t="shared" si="3"/>
        <v>25/0095</v>
      </c>
      <c r="K37" s="2" t="str">
        <f t="shared" si="4"/>
        <v>0</v>
      </c>
      <c r="L37" s="2" t="str">
        <f t="shared" si="5"/>
        <v>jednicové zákazky</v>
      </c>
    </row>
    <row r="38" spans="1:12" x14ac:dyDescent="0.2">
      <c r="A38" s="307" t="s">
        <v>1970</v>
      </c>
      <c r="B38" s="308" t="s">
        <v>1971</v>
      </c>
      <c r="C38" s="308" t="s">
        <v>15</v>
      </c>
      <c r="D38" s="308" t="s">
        <v>9</v>
      </c>
      <c r="E38" s="308" t="s">
        <v>16</v>
      </c>
      <c r="F38" s="309">
        <v>8</v>
      </c>
      <c r="G38" s="309">
        <v>0</v>
      </c>
      <c r="H38" s="310">
        <v>8</v>
      </c>
      <c r="I38" s="64" t="s">
        <v>2110</v>
      </c>
      <c r="J38" s="2" t="str">
        <f t="shared" si="3"/>
        <v>25/0109</v>
      </c>
      <c r="K38" s="2" t="str">
        <f t="shared" si="4"/>
        <v>0</v>
      </c>
      <c r="L38" s="2" t="str">
        <f t="shared" si="5"/>
        <v>jednicové zákazky</v>
      </c>
    </row>
    <row r="39" spans="1:12" x14ac:dyDescent="0.2">
      <c r="A39" s="307" t="s">
        <v>1970</v>
      </c>
      <c r="B39" s="308" t="s">
        <v>1971</v>
      </c>
      <c r="C39" s="308" t="s">
        <v>15</v>
      </c>
      <c r="D39" s="308" t="s">
        <v>9</v>
      </c>
      <c r="E39" s="308" t="s">
        <v>1998</v>
      </c>
      <c r="F39" s="309">
        <v>77.5</v>
      </c>
      <c r="G39" s="309">
        <v>0</v>
      </c>
      <c r="H39" s="310">
        <v>77.5</v>
      </c>
      <c r="I39" s="64" t="s">
        <v>2110</v>
      </c>
      <c r="J39" s="2" t="str">
        <f t="shared" si="3"/>
        <v>25/0109</v>
      </c>
      <c r="K39" s="2" t="str">
        <f t="shared" si="4"/>
        <v>0</v>
      </c>
      <c r="L39" s="2" t="str">
        <f t="shared" si="5"/>
        <v>jednicové zákazky</v>
      </c>
    </row>
    <row r="40" spans="1:12" x14ac:dyDescent="0.2">
      <c r="A40" s="307" t="s">
        <v>1970</v>
      </c>
      <c r="B40" s="308" t="s">
        <v>1971</v>
      </c>
      <c r="C40" s="308" t="s">
        <v>15</v>
      </c>
      <c r="D40" s="308" t="s">
        <v>14</v>
      </c>
      <c r="E40" s="308" t="s">
        <v>1998</v>
      </c>
      <c r="F40" s="309">
        <v>24</v>
      </c>
      <c r="G40" s="309">
        <v>0</v>
      </c>
      <c r="H40" s="310">
        <v>24</v>
      </c>
      <c r="I40" s="64" t="s">
        <v>2110</v>
      </c>
      <c r="J40" s="2" t="str">
        <f t="shared" si="3"/>
        <v>25/0109</v>
      </c>
      <c r="K40" s="2" t="str">
        <f t="shared" si="4"/>
        <v>0</v>
      </c>
      <c r="L40" s="2" t="str">
        <f t="shared" si="5"/>
        <v>jednicové zákazky</v>
      </c>
    </row>
    <row r="41" spans="1:12" x14ac:dyDescent="0.2">
      <c r="A41" s="307" t="s">
        <v>1970</v>
      </c>
      <c r="B41" s="308" t="s">
        <v>1971</v>
      </c>
      <c r="C41" s="308" t="s">
        <v>15</v>
      </c>
      <c r="D41" s="308" t="s">
        <v>14</v>
      </c>
      <c r="E41" s="308" t="s">
        <v>2013</v>
      </c>
      <c r="F41" s="309">
        <v>47.5</v>
      </c>
      <c r="G41" s="309">
        <v>0</v>
      </c>
      <c r="H41" s="310">
        <v>47.5</v>
      </c>
      <c r="I41" s="64" t="s">
        <v>2110</v>
      </c>
      <c r="J41" s="2" t="str">
        <f t="shared" si="3"/>
        <v>25/0109</v>
      </c>
      <c r="K41" s="2" t="str">
        <f t="shared" si="4"/>
        <v>0</v>
      </c>
      <c r="L41" s="2" t="str">
        <f t="shared" si="5"/>
        <v>jednicové zákazky</v>
      </c>
    </row>
    <row r="42" spans="1:12" x14ac:dyDescent="0.2">
      <c r="A42" s="307" t="s">
        <v>1970</v>
      </c>
      <c r="B42" s="308" t="s">
        <v>1971</v>
      </c>
      <c r="C42" s="308" t="s">
        <v>15</v>
      </c>
      <c r="D42" s="308" t="s">
        <v>14</v>
      </c>
      <c r="E42" s="308" t="s">
        <v>1826</v>
      </c>
      <c r="F42" s="309">
        <v>1</v>
      </c>
      <c r="G42" s="309">
        <v>0</v>
      </c>
      <c r="H42" s="310">
        <v>1</v>
      </c>
      <c r="I42" s="64" t="s">
        <v>2110</v>
      </c>
      <c r="J42" s="2" t="str">
        <f t="shared" si="3"/>
        <v>25/0109</v>
      </c>
      <c r="K42" s="2" t="str">
        <f t="shared" si="4"/>
        <v>0</v>
      </c>
      <c r="L42" s="2" t="str">
        <f t="shared" si="5"/>
        <v>jednicové zákazky</v>
      </c>
    </row>
    <row r="43" spans="1:12" x14ac:dyDescent="0.2">
      <c r="A43" s="307" t="s">
        <v>1970</v>
      </c>
      <c r="B43" s="308" t="s">
        <v>1971</v>
      </c>
      <c r="C43" s="308" t="s">
        <v>21</v>
      </c>
      <c r="D43" s="308" t="s">
        <v>9</v>
      </c>
      <c r="E43" s="308" t="s">
        <v>1694</v>
      </c>
      <c r="F43" s="309">
        <v>15.5</v>
      </c>
      <c r="G43" s="309">
        <v>0</v>
      </c>
      <c r="H43" s="310">
        <v>15.5</v>
      </c>
      <c r="I43" s="64" t="s">
        <v>2110</v>
      </c>
      <c r="J43" s="2" t="str">
        <f t="shared" si="3"/>
        <v>25/0109</v>
      </c>
      <c r="K43" s="2" t="str">
        <f t="shared" si="4"/>
        <v>0</v>
      </c>
      <c r="L43" s="2" t="str">
        <f t="shared" si="5"/>
        <v>jednicové zákazky</v>
      </c>
    </row>
    <row r="44" spans="1:12" x14ac:dyDescent="0.2">
      <c r="A44" s="307" t="s">
        <v>1970</v>
      </c>
      <c r="B44" s="308" t="s">
        <v>1971</v>
      </c>
      <c r="C44" s="308" t="s">
        <v>15</v>
      </c>
      <c r="D44" s="308" t="s">
        <v>14</v>
      </c>
      <c r="E44" s="308" t="s">
        <v>19</v>
      </c>
      <c r="F44" s="309">
        <v>28.5</v>
      </c>
      <c r="G44" s="309">
        <v>0</v>
      </c>
      <c r="H44" s="310">
        <v>28.5</v>
      </c>
      <c r="I44" s="64" t="s">
        <v>2110</v>
      </c>
      <c r="J44" s="2" t="str">
        <f t="shared" si="3"/>
        <v>25/0109</v>
      </c>
      <c r="K44" s="2" t="str">
        <f t="shared" si="4"/>
        <v>0</v>
      </c>
      <c r="L44" s="2" t="str">
        <f t="shared" si="5"/>
        <v>jednicové zákazky</v>
      </c>
    </row>
    <row r="45" spans="1:12" x14ac:dyDescent="0.2">
      <c r="A45" s="307" t="s">
        <v>1970</v>
      </c>
      <c r="B45" s="308" t="s">
        <v>1971</v>
      </c>
      <c r="C45" s="308" t="s">
        <v>46</v>
      </c>
      <c r="D45" s="308" t="s">
        <v>14</v>
      </c>
      <c r="E45" s="308" t="s">
        <v>278</v>
      </c>
      <c r="F45" s="309">
        <v>0.75</v>
      </c>
      <c r="G45" s="309">
        <v>0</v>
      </c>
      <c r="H45" s="310">
        <v>0.75</v>
      </c>
      <c r="I45" s="64" t="s">
        <v>2110</v>
      </c>
      <c r="J45" s="2" t="str">
        <f t="shared" si="3"/>
        <v>25/0109</v>
      </c>
      <c r="K45" s="2" t="str">
        <f t="shared" si="4"/>
        <v>0</v>
      </c>
      <c r="L45" s="2" t="str">
        <f t="shared" si="5"/>
        <v>jednicové zákazky</v>
      </c>
    </row>
    <row r="46" spans="1:12" x14ac:dyDescent="0.2">
      <c r="A46" s="307" t="s">
        <v>2014</v>
      </c>
      <c r="B46" s="308" t="s">
        <v>2015</v>
      </c>
      <c r="C46" s="308" t="s">
        <v>15</v>
      </c>
      <c r="D46" s="308" t="s">
        <v>9</v>
      </c>
      <c r="E46" s="308" t="s">
        <v>10</v>
      </c>
      <c r="F46" s="309">
        <v>16</v>
      </c>
      <c r="G46" s="309">
        <v>0</v>
      </c>
      <c r="H46" s="310">
        <v>16</v>
      </c>
      <c r="I46" s="64" t="s">
        <v>2110</v>
      </c>
      <c r="J46" s="2" t="str">
        <f t="shared" si="3"/>
        <v>25/0110</v>
      </c>
      <c r="K46" s="2" t="str">
        <f t="shared" si="4"/>
        <v>0</v>
      </c>
      <c r="L46" s="2" t="str">
        <f t="shared" si="5"/>
        <v>jednicové zákazky</v>
      </c>
    </row>
    <row r="47" spans="1:12" x14ac:dyDescent="0.2">
      <c r="A47" s="307" t="s">
        <v>2014</v>
      </c>
      <c r="B47" s="308" t="s">
        <v>2015</v>
      </c>
      <c r="C47" s="308" t="s">
        <v>21</v>
      </c>
      <c r="D47" s="308" t="s">
        <v>9</v>
      </c>
      <c r="E47" s="308" t="s">
        <v>22</v>
      </c>
      <c r="F47" s="309">
        <v>16</v>
      </c>
      <c r="G47" s="309">
        <v>0</v>
      </c>
      <c r="H47" s="310">
        <v>16</v>
      </c>
      <c r="I47" s="64" t="s">
        <v>2110</v>
      </c>
      <c r="J47" s="2" t="str">
        <f t="shared" si="3"/>
        <v>25/0110</v>
      </c>
      <c r="K47" s="2" t="str">
        <f t="shared" si="4"/>
        <v>0</v>
      </c>
      <c r="L47" s="2" t="str">
        <f t="shared" si="5"/>
        <v>jednicové zákazky</v>
      </c>
    </row>
    <row r="48" spans="1:12" x14ac:dyDescent="0.2">
      <c r="A48" s="307" t="s">
        <v>2014</v>
      </c>
      <c r="B48" s="308" t="s">
        <v>2015</v>
      </c>
      <c r="C48" s="308" t="s">
        <v>11</v>
      </c>
      <c r="D48" s="308" t="s">
        <v>9</v>
      </c>
      <c r="E48" s="308" t="s">
        <v>12</v>
      </c>
      <c r="F48" s="309">
        <v>0</v>
      </c>
      <c r="G48" s="309">
        <v>7.25</v>
      </c>
      <c r="H48" s="310">
        <v>7.25</v>
      </c>
      <c r="I48" s="64" t="s">
        <v>2110</v>
      </c>
      <c r="J48" s="2" t="str">
        <f t="shared" si="3"/>
        <v>25/0110</v>
      </c>
      <c r="K48" s="2" t="str">
        <f t="shared" si="4"/>
        <v>0</v>
      </c>
      <c r="L48" s="2" t="str">
        <f t="shared" si="5"/>
        <v>jednicové zákazky</v>
      </c>
    </row>
    <row r="49" spans="1:12" x14ac:dyDescent="0.2">
      <c r="A49" s="307" t="s">
        <v>2014</v>
      </c>
      <c r="B49" s="308" t="s">
        <v>2015</v>
      </c>
      <c r="C49" s="308" t="s">
        <v>15</v>
      </c>
      <c r="D49" s="308" t="s">
        <v>14</v>
      </c>
      <c r="E49" s="308" t="s">
        <v>19</v>
      </c>
      <c r="F49" s="309">
        <v>16</v>
      </c>
      <c r="G49" s="309">
        <v>0</v>
      </c>
      <c r="H49" s="310">
        <v>16</v>
      </c>
      <c r="I49" s="64" t="s">
        <v>2110</v>
      </c>
      <c r="J49" s="2" t="str">
        <f t="shared" si="3"/>
        <v>25/0110</v>
      </c>
      <c r="K49" s="2" t="str">
        <f t="shared" si="4"/>
        <v>0</v>
      </c>
      <c r="L49" s="2" t="str">
        <f t="shared" si="5"/>
        <v>jednicové zákazky</v>
      </c>
    </row>
    <row r="50" spans="1:12" x14ac:dyDescent="0.2">
      <c r="A50" s="307" t="s">
        <v>2014</v>
      </c>
      <c r="B50" s="308" t="s">
        <v>2015</v>
      </c>
      <c r="C50" s="308" t="s">
        <v>46</v>
      </c>
      <c r="D50" s="308" t="s">
        <v>9</v>
      </c>
      <c r="E50" s="308" t="s">
        <v>24</v>
      </c>
      <c r="F50" s="309">
        <v>8</v>
      </c>
      <c r="G50" s="309">
        <v>0</v>
      </c>
      <c r="H50" s="310">
        <v>8</v>
      </c>
      <c r="I50" s="64" t="s">
        <v>2110</v>
      </c>
      <c r="J50" s="2" t="str">
        <f t="shared" si="3"/>
        <v>25/0110</v>
      </c>
      <c r="K50" s="2" t="str">
        <f t="shared" si="4"/>
        <v>0</v>
      </c>
      <c r="L50" s="2" t="str">
        <f t="shared" si="5"/>
        <v>jednicové zákazky</v>
      </c>
    </row>
    <row r="51" spans="1:12" x14ac:dyDescent="0.2">
      <c r="A51" s="307" t="s">
        <v>2014</v>
      </c>
      <c r="B51" s="308" t="s">
        <v>2015</v>
      </c>
      <c r="C51" s="308" t="s">
        <v>46</v>
      </c>
      <c r="D51" s="308" t="s">
        <v>9</v>
      </c>
      <c r="E51" s="308" t="s">
        <v>212</v>
      </c>
      <c r="F51" s="309">
        <v>7.5</v>
      </c>
      <c r="G51" s="309">
        <v>0</v>
      </c>
      <c r="H51" s="310">
        <v>7.5</v>
      </c>
      <c r="I51" s="64" t="s">
        <v>2110</v>
      </c>
      <c r="J51" s="2" t="str">
        <f t="shared" si="3"/>
        <v>25/0110</v>
      </c>
      <c r="K51" s="2" t="str">
        <f t="shared" si="4"/>
        <v>0</v>
      </c>
      <c r="L51" s="2" t="str">
        <f t="shared" si="5"/>
        <v>jednicové zákazky</v>
      </c>
    </row>
    <row r="52" spans="1:12" x14ac:dyDescent="0.2">
      <c r="A52" s="307" t="s">
        <v>2014</v>
      </c>
      <c r="B52" s="308" t="s">
        <v>2015</v>
      </c>
      <c r="C52" s="308" t="s">
        <v>46</v>
      </c>
      <c r="D52" s="308" t="s">
        <v>14</v>
      </c>
      <c r="E52" s="308" t="s">
        <v>212</v>
      </c>
      <c r="F52" s="309">
        <v>16</v>
      </c>
      <c r="G52" s="309">
        <v>0</v>
      </c>
      <c r="H52" s="310">
        <v>16</v>
      </c>
      <c r="I52" s="64" t="s">
        <v>2110</v>
      </c>
      <c r="J52" s="2" t="str">
        <f t="shared" si="3"/>
        <v>25/0110</v>
      </c>
      <c r="K52" s="2" t="str">
        <f t="shared" si="4"/>
        <v>0</v>
      </c>
      <c r="L52" s="2" t="str">
        <f t="shared" si="5"/>
        <v>jednicové zákazky</v>
      </c>
    </row>
    <row r="53" spans="1:12" x14ac:dyDescent="0.2">
      <c r="A53" s="307" t="s">
        <v>2014</v>
      </c>
      <c r="B53" s="308" t="s">
        <v>2015</v>
      </c>
      <c r="C53" s="308" t="s">
        <v>46</v>
      </c>
      <c r="D53" s="308" t="s">
        <v>14</v>
      </c>
      <c r="E53" s="308" t="s">
        <v>278</v>
      </c>
      <c r="F53" s="309">
        <v>10.5</v>
      </c>
      <c r="G53" s="309">
        <v>0</v>
      </c>
      <c r="H53" s="310">
        <v>10.5</v>
      </c>
      <c r="I53" s="64" t="s">
        <v>2110</v>
      </c>
      <c r="J53" s="2" t="str">
        <f t="shared" si="3"/>
        <v>25/0110</v>
      </c>
      <c r="K53" s="2" t="str">
        <f t="shared" si="4"/>
        <v>0</v>
      </c>
      <c r="L53" s="2" t="str">
        <f t="shared" si="5"/>
        <v>jednicové zákazky</v>
      </c>
    </row>
    <row r="54" spans="1:12" x14ac:dyDescent="0.2">
      <c r="A54" s="307" t="s">
        <v>2014</v>
      </c>
      <c r="B54" s="308" t="s">
        <v>2015</v>
      </c>
      <c r="C54" s="308" t="s">
        <v>46</v>
      </c>
      <c r="D54" s="308" t="s">
        <v>14</v>
      </c>
      <c r="E54" s="308" t="s">
        <v>1119</v>
      </c>
      <c r="F54" s="309">
        <v>11.25</v>
      </c>
      <c r="G54" s="309">
        <v>0</v>
      </c>
      <c r="H54" s="310">
        <v>11.25</v>
      </c>
      <c r="I54" s="64" t="s">
        <v>2110</v>
      </c>
      <c r="J54" s="2" t="str">
        <f t="shared" si="3"/>
        <v>25/0110</v>
      </c>
      <c r="K54" s="2" t="str">
        <f t="shared" si="4"/>
        <v>0</v>
      </c>
      <c r="L54" s="2" t="str">
        <f t="shared" si="5"/>
        <v>jednicové zákazky</v>
      </c>
    </row>
    <row r="55" spans="1:12" x14ac:dyDescent="0.2">
      <c r="A55" s="307" t="s">
        <v>2029</v>
      </c>
      <c r="B55" s="308" t="s">
        <v>2030</v>
      </c>
      <c r="C55" s="308" t="s">
        <v>15</v>
      </c>
      <c r="D55" s="308" t="s">
        <v>9</v>
      </c>
      <c r="E55" s="308" t="s">
        <v>16</v>
      </c>
      <c r="F55" s="309">
        <v>58</v>
      </c>
      <c r="G55" s="309">
        <v>0</v>
      </c>
      <c r="H55" s="310">
        <v>58</v>
      </c>
      <c r="I55" s="64" t="s">
        <v>2110</v>
      </c>
      <c r="J55" s="2" t="str">
        <f t="shared" si="3"/>
        <v>25/0111</v>
      </c>
      <c r="K55" s="2" t="str">
        <f t="shared" si="4"/>
        <v>0</v>
      </c>
      <c r="L55" s="2" t="str">
        <f t="shared" si="5"/>
        <v>jednicové zákazky</v>
      </c>
    </row>
    <row r="56" spans="1:12" x14ac:dyDescent="0.2">
      <c r="A56" s="307" t="s">
        <v>2029</v>
      </c>
      <c r="B56" s="308" t="s">
        <v>2030</v>
      </c>
      <c r="C56" s="308" t="s">
        <v>15</v>
      </c>
      <c r="D56" s="308" t="s">
        <v>9</v>
      </c>
      <c r="E56" s="308" t="s">
        <v>18</v>
      </c>
      <c r="F56" s="309">
        <v>24</v>
      </c>
      <c r="G56" s="309">
        <v>6</v>
      </c>
      <c r="H56" s="310">
        <v>30</v>
      </c>
      <c r="I56" s="64" t="s">
        <v>2110</v>
      </c>
      <c r="J56" s="2" t="str">
        <f t="shared" si="3"/>
        <v>25/0111</v>
      </c>
      <c r="K56" s="2" t="str">
        <f t="shared" si="4"/>
        <v>0</v>
      </c>
      <c r="L56" s="2" t="str">
        <f t="shared" si="5"/>
        <v>jednicové zákazky</v>
      </c>
    </row>
    <row r="57" spans="1:12" x14ac:dyDescent="0.2">
      <c r="A57" s="307" t="s">
        <v>2029</v>
      </c>
      <c r="B57" s="308" t="s">
        <v>2030</v>
      </c>
      <c r="C57" s="308" t="s">
        <v>15</v>
      </c>
      <c r="D57" s="308" t="s">
        <v>9</v>
      </c>
      <c r="E57" s="308" t="s">
        <v>13</v>
      </c>
      <c r="F57" s="309">
        <v>16</v>
      </c>
      <c r="G57" s="309">
        <v>0</v>
      </c>
      <c r="H57" s="310">
        <v>16</v>
      </c>
      <c r="I57" s="64" t="s">
        <v>2110</v>
      </c>
      <c r="J57" s="2" t="str">
        <f t="shared" si="3"/>
        <v>25/0111</v>
      </c>
      <c r="K57" s="2" t="str">
        <f t="shared" si="4"/>
        <v>0</v>
      </c>
      <c r="L57" s="2" t="str">
        <f t="shared" si="5"/>
        <v>jednicové zákazky</v>
      </c>
    </row>
    <row r="58" spans="1:12" x14ac:dyDescent="0.2">
      <c r="A58" s="307" t="s">
        <v>2029</v>
      </c>
      <c r="B58" s="308" t="s">
        <v>2030</v>
      </c>
      <c r="C58" s="308" t="s">
        <v>15</v>
      </c>
      <c r="D58" s="308" t="s">
        <v>14</v>
      </c>
      <c r="E58" s="308" t="s">
        <v>1955</v>
      </c>
      <c r="F58" s="309">
        <v>34.5</v>
      </c>
      <c r="G58" s="309">
        <v>0</v>
      </c>
      <c r="H58" s="310">
        <v>34.5</v>
      </c>
      <c r="I58" s="64" t="s">
        <v>2110</v>
      </c>
      <c r="J58" s="2" t="str">
        <f t="shared" si="3"/>
        <v>25/0111</v>
      </c>
      <c r="K58" s="2" t="str">
        <f t="shared" si="4"/>
        <v>0</v>
      </c>
      <c r="L58" s="2" t="str">
        <f t="shared" si="5"/>
        <v>jednicové zákazky</v>
      </c>
    </row>
    <row r="59" spans="1:12" x14ac:dyDescent="0.2">
      <c r="A59" s="307" t="s">
        <v>2029</v>
      </c>
      <c r="B59" s="308" t="s">
        <v>2030</v>
      </c>
      <c r="C59" s="308" t="s">
        <v>15</v>
      </c>
      <c r="D59" s="308" t="s">
        <v>14</v>
      </c>
      <c r="E59" s="308" t="s">
        <v>1957</v>
      </c>
      <c r="F59" s="309">
        <v>7.5</v>
      </c>
      <c r="G59" s="309">
        <v>0</v>
      </c>
      <c r="H59" s="310">
        <v>7.5</v>
      </c>
      <c r="I59" s="64" t="s">
        <v>2110</v>
      </c>
      <c r="J59" s="2" t="str">
        <f t="shared" si="3"/>
        <v>25/0111</v>
      </c>
      <c r="K59" s="2" t="str">
        <f t="shared" si="4"/>
        <v>0</v>
      </c>
      <c r="L59" s="2" t="str">
        <f t="shared" si="5"/>
        <v>jednicové zákazky</v>
      </c>
    </row>
    <row r="60" spans="1:12" x14ac:dyDescent="0.2">
      <c r="A60" s="307" t="s">
        <v>2029</v>
      </c>
      <c r="B60" s="308" t="s">
        <v>2030</v>
      </c>
      <c r="C60" s="308" t="s">
        <v>21</v>
      </c>
      <c r="D60" s="308" t="s">
        <v>9</v>
      </c>
      <c r="E60" s="308" t="s">
        <v>30</v>
      </c>
      <c r="F60" s="309">
        <v>15.5</v>
      </c>
      <c r="G60" s="309">
        <v>0</v>
      </c>
      <c r="H60" s="310">
        <v>15.5</v>
      </c>
      <c r="I60" s="64" t="s">
        <v>2110</v>
      </c>
      <c r="J60" s="2" t="str">
        <f t="shared" si="3"/>
        <v>25/0111</v>
      </c>
      <c r="K60" s="2" t="str">
        <f t="shared" si="4"/>
        <v>0</v>
      </c>
      <c r="L60" s="2" t="str">
        <f t="shared" si="5"/>
        <v>jednicové zákazky</v>
      </c>
    </row>
    <row r="61" spans="1:12" x14ac:dyDescent="0.2">
      <c r="A61" s="307" t="s">
        <v>2029</v>
      </c>
      <c r="B61" s="308" t="s">
        <v>2030</v>
      </c>
      <c r="C61" s="308" t="s">
        <v>21</v>
      </c>
      <c r="D61" s="308" t="s">
        <v>9</v>
      </c>
      <c r="E61" s="308" t="s">
        <v>12</v>
      </c>
      <c r="F61" s="309">
        <v>46.5</v>
      </c>
      <c r="G61" s="309">
        <v>2.25</v>
      </c>
      <c r="H61" s="310">
        <v>48.75</v>
      </c>
      <c r="I61" s="64" t="s">
        <v>2110</v>
      </c>
      <c r="J61" s="2" t="str">
        <f t="shared" si="3"/>
        <v>25/0111</v>
      </c>
      <c r="K61" s="2" t="str">
        <f t="shared" si="4"/>
        <v>0</v>
      </c>
      <c r="L61" s="2" t="str">
        <f t="shared" si="5"/>
        <v>jednicové zákazky</v>
      </c>
    </row>
    <row r="62" spans="1:12" x14ac:dyDescent="0.2">
      <c r="A62" s="307" t="s">
        <v>2029</v>
      </c>
      <c r="B62" s="308" t="s">
        <v>2030</v>
      </c>
      <c r="C62" s="308" t="s">
        <v>21</v>
      </c>
      <c r="D62" s="308" t="s">
        <v>9</v>
      </c>
      <c r="E62" s="308" t="s">
        <v>1694</v>
      </c>
      <c r="F62" s="309">
        <v>74</v>
      </c>
      <c r="G62" s="309">
        <v>11.25</v>
      </c>
      <c r="H62" s="310">
        <v>85.25</v>
      </c>
      <c r="I62" s="64" t="s">
        <v>2110</v>
      </c>
      <c r="J62" s="2" t="str">
        <f t="shared" si="3"/>
        <v>25/0111</v>
      </c>
      <c r="K62" s="2" t="str">
        <f t="shared" si="4"/>
        <v>0</v>
      </c>
      <c r="L62" s="2" t="str">
        <f t="shared" si="5"/>
        <v>jednicové zákazky</v>
      </c>
    </row>
    <row r="63" spans="1:12" x14ac:dyDescent="0.2">
      <c r="A63" s="307" t="s">
        <v>2029</v>
      </c>
      <c r="B63" s="308" t="s">
        <v>2030</v>
      </c>
      <c r="C63" s="308" t="s">
        <v>21</v>
      </c>
      <c r="D63" s="308" t="s">
        <v>14</v>
      </c>
      <c r="E63" s="308" t="s">
        <v>12</v>
      </c>
      <c r="F63" s="309">
        <v>28</v>
      </c>
      <c r="G63" s="309">
        <v>0</v>
      </c>
      <c r="H63" s="310">
        <v>28</v>
      </c>
      <c r="I63" s="64" t="s">
        <v>2110</v>
      </c>
      <c r="J63" s="2" t="str">
        <f t="shared" si="3"/>
        <v>25/0111</v>
      </c>
      <c r="K63" s="2" t="str">
        <f t="shared" si="4"/>
        <v>0</v>
      </c>
      <c r="L63" s="2" t="str">
        <f t="shared" si="5"/>
        <v>jednicové zákazky</v>
      </c>
    </row>
    <row r="64" spans="1:12" x14ac:dyDescent="0.2">
      <c r="A64" s="307" t="s">
        <v>2029</v>
      </c>
      <c r="B64" s="308" t="s">
        <v>2030</v>
      </c>
      <c r="C64" s="308" t="s">
        <v>11</v>
      </c>
      <c r="D64" s="308" t="s">
        <v>9</v>
      </c>
      <c r="E64" s="308" t="s">
        <v>12</v>
      </c>
      <c r="F64" s="309">
        <v>15.25</v>
      </c>
      <c r="G64" s="309">
        <v>15.5</v>
      </c>
      <c r="H64" s="310">
        <v>30.75</v>
      </c>
      <c r="I64" s="64" t="s">
        <v>2110</v>
      </c>
      <c r="J64" s="2" t="str">
        <f t="shared" si="3"/>
        <v>25/0111</v>
      </c>
      <c r="K64" s="2" t="str">
        <f t="shared" si="4"/>
        <v>0</v>
      </c>
      <c r="L64" s="2" t="str">
        <f t="shared" si="5"/>
        <v>jednicové zákazky</v>
      </c>
    </row>
    <row r="65" spans="1:12" x14ac:dyDescent="0.2">
      <c r="A65" s="307" t="s">
        <v>2029</v>
      </c>
      <c r="B65" s="308" t="s">
        <v>2030</v>
      </c>
      <c r="C65" s="308" t="s">
        <v>15</v>
      </c>
      <c r="D65" s="308" t="s">
        <v>14</v>
      </c>
      <c r="E65" s="308" t="s">
        <v>1952</v>
      </c>
      <c r="F65" s="309">
        <v>21.5</v>
      </c>
      <c r="G65" s="309">
        <v>0</v>
      </c>
      <c r="H65" s="310">
        <v>21.5</v>
      </c>
      <c r="I65" s="64" t="s">
        <v>2110</v>
      </c>
      <c r="J65" s="2" t="str">
        <f t="shared" si="3"/>
        <v>25/0111</v>
      </c>
      <c r="K65" s="2" t="str">
        <f t="shared" si="4"/>
        <v>0</v>
      </c>
      <c r="L65" s="2" t="str">
        <f t="shared" si="5"/>
        <v>jednicové zákazky</v>
      </c>
    </row>
    <row r="66" spans="1:12" x14ac:dyDescent="0.2">
      <c r="A66" s="307" t="s">
        <v>2029</v>
      </c>
      <c r="B66" s="308" t="s">
        <v>2030</v>
      </c>
      <c r="C66" s="308" t="s">
        <v>15</v>
      </c>
      <c r="D66" s="308" t="s">
        <v>14</v>
      </c>
      <c r="E66" s="308" t="s">
        <v>28</v>
      </c>
      <c r="F66" s="309">
        <v>31.5</v>
      </c>
      <c r="G66" s="309">
        <v>0</v>
      </c>
      <c r="H66" s="310">
        <v>31.5</v>
      </c>
      <c r="I66" s="64" t="s">
        <v>2110</v>
      </c>
      <c r="J66" s="2" t="str">
        <f t="shared" si="3"/>
        <v>25/0111</v>
      </c>
      <c r="K66" s="2" t="str">
        <f t="shared" si="4"/>
        <v>0</v>
      </c>
      <c r="L66" s="2" t="str">
        <f t="shared" si="5"/>
        <v>jednicové zákazky</v>
      </c>
    </row>
    <row r="67" spans="1:12" x14ac:dyDescent="0.2">
      <c r="A67" s="307" t="s">
        <v>2029</v>
      </c>
      <c r="B67" s="308" t="s">
        <v>2030</v>
      </c>
      <c r="C67" s="308" t="s">
        <v>15</v>
      </c>
      <c r="D67" s="308" t="s">
        <v>14</v>
      </c>
      <c r="E67" s="308" t="s">
        <v>19</v>
      </c>
      <c r="F67" s="309">
        <v>70</v>
      </c>
      <c r="G67" s="309">
        <v>0</v>
      </c>
      <c r="H67" s="310">
        <v>70</v>
      </c>
      <c r="I67" s="64" t="s">
        <v>2110</v>
      </c>
      <c r="J67" s="2" t="str">
        <f t="shared" ref="J67:J130" si="6">TRIM(A67)</f>
        <v>25/0111</v>
      </c>
      <c r="K67" s="2" t="str">
        <f t="shared" ref="K67:K130" si="7">MID(J67,4,1)</f>
        <v>0</v>
      </c>
      <c r="L67" s="2" t="str">
        <f t="shared" ref="L67:L130" si="8">IF(K67="9","9_podnik. Réžia",IF(K67="5","5_režijné zákazky",IF(K67="8","8_drobné zákazky",IF(K67="7","7_Vyskum_a_vyvoj","jednicové zákazky"))))</f>
        <v>jednicové zákazky</v>
      </c>
    </row>
    <row r="68" spans="1:12" x14ac:dyDescent="0.2">
      <c r="A68" s="307" t="s">
        <v>2029</v>
      </c>
      <c r="B68" s="308" t="s">
        <v>2030</v>
      </c>
      <c r="C68" s="308" t="s">
        <v>46</v>
      </c>
      <c r="D68" s="308" t="s">
        <v>14</v>
      </c>
      <c r="E68" s="308" t="s">
        <v>278</v>
      </c>
      <c r="F68" s="309">
        <v>11.25</v>
      </c>
      <c r="G68" s="309">
        <v>0</v>
      </c>
      <c r="H68" s="310">
        <v>11.25</v>
      </c>
      <c r="I68" s="64" t="s">
        <v>2110</v>
      </c>
      <c r="J68" s="2" t="str">
        <f t="shared" si="6"/>
        <v>25/0111</v>
      </c>
      <c r="K68" s="2" t="str">
        <f t="shared" si="7"/>
        <v>0</v>
      </c>
      <c r="L68" s="2" t="str">
        <f t="shared" si="8"/>
        <v>jednicové zákazky</v>
      </c>
    </row>
    <row r="69" spans="1:12" x14ac:dyDescent="0.2">
      <c r="A69" s="307" t="s">
        <v>2058</v>
      </c>
      <c r="B69" s="308" t="s">
        <v>2059</v>
      </c>
      <c r="C69" s="308" t="s">
        <v>15</v>
      </c>
      <c r="D69" s="308" t="s">
        <v>14</v>
      </c>
      <c r="E69" s="308" t="s">
        <v>1826</v>
      </c>
      <c r="F69" s="309">
        <v>44</v>
      </c>
      <c r="G69" s="309">
        <v>0</v>
      </c>
      <c r="H69" s="310">
        <v>44</v>
      </c>
      <c r="I69" s="64" t="s">
        <v>2110</v>
      </c>
      <c r="J69" s="2" t="str">
        <f t="shared" si="6"/>
        <v>25/0112</v>
      </c>
      <c r="K69" s="2" t="str">
        <f t="shared" si="7"/>
        <v>0</v>
      </c>
      <c r="L69" s="2" t="str">
        <f t="shared" si="8"/>
        <v>jednicové zákazky</v>
      </c>
    </row>
    <row r="70" spans="1:12" x14ac:dyDescent="0.2">
      <c r="A70" s="307" t="s">
        <v>2058</v>
      </c>
      <c r="B70" s="308" t="s">
        <v>2059</v>
      </c>
      <c r="C70" s="308" t="s">
        <v>21</v>
      </c>
      <c r="D70" s="308" t="s">
        <v>9</v>
      </c>
      <c r="E70" s="308" t="s">
        <v>12</v>
      </c>
      <c r="F70" s="309">
        <v>0</v>
      </c>
      <c r="G70" s="309">
        <v>3.25</v>
      </c>
      <c r="H70" s="310">
        <v>3.25</v>
      </c>
      <c r="I70" s="64" t="s">
        <v>2110</v>
      </c>
      <c r="J70" s="2" t="str">
        <f t="shared" si="6"/>
        <v>25/0112</v>
      </c>
      <c r="K70" s="2" t="str">
        <f t="shared" si="7"/>
        <v>0</v>
      </c>
      <c r="L70" s="2" t="str">
        <f t="shared" si="8"/>
        <v>jednicové zákazky</v>
      </c>
    </row>
    <row r="71" spans="1:12" x14ac:dyDescent="0.2">
      <c r="A71" s="307" t="s">
        <v>2058</v>
      </c>
      <c r="B71" s="308" t="s">
        <v>2059</v>
      </c>
      <c r="C71" s="308" t="s">
        <v>21</v>
      </c>
      <c r="D71" s="308" t="s">
        <v>9</v>
      </c>
      <c r="E71" s="308" t="s">
        <v>1694</v>
      </c>
      <c r="F71" s="309">
        <v>15.5</v>
      </c>
      <c r="G71" s="309">
        <v>0</v>
      </c>
      <c r="H71" s="310">
        <v>15.5</v>
      </c>
      <c r="I71" s="64" t="s">
        <v>2110</v>
      </c>
      <c r="J71" s="2" t="str">
        <f t="shared" si="6"/>
        <v>25/0112</v>
      </c>
      <c r="K71" s="2" t="str">
        <f t="shared" si="7"/>
        <v>0</v>
      </c>
      <c r="L71" s="2" t="str">
        <f t="shared" si="8"/>
        <v>jednicové zákazky</v>
      </c>
    </row>
    <row r="72" spans="1:12" x14ac:dyDescent="0.2">
      <c r="A72" s="307" t="s">
        <v>2058</v>
      </c>
      <c r="B72" s="308" t="s">
        <v>2059</v>
      </c>
      <c r="C72" s="308" t="s">
        <v>21</v>
      </c>
      <c r="D72" s="308" t="s">
        <v>14</v>
      </c>
      <c r="E72" s="308" t="s">
        <v>12</v>
      </c>
      <c r="F72" s="309">
        <v>7</v>
      </c>
      <c r="G72" s="309">
        <v>0</v>
      </c>
      <c r="H72" s="310">
        <v>7</v>
      </c>
      <c r="I72" s="64" t="s">
        <v>2110</v>
      </c>
      <c r="J72" s="2" t="str">
        <f t="shared" si="6"/>
        <v>25/0112</v>
      </c>
      <c r="K72" s="2" t="str">
        <f t="shared" si="7"/>
        <v>0</v>
      </c>
      <c r="L72" s="2" t="str">
        <f t="shared" si="8"/>
        <v>jednicové zákazky</v>
      </c>
    </row>
    <row r="73" spans="1:12" x14ac:dyDescent="0.2">
      <c r="A73" s="307" t="s">
        <v>2060</v>
      </c>
      <c r="B73" s="308" t="s">
        <v>2061</v>
      </c>
      <c r="C73" s="308" t="s">
        <v>15</v>
      </c>
      <c r="D73" s="308" t="s">
        <v>9</v>
      </c>
      <c r="E73" s="308" t="s">
        <v>16</v>
      </c>
      <c r="F73" s="309">
        <v>16</v>
      </c>
      <c r="G73" s="309">
        <v>0</v>
      </c>
      <c r="H73" s="310">
        <v>16</v>
      </c>
      <c r="I73" s="64" t="s">
        <v>2110</v>
      </c>
      <c r="J73" s="2" t="str">
        <f t="shared" si="6"/>
        <v>25/0113</v>
      </c>
      <c r="K73" s="2" t="str">
        <f t="shared" si="7"/>
        <v>0</v>
      </c>
      <c r="L73" s="2" t="str">
        <f t="shared" si="8"/>
        <v>jednicové zákazky</v>
      </c>
    </row>
    <row r="74" spans="1:12" x14ac:dyDescent="0.2">
      <c r="A74" s="307" t="s">
        <v>2060</v>
      </c>
      <c r="B74" s="308" t="s">
        <v>2061</v>
      </c>
      <c r="C74" s="308" t="s">
        <v>15</v>
      </c>
      <c r="D74" s="308" t="s">
        <v>14</v>
      </c>
      <c r="E74" s="308" t="s">
        <v>27</v>
      </c>
      <c r="F74" s="309">
        <v>20.5</v>
      </c>
      <c r="G74" s="309">
        <v>0</v>
      </c>
      <c r="H74" s="310">
        <v>20.5</v>
      </c>
      <c r="I74" s="64" t="s">
        <v>2110</v>
      </c>
      <c r="J74" s="2" t="str">
        <f t="shared" si="6"/>
        <v>25/0113</v>
      </c>
      <c r="K74" s="2" t="str">
        <f t="shared" si="7"/>
        <v>0</v>
      </c>
      <c r="L74" s="2" t="str">
        <f t="shared" si="8"/>
        <v>jednicové zákazky</v>
      </c>
    </row>
    <row r="75" spans="1:12" x14ac:dyDescent="0.2">
      <c r="A75" s="307" t="s">
        <v>2060</v>
      </c>
      <c r="B75" s="308" t="s">
        <v>2061</v>
      </c>
      <c r="C75" s="308" t="s">
        <v>15</v>
      </c>
      <c r="D75" s="308" t="s">
        <v>14</v>
      </c>
      <c r="E75" s="308" t="s">
        <v>10</v>
      </c>
      <c r="F75" s="309">
        <v>15</v>
      </c>
      <c r="G75" s="309">
        <v>0</v>
      </c>
      <c r="H75" s="310">
        <v>15</v>
      </c>
      <c r="I75" s="64" t="s">
        <v>2110</v>
      </c>
      <c r="J75" s="2" t="str">
        <f t="shared" si="6"/>
        <v>25/0113</v>
      </c>
      <c r="K75" s="2" t="str">
        <f t="shared" si="7"/>
        <v>0</v>
      </c>
      <c r="L75" s="2" t="str">
        <f t="shared" si="8"/>
        <v>jednicové zákazky</v>
      </c>
    </row>
    <row r="76" spans="1:12" x14ac:dyDescent="0.2">
      <c r="A76" s="307" t="s">
        <v>2060</v>
      </c>
      <c r="B76" s="308" t="s">
        <v>2061</v>
      </c>
      <c r="C76" s="308" t="s">
        <v>15</v>
      </c>
      <c r="D76" s="308" t="s">
        <v>14</v>
      </c>
      <c r="E76" s="308" t="s">
        <v>32</v>
      </c>
      <c r="F76" s="309">
        <v>7.5</v>
      </c>
      <c r="G76" s="309">
        <v>0</v>
      </c>
      <c r="H76" s="310">
        <v>7.5</v>
      </c>
      <c r="I76" s="64" t="s">
        <v>2110</v>
      </c>
      <c r="J76" s="2" t="str">
        <f t="shared" si="6"/>
        <v>25/0113</v>
      </c>
      <c r="K76" s="2" t="str">
        <f t="shared" si="7"/>
        <v>0</v>
      </c>
      <c r="L76" s="2" t="str">
        <f t="shared" si="8"/>
        <v>jednicové zákazky</v>
      </c>
    </row>
    <row r="77" spans="1:12" x14ac:dyDescent="0.2">
      <c r="A77" s="307" t="s">
        <v>1974</v>
      </c>
      <c r="B77" s="308" t="s">
        <v>1975</v>
      </c>
      <c r="C77" s="308" t="s">
        <v>46</v>
      </c>
      <c r="D77" s="308" t="s">
        <v>9</v>
      </c>
      <c r="E77" s="308" t="s">
        <v>24</v>
      </c>
      <c r="F77" s="309">
        <v>15.5</v>
      </c>
      <c r="G77" s="309">
        <v>0</v>
      </c>
      <c r="H77" s="310">
        <v>15.5</v>
      </c>
      <c r="I77" s="64" t="s">
        <v>2110</v>
      </c>
      <c r="J77" s="2" t="str">
        <f t="shared" si="6"/>
        <v>25/0115</v>
      </c>
      <c r="K77" s="2" t="str">
        <f t="shared" si="7"/>
        <v>0</v>
      </c>
      <c r="L77" s="2" t="str">
        <f t="shared" si="8"/>
        <v>jednicové zákazky</v>
      </c>
    </row>
    <row r="78" spans="1:12" x14ac:dyDescent="0.2">
      <c r="A78" s="307" t="s">
        <v>1974</v>
      </c>
      <c r="B78" s="308" t="s">
        <v>1975</v>
      </c>
      <c r="C78" s="308" t="s">
        <v>46</v>
      </c>
      <c r="D78" s="308" t="s">
        <v>14</v>
      </c>
      <c r="E78" s="308" t="s">
        <v>212</v>
      </c>
      <c r="F78" s="309">
        <v>38.5</v>
      </c>
      <c r="G78" s="309">
        <v>0</v>
      </c>
      <c r="H78" s="310">
        <v>38.5</v>
      </c>
      <c r="I78" s="64" t="s">
        <v>2110</v>
      </c>
      <c r="J78" s="2" t="str">
        <f t="shared" si="6"/>
        <v>25/0115</v>
      </c>
      <c r="K78" s="2" t="str">
        <f t="shared" si="7"/>
        <v>0</v>
      </c>
      <c r="L78" s="2" t="str">
        <f t="shared" si="8"/>
        <v>jednicové zákazky</v>
      </c>
    </row>
    <row r="79" spans="1:12" x14ac:dyDescent="0.2">
      <c r="A79" s="307" t="s">
        <v>2112</v>
      </c>
      <c r="B79" s="308" t="s">
        <v>2113</v>
      </c>
      <c r="C79" s="308" t="s">
        <v>46</v>
      </c>
      <c r="D79" s="308" t="s">
        <v>9</v>
      </c>
      <c r="E79" s="308" t="s">
        <v>24</v>
      </c>
      <c r="F79" s="309">
        <v>8</v>
      </c>
      <c r="G79" s="309">
        <v>0</v>
      </c>
      <c r="H79" s="310">
        <v>8</v>
      </c>
      <c r="I79" s="64" t="s">
        <v>2110</v>
      </c>
      <c r="J79" s="2" t="str">
        <f t="shared" si="6"/>
        <v>25/0122</v>
      </c>
      <c r="K79" s="2" t="str">
        <f t="shared" si="7"/>
        <v>0</v>
      </c>
      <c r="L79" s="2" t="str">
        <f t="shared" si="8"/>
        <v>jednicové zákazky</v>
      </c>
    </row>
    <row r="80" spans="1:12" x14ac:dyDescent="0.2">
      <c r="A80" s="307" t="s">
        <v>1979</v>
      </c>
      <c r="B80" s="308" t="s">
        <v>1980</v>
      </c>
      <c r="C80" s="308" t="s">
        <v>46</v>
      </c>
      <c r="D80" s="308" t="s">
        <v>9</v>
      </c>
      <c r="E80" s="308" t="s">
        <v>24</v>
      </c>
      <c r="F80" s="309">
        <v>8</v>
      </c>
      <c r="G80" s="309">
        <v>0</v>
      </c>
      <c r="H80" s="310">
        <v>8</v>
      </c>
      <c r="I80" s="64" t="s">
        <v>2110</v>
      </c>
      <c r="J80" s="2" t="str">
        <f t="shared" si="6"/>
        <v>25/0133</v>
      </c>
      <c r="K80" s="2" t="str">
        <f t="shared" si="7"/>
        <v>0</v>
      </c>
      <c r="L80" s="2" t="str">
        <f t="shared" si="8"/>
        <v>jednicové zákazky</v>
      </c>
    </row>
    <row r="81" spans="1:12" x14ac:dyDescent="0.2">
      <c r="A81" s="307" t="s">
        <v>1989</v>
      </c>
      <c r="B81" s="308" t="s">
        <v>1990</v>
      </c>
      <c r="C81" s="308" t="s">
        <v>8</v>
      </c>
      <c r="D81" s="308" t="s">
        <v>9</v>
      </c>
      <c r="E81" s="308" t="s">
        <v>10</v>
      </c>
      <c r="F81" s="309">
        <v>80</v>
      </c>
      <c r="G81" s="309">
        <v>8</v>
      </c>
      <c r="H81" s="310">
        <v>88</v>
      </c>
      <c r="I81" s="64" t="s">
        <v>2110</v>
      </c>
      <c r="J81" s="2" t="str">
        <f t="shared" si="6"/>
        <v>25/0136</v>
      </c>
      <c r="K81" s="2" t="str">
        <f t="shared" si="7"/>
        <v>0</v>
      </c>
      <c r="L81" s="2" t="str">
        <f t="shared" si="8"/>
        <v>jednicové zákazky</v>
      </c>
    </row>
    <row r="82" spans="1:12" x14ac:dyDescent="0.2">
      <c r="A82" s="307" t="s">
        <v>1989</v>
      </c>
      <c r="B82" s="308" t="s">
        <v>1990</v>
      </c>
      <c r="C82" s="308" t="s">
        <v>8</v>
      </c>
      <c r="D82" s="308" t="s">
        <v>9</v>
      </c>
      <c r="E82" s="308" t="s">
        <v>19</v>
      </c>
      <c r="F82" s="309">
        <v>101.5</v>
      </c>
      <c r="G82" s="309">
        <v>9</v>
      </c>
      <c r="H82" s="310">
        <v>110.5</v>
      </c>
      <c r="I82" s="64" t="s">
        <v>2110</v>
      </c>
      <c r="J82" s="2" t="str">
        <f t="shared" si="6"/>
        <v>25/0136</v>
      </c>
      <c r="K82" s="2" t="str">
        <f t="shared" si="7"/>
        <v>0</v>
      </c>
      <c r="L82" s="2" t="str">
        <f t="shared" si="8"/>
        <v>jednicové zákazky</v>
      </c>
    </row>
    <row r="83" spans="1:12" x14ac:dyDescent="0.2">
      <c r="A83" s="307" t="s">
        <v>1989</v>
      </c>
      <c r="B83" s="308" t="s">
        <v>1990</v>
      </c>
      <c r="C83" s="308" t="s">
        <v>8</v>
      </c>
      <c r="D83" s="308" t="s">
        <v>9</v>
      </c>
      <c r="E83" s="308" t="s">
        <v>1958</v>
      </c>
      <c r="F83" s="309">
        <v>73</v>
      </c>
      <c r="G83" s="309">
        <v>2.5</v>
      </c>
      <c r="H83" s="310">
        <v>75.5</v>
      </c>
      <c r="I83" s="64" t="s">
        <v>2110</v>
      </c>
      <c r="J83" s="2" t="str">
        <f t="shared" si="6"/>
        <v>25/0136</v>
      </c>
      <c r="K83" s="2" t="str">
        <f t="shared" si="7"/>
        <v>0</v>
      </c>
      <c r="L83" s="2" t="str">
        <f t="shared" si="8"/>
        <v>jednicové zákazky</v>
      </c>
    </row>
    <row r="84" spans="1:12" x14ac:dyDescent="0.2">
      <c r="A84" s="307" t="s">
        <v>1989</v>
      </c>
      <c r="B84" s="308" t="s">
        <v>1990</v>
      </c>
      <c r="C84" s="308" t="s">
        <v>8</v>
      </c>
      <c r="D84" s="308" t="s">
        <v>9</v>
      </c>
      <c r="E84" s="308" t="s">
        <v>13</v>
      </c>
      <c r="F84" s="309">
        <v>16</v>
      </c>
      <c r="G84" s="309">
        <v>0</v>
      </c>
      <c r="H84" s="310">
        <v>16</v>
      </c>
      <c r="I84" s="64" t="s">
        <v>2110</v>
      </c>
      <c r="J84" s="2" t="str">
        <f t="shared" si="6"/>
        <v>25/0136</v>
      </c>
      <c r="K84" s="2" t="str">
        <f t="shared" si="7"/>
        <v>0</v>
      </c>
      <c r="L84" s="2" t="str">
        <f t="shared" si="8"/>
        <v>jednicové zákazky</v>
      </c>
    </row>
    <row r="85" spans="1:12" x14ac:dyDescent="0.2">
      <c r="A85" s="307" t="s">
        <v>1989</v>
      </c>
      <c r="B85" s="308" t="s">
        <v>1990</v>
      </c>
      <c r="C85" s="308" t="s">
        <v>8</v>
      </c>
      <c r="D85" s="308" t="s">
        <v>14</v>
      </c>
      <c r="E85" s="308" t="s">
        <v>19</v>
      </c>
      <c r="F85" s="309">
        <v>207</v>
      </c>
      <c r="G85" s="309">
        <v>0</v>
      </c>
      <c r="H85" s="310">
        <v>207</v>
      </c>
      <c r="I85" s="64" t="s">
        <v>2110</v>
      </c>
      <c r="J85" s="2" t="str">
        <f t="shared" si="6"/>
        <v>25/0136</v>
      </c>
      <c r="K85" s="2" t="str">
        <f t="shared" si="7"/>
        <v>0</v>
      </c>
      <c r="L85" s="2" t="str">
        <f t="shared" si="8"/>
        <v>jednicové zákazky</v>
      </c>
    </row>
    <row r="86" spans="1:12" x14ac:dyDescent="0.2">
      <c r="A86" s="307" t="s">
        <v>1989</v>
      </c>
      <c r="B86" s="308" t="s">
        <v>1990</v>
      </c>
      <c r="C86" s="308" t="s">
        <v>8</v>
      </c>
      <c r="D86" s="308" t="s">
        <v>14</v>
      </c>
      <c r="E86" s="308" t="s">
        <v>1958</v>
      </c>
      <c r="F86" s="309">
        <v>64</v>
      </c>
      <c r="G86" s="309">
        <v>0</v>
      </c>
      <c r="H86" s="310">
        <v>64</v>
      </c>
      <c r="I86" s="64" t="s">
        <v>2110</v>
      </c>
      <c r="J86" s="2" t="str">
        <f t="shared" si="6"/>
        <v>25/0136</v>
      </c>
      <c r="K86" s="2" t="str">
        <f t="shared" si="7"/>
        <v>0</v>
      </c>
      <c r="L86" s="2" t="str">
        <f t="shared" si="8"/>
        <v>jednicové zákazky</v>
      </c>
    </row>
    <row r="87" spans="1:12" x14ac:dyDescent="0.2">
      <c r="A87" s="307" t="s">
        <v>1989</v>
      </c>
      <c r="B87" s="308" t="s">
        <v>1990</v>
      </c>
      <c r="C87" s="308" t="s">
        <v>21</v>
      </c>
      <c r="D87" s="308" t="s">
        <v>9</v>
      </c>
      <c r="E87" s="308" t="s">
        <v>12</v>
      </c>
      <c r="F87" s="309">
        <v>23.25</v>
      </c>
      <c r="G87" s="309">
        <v>0</v>
      </c>
      <c r="H87" s="310">
        <v>23.25</v>
      </c>
      <c r="I87" s="64" t="s">
        <v>2110</v>
      </c>
      <c r="J87" s="2" t="str">
        <f t="shared" si="6"/>
        <v>25/0136</v>
      </c>
      <c r="K87" s="2" t="str">
        <f t="shared" si="7"/>
        <v>0</v>
      </c>
      <c r="L87" s="2" t="str">
        <f t="shared" si="8"/>
        <v>jednicové zákazky</v>
      </c>
    </row>
    <row r="88" spans="1:12" x14ac:dyDescent="0.2">
      <c r="A88" s="307" t="s">
        <v>1989</v>
      </c>
      <c r="B88" s="308" t="s">
        <v>1990</v>
      </c>
      <c r="C88" s="308" t="s">
        <v>11</v>
      </c>
      <c r="D88" s="308" t="s">
        <v>9</v>
      </c>
      <c r="E88" s="308" t="s">
        <v>38</v>
      </c>
      <c r="F88" s="309">
        <v>16.5</v>
      </c>
      <c r="G88" s="309">
        <v>3.75</v>
      </c>
      <c r="H88" s="310">
        <v>20.25</v>
      </c>
      <c r="I88" s="64" t="s">
        <v>2110</v>
      </c>
      <c r="J88" s="2" t="str">
        <f t="shared" si="6"/>
        <v>25/0136</v>
      </c>
      <c r="K88" s="2" t="str">
        <f t="shared" si="7"/>
        <v>0</v>
      </c>
      <c r="L88" s="2" t="str">
        <f t="shared" si="8"/>
        <v>jednicové zákazky</v>
      </c>
    </row>
    <row r="89" spans="1:12" x14ac:dyDescent="0.2">
      <c r="A89" s="307" t="s">
        <v>1989</v>
      </c>
      <c r="B89" s="308" t="s">
        <v>1990</v>
      </c>
      <c r="C89" s="308" t="s">
        <v>46</v>
      </c>
      <c r="D89" s="308" t="s">
        <v>9</v>
      </c>
      <c r="E89" s="308" t="s">
        <v>24</v>
      </c>
      <c r="F89" s="309">
        <v>24</v>
      </c>
      <c r="G89" s="309">
        <v>0</v>
      </c>
      <c r="H89" s="310">
        <v>24</v>
      </c>
      <c r="I89" s="64" t="s">
        <v>2110</v>
      </c>
      <c r="J89" s="2" t="str">
        <f t="shared" si="6"/>
        <v>25/0136</v>
      </c>
      <c r="K89" s="2" t="str">
        <f t="shared" si="7"/>
        <v>0</v>
      </c>
      <c r="L89" s="2" t="str">
        <f t="shared" si="8"/>
        <v>jednicové zákazky</v>
      </c>
    </row>
    <row r="90" spans="1:12" x14ac:dyDescent="0.2">
      <c r="A90" s="307" t="s">
        <v>1989</v>
      </c>
      <c r="B90" s="308" t="s">
        <v>1990</v>
      </c>
      <c r="C90" s="308" t="s">
        <v>46</v>
      </c>
      <c r="D90" s="308" t="s">
        <v>9</v>
      </c>
      <c r="E90" s="308" t="s">
        <v>212</v>
      </c>
      <c r="F90" s="309">
        <v>12</v>
      </c>
      <c r="G90" s="309">
        <v>0</v>
      </c>
      <c r="H90" s="310">
        <v>12</v>
      </c>
      <c r="I90" s="64" t="s">
        <v>2110</v>
      </c>
      <c r="J90" s="2" t="str">
        <f t="shared" si="6"/>
        <v>25/0136</v>
      </c>
      <c r="K90" s="2" t="str">
        <f t="shared" si="7"/>
        <v>0</v>
      </c>
      <c r="L90" s="2" t="str">
        <f t="shared" si="8"/>
        <v>jednicové zákazky</v>
      </c>
    </row>
    <row r="91" spans="1:12" x14ac:dyDescent="0.2">
      <c r="A91" s="307" t="s">
        <v>1989</v>
      </c>
      <c r="B91" s="308" t="s">
        <v>1990</v>
      </c>
      <c r="C91" s="308" t="s">
        <v>46</v>
      </c>
      <c r="D91" s="308" t="s">
        <v>14</v>
      </c>
      <c r="E91" s="308" t="s">
        <v>212</v>
      </c>
      <c r="F91" s="309">
        <v>45</v>
      </c>
      <c r="G91" s="309">
        <v>0</v>
      </c>
      <c r="H91" s="310">
        <v>45</v>
      </c>
      <c r="I91" s="64" t="s">
        <v>2110</v>
      </c>
      <c r="J91" s="2" t="str">
        <f t="shared" si="6"/>
        <v>25/0136</v>
      </c>
      <c r="K91" s="2" t="str">
        <f t="shared" si="7"/>
        <v>0</v>
      </c>
      <c r="L91" s="2" t="str">
        <f t="shared" si="8"/>
        <v>jednicové zákazky</v>
      </c>
    </row>
    <row r="92" spans="1:12" x14ac:dyDescent="0.2">
      <c r="A92" s="307" t="s">
        <v>1989</v>
      </c>
      <c r="B92" s="308" t="s">
        <v>1990</v>
      </c>
      <c r="C92" s="308" t="s">
        <v>46</v>
      </c>
      <c r="D92" s="308" t="s">
        <v>14</v>
      </c>
      <c r="E92" s="308" t="s">
        <v>278</v>
      </c>
      <c r="F92" s="309">
        <v>16.5</v>
      </c>
      <c r="G92" s="309">
        <v>0</v>
      </c>
      <c r="H92" s="310">
        <v>16.5</v>
      </c>
      <c r="I92" s="64" t="s">
        <v>2110</v>
      </c>
      <c r="J92" s="2" t="str">
        <f t="shared" si="6"/>
        <v>25/0136</v>
      </c>
      <c r="K92" s="2" t="str">
        <f t="shared" si="7"/>
        <v>0</v>
      </c>
      <c r="L92" s="2" t="str">
        <f t="shared" si="8"/>
        <v>jednicové zákazky</v>
      </c>
    </row>
    <row r="93" spans="1:12" x14ac:dyDescent="0.2">
      <c r="A93" s="307" t="s">
        <v>1989</v>
      </c>
      <c r="B93" s="308" t="s">
        <v>1990</v>
      </c>
      <c r="C93" s="308" t="s">
        <v>46</v>
      </c>
      <c r="D93" s="308" t="s">
        <v>14</v>
      </c>
      <c r="E93" s="308" t="s">
        <v>1119</v>
      </c>
      <c r="F93" s="309">
        <v>34</v>
      </c>
      <c r="G93" s="309">
        <v>0</v>
      </c>
      <c r="H93" s="310">
        <v>34</v>
      </c>
      <c r="I93" s="64" t="s">
        <v>2110</v>
      </c>
      <c r="J93" s="2" t="str">
        <f t="shared" si="6"/>
        <v>25/0136</v>
      </c>
      <c r="K93" s="2" t="str">
        <f t="shared" si="7"/>
        <v>0</v>
      </c>
      <c r="L93" s="2" t="str">
        <f t="shared" si="8"/>
        <v>jednicové zákazky</v>
      </c>
    </row>
    <row r="94" spans="1:12" x14ac:dyDescent="0.2">
      <c r="A94" s="307" t="s">
        <v>1999</v>
      </c>
      <c r="B94" s="308" t="s">
        <v>2000</v>
      </c>
      <c r="C94" s="308" t="s">
        <v>8</v>
      </c>
      <c r="D94" s="308" t="s">
        <v>9</v>
      </c>
      <c r="E94" s="308" t="s">
        <v>10</v>
      </c>
      <c r="F94" s="309">
        <v>16</v>
      </c>
      <c r="G94" s="309">
        <v>0</v>
      </c>
      <c r="H94" s="310">
        <v>16</v>
      </c>
      <c r="I94" s="64" t="s">
        <v>2110</v>
      </c>
      <c r="J94" s="2" t="str">
        <f t="shared" si="6"/>
        <v>25/0137</v>
      </c>
      <c r="K94" s="2" t="str">
        <f t="shared" si="7"/>
        <v>0</v>
      </c>
      <c r="L94" s="2" t="str">
        <f t="shared" si="8"/>
        <v>jednicové zákazky</v>
      </c>
    </row>
    <row r="95" spans="1:12" x14ac:dyDescent="0.2">
      <c r="A95" s="307" t="s">
        <v>1999</v>
      </c>
      <c r="B95" s="308" t="s">
        <v>2000</v>
      </c>
      <c r="C95" s="308" t="s">
        <v>8</v>
      </c>
      <c r="D95" s="308" t="s">
        <v>9</v>
      </c>
      <c r="E95" s="308" t="s">
        <v>1958</v>
      </c>
      <c r="F95" s="309">
        <v>7</v>
      </c>
      <c r="G95" s="309">
        <v>0</v>
      </c>
      <c r="H95" s="310">
        <v>7</v>
      </c>
      <c r="I95" s="64" t="s">
        <v>2110</v>
      </c>
      <c r="J95" s="2" t="str">
        <f t="shared" si="6"/>
        <v>25/0137</v>
      </c>
      <c r="K95" s="2" t="str">
        <f t="shared" si="7"/>
        <v>0</v>
      </c>
      <c r="L95" s="2" t="str">
        <f t="shared" si="8"/>
        <v>jednicové zákazky</v>
      </c>
    </row>
    <row r="96" spans="1:12" x14ac:dyDescent="0.2">
      <c r="A96" s="307" t="s">
        <v>1999</v>
      </c>
      <c r="B96" s="308" t="s">
        <v>2000</v>
      </c>
      <c r="C96" s="308" t="s">
        <v>8</v>
      </c>
      <c r="D96" s="308" t="s">
        <v>9</v>
      </c>
      <c r="E96" s="308" t="s">
        <v>13</v>
      </c>
      <c r="F96" s="309">
        <v>3</v>
      </c>
      <c r="G96" s="309">
        <v>0</v>
      </c>
      <c r="H96" s="310">
        <v>3</v>
      </c>
      <c r="I96" s="64" t="s">
        <v>2110</v>
      </c>
      <c r="J96" s="2" t="str">
        <f t="shared" si="6"/>
        <v>25/0137</v>
      </c>
      <c r="K96" s="2" t="str">
        <f t="shared" si="7"/>
        <v>0</v>
      </c>
      <c r="L96" s="2" t="str">
        <f t="shared" si="8"/>
        <v>jednicové zákazky</v>
      </c>
    </row>
    <row r="97" spans="1:12" x14ac:dyDescent="0.2">
      <c r="A97" s="307" t="s">
        <v>1999</v>
      </c>
      <c r="B97" s="308" t="s">
        <v>2000</v>
      </c>
      <c r="C97" s="308" t="s">
        <v>8</v>
      </c>
      <c r="D97" s="308" t="s">
        <v>14</v>
      </c>
      <c r="E97" s="308" t="s">
        <v>19</v>
      </c>
      <c r="F97" s="309">
        <v>96.5</v>
      </c>
      <c r="G97" s="309">
        <v>0</v>
      </c>
      <c r="H97" s="310">
        <v>96.5</v>
      </c>
      <c r="I97" s="64" t="s">
        <v>2110</v>
      </c>
      <c r="J97" s="2" t="str">
        <f t="shared" si="6"/>
        <v>25/0137</v>
      </c>
      <c r="K97" s="2" t="str">
        <f t="shared" si="7"/>
        <v>0</v>
      </c>
      <c r="L97" s="2" t="str">
        <f t="shared" si="8"/>
        <v>jednicové zákazky</v>
      </c>
    </row>
    <row r="98" spans="1:12" x14ac:dyDescent="0.2">
      <c r="A98" s="307" t="s">
        <v>1999</v>
      </c>
      <c r="B98" s="308" t="s">
        <v>2000</v>
      </c>
      <c r="C98" s="308" t="s">
        <v>8</v>
      </c>
      <c r="D98" s="308" t="s">
        <v>14</v>
      </c>
      <c r="E98" s="308" t="s">
        <v>1958</v>
      </c>
      <c r="F98" s="309">
        <v>4</v>
      </c>
      <c r="G98" s="309">
        <v>0</v>
      </c>
      <c r="H98" s="310">
        <v>4</v>
      </c>
      <c r="I98" s="64" t="s">
        <v>2110</v>
      </c>
      <c r="J98" s="2" t="str">
        <f t="shared" si="6"/>
        <v>25/0137</v>
      </c>
      <c r="K98" s="2" t="str">
        <f t="shared" si="7"/>
        <v>0</v>
      </c>
      <c r="L98" s="2" t="str">
        <f t="shared" si="8"/>
        <v>jednicové zákazky</v>
      </c>
    </row>
    <row r="99" spans="1:12" x14ac:dyDescent="0.2">
      <c r="A99" s="307" t="s">
        <v>1999</v>
      </c>
      <c r="B99" s="308" t="s">
        <v>2000</v>
      </c>
      <c r="C99" s="308" t="s">
        <v>21</v>
      </c>
      <c r="D99" s="308" t="s">
        <v>9</v>
      </c>
      <c r="E99" s="308" t="s">
        <v>12</v>
      </c>
      <c r="F99" s="309">
        <v>7.75</v>
      </c>
      <c r="G99" s="309">
        <v>0</v>
      </c>
      <c r="H99" s="310">
        <v>7.75</v>
      </c>
      <c r="I99" s="64" t="s">
        <v>2110</v>
      </c>
      <c r="J99" s="2" t="str">
        <f t="shared" si="6"/>
        <v>25/0137</v>
      </c>
      <c r="K99" s="2" t="str">
        <f t="shared" si="7"/>
        <v>0</v>
      </c>
      <c r="L99" s="2" t="str">
        <f t="shared" si="8"/>
        <v>jednicové zákazky</v>
      </c>
    </row>
    <row r="100" spans="1:12" x14ac:dyDescent="0.2">
      <c r="A100" s="307" t="s">
        <v>1999</v>
      </c>
      <c r="B100" s="308" t="s">
        <v>2000</v>
      </c>
      <c r="C100" s="308" t="s">
        <v>21</v>
      </c>
      <c r="D100" s="308" t="s">
        <v>9</v>
      </c>
      <c r="E100" s="308" t="s">
        <v>34</v>
      </c>
      <c r="F100" s="309">
        <v>0</v>
      </c>
      <c r="G100" s="309">
        <v>3</v>
      </c>
      <c r="H100" s="310">
        <v>3</v>
      </c>
      <c r="I100" s="64" t="s">
        <v>2110</v>
      </c>
      <c r="J100" s="2" t="str">
        <f t="shared" si="6"/>
        <v>25/0137</v>
      </c>
      <c r="K100" s="2" t="str">
        <f t="shared" si="7"/>
        <v>0</v>
      </c>
      <c r="L100" s="2" t="str">
        <f t="shared" si="8"/>
        <v>jednicové zákazky</v>
      </c>
    </row>
    <row r="101" spans="1:12" x14ac:dyDescent="0.2">
      <c r="A101" s="307" t="s">
        <v>1999</v>
      </c>
      <c r="B101" s="308" t="s">
        <v>2000</v>
      </c>
      <c r="C101" s="308" t="s">
        <v>46</v>
      </c>
      <c r="D101" s="308" t="s">
        <v>9</v>
      </c>
      <c r="E101" s="308" t="s">
        <v>24</v>
      </c>
      <c r="F101" s="309">
        <v>50.5</v>
      </c>
      <c r="G101" s="309">
        <v>5.5</v>
      </c>
      <c r="H101" s="310">
        <v>56</v>
      </c>
      <c r="I101" s="64" t="s">
        <v>2110</v>
      </c>
      <c r="J101" s="2" t="str">
        <f t="shared" si="6"/>
        <v>25/0137</v>
      </c>
      <c r="K101" s="2" t="str">
        <f t="shared" si="7"/>
        <v>0</v>
      </c>
      <c r="L101" s="2" t="str">
        <f t="shared" si="8"/>
        <v>jednicové zákazky</v>
      </c>
    </row>
    <row r="102" spans="1:12" x14ac:dyDescent="0.2">
      <c r="A102" s="307" t="s">
        <v>2062</v>
      </c>
      <c r="B102" s="308" t="s">
        <v>2063</v>
      </c>
      <c r="C102" s="308" t="s">
        <v>15</v>
      </c>
      <c r="D102" s="308" t="s">
        <v>9</v>
      </c>
      <c r="E102" s="308" t="s">
        <v>16</v>
      </c>
      <c r="F102" s="309">
        <v>12</v>
      </c>
      <c r="G102" s="309">
        <v>0</v>
      </c>
      <c r="H102" s="310">
        <v>12</v>
      </c>
      <c r="I102" s="64" t="s">
        <v>2110</v>
      </c>
      <c r="J102" s="2" t="str">
        <f t="shared" si="6"/>
        <v>25/0142</v>
      </c>
      <c r="K102" s="2" t="str">
        <f t="shared" si="7"/>
        <v>0</v>
      </c>
      <c r="L102" s="2" t="str">
        <f t="shared" si="8"/>
        <v>jednicové zákazky</v>
      </c>
    </row>
    <row r="103" spans="1:12" x14ac:dyDescent="0.2">
      <c r="A103" s="307" t="s">
        <v>2062</v>
      </c>
      <c r="B103" s="308" t="s">
        <v>2063</v>
      </c>
      <c r="C103" s="308" t="s">
        <v>15</v>
      </c>
      <c r="D103" s="308" t="s">
        <v>14</v>
      </c>
      <c r="E103" s="308" t="s">
        <v>1955</v>
      </c>
      <c r="F103" s="309">
        <v>15</v>
      </c>
      <c r="G103" s="309">
        <v>0</v>
      </c>
      <c r="H103" s="310">
        <v>15</v>
      </c>
      <c r="I103" s="64" t="s">
        <v>2110</v>
      </c>
      <c r="J103" s="2" t="str">
        <f t="shared" si="6"/>
        <v>25/0142</v>
      </c>
      <c r="K103" s="2" t="str">
        <f t="shared" si="7"/>
        <v>0</v>
      </c>
      <c r="L103" s="2" t="str">
        <f t="shared" si="8"/>
        <v>jednicové zákazky</v>
      </c>
    </row>
    <row r="104" spans="1:12" x14ac:dyDescent="0.2">
      <c r="A104" s="307" t="s">
        <v>2062</v>
      </c>
      <c r="B104" s="308" t="s">
        <v>2063</v>
      </c>
      <c r="C104" s="308" t="s">
        <v>21</v>
      </c>
      <c r="D104" s="308" t="s">
        <v>9</v>
      </c>
      <c r="E104" s="308" t="s">
        <v>12</v>
      </c>
      <c r="F104" s="309">
        <v>15.5</v>
      </c>
      <c r="G104" s="309">
        <v>0</v>
      </c>
      <c r="H104" s="310">
        <v>15.5</v>
      </c>
      <c r="I104" s="64" t="s">
        <v>2110</v>
      </c>
      <c r="J104" s="2" t="str">
        <f t="shared" si="6"/>
        <v>25/0142</v>
      </c>
      <c r="K104" s="2" t="str">
        <f t="shared" si="7"/>
        <v>0</v>
      </c>
      <c r="L104" s="2" t="str">
        <f t="shared" si="8"/>
        <v>jednicové zákazky</v>
      </c>
    </row>
    <row r="105" spans="1:12" x14ac:dyDescent="0.2">
      <c r="A105" s="307" t="s">
        <v>2062</v>
      </c>
      <c r="B105" s="308" t="s">
        <v>2063</v>
      </c>
      <c r="C105" s="308" t="s">
        <v>21</v>
      </c>
      <c r="D105" s="308" t="s">
        <v>9</v>
      </c>
      <c r="E105" s="308" t="s">
        <v>1694</v>
      </c>
      <c r="F105" s="309">
        <v>7.75</v>
      </c>
      <c r="G105" s="309">
        <v>0</v>
      </c>
      <c r="H105" s="310">
        <v>7.75</v>
      </c>
      <c r="I105" s="64" t="s">
        <v>2110</v>
      </c>
      <c r="J105" s="2" t="str">
        <f t="shared" si="6"/>
        <v>25/0142</v>
      </c>
      <c r="K105" s="2" t="str">
        <f t="shared" si="7"/>
        <v>0</v>
      </c>
      <c r="L105" s="2" t="str">
        <f t="shared" si="8"/>
        <v>jednicové zákazky</v>
      </c>
    </row>
    <row r="106" spans="1:12" x14ac:dyDescent="0.2">
      <c r="A106" s="307" t="s">
        <v>2062</v>
      </c>
      <c r="B106" s="308" t="s">
        <v>2063</v>
      </c>
      <c r="C106" s="308" t="s">
        <v>21</v>
      </c>
      <c r="D106" s="308" t="s">
        <v>14</v>
      </c>
      <c r="E106" s="308" t="s">
        <v>12</v>
      </c>
      <c r="F106" s="309">
        <v>4.5</v>
      </c>
      <c r="G106" s="309">
        <v>0</v>
      </c>
      <c r="H106" s="310">
        <v>4.5</v>
      </c>
      <c r="I106" s="64" t="s">
        <v>2110</v>
      </c>
      <c r="J106" s="2" t="str">
        <f t="shared" si="6"/>
        <v>25/0142</v>
      </c>
      <c r="K106" s="2" t="str">
        <f t="shared" si="7"/>
        <v>0</v>
      </c>
      <c r="L106" s="2" t="str">
        <f t="shared" si="8"/>
        <v>jednicové zákazky</v>
      </c>
    </row>
    <row r="107" spans="1:12" x14ac:dyDescent="0.2">
      <c r="A107" s="307" t="s">
        <v>2062</v>
      </c>
      <c r="B107" s="308" t="s">
        <v>2063</v>
      </c>
      <c r="C107" s="308" t="s">
        <v>46</v>
      </c>
      <c r="D107" s="308" t="s">
        <v>14</v>
      </c>
      <c r="E107" s="308" t="s">
        <v>278</v>
      </c>
      <c r="F107" s="309">
        <v>0.75</v>
      </c>
      <c r="G107" s="309">
        <v>0</v>
      </c>
      <c r="H107" s="310">
        <v>0.75</v>
      </c>
      <c r="I107" s="64" t="s">
        <v>2110</v>
      </c>
      <c r="J107" s="2" t="str">
        <f t="shared" si="6"/>
        <v>25/0142</v>
      </c>
      <c r="K107" s="2" t="str">
        <f t="shared" si="7"/>
        <v>0</v>
      </c>
      <c r="L107" s="2" t="str">
        <f t="shared" si="8"/>
        <v>jednicové zákazky</v>
      </c>
    </row>
    <row r="108" spans="1:12" x14ac:dyDescent="0.2">
      <c r="A108" s="307" t="s">
        <v>1962</v>
      </c>
      <c r="B108" s="308" t="s">
        <v>1963</v>
      </c>
      <c r="C108" s="308" t="s">
        <v>15</v>
      </c>
      <c r="D108" s="308" t="s">
        <v>14</v>
      </c>
      <c r="E108" s="308" t="s">
        <v>1955</v>
      </c>
      <c r="F108" s="309">
        <v>0.5</v>
      </c>
      <c r="G108" s="309">
        <v>0</v>
      </c>
      <c r="H108" s="310">
        <v>0.5</v>
      </c>
      <c r="I108" s="64" t="s">
        <v>2110</v>
      </c>
      <c r="J108" s="2" t="str">
        <f t="shared" si="6"/>
        <v>25/1001</v>
      </c>
      <c r="K108" s="2" t="str">
        <f t="shared" si="7"/>
        <v>1</v>
      </c>
      <c r="L108" s="2" t="str">
        <f t="shared" si="8"/>
        <v>jednicové zákazky</v>
      </c>
    </row>
    <row r="109" spans="1:12" x14ac:dyDescent="0.2">
      <c r="A109" s="307" t="s">
        <v>1962</v>
      </c>
      <c r="B109" s="308" t="s">
        <v>1963</v>
      </c>
      <c r="C109" s="308" t="s">
        <v>15</v>
      </c>
      <c r="D109" s="308" t="s">
        <v>9</v>
      </c>
      <c r="E109" s="308" t="s">
        <v>19</v>
      </c>
      <c r="F109" s="309">
        <v>114</v>
      </c>
      <c r="G109" s="309">
        <v>6</v>
      </c>
      <c r="H109" s="310">
        <v>120</v>
      </c>
      <c r="I109" s="64" t="s">
        <v>2110</v>
      </c>
      <c r="J109" s="2" t="str">
        <f t="shared" si="6"/>
        <v>25/1001</v>
      </c>
      <c r="K109" s="2" t="str">
        <f t="shared" si="7"/>
        <v>1</v>
      </c>
      <c r="L109" s="2" t="str">
        <f t="shared" si="8"/>
        <v>jednicové zákazky</v>
      </c>
    </row>
    <row r="110" spans="1:12" x14ac:dyDescent="0.2">
      <c r="A110" s="307" t="s">
        <v>1962</v>
      </c>
      <c r="B110" s="308" t="s">
        <v>1963</v>
      </c>
      <c r="C110" s="308" t="s">
        <v>15</v>
      </c>
      <c r="D110" s="308" t="s">
        <v>14</v>
      </c>
      <c r="E110" s="308" t="s">
        <v>1952</v>
      </c>
      <c r="F110" s="309">
        <v>129</v>
      </c>
      <c r="G110" s="309">
        <v>0</v>
      </c>
      <c r="H110" s="310">
        <v>129</v>
      </c>
      <c r="I110" s="64" t="s">
        <v>2110</v>
      </c>
      <c r="J110" s="2" t="str">
        <f t="shared" si="6"/>
        <v>25/1001</v>
      </c>
      <c r="K110" s="2" t="str">
        <f t="shared" si="7"/>
        <v>1</v>
      </c>
      <c r="L110" s="2" t="str">
        <f t="shared" si="8"/>
        <v>jednicové zákazky</v>
      </c>
    </row>
    <row r="111" spans="1:12" x14ac:dyDescent="0.2">
      <c r="A111" s="307" t="s">
        <v>1962</v>
      </c>
      <c r="B111" s="308" t="s">
        <v>1963</v>
      </c>
      <c r="C111" s="308" t="s">
        <v>15</v>
      </c>
      <c r="D111" s="308" t="s">
        <v>14</v>
      </c>
      <c r="E111" s="308" t="s">
        <v>19</v>
      </c>
      <c r="F111" s="309">
        <v>585</v>
      </c>
      <c r="G111" s="309">
        <v>0</v>
      </c>
      <c r="H111" s="310">
        <v>585</v>
      </c>
      <c r="I111" s="64" t="s">
        <v>2110</v>
      </c>
      <c r="J111" s="2" t="str">
        <f t="shared" si="6"/>
        <v>25/1001</v>
      </c>
      <c r="K111" s="2" t="str">
        <f t="shared" si="7"/>
        <v>1</v>
      </c>
      <c r="L111" s="2" t="str">
        <f t="shared" si="8"/>
        <v>jednicové zákazky</v>
      </c>
    </row>
    <row r="112" spans="1:12" x14ac:dyDescent="0.2">
      <c r="A112" s="307" t="s">
        <v>1962</v>
      </c>
      <c r="B112" s="308" t="s">
        <v>1963</v>
      </c>
      <c r="C112" s="308" t="s">
        <v>46</v>
      </c>
      <c r="D112" s="308" t="s">
        <v>9</v>
      </c>
      <c r="E112" s="308" t="s">
        <v>24</v>
      </c>
      <c r="F112" s="309">
        <v>40</v>
      </c>
      <c r="G112" s="309">
        <v>0</v>
      </c>
      <c r="H112" s="310">
        <v>40</v>
      </c>
      <c r="I112" s="64" t="s">
        <v>2110</v>
      </c>
      <c r="J112" s="2" t="str">
        <f t="shared" si="6"/>
        <v>25/1001</v>
      </c>
      <c r="K112" s="2" t="str">
        <f t="shared" si="7"/>
        <v>1</v>
      </c>
      <c r="L112" s="2" t="str">
        <f t="shared" si="8"/>
        <v>jednicové zákazky</v>
      </c>
    </row>
    <row r="113" spans="1:12" x14ac:dyDescent="0.2">
      <c r="A113" s="307" t="s">
        <v>1962</v>
      </c>
      <c r="B113" s="308" t="s">
        <v>1963</v>
      </c>
      <c r="C113" s="308" t="s">
        <v>46</v>
      </c>
      <c r="D113" s="308" t="s">
        <v>9</v>
      </c>
      <c r="E113" s="308" t="s">
        <v>212</v>
      </c>
      <c r="F113" s="309">
        <v>58.5</v>
      </c>
      <c r="G113" s="309">
        <v>0</v>
      </c>
      <c r="H113" s="310">
        <v>58.5</v>
      </c>
      <c r="I113" s="64" t="s">
        <v>2110</v>
      </c>
      <c r="J113" s="2" t="str">
        <f t="shared" si="6"/>
        <v>25/1001</v>
      </c>
      <c r="K113" s="2" t="str">
        <f t="shared" si="7"/>
        <v>1</v>
      </c>
      <c r="L113" s="2" t="str">
        <f t="shared" si="8"/>
        <v>jednicové zákazky</v>
      </c>
    </row>
    <row r="114" spans="1:12" x14ac:dyDescent="0.2">
      <c r="A114" s="307" t="s">
        <v>1962</v>
      </c>
      <c r="B114" s="308" t="s">
        <v>1963</v>
      </c>
      <c r="C114" s="308" t="s">
        <v>46</v>
      </c>
      <c r="D114" s="308" t="s">
        <v>14</v>
      </c>
      <c r="E114" s="308" t="s">
        <v>212</v>
      </c>
      <c r="F114" s="309">
        <v>36</v>
      </c>
      <c r="G114" s="309">
        <v>0</v>
      </c>
      <c r="H114" s="310">
        <v>36</v>
      </c>
      <c r="I114" s="64" t="s">
        <v>2110</v>
      </c>
      <c r="J114" s="2" t="str">
        <f t="shared" si="6"/>
        <v>25/1001</v>
      </c>
      <c r="K114" s="2" t="str">
        <f t="shared" si="7"/>
        <v>1</v>
      </c>
      <c r="L114" s="2" t="str">
        <f t="shared" si="8"/>
        <v>jednicové zákazky</v>
      </c>
    </row>
    <row r="115" spans="1:12" x14ac:dyDescent="0.2">
      <c r="A115" s="307" t="s">
        <v>1962</v>
      </c>
      <c r="B115" s="308" t="s">
        <v>1963</v>
      </c>
      <c r="C115" s="308" t="s">
        <v>46</v>
      </c>
      <c r="D115" s="308" t="s">
        <v>14</v>
      </c>
      <c r="E115" s="308" t="s">
        <v>278</v>
      </c>
      <c r="F115" s="309">
        <v>78.75</v>
      </c>
      <c r="G115" s="309">
        <v>0</v>
      </c>
      <c r="H115" s="310">
        <v>78.75</v>
      </c>
      <c r="I115" s="64" t="s">
        <v>2110</v>
      </c>
      <c r="J115" s="2" t="str">
        <f t="shared" si="6"/>
        <v>25/1001</v>
      </c>
      <c r="K115" s="2" t="str">
        <f t="shared" si="7"/>
        <v>1</v>
      </c>
      <c r="L115" s="2" t="str">
        <f t="shared" si="8"/>
        <v>jednicové zákazky</v>
      </c>
    </row>
    <row r="116" spans="1:12" x14ac:dyDescent="0.2">
      <c r="A116" s="307" t="s">
        <v>1962</v>
      </c>
      <c r="B116" s="308" t="s">
        <v>1963</v>
      </c>
      <c r="C116" s="308" t="s">
        <v>46</v>
      </c>
      <c r="D116" s="308" t="s">
        <v>14</v>
      </c>
      <c r="E116" s="308" t="s">
        <v>1119</v>
      </c>
      <c r="F116" s="309">
        <v>24.25</v>
      </c>
      <c r="G116" s="309">
        <v>0</v>
      </c>
      <c r="H116" s="310">
        <v>24.25</v>
      </c>
      <c r="I116" s="64" t="s">
        <v>2110</v>
      </c>
      <c r="J116" s="2" t="str">
        <f t="shared" si="6"/>
        <v>25/1001</v>
      </c>
      <c r="K116" s="2" t="str">
        <f t="shared" si="7"/>
        <v>1</v>
      </c>
      <c r="L116" s="2" t="str">
        <f t="shared" si="8"/>
        <v>jednicové zákazky</v>
      </c>
    </row>
    <row r="117" spans="1:12" x14ac:dyDescent="0.2">
      <c r="A117" s="307" t="s">
        <v>1959</v>
      </c>
      <c r="B117" s="308" t="s">
        <v>1960</v>
      </c>
      <c r="C117" s="308" t="s">
        <v>11</v>
      </c>
      <c r="D117" s="308" t="s">
        <v>9</v>
      </c>
      <c r="E117" s="308" t="s">
        <v>12</v>
      </c>
      <c r="F117" s="309">
        <v>155.5</v>
      </c>
      <c r="G117" s="309">
        <v>18</v>
      </c>
      <c r="H117" s="310">
        <v>173.5</v>
      </c>
      <c r="I117" s="64" t="s">
        <v>2110</v>
      </c>
      <c r="J117" s="2" t="str">
        <f t="shared" si="6"/>
        <v>25/1002</v>
      </c>
      <c r="K117" s="2" t="str">
        <f t="shared" si="7"/>
        <v>1</v>
      </c>
      <c r="L117" s="2" t="str">
        <f t="shared" si="8"/>
        <v>jednicové zákazky</v>
      </c>
    </row>
    <row r="118" spans="1:12" x14ac:dyDescent="0.2">
      <c r="A118" s="307" t="s">
        <v>1959</v>
      </c>
      <c r="B118" s="308" t="s">
        <v>1960</v>
      </c>
      <c r="C118" s="308" t="s">
        <v>15</v>
      </c>
      <c r="D118" s="308" t="s">
        <v>14</v>
      </c>
      <c r="E118" s="308" t="s">
        <v>27</v>
      </c>
      <c r="F118" s="309">
        <v>103</v>
      </c>
      <c r="G118" s="309">
        <v>0</v>
      </c>
      <c r="H118" s="310">
        <v>103</v>
      </c>
      <c r="I118" s="64" t="s">
        <v>2110</v>
      </c>
      <c r="J118" s="2" t="str">
        <f t="shared" si="6"/>
        <v>25/1002</v>
      </c>
      <c r="K118" s="2" t="str">
        <f t="shared" si="7"/>
        <v>1</v>
      </c>
      <c r="L118" s="2" t="str">
        <f t="shared" si="8"/>
        <v>jednicové zákazky</v>
      </c>
    </row>
    <row r="119" spans="1:12" x14ac:dyDescent="0.2">
      <c r="A119" s="307" t="s">
        <v>1959</v>
      </c>
      <c r="B119" s="308" t="s">
        <v>1960</v>
      </c>
      <c r="C119" s="308" t="s">
        <v>15</v>
      </c>
      <c r="D119" s="308" t="s">
        <v>14</v>
      </c>
      <c r="E119" s="308" t="s">
        <v>19</v>
      </c>
      <c r="F119" s="309">
        <v>5</v>
      </c>
      <c r="G119" s="309">
        <v>0</v>
      </c>
      <c r="H119" s="310">
        <v>5</v>
      </c>
      <c r="I119" s="64" t="s">
        <v>2110</v>
      </c>
      <c r="J119" s="2" t="str">
        <f t="shared" si="6"/>
        <v>25/1002</v>
      </c>
      <c r="K119" s="2" t="str">
        <f t="shared" si="7"/>
        <v>1</v>
      </c>
      <c r="L119" s="2" t="str">
        <f t="shared" si="8"/>
        <v>jednicové zákazky</v>
      </c>
    </row>
    <row r="120" spans="1:12" x14ac:dyDescent="0.2">
      <c r="A120" s="307" t="s">
        <v>1959</v>
      </c>
      <c r="B120" s="308" t="s">
        <v>1960</v>
      </c>
      <c r="C120" s="308" t="s">
        <v>46</v>
      </c>
      <c r="D120" s="308" t="s">
        <v>14</v>
      </c>
      <c r="E120" s="308" t="s">
        <v>212</v>
      </c>
      <c r="F120" s="309">
        <v>68</v>
      </c>
      <c r="G120" s="309">
        <v>0</v>
      </c>
      <c r="H120" s="310">
        <v>68</v>
      </c>
      <c r="I120" s="64" t="s">
        <v>2110</v>
      </c>
      <c r="J120" s="2" t="str">
        <f t="shared" si="6"/>
        <v>25/1002</v>
      </c>
      <c r="K120" s="2" t="str">
        <f t="shared" si="7"/>
        <v>1</v>
      </c>
      <c r="L120" s="2" t="str">
        <f t="shared" si="8"/>
        <v>jednicové zákazky</v>
      </c>
    </row>
    <row r="121" spans="1:12" x14ac:dyDescent="0.2">
      <c r="A121" s="307" t="s">
        <v>1959</v>
      </c>
      <c r="B121" s="308" t="s">
        <v>1960</v>
      </c>
      <c r="C121" s="308" t="s">
        <v>46</v>
      </c>
      <c r="D121" s="308" t="s">
        <v>14</v>
      </c>
      <c r="E121" s="308" t="s">
        <v>278</v>
      </c>
      <c r="F121" s="309">
        <v>0.25</v>
      </c>
      <c r="G121" s="309">
        <v>0</v>
      </c>
      <c r="H121" s="310">
        <v>0.25</v>
      </c>
      <c r="I121" s="64" t="s">
        <v>2110</v>
      </c>
      <c r="J121" s="2" t="str">
        <f t="shared" si="6"/>
        <v>25/1002</v>
      </c>
      <c r="K121" s="2" t="str">
        <f t="shared" si="7"/>
        <v>1</v>
      </c>
      <c r="L121" s="2" t="str">
        <f t="shared" si="8"/>
        <v>jednicové zákazky</v>
      </c>
    </row>
    <row r="122" spans="1:12" x14ac:dyDescent="0.2">
      <c r="A122" s="307" t="s">
        <v>1959</v>
      </c>
      <c r="B122" s="308" t="s">
        <v>1960</v>
      </c>
      <c r="C122" s="308" t="s">
        <v>46</v>
      </c>
      <c r="D122" s="308" t="s">
        <v>14</v>
      </c>
      <c r="E122" s="308" t="s">
        <v>1119</v>
      </c>
      <c r="F122" s="309">
        <v>9.5</v>
      </c>
      <c r="G122" s="309">
        <v>0</v>
      </c>
      <c r="H122" s="310">
        <v>9.5</v>
      </c>
      <c r="I122" s="64" t="s">
        <v>2110</v>
      </c>
      <c r="J122" s="2" t="str">
        <f t="shared" si="6"/>
        <v>25/1002</v>
      </c>
      <c r="K122" s="2" t="str">
        <f t="shared" si="7"/>
        <v>1</v>
      </c>
      <c r="L122" s="2" t="str">
        <f t="shared" si="8"/>
        <v>jednicové zákazky</v>
      </c>
    </row>
    <row r="123" spans="1:12" x14ac:dyDescent="0.2">
      <c r="A123" s="307" t="s">
        <v>1964</v>
      </c>
      <c r="B123" s="308" t="s">
        <v>1965</v>
      </c>
      <c r="C123" s="308" t="s">
        <v>21</v>
      </c>
      <c r="D123" s="308" t="s">
        <v>9</v>
      </c>
      <c r="E123" s="308" t="s">
        <v>22</v>
      </c>
      <c r="F123" s="309">
        <v>16</v>
      </c>
      <c r="G123" s="309">
        <v>0</v>
      </c>
      <c r="H123" s="310">
        <v>16</v>
      </c>
      <c r="I123" s="64" t="s">
        <v>2110</v>
      </c>
      <c r="J123" s="2" t="str">
        <f t="shared" si="6"/>
        <v>25/1003</v>
      </c>
      <c r="K123" s="2" t="str">
        <f t="shared" si="7"/>
        <v>1</v>
      </c>
      <c r="L123" s="2" t="str">
        <f t="shared" si="8"/>
        <v>jednicové zákazky</v>
      </c>
    </row>
    <row r="124" spans="1:12" x14ac:dyDescent="0.2">
      <c r="A124" s="307" t="s">
        <v>1964</v>
      </c>
      <c r="B124" s="308" t="s">
        <v>1965</v>
      </c>
      <c r="C124" s="308" t="s">
        <v>46</v>
      </c>
      <c r="D124" s="308" t="s">
        <v>9</v>
      </c>
      <c r="E124" s="308" t="s">
        <v>24</v>
      </c>
      <c r="F124" s="309">
        <v>16</v>
      </c>
      <c r="G124" s="309">
        <v>0</v>
      </c>
      <c r="H124" s="310">
        <v>16</v>
      </c>
      <c r="I124" s="64" t="s">
        <v>2110</v>
      </c>
      <c r="J124" s="2" t="str">
        <f t="shared" si="6"/>
        <v>25/1003</v>
      </c>
      <c r="K124" s="2" t="str">
        <f t="shared" si="7"/>
        <v>1</v>
      </c>
      <c r="L124" s="2" t="str">
        <f t="shared" si="8"/>
        <v>jednicové zákazky</v>
      </c>
    </row>
    <row r="125" spans="1:12" x14ac:dyDescent="0.2">
      <c r="A125" s="307" t="s">
        <v>1964</v>
      </c>
      <c r="B125" s="308" t="s">
        <v>1965</v>
      </c>
      <c r="C125" s="308" t="s">
        <v>46</v>
      </c>
      <c r="D125" s="308" t="s">
        <v>14</v>
      </c>
      <c r="E125" s="308" t="s">
        <v>212</v>
      </c>
      <c r="F125" s="309">
        <v>24</v>
      </c>
      <c r="G125" s="309">
        <v>0</v>
      </c>
      <c r="H125" s="310">
        <v>24</v>
      </c>
      <c r="I125" s="64" t="s">
        <v>2110</v>
      </c>
      <c r="J125" s="2" t="str">
        <f t="shared" si="6"/>
        <v>25/1003</v>
      </c>
      <c r="K125" s="2" t="str">
        <f t="shared" si="7"/>
        <v>1</v>
      </c>
      <c r="L125" s="2" t="str">
        <f t="shared" si="8"/>
        <v>jednicové zákazky</v>
      </c>
    </row>
    <row r="126" spans="1:12" x14ac:dyDescent="0.2">
      <c r="A126" s="307" t="s">
        <v>1964</v>
      </c>
      <c r="B126" s="308" t="s">
        <v>1965</v>
      </c>
      <c r="C126" s="308" t="s">
        <v>46</v>
      </c>
      <c r="D126" s="308" t="s">
        <v>14</v>
      </c>
      <c r="E126" s="308" t="s">
        <v>278</v>
      </c>
      <c r="F126" s="309">
        <v>13.25</v>
      </c>
      <c r="G126" s="309">
        <v>0</v>
      </c>
      <c r="H126" s="310">
        <v>13.25</v>
      </c>
      <c r="I126" s="64" t="s">
        <v>2110</v>
      </c>
      <c r="J126" s="2" t="str">
        <f t="shared" si="6"/>
        <v>25/1003</v>
      </c>
      <c r="K126" s="2" t="str">
        <f t="shared" si="7"/>
        <v>1</v>
      </c>
      <c r="L126" s="2" t="str">
        <f t="shared" si="8"/>
        <v>jednicové zákazky</v>
      </c>
    </row>
    <row r="127" spans="1:12" x14ac:dyDescent="0.2">
      <c r="A127" s="307" t="s">
        <v>1964</v>
      </c>
      <c r="B127" s="308" t="s">
        <v>1965</v>
      </c>
      <c r="C127" s="308" t="s">
        <v>46</v>
      </c>
      <c r="D127" s="308" t="s">
        <v>14</v>
      </c>
      <c r="E127" s="308" t="s">
        <v>1119</v>
      </c>
      <c r="F127" s="309">
        <v>4.75</v>
      </c>
      <c r="G127" s="309">
        <v>0</v>
      </c>
      <c r="H127" s="310">
        <v>4.75</v>
      </c>
      <c r="I127" s="64" t="s">
        <v>2110</v>
      </c>
      <c r="J127" s="2" t="str">
        <f t="shared" si="6"/>
        <v>25/1003</v>
      </c>
      <c r="K127" s="2" t="str">
        <f t="shared" si="7"/>
        <v>1</v>
      </c>
      <c r="L127" s="2" t="str">
        <f t="shared" si="8"/>
        <v>jednicové zákazky</v>
      </c>
    </row>
    <row r="128" spans="1:12" x14ac:dyDescent="0.2">
      <c r="A128" s="307" t="s">
        <v>1981</v>
      </c>
      <c r="B128" s="308" t="s">
        <v>1982</v>
      </c>
      <c r="C128" s="308" t="s">
        <v>11</v>
      </c>
      <c r="D128" s="308" t="s">
        <v>9</v>
      </c>
      <c r="E128" s="308" t="s">
        <v>12</v>
      </c>
      <c r="F128" s="309">
        <v>88</v>
      </c>
      <c r="G128" s="309">
        <v>13</v>
      </c>
      <c r="H128" s="310">
        <v>101</v>
      </c>
      <c r="I128" s="64" t="s">
        <v>2110</v>
      </c>
      <c r="J128" s="2" t="str">
        <f t="shared" si="6"/>
        <v>25/1004</v>
      </c>
      <c r="K128" s="2" t="str">
        <f t="shared" si="7"/>
        <v>1</v>
      </c>
      <c r="L128" s="2" t="str">
        <f t="shared" si="8"/>
        <v>jednicové zákazky</v>
      </c>
    </row>
    <row r="129" spans="1:12" x14ac:dyDescent="0.2">
      <c r="A129" s="307" t="s">
        <v>1981</v>
      </c>
      <c r="B129" s="308" t="s">
        <v>1982</v>
      </c>
      <c r="C129" s="308" t="s">
        <v>15</v>
      </c>
      <c r="D129" s="308" t="s">
        <v>9</v>
      </c>
      <c r="E129" s="308" t="s">
        <v>19</v>
      </c>
      <c r="F129" s="309">
        <v>22</v>
      </c>
      <c r="G129" s="309">
        <v>0</v>
      </c>
      <c r="H129" s="310">
        <v>22</v>
      </c>
      <c r="I129" s="64" t="s">
        <v>2110</v>
      </c>
      <c r="J129" s="2" t="str">
        <f t="shared" si="6"/>
        <v>25/1004</v>
      </c>
      <c r="K129" s="2" t="str">
        <f t="shared" si="7"/>
        <v>1</v>
      </c>
      <c r="L129" s="2" t="str">
        <f t="shared" si="8"/>
        <v>jednicové zákazky</v>
      </c>
    </row>
    <row r="130" spans="1:12" x14ac:dyDescent="0.2">
      <c r="A130" s="307" t="s">
        <v>1981</v>
      </c>
      <c r="B130" s="308" t="s">
        <v>1982</v>
      </c>
      <c r="C130" s="308" t="s">
        <v>15</v>
      </c>
      <c r="D130" s="308" t="s">
        <v>14</v>
      </c>
      <c r="E130" s="308" t="s">
        <v>19</v>
      </c>
      <c r="F130" s="309">
        <v>7.5</v>
      </c>
      <c r="G130" s="309">
        <v>0</v>
      </c>
      <c r="H130" s="310">
        <v>7.5</v>
      </c>
      <c r="I130" s="64" t="s">
        <v>2110</v>
      </c>
      <c r="J130" s="2" t="str">
        <f t="shared" si="6"/>
        <v>25/1004</v>
      </c>
      <c r="K130" s="2" t="str">
        <f t="shared" si="7"/>
        <v>1</v>
      </c>
      <c r="L130" s="2" t="str">
        <f t="shared" si="8"/>
        <v>jednicové zákazky</v>
      </c>
    </row>
    <row r="131" spans="1:12" x14ac:dyDescent="0.2">
      <c r="A131" s="307" t="s">
        <v>2114</v>
      </c>
      <c r="B131" s="308" t="s">
        <v>2115</v>
      </c>
      <c r="C131" s="308" t="s">
        <v>11</v>
      </c>
      <c r="D131" s="308" t="s">
        <v>9</v>
      </c>
      <c r="E131" s="308" t="s">
        <v>12</v>
      </c>
      <c r="F131" s="309">
        <v>53.5</v>
      </c>
      <c r="G131" s="309">
        <v>4</v>
      </c>
      <c r="H131" s="310">
        <v>57.5</v>
      </c>
      <c r="I131" s="64" t="s">
        <v>2110</v>
      </c>
      <c r="J131" s="2" t="str">
        <f t="shared" ref="J131:J194" si="9">TRIM(A131)</f>
        <v>25/1005</v>
      </c>
      <c r="K131" s="2" t="str">
        <f t="shared" ref="K131:K194" si="10">MID(J131,4,1)</f>
        <v>1</v>
      </c>
      <c r="L131" s="2" t="str">
        <f t="shared" ref="L131:L194" si="11">IF(K131="9","9_podnik. Réžia",IF(K131="5","5_režijné zákazky",IF(K131="8","8_drobné zákazky",IF(K131="7","7_Vyskum_a_vyvoj","jednicové zákazky"))))</f>
        <v>jednicové zákazky</v>
      </c>
    </row>
    <row r="132" spans="1:12" x14ac:dyDescent="0.2">
      <c r="A132" s="307" t="s">
        <v>2001</v>
      </c>
      <c r="B132" s="308" t="s">
        <v>2002</v>
      </c>
      <c r="C132" s="308" t="s">
        <v>21</v>
      </c>
      <c r="D132" s="308" t="s">
        <v>9</v>
      </c>
      <c r="E132" s="308" t="s">
        <v>12</v>
      </c>
      <c r="F132" s="309">
        <v>23.25</v>
      </c>
      <c r="G132" s="309">
        <v>3.25</v>
      </c>
      <c r="H132" s="310">
        <v>26.5</v>
      </c>
      <c r="I132" s="64" t="s">
        <v>2110</v>
      </c>
      <c r="J132" s="2" t="str">
        <f t="shared" si="9"/>
        <v>25/1006</v>
      </c>
      <c r="K132" s="2" t="str">
        <f t="shared" si="10"/>
        <v>1</v>
      </c>
      <c r="L132" s="2" t="str">
        <f t="shared" si="11"/>
        <v>jednicové zákazky</v>
      </c>
    </row>
    <row r="133" spans="1:12" x14ac:dyDescent="0.2">
      <c r="A133" s="307" t="s">
        <v>2001</v>
      </c>
      <c r="B133" s="308" t="s">
        <v>2002</v>
      </c>
      <c r="C133" s="308" t="s">
        <v>21</v>
      </c>
      <c r="D133" s="308" t="s">
        <v>9</v>
      </c>
      <c r="E133" s="308" t="s">
        <v>34</v>
      </c>
      <c r="F133" s="309">
        <v>19.25</v>
      </c>
      <c r="G133" s="309">
        <v>13.75</v>
      </c>
      <c r="H133" s="310">
        <v>33</v>
      </c>
      <c r="I133" s="64" t="s">
        <v>2110</v>
      </c>
      <c r="J133" s="2" t="str">
        <f t="shared" si="9"/>
        <v>25/1006</v>
      </c>
      <c r="K133" s="2" t="str">
        <f t="shared" si="10"/>
        <v>1</v>
      </c>
      <c r="L133" s="2" t="str">
        <f t="shared" si="11"/>
        <v>jednicové zákazky</v>
      </c>
    </row>
    <row r="134" spans="1:12" x14ac:dyDescent="0.2">
      <c r="A134" s="307" t="s">
        <v>2001</v>
      </c>
      <c r="B134" s="308" t="s">
        <v>2002</v>
      </c>
      <c r="C134" s="308" t="s">
        <v>15</v>
      </c>
      <c r="D134" s="308" t="s">
        <v>9</v>
      </c>
      <c r="E134" s="308" t="s">
        <v>19</v>
      </c>
      <c r="F134" s="309">
        <v>71</v>
      </c>
      <c r="G134" s="309">
        <v>0</v>
      </c>
      <c r="H134" s="310">
        <v>71</v>
      </c>
      <c r="I134" s="64" t="s">
        <v>2110</v>
      </c>
      <c r="J134" s="2" t="str">
        <f t="shared" si="9"/>
        <v>25/1006</v>
      </c>
      <c r="K134" s="2" t="str">
        <f t="shared" si="10"/>
        <v>1</v>
      </c>
      <c r="L134" s="2" t="str">
        <f t="shared" si="11"/>
        <v>jednicové zákazky</v>
      </c>
    </row>
    <row r="135" spans="1:12" x14ac:dyDescent="0.2">
      <c r="A135" s="307" t="s">
        <v>2001</v>
      </c>
      <c r="B135" s="308" t="s">
        <v>2002</v>
      </c>
      <c r="C135" s="308" t="s">
        <v>15</v>
      </c>
      <c r="D135" s="308" t="s">
        <v>14</v>
      </c>
      <c r="E135" s="308" t="s">
        <v>19</v>
      </c>
      <c r="F135" s="309">
        <v>187.5</v>
      </c>
      <c r="G135" s="309">
        <v>0</v>
      </c>
      <c r="H135" s="310">
        <v>187.5</v>
      </c>
      <c r="I135" s="64" t="s">
        <v>2110</v>
      </c>
      <c r="J135" s="2" t="str">
        <f t="shared" si="9"/>
        <v>25/1006</v>
      </c>
      <c r="K135" s="2" t="str">
        <f t="shared" si="10"/>
        <v>1</v>
      </c>
      <c r="L135" s="2" t="str">
        <f t="shared" si="11"/>
        <v>jednicové zákazky</v>
      </c>
    </row>
    <row r="136" spans="1:12" x14ac:dyDescent="0.2">
      <c r="A136" s="307" t="s">
        <v>2003</v>
      </c>
      <c r="B136" s="308" t="s">
        <v>2004</v>
      </c>
      <c r="C136" s="308" t="s">
        <v>21</v>
      </c>
      <c r="D136" s="308" t="s">
        <v>9</v>
      </c>
      <c r="E136" s="308" t="s">
        <v>41</v>
      </c>
      <c r="F136" s="309">
        <v>8</v>
      </c>
      <c r="G136" s="309">
        <v>0</v>
      </c>
      <c r="H136" s="310">
        <v>8</v>
      </c>
      <c r="I136" s="64" t="s">
        <v>2110</v>
      </c>
      <c r="J136" s="2" t="str">
        <f t="shared" si="9"/>
        <v>25/1007</v>
      </c>
      <c r="K136" s="2" t="str">
        <f t="shared" si="10"/>
        <v>1</v>
      </c>
      <c r="L136" s="2" t="str">
        <f t="shared" si="11"/>
        <v>jednicové zákazky</v>
      </c>
    </row>
    <row r="137" spans="1:12" x14ac:dyDescent="0.2">
      <c r="A137" s="307" t="s">
        <v>2003</v>
      </c>
      <c r="B137" s="308" t="s">
        <v>2004</v>
      </c>
      <c r="C137" s="308" t="s">
        <v>21</v>
      </c>
      <c r="D137" s="308" t="s">
        <v>9</v>
      </c>
      <c r="E137" s="308" t="s">
        <v>22</v>
      </c>
      <c r="F137" s="309">
        <v>16</v>
      </c>
      <c r="G137" s="309">
        <v>0</v>
      </c>
      <c r="H137" s="310">
        <v>16</v>
      </c>
      <c r="I137" s="64" t="s">
        <v>2110</v>
      </c>
      <c r="J137" s="2" t="str">
        <f t="shared" si="9"/>
        <v>25/1007</v>
      </c>
      <c r="K137" s="2" t="str">
        <f t="shared" si="10"/>
        <v>1</v>
      </c>
      <c r="L137" s="2" t="str">
        <f t="shared" si="11"/>
        <v>jednicové zákazky</v>
      </c>
    </row>
    <row r="138" spans="1:12" x14ac:dyDescent="0.2">
      <c r="A138" s="307" t="s">
        <v>2003</v>
      </c>
      <c r="B138" s="308" t="s">
        <v>2004</v>
      </c>
      <c r="C138" s="308" t="s">
        <v>15</v>
      </c>
      <c r="D138" s="308" t="s">
        <v>9</v>
      </c>
      <c r="E138" s="308" t="s">
        <v>19</v>
      </c>
      <c r="F138" s="309">
        <v>13</v>
      </c>
      <c r="G138" s="309">
        <v>0</v>
      </c>
      <c r="H138" s="310">
        <v>13</v>
      </c>
      <c r="I138" s="64" t="s">
        <v>2110</v>
      </c>
      <c r="J138" s="2" t="str">
        <f t="shared" si="9"/>
        <v>25/1007</v>
      </c>
      <c r="K138" s="2" t="str">
        <f t="shared" si="10"/>
        <v>1</v>
      </c>
      <c r="L138" s="2" t="str">
        <f t="shared" si="11"/>
        <v>jednicové zákazky</v>
      </c>
    </row>
    <row r="139" spans="1:12" x14ac:dyDescent="0.2">
      <c r="A139" s="307" t="s">
        <v>2016</v>
      </c>
      <c r="B139" s="308" t="s">
        <v>2017</v>
      </c>
      <c r="C139" s="308" t="s">
        <v>15</v>
      </c>
      <c r="D139" s="308" t="s">
        <v>9</v>
      </c>
      <c r="E139" s="308" t="s">
        <v>16</v>
      </c>
      <c r="F139" s="309">
        <v>32</v>
      </c>
      <c r="G139" s="309">
        <v>12</v>
      </c>
      <c r="H139" s="310">
        <v>44</v>
      </c>
      <c r="I139" s="64" t="s">
        <v>2110</v>
      </c>
      <c r="J139" s="2" t="str">
        <f t="shared" si="9"/>
        <v>25/1008</v>
      </c>
      <c r="K139" s="2" t="str">
        <f t="shared" si="10"/>
        <v>1</v>
      </c>
      <c r="L139" s="2" t="str">
        <f t="shared" si="11"/>
        <v>jednicové zákazky</v>
      </c>
    </row>
    <row r="140" spans="1:12" x14ac:dyDescent="0.2">
      <c r="A140" s="307" t="s">
        <v>2016</v>
      </c>
      <c r="B140" s="308" t="s">
        <v>2017</v>
      </c>
      <c r="C140" s="308" t="s">
        <v>15</v>
      </c>
      <c r="D140" s="308" t="s">
        <v>14</v>
      </c>
      <c r="E140" s="308" t="s">
        <v>13</v>
      </c>
      <c r="F140" s="309">
        <v>300</v>
      </c>
      <c r="G140" s="309">
        <v>0</v>
      </c>
      <c r="H140" s="310">
        <v>300</v>
      </c>
      <c r="I140" s="64" t="s">
        <v>2110</v>
      </c>
      <c r="J140" s="2" t="str">
        <f t="shared" si="9"/>
        <v>25/1008</v>
      </c>
      <c r="K140" s="2" t="str">
        <f t="shared" si="10"/>
        <v>1</v>
      </c>
      <c r="L140" s="2" t="str">
        <f t="shared" si="11"/>
        <v>jednicové zákazky</v>
      </c>
    </row>
    <row r="141" spans="1:12" x14ac:dyDescent="0.2">
      <c r="A141" s="307" t="s">
        <v>2016</v>
      </c>
      <c r="B141" s="308" t="s">
        <v>2017</v>
      </c>
      <c r="C141" s="308" t="s">
        <v>21</v>
      </c>
      <c r="D141" s="308" t="s">
        <v>9</v>
      </c>
      <c r="E141" s="308" t="s">
        <v>12</v>
      </c>
      <c r="F141" s="309">
        <v>77.5</v>
      </c>
      <c r="G141" s="309">
        <v>17.5</v>
      </c>
      <c r="H141" s="310">
        <v>95</v>
      </c>
      <c r="I141" s="64" t="s">
        <v>2110</v>
      </c>
      <c r="J141" s="2" t="str">
        <f t="shared" si="9"/>
        <v>25/1008</v>
      </c>
      <c r="K141" s="2" t="str">
        <f t="shared" si="10"/>
        <v>1</v>
      </c>
      <c r="L141" s="2" t="str">
        <f t="shared" si="11"/>
        <v>jednicové zákazky</v>
      </c>
    </row>
    <row r="142" spans="1:12" x14ac:dyDescent="0.2">
      <c r="A142" s="307" t="s">
        <v>2016</v>
      </c>
      <c r="B142" s="308" t="s">
        <v>2017</v>
      </c>
      <c r="C142" s="308" t="s">
        <v>11</v>
      </c>
      <c r="D142" s="308" t="s">
        <v>9</v>
      </c>
      <c r="E142" s="308" t="s">
        <v>12</v>
      </c>
      <c r="F142" s="309">
        <v>11</v>
      </c>
      <c r="G142" s="309">
        <v>0.5</v>
      </c>
      <c r="H142" s="310">
        <v>11.5</v>
      </c>
      <c r="I142" s="64" t="s">
        <v>2110</v>
      </c>
      <c r="J142" s="2" t="str">
        <f t="shared" si="9"/>
        <v>25/1008</v>
      </c>
      <c r="K142" s="2" t="str">
        <f t="shared" si="10"/>
        <v>1</v>
      </c>
      <c r="L142" s="2" t="str">
        <f t="shared" si="11"/>
        <v>jednicové zákazky</v>
      </c>
    </row>
    <row r="143" spans="1:12" x14ac:dyDescent="0.2">
      <c r="A143" s="307" t="s">
        <v>2016</v>
      </c>
      <c r="B143" s="308" t="s">
        <v>2017</v>
      </c>
      <c r="C143" s="308" t="s">
        <v>11</v>
      </c>
      <c r="D143" s="308" t="s">
        <v>9</v>
      </c>
      <c r="E143" s="308" t="s">
        <v>31</v>
      </c>
      <c r="F143" s="309">
        <v>23.5</v>
      </c>
      <c r="G143" s="309">
        <v>0</v>
      </c>
      <c r="H143" s="310">
        <v>23.5</v>
      </c>
      <c r="I143" s="64" t="s">
        <v>2110</v>
      </c>
      <c r="J143" s="2" t="str">
        <f t="shared" si="9"/>
        <v>25/1008</v>
      </c>
      <c r="K143" s="2" t="str">
        <f t="shared" si="10"/>
        <v>1</v>
      </c>
      <c r="L143" s="2" t="str">
        <f t="shared" si="11"/>
        <v>jednicové zákazky</v>
      </c>
    </row>
    <row r="144" spans="1:12" x14ac:dyDescent="0.2">
      <c r="A144" s="307" t="s">
        <v>2016</v>
      </c>
      <c r="B144" s="308" t="s">
        <v>2017</v>
      </c>
      <c r="C144" s="308" t="s">
        <v>15</v>
      </c>
      <c r="D144" s="308" t="s">
        <v>9</v>
      </c>
      <c r="E144" s="308" t="s">
        <v>19</v>
      </c>
      <c r="F144" s="309">
        <v>62</v>
      </c>
      <c r="G144" s="309">
        <v>7</v>
      </c>
      <c r="H144" s="310">
        <v>69</v>
      </c>
      <c r="I144" s="64" t="s">
        <v>2110</v>
      </c>
      <c r="J144" s="2" t="str">
        <f t="shared" si="9"/>
        <v>25/1008</v>
      </c>
      <c r="K144" s="2" t="str">
        <f t="shared" si="10"/>
        <v>1</v>
      </c>
      <c r="L144" s="2" t="str">
        <f t="shared" si="11"/>
        <v>jednicové zákazky</v>
      </c>
    </row>
    <row r="145" spans="1:12" x14ac:dyDescent="0.2">
      <c r="A145" s="307" t="s">
        <v>2016</v>
      </c>
      <c r="B145" s="308" t="s">
        <v>2017</v>
      </c>
      <c r="C145" s="308" t="s">
        <v>15</v>
      </c>
      <c r="D145" s="308" t="s">
        <v>14</v>
      </c>
      <c r="E145" s="308" t="s">
        <v>19</v>
      </c>
      <c r="F145" s="309">
        <v>173.5</v>
      </c>
      <c r="G145" s="309">
        <v>0</v>
      </c>
      <c r="H145" s="310">
        <v>173.5</v>
      </c>
      <c r="I145" s="64" t="s">
        <v>2110</v>
      </c>
      <c r="J145" s="2" t="str">
        <f t="shared" si="9"/>
        <v>25/1008</v>
      </c>
      <c r="K145" s="2" t="str">
        <f t="shared" si="10"/>
        <v>1</v>
      </c>
      <c r="L145" s="2" t="str">
        <f t="shared" si="11"/>
        <v>jednicové zákazky</v>
      </c>
    </row>
    <row r="146" spans="1:12" x14ac:dyDescent="0.2">
      <c r="A146" s="307" t="s">
        <v>2018</v>
      </c>
      <c r="B146" s="308" t="s">
        <v>2019</v>
      </c>
      <c r="C146" s="308" t="s">
        <v>15</v>
      </c>
      <c r="D146" s="308" t="s">
        <v>14</v>
      </c>
      <c r="E146" s="308" t="s">
        <v>1874</v>
      </c>
      <c r="F146" s="309">
        <v>51.5</v>
      </c>
      <c r="G146" s="309">
        <v>0</v>
      </c>
      <c r="H146" s="310">
        <v>51.5</v>
      </c>
      <c r="I146" s="64" t="s">
        <v>2110</v>
      </c>
      <c r="J146" s="2" t="str">
        <f t="shared" si="9"/>
        <v>25/1009</v>
      </c>
      <c r="K146" s="2" t="str">
        <f t="shared" si="10"/>
        <v>1</v>
      </c>
      <c r="L146" s="2" t="str">
        <f t="shared" si="11"/>
        <v>jednicové zákazky</v>
      </c>
    </row>
    <row r="147" spans="1:12" x14ac:dyDescent="0.2">
      <c r="A147" s="307" t="s">
        <v>2018</v>
      </c>
      <c r="B147" s="308" t="s">
        <v>2019</v>
      </c>
      <c r="C147" s="308" t="s">
        <v>21</v>
      </c>
      <c r="D147" s="308" t="s">
        <v>9</v>
      </c>
      <c r="E147" s="308" t="s">
        <v>12</v>
      </c>
      <c r="F147" s="309">
        <v>7.75</v>
      </c>
      <c r="G147" s="309">
        <v>0</v>
      </c>
      <c r="H147" s="310">
        <v>7.75</v>
      </c>
      <c r="I147" s="64" t="s">
        <v>2110</v>
      </c>
      <c r="J147" s="2" t="str">
        <f t="shared" si="9"/>
        <v>25/1009</v>
      </c>
      <c r="K147" s="2" t="str">
        <f t="shared" si="10"/>
        <v>1</v>
      </c>
      <c r="L147" s="2" t="str">
        <f t="shared" si="11"/>
        <v>jednicové zákazky</v>
      </c>
    </row>
    <row r="148" spans="1:12" x14ac:dyDescent="0.2">
      <c r="A148" s="307" t="s">
        <v>2018</v>
      </c>
      <c r="B148" s="308" t="s">
        <v>2019</v>
      </c>
      <c r="C148" s="308" t="s">
        <v>15</v>
      </c>
      <c r="D148" s="308" t="s">
        <v>14</v>
      </c>
      <c r="E148" s="308" t="s">
        <v>19</v>
      </c>
      <c r="F148" s="309">
        <v>17</v>
      </c>
      <c r="G148" s="309">
        <v>0</v>
      </c>
      <c r="H148" s="310">
        <v>17</v>
      </c>
      <c r="I148" s="64" t="s">
        <v>2110</v>
      </c>
      <c r="J148" s="2" t="str">
        <f t="shared" si="9"/>
        <v>25/1009</v>
      </c>
      <c r="K148" s="2" t="str">
        <f t="shared" si="10"/>
        <v>1</v>
      </c>
      <c r="L148" s="2" t="str">
        <f t="shared" si="11"/>
        <v>jednicové zákazky</v>
      </c>
    </row>
    <row r="149" spans="1:12" x14ac:dyDescent="0.2">
      <c r="A149" s="307" t="s">
        <v>2031</v>
      </c>
      <c r="B149" s="308" t="s">
        <v>2032</v>
      </c>
      <c r="C149" s="308" t="s">
        <v>15</v>
      </c>
      <c r="D149" s="308" t="s">
        <v>9</v>
      </c>
      <c r="E149" s="308" t="s">
        <v>16</v>
      </c>
      <c r="F149" s="309">
        <v>87.5</v>
      </c>
      <c r="G149" s="309">
        <v>19</v>
      </c>
      <c r="H149" s="310">
        <v>106.5</v>
      </c>
      <c r="I149" s="64" t="s">
        <v>2110</v>
      </c>
      <c r="J149" s="2" t="str">
        <f t="shared" si="9"/>
        <v>25/1010</v>
      </c>
      <c r="K149" s="2" t="str">
        <f t="shared" si="10"/>
        <v>1</v>
      </c>
      <c r="L149" s="2" t="str">
        <f t="shared" si="11"/>
        <v>jednicové zákazky</v>
      </c>
    </row>
    <row r="150" spans="1:12" x14ac:dyDescent="0.2">
      <c r="A150" s="307" t="s">
        <v>2031</v>
      </c>
      <c r="B150" s="308" t="s">
        <v>2032</v>
      </c>
      <c r="C150" s="308" t="s">
        <v>15</v>
      </c>
      <c r="D150" s="308" t="s">
        <v>9</v>
      </c>
      <c r="E150" s="308" t="s">
        <v>18</v>
      </c>
      <c r="F150" s="309">
        <v>8</v>
      </c>
      <c r="G150" s="309">
        <v>0</v>
      </c>
      <c r="H150" s="310">
        <v>8</v>
      </c>
      <c r="I150" s="64" t="s">
        <v>2110</v>
      </c>
      <c r="J150" s="2" t="str">
        <f t="shared" si="9"/>
        <v>25/1010</v>
      </c>
      <c r="K150" s="2" t="str">
        <f t="shared" si="10"/>
        <v>1</v>
      </c>
      <c r="L150" s="2" t="str">
        <f t="shared" si="11"/>
        <v>jednicové zákazky</v>
      </c>
    </row>
    <row r="151" spans="1:12" x14ac:dyDescent="0.2">
      <c r="A151" s="307" t="s">
        <v>2031</v>
      </c>
      <c r="B151" s="308" t="s">
        <v>2032</v>
      </c>
      <c r="C151" s="308" t="s">
        <v>15</v>
      </c>
      <c r="D151" s="308" t="s">
        <v>14</v>
      </c>
      <c r="E151" s="308" t="s">
        <v>1826</v>
      </c>
      <c r="F151" s="309">
        <v>174</v>
      </c>
      <c r="G151" s="309">
        <v>0</v>
      </c>
      <c r="H151" s="310">
        <v>174</v>
      </c>
      <c r="I151" s="64" t="s">
        <v>2110</v>
      </c>
      <c r="J151" s="2" t="str">
        <f t="shared" si="9"/>
        <v>25/1010</v>
      </c>
      <c r="K151" s="2" t="str">
        <f t="shared" si="10"/>
        <v>1</v>
      </c>
      <c r="L151" s="2" t="str">
        <f t="shared" si="11"/>
        <v>jednicové zákazky</v>
      </c>
    </row>
    <row r="152" spans="1:12" x14ac:dyDescent="0.2">
      <c r="A152" s="307" t="s">
        <v>2031</v>
      </c>
      <c r="B152" s="308" t="s">
        <v>2032</v>
      </c>
      <c r="C152" s="308" t="s">
        <v>15</v>
      </c>
      <c r="D152" s="308" t="s">
        <v>14</v>
      </c>
      <c r="E152" s="308" t="s">
        <v>2012</v>
      </c>
      <c r="F152" s="309">
        <v>95</v>
      </c>
      <c r="G152" s="309">
        <v>0</v>
      </c>
      <c r="H152" s="310">
        <v>95</v>
      </c>
      <c r="I152" s="64" t="s">
        <v>2110</v>
      </c>
      <c r="J152" s="2" t="str">
        <f t="shared" si="9"/>
        <v>25/1010</v>
      </c>
      <c r="K152" s="2" t="str">
        <f t="shared" si="10"/>
        <v>1</v>
      </c>
      <c r="L152" s="2" t="str">
        <f t="shared" si="11"/>
        <v>jednicové zákazky</v>
      </c>
    </row>
    <row r="153" spans="1:12" x14ac:dyDescent="0.2">
      <c r="A153" s="307" t="s">
        <v>2031</v>
      </c>
      <c r="B153" s="308" t="s">
        <v>2032</v>
      </c>
      <c r="C153" s="308" t="s">
        <v>8</v>
      </c>
      <c r="D153" s="308" t="s">
        <v>14</v>
      </c>
      <c r="E153" s="308" t="s">
        <v>19</v>
      </c>
      <c r="F153" s="309">
        <v>6.5</v>
      </c>
      <c r="G153" s="309">
        <v>0</v>
      </c>
      <c r="H153" s="310">
        <v>6.5</v>
      </c>
      <c r="I153" s="64" t="s">
        <v>2110</v>
      </c>
      <c r="J153" s="2" t="str">
        <f t="shared" si="9"/>
        <v>25/1010</v>
      </c>
      <c r="K153" s="2" t="str">
        <f t="shared" si="10"/>
        <v>1</v>
      </c>
      <c r="L153" s="2" t="str">
        <f t="shared" si="11"/>
        <v>jednicové zákazky</v>
      </c>
    </row>
    <row r="154" spans="1:12" x14ac:dyDescent="0.2">
      <c r="A154" s="307" t="s">
        <v>2031</v>
      </c>
      <c r="B154" s="308" t="s">
        <v>2032</v>
      </c>
      <c r="C154" s="308" t="s">
        <v>21</v>
      </c>
      <c r="D154" s="308" t="s">
        <v>9</v>
      </c>
      <c r="E154" s="308" t="s">
        <v>12</v>
      </c>
      <c r="F154" s="309">
        <v>100.75</v>
      </c>
      <c r="G154" s="309">
        <v>0</v>
      </c>
      <c r="H154" s="310">
        <v>100.75</v>
      </c>
      <c r="I154" s="64" t="s">
        <v>2110</v>
      </c>
      <c r="J154" s="2" t="str">
        <f t="shared" si="9"/>
        <v>25/1010</v>
      </c>
      <c r="K154" s="2" t="str">
        <f t="shared" si="10"/>
        <v>1</v>
      </c>
      <c r="L154" s="2" t="str">
        <f t="shared" si="11"/>
        <v>jednicové zákazky</v>
      </c>
    </row>
    <row r="155" spans="1:12" x14ac:dyDescent="0.2">
      <c r="A155" s="307" t="s">
        <v>2031</v>
      </c>
      <c r="B155" s="308" t="s">
        <v>2032</v>
      </c>
      <c r="C155" s="308" t="s">
        <v>21</v>
      </c>
      <c r="D155" s="308" t="s">
        <v>9</v>
      </c>
      <c r="E155" s="308" t="s">
        <v>41</v>
      </c>
      <c r="F155" s="309">
        <v>32</v>
      </c>
      <c r="G155" s="309">
        <v>0</v>
      </c>
      <c r="H155" s="310">
        <v>32</v>
      </c>
      <c r="I155" s="64" t="s">
        <v>2110</v>
      </c>
      <c r="J155" s="2" t="str">
        <f t="shared" si="9"/>
        <v>25/1010</v>
      </c>
      <c r="K155" s="2" t="str">
        <f t="shared" si="10"/>
        <v>1</v>
      </c>
      <c r="L155" s="2" t="str">
        <f t="shared" si="11"/>
        <v>jednicové zákazky</v>
      </c>
    </row>
    <row r="156" spans="1:12" x14ac:dyDescent="0.2">
      <c r="A156" s="307" t="s">
        <v>2031</v>
      </c>
      <c r="B156" s="308" t="s">
        <v>2032</v>
      </c>
      <c r="C156" s="308" t="s">
        <v>21</v>
      </c>
      <c r="D156" s="308" t="s">
        <v>14</v>
      </c>
      <c r="E156" s="308" t="s">
        <v>12</v>
      </c>
      <c r="F156" s="309">
        <v>79.5</v>
      </c>
      <c r="G156" s="309">
        <v>0</v>
      </c>
      <c r="H156" s="310">
        <v>79.5</v>
      </c>
      <c r="I156" s="64" t="s">
        <v>2110</v>
      </c>
      <c r="J156" s="2" t="str">
        <f t="shared" si="9"/>
        <v>25/1010</v>
      </c>
      <c r="K156" s="2" t="str">
        <f t="shared" si="10"/>
        <v>1</v>
      </c>
      <c r="L156" s="2" t="str">
        <f t="shared" si="11"/>
        <v>jednicové zákazky</v>
      </c>
    </row>
    <row r="157" spans="1:12" x14ac:dyDescent="0.2">
      <c r="A157" s="307" t="s">
        <v>2031</v>
      </c>
      <c r="B157" s="308" t="s">
        <v>2032</v>
      </c>
      <c r="C157" s="308" t="s">
        <v>15</v>
      </c>
      <c r="D157" s="308" t="s">
        <v>14</v>
      </c>
      <c r="E157" s="308" t="s">
        <v>1720</v>
      </c>
      <c r="F157" s="309">
        <v>37.5</v>
      </c>
      <c r="G157" s="309">
        <v>0</v>
      </c>
      <c r="H157" s="310">
        <v>37.5</v>
      </c>
      <c r="I157" s="64" t="s">
        <v>2110</v>
      </c>
      <c r="J157" s="2" t="str">
        <f t="shared" si="9"/>
        <v>25/1010</v>
      </c>
      <c r="K157" s="2" t="str">
        <f t="shared" si="10"/>
        <v>1</v>
      </c>
      <c r="L157" s="2" t="str">
        <f t="shared" si="11"/>
        <v>jednicové zákazky</v>
      </c>
    </row>
    <row r="158" spans="1:12" x14ac:dyDescent="0.2">
      <c r="A158" s="307" t="s">
        <v>2031</v>
      </c>
      <c r="B158" s="308" t="s">
        <v>2032</v>
      </c>
      <c r="C158" s="308" t="s">
        <v>15</v>
      </c>
      <c r="D158" s="308" t="s">
        <v>14</v>
      </c>
      <c r="E158" s="308" t="s">
        <v>19</v>
      </c>
      <c r="F158" s="309">
        <v>638</v>
      </c>
      <c r="G158" s="309">
        <v>0</v>
      </c>
      <c r="H158" s="310">
        <v>638</v>
      </c>
      <c r="I158" s="64" t="s">
        <v>2110</v>
      </c>
      <c r="J158" s="2" t="str">
        <f t="shared" si="9"/>
        <v>25/1010</v>
      </c>
      <c r="K158" s="2" t="str">
        <f t="shared" si="10"/>
        <v>1</v>
      </c>
      <c r="L158" s="2" t="str">
        <f t="shared" si="11"/>
        <v>jednicové zákazky</v>
      </c>
    </row>
    <row r="159" spans="1:12" x14ac:dyDescent="0.2">
      <c r="A159" s="307" t="s">
        <v>2031</v>
      </c>
      <c r="B159" s="308" t="s">
        <v>2032</v>
      </c>
      <c r="C159" s="308" t="s">
        <v>46</v>
      </c>
      <c r="D159" s="308" t="s">
        <v>14</v>
      </c>
      <c r="E159" s="308" t="s">
        <v>278</v>
      </c>
      <c r="F159" s="309">
        <v>6.25</v>
      </c>
      <c r="G159" s="309">
        <v>0</v>
      </c>
      <c r="H159" s="310">
        <v>6.25</v>
      </c>
      <c r="I159" s="64" t="s">
        <v>2110</v>
      </c>
      <c r="J159" s="2" t="str">
        <f t="shared" si="9"/>
        <v>25/1010</v>
      </c>
      <c r="K159" s="2" t="str">
        <f t="shared" si="10"/>
        <v>1</v>
      </c>
      <c r="L159" s="2" t="str">
        <f t="shared" si="11"/>
        <v>jednicové zákazky</v>
      </c>
    </row>
    <row r="160" spans="1:12" x14ac:dyDescent="0.2">
      <c r="A160" s="307" t="s">
        <v>2064</v>
      </c>
      <c r="B160" s="308" t="s">
        <v>2065</v>
      </c>
      <c r="C160" s="308" t="s">
        <v>15</v>
      </c>
      <c r="D160" s="308" t="s">
        <v>9</v>
      </c>
      <c r="E160" s="308" t="s">
        <v>16</v>
      </c>
      <c r="F160" s="309">
        <v>68</v>
      </c>
      <c r="G160" s="309">
        <v>0</v>
      </c>
      <c r="H160" s="310">
        <v>68</v>
      </c>
      <c r="I160" s="64" t="s">
        <v>2110</v>
      </c>
      <c r="J160" s="2" t="str">
        <f t="shared" si="9"/>
        <v>25/1011</v>
      </c>
      <c r="K160" s="2" t="str">
        <f t="shared" si="10"/>
        <v>1</v>
      </c>
      <c r="L160" s="2" t="str">
        <f t="shared" si="11"/>
        <v>jednicové zákazky</v>
      </c>
    </row>
    <row r="161" spans="1:12" x14ac:dyDescent="0.2">
      <c r="A161" s="307" t="s">
        <v>2064</v>
      </c>
      <c r="B161" s="308" t="s">
        <v>2065</v>
      </c>
      <c r="C161" s="308" t="s">
        <v>15</v>
      </c>
      <c r="D161" s="308" t="s">
        <v>9</v>
      </c>
      <c r="E161" s="308" t="s">
        <v>18</v>
      </c>
      <c r="F161" s="309">
        <v>7</v>
      </c>
      <c r="G161" s="309">
        <v>0</v>
      </c>
      <c r="H161" s="310">
        <v>7</v>
      </c>
      <c r="I161" s="64" t="s">
        <v>2110</v>
      </c>
      <c r="J161" s="2" t="str">
        <f t="shared" si="9"/>
        <v>25/1011</v>
      </c>
      <c r="K161" s="2" t="str">
        <f t="shared" si="10"/>
        <v>1</v>
      </c>
      <c r="L161" s="2" t="str">
        <f t="shared" si="11"/>
        <v>jednicové zákazky</v>
      </c>
    </row>
    <row r="162" spans="1:12" x14ac:dyDescent="0.2">
      <c r="A162" s="307" t="s">
        <v>2064</v>
      </c>
      <c r="B162" s="308" t="s">
        <v>2065</v>
      </c>
      <c r="C162" s="308" t="s">
        <v>15</v>
      </c>
      <c r="D162" s="308" t="s">
        <v>9</v>
      </c>
      <c r="E162" s="308" t="s">
        <v>36</v>
      </c>
      <c r="F162" s="309">
        <v>16</v>
      </c>
      <c r="G162" s="309">
        <v>0</v>
      </c>
      <c r="H162" s="310">
        <v>16</v>
      </c>
      <c r="I162" s="64" t="s">
        <v>2110</v>
      </c>
      <c r="J162" s="2" t="str">
        <f t="shared" si="9"/>
        <v>25/1011</v>
      </c>
      <c r="K162" s="2" t="str">
        <f t="shared" si="10"/>
        <v>1</v>
      </c>
      <c r="L162" s="2" t="str">
        <f t="shared" si="11"/>
        <v>jednicové zákazky</v>
      </c>
    </row>
    <row r="163" spans="1:12" x14ac:dyDescent="0.2">
      <c r="A163" s="307" t="s">
        <v>2064</v>
      </c>
      <c r="B163" s="308" t="s">
        <v>2065</v>
      </c>
      <c r="C163" s="308" t="s">
        <v>15</v>
      </c>
      <c r="D163" s="308" t="s">
        <v>9</v>
      </c>
      <c r="E163" s="308" t="s">
        <v>2012</v>
      </c>
      <c r="F163" s="309">
        <v>82.5</v>
      </c>
      <c r="G163" s="309">
        <v>0</v>
      </c>
      <c r="H163" s="310">
        <v>82.5</v>
      </c>
      <c r="I163" s="64" t="s">
        <v>2110</v>
      </c>
      <c r="J163" s="2" t="str">
        <f t="shared" si="9"/>
        <v>25/1011</v>
      </c>
      <c r="K163" s="2" t="str">
        <f t="shared" si="10"/>
        <v>1</v>
      </c>
      <c r="L163" s="2" t="str">
        <f t="shared" si="11"/>
        <v>jednicové zákazky</v>
      </c>
    </row>
    <row r="164" spans="1:12" x14ac:dyDescent="0.2">
      <c r="A164" s="307" t="s">
        <v>2064</v>
      </c>
      <c r="B164" s="308" t="s">
        <v>2065</v>
      </c>
      <c r="C164" s="308" t="s">
        <v>15</v>
      </c>
      <c r="D164" s="308" t="s">
        <v>9</v>
      </c>
      <c r="E164" s="308" t="s">
        <v>13</v>
      </c>
      <c r="F164" s="309">
        <v>24</v>
      </c>
      <c r="G164" s="309">
        <v>0</v>
      </c>
      <c r="H164" s="310">
        <v>24</v>
      </c>
      <c r="I164" s="64" t="s">
        <v>2110</v>
      </c>
      <c r="J164" s="2" t="str">
        <f t="shared" si="9"/>
        <v>25/1011</v>
      </c>
      <c r="K164" s="2" t="str">
        <f t="shared" si="10"/>
        <v>1</v>
      </c>
      <c r="L164" s="2" t="str">
        <f t="shared" si="11"/>
        <v>jednicové zákazky</v>
      </c>
    </row>
    <row r="165" spans="1:12" x14ac:dyDescent="0.2">
      <c r="A165" s="307" t="s">
        <v>2064</v>
      </c>
      <c r="B165" s="308" t="s">
        <v>2065</v>
      </c>
      <c r="C165" s="308" t="s">
        <v>15</v>
      </c>
      <c r="D165" s="308" t="s">
        <v>14</v>
      </c>
      <c r="E165" s="308" t="s">
        <v>2012</v>
      </c>
      <c r="F165" s="309">
        <v>8</v>
      </c>
      <c r="G165" s="309">
        <v>0</v>
      </c>
      <c r="H165" s="310">
        <v>8</v>
      </c>
      <c r="I165" s="64" t="s">
        <v>2110</v>
      </c>
      <c r="J165" s="2" t="str">
        <f t="shared" si="9"/>
        <v>25/1011</v>
      </c>
      <c r="K165" s="2" t="str">
        <f t="shared" si="10"/>
        <v>1</v>
      </c>
      <c r="L165" s="2" t="str">
        <f t="shared" si="11"/>
        <v>jednicové zákazky</v>
      </c>
    </row>
    <row r="166" spans="1:12" x14ac:dyDescent="0.2">
      <c r="A166" s="307" t="s">
        <v>2064</v>
      </c>
      <c r="B166" s="308" t="s">
        <v>2065</v>
      </c>
      <c r="C166" s="308" t="s">
        <v>15</v>
      </c>
      <c r="D166" s="308" t="s">
        <v>14</v>
      </c>
      <c r="E166" s="308" t="s">
        <v>13</v>
      </c>
      <c r="F166" s="309">
        <v>8</v>
      </c>
      <c r="G166" s="309">
        <v>0</v>
      </c>
      <c r="H166" s="310">
        <v>8</v>
      </c>
      <c r="I166" s="64" t="s">
        <v>2110</v>
      </c>
      <c r="J166" s="2" t="str">
        <f t="shared" si="9"/>
        <v>25/1011</v>
      </c>
      <c r="K166" s="2" t="str">
        <f t="shared" si="10"/>
        <v>1</v>
      </c>
      <c r="L166" s="2" t="str">
        <f t="shared" si="11"/>
        <v>jednicové zákazky</v>
      </c>
    </row>
    <row r="167" spans="1:12" x14ac:dyDescent="0.2">
      <c r="A167" s="307" t="s">
        <v>2064</v>
      </c>
      <c r="B167" s="308" t="s">
        <v>2065</v>
      </c>
      <c r="C167" s="308" t="s">
        <v>8</v>
      </c>
      <c r="D167" s="308" t="s">
        <v>14</v>
      </c>
      <c r="E167" s="308" t="s">
        <v>19</v>
      </c>
      <c r="F167" s="309">
        <v>32</v>
      </c>
      <c r="G167" s="309">
        <v>0</v>
      </c>
      <c r="H167" s="310">
        <v>32</v>
      </c>
      <c r="I167" s="64" t="s">
        <v>2110</v>
      </c>
      <c r="J167" s="2" t="str">
        <f t="shared" si="9"/>
        <v>25/1011</v>
      </c>
      <c r="K167" s="2" t="str">
        <f t="shared" si="10"/>
        <v>1</v>
      </c>
      <c r="L167" s="2" t="str">
        <f t="shared" si="11"/>
        <v>jednicové zákazky</v>
      </c>
    </row>
    <row r="168" spans="1:12" x14ac:dyDescent="0.2">
      <c r="A168" s="307" t="s">
        <v>2064</v>
      </c>
      <c r="B168" s="308" t="s">
        <v>2065</v>
      </c>
      <c r="C168" s="308" t="s">
        <v>21</v>
      </c>
      <c r="D168" s="308" t="s">
        <v>9</v>
      </c>
      <c r="E168" s="308" t="s">
        <v>30</v>
      </c>
      <c r="F168" s="309">
        <v>4.75</v>
      </c>
      <c r="G168" s="309">
        <v>0</v>
      </c>
      <c r="H168" s="310">
        <v>4.75</v>
      </c>
      <c r="I168" s="64" t="s">
        <v>2110</v>
      </c>
      <c r="J168" s="2" t="str">
        <f t="shared" si="9"/>
        <v>25/1011</v>
      </c>
      <c r="K168" s="2" t="str">
        <f t="shared" si="10"/>
        <v>1</v>
      </c>
      <c r="L168" s="2" t="str">
        <f t="shared" si="11"/>
        <v>jednicové zákazky</v>
      </c>
    </row>
    <row r="169" spans="1:12" x14ac:dyDescent="0.2">
      <c r="A169" s="307" t="s">
        <v>2064</v>
      </c>
      <c r="B169" s="308" t="s">
        <v>2065</v>
      </c>
      <c r="C169" s="308" t="s">
        <v>21</v>
      </c>
      <c r="D169" s="308" t="s">
        <v>9</v>
      </c>
      <c r="E169" s="308" t="s">
        <v>34</v>
      </c>
      <c r="F169" s="309">
        <v>8</v>
      </c>
      <c r="G169" s="309">
        <v>0</v>
      </c>
      <c r="H169" s="310">
        <v>8</v>
      </c>
      <c r="I169" s="64" t="s">
        <v>2110</v>
      </c>
      <c r="J169" s="2" t="str">
        <f t="shared" si="9"/>
        <v>25/1011</v>
      </c>
      <c r="K169" s="2" t="str">
        <f t="shared" si="10"/>
        <v>1</v>
      </c>
      <c r="L169" s="2" t="str">
        <f t="shared" si="11"/>
        <v>jednicové zákazky</v>
      </c>
    </row>
    <row r="170" spans="1:12" x14ac:dyDescent="0.2">
      <c r="A170" s="307" t="s">
        <v>2064</v>
      </c>
      <c r="B170" s="308" t="s">
        <v>2065</v>
      </c>
      <c r="C170" s="308" t="s">
        <v>21</v>
      </c>
      <c r="D170" s="308" t="s">
        <v>9</v>
      </c>
      <c r="E170" s="308" t="s">
        <v>41</v>
      </c>
      <c r="F170" s="309">
        <v>48</v>
      </c>
      <c r="G170" s="309">
        <v>2</v>
      </c>
      <c r="H170" s="310">
        <v>50</v>
      </c>
      <c r="I170" s="64" t="s">
        <v>2110</v>
      </c>
      <c r="J170" s="2" t="str">
        <f t="shared" si="9"/>
        <v>25/1011</v>
      </c>
      <c r="K170" s="2" t="str">
        <f t="shared" si="10"/>
        <v>1</v>
      </c>
      <c r="L170" s="2" t="str">
        <f t="shared" si="11"/>
        <v>jednicové zákazky</v>
      </c>
    </row>
    <row r="171" spans="1:12" x14ac:dyDescent="0.2">
      <c r="A171" s="307" t="s">
        <v>2064</v>
      </c>
      <c r="B171" s="308" t="s">
        <v>2065</v>
      </c>
      <c r="C171" s="308" t="s">
        <v>11</v>
      </c>
      <c r="D171" s="308" t="s">
        <v>9</v>
      </c>
      <c r="E171" s="308" t="s">
        <v>31</v>
      </c>
      <c r="F171" s="309">
        <v>31</v>
      </c>
      <c r="G171" s="309">
        <v>7.75</v>
      </c>
      <c r="H171" s="310">
        <v>38.75</v>
      </c>
      <c r="I171" s="64" t="s">
        <v>2110</v>
      </c>
      <c r="J171" s="2" t="str">
        <f t="shared" si="9"/>
        <v>25/1011</v>
      </c>
      <c r="K171" s="2" t="str">
        <f t="shared" si="10"/>
        <v>1</v>
      </c>
      <c r="L171" s="2" t="str">
        <f t="shared" si="11"/>
        <v>jednicové zákazky</v>
      </c>
    </row>
    <row r="172" spans="1:12" x14ac:dyDescent="0.2">
      <c r="A172" s="307" t="s">
        <v>2064</v>
      </c>
      <c r="B172" s="308" t="s">
        <v>2065</v>
      </c>
      <c r="C172" s="308" t="s">
        <v>15</v>
      </c>
      <c r="D172" s="308" t="s">
        <v>9</v>
      </c>
      <c r="E172" s="308" t="s">
        <v>19</v>
      </c>
      <c r="F172" s="309">
        <v>25</v>
      </c>
      <c r="G172" s="309">
        <v>5</v>
      </c>
      <c r="H172" s="310">
        <v>30</v>
      </c>
      <c r="I172" s="64" t="s">
        <v>2110</v>
      </c>
      <c r="J172" s="2" t="str">
        <f t="shared" si="9"/>
        <v>25/1011</v>
      </c>
      <c r="K172" s="2" t="str">
        <f t="shared" si="10"/>
        <v>1</v>
      </c>
      <c r="L172" s="2" t="str">
        <f t="shared" si="11"/>
        <v>jednicové zákazky</v>
      </c>
    </row>
    <row r="173" spans="1:12" x14ac:dyDescent="0.2">
      <c r="A173" s="307" t="s">
        <v>2064</v>
      </c>
      <c r="B173" s="308" t="s">
        <v>2065</v>
      </c>
      <c r="C173" s="308" t="s">
        <v>15</v>
      </c>
      <c r="D173" s="308" t="s">
        <v>14</v>
      </c>
      <c r="E173" s="308" t="s">
        <v>1720</v>
      </c>
      <c r="F173" s="309">
        <v>44</v>
      </c>
      <c r="G173" s="309">
        <v>0</v>
      </c>
      <c r="H173" s="310">
        <v>44</v>
      </c>
      <c r="I173" s="64" t="s">
        <v>2110</v>
      </c>
      <c r="J173" s="2" t="str">
        <f t="shared" si="9"/>
        <v>25/1011</v>
      </c>
      <c r="K173" s="2" t="str">
        <f t="shared" si="10"/>
        <v>1</v>
      </c>
      <c r="L173" s="2" t="str">
        <f t="shared" si="11"/>
        <v>jednicové zákazky</v>
      </c>
    </row>
    <row r="174" spans="1:12" x14ac:dyDescent="0.2">
      <c r="A174" s="307" t="s">
        <v>2064</v>
      </c>
      <c r="B174" s="308" t="s">
        <v>2065</v>
      </c>
      <c r="C174" s="308" t="s">
        <v>15</v>
      </c>
      <c r="D174" s="308" t="s">
        <v>14</v>
      </c>
      <c r="E174" s="308" t="s">
        <v>19</v>
      </c>
      <c r="F174" s="309">
        <v>117</v>
      </c>
      <c r="G174" s="309">
        <v>0</v>
      </c>
      <c r="H174" s="310">
        <v>117</v>
      </c>
      <c r="I174" s="64" t="s">
        <v>2110</v>
      </c>
      <c r="J174" s="2" t="str">
        <f t="shared" si="9"/>
        <v>25/1011</v>
      </c>
      <c r="K174" s="2" t="str">
        <f t="shared" si="10"/>
        <v>1</v>
      </c>
      <c r="L174" s="2" t="str">
        <f t="shared" si="11"/>
        <v>jednicové zákazky</v>
      </c>
    </row>
    <row r="175" spans="1:12" x14ac:dyDescent="0.2">
      <c r="A175" s="307" t="s">
        <v>2064</v>
      </c>
      <c r="B175" s="308" t="s">
        <v>2065</v>
      </c>
      <c r="C175" s="308" t="s">
        <v>46</v>
      </c>
      <c r="D175" s="308" t="s">
        <v>14</v>
      </c>
      <c r="E175" s="308" t="s">
        <v>278</v>
      </c>
      <c r="F175" s="309">
        <v>7</v>
      </c>
      <c r="G175" s="309">
        <v>0</v>
      </c>
      <c r="H175" s="310">
        <v>7</v>
      </c>
      <c r="I175" s="64" t="s">
        <v>2110</v>
      </c>
      <c r="J175" s="2" t="str">
        <f t="shared" si="9"/>
        <v>25/1011</v>
      </c>
      <c r="K175" s="2" t="str">
        <f t="shared" si="10"/>
        <v>1</v>
      </c>
      <c r="L175" s="2" t="str">
        <f t="shared" si="11"/>
        <v>jednicové zákazky</v>
      </c>
    </row>
    <row r="176" spans="1:12" x14ac:dyDescent="0.2">
      <c r="A176" s="307" t="s">
        <v>2066</v>
      </c>
      <c r="B176" s="308" t="s">
        <v>2067</v>
      </c>
      <c r="C176" s="308" t="s">
        <v>15</v>
      </c>
      <c r="D176" s="308" t="s">
        <v>9</v>
      </c>
      <c r="E176" s="308" t="s">
        <v>1998</v>
      </c>
      <c r="F176" s="309">
        <v>139.5</v>
      </c>
      <c r="G176" s="309">
        <v>0</v>
      </c>
      <c r="H176" s="310">
        <v>139.5</v>
      </c>
      <c r="I176" s="64" t="s">
        <v>2110</v>
      </c>
      <c r="J176" s="2" t="str">
        <f t="shared" si="9"/>
        <v>26/0001</v>
      </c>
      <c r="K176" s="2" t="str">
        <f t="shared" si="10"/>
        <v>0</v>
      </c>
      <c r="L176" s="2" t="str">
        <f t="shared" si="11"/>
        <v>jednicové zákazky</v>
      </c>
    </row>
    <row r="177" spans="1:12" x14ac:dyDescent="0.2">
      <c r="A177" s="307" t="s">
        <v>2066</v>
      </c>
      <c r="B177" s="308" t="s">
        <v>2067</v>
      </c>
      <c r="C177" s="308" t="s">
        <v>15</v>
      </c>
      <c r="D177" s="308" t="s">
        <v>9</v>
      </c>
      <c r="E177" s="308" t="s">
        <v>18</v>
      </c>
      <c r="F177" s="309">
        <v>40</v>
      </c>
      <c r="G177" s="309">
        <v>0</v>
      </c>
      <c r="H177" s="310">
        <v>40</v>
      </c>
      <c r="I177" s="64" t="s">
        <v>2110</v>
      </c>
      <c r="J177" s="2" t="str">
        <f t="shared" si="9"/>
        <v>26/0001</v>
      </c>
      <c r="K177" s="2" t="str">
        <f t="shared" si="10"/>
        <v>0</v>
      </c>
      <c r="L177" s="2" t="str">
        <f t="shared" si="11"/>
        <v>jednicové zákazky</v>
      </c>
    </row>
    <row r="178" spans="1:12" x14ac:dyDescent="0.2">
      <c r="A178" s="307" t="s">
        <v>2066</v>
      </c>
      <c r="B178" s="308" t="s">
        <v>2067</v>
      </c>
      <c r="C178" s="308" t="s">
        <v>15</v>
      </c>
      <c r="D178" s="308" t="s">
        <v>9</v>
      </c>
      <c r="E178" s="308" t="s">
        <v>13</v>
      </c>
      <c r="F178" s="309">
        <v>163.5</v>
      </c>
      <c r="G178" s="309">
        <v>0</v>
      </c>
      <c r="H178" s="310">
        <v>163.5</v>
      </c>
      <c r="I178" s="64" t="s">
        <v>2110</v>
      </c>
      <c r="J178" s="2" t="str">
        <f t="shared" si="9"/>
        <v>26/0001</v>
      </c>
      <c r="K178" s="2" t="str">
        <f t="shared" si="10"/>
        <v>0</v>
      </c>
      <c r="L178" s="2" t="str">
        <f t="shared" si="11"/>
        <v>jednicové zákazky</v>
      </c>
    </row>
    <row r="179" spans="1:12" x14ac:dyDescent="0.2">
      <c r="A179" s="307" t="s">
        <v>2066</v>
      </c>
      <c r="B179" s="308" t="s">
        <v>2067</v>
      </c>
      <c r="C179" s="308" t="s">
        <v>15</v>
      </c>
      <c r="D179" s="308" t="s">
        <v>14</v>
      </c>
      <c r="E179" s="308" t="s">
        <v>1998</v>
      </c>
      <c r="F179" s="309">
        <v>86.75</v>
      </c>
      <c r="G179" s="309">
        <v>0</v>
      </c>
      <c r="H179" s="310">
        <v>86.75</v>
      </c>
      <c r="I179" s="64" t="s">
        <v>2110</v>
      </c>
      <c r="J179" s="2" t="str">
        <f t="shared" si="9"/>
        <v>26/0001</v>
      </c>
      <c r="K179" s="2" t="str">
        <f t="shared" si="10"/>
        <v>0</v>
      </c>
      <c r="L179" s="2" t="str">
        <f t="shared" si="11"/>
        <v>jednicové zákazky</v>
      </c>
    </row>
    <row r="180" spans="1:12" x14ac:dyDescent="0.2">
      <c r="A180" s="307" t="s">
        <v>2066</v>
      </c>
      <c r="B180" s="308" t="s">
        <v>2067</v>
      </c>
      <c r="C180" s="308" t="s">
        <v>21</v>
      </c>
      <c r="D180" s="308" t="s">
        <v>9</v>
      </c>
      <c r="E180" s="308" t="s">
        <v>1694</v>
      </c>
      <c r="F180" s="309">
        <v>62</v>
      </c>
      <c r="G180" s="309">
        <v>7.75</v>
      </c>
      <c r="H180" s="310">
        <v>69.75</v>
      </c>
      <c r="I180" s="64" t="s">
        <v>2110</v>
      </c>
      <c r="J180" s="2" t="str">
        <f t="shared" si="9"/>
        <v>26/0001</v>
      </c>
      <c r="K180" s="2" t="str">
        <f t="shared" si="10"/>
        <v>0</v>
      </c>
      <c r="L180" s="2" t="str">
        <f t="shared" si="11"/>
        <v>jednicové zákazky</v>
      </c>
    </row>
    <row r="181" spans="1:12" x14ac:dyDescent="0.2">
      <c r="A181" s="307" t="s">
        <v>2066</v>
      </c>
      <c r="B181" s="308" t="s">
        <v>2067</v>
      </c>
      <c r="C181" s="308" t="s">
        <v>11</v>
      </c>
      <c r="D181" s="308" t="s">
        <v>9</v>
      </c>
      <c r="E181" s="308" t="s">
        <v>12</v>
      </c>
      <c r="F181" s="309">
        <v>30.75</v>
      </c>
      <c r="G181" s="309">
        <v>0</v>
      </c>
      <c r="H181" s="310">
        <v>30.75</v>
      </c>
      <c r="I181" s="64" t="s">
        <v>2110</v>
      </c>
      <c r="J181" s="2" t="str">
        <f t="shared" si="9"/>
        <v>26/0001</v>
      </c>
      <c r="K181" s="2" t="str">
        <f t="shared" si="10"/>
        <v>0</v>
      </c>
      <c r="L181" s="2" t="str">
        <f t="shared" si="11"/>
        <v>jednicové zákazky</v>
      </c>
    </row>
    <row r="182" spans="1:12" x14ac:dyDescent="0.2">
      <c r="A182" s="307" t="s">
        <v>2066</v>
      </c>
      <c r="B182" s="308" t="s">
        <v>2067</v>
      </c>
      <c r="C182" s="308" t="s">
        <v>15</v>
      </c>
      <c r="D182" s="308" t="s">
        <v>14</v>
      </c>
      <c r="E182" s="308" t="s">
        <v>19</v>
      </c>
      <c r="F182" s="309">
        <v>262.5</v>
      </c>
      <c r="G182" s="309">
        <v>0</v>
      </c>
      <c r="H182" s="310">
        <v>262.5</v>
      </c>
      <c r="I182" s="64" t="s">
        <v>2110</v>
      </c>
      <c r="J182" s="2" t="str">
        <f t="shared" si="9"/>
        <v>26/0001</v>
      </c>
      <c r="K182" s="2" t="str">
        <f t="shared" si="10"/>
        <v>0</v>
      </c>
      <c r="L182" s="2" t="str">
        <f t="shared" si="11"/>
        <v>jednicové zákazky</v>
      </c>
    </row>
    <row r="183" spans="1:12" x14ac:dyDescent="0.2">
      <c r="A183" s="307" t="s">
        <v>2066</v>
      </c>
      <c r="B183" s="308" t="s">
        <v>2067</v>
      </c>
      <c r="C183" s="308" t="s">
        <v>46</v>
      </c>
      <c r="D183" s="308" t="s">
        <v>14</v>
      </c>
      <c r="E183" s="308" t="s">
        <v>278</v>
      </c>
      <c r="F183" s="309">
        <v>9.25</v>
      </c>
      <c r="G183" s="309">
        <v>0</v>
      </c>
      <c r="H183" s="310">
        <v>9.25</v>
      </c>
      <c r="I183" s="64" t="s">
        <v>2110</v>
      </c>
      <c r="J183" s="2" t="str">
        <f t="shared" si="9"/>
        <v>26/0001</v>
      </c>
      <c r="K183" s="2" t="str">
        <f t="shared" si="10"/>
        <v>0</v>
      </c>
      <c r="L183" s="2" t="str">
        <f t="shared" si="11"/>
        <v>jednicové zákazky</v>
      </c>
    </row>
    <row r="184" spans="1:12" x14ac:dyDescent="0.2">
      <c r="A184" s="307" t="s">
        <v>2068</v>
      </c>
      <c r="B184" s="308" t="s">
        <v>2069</v>
      </c>
      <c r="C184" s="308" t="s">
        <v>15</v>
      </c>
      <c r="D184" s="308" t="s">
        <v>9</v>
      </c>
      <c r="E184" s="308" t="s">
        <v>16</v>
      </c>
      <c r="F184" s="309">
        <v>23</v>
      </c>
      <c r="G184" s="309">
        <v>0</v>
      </c>
      <c r="H184" s="310">
        <v>23</v>
      </c>
      <c r="I184" s="64" t="s">
        <v>2110</v>
      </c>
      <c r="J184" s="2" t="str">
        <f t="shared" si="9"/>
        <v>26/0002</v>
      </c>
      <c r="K184" s="2" t="str">
        <f t="shared" si="10"/>
        <v>0</v>
      </c>
      <c r="L184" s="2" t="str">
        <f t="shared" si="11"/>
        <v>jednicové zákazky</v>
      </c>
    </row>
    <row r="185" spans="1:12" x14ac:dyDescent="0.2">
      <c r="A185" s="307" t="s">
        <v>2068</v>
      </c>
      <c r="B185" s="308" t="s">
        <v>2069</v>
      </c>
      <c r="C185" s="308" t="s">
        <v>8</v>
      </c>
      <c r="D185" s="308" t="s">
        <v>14</v>
      </c>
      <c r="E185" s="308" t="s">
        <v>10</v>
      </c>
      <c r="F185" s="309">
        <v>52</v>
      </c>
      <c r="G185" s="309">
        <v>0</v>
      </c>
      <c r="H185" s="310">
        <v>52</v>
      </c>
      <c r="I185" s="64" t="s">
        <v>2110</v>
      </c>
      <c r="J185" s="2" t="str">
        <f t="shared" si="9"/>
        <v>26/0002</v>
      </c>
      <c r="K185" s="2" t="str">
        <f t="shared" si="10"/>
        <v>0</v>
      </c>
      <c r="L185" s="2" t="str">
        <f t="shared" si="11"/>
        <v>jednicové zákazky</v>
      </c>
    </row>
    <row r="186" spans="1:12" x14ac:dyDescent="0.2">
      <c r="A186" s="307" t="s">
        <v>2068</v>
      </c>
      <c r="B186" s="308" t="s">
        <v>2069</v>
      </c>
      <c r="C186" s="308" t="s">
        <v>21</v>
      </c>
      <c r="D186" s="308" t="s">
        <v>9</v>
      </c>
      <c r="E186" s="308" t="s">
        <v>30</v>
      </c>
      <c r="F186" s="309">
        <v>7.75</v>
      </c>
      <c r="G186" s="309">
        <v>0</v>
      </c>
      <c r="H186" s="310">
        <v>7.75</v>
      </c>
      <c r="I186" s="64" t="s">
        <v>2110</v>
      </c>
      <c r="J186" s="2" t="str">
        <f t="shared" si="9"/>
        <v>26/0002</v>
      </c>
      <c r="K186" s="2" t="str">
        <f t="shared" si="10"/>
        <v>0</v>
      </c>
      <c r="L186" s="2" t="str">
        <f t="shared" si="11"/>
        <v>jednicové zákazky</v>
      </c>
    </row>
    <row r="187" spans="1:12" x14ac:dyDescent="0.2">
      <c r="A187" s="307" t="s">
        <v>2068</v>
      </c>
      <c r="B187" s="308" t="s">
        <v>2069</v>
      </c>
      <c r="C187" s="308" t="s">
        <v>21</v>
      </c>
      <c r="D187" s="308" t="s">
        <v>9</v>
      </c>
      <c r="E187" s="308" t="s">
        <v>12</v>
      </c>
      <c r="F187" s="309">
        <v>15.5</v>
      </c>
      <c r="G187" s="309">
        <v>0.75</v>
      </c>
      <c r="H187" s="310">
        <v>16.25</v>
      </c>
      <c r="I187" s="64" t="s">
        <v>2110</v>
      </c>
      <c r="J187" s="2" t="str">
        <f t="shared" si="9"/>
        <v>26/0002</v>
      </c>
      <c r="K187" s="2" t="str">
        <f t="shared" si="10"/>
        <v>0</v>
      </c>
      <c r="L187" s="2" t="str">
        <f t="shared" si="11"/>
        <v>jednicové zákazky</v>
      </c>
    </row>
    <row r="188" spans="1:12" x14ac:dyDescent="0.2">
      <c r="A188" s="307" t="s">
        <v>2068</v>
      </c>
      <c r="B188" s="308" t="s">
        <v>2069</v>
      </c>
      <c r="C188" s="308" t="s">
        <v>21</v>
      </c>
      <c r="D188" s="308" t="s">
        <v>14</v>
      </c>
      <c r="E188" s="308" t="s">
        <v>12</v>
      </c>
      <c r="F188" s="309">
        <v>6</v>
      </c>
      <c r="G188" s="309">
        <v>0</v>
      </c>
      <c r="H188" s="310">
        <v>6</v>
      </c>
      <c r="I188" s="64" t="s">
        <v>2110</v>
      </c>
      <c r="J188" s="2" t="str">
        <f t="shared" si="9"/>
        <v>26/0002</v>
      </c>
      <c r="K188" s="2" t="str">
        <f t="shared" si="10"/>
        <v>0</v>
      </c>
      <c r="L188" s="2" t="str">
        <f t="shared" si="11"/>
        <v>jednicové zákazky</v>
      </c>
    </row>
    <row r="189" spans="1:12" x14ac:dyDescent="0.2">
      <c r="A189" s="307" t="s">
        <v>2068</v>
      </c>
      <c r="B189" s="308" t="s">
        <v>2069</v>
      </c>
      <c r="C189" s="308" t="s">
        <v>11</v>
      </c>
      <c r="D189" s="308" t="s">
        <v>9</v>
      </c>
      <c r="E189" s="308" t="s">
        <v>12</v>
      </c>
      <c r="F189" s="309">
        <v>15.5</v>
      </c>
      <c r="G189" s="309">
        <v>0</v>
      </c>
      <c r="H189" s="310">
        <v>15.5</v>
      </c>
      <c r="I189" s="64" t="s">
        <v>2110</v>
      </c>
      <c r="J189" s="2" t="str">
        <f t="shared" si="9"/>
        <v>26/0002</v>
      </c>
      <c r="K189" s="2" t="str">
        <f t="shared" si="10"/>
        <v>0</v>
      </c>
      <c r="L189" s="2" t="str">
        <f t="shared" si="11"/>
        <v>jednicové zákazky</v>
      </c>
    </row>
    <row r="190" spans="1:12" x14ac:dyDescent="0.2">
      <c r="A190" s="307" t="s">
        <v>2068</v>
      </c>
      <c r="B190" s="308" t="s">
        <v>2069</v>
      </c>
      <c r="C190" s="308" t="s">
        <v>15</v>
      </c>
      <c r="D190" s="308" t="s">
        <v>14</v>
      </c>
      <c r="E190" s="308" t="s">
        <v>19</v>
      </c>
      <c r="F190" s="309">
        <v>19.5</v>
      </c>
      <c r="G190" s="309">
        <v>0</v>
      </c>
      <c r="H190" s="310">
        <v>19.5</v>
      </c>
      <c r="I190" s="64" t="s">
        <v>2110</v>
      </c>
      <c r="J190" s="2" t="str">
        <f t="shared" si="9"/>
        <v>26/0002</v>
      </c>
      <c r="K190" s="2" t="str">
        <f t="shared" si="10"/>
        <v>0</v>
      </c>
      <c r="L190" s="2" t="str">
        <f t="shared" si="11"/>
        <v>jednicové zákazky</v>
      </c>
    </row>
    <row r="191" spans="1:12" x14ac:dyDescent="0.2">
      <c r="A191" s="307" t="s">
        <v>2068</v>
      </c>
      <c r="B191" s="308" t="s">
        <v>2069</v>
      </c>
      <c r="C191" s="308" t="s">
        <v>46</v>
      </c>
      <c r="D191" s="308" t="s">
        <v>14</v>
      </c>
      <c r="E191" s="308" t="s">
        <v>278</v>
      </c>
      <c r="F191" s="309">
        <v>14.5</v>
      </c>
      <c r="G191" s="309">
        <v>0</v>
      </c>
      <c r="H191" s="310">
        <v>14.5</v>
      </c>
      <c r="I191" s="64" t="s">
        <v>2110</v>
      </c>
      <c r="J191" s="2" t="str">
        <f t="shared" si="9"/>
        <v>26/0002</v>
      </c>
      <c r="K191" s="2" t="str">
        <f t="shared" si="10"/>
        <v>0</v>
      </c>
      <c r="L191" s="2" t="str">
        <f t="shared" si="11"/>
        <v>jednicové zákazky</v>
      </c>
    </row>
    <row r="192" spans="1:12" x14ac:dyDescent="0.2">
      <c r="A192" s="307" t="s">
        <v>2070</v>
      </c>
      <c r="B192" s="308" t="s">
        <v>2071</v>
      </c>
      <c r="C192" s="308" t="s">
        <v>15</v>
      </c>
      <c r="D192" s="308" t="s">
        <v>9</v>
      </c>
      <c r="E192" s="308" t="s">
        <v>16</v>
      </c>
      <c r="F192" s="309">
        <v>16</v>
      </c>
      <c r="G192" s="309">
        <v>0</v>
      </c>
      <c r="H192" s="310">
        <v>16</v>
      </c>
      <c r="I192" s="64" t="s">
        <v>2110</v>
      </c>
      <c r="J192" s="2" t="str">
        <f t="shared" si="9"/>
        <v>26/0003</v>
      </c>
      <c r="K192" s="2" t="str">
        <f t="shared" si="10"/>
        <v>0</v>
      </c>
      <c r="L192" s="2" t="str">
        <f t="shared" si="11"/>
        <v>jednicové zákazky</v>
      </c>
    </row>
    <row r="193" spans="1:12" x14ac:dyDescent="0.2">
      <c r="A193" s="307" t="s">
        <v>2070</v>
      </c>
      <c r="B193" s="308" t="s">
        <v>2071</v>
      </c>
      <c r="C193" s="308" t="s">
        <v>15</v>
      </c>
      <c r="D193" s="308" t="s">
        <v>9</v>
      </c>
      <c r="E193" s="308" t="s">
        <v>18</v>
      </c>
      <c r="F193" s="309">
        <v>16</v>
      </c>
      <c r="G193" s="309">
        <v>0</v>
      </c>
      <c r="H193" s="310">
        <v>16</v>
      </c>
      <c r="I193" s="64" t="s">
        <v>2110</v>
      </c>
      <c r="J193" s="2" t="str">
        <f t="shared" si="9"/>
        <v>26/0003</v>
      </c>
      <c r="K193" s="2" t="str">
        <f t="shared" si="10"/>
        <v>0</v>
      </c>
      <c r="L193" s="2" t="str">
        <f t="shared" si="11"/>
        <v>jednicové zákazky</v>
      </c>
    </row>
    <row r="194" spans="1:12" x14ac:dyDescent="0.2">
      <c r="A194" s="307" t="s">
        <v>2070</v>
      </c>
      <c r="B194" s="308" t="s">
        <v>2071</v>
      </c>
      <c r="C194" s="308" t="s">
        <v>15</v>
      </c>
      <c r="D194" s="308" t="s">
        <v>9</v>
      </c>
      <c r="E194" s="308" t="s">
        <v>10</v>
      </c>
      <c r="F194" s="309">
        <v>129</v>
      </c>
      <c r="G194" s="309">
        <v>0</v>
      </c>
      <c r="H194" s="310">
        <v>129</v>
      </c>
      <c r="I194" s="64" t="s">
        <v>2110</v>
      </c>
      <c r="J194" s="2" t="str">
        <f t="shared" si="9"/>
        <v>26/0003</v>
      </c>
      <c r="K194" s="2" t="str">
        <f t="shared" si="10"/>
        <v>0</v>
      </c>
      <c r="L194" s="2" t="str">
        <f t="shared" si="11"/>
        <v>jednicové zákazky</v>
      </c>
    </row>
    <row r="195" spans="1:12" x14ac:dyDescent="0.2">
      <c r="A195" s="307" t="s">
        <v>2070</v>
      </c>
      <c r="B195" s="308" t="s">
        <v>2071</v>
      </c>
      <c r="C195" s="308" t="s">
        <v>8</v>
      </c>
      <c r="D195" s="308" t="s">
        <v>9</v>
      </c>
      <c r="E195" s="308" t="s">
        <v>19</v>
      </c>
      <c r="F195" s="309">
        <v>18</v>
      </c>
      <c r="G195" s="309">
        <v>0</v>
      </c>
      <c r="H195" s="310">
        <v>18</v>
      </c>
      <c r="I195" s="64" t="s">
        <v>2110</v>
      </c>
      <c r="J195" s="2" t="str">
        <f t="shared" ref="J195:J258" si="12">TRIM(A195)</f>
        <v>26/0003</v>
      </c>
      <c r="K195" s="2" t="str">
        <f t="shared" ref="K195:K258" si="13">MID(J195,4,1)</f>
        <v>0</v>
      </c>
      <c r="L195" s="2" t="str">
        <f t="shared" ref="L195:L258" si="14">IF(K195="9","9_podnik. Réžia",IF(K195="5","5_režijné zákazky",IF(K195="8","8_drobné zákazky",IF(K195="7","7_Vyskum_a_vyvoj","jednicové zákazky"))))</f>
        <v>jednicové zákazky</v>
      </c>
    </row>
    <row r="196" spans="1:12" x14ac:dyDescent="0.2">
      <c r="A196" s="307" t="s">
        <v>2070</v>
      </c>
      <c r="B196" s="308" t="s">
        <v>2071</v>
      </c>
      <c r="C196" s="308" t="s">
        <v>8</v>
      </c>
      <c r="D196" s="308" t="s">
        <v>14</v>
      </c>
      <c r="E196" s="308" t="s">
        <v>10</v>
      </c>
      <c r="F196" s="309">
        <v>68</v>
      </c>
      <c r="G196" s="309">
        <v>0</v>
      </c>
      <c r="H196" s="310">
        <v>68</v>
      </c>
      <c r="I196" s="64" t="s">
        <v>2110</v>
      </c>
      <c r="J196" s="2" t="str">
        <f t="shared" si="12"/>
        <v>26/0003</v>
      </c>
      <c r="K196" s="2" t="str">
        <f t="shared" si="13"/>
        <v>0</v>
      </c>
      <c r="L196" s="2" t="str">
        <f t="shared" si="14"/>
        <v>jednicové zákazky</v>
      </c>
    </row>
    <row r="197" spans="1:12" x14ac:dyDescent="0.2">
      <c r="A197" s="307" t="s">
        <v>2070</v>
      </c>
      <c r="B197" s="308" t="s">
        <v>2071</v>
      </c>
      <c r="C197" s="308" t="s">
        <v>21</v>
      </c>
      <c r="D197" s="308" t="s">
        <v>9</v>
      </c>
      <c r="E197" s="308" t="s">
        <v>30</v>
      </c>
      <c r="F197" s="309">
        <v>7.75</v>
      </c>
      <c r="G197" s="309">
        <v>0</v>
      </c>
      <c r="H197" s="310">
        <v>7.75</v>
      </c>
      <c r="I197" s="64" t="s">
        <v>2110</v>
      </c>
      <c r="J197" s="2" t="str">
        <f t="shared" si="12"/>
        <v>26/0003</v>
      </c>
      <c r="K197" s="2" t="str">
        <f t="shared" si="13"/>
        <v>0</v>
      </c>
      <c r="L197" s="2" t="str">
        <f t="shared" si="14"/>
        <v>jednicové zákazky</v>
      </c>
    </row>
    <row r="198" spans="1:12" x14ac:dyDescent="0.2">
      <c r="A198" s="307" t="s">
        <v>2070</v>
      </c>
      <c r="B198" s="308" t="s">
        <v>2071</v>
      </c>
      <c r="C198" s="308" t="s">
        <v>21</v>
      </c>
      <c r="D198" s="308" t="s">
        <v>9</v>
      </c>
      <c r="E198" s="308" t="s">
        <v>12</v>
      </c>
      <c r="F198" s="309">
        <v>7.75</v>
      </c>
      <c r="G198" s="309">
        <v>0</v>
      </c>
      <c r="H198" s="310">
        <v>7.75</v>
      </c>
      <c r="I198" s="64" t="s">
        <v>2110</v>
      </c>
      <c r="J198" s="2" t="str">
        <f t="shared" si="12"/>
        <v>26/0003</v>
      </c>
      <c r="K198" s="2" t="str">
        <f t="shared" si="13"/>
        <v>0</v>
      </c>
      <c r="L198" s="2" t="str">
        <f t="shared" si="14"/>
        <v>jednicové zákazky</v>
      </c>
    </row>
    <row r="199" spans="1:12" x14ac:dyDescent="0.2">
      <c r="A199" s="307" t="s">
        <v>2070</v>
      </c>
      <c r="B199" s="308" t="s">
        <v>2071</v>
      </c>
      <c r="C199" s="308" t="s">
        <v>21</v>
      </c>
      <c r="D199" s="308" t="s">
        <v>9</v>
      </c>
      <c r="E199" s="308" t="s">
        <v>1694</v>
      </c>
      <c r="F199" s="309">
        <v>54.25</v>
      </c>
      <c r="G199" s="309">
        <v>0</v>
      </c>
      <c r="H199" s="310">
        <v>54.25</v>
      </c>
      <c r="I199" s="64" t="s">
        <v>2110</v>
      </c>
      <c r="J199" s="2" t="str">
        <f t="shared" si="12"/>
        <v>26/0003</v>
      </c>
      <c r="K199" s="2" t="str">
        <f t="shared" si="13"/>
        <v>0</v>
      </c>
      <c r="L199" s="2" t="str">
        <f t="shared" si="14"/>
        <v>jednicové zákazky</v>
      </c>
    </row>
    <row r="200" spans="1:12" x14ac:dyDescent="0.2">
      <c r="A200" s="307" t="s">
        <v>2070</v>
      </c>
      <c r="B200" s="308" t="s">
        <v>2071</v>
      </c>
      <c r="C200" s="308" t="s">
        <v>21</v>
      </c>
      <c r="D200" s="308" t="s">
        <v>9</v>
      </c>
      <c r="E200" s="308" t="s">
        <v>41</v>
      </c>
      <c r="F200" s="309">
        <v>24</v>
      </c>
      <c r="G200" s="309">
        <v>0</v>
      </c>
      <c r="H200" s="310">
        <v>24</v>
      </c>
      <c r="I200" s="64" t="s">
        <v>2110</v>
      </c>
      <c r="J200" s="2" t="str">
        <f t="shared" si="12"/>
        <v>26/0003</v>
      </c>
      <c r="K200" s="2" t="str">
        <f t="shared" si="13"/>
        <v>0</v>
      </c>
      <c r="L200" s="2" t="str">
        <f t="shared" si="14"/>
        <v>jednicové zákazky</v>
      </c>
    </row>
    <row r="201" spans="1:12" x14ac:dyDescent="0.2">
      <c r="A201" s="307" t="s">
        <v>1991</v>
      </c>
      <c r="B201" s="308" t="s">
        <v>1992</v>
      </c>
      <c r="C201" s="308" t="s">
        <v>15</v>
      </c>
      <c r="D201" s="308" t="s">
        <v>9</v>
      </c>
      <c r="E201" s="308" t="s">
        <v>16</v>
      </c>
      <c r="F201" s="309">
        <v>1</v>
      </c>
      <c r="G201" s="309">
        <v>0</v>
      </c>
      <c r="H201" s="310">
        <v>1</v>
      </c>
      <c r="I201" s="64" t="s">
        <v>2110</v>
      </c>
      <c r="J201" s="2" t="str">
        <f t="shared" si="12"/>
        <v>26/0004</v>
      </c>
      <c r="K201" s="2" t="str">
        <f t="shared" si="13"/>
        <v>0</v>
      </c>
      <c r="L201" s="2" t="str">
        <f t="shared" si="14"/>
        <v>jednicové zákazky</v>
      </c>
    </row>
    <row r="202" spans="1:12" x14ac:dyDescent="0.2">
      <c r="A202" s="307" t="s">
        <v>1991</v>
      </c>
      <c r="B202" s="308" t="s">
        <v>1992</v>
      </c>
      <c r="C202" s="308" t="s">
        <v>15</v>
      </c>
      <c r="D202" s="308" t="s">
        <v>9</v>
      </c>
      <c r="E202" s="308" t="s">
        <v>27</v>
      </c>
      <c r="F202" s="309">
        <v>16</v>
      </c>
      <c r="G202" s="309">
        <v>0</v>
      </c>
      <c r="H202" s="310">
        <v>16</v>
      </c>
      <c r="I202" s="64" t="s">
        <v>2110</v>
      </c>
      <c r="J202" s="2" t="str">
        <f t="shared" si="12"/>
        <v>26/0004</v>
      </c>
      <c r="K202" s="2" t="str">
        <f t="shared" si="13"/>
        <v>0</v>
      </c>
      <c r="L202" s="2" t="str">
        <f t="shared" si="14"/>
        <v>jednicové zákazky</v>
      </c>
    </row>
    <row r="203" spans="1:12" x14ac:dyDescent="0.2">
      <c r="A203" s="307" t="s">
        <v>1991</v>
      </c>
      <c r="B203" s="308" t="s">
        <v>1992</v>
      </c>
      <c r="C203" s="308" t="s">
        <v>15</v>
      </c>
      <c r="D203" s="308" t="s">
        <v>9</v>
      </c>
      <c r="E203" s="308" t="s">
        <v>13</v>
      </c>
      <c r="F203" s="309">
        <v>128</v>
      </c>
      <c r="G203" s="309">
        <v>0</v>
      </c>
      <c r="H203" s="310">
        <v>128</v>
      </c>
      <c r="I203" s="64" t="s">
        <v>2110</v>
      </c>
      <c r="J203" s="2" t="str">
        <f t="shared" si="12"/>
        <v>26/0004</v>
      </c>
      <c r="K203" s="2" t="str">
        <f t="shared" si="13"/>
        <v>0</v>
      </c>
      <c r="L203" s="2" t="str">
        <f t="shared" si="14"/>
        <v>jednicové zákazky</v>
      </c>
    </row>
    <row r="204" spans="1:12" x14ac:dyDescent="0.2">
      <c r="A204" s="307" t="s">
        <v>1991</v>
      </c>
      <c r="B204" s="308" t="s">
        <v>1992</v>
      </c>
      <c r="C204" s="308" t="s">
        <v>21</v>
      </c>
      <c r="D204" s="308" t="s">
        <v>9</v>
      </c>
      <c r="E204" s="308" t="s">
        <v>22</v>
      </c>
      <c r="F204" s="309">
        <v>24</v>
      </c>
      <c r="G204" s="309">
        <v>0</v>
      </c>
      <c r="H204" s="310">
        <v>24</v>
      </c>
      <c r="I204" s="64" t="s">
        <v>2110</v>
      </c>
      <c r="J204" s="2" t="str">
        <f t="shared" si="12"/>
        <v>26/0004</v>
      </c>
      <c r="K204" s="2" t="str">
        <f t="shared" si="13"/>
        <v>0</v>
      </c>
      <c r="L204" s="2" t="str">
        <f t="shared" si="14"/>
        <v>jednicové zákazky</v>
      </c>
    </row>
    <row r="205" spans="1:12" x14ac:dyDescent="0.2">
      <c r="A205" s="307" t="s">
        <v>1991</v>
      </c>
      <c r="B205" s="308" t="s">
        <v>1992</v>
      </c>
      <c r="C205" s="308" t="s">
        <v>11</v>
      </c>
      <c r="D205" s="308" t="s">
        <v>9</v>
      </c>
      <c r="E205" s="308" t="s">
        <v>12</v>
      </c>
      <c r="F205" s="309">
        <v>84.5</v>
      </c>
      <c r="G205" s="309">
        <v>14.5</v>
      </c>
      <c r="H205" s="310">
        <v>99</v>
      </c>
      <c r="I205" s="64" t="s">
        <v>2110</v>
      </c>
      <c r="J205" s="2" t="str">
        <f t="shared" si="12"/>
        <v>26/0004</v>
      </c>
      <c r="K205" s="2" t="str">
        <f t="shared" si="13"/>
        <v>0</v>
      </c>
      <c r="L205" s="2" t="str">
        <f t="shared" si="14"/>
        <v>jednicové zákazky</v>
      </c>
    </row>
    <row r="206" spans="1:12" x14ac:dyDescent="0.2">
      <c r="A206" s="307" t="s">
        <v>1991</v>
      </c>
      <c r="B206" s="308" t="s">
        <v>1992</v>
      </c>
      <c r="C206" s="308" t="s">
        <v>11</v>
      </c>
      <c r="D206" s="308" t="s">
        <v>9</v>
      </c>
      <c r="E206" s="308" t="s">
        <v>1956</v>
      </c>
      <c r="F206" s="309">
        <v>3.5</v>
      </c>
      <c r="G206" s="309">
        <v>0.5</v>
      </c>
      <c r="H206" s="310">
        <v>4</v>
      </c>
      <c r="I206" s="64" t="s">
        <v>2110</v>
      </c>
      <c r="J206" s="2" t="str">
        <f t="shared" si="12"/>
        <v>26/0004</v>
      </c>
      <c r="K206" s="2" t="str">
        <f t="shared" si="13"/>
        <v>0</v>
      </c>
      <c r="L206" s="2" t="str">
        <f t="shared" si="14"/>
        <v>jednicové zákazky</v>
      </c>
    </row>
    <row r="207" spans="1:12" x14ac:dyDescent="0.2">
      <c r="A207" s="307" t="s">
        <v>1991</v>
      </c>
      <c r="B207" s="308" t="s">
        <v>1992</v>
      </c>
      <c r="C207" s="308" t="s">
        <v>46</v>
      </c>
      <c r="D207" s="308" t="s">
        <v>9</v>
      </c>
      <c r="E207" s="308" t="s">
        <v>212</v>
      </c>
      <c r="F207" s="309">
        <v>16</v>
      </c>
      <c r="G207" s="309">
        <v>0</v>
      </c>
      <c r="H207" s="310">
        <v>16</v>
      </c>
      <c r="I207" s="64" t="s">
        <v>2110</v>
      </c>
      <c r="J207" s="2" t="str">
        <f t="shared" si="12"/>
        <v>26/0004</v>
      </c>
      <c r="K207" s="2" t="str">
        <f t="shared" si="13"/>
        <v>0</v>
      </c>
      <c r="L207" s="2" t="str">
        <f t="shared" si="14"/>
        <v>jednicové zákazky</v>
      </c>
    </row>
    <row r="208" spans="1:12" x14ac:dyDescent="0.2">
      <c r="A208" s="307" t="s">
        <v>1991</v>
      </c>
      <c r="B208" s="308" t="s">
        <v>1992</v>
      </c>
      <c r="C208" s="308" t="s">
        <v>46</v>
      </c>
      <c r="D208" s="308" t="s">
        <v>14</v>
      </c>
      <c r="E208" s="308" t="s">
        <v>212</v>
      </c>
      <c r="F208" s="309">
        <v>116</v>
      </c>
      <c r="G208" s="309">
        <v>0</v>
      </c>
      <c r="H208" s="310">
        <v>116</v>
      </c>
      <c r="I208" s="64" t="s">
        <v>2110</v>
      </c>
      <c r="J208" s="2" t="str">
        <f t="shared" si="12"/>
        <v>26/0004</v>
      </c>
      <c r="K208" s="2" t="str">
        <f t="shared" si="13"/>
        <v>0</v>
      </c>
      <c r="L208" s="2" t="str">
        <f t="shared" si="14"/>
        <v>jednicové zákazky</v>
      </c>
    </row>
    <row r="209" spans="1:12" x14ac:dyDescent="0.2">
      <c r="A209" s="307" t="s">
        <v>1991</v>
      </c>
      <c r="B209" s="308" t="s">
        <v>1992</v>
      </c>
      <c r="C209" s="308" t="s">
        <v>46</v>
      </c>
      <c r="D209" s="308" t="s">
        <v>14</v>
      </c>
      <c r="E209" s="308" t="s">
        <v>278</v>
      </c>
      <c r="F209" s="309">
        <v>12.75</v>
      </c>
      <c r="G209" s="309">
        <v>0</v>
      </c>
      <c r="H209" s="310">
        <v>12.75</v>
      </c>
      <c r="I209" s="64" t="s">
        <v>2110</v>
      </c>
      <c r="J209" s="2" t="str">
        <f t="shared" si="12"/>
        <v>26/0004</v>
      </c>
      <c r="K209" s="2" t="str">
        <f t="shared" si="13"/>
        <v>0</v>
      </c>
      <c r="L209" s="2" t="str">
        <f t="shared" si="14"/>
        <v>jednicové zákazky</v>
      </c>
    </row>
    <row r="210" spans="1:12" x14ac:dyDescent="0.2">
      <c r="A210" s="307" t="s">
        <v>1991</v>
      </c>
      <c r="B210" s="308" t="s">
        <v>1992</v>
      </c>
      <c r="C210" s="308" t="s">
        <v>46</v>
      </c>
      <c r="D210" s="308" t="s">
        <v>14</v>
      </c>
      <c r="E210" s="308" t="s">
        <v>1119</v>
      </c>
      <c r="F210" s="309">
        <v>27.5</v>
      </c>
      <c r="G210" s="309">
        <v>0</v>
      </c>
      <c r="H210" s="310">
        <v>27.5</v>
      </c>
      <c r="I210" s="64" t="s">
        <v>2110</v>
      </c>
      <c r="J210" s="2" t="str">
        <f t="shared" si="12"/>
        <v>26/0004</v>
      </c>
      <c r="K210" s="2" t="str">
        <f t="shared" si="13"/>
        <v>0</v>
      </c>
      <c r="L210" s="2" t="str">
        <f t="shared" si="14"/>
        <v>jednicové zákazky</v>
      </c>
    </row>
    <row r="211" spans="1:12" x14ac:dyDescent="0.2">
      <c r="A211" s="307" t="s">
        <v>2005</v>
      </c>
      <c r="B211" s="308" t="s">
        <v>2006</v>
      </c>
      <c r="C211" s="308" t="s">
        <v>8</v>
      </c>
      <c r="D211" s="308" t="s">
        <v>9</v>
      </c>
      <c r="E211" s="308" t="s">
        <v>1958</v>
      </c>
      <c r="F211" s="309">
        <v>4</v>
      </c>
      <c r="G211" s="309">
        <v>0</v>
      </c>
      <c r="H211" s="310">
        <v>4</v>
      </c>
      <c r="I211" s="64" t="s">
        <v>2110</v>
      </c>
      <c r="J211" s="2" t="str">
        <f t="shared" si="12"/>
        <v>26/0006</v>
      </c>
      <c r="K211" s="2" t="str">
        <f t="shared" si="13"/>
        <v>0</v>
      </c>
      <c r="L211" s="2" t="str">
        <f t="shared" si="14"/>
        <v>jednicové zákazky</v>
      </c>
    </row>
    <row r="212" spans="1:12" x14ac:dyDescent="0.2">
      <c r="A212" s="307" t="s">
        <v>2005</v>
      </c>
      <c r="B212" s="308" t="s">
        <v>2006</v>
      </c>
      <c r="C212" s="308" t="s">
        <v>8</v>
      </c>
      <c r="D212" s="308" t="s">
        <v>14</v>
      </c>
      <c r="E212" s="308" t="s">
        <v>1958</v>
      </c>
      <c r="F212" s="309">
        <v>6</v>
      </c>
      <c r="G212" s="309">
        <v>0</v>
      </c>
      <c r="H212" s="310">
        <v>6</v>
      </c>
      <c r="I212" s="64" t="s">
        <v>2110</v>
      </c>
      <c r="J212" s="2" t="str">
        <f t="shared" si="12"/>
        <v>26/0006</v>
      </c>
      <c r="K212" s="2" t="str">
        <f t="shared" si="13"/>
        <v>0</v>
      </c>
      <c r="L212" s="2" t="str">
        <f t="shared" si="14"/>
        <v>jednicové zákazky</v>
      </c>
    </row>
    <row r="213" spans="1:12" x14ac:dyDescent="0.2">
      <c r="A213" s="307" t="s">
        <v>2005</v>
      </c>
      <c r="B213" s="308" t="s">
        <v>2006</v>
      </c>
      <c r="C213" s="308" t="s">
        <v>1724</v>
      </c>
      <c r="D213" s="308" t="s">
        <v>9</v>
      </c>
      <c r="E213" s="308" t="s">
        <v>1948</v>
      </c>
      <c r="F213" s="309">
        <v>240</v>
      </c>
      <c r="G213" s="309">
        <v>18</v>
      </c>
      <c r="H213" s="310">
        <v>258</v>
      </c>
      <c r="I213" s="64" t="s">
        <v>2110</v>
      </c>
      <c r="J213" s="2" t="str">
        <f t="shared" si="12"/>
        <v>26/0006</v>
      </c>
      <c r="K213" s="2" t="str">
        <f t="shared" si="13"/>
        <v>0</v>
      </c>
      <c r="L213" s="2" t="str">
        <f t="shared" si="14"/>
        <v>jednicové zákazky</v>
      </c>
    </row>
    <row r="214" spans="1:12" x14ac:dyDescent="0.2">
      <c r="A214" s="307" t="s">
        <v>2005</v>
      </c>
      <c r="B214" s="308" t="s">
        <v>2006</v>
      </c>
      <c r="C214" s="308" t="s">
        <v>1724</v>
      </c>
      <c r="D214" s="308" t="s">
        <v>14</v>
      </c>
      <c r="E214" s="308" t="s">
        <v>1985</v>
      </c>
      <c r="F214" s="309">
        <v>174</v>
      </c>
      <c r="G214" s="309">
        <v>0</v>
      </c>
      <c r="H214" s="310">
        <v>174</v>
      </c>
      <c r="I214" s="64" t="s">
        <v>2110</v>
      </c>
      <c r="J214" s="2" t="str">
        <f t="shared" si="12"/>
        <v>26/0006</v>
      </c>
      <c r="K214" s="2" t="str">
        <f t="shared" si="13"/>
        <v>0</v>
      </c>
      <c r="L214" s="2" t="str">
        <f t="shared" si="14"/>
        <v>jednicové zákazky</v>
      </c>
    </row>
    <row r="215" spans="1:12" x14ac:dyDescent="0.2">
      <c r="A215" s="307" t="s">
        <v>2005</v>
      </c>
      <c r="B215" s="308" t="s">
        <v>2006</v>
      </c>
      <c r="C215" s="308" t="s">
        <v>11</v>
      </c>
      <c r="D215" s="308" t="s">
        <v>9</v>
      </c>
      <c r="E215" s="308" t="s">
        <v>12</v>
      </c>
      <c r="F215" s="309">
        <v>7.5</v>
      </c>
      <c r="G215" s="309">
        <v>0</v>
      </c>
      <c r="H215" s="310">
        <v>7.5</v>
      </c>
      <c r="I215" s="64" t="s">
        <v>2110</v>
      </c>
      <c r="J215" s="2" t="str">
        <f t="shared" si="12"/>
        <v>26/0006</v>
      </c>
      <c r="K215" s="2" t="str">
        <f t="shared" si="13"/>
        <v>0</v>
      </c>
      <c r="L215" s="2" t="str">
        <f t="shared" si="14"/>
        <v>jednicové zákazky</v>
      </c>
    </row>
    <row r="216" spans="1:12" x14ac:dyDescent="0.2">
      <c r="A216" s="307" t="s">
        <v>2005</v>
      </c>
      <c r="B216" s="308" t="s">
        <v>2006</v>
      </c>
      <c r="C216" s="308" t="s">
        <v>46</v>
      </c>
      <c r="D216" s="308" t="s">
        <v>9</v>
      </c>
      <c r="E216" s="308" t="s">
        <v>24</v>
      </c>
      <c r="F216" s="309">
        <v>72</v>
      </c>
      <c r="G216" s="309">
        <v>0</v>
      </c>
      <c r="H216" s="310">
        <v>72</v>
      </c>
      <c r="I216" s="64" t="s">
        <v>2110</v>
      </c>
      <c r="J216" s="2" t="str">
        <f t="shared" si="12"/>
        <v>26/0006</v>
      </c>
      <c r="K216" s="2" t="str">
        <f t="shared" si="13"/>
        <v>0</v>
      </c>
      <c r="L216" s="2" t="str">
        <f t="shared" si="14"/>
        <v>jednicové zákazky</v>
      </c>
    </row>
    <row r="217" spans="1:12" x14ac:dyDescent="0.2">
      <c r="A217" s="307" t="s">
        <v>2005</v>
      </c>
      <c r="B217" s="308" t="s">
        <v>2006</v>
      </c>
      <c r="C217" s="308" t="s">
        <v>46</v>
      </c>
      <c r="D217" s="308" t="s">
        <v>14</v>
      </c>
      <c r="E217" s="308" t="s">
        <v>24</v>
      </c>
      <c r="F217" s="309">
        <v>6</v>
      </c>
      <c r="G217" s="309">
        <v>0</v>
      </c>
      <c r="H217" s="310">
        <v>6</v>
      </c>
      <c r="I217" s="64" t="s">
        <v>2110</v>
      </c>
      <c r="J217" s="2" t="str">
        <f t="shared" si="12"/>
        <v>26/0006</v>
      </c>
      <c r="K217" s="2" t="str">
        <f t="shared" si="13"/>
        <v>0</v>
      </c>
      <c r="L217" s="2" t="str">
        <f t="shared" si="14"/>
        <v>jednicové zákazky</v>
      </c>
    </row>
    <row r="218" spans="1:12" x14ac:dyDescent="0.2">
      <c r="A218" s="307" t="s">
        <v>2005</v>
      </c>
      <c r="B218" s="308" t="s">
        <v>2006</v>
      </c>
      <c r="C218" s="308" t="s">
        <v>46</v>
      </c>
      <c r="D218" s="308" t="s">
        <v>14</v>
      </c>
      <c r="E218" s="308" t="s">
        <v>212</v>
      </c>
      <c r="F218" s="309">
        <v>23</v>
      </c>
      <c r="G218" s="309">
        <v>0</v>
      </c>
      <c r="H218" s="310">
        <v>23</v>
      </c>
      <c r="I218" s="64" t="s">
        <v>2110</v>
      </c>
      <c r="J218" s="2" t="str">
        <f t="shared" si="12"/>
        <v>26/0006</v>
      </c>
      <c r="K218" s="2" t="str">
        <f t="shared" si="13"/>
        <v>0</v>
      </c>
      <c r="L218" s="2" t="str">
        <f t="shared" si="14"/>
        <v>jednicové zákazky</v>
      </c>
    </row>
    <row r="219" spans="1:12" x14ac:dyDescent="0.2">
      <c r="A219" s="307" t="s">
        <v>2033</v>
      </c>
      <c r="B219" s="308" t="s">
        <v>2034</v>
      </c>
      <c r="C219" s="308" t="s">
        <v>15</v>
      </c>
      <c r="D219" s="308" t="s">
        <v>9</v>
      </c>
      <c r="E219" s="308" t="s">
        <v>2044</v>
      </c>
      <c r="F219" s="309">
        <v>8</v>
      </c>
      <c r="G219" s="309">
        <v>0</v>
      </c>
      <c r="H219" s="310">
        <v>8</v>
      </c>
      <c r="I219" s="64" t="s">
        <v>2110</v>
      </c>
      <c r="J219" s="2" t="str">
        <f t="shared" si="12"/>
        <v>26/0011</v>
      </c>
      <c r="K219" s="2" t="str">
        <f t="shared" si="13"/>
        <v>0</v>
      </c>
      <c r="L219" s="2" t="str">
        <f t="shared" si="14"/>
        <v>jednicové zákazky</v>
      </c>
    </row>
    <row r="220" spans="1:12" x14ac:dyDescent="0.2">
      <c r="A220" s="307" t="s">
        <v>2033</v>
      </c>
      <c r="B220" s="308" t="s">
        <v>2034</v>
      </c>
      <c r="C220" s="308" t="s">
        <v>15</v>
      </c>
      <c r="D220" s="308" t="s">
        <v>14</v>
      </c>
      <c r="E220" s="308" t="s">
        <v>10</v>
      </c>
      <c r="F220" s="309">
        <v>30.5</v>
      </c>
      <c r="G220" s="309">
        <v>0</v>
      </c>
      <c r="H220" s="310">
        <v>30.5</v>
      </c>
      <c r="I220" s="64" t="s">
        <v>2110</v>
      </c>
      <c r="J220" s="2" t="str">
        <f t="shared" si="12"/>
        <v>26/0011</v>
      </c>
      <c r="K220" s="2" t="str">
        <f t="shared" si="13"/>
        <v>0</v>
      </c>
      <c r="L220" s="2" t="str">
        <f t="shared" si="14"/>
        <v>jednicové zákazky</v>
      </c>
    </row>
    <row r="221" spans="1:12" x14ac:dyDescent="0.2">
      <c r="A221" s="307" t="s">
        <v>2033</v>
      </c>
      <c r="B221" s="308" t="s">
        <v>2034</v>
      </c>
      <c r="C221" s="308" t="s">
        <v>15</v>
      </c>
      <c r="D221" s="308" t="s">
        <v>14</v>
      </c>
      <c r="E221" s="308" t="s">
        <v>13</v>
      </c>
      <c r="F221" s="309">
        <v>58</v>
      </c>
      <c r="G221" s="309">
        <v>0</v>
      </c>
      <c r="H221" s="310">
        <v>58</v>
      </c>
      <c r="I221" s="64" t="s">
        <v>2110</v>
      </c>
      <c r="J221" s="2" t="str">
        <f t="shared" si="12"/>
        <v>26/0011</v>
      </c>
      <c r="K221" s="2" t="str">
        <f t="shared" si="13"/>
        <v>0</v>
      </c>
      <c r="L221" s="2" t="str">
        <f t="shared" si="14"/>
        <v>jednicové zákazky</v>
      </c>
    </row>
    <row r="222" spans="1:12" x14ac:dyDescent="0.2">
      <c r="A222" s="307" t="s">
        <v>2116</v>
      </c>
      <c r="B222" s="308" t="s">
        <v>1754</v>
      </c>
      <c r="C222" s="308" t="s">
        <v>15</v>
      </c>
      <c r="D222" s="308" t="s">
        <v>9</v>
      </c>
      <c r="E222" s="308" t="s">
        <v>16</v>
      </c>
      <c r="F222" s="309">
        <v>59</v>
      </c>
      <c r="G222" s="309">
        <v>0</v>
      </c>
      <c r="H222" s="310">
        <v>59</v>
      </c>
      <c r="I222" s="64" t="s">
        <v>2110</v>
      </c>
      <c r="J222" s="2" t="str">
        <f t="shared" si="12"/>
        <v>26/0013</v>
      </c>
      <c r="K222" s="2" t="str">
        <f t="shared" si="13"/>
        <v>0</v>
      </c>
      <c r="L222" s="2" t="str">
        <f t="shared" si="14"/>
        <v>jednicové zákazky</v>
      </c>
    </row>
    <row r="223" spans="1:12" x14ac:dyDescent="0.2">
      <c r="A223" s="307" t="s">
        <v>2116</v>
      </c>
      <c r="B223" s="308" t="s">
        <v>1754</v>
      </c>
      <c r="C223" s="308" t="s">
        <v>15</v>
      </c>
      <c r="D223" s="308" t="s">
        <v>9</v>
      </c>
      <c r="E223" s="308" t="s">
        <v>18</v>
      </c>
      <c r="F223" s="309">
        <v>8</v>
      </c>
      <c r="G223" s="309">
        <v>0</v>
      </c>
      <c r="H223" s="310">
        <v>8</v>
      </c>
      <c r="I223" s="64" t="s">
        <v>2110</v>
      </c>
      <c r="J223" s="2" t="str">
        <f t="shared" si="12"/>
        <v>26/0013</v>
      </c>
      <c r="K223" s="2" t="str">
        <f t="shared" si="13"/>
        <v>0</v>
      </c>
      <c r="L223" s="2" t="str">
        <f t="shared" si="14"/>
        <v>jednicové zákazky</v>
      </c>
    </row>
    <row r="224" spans="1:12" x14ac:dyDescent="0.2">
      <c r="A224" s="307" t="s">
        <v>2116</v>
      </c>
      <c r="B224" s="308" t="s">
        <v>1754</v>
      </c>
      <c r="C224" s="308" t="s">
        <v>15</v>
      </c>
      <c r="D224" s="308" t="s">
        <v>9</v>
      </c>
      <c r="E224" s="308" t="s">
        <v>36</v>
      </c>
      <c r="F224" s="309">
        <v>47.5</v>
      </c>
      <c r="G224" s="309">
        <v>0</v>
      </c>
      <c r="H224" s="310">
        <v>47.5</v>
      </c>
      <c r="I224" s="64" t="s">
        <v>2110</v>
      </c>
      <c r="J224" s="2" t="str">
        <f t="shared" si="12"/>
        <v>26/0013</v>
      </c>
      <c r="K224" s="2" t="str">
        <f t="shared" si="13"/>
        <v>0</v>
      </c>
      <c r="L224" s="2" t="str">
        <f t="shared" si="14"/>
        <v>jednicové zákazky</v>
      </c>
    </row>
    <row r="225" spans="1:12" x14ac:dyDescent="0.2">
      <c r="A225" s="307" t="s">
        <v>2116</v>
      </c>
      <c r="B225" s="308" t="s">
        <v>1754</v>
      </c>
      <c r="C225" s="308" t="s">
        <v>15</v>
      </c>
      <c r="D225" s="308" t="s">
        <v>9</v>
      </c>
      <c r="E225" s="308" t="s">
        <v>10</v>
      </c>
      <c r="F225" s="309">
        <v>40</v>
      </c>
      <c r="G225" s="309">
        <v>0</v>
      </c>
      <c r="H225" s="310">
        <v>40</v>
      </c>
      <c r="I225" s="64" t="s">
        <v>2110</v>
      </c>
      <c r="J225" s="2" t="str">
        <f t="shared" si="12"/>
        <v>26/0013</v>
      </c>
      <c r="K225" s="2" t="str">
        <f t="shared" si="13"/>
        <v>0</v>
      </c>
      <c r="L225" s="2" t="str">
        <f t="shared" si="14"/>
        <v>jednicové zákazky</v>
      </c>
    </row>
    <row r="226" spans="1:12" x14ac:dyDescent="0.2">
      <c r="A226" s="307" t="s">
        <v>2116</v>
      </c>
      <c r="B226" s="308" t="s">
        <v>1754</v>
      </c>
      <c r="C226" s="308" t="s">
        <v>21</v>
      </c>
      <c r="D226" s="308" t="s">
        <v>9</v>
      </c>
      <c r="E226" s="308" t="s">
        <v>12</v>
      </c>
      <c r="F226" s="309">
        <v>7.75</v>
      </c>
      <c r="G226" s="309">
        <v>7.75</v>
      </c>
      <c r="H226" s="310">
        <v>15.5</v>
      </c>
      <c r="I226" s="64" t="s">
        <v>2110</v>
      </c>
      <c r="J226" s="2" t="str">
        <f t="shared" si="12"/>
        <v>26/0013</v>
      </c>
      <c r="K226" s="2" t="str">
        <f t="shared" si="13"/>
        <v>0</v>
      </c>
      <c r="L226" s="2" t="str">
        <f t="shared" si="14"/>
        <v>jednicové zákazky</v>
      </c>
    </row>
    <row r="227" spans="1:12" x14ac:dyDescent="0.2">
      <c r="A227" s="307" t="s">
        <v>2116</v>
      </c>
      <c r="B227" s="308" t="s">
        <v>1754</v>
      </c>
      <c r="C227" s="308" t="s">
        <v>11</v>
      </c>
      <c r="D227" s="308" t="s">
        <v>9</v>
      </c>
      <c r="E227" s="308" t="s">
        <v>12</v>
      </c>
      <c r="F227" s="309">
        <v>2</v>
      </c>
      <c r="G227" s="309">
        <v>0.5</v>
      </c>
      <c r="H227" s="310">
        <v>2.5</v>
      </c>
      <c r="I227" s="64" t="s">
        <v>2110</v>
      </c>
      <c r="J227" s="2" t="str">
        <f t="shared" si="12"/>
        <v>26/0013</v>
      </c>
      <c r="K227" s="2" t="str">
        <f t="shared" si="13"/>
        <v>0</v>
      </c>
      <c r="L227" s="2" t="str">
        <f t="shared" si="14"/>
        <v>jednicové zákazky</v>
      </c>
    </row>
    <row r="228" spans="1:12" x14ac:dyDescent="0.2">
      <c r="A228" s="307" t="s">
        <v>2116</v>
      </c>
      <c r="B228" s="308" t="s">
        <v>1754</v>
      </c>
      <c r="C228" s="308" t="s">
        <v>46</v>
      </c>
      <c r="D228" s="308" t="s">
        <v>14</v>
      </c>
      <c r="E228" s="308" t="s">
        <v>278</v>
      </c>
      <c r="F228" s="309">
        <v>3.5</v>
      </c>
      <c r="G228" s="309">
        <v>0</v>
      </c>
      <c r="H228" s="310">
        <v>3.5</v>
      </c>
      <c r="I228" s="64" t="s">
        <v>2110</v>
      </c>
      <c r="J228" s="2" t="str">
        <f t="shared" si="12"/>
        <v>26/0013</v>
      </c>
      <c r="K228" s="2" t="str">
        <f t="shared" si="13"/>
        <v>0</v>
      </c>
      <c r="L228" s="2" t="str">
        <f t="shared" si="14"/>
        <v>jednicové zákazky</v>
      </c>
    </row>
    <row r="229" spans="1:12" x14ac:dyDescent="0.2">
      <c r="A229" s="307" t="s">
        <v>2117</v>
      </c>
      <c r="B229" s="308" t="s">
        <v>1830</v>
      </c>
      <c r="C229" s="308" t="s">
        <v>15</v>
      </c>
      <c r="D229" s="308" t="s">
        <v>9</v>
      </c>
      <c r="E229" s="308" t="s">
        <v>16</v>
      </c>
      <c r="F229" s="309">
        <v>48</v>
      </c>
      <c r="G229" s="309">
        <v>0.5</v>
      </c>
      <c r="H229" s="310">
        <v>48.5</v>
      </c>
      <c r="I229" s="64" t="s">
        <v>2110</v>
      </c>
      <c r="J229" s="2" t="str">
        <f t="shared" si="12"/>
        <v>26/0014</v>
      </c>
      <c r="K229" s="2" t="str">
        <f t="shared" si="13"/>
        <v>0</v>
      </c>
      <c r="L229" s="2" t="str">
        <f t="shared" si="14"/>
        <v>jednicové zákazky</v>
      </c>
    </row>
    <row r="230" spans="1:12" x14ac:dyDescent="0.2">
      <c r="A230" s="307" t="s">
        <v>2117</v>
      </c>
      <c r="B230" s="308" t="s">
        <v>1830</v>
      </c>
      <c r="C230" s="308" t="s">
        <v>15</v>
      </c>
      <c r="D230" s="308" t="s">
        <v>9</v>
      </c>
      <c r="E230" s="308" t="s">
        <v>1988</v>
      </c>
      <c r="F230" s="309">
        <v>40</v>
      </c>
      <c r="G230" s="309">
        <v>0</v>
      </c>
      <c r="H230" s="310">
        <v>40</v>
      </c>
      <c r="I230" s="64" t="s">
        <v>2110</v>
      </c>
      <c r="J230" s="2" t="str">
        <f t="shared" si="12"/>
        <v>26/0014</v>
      </c>
      <c r="K230" s="2" t="str">
        <f t="shared" si="13"/>
        <v>0</v>
      </c>
      <c r="L230" s="2" t="str">
        <f t="shared" si="14"/>
        <v>jednicové zákazky</v>
      </c>
    </row>
    <row r="231" spans="1:12" x14ac:dyDescent="0.2">
      <c r="A231" s="307" t="s">
        <v>2117</v>
      </c>
      <c r="B231" s="308" t="s">
        <v>1830</v>
      </c>
      <c r="C231" s="308" t="s">
        <v>15</v>
      </c>
      <c r="D231" s="308" t="s">
        <v>9</v>
      </c>
      <c r="E231" s="308" t="s">
        <v>18</v>
      </c>
      <c r="F231" s="309">
        <v>32</v>
      </c>
      <c r="G231" s="309">
        <v>0</v>
      </c>
      <c r="H231" s="310">
        <v>32</v>
      </c>
      <c r="I231" s="64" t="s">
        <v>2110</v>
      </c>
      <c r="J231" s="2" t="str">
        <f t="shared" si="12"/>
        <v>26/0014</v>
      </c>
      <c r="K231" s="2" t="str">
        <f t="shared" si="13"/>
        <v>0</v>
      </c>
      <c r="L231" s="2" t="str">
        <f t="shared" si="14"/>
        <v>jednicové zákazky</v>
      </c>
    </row>
    <row r="232" spans="1:12" x14ac:dyDescent="0.2">
      <c r="A232" s="307" t="s">
        <v>2117</v>
      </c>
      <c r="B232" s="308" t="s">
        <v>1830</v>
      </c>
      <c r="C232" s="308" t="s">
        <v>46</v>
      </c>
      <c r="D232" s="308" t="s">
        <v>14</v>
      </c>
      <c r="E232" s="308" t="s">
        <v>278</v>
      </c>
      <c r="F232" s="309">
        <v>1.25</v>
      </c>
      <c r="G232" s="309">
        <v>0</v>
      </c>
      <c r="H232" s="310">
        <v>1.25</v>
      </c>
      <c r="I232" s="64" t="s">
        <v>2110</v>
      </c>
      <c r="J232" s="2" t="str">
        <f t="shared" si="12"/>
        <v>26/0014</v>
      </c>
      <c r="K232" s="2" t="str">
        <f t="shared" si="13"/>
        <v>0</v>
      </c>
      <c r="L232" s="2" t="str">
        <f t="shared" si="14"/>
        <v>jednicové zákazky</v>
      </c>
    </row>
    <row r="233" spans="1:12" x14ac:dyDescent="0.2">
      <c r="A233" s="307" t="s">
        <v>2035</v>
      </c>
      <c r="B233" s="308" t="s">
        <v>2036</v>
      </c>
      <c r="C233" s="308" t="s">
        <v>46</v>
      </c>
      <c r="D233" s="308" t="s">
        <v>14</v>
      </c>
      <c r="E233" s="308" t="s">
        <v>212</v>
      </c>
      <c r="F233" s="309">
        <v>10.5</v>
      </c>
      <c r="G233" s="309">
        <v>0</v>
      </c>
      <c r="H233" s="310">
        <v>10.5</v>
      </c>
      <c r="I233" s="64" t="s">
        <v>2110</v>
      </c>
      <c r="J233" s="2" t="str">
        <f t="shared" si="12"/>
        <v>26/0017</v>
      </c>
      <c r="K233" s="2" t="str">
        <f t="shared" si="13"/>
        <v>0</v>
      </c>
      <c r="L233" s="2" t="str">
        <f t="shared" si="14"/>
        <v>jednicové zákazky</v>
      </c>
    </row>
    <row r="234" spans="1:12" x14ac:dyDescent="0.2">
      <c r="A234" s="307" t="s">
        <v>2020</v>
      </c>
      <c r="B234" s="308" t="s">
        <v>2021</v>
      </c>
      <c r="C234" s="308" t="s">
        <v>8</v>
      </c>
      <c r="D234" s="308" t="s">
        <v>9</v>
      </c>
      <c r="E234" s="308" t="s">
        <v>28</v>
      </c>
      <c r="F234" s="309">
        <v>3</v>
      </c>
      <c r="G234" s="309">
        <v>0</v>
      </c>
      <c r="H234" s="310">
        <v>3</v>
      </c>
      <c r="I234" s="64" t="s">
        <v>2110</v>
      </c>
      <c r="J234" s="2" t="str">
        <f t="shared" si="12"/>
        <v>26/0018</v>
      </c>
      <c r="K234" s="2" t="str">
        <f t="shared" si="13"/>
        <v>0</v>
      </c>
      <c r="L234" s="2" t="str">
        <f t="shared" si="14"/>
        <v>jednicové zákazky</v>
      </c>
    </row>
    <row r="235" spans="1:12" x14ac:dyDescent="0.2">
      <c r="A235" s="307" t="s">
        <v>2020</v>
      </c>
      <c r="B235" s="308" t="s">
        <v>2021</v>
      </c>
      <c r="C235" s="308" t="s">
        <v>8</v>
      </c>
      <c r="D235" s="308" t="s">
        <v>9</v>
      </c>
      <c r="E235" s="308" t="s">
        <v>10</v>
      </c>
      <c r="F235" s="309">
        <v>84</v>
      </c>
      <c r="G235" s="309">
        <v>11</v>
      </c>
      <c r="H235" s="310">
        <v>95</v>
      </c>
      <c r="I235" s="64" t="s">
        <v>2110</v>
      </c>
      <c r="J235" s="2" t="str">
        <f t="shared" si="12"/>
        <v>26/0018</v>
      </c>
      <c r="K235" s="2" t="str">
        <f t="shared" si="13"/>
        <v>0</v>
      </c>
      <c r="L235" s="2" t="str">
        <f t="shared" si="14"/>
        <v>jednicové zákazky</v>
      </c>
    </row>
    <row r="236" spans="1:12" x14ac:dyDescent="0.2">
      <c r="A236" s="307" t="s">
        <v>2020</v>
      </c>
      <c r="B236" s="308" t="s">
        <v>2021</v>
      </c>
      <c r="C236" s="308" t="s">
        <v>8</v>
      </c>
      <c r="D236" s="308" t="s">
        <v>9</v>
      </c>
      <c r="E236" s="308" t="s">
        <v>13</v>
      </c>
      <c r="F236" s="309">
        <v>24.5</v>
      </c>
      <c r="G236" s="309">
        <v>0</v>
      </c>
      <c r="H236" s="310">
        <v>24.5</v>
      </c>
      <c r="I236" s="64" t="s">
        <v>2110</v>
      </c>
      <c r="J236" s="2" t="str">
        <f t="shared" si="12"/>
        <v>26/0018</v>
      </c>
      <c r="K236" s="2" t="str">
        <f t="shared" si="13"/>
        <v>0</v>
      </c>
      <c r="L236" s="2" t="str">
        <f t="shared" si="14"/>
        <v>jednicové zákazky</v>
      </c>
    </row>
    <row r="237" spans="1:12" x14ac:dyDescent="0.2">
      <c r="A237" s="307" t="s">
        <v>2020</v>
      </c>
      <c r="B237" s="308" t="s">
        <v>2021</v>
      </c>
      <c r="C237" s="308" t="s">
        <v>8</v>
      </c>
      <c r="D237" s="308" t="s">
        <v>14</v>
      </c>
      <c r="E237" s="308" t="s">
        <v>19</v>
      </c>
      <c r="F237" s="309">
        <v>16</v>
      </c>
      <c r="G237" s="309">
        <v>0</v>
      </c>
      <c r="H237" s="310">
        <v>16</v>
      </c>
      <c r="I237" s="64" t="s">
        <v>2110</v>
      </c>
      <c r="J237" s="2" t="str">
        <f t="shared" si="12"/>
        <v>26/0018</v>
      </c>
      <c r="K237" s="2" t="str">
        <f t="shared" si="13"/>
        <v>0</v>
      </c>
      <c r="L237" s="2" t="str">
        <f t="shared" si="14"/>
        <v>jednicové zákazky</v>
      </c>
    </row>
    <row r="238" spans="1:12" x14ac:dyDescent="0.2">
      <c r="A238" s="307" t="s">
        <v>2020</v>
      </c>
      <c r="B238" s="308" t="s">
        <v>2021</v>
      </c>
      <c r="C238" s="308" t="s">
        <v>8</v>
      </c>
      <c r="D238" s="308" t="s">
        <v>14</v>
      </c>
      <c r="E238" s="308" t="s">
        <v>1958</v>
      </c>
      <c r="F238" s="309">
        <v>22</v>
      </c>
      <c r="G238" s="309">
        <v>0</v>
      </c>
      <c r="H238" s="310">
        <v>22</v>
      </c>
      <c r="I238" s="64" t="s">
        <v>2110</v>
      </c>
      <c r="J238" s="2" t="str">
        <f t="shared" si="12"/>
        <v>26/0018</v>
      </c>
      <c r="K238" s="2" t="str">
        <f t="shared" si="13"/>
        <v>0</v>
      </c>
      <c r="L238" s="2" t="str">
        <f t="shared" si="14"/>
        <v>jednicové zákazky</v>
      </c>
    </row>
    <row r="239" spans="1:12" x14ac:dyDescent="0.2">
      <c r="A239" s="307" t="s">
        <v>2020</v>
      </c>
      <c r="B239" s="308" t="s">
        <v>2021</v>
      </c>
      <c r="C239" s="308" t="s">
        <v>21</v>
      </c>
      <c r="D239" s="308" t="s">
        <v>9</v>
      </c>
      <c r="E239" s="308" t="s">
        <v>12</v>
      </c>
      <c r="F239" s="309">
        <v>0</v>
      </c>
      <c r="G239" s="309">
        <v>7.75</v>
      </c>
      <c r="H239" s="310">
        <v>7.75</v>
      </c>
      <c r="I239" s="64" t="s">
        <v>2110</v>
      </c>
      <c r="J239" s="2" t="str">
        <f t="shared" si="12"/>
        <v>26/0018</v>
      </c>
      <c r="K239" s="2" t="str">
        <f t="shared" si="13"/>
        <v>0</v>
      </c>
      <c r="L239" s="2" t="str">
        <f t="shared" si="14"/>
        <v>jednicové zákazky</v>
      </c>
    </row>
    <row r="240" spans="1:12" x14ac:dyDescent="0.2">
      <c r="A240" s="307" t="s">
        <v>2020</v>
      </c>
      <c r="B240" s="308" t="s">
        <v>2021</v>
      </c>
      <c r="C240" s="308" t="s">
        <v>21</v>
      </c>
      <c r="D240" s="308" t="s">
        <v>9</v>
      </c>
      <c r="E240" s="308" t="s">
        <v>34</v>
      </c>
      <c r="F240" s="309">
        <v>8</v>
      </c>
      <c r="G240" s="309">
        <v>0</v>
      </c>
      <c r="H240" s="310">
        <v>8</v>
      </c>
      <c r="I240" s="64" t="s">
        <v>2110</v>
      </c>
      <c r="J240" s="2" t="str">
        <f t="shared" si="12"/>
        <v>26/0018</v>
      </c>
      <c r="K240" s="2" t="str">
        <f t="shared" si="13"/>
        <v>0</v>
      </c>
      <c r="L240" s="2" t="str">
        <f t="shared" si="14"/>
        <v>jednicové zákazky</v>
      </c>
    </row>
    <row r="241" spans="1:12" x14ac:dyDescent="0.2">
      <c r="A241" s="307" t="s">
        <v>2020</v>
      </c>
      <c r="B241" s="308" t="s">
        <v>2021</v>
      </c>
      <c r="C241" s="308" t="s">
        <v>11</v>
      </c>
      <c r="D241" s="308" t="s">
        <v>9</v>
      </c>
      <c r="E241" s="308" t="s">
        <v>12</v>
      </c>
      <c r="F241" s="309">
        <v>99</v>
      </c>
      <c r="G241" s="309">
        <v>19.5</v>
      </c>
      <c r="H241" s="310">
        <v>118.5</v>
      </c>
      <c r="I241" s="64" t="s">
        <v>2110</v>
      </c>
      <c r="J241" s="2" t="str">
        <f t="shared" si="12"/>
        <v>26/0018</v>
      </c>
      <c r="K241" s="2" t="str">
        <f t="shared" si="13"/>
        <v>0</v>
      </c>
      <c r="L241" s="2" t="str">
        <f t="shared" si="14"/>
        <v>jednicové zákazky</v>
      </c>
    </row>
    <row r="242" spans="1:12" x14ac:dyDescent="0.2">
      <c r="A242" s="307" t="s">
        <v>2020</v>
      </c>
      <c r="B242" s="308" t="s">
        <v>2021</v>
      </c>
      <c r="C242" s="308" t="s">
        <v>46</v>
      </c>
      <c r="D242" s="308" t="s">
        <v>9</v>
      </c>
      <c r="E242" s="308" t="s">
        <v>24</v>
      </c>
      <c r="F242" s="309">
        <v>40</v>
      </c>
      <c r="G242" s="309">
        <v>0</v>
      </c>
      <c r="H242" s="310">
        <v>40</v>
      </c>
      <c r="I242" s="64" t="s">
        <v>2110</v>
      </c>
      <c r="J242" s="2" t="str">
        <f t="shared" si="12"/>
        <v>26/0018</v>
      </c>
      <c r="K242" s="2" t="str">
        <f t="shared" si="13"/>
        <v>0</v>
      </c>
      <c r="L242" s="2" t="str">
        <f t="shared" si="14"/>
        <v>jednicové zákazky</v>
      </c>
    </row>
    <row r="243" spans="1:12" x14ac:dyDescent="0.2">
      <c r="A243" s="307" t="s">
        <v>2020</v>
      </c>
      <c r="B243" s="308" t="s">
        <v>2021</v>
      </c>
      <c r="C243" s="308" t="s">
        <v>46</v>
      </c>
      <c r="D243" s="308" t="s">
        <v>14</v>
      </c>
      <c r="E243" s="308" t="s">
        <v>212</v>
      </c>
      <c r="F243" s="309">
        <v>42.5</v>
      </c>
      <c r="G243" s="309">
        <v>0</v>
      </c>
      <c r="H243" s="310">
        <v>42.5</v>
      </c>
      <c r="I243" s="64" t="s">
        <v>2110</v>
      </c>
      <c r="J243" s="2" t="str">
        <f t="shared" si="12"/>
        <v>26/0018</v>
      </c>
      <c r="K243" s="2" t="str">
        <f t="shared" si="13"/>
        <v>0</v>
      </c>
      <c r="L243" s="2" t="str">
        <f t="shared" si="14"/>
        <v>jednicové zákazky</v>
      </c>
    </row>
    <row r="244" spans="1:12" x14ac:dyDescent="0.2">
      <c r="A244" s="307" t="s">
        <v>2020</v>
      </c>
      <c r="B244" s="308" t="s">
        <v>2021</v>
      </c>
      <c r="C244" s="308" t="s">
        <v>46</v>
      </c>
      <c r="D244" s="308" t="s">
        <v>14</v>
      </c>
      <c r="E244" s="308" t="s">
        <v>1119</v>
      </c>
      <c r="F244" s="309">
        <v>24.5</v>
      </c>
      <c r="G244" s="309">
        <v>0</v>
      </c>
      <c r="H244" s="310">
        <v>24.5</v>
      </c>
      <c r="I244" s="64" t="s">
        <v>2110</v>
      </c>
      <c r="J244" s="2" t="str">
        <f t="shared" si="12"/>
        <v>26/0018</v>
      </c>
      <c r="K244" s="2" t="str">
        <f t="shared" si="13"/>
        <v>0</v>
      </c>
      <c r="L244" s="2" t="str">
        <f t="shared" si="14"/>
        <v>jednicové zákazky</v>
      </c>
    </row>
    <row r="245" spans="1:12" x14ac:dyDescent="0.2">
      <c r="A245" s="307" t="s">
        <v>2037</v>
      </c>
      <c r="B245" s="308" t="s">
        <v>2038</v>
      </c>
      <c r="C245" s="308" t="s">
        <v>8</v>
      </c>
      <c r="D245" s="308" t="s">
        <v>9</v>
      </c>
      <c r="E245" s="308" t="s">
        <v>10</v>
      </c>
      <c r="F245" s="309">
        <v>62</v>
      </c>
      <c r="G245" s="309">
        <v>6</v>
      </c>
      <c r="H245" s="310">
        <v>68</v>
      </c>
      <c r="I245" s="64" t="s">
        <v>2110</v>
      </c>
      <c r="J245" s="2" t="str">
        <f t="shared" si="12"/>
        <v>26/0019</v>
      </c>
      <c r="K245" s="2" t="str">
        <f t="shared" si="13"/>
        <v>0</v>
      </c>
      <c r="L245" s="2" t="str">
        <f t="shared" si="14"/>
        <v>jednicové zákazky</v>
      </c>
    </row>
    <row r="246" spans="1:12" x14ac:dyDescent="0.2">
      <c r="A246" s="307" t="s">
        <v>2037</v>
      </c>
      <c r="B246" s="308" t="s">
        <v>2038</v>
      </c>
      <c r="C246" s="308" t="s">
        <v>8</v>
      </c>
      <c r="D246" s="308" t="s">
        <v>9</v>
      </c>
      <c r="E246" s="308" t="s">
        <v>19</v>
      </c>
      <c r="F246" s="309">
        <v>329.5</v>
      </c>
      <c r="G246" s="309">
        <v>11.5</v>
      </c>
      <c r="H246" s="310">
        <v>341</v>
      </c>
      <c r="I246" s="64" t="s">
        <v>2110</v>
      </c>
      <c r="J246" s="2" t="str">
        <f t="shared" si="12"/>
        <v>26/0019</v>
      </c>
      <c r="K246" s="2" t="str">
        <f t="shared" si="13"/>
        <v>0</v>
      </c>
      <c r="L246" s="2" t="str">
        <f t="shared" si="14"/>
        <v>jednicové zákazky</v>
      </c>
    </row>
    <row r="247" spans="1:12" x14ac:dyDescent="0.2">
      <c r="A247" s="307" t="s">
        <v>2037</v>
      </c>
      <c r="B247" s="308" t="s">
        <v>2038</v>
      </c>
      <c r="C247" s="308" t="s">
        <v>8</v>
      </c>
      <c r="D247" s="308" t="s">
        <v>14</v>
      </c>
      <c r="E247" s="308" t="s">
        <v>10</v>
      </c>
      <c r="F247" s="309">
        <v>81</v>
      </c>
      <c r="G247" s="309">
        <v>0</v>
      </c>
      <c r="H247" s="310">
        <v>81</v>
      </c>
      <c r="I247" s="64" t="s">
        <v>2110</v>
      </c>
      <c r="J247" s="2" t="str">
        <f t="shared" si="12"/>
        <v>26/0019</v>
      </c>
      <c r="K247" s="2" t="str">
        <f t="shared" si="13"/>
        <v>0</v>
      </c>
      <c r="L247" s="2" t="str">
        <f t="shared" si="14"/>
        <v>jednicové zákazky</v>
      </c>
    </row>
    <row r="248" spans="1:12" x14ac:dyDescent="0.2">
      <c r="A248" s="307" t="s">
        <v>2037</v>
      </c>
      <c r="B248" s="308" t="s">
        <v>2038</v>
      </c>
      <c r="C248" s="308" t="s">
        <v>21</v>
      </c>
      <c r="D248" s="308" t="s">
        <v>9</v>
      </c>
      <c r="E248" s="308" t="s">
        <v>34</v>
      </c>
      <c r="F248" s="309">
        <v>8</v>
      </c>
      <c r="G248" s="309">
        <v>0</v>
      </c>
      <c r="H248" s="310">
        <v>8</v>
      </c>
      <c r="I248" s="64" t="s">
        <v>2110</v>
      </c>
      <c r="J248" s="2" t="str">
        <f t="shared" si="12"/>
        <v>26/0019</v>
      </c>
      <c r="K248" s="2" t="str">
        <f t="shared" si="13"/>
        <v>0</v>
      </c>
      <c r="L248" s="2" t="str">
        <f t="shared" si="14"/>
        <v>jednicové zákazky</v>
      </c>
    </row>
    <row r="249" spans="1:12" x14ac:dyDescent="0.2">
      <c r="A249" s="307" t="s">
        <v>2039</v>
      </c>
      <c r="B249" s="308" t="s">
        <v>2040</v>
      </c>
      <c r="C249" s="308" t="s">
        <v>8</v>
      </c>
      <c r="D249" s="308" t="s">
        <v>9</v>
      </c>
      <c r="E249" s="308" t="s">
        <v>10</v>
      </c>
      <c r="F249" s="309">
        <v>8</v>
      </c>
      <c r="G249" s="309">
        <v>2</v>
      </c>
      <c r="H249" s="310">
        <v>10</v>
      </c>
      <c r="I249" s="64" t="s">
        <v>2110</v>
      </c>
      <c r="J249" s="2" t="str">
        <f t="shared" si="12"/>
        <v>26/0020</v>
      </c>
      <c r="K249" s="2" t="str">
        <f t="shared" si="13"/>
        <v>0</v>
      </c>
      <c r="L249" s="2" t="str">
        <f t="shared" si="14"/>
        <v>jednicové zákazky</v>
      </c>
    </row>
    <row r="250" spans="1:12" x14ac:dyDescent="0.2">
      <c r="A250" s="307" t="s">
        <v>2039</v>
      </c>
      <c r="B250" s="308" t="s">
        <v>2040</v>
      </c>
      <c r="C250" s="308" t="s">
        <v>8</v>
      </c>
      <c r="D250" s="308" t="s">
        <v>9</v>
      </c>
      <c r="E250" s="308" t="s">
        <v>19</v>
      </c>
      <c r="F250" s="309">
        <v>119.5</v>
      </c>
      <c r="G250" s="309">
        <v>5</v>
      </c>
      <c r="H250" s="310">
        <v>124.5</v>
      </c>
      <c r="I250" s="64" t="s">
        <v>2110</v>
      </c>
      <c r="J250" s="2" t="str">
        <f t="shared" si="12"/>
        <v>26/0020</v>
      </c>
      <c r="K250" s="2" t="str">
        <f t="shared" si="13"/>
        <v>0</v>
      </c>
      <c r="L250" s="2" t="str">
        <f t="shared" si="14"/>
        <v>jednicové zákazky</v>
      </c>
    </row>
    <row r="251" spans="1:12" x14ac:dyDescent="0.2">
      <c r="A251" s="307" t="s">
        <v>2039</v>
      </c>
      <c r="B251" s="308" t="s">
        <v>2040</v>
      </c>
      <c r="C251" s="308" t="s">
        <v>8</v>
      </c>
      <c r="D251" s="308" t="s">
        <v>9</v>
      </c>
      <c r="E251" s="308" t="s">
        <v>13</v>
      </c>
      <c r="F251" s="309">
        <v>12</v>
      </c>
      <c r="G251" s="309">
        <v>0</v>
      </c>
      <c r="H251" s="310">
        <v>12</v>
      </c>
      <c r="I251" s="64" t="s">
        <v>2110</v>
      </c>
      <c r="J251" s="2" t="str">
        <f t="shared" si="12"/>
        <v>26/0020</v>
      </c>
      <c r="K251" s="2" t="str">
        <f t="shared" si="13"/>
        <v>0</v>
      </c>
      <c r="L251" s="2" t="str">
        <f t="shared" si="14"/>
        <v>jednicové zákazky</v>
      </c>
    </row>
    <row r="252" spans="1:12" x14ac:dyDescent="0.2">
      <c r="A252" s="307" t="s">
        <v>2039</v>
      </c>
      <c r="B252" s="308" t="s">
        <v>2040</v>
      </c>
      <c r="C252" s="308" t="s">
        <v>8</v>
      </c>
      <c r="D252" s="308" t="s">
        <v>14</v>
      </c>
      <c r="E252" s="308" t="s">
        <v>1958</v>
      </c>
      <c r="F252" s="309">
        <v>20</v>
      </c>
      <c r="G252" s="309">
        <v>0</v>
      </c>
      <c r="H252" s="310">
        <v>20</v>
      </c>
      <c r="I252" s="64" t="s">
        <v>2110</v>
      </c>
      <c r="J252" s="2" t="str">
        <f t="shared" si="12"/>
        <v>26/0020</v>
      </c>
      <c r="K252" s="2" t="str">
        <f t="shared" si="13"/>
        <v>0</v>
      </c>
      <c r="L252" s="2" t="str">
        <f t="shared" si="14"/>
        <v>jednicové zákazky</v>
      </c>
    </row>
    <row r="253" spans="1:12" x14ac:dyDescent="0.2">
      <c r="A253" s="307" t="s">
        <v>2039</v>
      </c>
      <c r="B253" s="308" t="s">
        <v>2040</v>
      </c>
      <c r="C253" s="308" t="s">
        <v>21</v>
      </c>
      <c r="D253" s="308" t="s">
        <v>9</v>
      </c>
      <c r="E253" s="308" t="s">
        <v>12</v>
      </c>
      <c r="F253" s="309">
        <v>7.75</v>
      </c>
      <c r="G253" s="309">
        <v>0</v>
      </c>
      <c r="H253" s="310">
        <v>7.75</v>
      </c>
      <c r="I253" s="64" t="s">
        <v>2110</v>
      </c>
      <c r="J253" s="2" t="str">
        <f t="shared" si="12"/>
        <v>26/0020</v>
      </c>
      <c r="K253" s="2" t="str">
        <f t="shared" si="13"/>
        <v>0</v>
      </c>
      <c r="L253" s="2" t="str">
        <f t="shared" si="14"/>
        <v>jednicové zákazky</v>
      </c>
    </row>
    <row r="254" spans="1:12" x14ac:dyDescent="0.2">
      <c r="A254" s="307" t="s">
        <v>2039</v>
      </c>
      <c r="B254" s="308" t="s">
        <v>2040</v>
      </c>
      <c r="C254" s="308" t="s">
        <v>21</v>
      </c>
      <c r="D254" s="308" t="s">
        <v>9</v>
      </c>
      <c r="E254" s="308" t="s">
        <v>34</v>
      </c>
      <c r="F254" s="309">
        <v>16</v>
      </c>
      <c r="G254" s="309">
        <v>0</v>
      </c>
      <c r="H254" s="310">
        <v>16</v>
      </c>
      <c r="I254" s="64" t="s">
        <v>2110</v>
      </c>
      <c r="J254" s="2" t="str">
        <f t="shared" si="12"/>
        <v>26/0020</v>
      </c>
      <c r="K254" s="2" t="str">
        <f t="shared" si="13"/>
        <v>0</v>
      </c>
      <c r="L254" s="2" t="str">
        <f t="shared" si="14"/>
        <v>jednicové zákazky</v>
      </c>
    </row>
    <row r="255" spans="1:12" x14ac:dyDescent="0.2">
      <c r="A255" s="307" t="s">
        <v>2039</v>
      </c>
      <c r="B255" s="308" t="s">
        <v>2040</v>
      </c>
      <c r="C255" s="308" t="s">
        <v>11</v>
      </c>
      <c r="D255" s="308" t="s">
        <v>9</v>
      </c>
      <c r="E255" s="308" t="s">
        <v>1956</v>
      </c>
      <c r="F255" s="309">
        <v>69</v>
      </c>
      <c r="G255" s="309">
        <v>6.5</v>
      </c>
      <c r="H255" s="310">
        <v>75.5</v>
      </c>
      <c r="I255" s="64" t="s">
        <v>2110</v>
      </c>
      <c r="J255" s="2" t="str">
        <f t="shared" si="12"/>
        <v>26/0020</v>
      </c>
      <c r="K255" s="2" t="str">
        <f t="shared" si="13"/>
        <v>0</v>
      </c>
      <c r="L255" s="2" t="str">
        <f t="shared" si="14"/>
        <v>jednicové zákazky</v>
      </c>
    </row>
    <row r="256" spans="1:12" x14ac:dyDescent="0.2">
      <c r="A256" s="307" t="s">
        <v>2039</v>
      </c>
      <c r="B256" s="308" t="s">
        <v>2040</v>
      </c>
      <c r="C256" s="308" t="s">
        <v>11</v>
      </c>
      <c r="D256" s="308" t="s">
        <v>9</v>
      </c>
      <c r="E256" s="308" t="s">
        <v>31</v>
      </c>
      <c r="F256" s="309">
        <v>38.75</v>
      </c>
      <c r="G256" s="309">
        <v>0</v>
      </c>
      <c r="H256" s="310">
        <v>38.75</v>
      </c>
      <c r="I256" s="64" t="s">
        <v>2110</v>
      </c>
      <c r="J256" s="2" t="str">
        <f t="shared" si="12"/>
        <v>26/0020</v>
      </c>
      <c r="K256" s="2" t="str">
        <f t="shared" si="13"/>
        <v>0</v>
      </c>
      <c r="L256" s="2" t="str">
        <f t="shared" si="14"/>
        <v>jednicové zákazky</v>
      </c>
    </row>
    <row r="257" spans="1:12" x14ac:dyDescent="0.2">
      <c r="A257" s="307" t="s">
        <v>2039</v>
      </c>
      <c r="B257" s="308" t="s">
        <v>2040</v>
      </c>
      <c r="C257" s="308" t="s">
        <v>46</v>
      </c>
      <c r="D257" s="308" t="s">
        <v>14</v>
      </c>
      <c r="E257" s="308" t="s">
        <v>212</v>
      </c>
      <c r="F257" s="309">
        <v>10.5</v>
      </c>
      <c r="G257" s="309">
        <v>0</v>
      </c>
      <c r="H257" s="310">
        <v>10.5</v>
      </c>
      <c r="I257" s="64" t="s">
        <v>2110</v>
      </c>
      <c r="J257" s="2" t="str">
        <f t="shared" si="12"/>
        <v>26/0020</v>
      </c>
      <c r="K257" s="2" t="str">
        <f t="shared" si="13"/>
        <v>0</v>
      </c>
      <c r="L257" s="2" t="str">
        <f t="shared" si="14"/>
        <v>jednicové zákazky</v>
      </c>
    </row>
    <row r="258" spans="1:12" x14ac:dyDescent="0.2">
      <c r="A258" s="307" t="s">
        <v>2039</v>
      </c>
      <c r="B258" s="308" t="s">
        <v>2040</v>
      </c>
      <c r="C258" s="308" t="s">
        <v>46</v>
      </c>
      <c r="D258" s="308" t="s">
        <v>14</v>
      </c>
      <c r="E258" s="308" t="s">
        <v>1119</v>
      </c>
      <c r="F258" s="309">
        <v>11</v>
      </c>
      <c r="G258" s="309">
        <v>0</v>
      </c>
      <c r="H258" s="310">
        <v>11</v>
      </c>
      <c r="I258" s="64" t="s">
        <v>2110</v>
      </c>
      <c r="J258" s="2" t="str">
        <f t="shared" si="12"/>
        <v>26/0020</v>
      </c>
      <c r="K258" s="2" t="str">
        <f t="shared" si="13"/>
        <v>0</v>
      </c>
      <c r="L258" s="2" t="str">
        <f t="shared" si="14"/>
        <v>jednicové zákazky</v>
      </c>
    </row>
    <row r="259" spans="1:12" x14ac:dyDescent="0.2">
      <c r="A259" s="307" t="s">
        <v>2041</v>
      </c>
      <c r="B259" s="308" t="s">
        <v>1723</v>
      </c>
      <c r="C259" s="308" t="s">
        <v>11</v>
      </c>
      <c r="D259" s="308" t="s">
        <v>9</v>
      </c>
      <c r="E259" s="308" t="s">
        <v>12</v>
      </c>
      <c r="F259" s="309">
        <v>33</v>
      </c>
      <c r="G259" s="309">
        <v>1</v>
      </c>
      <c r="H259" s="310">
        <v>34</v>
      </c>
      <c r="I259" s="64" t="s">
        <v>2110</v>
      </c>
      <c r="J259" s="2" t="str">
        <f t="shared" ref="J259:J322" si="15">TRIM(A259)</f>
        <v>26/0024</v>
      </c>
      <c r="K259" s="2" t="str">
        <f t="shared" ref="K259:K322" si="16">MID(J259,4,1)</f>
        <v>0</v>
      </c>
      <c r="L259" s="2" t="str">
        <f t="shared" ref="L259:L322" si="17">IF(K259="9","9_podnik. Réžia",IF(K259="5","5_režijné zákazky",IF(K259="8","8_drobné zákazky",IF(K259="7","7_Vyskum_a_vyvoj","jednicové zákazky"))))</f>
        <v>jednicové zákazky</v>
      </c>
    </row>
    <row r="260" spans="1:12" x14ac:dyDescent="0.2">
      <c r="A260" s="307" t="s">
        <v>2041</v>
      </c>
      <c r="B260" s="308" t="s">
        <v>1723</v>
      </c>
      <c r="C260" s="308" t="s">
        <v>46</v>
      </c>
      <c r="D260" s="308" t="s">
        <v>9</v>
      </c>
      <c r="E260" s="308" t="s">
        <v>24</v>
      </c>
      <c r="F260" s="309">
        <v>12</v>
      </c>
      <c r="G260" s="309">
        <v>0</v>
      </c>
      <c r="H260" s="310">
        <v>12</v>
      </c>
      <c r="I260" s="64" t="s">
        <v>2110</v>
      </c>
      <c r="J260" s="2" t="str">
        <f t="shared" si="15"/>
        <v>26/0024</v>
      </c>
      <c r="K260" s="2" t="str">
        <f t="shared" si="16"/>
        <v>0</v>
      </c>
      <c r="L260" s="2" t="str">
        <f t="shared" si="17"/>
        <v>jednicové zákazky</v>
      </c>
    </row>
    <row r="261" spans="1:12" x14ac:dyDescent="0.2">
      <c r="A261" s="307" t="s">
        <v>2072</v>
      </c>
      <c r="B261" s="308" t="s">
        <v>2073</v>
      </c>
      <c r="C261" s="308" t="s">
        <v>15</v>
      </c>
      <c r="D261" s="308" t="s">
        <v>9</v>
      </c>
      <c r="E261" s="308" t="s">
        <v>16</v>
      </c>
      <c r="F261" s="309">
        <v>12</v>
      </c>
      <c r="G261" s="309">
        <v>0</v>
      </c>
      <c r="H261" s="310">
        <v>12</v>
      </c>
      <c r="I261" s="64" t="s">
        <v>2110</v>
      </c>
      <c r="J261" s="2" t="str">
        <f t="shared" si="15"/>
        <v>26/0025</v>
      </c>
      <c r="K261" s="2" t="str">
        <f t="shared" si="16"/>
        <v>0</v>
      </c>
      <c r="L261" s="2" t="str">
        <f t="shared" si="17"/>
        <v>jednicové zákazky</v>
      </c>
    </row>
    <row r="262" spans="1:12" x14ac:dyDescent="0.2">
      <c r="A262" s="307" t="s">
        <v>2072</v>
      </c>
      <c r="B262" s="308" t="s">
        <v>2073</v>
      </c>
      <c r="C262" s="308" t="s">
        <v>8</v>
      </c>
      <c r="D262" s="308" t="s">
        <v>9</v>
      </c>
      <c r="E262" s="308" t="s">
        <v>10</v>
      </c>
      <c r="F262" s="309">
        <v>80</v>
      </c>
      <c r="G262" s="309">
        <v>5</v>
      </c>
      <c r="H262" s="310">
        <v>85</v>
      </c>
      <c r="I262" s="64" t="s">
        <v>2110</v>
      </c>
      <c r="J262" s="2" t="str">
        <f t="shared" si="15"/>
        <v>26/0025</v>
      </c>
      <c r="K262" s="2" t="str">
        <f t="shared" si="16"/>
        <v>0</v>
      </c>
      <c r="L262" s="2" t="str">
        <f t="shared" si="17"/>
        <v>jednicové zákazky</v>
      </c>
    </row>
    <row r="263" spans="1:12" x14ac:dyDescent="0.2">
      <c r="A263" s="307" t="s">
        <v>2072</v>
      </c>
      <c r="B263" s="308" t="s">
        <v>2073</v>
      </c>
      <c r="C263" s="308" t="s">
        <v>21</v>
      </c>
      <c r="D263" s="308" t="s">
        <v>9</v>
      </c>
      <c r="E263" s="308" t="s">
        <v>30</v>
      </c>
      <c r="F263" s="309">
        <v>0</v>
      </c>
      <c r="G263" s="309">
        <v>7.75</v>
      </c>
      <c r="H263" s="310">
        <v>7.75</v>
      </c>
      <c r="I263" s="64" t="s">
        <v>2110</v>
      </c>
      <c r="J263" s="2" t="str">
        <f t="shared" si="15"/>
        <v>26/0025</v>
      </c>
      <c r="K263" s="2" t="str">
        <f t="shared" si="16"/>
        <v>0</v>
      </c>
      <c r="L263" s="2" t="str">
        <f t="shared" si="17"/>
        <v>jednicové zákazky</v>
      </c>
    </row>
    <row r="264" spans="1:12" x14ac:dyDescent="0.2">
      <c r="A264" s="307" t="s">
        <v>2072</v>
      </c>
      <c r="B264" s="308" t="s">
        <v>2073</v>
      </c>
      <c r="C264" s="308" t="s">
        <v>21</v>
      </c>
      <c r="D264" s="308" t="s">
        <v>9</v>
      </c>
      <c r="E264" s="308" t="s">
        <v>12</v>
      </c>
      <c r="F264" s="309">
        <v>7.75</v>
      </c>
      <c r="G264" s="309">
        <v>0</v>
      </c>
      <c r="H264" s="310">
        <v>7.75</v>
      </c>
      <c r="I264" s="64" t="s">
        <v>2110</v>
      </c>
      <c r="J264" s="2" t="str">
        <f t="shared" si="15"/>
        <v>26/0025</v>
      </c>
      <c r="K264" s="2" t="str">
        <f t="shared" si="16"/>
        <v>0</v>
      </c>
      <c r="L264" s="2" t="str">
        <f t="shared" si="17"/>
        <v>jednicové zákazky</v>
      </c>
    </row>
    <row r="265" spans="1:12" x14ac:dyDescent="0.2">
      <c r="A265" s="307" t="s">
        <v>2072</v>
      </c>
      <c r="B265" s="308" t="s">
        <v>2073</v>
      </c>
      <c r="C265" s="308" t="s">
        <v>21</v>
      </c>
      <c r="D265" s="308" t="s">
        <v>9</v>
      </c>
      <c r="E265" s="308" t="s">
        <v>34</v>
      </c>
      <c r="F265" s="309">
        <v>8</v>
      </c>
      <c r="G265" s="309">
        <v>0</v>
      </c>
      <c r="H265" s="310">
        <v>8</v>
      </c>
      <c r="I265" s="64" t="s">
        <v>2110</v>
      </c>
      <c r="J265" s="2" t="str">
        <f t="shared" si="15"/>
        <v>26/0025</v>
      </c>
      <c r="K265" s="2" t="str">
        <f t="shared" si="16"/>
        <v>0</v>
      </c>
      <c r="L265" s="2" t="str">
        <f t="shared" si="17"/>
        <v>jednicové zákazky</v>
      </c>
    </row>
    <row r="266" spans="1:12" x14ac:dyDescent="0.2">
      <c r="A266" s="307" t="s">
        <v>2072</v>
      </c>
      <c r="B266" s="308" t="s">
        <v>2073</v>
      </c>
      <c r="C266" s="308" t="s">
        <v>46</v>
      </c>
      <c r="D266" s="308" t="s">
        <v>14</v>
      </c>
      <c r="E266" s="308" t="s">
        <v>278</v>
      </c>
      <c r="F266" s="309">
        <v>13.75</v>
      </c>
      <c r="G266" s="309">
        <v>0</v>
      </c>
      <c r="H266" s="310">
        <v>13.75</v>
      </c>
      <c r="I266" s="64" t="s">
        <v>2110</v>
      </c>
      <c r="J266" s="2" t="str">
        <f t="shared" si="15"/>
        <v>26/0025</v>
      </c>
      <c r="K266" s="2" t="str">
        <f t="shared" si="16"/>
        <v>0</v>
      </c>
      <c r="L266" s="2" t="str">
        <f t="shared" si="17"/>
        <v>jednicové zákazky</v>
      </c>
    </row>
    <row r="267" spans="1:12" x14ac:dyDescent="0.2">
      <c r="A267" s="307" t="s">
        <v>2074</v>
      </c>
      <c r="B267" s="308" t="s">
        <v>2075</v>
      </c>
      <c r="C267" s="308" t="s">
        <v>15</v>
      </c>
      <c r="D267" s="308" t="s">
        <v>9</v>
      </c>
      <c r="E267" s="308" t="s">
        <v>16</v>
      </c>
      <c r="F267" s="309">
        <v>12</v>
      </c>
      <c r="G267" s="309">
        <v>0</v>
      </c>
      <c r="H267" s="310">
        <v>12</v>
      </c>
      <c r="I267" s="64" t="s">
        <v>2110</v>
      </c>
      <c r="J267" s="2" t="str">
        <f t="shared" si="15"/>
        <v>26/0026</v>
      </c>
      <c r="K267" s="2" t="str">
        <f t="shared" si="16"/>
        <v>0</v>
      </c>
      <c r="L267" s="2" t="str">
        <f t="shared" si="17"/>
        <v>jednicové zákazky</v>
      </c>
    </row>
    <row r="268" spans="1:12" x14ac:dyDescent="0.2">
      <c r="A268" s="307" t="s">
        <v>2074</v>
      </c>
      <c r="B268" s="308" t="s">
        <v>2075</v>
      </c>
      <c r="C268" s="308" t="s">
        <v>15</v>
      </c>
      <c r="D268" s="308" t="s">
        <v>9</v>
      </c>
      <c r="E268" s="308" t="s">
        <v>36</v>
      </c>
      <c r="F268" s="309">
        <v>11</v>
      </c>
      <c r="G268" s="309">
        <v>0</v>
      </c>
      <c r="H268" s="310">
        <v>11</v>
      </c>
      <c r="I268" s="64" t="s">
        <v>2110</v>
      </c>
      <c r="J268" s="2" t="str">
        <f t="shared" si="15"/>
        <v>26/0026</v>
      </c>
      <c r="K268" s="2" t="str">
        <f t="shared" si="16"/>
        <v>0</v>
      </c>
      <c r="L268" s="2" t="str">
        <f t="shared" si="17"/>
        <v>jednicové zákazky</v>
      </c>
    </row>
    <row r="269" spans="1:12" x14ac:dyDescent="0.2">
      <c r="A269" s="307" t="s">
        <v>2074</v>
      </c>
      <c r="B269" s="308" t="s">
        <v>2075</v>
      </c>
      <c r="C269" s="308" t="s">
        <v>21</v>
      </c>
      <c r="D269" s="308" t="s">
        <v>9</v>
      </c>
      <c r="E269" s="308" t="s">
        <v>22</v>
      </c>
      <c r="F269" s="309">
        <v>7.75</v>
      </c>
      <c r="G269" s="309">
        <v>0</v>
      </c>
      <c r="H269" s="310">
        <v>7.75</v>
      </c>
      <c r="I269" s="64" t="s">
        <v>2110</v>
      </c>
      <c r="J269" s="2" t="str">
        <f t="shared" si="15"/>
        <v>26/0026</v>
      </c>
      <c r="K269" s="2" t="str">
        <f t="shared" si="16"/>
        <v>0</v>
      </c>
      <c r="L269" s="2" t="str">
        <f t="shared" si="17"/>
        <v>jednicové zákazky</v>
      </c>
    </row>
    <row r="270" spans="1:12" x14ac:dyDescent="0.2">
      <c r="A270" s="307" t="s">
        <v>2074</v>
      </c>
      <c r="B270" s="308" t="s">
        <v>2075</v>
      </c>
      <c r="C270" s="308" t="s">
        <v>46</v>
      </c>
      <c r="D270" s="308" t="s">
        <v>14</v>
      </c>
      <c r="E270" s="308" t="s">
        <v>278</v>
      </c>
      <c r="F270" s="309">
        <v>4.25</v>
      </c>
      <c r="G270" s="309">
        <v>0</v>
      </c>
      <c r="H270" s="310">
        <v>4.25</v>
      </c>
      <c r="I270" s="64" t="s">
        <v>2110</v>
      </c>
      <c r="J270" s="2" t="str">
        <f t="shared" si="15"/>
        <v>26/0026</v>
      </c>
      <c r="K270" s="2" t="str">
        <f t="shared" si="16"/>
        <v>0</v>
      </c>
      <c r="L270" s="2" t="str">
        <f t="shared" si="17"/>
        <v>jednicové zákazky</v>
      </c>
    </row>
    <row r="271" spans="1:12" x14ac:dyDescent="0.2">
      <c r="A271" s="307" t="s">
        <v>2076</v>
      </c>
      <c r="B271" s="308" t="s">
        <v>2077</v>
      </c>
      <c r="C271" s="308" t="s">
        <v>15</v>
      </c>
      <c r="D271" s="308" t="s">
        <v>9</v>
      </c>
      <c r="E271" s="308" t="s">
        <v>16</v>
      </c>
      <c r="F271" s="309">
        <v>14</v>
      </c>
      <c r="G271" s="309">
        <v>0</v>
      </c>
      <c r="H271" s="310">
        <v>14</v>
      </c>
      <c r="I271" s="64" t="s">
        <v>2110</v>
      </c>
      <c r="J271" s="2" t="str">
        <f t="shared" si="15"/>
        <v>26/0027</v>
      </c>
      <c r="K271" s="2" t="str">
        <f t="shared" si="16"/>
        <v>0</v>
      </c>
      <c r="L271" s="2" t="str">
        <f t="shared" si="17"/>
        <v>jednicové zákazky</v>
      </c>
    </row>
    <row r="272" spans="1:12" x14ac:dyDescent="0.2">
      <c r="A272" s="307" t="s">
        <v>2042</v>
      </c>
      <c r="B272" s="308" t="s">
        <v>2043</v>
      </c>
      <c r="C272" s="308" t="s">
        <v>8</v>
      </c>
      <c r="D272" s="308" t="s">
        <v>9</v>
      </c>
      <c r="E272" s="308" t="s">
        <v>19</v>
      </c>
      <c r="F272" s="309">
        <v>133</v>
      </c>
      <c r="G272" s="309">
        <v>0</v>
      </c>
      <c r="H272" s="310">
        <v>133</v>
      </c>
      <c r="I272" s="64" t="s">
        <v>2110</v>
      </c>
      <c r="J272" s="2" t="str">
        <f t="shared" si="15"/>
        <v>26/0028</v>
      </c>
      <c r="K272" s="2" t="str">
        <f t="shared" si="16"/>
        <v>0</v>
      </c>
      <c r="L272" s="2" t="str">
        <f t="shared" si="17"/>
        <v>jednicové zákazky</v>
      </c>
    </row>
    <row r="273" spans="1:12" x14ac:dyDescent="0.2">
      <c r="A273" s="307" t="s">
        <v>2042</v>
      </c>
      <c r="B273" s="308" t="s">
        <v>2043</v>
      </c>
      <c r="C273" s="308" t="s">
        <v>8</v>
      </c>
      <c r="D273" s="308" t="s">
        <v>9</v>
      </c>
      <c r="E273" s="308" t="s">
        <v>13</v>
      </c>
      <c r="F273" s="309">
        <v>47</v>
      </c>
      <c r="G273" s="309">
        <v>0</v>
      </c>
      <c r="H273" s="310">
        <v>47</v>
      </c>
      <c r="I273" s="64" t="s">
        <v>2110</v>
      </c>
      <c r="J273" s="2" t="str">
        <f t="shared" si="15"/>
        <v>26/0028</v>
      </c>
      <c r="K273" s="2" t="str">
        <f t="shared" si="16"/>
        <v>0</v>
      </c>
      <c r="L273" s="2" t="str">
        <f t="shared" si="17"/>
        <v>jednicové zákazky</v>
      </c>
    </row>
    <row r="274" spans="1:12" x14ac:dyDescent="0.2">
      <c r="A274" s="307" t="s">
        <v>2042</v>
      </c>
      <c r="B274" s="308" t="s">
        <v>2043</v>
      </c>
      <c r="C274" s="308" t="s">
        <v>8</v>
      </c>
      <c r="D274" s="308" t="s">
        <v>14</v>
      </c>
      <c r="E274" s="308" t="s">
        <v>10</v>
      </c>
      <c r="F274" s="309">
        <v>21</v>
      </c>
      <c r="G274" s="309">
        <v>0</v>
      </c>
      <c r="H274" s="310">
        <v>21</v>
      </c>
      <c r="I274" s="64" t="s">
        <v>2110</v>
      </c>
      <c r="J274" s="2" t="str">
        <f t="shared" si="15"/>
        <v>26/0028</v>
      </c>
      <c r="K274" s="2" t="str">
        <f t="shared" si="16"/>
        <v>0</v>
      </c>
      <c r="L274" s="2" t="str">
        <f t="shared" si="17"/>
        <v>jednicové zákazky</v>
      </c>
    </row>
    <row r="275" spans="1:12" x14ac:dyDescent="0.2">
      <c r="A275" s="307" t="s">
        <v>2042</v>
      </c>
      <c r="B275" s="308" t="s">
        <v>2043</v>
      </c>
      <c r="C275" s="308" t="s">
        <v>8</v>
      </c>
      <c r="D275" s="308" t="s">
        <v>14</v>
      </c>
      <c r="E275" s="308" t="s">
        <v>1958</v>
      </c>
      <c r="F275" s="309">
        <v>8</v>
      </c>
      <c r="G275" s="309">
        <v>0</v>
      </c>
      <c r="H275" s="310">
        <v>8</v>
      </c>
      <c r="I275" s="64" t="s">
        <v>2110</v>
      </c>
      <c r="J275" s="2" t="str">
        <f t="shared" si="15"/>
        <v>26/0028</v>
      </c>
      <c r="K275" s="2" t="str">
        <f t="shared" si="16"/>
        <v>0</v>
      </c>
      <c r="L275" s="2" t="str">
        <f t="shared" si="17"/>
        <v>jednicové zákazky</v>
      </c>
    </row>
    <row r="276" spans="1:12" x14ac:dyDescent="0.2">
      <c r="A276" s="307" t="s">
        <v>2042</v>
      </c>
      <c r="B276" s="308" t="s">
        <v>2043</v>
      </c>
      <c r="C276" s="308" t="s">
        <v>46</v>
      </c>
      <c r="D276" s="308" t="s">
        <v>14</v>
      </c>
      <c r="E276" s="308" t="s">
        <v>212</v>
      </c>
      <c r="F276" s="309">
        <v>22</v>
      </c>
      <c r="G276" s="309">
        <v>0</v>
      </c>
      <c r="H276" s="310">
        <v>22</v>
      </c>
      <c r="I276" s="64" t="s">
        <v>2110</v>
      </c>
      <c r="J276" s="2" t="str">
        <f t="shared" si="15"/>
        <v>26/0028</v>
      </c>
      <c r="K276" s="2" t="str">
        <f t="shared" si="16"/>
        <v>0</v>
      </c>
      <c r="L276" s="2" t="str">
        <f t="shared" si="17"/>
        <v>jednicové zákazky</v>
      </c>
    </row>
    <row r="277" spans="1:12" x14ac:dyDescent="0.2">
      <c r="A277" s="307" t="s">
        <v>2042</v>
      </c>
      <c r="B277" s="308" t="s">
        <v>2043</v>
      </c>
      <c r="C277" s="308" t="s">
        <v>46</v>
      </c>
      <c r="D277" s="308" t="s">
        <v>14</v>
      </c>
      <c r="E277" s="308" t="s">
        <v>1119</v>
      </c>
      <c r="F277" s="309">
        <v>8.75</v>
      </c>
      <c r="G277" s="309">
        <v>0</v>
      </c>
      <c r="H277" s="310">
        <v>8.75</v>
      </c>
      <c r="I277" s="64" t="s">
        <v>2110</v>
      </c>
      <c r="J277" s="2" t="str">
        <f t="shared" si="15"/>
        <v>26/0028</v>
      </c>
      <c r="K277" s="2" t="str">
        <f t="shared" si="16"/>
        <v>0</v>
      </c>
      <c r="L277" s="2" t="str">
        <f t="shared" si="17"/>
        <v>jednicové zákazky</v>
      </c>
    </row>
    <row r="278" spans="1:12" x14ac:dyDescent="0.2">
      <c r="A278" s="307" t="s">
        <v>2078</v>
      </c>
      <c r="B278" s="308" t="s">
        <v>2079</v>
      </c>
      <c r="C278" s="308" t="s">
        <v>15</v>
      </c>
      <c r="D278" s="308" t="s">
        <v>9</v>
      </c>
      <c r="E278" s="308" t="s">
        <v>36</v>
      </c>
      <c r="F278" s="309">
        <v>11.5</v>
      </c>
      <c r="G278" s="309">
        <v>0</v>
      </c>
      <c r="H278" s="310">
        <v>11.5</v>
      </c>
      <c r="I278" s="64" t="s">
        <v>2110</v>
      </c>
      <c r="J278" s="2" t="str">
        <f t="shared" si="15"/>
        <v>26/0031</v>
      </c>
      <c r="K278" s="2" t="str">
        <f t="shared" si="16"/>
        <v>0</v>
      </c>
      <c r="L278" s="2" t="str">
        <f t="shared" si="17"/>
        <v>jednicové zákazky</v>
      </c>
    </row>
    <row r="279" spans="1:12" x14ac:dyDescent="0.2">
      <c r="A279" s="307" t="s">
        <v>2118</v>
      </c>
      <c r="B279" s="308" t="s">
        <v>2119</v>
      </c>
      <c r="C279" s="308" t="s">
        <v>15</v>
      </c>
      <c r="D279" s="308" t="s">
        <v>9</v>
      </c>
      <c r="E279" s="308" t="s">
        <v>2044</v>
      </c>
      <c r="F279" s="309">
        <v>8</v>
      </c>
      <c r="G279" s="309">
        <v>0</v>
      </c>
      <c r="H279" s="310">
        <v>8</v>
      </c>
      <c r="I279" s="64" t="s">
        <v>2110</v>
      </c>
      <c r="J279" s="2" t="str">
        <f t="shared" si="15"/>
        <v>26/0032</v>
      </c>
      <c r="K279" s="2" t="str">
        <f t="shared" si="16"/>
        <v>0</v>
      </c>
      <c r="L279" s="2" t="str">
        <f t="shared" si="17"/>
        <v>jednicové zákazky</v>
      </c>
    </row>
    <row r="280" spans="1:12" x14ac:dyDescent="0.2">
      <c r="A280" s="307" t="s">
        <v>2118</v>
      </c>
      <c r="B280" s="308" t="s">
        <v>2119</v>
      </c>
      <c r="C280" s="308" t="s">
        <v>15</v>
      </c>
      <c r="D280" s="308" t="s">
        <v>9</v>
      </c>
      <c r="E280" s="308" t="s">
        <v>16</v>
      </c>
      <c r="F280" s="309">
        <v>46</v>
      </c>
      <c r="G280" s="309">
        <v>0</v>
      </c>
      <c r="H280" s="310">
        <v>46</v>
      </c>
      <c r="I280" s="64" t="s">
        <v>2110</v>
      </c>
      <c r="J280" s="2" t="str">
        <f t="shared" si="15"/>
        <v>26/0032</v>
      </c>
      <c r="K280" s="2" t="str">
        <f t="shared" si="16"/>
        <v>0</v>
      </c>
      <c r="L280" s="2" t="str">
        <f t="shared" si="17"/>
        <v>jednicové zákazky</v>
      </c>
    </row>
    <row r="281" spans="1:12" x14ac:dyDescent="0.2">
      <c r="A281" s="307" t="s">
        <v>2118</v>
      </c>
      <c r="B281" s="308" t="s">
        <v>2119</v>
      </c>
      <c r="C281" s="308" t="s">
        <v>15</v>
      </c>
      <c r="D281" s="308" t="s">
        <v>9</v>
      </c>
      <c r="E281" s="308" t="s">
        <v>1988</v>
      </c>
      <c r="F281" s="309">
        <v>24</v>
      </c>
      <c r="G281" s="309">
        <v>0</v>
      </c>
      <c r="H281" s="310">
        <v>24</v>
      </c>
      <c r="I281" s="64" t="s">
        <v>2110</v>
      </c>
      <c r="J281" s="2" t="str">
        <f t="shared" si="15"/>
        <v>26/0032</v>
      </c>
      <c r="K281" s="2" t="str">
        <f t="shared" si="16"/>
        <v>0</v>
      </c>
      <c r="L281" s="2" t="str">
        <f t="shared" si="17"/>
        <v>jednicové zákazky</v>
      </c>
    </row>
    <row r="282" spans="1:12" x14ac:dyDescent="0.2">
      <c r="A282" s="307" t="s">
        <v>2118</v>
      </c>
      <c r="B282" s="308" t="s">
        <v>2119</v>
      </c>
      <c r="C282" s="308" t="s">
        <v>15</v>
      </c>
      <c r="D282" s="308" t="s">
        <v>9</v>
      </c>
      <c r="E282" s="308" t="s">
        <v>18</v>
      </c>
      <c r="F282" s="309">
        <v>4</v>
      </c>
      <c r="G282" s="309">
        <v>0</v>
      </c>
      <c r="H282" s="310">
        <v>4</v>
      </c>
      <c r="I282" s="64" t="s">
        <v>2110</v>
      </c>
      <c r="J282" s="2" t="str">
        <f t="shared" si="15"/>
        <v>26/0032</v>
      </c>
      <c r="K282" s="2" t="str">
        <f t="shared" si="16"/>
        <v>0</v>
      </c>
      <c r="L282" s="2" t="str">
        <f t="shared" si="17"/>
        <v>jednicové zákazky</v>
      </c>
    </row>
    <row r="283" spans="1:12" x14ac:dyDescent="0.2">
      <c r="A283" s="307" t="s">
        <v>2118</v>
      </c>
      <c r="B283" s="308" t="s">
        <v>2119</v>
      </c>
      <c r="C283" s="308" t="s">
        <v>8</v>
      </c>
      <c r="D283" s="308" t="s">
        <v>9</v>
      </c>
      <c r="E283" s="308" t="s">
        <v>10</v>
      </c>
      <c r="F283" s="309">
        <v>126</v>
      </c>
      <c r="G283" s="309">
        <v>16.5</v>
      </c>
      <c r="H283" s="310">
        <v>142.5</v>
      </c>
      <c r="I283" s="64" t="s">
        <v>2110</v>
      </c>
      <c r="J283" s="2" t="str">
        <f t="shared" si="15"/>
        <v>26/0032</v>
      </c>
      <c r="K283" s="2" t="str">
        <f t="shared" si="16"/>
        <v>0</v>
      </c>
      <c r="L283" s="2" t="str">
        <f t="shared" si="17"/>
        <v>jednicové zákazky</v>
      </c>
    </row>
    <row r="284" spans="1:12" x14ac:dyDescent="0.2">
      <c r="A284" s="307" t="s">
        <v>2118</v>
      </c>
      <c r="B284" s="308" t="s">
        <v>2119</v>
      </c>
      <c r="C284" s="308" t="s">
        <v>8</v>
      </c>
      <c r="D284" s="308" t="s">
        <v>9</v>
      </c>
      <c r="E284" s="308" t="s">
        <v>13</v>
      </c>
      <c r="F284" s="309">
        <v>86</v>
      </c>
      <c r="G284" s="309">
        <v>9.5</v>
      </c>
      <c r="H284" s="310">
        <v>95.5</v>
      </c>
      <c r="I284" s="64" t="s">
        <v>2110</v>
      </c>
      <c r="J284" s="2" t="str">
        <f t="shared" si="15"/>
        <v>26/0032</v>
      </c>
      <c r="K284" s="2" t="str">
        <f t="shared" si="16"/>
        <v>0</v>
      </c>
      <c r="L284" s="2" t="str">
        <f t="shared" si="17"/>
        <v>jednicové zákazky</v>
      </c>
    </row>
    <row r="285" spans="1:12" x14ac:dyDescent="0.2">
      <c r="A285" s="307" t="s">
        <v>2118</v>
      </c>
      <c r="B285" s="308" t="s">
        <v>2119</v>
      </c>
      <c r="C285" s="308" t="s">
        <v>8</v>
      </c>
      <c r="D285" s="308" t="s">
        <v>14</v>
      </c>
      <c r="E285" s="308" t="s">
        <v>19</v>
      </c>
      <c r="F285" s="309">
        <v>84.5</v>
      </c>
      <c r="G285" s="309">
        <v>0</v>
      </c>
      <c r="H285" s="310">
        <v>84.5</v>
      </c>
      <c r="I285" s="64" t="s">
        <v>2110</v>
      </c>
      <c r="J285" s="2" t="str">
        <f t="shared" si="15"/>
        <v>26/0032</v>
      </c>
      <c r="K285" s="2" t="str">
        <f t="shared" si="16"/>
        <v>0</v>
      </c>
      <c r="L285" s="2" t="str">
        <f t="shared" si="17"/>
        <v>jednicové zákazky</v>
      </c>
    </row>
    <row r="286" spans="1:12" x14ac:dyDescent="0.2">
      <c r="A286" s="307" t="s">
        <v>2118</v>
      </c>
      <c r="B286" s="308" t="s">
        <v>2119</v>
      </c>
      <c r="C286" s="308" t="s">
        <v>21</v>
      </c>
      <c r="D286" s="308" t="s">
        <v>9</v>
      </c>
      <c r="E286" s="308" t="s">
        <v>12</v>
      </c>
      <c r="F286" s="309">
        <v>38.75</v>
      </c>
      <c r="G286" s="309">
        <v>0</v>
      </c>
      <c r="H286" s="310">
        <v>38.75</v>
      </c>
      <c r="I286" s="64" t="s">
        <v>2110</v>
      </c>
      <c r="J286" s="2" t="str">
        <f t="shared" si="15"/>
        <v>26/0032</v>
      </c>
      <c r="K286" s="2" t="str">
        <f t="shared" si="16"/>
        <v>0</v>
      </c>
      <c r="L286" s="2" t="str">
        <f t="shared" si="17"/>
        <v>jednicové zákazky</v>
      </c>
    </row>
    <row r="287" spans="1:12" x14ac:dyDescent="0.2">
      <c r="A287" s="307" t="s">
        <v>2118</v>
      </c>
      <c r="B287" s="308" t="s">
        <v>2119</v>
      </c>
      <c r="C287" s="308" t="s">
        <v>21</v>
      </c>
      <c r="D287" s="308" t="s">
        <v>9</v>
      </c>
      <c r="E287" s="308" t="s">
        <v>34</v>
      </c>
      <c r="F287" s="309">
        <v>5</v>
      </c>
      <c r="G287" s="309">
        <v>0</v>
      </c>
      <c r="H287" s="310">
        <v>5</v>
      </c>
      <c r="I287" s="64" t="s">
        <v>2110</v>
      </c>
      <c r="J287" s="2" t="str">
        <f t="shared" si="15"/>
        <v>26/0032</v>
      </c>
      <c r="K287" s="2" t="str">
        <f t="shared" si="16"/>
        <v>0</v>
      </c>
      <c r="L287" s="2" t="str">
        <f t="shared" si="17"/>
        <v>jednicové zákazky</v>
      </c>
    </row>
    <row r="288" spans="1:12" x14ac:dyDescent="0.2">
      <c r="A288" s="307" t="s">
        <v>2118</v>
      </c>
      <c r="B288" s="308" t="s">
        <v>2119</v>
      </c>
      <c r="C288" s="308" t="s">
        <v>21</v>
      </c>
      <c r="D288" s="308" t="s">
        <v>9</v>
      </c>
      <c r="E288" s="308" t="s">
        <v>41</v>
      </c>
      <c r="F288" s="309">
        <v>24</v>
      </c>
      <c r="G288" s="309">
        <v>0</v>
      </c>
      <c r="H288" s="310">
        <v>24</v>
      </c>
      <c r="I288" s="64" t="s">
        <v>2110</v>
      </c>
      <c r="J288" s="2" t="str">
        <f t="shared" si="15"/>
        <v>26/0032</v>
      </c>
      <c r="K288" s="2" t="str">
        <f t="shared" si="16"/>
        <v>0</v>
      </c>
      <c r="L288" s="2" t="str">
        <f t="shared" si="17"/>
        <v>jednicové zákazky</v>
      </c>
    </row>
    <row r="289" spans="1:12" x14ac:dyDescent="0.2">
      <c r="A289" s="307" t="s">
        <v>2118</v>
      </c>
      <c r="B289" s="308" t="s">
        <v>2119</v>
      </c>
      <c r="C289" s="308" t="s">
        <v>11</v>
      </c>
      <c r="D289" s="308" t="s">
        <v>9</v>
      </c>
      <c r="E289" s="308" t="s">
        <v>12</v>
      </c>
      <c r="F289" s="309">
        <v>38.25</v>
      </c>
      <c r="G289" s="309">
        <v>11</v>
      </c>
      <c r="H289" s="310">
        <v>49.25</v>
      </c>
      <c r="I289" s="64" t="s">
        <v>2110</v>
      </c>
      <c r="J289" s="2" t="str">
        <f t="shared" si="15"/>
        <v>26/0032</v>
      </c>
      <c r="K289" s="2" t="str">
        <f t="shared" si="16"/>
        <v>0</v>
      </c>
      <c r="L289" s="2" t="str">
        <f t="shared" si="17"/>
        <v>jednicové zákazky</v>
      </c>
    </row>
    <row r="290" spans="1:12" x14ac:dyDescent="0.2">
      <c r="A290" s="307" t="s">
        <v>2118</v>
      </c>
      <c r="B290" s="308" t="s">
        <v>2119</v>
      </c>
      <c r="C290" s="308" t="s">
        <v>11</v>
      </c>
      <c r="D290" s="308" t="s">
        <v>9</v>
      </c>
      <c r="E290" s="308" t="s">
        <v>38</v>
      </c>
      <c r="F290" s="309">
        <v>77.5</v>
      </c>
      <c r="G290" s="309">
        <v>0</v>
      </c>
      <c r="H290" s="310">
        <v>77.5</v>
      </c>
      <c r="I290" s="64" t="s">
        <v>2110</v>
      </c>
      <c r="J290" s="2" t="str">
        <f t="shared" si="15"/>
        <v>26/0032</v>
      </c>
      <c r="K290" s="2" t="str">
        <f t="shared" si="16"/>
        <v>0</v>
      </c>
      <c r="L290" s="2" t="str">
        <f t="shared" si="17"/>
        <v>jednicové zákazky</v>
      </c>
    </row>
    <row r="291" spans="1:12" x14ac:dyDescent="0.2">
      <c r="A291" s="307" t="s">
        <v>2118</v>
      </c>
      <c r="B291" s="308" t="s">
        <v>2119</v>
      </c>
      <c r="C291" s="308" t="s">
        <v>46</v>
      </c>
      <c r="D291" s="308" t="s">
        <v>14</v>
      </c>
      <c r="E291" s="308" t="s">
        <v>278</v>
      </c>
      <c r="F291" s="309">
        <v>11.5</v>
      </c>
      <c r="G291" s="309">
        <v>0</v>
      </c>
      <c r="H291" s="310">
        <v>11.5</v>
      </c>
      <c r="I291" s="64" t="s">
        <v>2110</v>
      </c>
      <c r="J291" s="2" t="str">
        <f t="shared" si="15"/>
        <v>26/0032</v>
      </c>
      <c r="K291" s="2" t="str">
        <f t="shared" si="16"/>
        <v>0</v>
      </c>
      <c r="L291" s="2" t="str">
        <f t="shared" si="17"/>
        <v>jednicové zákazky</v>
      </c>
    </row>
    <row r="292" spans="1:12" x14ac:dyDescent="0.2">
      <c r="A292" s="307" t="s">
        <v>2080</v>
      </c>
      <c r="B292" s="308" t="s">
        <v>1726</v>
      </c>
      <c r="C292" s="308" t="s">
        <v>15</v>
      </c>
      <c r="D292" s="308" t="s">
        <v>9</v>
      </c>
      <c r="E292" s="308" t="s">
        <v>16</v>
      </c>
      <c r="F292" s="309">
        <v>8</v>
      </c>
      <c r="G292" s="309">
        <v>0</v>
      </c>
      <c r="H292" s="310">
        <v>8</v>
      </c>
      <c r="I292" s="64" t="s">
        <v>2110</v>
      </c>
      <c r="J292" s="2" t="str">
        <f t="shared" si="15"/>
        <v>26/0033</v>
      </c>
      <c r="K292" s="2" t="str">
        <f t="shared" si="16"/>
        <v>0</v>
      </c>
      <c r="L292" s="2" t="str">
        <f t="shared" si="17"/>
        <v>jednicové zákazky</v>
      </c>
    </row>
    <row r="293" spans="1:12" x14ac:dyDescent="0.2">
      <c r="A293" s="307" t="s">
        <v>2080</v>
      </c>
      <c r="B293" s="308" t="s">
        <v>1726</v>
      </c>
      <c r="C293" s="308" t="s">
        <v>15</v>
      </c>
      <c r="D293" s="308" t="s">
        <v>9</v>
      </c>
      <c r="E293" s="308" t="s">
        <v>18</v>
      </c>
      <c r="F293" s="309">
        <v>13</v>
      </c>
      <c r="G293" s="309">
        <v>1</v>
      </c>
      <c r="H293" s="310">
        <v>14</v>
      </c>
      <c r="I293" s="64" t="s">
        <v>2110</v>
      </c>
      <c r="J293" s="2" t="str">
        <f t="shared" si="15"/>
        <v>26/0033</v>
      </c>
      <c r="K293" s="2" t="str">
        <f t="shared" si="16"/>
        <v>0</v>
      </c>
      <c r="L293" s="2" t="str">
        <f t="shared" si="17"/>
        <v>jednicové zákazky</v>
      </c>
    </row>
    <row r="294" spans="1:12" x14ac:dyDescent="0.2">
      <c r="A294" s="307" t="s">
        <v>2080</v>
      </c>
      <c r="B294" s="308" t="s">
        <v>1726</v>
      </c>
      <c r="C294" s="308" t="s">
        <v>15</v>
      </c>
      <c r="D294" s="308" t="s">
        <v>9</v>
      </c>
      <c r="E294" s="308" t="s">
        <v>36</v>
      </c>
      <c r="F294" s="309">
        <v>46</v>
      </c>
      <c r="G294" s="309">
        <v>0</v>
      </c>
      <c r="H294" s="310">
        <v>46</v>
      </c>
      <c r="I294" s="64" t="s">
        <v>2110</v>
      </c>
      <c r="J294" s="2" t="str">
        <f t="shared" si="15"/>
        <v>26/0033</v>
      </c>
      <c r="K294" s="2" t="str">
        <f t="shared" si="16"/>
        <v>0</v>
      </c>
      <c r="L294" s="2" t="str">
        <f t="shared" si="17"/>
        <v>jednicové zákazky</v>
      </c>
    </row>
    <row r="295" spans="1:12" x14ac:dyDescent="0.2">
      <c r="A295" s="307" t="s">
        <v>2080</v>
      </c>
      <c r="B295" s="308" t="s">
        <v>1726</v>
      </c>
      <c r="C295" s="308" t="s">
        <v>8</v>
      </c>
      <c r="D295" s="308" t="s">
        <v>9</v>
      </c>
      <c r="E295" s="308" t="s">
        <v>10</v>
      </c>
      <c r="F295" s="309">
        <v>312</v>
      </c>
      <c r="G295" s="309">
        <v>14</v>
      </c>
      <c r="H295" s="310">
        <v>326</v>
      </c>
      <c r="I295" s="64" t="s">
        <v>2110</v>
      </c>
      <c r="J295" s="2" t="str">
        <f t="shared" si="15"/>
        <v>26/0033</v>
      </c>
      <c r="K295" s="2" t="str">
        <f t="shared" si="16"/>
        <v>0</v>
      </c>
      <c r="L295" s="2" t="str">
        <f t="shared" si="17"/>
        <v>jednicové zákazky</v>
      </c>
    </row>
    <row r="296" spans="1:12" x14ac:dyDescent="0.2">
      <c r="A296" s="307" t="s">
        <v>2080</v>
      </c>
      <c r="B296" s="308" t="s">
        <v>1726</v>
      </c>
      <c r="C296" s="308" t="s">
        <v>8</v>
      </c>
      <c r="D296" s="308" t="s">
        <v>9</v>
      </c>
      <c r="E296" s="308" t="s">
        <v>19</v>
      </c>
      <c r="F296" s="309">
        <v>81.5</v>
      </c>
      <c r="G296" s="309">
        <v>1.5</v>
      </c>
      <c r="H296" s="310">
        <v>83</v>
      </c>
      <c r="I296" s="64" t="s">
        <v>2110</v>
      </c>
      <c r="J296" s="2" t="str">
        <f t="shared" si="15"/>
        <v>26/0033</v>
      </c>
      <c r="K296" s="2" t="str">
        <f t="shared" si="16"/>
        <v>0</v>
      </c>
      <c r="L296" s="2" t="str">
        <f t="shared" si="17"/>
        <v>jednicové zákazky</v>
      </c>
    </row>
    <row r="297" spans="1:12" x14ac:dyDescent="0.2">
      <c r="A297" s="307" t="s">
        <v>2080</v>
      </c>
      <c r="B297" s="308" t="s">
        <v>1726</v>
      </c>
      <c r="C297" s="308" t="s">
        <v>21</v>
      </c>
      <c r="D297" s="308" t="s">
        <v>9</v>
      </c>
      <c r="E297" s="308" t="s">
        <v>34</v>
      </c>
      <c r="F297" s="309">
        <v>7.75</v>
      </c>
      <c r="G297" s="309">
        <v>6</v>
      </c>
      <c r="H297" s="310">
        <v>13.75</v>
      </c>
      <c r="I297" s="64" t="s">
        <v>2110</v>
      </c>
      <c r="J297" s="2" t="str">
        <f t="shared" si="15"/>
        <v>26/0033</v>
      </c>
      <c r="K297" s="2" t="str">
        <f t="shared" si="16"/>
        <v>0</v>
      </c>
      <c r="L297" s="2" t="str">
        <f t="shared" si="17"/>
        <v>jednicové zákazky</v>
      </c>
    </row>
    <row r="298" spans="1:12" x14ac:dyDescent="0.2">
      <c r="A298" s="307" t="s">
        <v>2080</v>
      </c>
      <c r="B298" s="308" t="s">
        <v>1726</v>
      </c>
      <c r="C298" s="308" t="s">
        <v>21</v>
      </c>
      <c r="D298" s="308" t="s">
        <v>9</v>
      </c>
      <c r="E298" s="308" t="s">
        <v>22</v>
      </c>
      <c r="F298" s="309">
        <v>15.5</v>
      </c>
      <c r="G298" s="309">
        <v>0</v>
      </c>
      <c r="H298" s="310">
        <v>15.5</v>
      </c>
      <c r="I298" s="64" t="s">
        <v>2110</v>
      </c>
      <c r="J298" s="2" t="str">
        <f t="shared" si="15"/>
        <v>26/0033</v>
      </c>
      <c r="K298" s="2" t="str">
        <f t="shared" si="16"/>
        <v>0</v>
      </c>
      <c r="L298" s="2" t="str">
        <f t="shared" si="17"/>
        <v>jednicové zákazky</v>
      </c>
    </row>
    <row r="299" spans="1:12" x14ac:dyDescent="0.2">
      <c r="A299" s="307" t="s">
        <v>2080</v>
      </c>
      <c r="B299" s="308" t="s">
        <v>1726</v>
      </c>
      <c r="C299" s="308" t="s">
        <v>46</v>
      </c>
      <c r="D299" s="308" t="s">
        <v>14</v>
      </c>
      <c r="E299" s="308" t="s">
        <v>278</v>
      </c>
      <c r="F299" s="309">
        <v>14.25</v>
      </c>
      <c r="G299" s="309">
        <v>0</v>
      </c>
      <c r="H299" s="310">
        <v>14.25</v>
      </c>
      <c r="I299" s="64" t="s">
        <v>2110</v>
      </c>
      <c r="J299" s="2" t="str">
        <f t="shared" si="15"/>
        <v>26/0033</v>
      </c>
      <c r="K299" s="2" t="str">
        <f t="shared" si="16"/>
        <v>0</v>
      </c>
      <c r="L299" s="2" t="str">
        <f t="shared" si="17"/>
        <v>jednicové zákazky</v>
      </c>
    </row>
    <row r="300" spans="1:12" x14ac:dyDescent="0.2">
      <c r="A300" s="307" t="s">
        <v>2120</v>
      </c>
      <c r="B300" s="308" t="s">
        <v>1726</v>
      </c>
      <c r="C300" s="308" t="s">
        <v>21</v>
      </c>
      <c r="D300" s="308" t="s">
        <v>9</v>
      </c>
      <c r="E300" s="308" t="s">
        <v>34</v>
      </c>
      <c r="F300" s="309">
        <v>0</v>
      </c>
      <c r="G300" s="309">
        <v>7.5</v>
      </c>
      <c r="H300" s="310">
        <v>7.5</v>
      </c>
      <c r="I300" s="64" t="s">
        <v>2110</v>
      </c>
      <c r="J300" s="2" t="str">
        <f t="shared" si="15"/>
        <v>26/0035</v>
      </c>
      <c r="K300" s="2" t="str">
        <f t="shared" si="16"/>
        <v>0</v>
      </c>
      <c r="L300" s="2" t="str">
        <f t="shared" si="17"/>
        <v>jednicové zákazky</v>
      </c>
    </row>
    <row r="301" spans="1:12" x14ac:dyDescent="0.2">
      <c r="A301" s="307" t="s">
        <v>2120</v>
      </c>
      <c r="B301" s="308" t="s">
        <v>1726</v>
      </c>
      <c r="C301" s="308" t="s">
        <v>46</v>
      </c>
      <c r="D301" s="308" t="s">
        <v>14</v>
      </c>
      <c r="E301" s="308" t="s">
        <v>278</v>
      </c>
      <c r="F301" s="309">
        <v>1.5</v>
      </c>
      <c r="G301" s="309">
        <v>0</v>
      </c>
      <c r="H301" s="310">
        <v>1.5</v>
      </c>
      <c r="I301" s="64" t="s">
        <v>2110</v>
      </c>
      <c r="J301" s="2" t="str">
        <f t="shared" si="15"/>
        <v>26/0035</v>
      </c>
      <c r="K301" s="2" t="str">
        <f t="shared" si="16"/>
        <v>0</v>
      </c>
      <c r="L301" s="2" t="str">
        <f t="shared" si="17"/>
        <v>jednicové zákazky</v>
      </c>
    </row>
    <row r="302" spans="1:12" x14ac:dyDescent="0.2">
      <c r="A302" s="307" t="s">
        <v>2081</v>
      </c>
      <c r="B302" s="308" t="s">
        <v>2082</v>
      </c>
      <c r="C302" s="308" t="s">
        <v>8</v>
      </c>
      <c r="D302" s="308" t="s">
        <v>14</v>
      </c>
      <c r="E302" s="308" t="s">
        <v>10</v>
      </c>
      <c r="F302" s="309">
        <v>15</v>
      </c>
      <c r="G302" s="309">
        <v>0</v>
      </c>
      <c r="H302" s="310">
        <v>15</v>
      </c>
      <c r="I302" s="64" t="s">
        <v>2110</v>
      </c>
      <c r="J302" s="2" t="str">
        <f t="shared" si="15"/>
        <v>26/0036</v>
      </c>
      <c r="K302" s="2" t="str">
        <f t="shared" si="16"/>
        <v>0</v>
      </c>
      <c r="L302" s="2" t="str">
        <f t="shared" si="17"/>
        <v>jednicové zákazky</v>
      </c>
    </row>
    <row r="303" spans="1:12" x14ac:dyDescent="0.2">
      <c r="A303" s="307" t="s">
        <v>2081</v>
      </c>
      <c r="B303" s="308" t="s">
        <v>2082</v>
      </c>
      <c r="C303" s="308" t="s">
        <v>46</v>
      </c>
      <c r="D303" s="308" t="s">
        <v>14</v>
      </c>
      <c r="E303" s="308" t="s">
        <v>1119</v>
      </c>
      <c r="F303" s="309">
        <v>6.75</v>
      </c>
      <c r="G303" s="309">
        <v>0</v>
      </c>
      <c r="H303" s="310">
        <v>6.75</v>
      </c>
      <c r="I303" s="64" t="s">
        <v>2110</v>
      </c>
      <c r="J303" s="2" t="str">
        <f t="shared" si="15"/>
        <v>26/0036</v>
      </c>
      <c r="K303" s="2" t="str">
        <f t="shared" si="16"/>
        <v>0</v>
      </c>
      <c r="L303" s="2" t="str">
        <f t="shared" si="17"/>
        <v>jednicové zákazky</v>
      </c>
    </row>
    <row r="304" spans="1:12" x14ac:dyDescent="0.2">
      <c r="A304" s="307" t="s">
        <v>2083</v>
      </c>
      <c r="B304" s="308" t="s">
        <v>2084</v>
      </c>
      <c r="C304" s="308" t="s">
        <v>15</v>
      </c>
      <c r="D304" s="308" t="s">
        <v>9</v>
      </c>
      <c r="E304" s="308" t="s">
        <v>2044</v>
      </c>
      <c r="F304" s="309">
        <v>28</v>
      </c>
      <c r="G304" s="309">
        <v>0</v>
      </c>
      <c r="H304" s="310">
        <v>28</v>
      </c>
      <c r="I304" s="64" t="s">
        <v>2110</v>
      </c>
      <c r="J304" s="2" t="str">
        <f t="shared" si="15"/>
        <v>26/0039</v>
      </c>
      <c r="K304" s="2" t="str">
        <f t="shared" si="16"/>
        <v>0</v>
      </c>
      <c r="L304" s="2" t="str">
        <f t="shared" si="17"/>
        <v>jednicové zákazky</v>
      </c>
    </row>
    <row r="305" spans="1:12" x14ac:dyDescent="0.2">
      <c r="A305" s="307" t="s">
        <v>2083</v>
      </c>
      <c r="B305" s="308" t="s">
        <v>2084</v>
      </c>
      <c r="C305" s="308" t="s">
        <v>15</v>
      </c>
      <c r="D305" s="308" t="s">
        <v>9</v>
      </c>
      <c r="E305" s="308" t="s">
        <v>16</v>
      </c>
      <c r="F305" s="309">
        <v>52</v>
      </c>
      <c r="G305" s="309">
        <v>0</v>
      </c>
      <c r="H305" s="310">
        <v>52</v>
      </c>
      <c r="I305" s="64" t="s">
        <v>2110</v>
      </c>
      <c r="J305" s="2" t="str">
        <f t="shared" si="15"/>
        <v>26/0039</v>
      </c>
      <c r="K305" s="2" t="str">
        <f t="shared" si="16"/>
        <v>0</v>
      </c>
      <c r="L305" s="2" t="str">
        <f t="shared" si="17"/>
        <v>jednicové zákazky</v>
      </c>
    </row>
    <row r="306" spans="1:12" x14ac:dyDescent="0.2">
      <c r="A306" s="307" t="s">
        <v>2083</v>
      </c>
      <c r="B306" s="308" t="s">
        <v>2084</v>
      </c>
      <c r="C306" s="308" t="s">
        <v>15</v>
      </c>
      <c r="D306" s="308" t="s">
        <v>9</v>
      </c>
      <c r="E306" s="308" t="s">
        <v>1988</v>
      </c>
      <c r="F306" s="309">
        <v>16</v>
      </c>
      <c r="G306" s="309">
        <v>0</v>
      </c>
      <c r="H306" s="310">
        <v>16</v>
      </c>
      <c r="I306" s="64" t="s">
        <v>2110</v>
      </c>
      <c r="J306" s="2" t="str">
        <f t="shared" si="15"/>
        <v>26/0039</v>
      </c>
      <c r="K306" s="2" t="str">
        <f t="shared" si="16"/>
        <v>0</v>
      </c>
      <c r="L306" s="2" t="str">
        <f t="shared" si="17"/>
        <v>jednicové zákazky</v>
      </c>
    </row>
    <row r="307" spans="1:12" x14ac:dyDescent="0.2">
      <c r="A307" s="307" t="s">
        <v>2083</v>
      </c>
      <c r="B307" s="308" t="s">
        <v>2084</v>
      </c>
      <c r="C307" s="308" t="s">
        <v>11</v>
      </c>
      <c r="D307" s="308" t="s">
        <v>9</v>
      </c>
      <c r="E307" s="308" t="s">
        <v>12</v>
      </c>
      <c r="F307" s="309">
        <v>33</v>
      </c>
      <c r="G307" s="309">
        <v>7</v>
      </c>
      <c r="H307" s="310">
        <v>40</v>
      </c>
      <c r="I307" s="64" t="s">
        <v>2110</v>
      </c>
      <c r="J307" s="2" t="str">
        <f t="shared" si="15"/>
        <v>26/0039</v>
      </c>
      <c r="K307" s="2" t="str">
        <f t="shared" si="16"/>
        <v>0</v>
      </c>
      <c r="L307" s="2" t="str">
        <f t="shared" si="17"/>
        <v>jednicové zákazky</v>
      </c>
    </row>
    <row r="308" spans="1:12" x14ac:dyDescent="0.2">
      <c r="A308" s="307" t="s">
        <v>2083</v>
      </c>
      <c r="B308" s="308" t="s">
        <v>2084</v>
      </c>
      <c r="C308" s="308" t="s">
        <v>15</v>
      </c>
      <c r="D308" s="308" t="s">
        <v>9</v>
      </c>
      <c r="E308" s="308" t="s">
        <v>24</v>
      </c>
      <c r="F308" s="309">
        <v>136</v>
      </c>
      <c r="G308" s="309">
        <v>20</v>
      </c>
      <c r="H308" s="310">
        <v>156</v>
      </c>
      <c r="I308" s="64" t="s">
        <v>2110</v>
      </c>
      <c r="J308" s="2" t="str">
        <f t="shared" si="15"/>
        <v>26/0039</v>
      </c>
      <c r="K308" s="2" t="str">
        <f t="shared" si="16"/>
        <v>0</v>
      </c>
      <c r="L308" s="2" t="str">
        <f t="shared" si="17"/>
        <v>jednicové zákazky</v>
      </c>
    </row>
    <row r="309" spans="1:12" x14ac:dyDescent="0.2">
      <c r="A309" s="307" t="s">
        <v>2083</v>
      </c>
      <c r="B309" s="308" t="s">
        <v>2084</v>
      </c>
      <c r="C309" s="308" t="s">
        <v>15</v>
      </c>
      <c r="D309" s="308" t="s">
        <v>14</v>
      </c>
      <c r="E309" s="308" t="s">
        <v>1720</v>
      </c>
      <c r="F309" s="309">
        <v>30</v>
      </c>
      <c r="G309" s="309">
        <v>0</v>
      </c>
      <c r="H309" s="310">
        <v>30</v>
      </c>
      <c r="I309" s="64" t="s">
        <v>2110</v>
      </c>
      <c r="J309" s="2" t="str">
        <f t="shared" si="15"/>
        <v>26/0039</v>
      </c>
      <c r="K309" s="2" t="str">
        <f t="shared" si="16"/>
        <v>0</v>
      </c>
      <c r="L309" s="2" t="str">
        <f t="shared" si="17"/>
        <v>jednicové zákazky</v>
      </c>
    </row>
    <row r="310" spans="1:12" x14ac:dyDescent="0.2">
      <c r="A310" s="307" t="s">
        <v>2083</v>
      </c>
      <c r="B310" s="308" t="s">
        <v>2084</v>
      </c>
      <c r="C310" s="308" t="s">
        <v>15</v>
      </c>
      <c r="D310" s="308" t="s">
        <v>14</v>
      </c>
      <c r="E310" s="308" t="s">
        <v>10</v>
      </c>
      <c r="F310" s="309">
        <v>207.5</v>
      </c>
      <c r="G310" s="309">
        <v>0</v>
      </c>
      <c r="H310" s="310">
        <v>207.5</v>
      </c>
      <c r="I310" s="64" t="s">
        <v>2110</v>
      </c>
      <c r="J310" s="2" t="str">
        <f t="shared" si="15"/>
        <v>26/0039</v>
      </c>
      <c r="K310" s="2" t="str">
        <f t="shared" si="16"/>
        <v>0</v>
      </c>
      <c r="L310" s="2" t="str">
        <f t="shared" si="17"/>
        <v>jednicové zákazky</v>
      </c>
    </row>
    <row r="311" spans="1:12" x14ac:dyDescent="0.2">
      <c r="A311" s="307" t="s">
        <v>2083</v>
      </c>
      <c r="B311" s="308" t="s">
        <v>2084</v>
      </c>
      <c r="C311" s="308" t="s">
        <v>15</v>
      </c>
      <c r="D311" s="308" t="s">
        <v>14</v>
      </c>
      <c r="E311" s="308" t="s">
        <v>1978</v>
      </c>
      <c r="F311" s="309">
        <v>339.5</v>
      </c>
      <c r="G311" s="309">
        <v>0</v>
      </c>
      <c r="H311" s="310">
        <v>339.5</v>
      </c>
      <c r="I311" s="64" t="s">
        <v>2110</v>
      </c>
      <c r="J311" s="2" t="str">
        <f t="shared" si="15"/>
        <v>26/0039</v>
      </c>
      <c r="K311" s="2" t="str">
        <f t="shared" si="16"/>
        <v>0</v>
      </c>
      <c r="L311" s="2" t="str">
        <f t="shared" si="17"/>
        <v>jednicové zákazky</v>
      </c>
    </row>
    <row r="312" spans="1:12" x14ac:dyDescent="0.2">
      <c r="A312" s="307" t="s">
        <v>2083</v>
      </c>
      <c r="B312" s="308" t="s">
        <v>2084</v>
      </c>
      <c r="C312" s="308" t="s">
        <v>15</v>
      </c>
      <c r="D312" s="308" t="s">
        <v>14</v>
      </c>
      <c r="E312" s="308" t="s">
        <v>13</v>
      </c>
      <c r="F312" s="309">
        <v>11</v>
      </c>
      <c r="G312" s="309">
        <v>0</v>
      </c>
      <c r="H312" s="310">
        <v>11</v>
      </c>
      <c r="I312" s="64" t="s">
        <v>2110</v>
      </c>
      <c r="J312" s="2" t="str">
        <f t="shared" si="15"/>
        <v>26/0039</v>
      </c>
      <c r="K312" s="2" t="str">
        <f t="shared" si="16"/>
        <v>0</v>
      </c>
      <c r="L312" s="2" t="str">
        <f t="shared" si="17"/>
        <v>jednicové zákazky</v>
      </c>
    </row>
    <row r="313" spans="1:12" x14ac:dyDescent="0.2">
      <c r="A313" s="307" t="s">
        <v>2083</v>
      </c>
      <c r="B313" s="308" t="s">
        <v>2084</v>
      </c>
      <c r="C313" s="308" t="s">
        <v>46</v>
      </c>
      <c r="D313" s="308" t="s">
        <v>14</v>
      </c>
      <c r="E313" s="308" t="s">
        <v>278</v>
      </c>
      <c r="F313" s="309">
        <v>4</v>
      </c>
      <c r="G313" s="309">
        <v>0</v>
      </c>
      <c r="H313" s="310">
        <v>4</v>
      </c>
      <c r="I313" s="64" t="s">
        <v>2110</v>
      </c>
      <c r="J313" s="2" t="str">
        <f t="shared" si="15"/>
        <v>26/0039</v>
      </c>
      <c r="K313" s="2" t="str">
        <f t="shared" si="16"/>
        <v>0</v>
      </c>
      <c r="L313" s="2" t="str">
        <f t="shared" si="17"/>
        <v>jednicové zákazky</v>
      </c>
    </row>
    <row r="314" spans="1:12" x14ac:dyDescent="0.2">
      <c r="A314" s="307" t="s">
        <v>2121</v>
      </c>
      <c r="B314" s="308" t="s">
        <v>2122</v>
      </c>
      <c r="C314" s="308" t="s">
        <v>15</v>
      </c>
      <c r="D314" s="308" t="s">
        <v>9</v>
      </c>
      <c r="E314" s="308" t="s">
        <v>18</v>
      </c>
      <c r="F314" s="309">
        <v>8</v>
      </c>
      <c r="G314" s="309">
        <v>0</v>
      </c>
      <c r="H314" s="310">
        <v>8</v>
      </c>
      <c r="I314" s="64" t="s">
        <v>2110</v>
      </c>
      <c r="J314" s="2" t="str">
        <f t="shared" si="15"/>
        <v>26/0041</v>
      </c>
      <c r="K314" s="2" t="str">
        <f t="shared" si="16"/>
        <v>0</v>
      </c>
      <c r="L314" s="2" t="str">
        <f t="shared" si="17"/>
        <v>jednicové zákazky</v>
      </c>
    </row>
    <row r="315" spans="1:12" x14ac:dyDescent="0.2">
      <c r="A315" s="307" t="s">
        <v>2121</v>
      </c>
      <c r="B315" s="308" t="s">
        <v>2122</v>
      </c>
      <c r="C315" s="308" t="s">
        <v>46</v>
      </c>
      <c r="D315" s="308" t="s">
        <v>14</v>
      </c>
      <c r="E315" s="308" t="s">
        <v>278</v>
      </c>
      <c r="F315" s="309">
        <v>3.5</v>
      </c>
      <c r="G315" s="309">
        <v>0</v>
      </c>
      <c r="H315" s="310">
        <v>3.5</v>
      </c>
      <c r="I315" s="64" t="s">
        <v>2110</v>
      </c>
      <c r="J315" s="2" t="str">
        <f t="shared" si="15"/>
        <v>26/0041</v>
      </c>
      <c r="K315" s="2" t="str">
        <f t="shared" si="16"/>
        <v>0</v>
      </c>
      <c r="L315" s="2" t="str">
        <f t="shared" si="17"/>
        <v>jednicové zákazky</v>
      </c>
    </row>
    <row r="316" spans="1:12" x14ac:dyDescent="0.2">
      <c r="A316" s="307" t="s">
        <v>2123</v>
      </c>
      <c r="B316" s="308" t="s">
        <v>2124</v>
      </c>
      <c r="C316" s="308" t="s">
        <v>46</v>
      </c>
      <c r="D316" s="308" t="s">
        <v>14</v>
      </c>
      <c r="E316" s="308" t="s">
        <v>278</v>
      </c>
      <c r="F316" s="309">
        <v>1</v>
      </c>
      <c r="G316" s="309">
        <v>0</v>
      </c>
      <c r="H316" s="310">
        <v>1</v>
      </c>
      <c r="I316" s="64" t="s">
        <v>2110</v>
      </c>
      <c r="J316" s="2" t="str">
        <f t="shared" si="15"/>
        <v>26/0045</v>
      </c>
      <c r="K316" s="2" t="str">
        <f t="shared" si="16"/>
        <v>0</v>
      </c>
      <c r="L316" s="2" t="str">
        <f t="shared" si="17"/>
        <v>jednicové zákazky</v>
      </c>
    </row>
    <row r="317" spans="1:12" x14ac:dyDescent="0.2">
      <c r="A317" s="307" t="s">
        <v>2125</v>
      </c>
      <c r="B317" s="308" t="s">
        <v>2085</v>
      </c>
      <c r="C317" s="308" t="s">
        <v>15</v>
      </c>
      <c r="D317" s="308" t="s">
        <v>9</v>
      </c>
      <c r="E317" s="308" t="s">
        <v>13</v>
      </c>
      <c r="F317" s="309">
        <v>7.75</v>
      </c>
      <c r="G317" s="309">
        <v>0</v>
      </c>
      <c r="H317" s="310">
        <v>7.75</v>
      </c>
      <c r="I317" s="64" t="s">
        <v>2110</v>
      </c>
      <c r="J317" s="2" t="str">
        <f t="shared" si="15"/>
        <v>26/0048</v>
      </c>
      <c r="K317" s="2" t="str">
        <f t="shared" si="16"/>
        <v>0</v>
      </c>
      <c r="L317" s="2" t="str">
        <f t="shared" si="17"/>
        <v>jednicové zákazky</v>
      </c>
    </row>
    <row r="318" spans="1:12" x14ac:dyDescent="0.2">
      <c r="A318" s="307" t="s">
        <v>2125</v>
      </c>
      <c r="B318" s="308" t="s">
        <v>2085</v>
      </c>
      <c r="C318" s="308" t="s">
        <v>21</v>
      </c>
      <c r="D318" s="308" t="s">
        <v>9</v>
      </c>
      <c r="E318" s="308" t="s">
        <v>1694</v>
      </c>
      <c r="F318" s="309">
        <v>4</v>
      </c>
      <c r="G318" s="309">
        <v>0</v>
      </c>
      <c r="H318" s="310">
        <v>4</v>
      </c>
      <c r="I318" s="64" t="s">
        <v>2110</v>
      </c>
      <c r="J318" s="2" t="str">
        <f t="shared" si="15"/>
        <v>26/0048</v>
      </c>
      <c r="K318" s="2" t="str">
        <f t="shared" si="16"/>
        <v>0</v>
      </c>
      <c r="L318" s="2" t="str">
        <f t="shared" si="17"/>
        <v>jednicové zákazky</v>
      </c>
    </row>
    <row r="319" spans="1:12" x14ac:dyDescent="0.2">
      <c r="A319" s="307" t="s">
        <v>2126</v>
      </c>
      <c r="B319" s="308" t="s">
        <v>1901</v>
      </c>
      <c r="C319" s="308" t="s">
        <v>8</v>
      </c>
      <c r="D319" s="308" t="s">
        <v>14</v>
      </c>
      <c r="E319" s="308" t="s">
        <v>1958</v>
      </c>
      <c r="F319" s="309">
        <v>10</v>
      </c>
      <c r="G319" s="309">
        <v>0</v>
      </c>
      <c r="H319" s="310">
        <v>10</v>
      </c>
      <c r="I319" s="64" t="s">
        <v>2110</v>
      </c>
      <c r="J319" s="2" t="str">
        <f t="shared" si="15"/>
        <v>26/0049</v>
      </c>
      <c r="K319" s="2" t="str">
        <f t="shared" si="16"/>
        <v>0</v>
      </c>
      <c r="L319" s="2" t="str">
        <f t="shared" si="17"/>
        <v>jednicové zákazky</v>
      </c>
    </row>
    <row r="320" spans="1:12" x14ac:dyDescent="0.2">
      <c r="A320" s="307" t="s">
        <v>2126</v>
      </c>
      <c r="B320" s="308" t="s">
        <v>1901</v>
      </c>
      <c r="C320" s="308" t="s">
        <v>11</v>
      </c>
      <c r="D320" s="308" t="s">
        <v>9</v>
      </c>
      <c r="E320" s="308" t="s">
        <v>38</v>
      </c>
      <c r="F320" s="309">
        <v>21</v>
      </c>
      <c r="G320" s="309">
        <v>0</v>
      </c>
      <c r="H320" s="310">
        <v>21</v>
      </c>
      <c r="I320" s="64" t="s">
        <v>2110</v>
      </c>
      <c r="J320" s="2" t="str">
        <f t="shared" si="15"/>
        <v>26/0049</v>
      </c>
      <c r="K320" s="2" t="str">
        <f t="shared" si="16"/>
        <v>0</v>
      </c>
      <c r="L320" s="2" t="str">
        <f t="shared" si="17"/>
        <v>jednicové zákazky</v>
      </c>
    </row>
    <row r="321" spans="1:12" x14ac:dyDescent="0.2">
      <c r="A321" s="307" t="s">
        <v>2127</v>
      </c>
      <c r="B321" s="308" t="s">
        <v>1901</v>
      </c>
      <c r="C321" s="308" t="s">
        <v>11</v>
      </c>
      <c r="D321" s="308" t="s">
        <v>9</v>
      </c>
      <c r="E321" s="308" t="s">
        <v>38</v>
      </c>
      <c r="F321" s="309">
        <v>15.75</v>
      </c>
      <c r="G321" s="309">
        <v>0</v>
      </c>
      <c r="H321" s="310">
        <v>15.75</v>
      </c>
      <c r="I321" s="64" t="s">
        <v>2110</v>
      </c>
      <c r="J321" s="2" t="str">
        <f t="shared" si="15"/>
        <v>26/0050</v>
      </c>
      <c r="K321" s="2" t="str">
        <f t="shared" si="16"/>
        <v>0</v>
      </c>
      <c r="L321" s="2" t="str">
        <f t="shared" si="17"/>
        <v>jednicové zákazky</v>
      </c>
    </row>
    <row r="322" spans="1:12" x14ac:dyDescent="0.2">
      <c r="A322" s="307" t="s">
        <v>2086</v>
      </c>
      <c r="B322" s="308" t="s">
        <v>2087</v>
      </c>
      <c r="C322" s="308" t="s">
        <v>8</v>
      </c>
      <c r="D322" s="308" t="s">
        <v>9</v>
      </c>
      <c r="E322" s="308" t="s">
        <v>19</v>
      </c>
      <c r="F322" s="309">
        <v>0</v>
      </c>
      <c r="G322" s="309">
        <v>6</v>
      </c>
      <c r="H322" s="310">
        <v>6</v>
      </c>
      <c r="I322" s="64" t="s">
        <v>2110</v>
      </c>
      <c r="J322" s="2" t="str">
        <f t="shared" si="15"/>
        <v>26/5002</v>
      </c>
      <c r="K322" s="2" t="str">
        <f t="shared" si="16"/>
        <v>5</v>
      </c>
      <c r="L322" s="2" t="str">
        <f t="shared" si="17"/>
        <v>5_režijné zákazky</v>
      </c>
    </row>
    <row r="323" spans="1:12" x14ac:dyDescent="0.2">
      <c r="A323" s="307" t="s">
        <v>2128</v>
      </c>
      <c r="B323" s="308" t="s">
        <v>2129</v>
      </c>
      <c r="C323" s="308" t="s">
        <v>15</v>
      </c>
      <c r="D323" s="308" t="s">
        <v>9</v>
      </c>
      <c r="E323" s="308" t="s">
        <v>16</v>
      </c>
      <c r="F323" s="309">
        <v>0</v>
      </c>
      <c r="G323" s="309">
        <v>2.5</v>
      </c>
      <c r="H323" s="310">
        <v>2.5</v>
      </c>
      <c r="I323" s="64" t="s">
        <v>2110</v>
      </c>
      <c r="J323" s="2" t="str">
        <f t="shared" ref="J323:J342" si="18">TRIM(A323)</f>
        <v>26/5004</v>
      </c>
      <c r="K323" s="2" t="str">
        <f t="shared" ref="K323:K342" si="19">MID(J323,4,1)</f>
        <v>5</v>
      </c>
      <c r="L323" s="2" t="str">
        <f t="shared" ref="L323:L342" si="20">IF(K323="9","9_podnik. Réžia",IF(K323="5","5_režijné zákazky",IF(K323="8","8_drobné zákazky",IF(K323="7","7_Vyskum_a_vyvoj","jednicové zákazky"))))</f>
        <v>5_režijné zákazky</v>
      </c>
    </row>
    <row r="324" spans="1:12" x14ac:dyDescent="0.2">
      <c r="A324" s="307" t="s">
        <v>2130</v>
      </c>
      <c r="B324" s="308" t="s">
        <v>2131</v>
      </c>
      <c r="C324" s="308" t="s">
        <v>15</v>
      </c>
      <c r="D324" s="308" t="s">
        <v>9</v>
      </c>
      <c r="E324" s="308" t="s">
        <v>16</v>
      </c>
      <c r="F324" s="309">
        <v>5</v>
      </c>
      <c r="G324" s="309">
        <v>0</v>
      </c>
      <c r="H324" s="310">
        <v>5</v>
      </c>
      <c r="I324" s="64" t="s">
        <v>2110</v>
      </c>
      <c r="J324" s="2" t="str">
        <f t="shared" si="18"/>
        <v>26/5005</v>
      </c>
      <c r="K324" s="2" t="str">
        <f t="shared" si="19"/>
        <v>5</v>
      </c>
      <c r="L324" s="2" t="str">
        <f t="shared" si="20"/>
        <v>5_režijné zákazky</v>
      </c>
    </row>
    <row r="325" spans="1:12" x14ac:dyDescent="0.2">
      <c r="A325" s="307" t="s">
        <v>2130</v>
      </c>
      <c r="B325" s="308" t="s">
        <v>2131</v>
      </c>
      <c r="C325" s="308" t="s">
        <v>21</v>
      </c>
      <c r="D325" s="308" t="s">
        <v>9</v>
      </c>
      <c r="E325" s="308" t="s">
        <v>12</v>
      </c>
      <c r="F325" s="309">
        <v>3</v>
      </c>
      <c r="G325" s="309">
        <v>0</v>
      </c>
      <c r="H325" s="310">
        <v>3</v>
      </c>
      <c r="I325" s="64" t="s">
        <v>2110</v>
      </c>
      <c r="J325" s="2" t="str">
        <f t="shared" si="18"/>
        <v>26/5005</v>
      </c>
      <c r="K325" s="2" t="str">
        <f t="shared" si="19"/>
        <v>5</v>
      </c>
      <c r="L325" s="2" t="str">
        <f t="shared" si="20"/>
        <v>5_režijné zákazky</v>
      </c>
    </row>
    <row r="326" spans="1:12" x14ac:dyDescent="0.2">
      <c r="A326" s="307" t="s">
        <v>2132</v>
      </c>
      <c r="B326" s="308" t="s">
        <v>2133</v>
      </c>
      <c r="C326" s="308" t="s">
        <v>15</v>
      </c>
      <c r="D326" s="308" t="s">
        <v>9</v>
      </c>
      <c r="E326" s="308" t="s">
        <v>16</v>
      </c>
      <c r="F326" s="309">
        <v>4</v>
      </c>
      <c r="G326" s="309">
        <v>0</v>
      </c>
      <c r="H326" s="310">
        <v>4</v>
      </c>
      <c r="I326" s="64" t="s">
        <v>2110</v>
      </c>
      <c r="J326" s="2" t="str">
        <f t="shared" si="18"/>
        <v>26/5006</v>
      </c>
      <c r="K326" s="2" t="str">
        <f t="shared" si="19"/>
        <v>5</v>
      </c>
      <c r="L326" s="2" t="str">
        <f t="shared" si="20"/>
        <v>5_režijné zákazky</v>
      </c>
    </row>
    <row r="327" spans="1:12" x14ac:dyDescent="0.2">
      <c r="A327" s="307" t="s">
        <v>2134</v>
      </c>
      <c r="B327" s="308" t="s">
        <v>2135</v>
      </c>
      <c r="C327" s="308" t="s">
        <v>15</v>
      </c>
      <c r="D327" s="308" t="s">
        <v>9</v>
      </c>
      <c r="E327" s="308" t="s">
        <v>16</v>
      </c>
      <c r="F327" s="309">
        <v>2</v>
      </c>
      <c r="G327" s="309">
        <v>0</v>
      </c>
      <c r="H327" s="310">
        <v>2</v>
      </c>
      <c r="I327" s="64" t="s">
        <v>2110</v>
      </c>
      <c r="J327" s="2" t="str">
        <f t="shared" si="18"/>
        <v>26/8003</v>
      </c>
      <c r="K327" s="2" t="str">
        <f t="shared" si="19"/>
        <v>8</v>
      </c>
      <c r="L327" s="2" t="str">
        <f t="shared" si="20"/>
        <v>8_drobné zákazky</v>
      </c>
    </row>
    <row r="328" spans="1:12" x14ac:dyDescent="0.2">
      <c r="A328" s="307" t="s">
        <v>2136</v>
      </c>
      <c r="B328" s="308" t="s">
        <v>2137</v>
      </c>
      <c r="C328" s="308" t="s">
        <v>15</v>
      </c>
      <c r="D328" s="308" t="s">
        <v>9</v>
      </c>
      <c r="E328" s="308" t="s">
        <v>16</v>
      </c>
      <c r="F328" s="309">
        <v>0</v>
      </c>
      <c r="G328" s="309">
        <v>3.5</v>
      </c>
      <c r="H328" s="310">
        <v>3.5</v>
      </c>
      <c r="I328" s="64" t="s">
        <v>2110</v>
      </c>
      <c r="J328" s="2" t="str">
        <f t="shared" si="18"/>
        <v>26/8006</v>
      </c>
      <c r="K328" s="2" t="str">
        <f t="shared" si="19"/>
        <v>8</v>
      </c>
      <c r="L328" s="2" t="str">
        <f t="shared" si="20"/>
        <v>8_drobné zákazky</v>
      </c>
    </row>
    <row r="329" spans="1:12" x14ac:dyDescent="0.2">
      <c r="A329" s="307" t="s">
        <v>2088</v>
      </c>
      <c r="B329" s="308" t="s">
        <v>2089</v>
      </c>
      <c r="C329" s="308" t="s">
        <v>15</v>
      </c>
      <c r="D329" s="308" t="s">
        <v>9</v>
      </c>
      <c r="E329" s="308" t="s">
        <v>16</v>
      </c>
      <c r="F329" s="309">
        <v>1</v>
      </c>
      <c r="G329" s="309">
        <v>2</v>
      </c>
      <c r="H329" s="310">
        <v>3</v>
      </c>
      <c r="I329" s="64" t="s">
        <v>2110</v>
      </c>
      <c r="J329" s="2" t="str">
        <f t="shared" si="18"/>
        <v>26/8025</v>
      </c>
      <c r="K329" s="2" t="str">
        <f t="shared" si="19"/>
        <v>8</v>
      </c>
      <c r="L329" s="2" t="str">
        <f t="shared" si="20"/>
        <v>8_drobné zákazky</v>
      </c>
    </row>
    <row r="330" spans="1:12" x14ac:dyDescent="0.2">
      <c r="A330" s="307" t="s">
        <v>2138</v>
      </c>
      <c r="B330" s="308" t="s">
        <v>2090</v>
      </c>
      <c r="C330" s="308" t="s">
        <v>8</v>
      </c>
      <c r="D330" s="308" t="s">
        <v>9</v>
      </c>
      <c r="E330" s="308" t="s">
        <v>19</v>
      </c>
      <c r="F330" s="309">
        <v>10</v>
      </c>
      <c r="G330" s="309">
        <v>0</v>
      </c>
      <c r="H330" s="310">
        <v>10</v>
      </c>
      <c r="I330" s="64" t="s">
        <v>2110</v>
      </c>
      <c r="J330" s="2" t="str">
        <f t="shared" si="18"/>
        <v>26/8029</v>
      </c>
      <c r="K330" s="2" t="str">
        <f t="shared" si="19"/>
        <v>8</v>
      </c>
      <c r="L330" s="2" t="str">
        <f t="shared" si="20"/>
        <v>8_drobné zákazky</v>
      </c>
    </row>
    <row r="331" spans="1:12" x14ac:dyDescent="0.2">
      <c r="A331" s="307" t="s">
        <v>2139</v>
      </c>
      <c r="B331" s="308" t="s">
        <v>2140</v>
      </c>
      <c r="C331" s="308" t="s">
        <v>15</v>
      </c>
      <c r="D331" s="308" t="s">
        <v>9</v>
      </c>
      <c r="E331" s="308" t="s">
        <v>2044</v>
      </c>
      <c r="F331" s="309">
        <v>2</v>
      </c>
      <c r="G331" s="309">
        <v>0</v>
      </c>
      <c r="H331" s="310">
        <v>2</v>
      </c>
      <c r="I331" s="64" t="s">
        <v>2110</v>
      </c>
      <c r="J331" s="2" t="str">
        <f t="shared" si="18"/>
        <v>26/8030</v>
      </c>
      <c r="K331" s="2" t="str">
        <f t="shared" si="19"/>
        <v>8</v>
      </c>
      <c r="L331" s="2" t="str">
        <f t="shared" si="20"/>
        <v>8_drobné zákazky</v>
      </c>
    </row>
    <row r="332" spans="1:12" x14ac:dyDescent="0.2">
      <c r="A332" s="307" t="s">
        <v>2139</v>
      </c>
      <c r="B332" s="308" t="s">
        <v>2140</v>
      </c>
      <c r="C332" s="308" t="s">
        <v>15</v>
      </c>
      <c r="D332" s="308" t="s">
        <v>9</v>
      </c>
      <c r="E332" s="308" t="s">
        <v>1988</v>
      </c>
      <c r="F332" s="309">
        <v>4</v>
      </c>
      <c r="G332" s="309">
        <v>0</v>
      </c>
      <c r="H332" s="310">
        <v>4</v>
      </c>
      <c r="I332" s="64" t="s">
        <v>2110</v>
      </c>
      <c r="J332" s="2" t="str">
        <f t="shared" si="18"/>
        <v>26/8030</v>
      </c>
      <c r="K332" s="2" t="str">
        <f t="shared" si="19"/>
        <v>8</v>
      </c>
      <c r="L332" s="2" t="str">
        <f t="shared" si="20"/>
        <v>8_drobné zákazky</v>
      </c>
    </row>
    <row r="333" spans="1:12" x14ac:dyDescent="0.2">
      <c r="A333" s="307" t="s">
        <v>42</v>
      </c>
      <c r="B333" s="308" t="s">
        <v>43</v>
      </c>
      <c r="C333" s="308" t="s">
        <v>15</v>
      </c>
      <c r="D333" s="308" t="s">
        <v>9</v>
      </c>
      <c r="E333" s="308" t="s">
        <v>1988</v>
      </c>
      <c r="F333" s="309">
        <v>4</v>
      </c>
      <c r="G333" s="309">
        <v>0</v>
      </c>
      <c r="H333" s="310">
        <v>4</v>
      </c>
      <c r="I333" s="64" t="s">
        <v>2110</v>
      </c>
      <c r="J333" s="2" t="str">
        <f t="shared" si="18"/>
        <v>XX/9999</v>
      </c>
      <c r="K333" s="2" t="str">
        <f t="shared" si="19"/>
        <v>9</v>
      </c>
      <c r="L333" s="2" t="str">
        <f t="shared" si="20"/>
        <v>9_podnik. Réžia</v>
      </c>
    </row>
    <row r="334" spans="1:12" x14ac:dyDescent="0.2">
      <c r="A334" s="307" t="s">
        <v>42</v>
      </c>
      <c r="B334" s="308" t="s">
        <v>43</v>
      </c>
      <c r="C334" s="308" t="s">
        <v>8</v>
      </c>
      <c r="D334" s="308" t="s">
        <v>9</v>
      </c>
      <c r="E334" s="308" t="s">
        <v>19</v>
      </c>
      <c r="F334" s="309">
        <v>34</v>
      </c>
      <c r="G334" s="309">
        <v>0</v>
      </c>
      <c r="H334" s="310">
        <v>34</v>
      </c>
      <c r="I334" s="64" t="s">
        <v>2110</v>
      </c>
      <c r="J334" s="2" t="str">
        <f t="shared" si="18"/>
        <v>XX/9999</v>
      </c>
      <c r="K334" s="2" t="str">
        <f t="shared" si="19"/>
        <v>9</v>
      </c>
      <c r="L334" s="2" t="str">
        <f t="shared" si="20"/>
        <v>9_podnik. Réžia</v>
      </c>
    </row>
    <row r="335" spans="1:12" x14ac:dyDescent="0.2">
      <c r="A335" s="307" t="s">
        <v>42</v>
      </c>
      <c r="B335" s="308" t="s">
        <v>43</v>
      </c>
      <c r="C335" s="308" t="s">
        <v>21</v>
      </c>
      <c r="D335" s="308" t="s">
        <v>9</v>
      </c>
      <c r="E335" s="308" t="s">
        <v>34</v>
      </c>
      <c r="F335" s="309">
        <v>8</v>
      </c>
      <c r="G335" s="309">
        <v>0</v>
      </c>
      <c r="H335" s="310">
        <v>8</v>
      </c>
      <c r="I335" s="64" t="s">
        <v>2110</v>
      </c>
      <c r="J335" s="2" t="str">
        <f t="shared" si="18"/>
        <v>XX/9999</v>
      </c>
      <c r="K335" s="2" t="str">
        <f t="shared" si="19"/>
        <v>9</v>
      </c>
      <c r="L335" s="2" t="str">
        <f t="shared" si="20"/>
        <v>9_podnik. Réžia</v>
      </c>
    </row>
    <row r="336" spans="1:12" x14ac:dyDescent="0.2">
      <c r="A336" s="307" t="s">
        <v>42</v>
      </c>
      <c r="B336" s="308" t="s">
        <v>43</v>
      </c>
      <c r="C336" s="308" t="s">
        <v>21</v>
      </c>
      <c r="D336" s="308" t="s">
        <v>9</v>
      </c>
      <c r="E336" s="308" t="s">
        <v>41</v>
      </c>
      <c r="F336" s="309">
        <v>8</v>
      </c>
      <c r="G336" s="309">
        <v>0</v>
      </c>
      <c r="H336" s="310">
        <v>8</v>
      </c>
      <c r="I336" s="64" t="s">
        <v>2110</v>
      </c>
      <c r="J336" s="2" t="str">
        <f t="shared" si="18"/>
        <v>XX/9999</v>
      </c>
      <c r="K336" s="2" t="str">
        <f t="shared" si="19"/>
        <v>9</v>
      </c>
      <c r="L336" s="2" t="str">
        <f t="shared" si="20"/>
        <v>9_podnik. Réžia</v>
      </c>
    </row>
    <row r="337" spans="1:12" x14ac:dyDescent="0.2">
      <c r="A337" s="307" t="s">
        <v>42</v>
      </c>
      <c r="B337" s="308" t="s">
        <v>43</v>
      </c>
      <c r="C337" s="308" t="s">
        <v>11</v>
      </c>
      <c r="D337" s="308" t="s">
        <v>9</v>
      </c>
      <c r="E337" s="308" t="s">
        <v>12</v>
      </c>
      <c r="F337" s="309">
        <v>44</v>
      </c>
      <c r="G337" s="309">
        <v>1</v>
      </c>
      <c r="H337" s="310">
        <v>45</v>
      </c>
      <c r="I337" s="64" t="s">
        <v>2110</v>
      </c>
      <c r="J337" s="2" t="str">
        <f t="shared" si="18"/>
        <v>XX/9999</v>
      </c>
      <c r="K337" s="2" t="str">
        <f t="shared" si="19"/>
        <v>9</v>
      </c>
      <c r="L337" s="2" t="str">
        <f t="shared" si="20"/>
        <v>9_podnik. Réžia</v>
      </c>
    </row>
    <row r="338" spans="1:12" x14ac:dyDescent="0.2">
      <c r="A338" s="307" t="s">
        <v>42</v>
      </c>
      <c r="B338" s="308" t="s">
        <v>43</v>
      </c>
      <c r="C338" s="308" t="s">
        <v>11</v>
      </c>
      <c r="D338" s="308" t="s">
        <v>9</v>
      </c>
      <c r="E338" s="308" t="s">
        <v>38</v>
      </c>
      <c r="F338" s="309">
        <v>8.5</v>
      </c>
      <c r="G338" s="309">
        <v>0.5</v>
      </c>
      <c r="H338" s="310">
        <v>9</v>
      </c>
      <c r="I338" s="64" t="s">
        <v>2110</v>
      </c>
      <c r="J338" s="2" t="str">
        <f t="shared" si="18"/>
        <v>XX/9999</v>
      </c>
      <c r="K338" s="2" t="str">
        <f t="shared" si="19"/>
        <v>9</v>
      </c>
      <c r="L338" s="2" t="str">
        <f t="shared" si="20"/>
        <v>9_podnik. Réžia</v>
      </c>
    </row>
    <row r="339" spans="1:12" x14ac:dyDescent="0.2">
      <c r="A339" s="307" t="s">
        <v>42</v>
      </c>
      <c r="B339" s="308" t="s">
        <v>43</v>
      </c>
      <c r="C339" s="308" t="s">
        <v>11</v>
      </c>
      <c r="D339" s="308" t="s">
        <v>9</v>
      </c>
      <c r="E339" s="308" t="s">
        <v>1956</v>
      </c>
      <c r="F339" s="309">
        <v>22.5</v>
      </c>
      <c r="G339" s="309">
        <v>0</v>
      </c>
      <c r="H339" s="310">
        <v>22.5</v>
      </c>
      <c r="I339" s="64" t="s">
        <v>2110</v>
      </c>
      <c r="J339" s="2" t="str">
        <f t="shared" si="18"/>
        <v>XX/9999</v>
      </c>
      <c r="K339" s="2" t="str">
        <f t="shared" si="19"/>
        <v>9</v>
      </c>
      <c r="L339" s="2" t="str">
        <f t="shared" si="20"/>
        <v>9_podnik. Réžia</v>
      </c>
    </row>
    <row r="340" spans="1:12" x14ac:dyDescent="0.2">
      <c r="A340" s="307" t="s">
        <v>42</v>
      </c>
      <c r="B340" s="308" t="s">
        <v>43</v>
      </c>
      <c r="C340" s="308" t="s">
        <v>15</v>
      </c>
      <c r="D340" s="308" t="s">
        <v>9</v>
      </c>
      <c r="E340" s="308" t="s">
        <v>19</v>
      </c>
      <c r="F340" s="309">
        <v>65</v>
      </c>
      <c r="G340" s="309">
        <v>0</v>
      </c>
      <c r="H340" s="310">
        <v>65</v>
      </c>
      <c r="I340" s="64" t="s">
        <v>2110</v>
      </c>
      <c r="J340" s="2" t="str">
        <f t="shared" si="18"/>
        <v>XX/9999</v>
      </c>
      <c r="K340" s="2" t="str">
        <f t="shared" si="19"/>
        <v>9</v>
      </c>
      <c r="L340" s="2" t="str">
        <f t="shared" si="20"/>
        <v>9_podnik. Réžia</v>
      </c>
    </row>
    <row r="341" spans="1:12" x14ac:dyDescent="0.2">
      <c r="A341" s="307" t="s">
        <v>42</v>
      </c>
      <c r="B341" s="308" t="s">
        <v>43</v>
      </c>
      <c r="C341" s="308" t="s">
        <v>46</v>
      </c>
      <c r="D341" s="308" t="s">
        <v>9</v>
      </c>
      <c r="E341" s="308" t="s">
        <v>212</v>
      </c>
      <c r="F341" s="309">
        <v>16</v>
      </c>
      <c r="G341" s="309">
        <v>1</v>
      </c>
      <c r="H341" s="310">
        <v>17</v>
      </c>
      <c r="I341" s="64" t="s">
        <v>2110</v>
      </c>
      <c r="J341" s="2" t="str">
        <f t="shared" si="18"/>
        <v>XX/9999</v>
      </c>
      <c r="K341" s="2" t="str">
        <f t="shared" si="19"/>
        <v>9</v>
      </c>
      <c r="L341" s="2" t="str">
        <f t="shared" si="20"/>
        <v>9_podnik. Réžia</v>
      </c>
    </row>
    <row r="342" spans="1:12" x14ac:dyDescent="0.2">
      <c r="A342" s="307" t="s">
        <v>42</v>
      </c>
      <c r="B342" s="308" t="s">
        <v>43</v>
      </c>
      <c r="C342" s="308" t="s">
        <v>46</v>
      </c>
      <c r="D342" s="308" t="s">
        <v>14</v>
      </c>
      <c r="E342" s="308" t="s">
        <v>33</v>
      </c>
      <c r="F342" s="309">
        <v>46.5</v>
      </c>
      <c r="G342" s="309">
        <v>0</v>
      </c>
      <c r="H342" s="310">
        <v>46.5</v>
      </c>
      <c r="I342" s="64" t="s">
        <v>2110</v>
      </c>
      <c r="J342" s="2" t="str">
        <f t="shared" si="18"/>
        <v>XX/9999</v>
      </c>
      <c r="K342" s="2" t="str">
        <f t="shared" si="19"/>
        <v>9</v>
      </c>
      <c r="L342" s="2" t="str">
        <f t="shared" si="20"/>
        <v>9_podnik. Réžia</v>
      </c>
    </row>
  </sheetData>
  <autoFilter ref="A1:L342" xr:uid="{00000000-0009-0000-0000-000001000000}"/>
  <phoneticPr fontId="57" type="noConversion"/>
  <pageMargins left="0.70866141732283472" right="0.70866141732283472" top="0.74803149606299213" bottom="0.7480314960629921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"/>
  <sheetViews>
    <sheetView workbookViewId="0">
      <selection sqref="A1:L6"/>
    </sheetView>
  </sheetViews>
  <sheetFormatPr defaultRowHeight="12.75" x14ac:dyDescent="0.2"/>
  <cols>
    <col min="2" max="2" width="14" customWidth="1"/>
    <col min="3" max="3" width="13.7109375" customWidth="1"/>
    <col min="4" max="4" width="10.5703125" customWidth="1"/>
    <col min="5" max="5" width="10.42578125" customWidth="1"/>
    <col min="6" max="6" width="9.42578125" customWidth="1"/>
    <col min="7" max="7" width="10" customWidth="1"/>
    <col min="8" max="8" width="12" customWidth="1"/>
    <col min="9" max="9" width="9.5703125" customWidth="1"/>
    <col min="10" max="10" width="12.5703125" customWidth="1"/>
    <col min="11" max="11" width="15" customWidth="1"/>
    <col min="12" max="12" width="15.710937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47</v>
      </c>
      <c r="J1" t="s">
        <v>48</v>
      </c>
      <c r="K1" t="s">
        <v>49</v>
      </c>
      <c r="L1" t="s">
        <v>50</v>
      </c>
    </row>
    <row r="2" spans="1:12" x14ac:dyDescent="0.2">
      <c r="A2" t="s">
        <v>42</v>
      </c>
      <c r="B2" t="s">
        <v>43</v>
      </c>
      <c r="C2" t="s">
        <v>8</v>
      </c>
      <c r="D2" t="s">
        <v>9</v>
      </c>
      <c r="E2" t="s">
        <v>13</v>
      </c>
      <c r="F2">
        <v>6</v>
      </c>
      <c r="G2">
        <v>0</v>
      </c>
      <c r="H2">
        <v>6</v>
      </c>
      <c r="I2" t="s">
        <v>1656</v>
      </c>
      <c r="J2" t="s">
        <v>165</v>
      </c>
      <c r="K2" t="s">
        <v>1693</v>
      </c>
      <c r="L2" t="s">
        <v>54</v>
      </c>
    </row>
    <row r="3" spans="1:12" x14ac:dyDescent="0.2">
      <c r="A3" t="s">
        <v>42</v>
      </c>
      <c r="B3" t="s">
        <v>43</v>
      </c>
      <c r="C3" t="s">
        <v>8</v>
      </c>
      <c r="D3" t="s">
        <v>9</v>
      </c>
      <c r="E3" t="s">
        <v>19</v>
      </c>
      <c r="F3">
        <v>39</v>
      </c>
      <c r="G3">
        <v>0</v>
      </c>
      <c r="H3">
        <v>39</v>
      </c>
      <c r="I3" t="s">
        <v>1656</v>
      </c>
      <c r="J3" t="s">
        <v>165</v>
      </c>
      <c r="K3" t="s">
        <v>1693</v>
      </c>
      <c r="L3" t="s">
        <v>54</v>
      </c>
    </row>
    <row r="4" spans="1:12" x14ac:dyDescent="0.2">
      <c r="A4" t="s">
        <v>42</v>
      </c>
      <c r="B4" t="s">
        <v>43</v>
      </c>
      <c r="C4" t="s">
        <v>8</v>
      </c>
      <c r="D4" t="s">
        <v>9</v>
      </c>
      <c r="E4" t="s">
        <v>37</v>
      </c>
      <c r="F4">
        <v>6</v>
      </c>
      <c r="G4">
        <v>0</v>
      </c>
      <c r="H4">
        <v>6</v>
      </c>
      <c r="I4" t="s">
        <v>1656</v>
      </c>
      <c r="J4" t="s">
        <v>165</v>
      </c>
      <c r="K4" t="s">
        <v>1693</v>
      </c>
      <c r="L4" t="s">
        <v>54</v>
      </c>
    </row>
    <row r="5" spans="1:12" x14ac:dyDescent="0.2">
      <c r="A5" t="s">
        <v>42</v>
      </c>
      <c r="B5" t="s">
        <v>43</v>
      </c>
      <c r="C5" t="s">
        <v>8</v>
      </c>
      <c r="D5" t="s">
        <v>9</v>
      </c>
      <c r="E5" t="s">
        <v>10</v>
      </c>
      <c r="F5">
        <v>21</v>
      </c>
      <c r="G5">
        <v>0</v>
      </c>
      <c r="H5">
        <v>21</v>
      </c>
      <c r="I5" t="s">
        <v>1656</v>
      </c>
      <c r="J5" t="s">
        <v>165</v>
      </c>
      <c r="K5" t="s">
        <v>1693</v>
      </c>
      <c r="L5" t="s">
        <v>54</v>
      </c>
    </row>
    <row r="6" spans="1:12" x14ac:dyDescent="0.2">
      <c r="A6" t="s">
        <v>42</v>
      </c>
      <c r="B6" t="s">
        <v>43</v>
      </c>
      <c r="C6" t="s">
        <v>8</v>
      </c>
      <c r="D6" t="s">
        <v>9</v>
      </c>
      <c r="E6" t="s">
        <v>28</v>
      </c>
      <c r="F6">
        <v>6</v>
      </c>
      <c r="G6">
        <v>0</v>
      </c>
      <c r="H6">
        <v>6</v>
      </c>
      <c r="I6" t="s">
        <v>1656</v>
      </c>
      <c r="J6" t="s">
        <v>165</v>
      </c>
      <c r="K6" t="s">
        <v>1693</v>
      </c>
      <c r="L6" t="s">
        <v>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R128"/>
  <sheetViews>
    <sheetView showGridLines="0" topLeftCell="A19" zoomScale="89" zoomScaleNormal="89" workbookViewId="0">
      <selection activeCell="F55" sqref="F55"/>
    </sheetView>
  </sheetViews>
  <sheetFormatPr defaultRowHeight="12.75" x14ac:dyDescent="0.2"/>
  <cols>
    <col min="1" max="1" width="17.42578125" bestFit="1" customWidth="1"/>
    <col min="2" max="2" width="28.85546875" customWidth="1"/>
    <col min="3" max="3" width="18.7109375" bestFit="1" customWidth="1"/>
    <col min="4" max="4" width="10.85546875" customWidth="1"/>
    <col min="5" max="6" width="20" customWidth="1"/>
    <col min="7" max="7" width="17.28515625" customWidth="1"/>
    <col min="8" max="8" width="17.42578125" customWidth="1"/>
    <col min="9" max="9" width="13.85546875" customWidth="1"/>
    <col min="10" max="12" width="9.28515625" customWidth="1"/>
    <col min="13" max="13" width="12.42578125" bestFit="1" customWidth="1"/>
    <col min="14" max="14" width="13.42578125" customWidth="1"/>
  </cols>
  <sheetData>
    <row r="2" spans="2:6" ht="26.25" x14ac:dyDescent="0.4">
      <c r="B2" s="67" t="s">
        <v>188</v>
      </c>
      <c r="F2" s="66" t="str">
        <f>C34</f>
        <v>2026/06</v>
      </c>
    </row>
    <row r="4" spans="2:6" ht="15.75" x14ac:dyDescent="0.25">
      <c r="B4" s="232" t="s">
        <v>167</v>
      </c>
      <c r="C4" s="68"/>
      <c r="D4" s="68"/>
      <c r="E4" s="68"/>
      <c r="F4" s="69"/>
    </row>
    <row r="5" spans="2:6" x14ac:dyDescent="0.2">
      <c r="B5" s="70" t="s">
        <v>1950</v>
      </c>
      <c r="F5" s="71"/>
    </row>
    <row r="6" spans="2:6" x14ac:dyDescent="0.2">
      <c r="B6" s="70"/>
      <c r="F6" s="71"/>
    </row>
    <row r="7" spans="2:6" ht="15" x14ac:dyDescent="0.25">
      <c r="B7" s="72" t="str">
        <f>C35</f>
        <v xml:space="preserve">JR             </v>
      </c>
      <c r="C7" s="65">
        <f>SUM(C8:C13)</f>
        <v>0</v>
      </c>
      <c r="E7" s="275"/>
      <c r="F7" s="71"/>
    </row>
    <row r="8" spans="2:6" x14ac:dyDescent="0.2">
      <c r="B8" s="73" t="s">
        <v>15</v>
      </c>
      <c r="C8" s="276"/>
      <c r="F8" s="71"/>
    </row>
    <row r="9" spans="2:6" x14ac:dyDescent="0.2">
      <c r="B9" s="73" t="s">
        <v>8</v>
      </c>
      <c r="C9" s="276"/>
      <c r="F9" s="71"/>
    </row>
    <row r="10" spans="2:6" x14ac:dyDescent="0.2">
      <c r="B10" s="73" t="s">
        <v>11</v>
      </c>
      <c r="C10" s="336"/>
      <c r="F10" s="71"/>
    </row>
    <row r="11" spans="2:6" x14ac:dyDescent="0.2">
      <c r="B11" s="73" t="s">
        <v>21</v>
      </c>
      <c r="C11" s="336"/>
      <c r="F11" s="71"/>
    </row>
    <row r="12" spans="2:6" x14ac:dyDescent="0.2">
      <c r="B12" s="73" t="s">
        <v>23</v>
      </c>
      <c r="C12" s="276"/>
      <c r="F12" s="71"/>
    </row>
    <row r="13" spans="2:6" x14ac:dyDescent="0.2">
      <c r="B13" s="73" t="s">
        <v>46</v>
      </c>
      <c r="C13" s="276"/>
      <c r="F13" s="71"/>
    </row>
    <row r="14" spans="2:6" x14ac:dyDescent="0.2">
      <c r="B14" s="73" t="s">
        <v>1724</v>
      </c>
      <c r="C14" s="76"/>
      <c r="D14" s="74"/>
      <c r="E14" s="74"/>
      <c r="F14" s="75"/>
    </row>
    <row r="15" spans="2:6" s="2" customFormat="1" x14ac:dyDescent="0.2"/>
    <row r="16" spans="2:6" ht="13.5" thickBot="1" x14ac:dyDescent="0.25"/>
    <row r="17" spans="1:18" ht="18.75" x14ac:dyDescent="0.3">
      <c r="B17" s="13" t="s">
        <v>204</v>
      </c>
      <c r="C17" s="14"/>
      <c r="D17" s="14"/>
      <c r="E17" s="15"/>
      <c r="H17" s="12" t="s">
        <v>61</v>
      </c>
      <c r="I17" s="5"/>
      <c r="J17" s="5"/>
      <c r="K17" s="5"/>
      <c r="L17" s="5"/>
      <c r="O17" s="5"/>
      <c r="P17" s="5"/>
      <c r="Q17" s="5"/>
      <c r="R17" s="5"/>
    </row>
    <row r="18" spans="1:18" x14ac:dyDescent="0.2">
      <c r="B18" s="16" t="s">
        <v>205</v>
      </c>
      <c r="E18" s="17"/>
      <c r="I18" s="5"/>
      <c r="J18" s="5"/>
      <c r="K18" s="5"/>
      <c r="L18" s="5"/>
      <c r="O18" s="5"/>
      <c r="P18" s="5"/>
      <c r="Q18" s="5"/>
      <c r="R18" s="5"/>
    </row>
    <row r="19" spans="1:18" x14ac:dyDescent="0.2">
      <c r="B19" s="16"/>
      <c r="E19" s="17"/>
      <c r="H19" s="3" t="s">
        <v>56</v>
      </c>
      <c r="I19" s="7" t="s">
        <v>1949</v>
      </c>
      <c r="J19" s="5"/>
      <c r="K19" s="5"/>
      <c r="L19" s="5"/>
    </row>
    <row r="20" spans="1:18" x14ac:dyDescent="0.2">
      <c r="B20" s="18"/>
      <c r="C20" s="44" t="str">
        <f>C34</f>
        <v>2026/06</v>
      </c>
      <c r="D20" s="45"/>
      <c r="E20" s="46"/>
      <c r="F20" s="5"/>
      <c r="I20" s="5" t="s">
        <v>2110</v>
      </c>
      <c r="J20" s="5"/>
      <c r="K20" s="5"/>
      <c r="L20" s="5" t="s">
        <v>59</v>
      </c>
    </row>
    <row r="21" spans="1:18" x14ac:dyDescent="0.2">
      <c r="B21" s="20" t="s">
        <v>51</v>
      </c>
      <c r="C21" s="24" t="str">
        <f>C35</f>
        <v xml:space="preserve">JR             </v>
      </c>
      <c r="D21" s="6" t="str">
        <f>E35</f>
        <v>ŽN+POL</v>
      </c>
      <c r="E21" s="19" t="s">
        <v>59</v>
      </c>
      <c r="F21" s="5"/>
      <c r="H21" s="3" t="s">
        <v>51</v>
      </c>
      <c r="I21" s="5" t="s">
        <v>9</v>
      </c>
      <c r="J21" s="5" t="s">
        <v>20</v>
      </c>
      <c r="K21" s="5" t="s">
        <v>58</v>
      </c>
      <c r="L21" s="5"/>
    </row>
    <row r="22" spans="1:18" x14ac:dyDescent="0.2">
      <c r="B22" s="21" t="s">
        <v>60</v>
      </c>
      <c r="C22" s="215">
        <f>SUM(C23:C29)</f>
        <v>8328</v>
      </c>
      <c r="D22" s="10">
        <f>SUM(D23:D29)</f>
        <v>7591.5</v>
      </c>
      <c r="E22" s="145">
        <f t="shared" ref="E22:E28" si="0">D22+C22</f>
        <v>15919.5</v>
      </c>
      <c r="F22" s="179"/>
      <c r="H22" s="4" t="s">
        <v>52</v>
      </c>
      <c r="I22" s="9">
        <v>20.5</v>
      </c>
      <c r="J22" s="9"/>
      <c r="K22" s="9"/>
      <c r="L22" s="147">
        <v>20.5</v>
      </c>
    </row>
    <row r="23" spans="1:18" x14ac:dyDescent="0.2">
      <c r="B23" s="22" t="s">
        <v>15</v>
      </c>
      <c r="C23" s="25">
        <f>SUM(C37:D37,C45:D45)+I23+I37+C8+C53+D53</f>
        <v>3081.25</v>
      </c>
      <c r="D23" s="180">
        <f t="shared" ref="D23:D28" si="1">SUM(E37,E45)+K23+J37+D8+E53</f>
        <v>5360</v>
      </c>
      <c r="E23" s="23">
        <f t="shared" si="0"/>
        <v>8441.25</v>
      </c>
      <c r="F23" s="9"/>
      <c r="H23" s="8" t="s">
        <v>15</v>
      </c>
      <c r="I23" s="9">
        <v>11.5</v>
      </c>
      <c r="J23" s="9"/>
      <c r="K23" s="9"/>
      <c r="L23" s="9">
        <v>11.5</v>
      </c>
    </row>
    <row r="24" spans="1:18" x14ac:dyDescent="0.2">
      <c r="B24" s="22" t="s">
        <v>8</v>
      </c>
      <c r="C24" s="25">
        <f>SUM(C38:D38,C46:D46)+I24+I38+C9+C54</f>
        <v>2026.5</v>
      </c>
      <c r="D24" s="9">
        <f t="shared" si="1"/>
        <v>831.5</v>
      </c>
      <c r="E24" s="23">
        <f t="shared" si="0"/>
        <v>2858</v>
      </c>
      <c r="F24" s="5"/>
      <c r="G24" s="123"/>
      <c r="H24" s="8" t="s">
        <v>8</v>
      </c>
      <c r="I24" s="9">
        <v>6</v>
      </c>
      <c r="J24" s="9"/>
      <c r="K24" s="9"/>
      <c r="L24" s="9">
        <v>6</v>
      </c>
    </row>
    <row r="25" spans="1:18" x14ac:dyDescent="0.2">
      <c r="B25" s="22" t="s">
        <v>11</v>
      </c>
      <c r="C25" s="25">
        <f>SUM(C39:D39,C47:D47)+I25+I39+C10+C55</f>
        <v>1170</v>
      </c>
      <c r="D25" s="9">
        <f t="shared" si="1"/>
        <v>0</v>
      </c>
      <c r="E25" s="23">
        <f t="shared" si="0"/>
        <v>1170</v>
      </c>
      <c r="F25" s="5"/>
      <c r="H25" s="8" t="s">
        <v>11</v>
      </c>
      <c r="I25" s="9"/>
      <c r="J25" s="9"/>
      <c r="K25" s="9"/>
      <c r="L25" s="9"/>
    </row>
    <row r="26" spans="1:18" x14ac:dyDescent="0.2">
      <c r="B26" s="22" t="s">
        <v>21</v>
      </c>
      <c r="C26" s="25">
        <f>SUM(C40:D40,C48:D48)+I26+I40+C11+C56</f>
        <v>1145.75</v>
      </c>
      <c r="D26" s="9">
        <f t="shared" si="1"/>
        <v>125</v>
      </c>
      <c r="E26" s="23">
        <f t="shared" si="0"/>
        <v>1270.75</v>
      </c>
      <c r="F26" s="5"/>
      <c r="H26" s="8" t="s">
        <v>21</v>
      </c>
      <c r="I26" s="9">
        <v>3</v>
      </c>
      <c r="J26" s="9"/>
      <c r="K26" s="9"/>
      <c r="L26" s="9">
        <v>3</v>
      </c>
    </row>
    <row r="27" spans="1:18" x14ac:dyDescent="0.2">
      <c r="B27" s="22" t="s">
        <v>23</v>
      </c>
      <c r="C27" s="25">
        <f>SUM(C41:D41,C49:D49)+I27+I41+C12+C57</f>
        <v>0</v>
      </c>
      <c r="D27" s="9">
        <f t="shared" si="1"/>
        <v>0</v>
      </c>
      <c r="E27" s="23">
        <f t="shared" si="0"/>
        <v>0</v>
      </c>
      <c r="F27" s="5"/>
      <c r="H27" s="8" t="s">
        <v>23</v>
      </c>
      <c r="I27" s="9"/>
      <c r="J27" s="9"/>
      <c r="K27" s="9"/>
      <c r="L27" s="9"/>
    </row>
    <row r="28" spans="1:18" x14ac:dyDescent="0.2">
      <c r="B28" s="22" t="s">
        <v>46</v>
      </c>
      <c r="C28" s="25">
        <f>SUM(C42:D42,C50:D50)+I28+I42+C13+C58</f>
        <v>646.5</v>
      </c>
      <c r="D28" s="9">
        <f t="shared" si="1"/>
        <v>1101</v>
      </c>
      <c r="E28" s="23">
        <f t="shared" si="0"/>
        <v>1747.5</v>
      </c>
      <c r="F28" s="5"/>
      <c r="H28" s="8" t="s">
        <v>46</v>
      </c>
      <c r="I28" s="9"/>
      <c r="J28" s="9"/>
      <c r="K28" s="9"/>
      <c r="L28" s="9"/>
    </row>
    <row r="29" spans="1:18" ht="13.5" thickBot="1" x14ac:dyDescent="0.25">
      <c r="A29" s="17"/>
      <c r="B29" s="274" t="s">
        <v>1729</v>
      </c>
      <c r="C29" s="277">
        <f t="shared" ref="C29" si="2">SUM(C43:D43,C51:D51)+I29+I43+C14+C59</f>
        <v>258</v>
      </c>
      <c r="D29" s="278">
        <f t="shared" ref="D29" si="3">SUM(E43,E51)+K29+J43+D14+E59</f>
        <v>174</v>
      </c>
      <c r="E29" s="279">
        <f t="shared" ref="E29" si="4">D29+C29</f>
        <v>432</v>
      </c>
      <c r="F29" s="5"/>
      <c r="H29" s="8" t="s">
        <v>1724</v>
      </c>
      <c r="I29" s="9"/>
      <c r="J29" s="9"/>
      <c r="K29" s="9"/>
      <c r="L29" s="9"/>
    </row>
    <row r="30" spans="1:18" x14ac:dyDescent="0.2">
      <c r="C30" s="5"/>
      <c r="D30" s="5"/>
      <c r="E30" s="5"/>
      <c r="F30" s="5"/>
      <c r="I30" s="5"/>
      <c r="J30" s="5"/>
      <c r="K30" s="5"/>
      <c r="L30" s="5"/>
    </row>
    <row r="31" spans="1:18" ht="15" x14ac:dyDescent="0.25">
      <c r="B31" s="12" t="s">
        <v>250</v>
      </c>
      <c r="C31" s="5"/>
      <c r="D31" s="5"/>
      <c r="E31" s="5"/>
      <c r="F31" s="5"/>
      <c r="H31" s="12" t="s">
        <v>62</v>
      </c>
      <c r="I31" s="5"/>
      <c r="J31" s="5"/>
      <c r="K31" s="5"/>
      <c r="L31" s="5"/>
    </row>
    <row r="32" spans="1:18" x14ac:dyDescent="0.2">
      <c r="C32" s="5"/>
      <c r="D32" s="5"/>
      <c r="E32" s="5"/>
      <c r="F32" s="5"/>
      <c r="I32" s="5"/>
      <c r="J32" s="5"/>
      <c r="K32" s="5"/>
      <c r="L32" s="5"/>
    </row>
    <row r="33" spans="2:15" x14ac:dyDescent="0.2">
      <c r="B33" s="3" t="s">
        <v>56</v>
      </c>
      <c r="C33" s="7" t="s">
        <v>1949</v>
      </c>
      <c r="D33" s="5"/>
      <c r="E33" s="5"/>
      <c r="F33" s="5"/>
      <c r="H33" s="3" t="s">
        <v>56</v>
      </c>
      <c r="I33" s="7" t="s">
        <v>1949</v>
      </c>
      <c r="J33" s="5"/>
      <c r="K33" s="5"/>
      <c r="L33" s="5"/>
    </row>
    <row r="34" spans="2:15" x14ac:dyDescent="0.2">
      <c r="C34" s="5" t="s">
        <v>2110</v>
      </c>
      <c r="D34" s="5"/>
      <c r="E34" s="5"/>
      <c r="F34" s="5" t="s">
        <v>59</v>
      </c>
      <c r="I34" s="5" t="s">
        <v>2110</v>
      </c>
      <c r="J34" s="5"/>
      <c r="K34" s="5" t="s">
        <v>59</v>
      </c>
      <c r="L34" s="5"/>
    </row>
    <row r="35" spans="2:15" x14ac:dyDescent="0.2">
      <c r="B35" s="3" t="s">
        <v>51</v>
      </c>
      <c r="C35" s="5" t="s">
        <v>9</v>
      </c>
      <c r="D35" s="5" t="s">
        <v>20</v>
      </c>
      <c r="E35" s="5" t="s">
        <v>58</v>
      </c>
      <c r="F35" s="5"/>
      <c r="H35" s="3" t="s">
        <v>51</v>
      </c>
      <c r="I35" s="5" t="s">
        <v>9</v>
      </c>
      <c r="J35" s="5" t="s">
        <v>58</v>
      </c>
      <c r="K35" s="5"/>
      <c r="L35" s="5"/>
      <c r="M35" s="62" t="s">
        <v>1945</v>
      </c>
      <c r="N35" s="5" t="s">
        <v>1721</v>
      </c>
    </row>
    <row r="36" spans="2:15" x14ac:dyDescent="0.2">
      <c r="B36" s="4" t="s">
        <v>70</v>
      </c>
      <c r="C36" s="9">
        <v>8070.5</v>
      </c>
      <c r="D36" s="9"/>
      <c r="E36" s="9">
        <v>7545</v>
      </c>
      <c r="F36" s="9">
        <v>15615.5</v>
      </c>
      <c r="H36" s="4" t="s">
        <v>54</v>
      </c>
      <c r="I36" s="9">
        <v>212.5</v>
      </c>
      <c r="J36" s="9">
        <v>46.5</v>
      </c>
      <c r="K36" s="147">
        <v>259</v>
      </c>
      <c r="L36" s="5"/>
      <c r="M36" s="148">
        <f t="shared" ref="M36:M41" si="5">K36+C7</f>
        <v>259</v>
      </c>
      <c r="N36" s="268">
        <f>SUM(N37:N43)</f>
        <v>279.5</v>
      </c>
      <c r="O36" s="123"/>
    </row>
    <row r="37" spans="2:15" x14ac:dyDescent="0.2">
      <c r="B37" s="8" t="s">
        <v>15</v>
      </c>
      <c r="C37" s="9">
        <v>2986.25</v>
      </c>
      <c r="D37" s="9"/>
      <c r="E37" s="9">
        <v>5360</v>
      </c>
      <c r="F37" s="9">
        <v>8346.25</v>
      </c>
      <c r="H37" s="8" t="s">
        <v>15</v>
      </c>
      <c r="I37" s="9">
        <v>69</v>
      </c>
      <c r="J37" s="9"/>
      <c r="K37" s="9">
        <v>69</v>
      </c>
      <c r="L37" s="5"/>
      <c r="M37" s="58">
        <f t="shared" si="5"/>
        <v>69</v>
      </c>
      <c r="N37" s="269">
        <f>M37+GETPIVOTDATA("Spolu [hod]",$H$19,"Výrobný úsek","VP1                 ","obdobie","2026/06","nm_typ_zákazky","5_režijné zákazky")</f>
        <v>80.5</v>
      </c>
      <c r="O37" s="123"/>
    </row>
    <row r="38" spans="2:15" x14ac:dyDescent="0.2">
      <c r="B38" s="8" t="s">
        <v>8</v>
      </c>
      <c r="C38" s="9">
        <v>1976.5</v>
      </c>
      <c r="D38" s="9"/>
      <c r="E38" s="9">
        <v>831.5</v>
      </c>
      <c r="F38" s="9">
        <v>2808</v>
      </c>
      <c r="H38" s="8" t="s">
        <v>8</v>
      </c>
      <c r="I38" s="9">
        <v>34</v>
      </c>
      <c r="J38" s="9"/>
      <c r="K38" s="9">
        <v>34</v>
      </c>
      <c r="L38" s="5"/>
      <c r="M38" s="299">
        <f>K38+C9</f>
        <v>34</v>
      </c>
      <c r="N38" s="269">
        <f>M38+GETPIVOTDATA("Spolu [hod]",$H$19,"Výrobný úsek","VP2                 ","obdobie","2026/06","nm_typ_zákazky","5_režijné zákazky")</f>
        <v>40</v>
      </c>
      <c r="O38" s="123"/>
    </row>
    <row r="39" spans="2:15" x14ac:dyDescent="0.2">
      <c r="B39" s="8" t="s">
        <v>11</v>
      </c>
      <c r="C39" s="9">
        <v>1093.5</v>
      </c>
      <c r="D39" s="9"/>
      <c r="E39" s="9"/>
      <c r="F39" s="9">
        <v>1093.5</v>
      </c>
      <c r="H39" s="8" t="s">
        <v>11</v>
      </c>
      <c r="I39" s="9">
        <v>76.5</v>
      </c>
      <c r="J39" s="9"/>
      <c r="K39" s="9">
        <v>76.5</v>
      </c>
      <c r="L39" s="5"/>
      <c r="M39" s="58">
        <f t="shared" si="5"/>
        <v>76.5</v>
      </c>
      <c r="N39" s="269">
        <f>M39+GETPIVOTDATA("Spolu [hod]",$H$19,"Výrobný úsek","VP3V                ","obdobie","2026/06","nm_typ_zákazky","5_režijné zákazky")</f>
        <v>76.5</v>
      </c>
      <c r="O39" s="123"/>
    </row>
    <row r="40" spans="2:15" x14ac:dyDescent="0.2">
      <c r="B40" s="8" t="s">
        <v>21</v>
      </c>
      <c r="C40" s="9">
        <v>1126.75</v>
      </c>
      <c r="D40" s="9"/>
      <c r="E40" s="9">
        <v>125</v>
      </c>
      <c r="F40" s="9">
        <v>1251.75</v>
      </c>
      <c r="H40" s="8" t="s">
        <v>21</v>
      </c>
      <c r="I40" s="9">
        <v>16</v>
      </c>
      <c r="J40" s="9"/>
      <c r="K40" s="9">
        <v>16</v>
      </c>
      <c r="L40" s="5"/>
      <c r="M40" s="58">
        <f t="shared" si="5"/>
        <v>16</v>
      </c>
      <c r="N40" s="269">
        <f>M40+GETPIVOTDATA("Spolu [hod]",$H$19,"Výrobný úsek","VP3M                ","obdobie","2026/06","nm_typ_zákazky","5_režijné zákazky")</f>
        <v>19</v>
      </c>
      <c r="O40" s="123"/>
    </row>
    <row r="41" spans="2:15" x14ac:dyDescent="0.2">
      <c r="B41" s="8" t="s">
        <v>23</v>
      </c>
      <c r="C41" s="9"/>
      <c r="D41" s="9"/>
      <c r="E41" s="9"/>
      <c r="F41" s="9"/>
      <c r="H41" s="8" t="s">
        <v>23</v>
      </c>
      <c r="I41" s="9"/>
      <c r="J41" s="9"/>
      <c r="K41" s="9"/>
      <c r="L41" s="5"/>
      <c r="M41" s="58">
        <f t="shared" si="5"/>
        <v>0</v>
      </c>
      <c r="N41" s="269">
        <f>M41+GETPIVOTDATA("Spolu [hod]",$H$19,"Výrobný úsek","VP4                 ","obdobie","2026/06","nm_typ_zákazky","5_režijné zákazky")</f>
        <v>0</v>
      </c>
      <c r="O41" s="123"/>
    </row>
    <row r="42" spans="2:15" x14ac:dyDescent="0.2">
      <c r="B42" s="8" t="s">
        <v>46</v>
      </c>
      <c r="C42" s="9">
        <v>629.5</v>
      </c>
      <c r="D42" s="9"/>
      <c r="E42" s="9">
        <v>1054.5</v>
      </c>
      <c r="F42" s="9">
        <v>1684</v>
      </c>
      <c r="H42" s="8" t="s">
        <v>46</v>
      </c>
      <c r="I42" s="9">
        <v>17</v>
      </c>
      <c r="J42" s="9">
        <v>46.5</v>
      </c>
      <c r="K42" s="9">
        <v>63.5</v>
      </c>
      <c r="L42" s="5"/>
      <c r="M42" s="58">
        <f t="shared" ref="M42:M43" si="6">K42+C13</f>
        <v>63.5</v>
      </c>
      <c r="N42" s="269">
        <f>M42+GETPIVOTDATA("Spolu [hod]",$H$19,"Výrobný úsek","VP5                 ","obdobie","2026/06","nm_typ_zákazky","5_režijné zákazky")</f>
        <v>63.5</v>
      </c>
      <c r="O42" s="123"/>
    </row>
    <row r="43" spans="2:15" x14ac:dyDescent="0.2">
      <c r="B43" s="8" t="s">
        <v>1724</v>
      </c>
      <c r="C43" s="9">
        <v>258</v>
      </c>
      <c r="D43" s="9"/>
      <c r="E43" s="9">
        <v>174</v>
      </c>
      <c r="F43" s="9">
        <v>432</v>
      </c>
      <c r="H43" s="8" t="s">
        <v>1724</v>
      </c>
      <c r="I43" s="9"/>
      <c r="J43" s="9"/>
      <c r="K43" s="9"/>
      <c r="M43" s="58">
        <f t="shared" si="6"/>
        <v>0</v>
      </c>
      <c r="N43" s="58">
        <v>0</v>
      </c>
    </row>
    <row r="44" spans="2:15" x14ac:dyDescent="0.2">
      <c r="B44" s="4" t="s">
        <v>53</v>
      </c>
      <c r="C44" s="9">
        <v>24.5</v>
      </c>
      <c r="D44" s="9"/>
      <c r="E44" s="9"/>
      <c r="F44" s="9">
        <v>24.5</v>
      </c>
    </row>
    <row r="45" spans="2:15" x14ac:dyDescent="0.2">
      <c r="B45" s="8" t="s">
        <v>15</v>
      </c>
      <c r="C45" s="9">
        <v>14.5</v>
      </c>
      <c r="D45" s="9"/>
      <c r="E45" s="9"/>
      <c r="F45" s="9">
        <v>14.5</v>
      </c>
    </row>
    <row r="46" spans="2:15" x14ac:dyDescent="0.2">
      <c r="B46" s="8" t="s">
        <v>8</v>
      </c>
      <c r="C46" s="9">
        <v>10</v>
      </c>
      <c r="D46" s="9"/>
      <c r="E46" s="9"/>
      <c r="F46" s="9">
        <v>10</v>
      </c>
    </row>
    <row r="47" spans="2:15" x14ac:dyDescent="0.2">
      <c r="B47" s="8" t="s">
        <v>11</v>
      </c>
      <c r="C47" s="9"/>
      <c r="D47" s="9"/>
      <c r="E47" s="9"/>
      <c r="F47" s="9"/>
    </row>
    <row r="48" spans="2:15" x14ac:dyDescent="0.2">
      <c r="B48" s="8" t="s">
        <v>21</v>
      </c>
      <c r="C48" s="9"/>
      <c r="D48" s="9"/>
      <c r="E48" s="9"/>
      <c r="F48" s="9"/>
    </row>
    <row r="49" spans="2:8" x14ac:dyDescent="0.2">
      <c r="B49" s="8" t="s">
        <v>23</v>
      </c>
      <c r="C49" s="9"/>
      <c r="D49" s="9"/>
      <c r="E49" s="9"/>
      <c r="F49" s="9"/>
    </row>
    <row r="50" spans="2:8" x14ac:dyDescent="0.2">
      <c r="B50" s="8" t="s">
        <v>46</v>
      </c>
      <c r="C50" s="9"/>
      <c r="D50" s="9"/>
      <c r="E50" s="9"/>
      <c r="F50" s="9"/>
    </row>
    <row r="51" spans="2:8" x14ac:dyDescent="0.2">
      <c r="B51" s="8" t="s">
        <v>1724</v>
      </c>
      <c r="C51" s="9"/>
      <c r="D51" s="9"/>
      <c r="E51" s="9"/>
      <c r="F51" s="9"/>
    </row>
    <row r="52" spans="2:8" x14ac:dyDescent="0.2">
      <c r="B52" s="4" t="s">
        <v>249</v>
      </c>
      <c r="C52" s="9"/>
      <c r="D52" s="9"/>
      <c r="E52" s="9"/>
      <c r="F52" s="9"/>
    </row>
    <row r="53" spans="2:8" x14ac:dyDescent="0.2">
      <c r="B53" s="8" t="s">
        <v>15</v>
      </c>
      <c r="C53" s="9"/>
      <c r="D53" s="9"/>
      <c r="E53" s="9"/>
      <c r="F53" s="9"/>
    </row>
    <row r="54" spans="2:8" x14ac:dyDescent="0.2">
      <c r="B54" s="8" t="s">
        <v>8</v>
      </c>
      <c r="C54" s="9"/>
      <c r="D54" s="9"/>
      <c r="E54" s="9"/>
      <c r="F54" s="9"/>
    </row>
    <row r="55" spans="2:8" x14ac:dyDescent="0.2">
      <c r="B55" s="8" t="s">
        <v>11</v>
      </c>
      <c r="C55" s="9"/>
      <c r="D55" s="9"/>
      <c r="E55" s="9"/>
      <c r="F55" s="9"/>
    </row>
    <row r="56" spans="2:8" x14ac:dyDescent="0.2">
      <c r="B56" s="8" t="s">
        <v>21</v>
      </c>
      <c r="C56" s="9"/>
      <c r="D56" s="9"/>
      <c r="E56" s="9"/>
      <c r="F56" s="9"/>
    </row>
    <row r="57" spans="2:8" x14ac:dyDescent="0.2">
      <c r="B57" s="8" t="s">
        <v>23</v>
      </c>
      <c r="C57" s="9"/>
      <c r="D57" s="9"/>
      <c r="E57" s="9"/>
      <c r="F57" s="9"/>
    </row>
    <row r="58" spans="2:8" x14ac:dyDescent="0.2">
      <c r="B58" s="8" t="s">
        <v>46</v>
      </c>
      <c r="C58" s="9"/>
      <c r="D58" s="9"/>
      <c r="E58" s="9"/>
      <c r="F58" s="9"/>
    </row>
    <row r="59" spans="2:8" x14ac:dyDescent="0.2">
      <c r="B59" s="8" t="s">
        <v>1724</v>
      </c>
      <c r="C59" s="9"/>
      <c r="D59" s="9"/>
      <c r="E59" s="9"/>
      <c r="F59" s="9"/>
    </row>
    <row r="60" spans="2:8" s="39" customFormat="1" x14ac:dyDescent="0.2">
      <c r="B60" s="4" t="s">
        <v>55</v>
      </c>
      <c r="C60" s="9">
        <v>8095</v>
      </c>
      <c r="D60" s="9"/>
      <c r="E60" s="9">
        <v>7545</v>
      </c>
      <c r="F60" s="146">
        <v>15640</v>
      </c>
    </row>
    <row r="62" spans="2:8" x14ac:dyDescent="0.2">
      <c r="B62" s="26" t="s">
        <v>1731</v>
      </c>
      <c r="C62" s="280" t="str">
        <f>C35</f>
        <v xml:space="preserve">JR             </v>
      </c>
      <c r="D62" s="280" t="str">
        <f>D35</f>
        <v xml:space="preserve">RŽ             </v>
      </c>
      <c r="E62" s="281" t="str">
        <f>E35</f>
        <v>ŽN+POL</v>
      </c>
      <c r="F62" s="280" t="s">
        <v>63</v>
      </c>
      <c r="G62" s="272" t="s">
        <v>1721</v>
      </c>
      <c r="H62" s="11" t="s">
        <v>1722</v>
      </c>
    </row>
    <row r="63" spans="2:8" x14ac:dyDescent="0.2">
      <c r="B63" t="str">
        <f t="shared" ref="B63:B68" si="7">B37</f>
        <v xml:space="preserve">VP1                 </v>
      </c>
      <c r="C63" s="294">
        <f>C37+C45+C53</f>
        <v>3000.75</v>
      </c>
      <c r="D63" s="294">
        <f>D37+D44+D51</f>
        <v>0</v>
      </c>
      <c r="E63" s="294">
        <f t="shared" ref="E63:E68" si="8">E37+E45+E53</f>
        <v>5360</v>
      </c>
      <c r="F63" s="294">
        <f t="shared" ref="F63:F69" si="9">F37+F45+F53</f>
        <v>8360.75</v>
      </c>
      <c r="G63" s="123">
        <f>N37</f>
        <v>80.5</v>
      </c>
      <c r="H63" s="155">
        <f>F63+G63</f>
        <v>8441.25</v>
      </c>
    </row>
    <row r="64" spans="2:8" x14ac:dyDescent="0.2">
      <c r="B64" t="str">
        <f t="shared" si="7"/>
        <v xml:space="preserve">VP2                 </v>
      </c>
      <c r="C64" s="294">
        <f t="shared" ref="C64:C68" si="10">C38+C46+C54</f>
        <v>1986.5</v>
      </c>
      <c r="D64" s="294">
        <f t="shared" ref="D64:D67" si="11">D38+D45+D52</f>
        <v>0</v>
      </c>
      <c r="E64" s="294">
        <f t="shared" si="8"/>
        <v>831.5</v>
      </c>
      <c r="F64" s="294">
        <f t="shared" si="9"/>
        <v>2818</v>
      </c>
      <c r="G64" s="123">
        <f>N38</f>
        <v>40</v>
      </c>
      <c r="H64" s="155">
        <f t="shared" ref="H64:H70" si="12">F64+G64</f>
        <v>2858</v>
      </c>
    </row>
    <row r="65" spans="2:8" x14ac:dyDescent="0.2">
      <c r="B65" t="str">
        <f t="shared" si="7"/>
        <v xml:space="preserve">VP3V                </v>
      </c>
      <c r="C65" s="294">
        <f t="shared" si="10"/>
        <v>1093.5</v>
      </c>
      <c r="D65" s="294">
        <f t="shared" si="11"/>
        <v>0</v>
      </c>
      <c r="E65" s="294">
        <f t="shared" si="8"/>
        <v>0</v>
      </c>
      <c r="F65" s="294">
        <f t="shared" si="9"/>
        <v>1093.5</v>
      </c>
      <c r="G65" s="123">
        <f t="shared" ref="G65:G68" si="13">N39</f>
        <v>76.5</v>
      </c>
      <c r="H65" s="155">
        <f t="shared" si="12"/>
        <v>1170</v>
      </c>
    </row>
    <row r="66" spans="2:8" x14ac:dyDescent="0.2">
      <c r="B66" t="str">
        <f t="shared" si="7"/>
        <v xml:space="preserve">VP3M                </v>
      </c>
      <c r="C66" s="294">
        <f>C40+C48+C56</f>
        <v>1126.75</v>
      </c>
      <c r="D66" s="294">
        <f t="shared" si="11"/>
        <v>0</v>
      </c>
      <c r="E66" s="294">
        <f t="shared" si="8"/>
        <v>125</v>
      </c>
      <c r="F66" s="294">
        <f t="shared" si="9"/>
        <v>1251.75</v>
      </c>
      <c r="G66" s="123">
        <f t="shared" si="13"/>
        <v>19</v>
      </c>
      <c r="H66" s="155">
        <f t="shared" si="12"/>
        <v>1270.75</v>
      </c>
    </row>
    <row r="67" spans="2:8" x14ac:dyDescent="0.2">
      <c r="B67" t="str">
        <f t="shared" si="7"/>
        <v xml:space="preserve">VP4                 </v>
      </c>
      <c r="C67" s="294">
        <f t="shared" si="10"/>
        <v>0</v>
      </c>
      <c r="D67" s="294">
        <f t="shared" si="11"/>
        <v>0</v>
      </c>
      <c r="E67" s="294">
        <f t="shared" si="8"/>
        <v>0</v>
      </c>
      <c r="F67" s="294">
        <f t="shared" si="9"/>
        <v>0</v>
      </c>
      <c r="G67" s="123">
        <f t="shared" si="13"/>
        <v>0</v>
      </c>
      <c r="H67" s="155">
        <f t="shared" si="12"/>
        <v>0</v>
      </c>
    </row>
    <row r="68" spans="2:8" x14ac:dyDescent="0.2">
      <c r="B68" t="str">
        <f t="shared" si="7"/>
        <v xml:space="preserve">VP5                 </v>
      </c>
      <c r="C68" s="294">
        <f t="shared" si="10"/>
        <v>629.5</v>
      </c>
      <c r="D68" s="294">
        <v>1</v>
      </c>
      <c r="E68" s="294">
        <f t="shared" si="8"/>
        <v>1054.5</v>
      </c>
      <c r="F68" s="294">
        <f>F42+F50+F58</f>
        <v>1684</v>
      </c>
      <c r="G68" s="123">
        <f t="shared" si="13"/>
        <v>63.5</v>
      </c>
      <c r="H68" s="155">
        <f t="shared" si="12"/>
        <v>1747.5</v>
      </c>
    </row>
    <row r="69" spans="2:8" x14ac:dyDescent="0.2">
      <c r="B69" t="s">
        <v>1732</v>
      </c>
      <c r="C69" s="294">
        <f>C43+C51+C59</f>
        <v>258</v>
      </c>
      <c r="D69" s="294">
        <v>0</v>
      </c>
      <c r="E69" s="294">
        <f>E43+E51+E59</f>
        <v>174</v>
      </c>
      <c r="F69" s="294">
        <f t="shared" si="9"/>
        <v>432</v>
      </c>
      <c r="G69" s="123">
        <v>0</v>
      </c>
      <c r="H69" s="155">
        <f t="shared" si="12"/>
        <v>432</v>
      </c>
    </row>
    <row r="70" spans="2:8" x14ac:dyDescent="0.2">
      <c r="B70" s="39" t="s">
        <v>1954</v>
      </c>
      <c r="C70" s="282"/>
      <c r="D70" s="282"/>
      <c r="E70" s="282"/>
      <c r="F70" s="282">
        <f>SUM(C70:E70)</f>
        <v>0</v>
      </c>
      <c r="G70" s="283">
        <v>0</v>
      </c>
      <c r="H70" s="273">
        <f t="shared" si="12"/>
        <v>0</v>
      </c>
    </row>
    <row r="71" spans="2:8" x14ac:dyDescent="0.2">
      <c r="B71" s="11" t="s">
        <v>1731</v>
      </c>
      <c r="C71" s="284">
        <f>SUM(C63:C70)</f>
        <v>8095</v>
      </c>
      <c r="D71" s="284">
        <f>SUM(D63:D70)</f>
        <v>1</v>
      </c>
      <c r="E71" s="285">
        <f>SUM(E63:E70)</f>
        <v>7545</v>
      </c>
      <c r="F71" s="286">
        <f>SUM(F63:F70)</f>
        <v>15640</v>
      </c>
      <c r="G71" s="270">
        <f>SUM(G63:G70)</f>
        <v>279.5</v>
      </c>
      <c r="H71" s="271">
        <f>F71+G71</f>
        <v>15919.5</v>
      </c>
    </row>
    <row r="79" spans="2:8" x14ac:dyDescent="0.2">
      <c r="C79" s="123"/>
    </row>
    <row r="81" spans="2:8" x14ac:dyDescent="0.2">
      <c r="B81" s="3" t="s">
        <v>56</v>
      </c>
      <c r="C81" s="7" t="s">
        <v>1949</v>
      </c>
      <c r="D81" s="5"/>
      <c r="E81" s="5"/>
      <c r="F81" s="5"/>
      <c r="G81" s="5"/>
      <c r="H81" s="5"/>
    </row>
    <row r="82" spans="2:8" x14ac:dyDescent="0.2">
      <c r="C82" s="5" t="s">
        <v>2110</v>
      </c>
      <c r="D82" s="5"/>
      <c r="E82" s="5"/>
      <c r="F82" s="5"/>
      <c r="G82" s="5"/>
      <c r="H82" s="5" t="s">
        <v>59</v>
      </c>
    </row>
    <row r="83" spans="2:8" x14ac:dyDescent="0.2">
      <c r="B83" s="3" t="s">
        <v>51</v>
      </c>
      <c r="C83" s="5" t="s">
        <v>9</v>
      </c>
      <c r="D83" s="5" t="s">
        <v>20</v>
      </c>
      <c r="E83" s="5" t="s">
        <v>58</v>
      </c>
      <c r="F83" s="5" t="s">
        <v>44</v>
      </c>
      <c r="G83" s="5" t="s">
        <v>45</v>
      </c>
      <c r="H83" s="5"/>
    </row>
    <row r="84" spans="2:8" x14ac:dyDescent="0.2">
      <c r="B84" s="4" t="s">
        <v>70</v>
      </c>
      <c r="C84" s="9">
        <v>8070.5</v>
      </c>
      <c r="D84" s="9"/>
      <c r="E84" s="9">
        <v>7545</v>
      </c>
      <c r="F84" s="9"/>
      <c r="G84" s="9"/>
      <c r="H84" s="9">
        <v>15615.5</v>
      </c>
    </row>
    <row r="85" spans="2:8" x14ac:dyDescent="0.2">
      <c r="B85" s="8" t="s">
        <v>15</v>
      </c>
      <c r="C85" s="9">
        <v>2986.25</v>
      </c>
      <c r="D85" s="9"/>
      <c r="E85" s="9">
        <v>5360</v>
      </c>
      <c r="F85" s="9"/>
      <c r="G85" s="9"/>
      <c r="H85" s="9">
        <v>8346.25</v>
      </c>
    </row>
    <row r="86" spans="2:8" x14ac:dyDescent="0.2">
      <c r="B86" s="8" t="s">
        <v>8</v>
      </c>
      <c r="C86" s="9">
        <v>1976.5</v>
      </c>
      <c r="D86" s="9"/>
      <c r="E86" s="9">
        <v>831.5</v>
      </c>
      <c r="F86" s="9"/>
      <c r="G86" s="9"/>
      <c r="H86" s="9">
        <v>2808</v>
      </c>
    </row>
    <row r="87" spans="2:8" x14ac:dyDescent="0.2">
      <c r="B87" s="8" t="s">
        <v>11</v>
      </c>
      <c r="C87" s="9">
        <v>1093.5</v>
      </c>
      <c r="D87" s="9"/>
      <c r="E87" s="9"/>
      <c r="F87" s="9"/>
      <c r="G87" s="9"/>
      <c r="H87" s="9">
        <v>1093.5</v>
      </c>
    </row>
    <row r="88" spans="2:8" x14ac:dyDescent="0.2">
      <c r="B88" s="8" t="s">
        <v>21</v>
      </c>
      <c r="C88" s="9">
        <v>1126.75</v>
      </c>
      <c r="D88" s="9"/>
      <c r="E88" s="9">
        <v>125</v>
      </c>
      <c r="F88" s="9"/>
      <c r="G88" s="9"/>
      <c r="H88" s="9">
        <v>1251.75</v>
      </c>
    </row>
    <row r="89" spans="2:8" x14ac:dyDescent="0.2">
      <c r="B89" s="8" t="s">
        <v>23</v>
      </c>
      <c r="C89" s="9"/>
      <c r="D89" s="9"/>
      <c r="E89" s="9"/>
      <c r="F89" s="9"/>
      <c r="G89" s="9"/>
      <c r="H89" s="9"/>
    </row>
    <row r="90" spans="2:8" x14ac:dyDescent="0.2">
      <c r="B90" s="8" t="s">
        <v>46</v>
      </c>
      <c r="C90" s="9">
        <v>629.5</v>
      </c>
      <c r="D90" s="9"/>
      <c r="E90" s="9">
        <v>1054.5</v>
      </c>
      <c r="F90" s="9"/>
      <c r="G90" s="9"/>
      <c r="H90" s="9">
        <v>1684</v>
      </c>
    </row>
    <row r="91" spans="2:8" x14ac:dyDescent="0.2">
      <c r="B91" s="8" t="s">
        <v>1724</v>
      </c>
      <c r="C91" s="9">
        <v>258</v>
      </c>
      <c r="D91" s="9"/>
      <c r="E91" s="9">
        <v>174</v>
      </c>
      <c r="F91" s="9"/>
      <c r="G91" s="9"/>
      <c r="H91" s="9">
        <v>432</v>
      </c>
    </row>
    <row r="92" spans="2:8" x14ac:dyDescent="0.2">
      <c r="B92" s="4" t="s">
        <v>53</v>
      </c>
      <c r="C92" s="9">
        <v>24.5</v>
      </c>
      <c r="D92" s="9"/>
      <c r="E92" s="9"/>
      <c r="F92" s="9"/>
      <c r="G92" s="9"/>
      <c r="H92" s="9">
        <v>24.5</v>
      </c>
    </row>
    <row r="93" spans="2:8" x14ac:dyDescent="0.2">
      <c r="B93" s="8" t="s">
        <v>15</v>
      </c>
      <c r="C93" s="9">
        <v>14.5</v>
      </c>
      <c r="D93" s="9"/>
      <c r="E93" s="9"/>
      <c r="F93" s="9"/>
      <c r="G93" s="9"/>
      <c r="H93" s="9">
        <v>14.5</v>
      </c>
    </row>
    <row r="94" spans="2:8" x14ac:dyDescent="0.2">
      <c r="B94" s="8" t="s">
        <v>8</v>
      </c>
      <c r="C94" s="9">
        <v>10</v>
      </c>
      <c r="D94" s="9"/>
      <c r="E94" s="9"/>
      <c r="F94" s="9"/>
      <c r="G94" s="9"/>
      <c r="H94" s="9">
        <v>10</v>
      </c>
    </row>
    <row r="95" spans="2:8" x14ac:dyDescent="0.2">
      <c r="B95" s="8" t="s">
        <v>11</v>
      </c>
      <c r="C95" s="9"/>
      <c r="D95" s="9"/>
      <c r="E95" s="9"/>
      <c r="F95" s="9"/>
      <c r="G95" s="9"/>
      <c r="H95" s="9"/>
    </row>
    <row r="96" spans="2:8" x14ac:dyDescent="0.2">
      <c r="B96" s="8" t="s">
        <v>21</v>
      </c>
      <c r="C96" s="9"/>
      <c r="D96" s="9"/>
      <c r="E96" s="9"/>
      <c r="F96" s="9"/>
      <c r="G96" s="9"/>
      <c r="H96" s="9"/>
    </row>
    <row r="97" spans="2:13" x14ac:dyDescent="0.2">
      <c r="B97" s="8" t="s">
        <v>23</v>
      </c>
      <c r="C97" s="9"/>
      <c r="D97" s="9"/>
      <c r="E97" s="9"/>
      <c r="F97" s="9"/>
      <c r="G97" s="9"/>
      <c r="H97" s="9"/>
    </row>
    <row r="98" spans="2:13" x14ac:dyDescent="0.2">
      <c r="B98" s="8" t="s">
        <v>46</v>
      </c>
      <c r="C98" s="9"/>
      <c r="D98" s="9"/>
      <c r="E98" s="9"/>
      <c r="F98" s="9"/>
      <c r="G98" s="9"/>
      <c r="H98" s="9"/>
    </row>
    <row r="99" spans="2:13" x14ac:dyDescent="0.2">
      <c r="B99" s="8" t="s">
        <v>1724</v>
      </c>
      <c r="C99" s="9"/>
      <c r="D99" s="9"/>
      <c r="E99" s="9"/>
      <c r="F99" s="9"/>
      <c r="G99" s="9"/>
      <c r="H99" s="9"/>
    </row>
    <row r="100" spans="2:13" x14ac:dyDescent="0.2">
      <c r="B100" s="4" t="s">
        <v>52</v>
      </c>
      <c r="C100" s="9">
        <v>20.5</v>
      </c>
      <c r="D100" s="9"/>
      <c r="E100" s="9"/>
      <c r="F100" s="9"/>
      <c r="G100" s="9"/>
      <c r="H100" s="9">
        <v>20.5</v>
      </c>
      <c r="I100" s="289" t="s">
        <v>1733</v>
      </c>
      <c r="J100" s="280" t="s">
        <v>191</v>
      </c>
      <c r="K100" s="280" t="s">
        <v>346</v>
      </c>
      <c r="L100" s="281" t="s">
        <v>58</v>
      </c>
      <c r="M100" s="280" t="s">
        <v>1714</v>
      </c>
    </row>
    <row r="101" spans="2:13" x14ac:dyDescent="0.2">
      <c r="B101" s="8" t="s">
        <v>15</v>
      </c>
      <c r="C101" s="9">
        <v>11.5</v>
      </c>
      <c r="D101" s="9"/>
      <c r="E101" s="9"/>
      <c r="F101" s="9"/>
      <c r="G101" s="9"/>
      <c r="H101" s="9">
        <v>11.5</v>
      </c>
      <c r="I101" s="290" t="s">
        <v>15</v>
      </c>
      <c r="J101" s="327"/>
      <c r="K101" s="328"/>
      <c r="L101" s="329"/>
      <c r="M101" s="5">
        <f>SUM(J101:L101)</f>
        <v>0</v>
      </c>
    </row>
    <row r="102" spans="2:13" x14ac:dyDescent="0.2">
      <c r="B102" s="8" t="s">
        <v>8</v>
      </c>
      <c r="C102" s="9">
        <v>6</v>
      </c>
      <c r="D102" s="9"/>
      <c r="E102" s="9"/>
      <c r="F102" s="9"/>
      <c r="G102" s="9"/>
      <c r="H102" s="9">
        <v>6</v>
      </c>
      <c r="I102" s="290" t="s">
        <v>8</v>
      </c>
      <c r="J102" s="330"/>
      <c r="K102" s="331"/>
      <c r="L102" s="324"/>
      <c r="M102" s="5">
        <f>SUM(J102:L102)</f>
        <v>0</v>
      </c>
    </row>
    <row r="103" spans="2:13" x14ac:dyDescent="0.2">
      <c r="B103" s="8" t="s">
        <v>11</v>
      </c>
      <c r="C103" s="9"/>
      <c r="D103" s="9"/>
      <c r="E103" s="9"/>
      <c r="F103" s="9"/>
      <c r="G103" s="9"/>
      <c r="H103" s="9"/>
      <c r="I103" s="290" t="s">
        <v>11</v>
      </c>
      <c r="J103" s="330"/>
      <c r="K103" s="331"/>
      <c r="L103" s="324"/>
      <c r="M103" s="5">
        <f t="shared" ref="M103:M106" si="14">SUM(J103:L103)</f>
        <v>0</v>
      </c>
    </row>
    <row r="104" spans="2:13" x14ac:dyDescent="0.2">
      <c r="B104" s="8" t="s">
        <v>21</v>
      </c>
      <c r="C104" s="9">
        <v>3</v>
      </c>
      <c r="D104" s="9"/>
      <c r="E104" s="9"/>
      <c r="F104" s="9"/>
      <c r="G104" s="9"/>
      <c r="H104" s="9">
        <v>3</v>
      </c>
      <c r="I104" s="290" t="s">
        <v>21</v>
      </c>
      <c r="J104" s="330"/>
      <c r="K104" s="331"/>
      <c r="L104" s="324"/>
      <c r="M104" s="5">
        <f t="shared" si="14"/>
        <v>0</v>
      </c>
    </row>
    <row r="105" spans="2:13" x14ac:dyDescent="0.2">
      <c r="B105" s="8" t="s">
        <v>23</v>
      </c>
      <c r="C105" s="9"/>
      <c r="D105" s="9"/>
      <c r="E105" s="9"/>
      <c r="F105" s="9"/>
      <c r="G105" s="9"/>
      <c r="H105" s="9"/>
      <c r="I105" s="290" t="s">
        <v>23</v>
      </c>
      <c r="J105" s="330"/>
      <c r="K105" s="331"/>
      <c r="L105" s="324"/>
      <c r="M105" s="5">
        <f t="shared" si="14"/>
        <v>0</v>
      </c>
    </row>
    <row r="106" spans="2:13" x14ac:dyDescent="0.2">
      <c r="B106" s="8" t="s">
        <v>46</v>
      </c>
      <c r="C106" s="9"/>
      <c r="D106" s="9"/>
      <c r="E106" s="9"/>
      <c r="F106" s="9"/>
      <c r="G106" s="9"/>
      <c r="H106" s="9"/>
      <c r="I106" s="291" t="s">
        <v>46</v>
      </c>
      <c r="J106" s="332"/>
      <c r="K106" s="325"/>
      <c r="L106" s="326"/>
      <c r="M106" s="5">
        <f t="shared" si="14"/>
        <v>0</v>
      </c>
    </row>
    <row r="107" spans="2:13" x14ac:dyDescent="0.2">
      <c r="B107" s="8" t="s">
        <v>1724</v>
      </c>
      <c r="C107" s="9"/>
      <c r="D107" s="9"/>
      <c r="E107" s="9"/>
      <c r="F107" s="9"/>
      <c r="G107" s="9"/>
      <c r="H107" s="9"/>
      <c r="I107" s="290" t="s">
        <v>1714</v>
      </c>
      <c r="J107" s="62">
        <f t="shared" ref="J107:L107" si="15">SUM(J101:J106)</f>
        <v>0</v>
      </c>
      <c r="K107" s="62">
        <f t="shared" si="15"/>
        <v>0</v>
      </c>
      <c r="L107" s="292">
        <f t="shared" si="15"/>
        <v>0</v>
      </c>
      <c r="M107" s="62">
        <f>SUM(M101:M106)</f>
        <v>0</v>
      </c>
    </row>
    <row r="108" spans="2:13" x14ac:dyDescent="0.2">
      <c r="B108" s="4" t="s">
        <v>54</v>
      </c>
      <c r="C108" s="9">
        <v>212.5</v>
      </c>
      <c r="D108" s="9"/>
      <c r="E108" s="9">
        <v>46.5</v>
      </c>
      <c r="F108" s="9"/>
      <c r="G108" s="9"/>
      <c r="H108" s="9">
        <v>259</v>
      </c>
    </row>
    <row r="109" spans="2:13" x14ac:dyDescent="0.2">
      <c r="B109" s="8" t="s">
        <v>15</v>
      </c>
      <c r="C109" s="9">
        <v>69</v>
      </c>
      <c r="D109" s="9"/>
      <c r="E109" s="9"/>
      <c r="F109" s="9"/>
      <c r="G109" s="9"/>
      <c r="H109" s="9">
        <v>69</v>
      </c>
    </row>
    <row r="110" spans="2:13" x14ac:dyDescent="0.2">
      <c r="B110" s="8" t="s">
        <v>8</v>
      </c>
      <c r="C110" s="9">
        <v>34</v>
      </c>
      <c r="D110" s="9"/>
      <c r="E110" s="9"/>
      <c r="F110" s="9"/>
      <c r="G110" s="9"/>
      <c r="H110" s="9">
        <v>34</v>
      </c>
    </row>
    <row r="111" spans="2:13" x14ac:dyDescent="0.2">
      <c r="B111" s="8" t="s">
        <v>11</v>
      </c>
      <c r="C111" s="9">
        <v>76.5</v>
      </c>
      <c r="D111" s="9"/>
      <c r="E111" s="9"/>
      <c r="F111" s="9"/>
      <c r="G111" s="9"/>
      <c r="H111" s="9">
        <v>76.5</v>
      </c>
    </row>
    <row r="112" spans="2:13" x14ac:dyDescent="0.2">
      <c r="B112" s="8" t="s">
        <v>21</v>
      </c>
      <c r="C112" s="9">
        <v>16</v>
      </c>
      <c r="D112" s="9"/>
      <c r="E112" s="9"/>
      <c r="F112" s="9"/>
      <c r="G112" s="9"/>
      <c r="H112" s="9">
        <v>16</v>
      </c>
    </row>
    <row r="113" spans="2:9" x14ac:dyDescent="0.2">
      <c r="B113" s="8" t="s">
        <v>23</v>
      </c>
      <c r="C113" s="9"/>
      <c r="D113" s="9"/>
      <c r="E113" s="9"/>
      <c r="F113" s="9"/>
      <c r="G113" s="9"/>
      <c r="H113" s="9"/>
    </row>
    <row r="114" spans="2:9" x14ac:dyDescent="0.2">
      <c r="B114" s="8" t="s">
        <v>46</v>
      </c>
      <c r="C114" s="9">
        <v>17</v>
      </c>
      <c r="D114" s="9"/>
      <c r="E114" s="9">
        <v>46.5</v>
      </c>
      <c r="F114" s="9"/>
      <c r="G114" s="9"/>
      <c r="H114" s="9">
        <v>63.5</v>
      </c>
    </row>
    <row r="115" spans="2:9" x14ac:dyDescent="0.2">
      <c r="B115" s="8" t="s">
        <v>1724</v>
      </c>
      <c r="C115" s="9"/>
      <c r="D115" s="9"/>
      <c r="E115" s="9"/>
      <c r="F115" s="9"/>
      <c r="G115" s="9"/>
      <c r="H115" s="9"/>
    </row>
    <row r="116" spans="2:9" x14ac:dyDescent="0.2">
      <c r="B116" s="4" t="s">
        <v>249</v>
      </c>
      <c r="C116" s="9"/>
      <c r="D116" s="9"/>
      <c r="E116" s="9"/>
      <c r="F116" s="9"/>
      <c r="G116" s="9"/>
      <c r="H116" s="9"/>
    </row>
    <row r="117" spans="2:9" x14ac:dyDescent="0.2">
      <c r="B117" s="8" t="s">
        <v>15</v>
      </c>
      <c r="C117" s="9"/>
      <c r="D117" s="9"/>
      <c r="E117" s="9"/>
      <c r="F117" s="9"/>
      <c r="G117" s="9"/>
      <c r="H117" s="9"/>
    </row>
    <row r="118" spans="2:9" x14ac:dyDescent="0.2">
      <c r="B118" s="8" t="s">
        <v>8</v>
      </c>
      <c r="C118" s="9"/>
      <c r="D118" s="9"/>
      <c r="E118" s="9"/>
      <c r="F118" s="9"/>
      <c r="G118" s="9"/>
      <c r="H118" s="9"/>
    </row>
    <row r="119" spans="2:9" x14ac:dyDescent="0.2">
      <c r="B119" s="8" t="s">
        <v>11</v>
      </c>
      <c r="C119" s="9"/>
      <c r="D119" s="9"/>
      <c r="E119" s="9"/>
      <c r="F119" s="9"/>
      <c r="G119" s="9"/>
      <c r="H119" s="9"/>
    </row>
    <row r="120" spans="2:9" x14ac:dyDescent="0.2">
      <c r="B120" s="8" t="s">
        <v>21</v>
      </c>
      <c r="C120" s="9"/>
      <c r="D120" s="9"/>
      <c r="E120" s="9"/>
      <c r="F120" s="9"/>
      <c r="G120" s="9"/>
      <c r="H120" s="9"/>
    </row>
    <row r="121" spans="2:9" x14ac:dyDescent="0.2">
      <c r="B121" s="8" t="s">
        <v>23</v>
      </c>
      <c r="C121" s="9"/>
      <c r="D121" s="9"/>
      <c r="E121" s="9"/>
      <c r="F121" s="9"/>
      <c r="G121" s="9"/>
      <c r="H121" s="9"/>
    </row>
    <row r="122" spans="2:9" x14ac:dyDescent="0.2">
      <c r="B122" s="8" t="s">
        <v>46</v>
      </c>
      <c r="C122" s="9"/>
      <c r="D122" s="9"/>
      <c r="E122" s="9"/>
      <c r="F122" s="9"/>
      <c r="G122" s="9"/>
      <c r="H122" s="9"/>
    </row>
    <row r="123" spans="2:9" x14ac:dyDescent="0.2">
      <c r="B123" s="8" t="s">
        <v>1724</v>
      </c>
      <c r="C123" s="9"/>
      <c r="D123" s="9"/>
      <c r="E123" s="9"/>
      <c r="F123" s="9"/>
      <c r="G123" s="9"/>
      <c r="H123" s="9"/>
    </row>
    <row r="124" spans="2:9" x14ac:dyDescent="0.2">
      <c r="B124" s="4" t="s">
        <v>55</v>
      </c>
      <c r="C124" s="9">
        <v>8328</v>
      </c>
      <c r="D124" s="9"/>
      <c r="E124" s="9">
        <v>7591.5</v>
      </c>
      <c r="F124" s="9"/>
      <c r="G124" s="9"/>
      <c r="H124" s="146">
        <v>15919.5</v>
      </c>
    </row>
    <row r="127" spans="2:9" x14ac:dyDescent="0.2">
      <c r="H127" s="235">
        <f>GETPIVOTDATA("Spolu [hod]",$B$81,"obdobie","2026/06")-GETPIVOTDATA("Spolu [hod]",$B$81,"obdobie","2026/06","nm_typ_zákazky","5_režijné zákazky")-GETPIVOTDATA("Spolu [hod]",$B$81,"obdobie","2026/06","nm_typ_zákazky","9_podnik. Réžia")+M107</f>
        <v>15640</v>
      </c>
      <c r="I127" t="s">
        <v>1735</v>
      </c>
    </row>
    <row r="128" spans="2:9" x14ac:dyDescent="0.2">
      <c r="H128" s="295"/>
    </row>
  </sheetData>
  <pageMargins left="0.70866141732283472" right="0.70866141732283472" top="0.74803149606299213" bottom="0.74803149606299213" header="0.31496062992125984" footer="0.31496062992125984"/>
  <pageSetup paperSize="9" scale="44" orientation="portrait" r:id="rId5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67"/>
  <sheetViews>
    <sheetView showGridLines="0" topLeftCell="A7" workbookViewId="0">
      <selection activeCell="B19" sqref="B19"/>
    </sheetView>
  </sheetViews>
  <sheetFormatPr defaultRowHeight="15" x14ac:dyDescent="0.25"/>
  <cols>
    <col min="1" max="1" width="13.85546875" style="82" customWidth="1"/>
    <col min="2" max="2" width="30.85546875" style="82" customWidth="1"/>
    <col min="3" max="3" width="13.42578125" style="87" customWidth="1"/>
    <col min="4" max="4" width="10" style="82" bestFit="1" customWidth="1"/>
    <col min="5" max="238" width="9.140625" style="82"/>
    <col min="239" max="239" width="6" style="82" customWidth="1"/>
    <col min="240" max="240" width="27.42578125" style="82" customWidth="1"/>
    <col min="241" max="244" width="9.140625" style="82"/>
    <col min="245" max="250" width="10" style="82" bestFit="1" customWidth="1"/>
    <col min="251" max="252" width="9.140625" style="82"/>
    <col min="253" max="253" width="10" style="82" customWidth="1"/>
    <col min="254" max="494" width="9.140625" style="82"/>
    <col min="495" max="495" width="6" style="82" customWidth="1"/>
    <col min="496" max="496" width="27.42578125" style="82" customWidth="1"/>
    <col min="497" max="500" width="9.140625" style="82"/>
    <col min="501" max="506" width="10" style="82" bestFit="1" customWidth="1"/>
    <col min="507" max="508" width="9.140625" style="82"/>
    <col min="509" max="509" width="10" style="82" customWidth="1"/>
    <col min="510" max="750" width="9.140625" style="82"/>
    <col min="751" max="751" width="6" style="82" customWidth="1"/>
    <col min="752" max="752" width="27.42578125" style="82" customWidth="1"/>
    <col min="753" max="756" width="9.140625" style="82"/>
    <col min="757" max="762" width="10" style="82" bestFit="1" customWidth="1"/>
    <col min="763" max="764" width="9.140625" style="82"/>
    <col min="765" max="765" width="10" style="82" customWidth="1"/>
    <col min="766" max="1006" width="9.140625" style="82"/>
    <col min="1007" max="1007" width="6" style="82" customWidth="1"/>
    <col min="1008" max="1008" width="27.42578125" style="82" customWidth="1"/>
    <col min="1009" max="1012" width="9.140625" style="82"/>
    <col min="1013" max="1018" width="10" style="82" bestFit="1" customWidth="1"/>
    <col min="1019" max="1020" width="9.140625" style="82"/>
    <col min="1021" max="1021" width="10" style="82" customWidth="1"/>
    <col min="1022" max="1262" width="9.140625" style="82"/>
    <col min="1263" max="1263" width="6" style="82" customWidth="1"/>
    <col min="1264" max="1264" width="27.42578125" style="82" customWidth="1"/>
    <col min="1265" max="1268" width="9.140625" style="82"/>
    <col min="1269" max="1274" width="10" style="82" bestFit="1" customWidth="1"/>
    <col min="1275" max="1276" width="9.140625" style="82"/>
    <col min="1277" max="1277" width="10" style="82" customWidth="1"/>
    <col min="1278" max="1518" width="9.140625" style="82"/>
    <col min="1519" max="1519" width="6" style="82" customWidth="1"/>
    <col min="1520" max="1520" width="27.42578125" style="82" customWidth="1"/>
    <col min="1521" max="1524" width="9.140625" style="82"/>
    <col min="1525" max="1530" width="10" style="82" bestFit="1" customWidth="1"/>
    <col min="1531" max="1532" width="9.140625" style="82"/>
    <col min="1533" max="1533" width="10" style="82" customWidth="1"/>
    <col min="1534" max="1774" width="9.140625" style="82"/>
    <col min="1775" max="1775" width="6" style="82" customWidth="1"/>
    <col min="1776" max="1776" width="27.42578125" style="82" customWidth="1"/>
    <col min="1777" max="1780" width="9.140625" style="82"/>
    <col min="1781" max="1786" width="10" style="82" bestFit="1" customWidth="1"/>
    <col min="1787" max="1788" width="9.140625" style="82"/>
    <col min="1789" max="1789" width="10" style="82" customWidth="1"/>
    <col min="1790" max="2030" width="9.140625" style="82"/>
    <col min="2031" max="2031" width="6" style="82" customWidth="1"/>
    <col min="2032" max="2032" width="27.42578125" style="82" customWidth="1"/>
    <col min="2033" max="2036" width="9.140625" style="82"/>
    <col min="2037" max="2042" width="10" style="82" bestFit="1" customWidth="1"/>
    <col min="2043" max="2044" width="9.140625" style="82"/>
    <col min="2045" max="2045" width="10" style="82" customWidth="1"/>
    <col min="2046" max="2286" width="9.140625" style="82"/>
    <col min="2287" max="2287" width="6" style="82" customWidth="1"/>
    <col min="2288" max="2288" width="27.42578125" style="82" customWidth="1"/>
    <col min="2289" max="2292" width="9.140625" style="82"/>
    <col min="2293" max="2298" width="10" style="82" bestFit="1" customWidth="1"/>
    <col min="2299" max="2300" width="9.140625" style="82"/>
    <col min="2301" max="2301" width="10" style="82" customWidth="1"/>
    <col min="2302" max="2542" width="9.140625" style="82"/>
    <col min="2543" max="2543" width="6" style="82" customWidth="1"/>
    <col min="2544" max="2544" width="27.42578125" style="82" customWidth="1"/>
    <col min="2545" max="2548" width="9.140625" style="82"/>
    <col min="2549" max="2554" width="10" style="82" bestFit="1" customWidth="1"/>
    <col min="2555" max="2556" width="9.140625" style="82"/>
    <col min="2557" max="2557" width="10" style="82" customWidth="1"/>
    <col min="2558" max="2798" width="9.140625" style="82"/>
    <col min="2799" max="2799" width="6" style="82" customWidth="1"/>
    <col min="2800" max="2800" width="27.42578125" style="82" customWidth="1"/>
    <col min="2801" max="2804" width="9.140625" style="82"/>
    <col min="2805" max="2810" width="10" style="82" bestFit="1" customWidth="1"/>
    <col min="2811" max="2812" width="9.140625" style="82"/>
    <col min="2813" max="2813" width="10" style="82" customWidth="1"/>
    <col min="2814" max="3054" width="9.140625" style="82"/>
    <col min="3055" max="3055" width="6" style="82" customWidth="1"/>
    <col min="3056" max="3056" width="27.42578125" style="82" customWidth="1"/>
    <col min="3057" max="3060" width="9.140625" style="82"/>
    <col min="3061" max="3066" width="10" style="82" bestFit="1" customWidth="1"/>
    <col min="3067" max="3068" width="9.140625" style="82"/>
    <col min="3069" max="3069" width="10" style="82" customWidth="1"/>
    <col min="3070" max="3310" width="9.140625" style="82"/>
    <col min="3311" max="3311" width="6" style="82" customWidth="1"/>
    <col min="3312" max="3312" width="27.42578125" style="82" customWidth="1"/>
    <col min="3313" max="3316" width="9.140625" style="82"/>
    <col min="3317" max="3322" width="10" style="82" bestFit="1" customWidth="1"/>
    <col min="3323" max="3324" width="9.140625" style="82"/>
    <col min="3325" max="3325" width="10" style="82" customWidth="1"/>
    <col min="3326" max="3566" width="9.140625" style="82"/>
    <col min="3567" max="3567" width="6" style="82" customWidth="1"/>
    <col min="3568" max="3568" width="27.42578125" style="82" customWidth="1"/>
    <col min="3569" max="3572" width="9.140625" style="82"/>
    <col min="3573" max="3578" width="10" style="82" bestFit="1" customWidth="1"/>
    <col min="3579" max="3580" width="9.140625" style="82"/>
    <col min="3581" max="3581" width="10" style="82" customWidth="1"/>
    <col min="3582" max="3822" width="9.140625" style="82"/>
    <col min="3823" max="3823" width="6" style="82" customWidth="1"/>
    <col min="3824" max="3824" width="27.42578125" style="82" customWidth="1"/>
    <col min="3825" max="3828" width="9.140625" style="82"/>
    <col min="3829" max="3834" width="10" style="82" bestFit="1" customWidth="1"/>
    <col min="3835" max="3836" width="9.140625" style="82"/>
    <col min="3837" max="3837" width="10" style="82" customWidth="1"/>
    <col min="3838" max="4078" width="9.140625" style="82"/>
    <col min="4079" max="4079" width="6" style="82" customWidth="1"/>
    <col min="4080" max="4080" width="27.42578125" style="82" customWidth="1"/>
    <col min="4081" max="4084" width="9.140625" style="82"/>
    <col min="4085" max="4090" width="10" style="82" bestFit="1" customWidth="1"/>
    <col min="4091" max="4092" width="9.140625" style="82"/>
    <col min="4093" max="4093" width="10" style="82" customWidth="1"/>
    <col min="4094" max="4334" width="9.140625" style="82"/>
    <col min="4335" max="4335" width="6" style="82" customWidth="1"/>
    <col min="4336" max="4336" width="27.42578125" style="82" customWidth="1"/>
    <col min="4337" max="4340" width="9.140625" style="82"/>
    <col min="4341" max="4346" width="10" style="82" bestFit="1" customWidth="1"/>
    <col min="4347" max="4348" width="9.140625" style="82"/>
    <col min="4349" max="4349" width="10" style="82" customWidth="1"/>
    <col min="4350" max="4590" width="9.140625" style="82"/>
    <col min="4591" max="4591" width="6" style="82" customWidth="1"/>
    <col min="4592" max="4592" width="27.42578125" style="82" customWidth="1"/>
    <col min="4593" max="4596" width="9.140625" style="82"/>
    <col min="4597" max="4602" width="10" style="82" bestFit="1" customWidth="1"/>
    <col min="4603" max="4604" width="9.140625" style="82"/>
    <col min="4605" max="4605" width="10" style="82" customWidth="1"/>
    <col min="4606" max="4846" width="9.140625" style="82"/>
    <col min="4847" max="4847" width="6" style="82" customWidth="1"/>
    <col min="4848" max="4848" width="27.42578125" style="82" customWidth="1"/>
    <col min="4849" max="4852" width="9.140625" style="82"/>
    <col min="4853" max="4858" width="10" style="82" bestFit="1" customWidth="1"/>
    <col min="4859" max="4860" width="9.140625" style="82"/>
    <col min="4861" max="4861" width="10" style="82" customWidth="1"/>
    <col min="4862" max="5102" width="9.140625" style="82"/>
    <col min="5103" max="5103" width="6" style="82" customWidth="1"/>
    <col min="5104" max="5104" width="27.42578125" style="82" customWidth="1"/>
    <col min="5105" max="5108" width="9.140625" style="82"/>
    <col min="5109" max="5114" width="10" style="82" bestFit="1" customWidth="1"/>
    <col min="5115" max="5116" width="9.140625" style="82"/>
    <col min="5117" max="5117" width="10" style="82" customWidth="1"/>
    <col min="5118" max="5358" width="9.140625" style="82"/>
    <col min="5359" max="5359" width="6" style="82" customWidth="1"/>
    <col min="5360" max="5360" width="27.42578125" style="82" customWidth="1"/>
    <col min="5361" max="5364" width="9.140625" style="82"/>
    <col min="5365" max="5370" width="10" style="82" bestFit="1" customWidth="1"/>
    <col min="5371" max="5372" width="9.140625" style="82"/>
    <col min="5373" max="5373" width="10" style="82" customWidth="1"/>
    <col min="5374" max="5614" width="9.140625" style="82"/>
    <col min="5615" max="5615" width="6" style="82" customWidth="1"/>
    <col min="5616" max="5616" width="27.42578125" style="82" customWidth="1"/>
    <col min="5617" max="5620" width="9.140625" style="82"/>
    <col min="5621" max="5626" width="10" style="82" bestFit="1" customWidth="1"/>
    <col min="5627" max="5628" width="9.140625" style="82"/>
    <col min="5629" max="5629" width="10" style="82" customWidth="1"/>
    <col min="5630" max="5870" width="9.140625" style="82"/>
    <col min="5871" max="5871" width="6" style="82" customWidth="1"/>
    <col min="5872" max="5872" width="27.42578125" style="82" customWidth="1"/>
    <col min="5873" max="5876" width="9.140625" style="82"/>
    <col min="5877" max="5882" width="10" style="82" bestFit="1" customWidth="1"/>
    <col min="5883" max="5884" width="9.140625" style="82"/>
    <col min="5885" max="5885" width="10" style="82" customWidth="1"/>
    <col min="5886" max="6126" width="9.140625" style="82"/>
    <col min="6127" max="6127" width="6" style="82" customWidth="1"/>
    <col min="6128" max="6128" width="27.42578125" style="82" customWidth="1"/>
    <col min="6129" max="6132" width="9.140625" style="82"/>
    <col min="6133" max="6138" width="10" style="82" bestFit="1" customWidth="1"/>
    <col min="6139" max="6140" width="9.140625" style="82"/>
    <col min="6141" max="6141" width="10" style="82" customWidth="1"/>
    <col min="6142" max="6382" width="9.140625" style="82"/>
    <col min="6383" max="6383" width="6" style="82" customWidth="1"/>
    <col min="6384" max="6384" width="27.42578125" style="82" customWidth="1"/>
    <col min="6385" max="6388" width="9.140625" style="82"/>
    <col min="6389" max="6394" width="10" style="82" bestFit="1" customWidth="1"/>
    <col min="6395" max="6396" width="9.140625" style="82"/>
    <col min="6397" max="6397" width="10" style="82" customWidth="1"/>
    <col min="6398" max="6638" width="9.140625" style="82"/>
    <col min="6639" max="6639" width="6" style="82" customWidth="1"/>
    <col min="6640" max="6640" width="27.42578125" style="82" customWidth="1"/>
    <col min="6641" max="6644" width="9.140625" style="82"/>
    <col min="6645" max="6650" width="10" style="82" bestFit="1" customWidth="1"/>
    <col min="6651" max="6652" width="9.140625" style="82"/>
    <col min="6653" max="6653" width="10" style="82" customWidth="1"/>
    <col min="6654" max="6894" width="9.140625" style="82"/>
    <col min="6895" max="6895" width="6" style="82" customWidth="1"/>
    <col min="6896" max="6896" width="27.42578125" style="82" customWidth="1"/>
    <col min="6897" max="6900" width="9.140625" style="82"/>
    <col min="6901" max="6906" width="10" style="82" bestFit="1" customWidth="1"/>
    <col min="6907" max="6908" width="9.140625" style="82"/>
    <col min="6909" max="6909" width="10" style="82" customWidth="1"/>
    <col min="6910" max="7150" width="9.140625" style="82"/>
    <col min="7151" max="7151" width="6" style="82" customWidth="1"/>
    <col min="7152" max="7152" width="27.42578125" style="82" customWidth="1"/>
    <col min="7153" max="7156" width="9.140625" style="82"/>
    <col min="7157" max="7162" width="10" style="82" bestFit="1" customWidth="1"/>
    <col min="7163" max="7164" width="9.140625" style="82"/>
    <col min="7165" max="7165" width="10" style="82" customWidth="1"/>
    <col min="7166" max="7406" width="9.140625" style="82"/>
    <col min="7407" max="7407" width="6" style="82" customWidth="1"/>
    <col min="7408" max="7408" width="27.42578125" style="82" customWidth="1"/>
    <col min="7409" max="7412" width="9.140625" style="82"/>
    <col min="7413" max="7418" width="10" style="82" bestFit="1" customWidth="1"/>
    <col min="7419" max="7420" width="9.140625" style="82"/>
    <col min="7421" max="7421" width="10" style="82" customWidth="1"/>
    <col min="7422" max="7662" width="9.140625" style="82"/>
    <col min="7663" max="7663" width="6" style="82" customWidth="1"/>
    <col min="7664" max="7664" width="27.42578125" style="82" customWidth="1"/>
    <col min="7665" max="7668" width="9.140625" style="82"/>
    <col min="7669" max="7674" width="10" style="82" bestFit="1" customWidth="1"/>
    <col min="7675" max="7676" width="9.140625" style="82"/>
    <col min="7677" max="7677" width="10" style="82" customWidth="1"/>
    <col min="7678" max="7918" width="9.140625" style="82"/>
    <col min="7919" max="7919" width="6" style="82" customWidth="1"/>
    <col min="7920" max="7920" width="27.42578125" style="82" customWidth="1"/>
    <col min="7921" max="7924" width="9.140625" style="82"/>
    <col min="7925" max="7930" width="10" style="82" bestFit="1" customWidth="1"/>
    <col min="7931" max="7932" width="9.140625" style="82"/>
    <col min="7933" max="7933" width="10" style="82" customWidth="1"/>
    <col min="7934" max="8174" width="9.140625" style="82"/>
    <col min="8175" max="8175" width="6" style="82" customWidth="1"/>
    <col min="8176" max="8176" width="27.42578125" style="82" customWidth="1"/>
    <col min="8177" max="8180" width="9.140625" style="82"/>
    <col min="8181" max="8186" width="10" style="82" bestFit="1" customWidth="1"/>
    <col min="8187" max="8188" width="9.140625" style="82"/>
    <col min="8189" max="8189" width="10" style="82" customWidth="1"/>
    <col min="8190" max="8430" width="9.140625" style="82"/>
    <col min="8431" max="8431" width="6" style="82" customWidth="1"/>
    <col min="8432" max="8432" width="27.42578125" style="82" customWidth="1"/>
    <col min="8433" max="8436" width="9.140625" style="82"/>
    <col min="8437" max="8442" width="10" style="82" bestFit="1" customWidth="1"/>
    <col min="8443" max="8444" width="9.140625" style="82"/>
    <col min="8445" max="8445" width="10" style="82" customWidth="1"/>
    <col min="8446" max="8686" width="9.140625" style="82"/>
    <col min="8687" max="8687" width="6" style="82" customWidth="1"/>
    <col min="8688" max="8688" width="27.42578125" style="82" customWidth="1"/>
    <col min="8689" max="8692" width="9.140625" style="82"/>
    <col min="8693" max="8698" width="10" style="82" bestFit="1" customWidth="1"/>
    <col min="8699" max="8700" width="9.140625" style="82"/>
    <col min="8701" max="8701" width="10" style="82" customWidth="1"/>
    <col min="8702" max="8942" width="9.140625" style="82"/>
    <col min="8943" max="8943" width="6" style="82" customWidth="1"/>
    <col min="8944" max="8944" width="27.42578125" style="82" customWidth="1"/>
    <col min="8945" max="8948" width="9.140625" style="82"/>
    <col min="8949" max="8954" width="10" style="82" bestFit="1" customWidth="1"/>
    <col min="8955" max="8956" width="9.140625" style="82"/>
    <col min="8957" max="8957" width="10" style="82" customWidth="1"/>
    <col min="8958" max="9198" width="9.140625" style="82"/>
    <col min="9199" max="9199" width="6" style="82" customWidth="1"/>
    <col min="9200" max="9200" width="27.42578125" style="82" customWidth="1"/>
    <col min="9201" max="9204" width="9.140625" style="82"/>
    <col min="9205" max="9210" width="10" style="82" bestFit="1" customWidth="1"/>
    <col min="9211" max="9212" width="9.140625" style="82"/>
    <col min="9213" max="9213" width="10" style="82" customWidth="1"/>
    <col min="9214" max="9454" width="9.140625" style="82"/>
    <col min="9455" max="9455" width="6" style="82" customWidth="1"/>
    <col min="9456" max="9456" width="27.42578125" style="82" customWidth="1"/>
    <col min="9457" max="9460" width="9.140625" style="82"/>
    <col min="9461" max="9466" width="10" style="82" bestFit="1" customWidth="1"/>
    <col min="9467" max="9468" width="9.140625" style="82"/>
    <col min="9469" max="9469" width="10" style="82" customWidth="1"/>
    <col min="9470" max="9710" width="9.140625" style="82"/>
    <col min="9711" max="9711" width="6" style="82" customWidth="1"/>
    <col min="9712" max="9712" width="27.42578125" style="82" customWidth="1"/>
    <col min="9713" max="9716" width="9.140625" style="82"/>
    <col min="9717" max="9722" width="10" style="82" bestFit="1" customWidth="1"/>
    <col min="9723" max="9724" width="9.140625" style="82"/>
    <col min="9725" max="9725" width="10" style="82" customWidth="1"/>
    <col min="9726" max="9966" width="9.140625" style="82"/>
    <col min="9967" max="9967" width="6" style="82" customWidth="1"/>
    <col min="9968" max="9968" width="27.42578125" style="82" customWidth="1"/>
    <col min="9969" max="9972" width="9.140625" style="82"/>
    <col min="9973" max="9978" width="10" style="82" bestFit="1" customWidth="1"/>
    <col min="9979" max="9980" width="9.140625" style="82"/>
    <col min="9981" max="9981" width="10" style="82" customWidth="1"/>
    <col min="9982" max="10222" width="9.140625" style="82"/>
    <col min="10223" max="10223" width="6" style="82" customWidth="1"/>
    <col min="10224" max="10224" width="27.42578125" style="82" customWidth="1"/>
    <col min="10225" max="10228" width="9.140625" style="82"/>
    <col min="10229" max="10234" width="10" style="82" bestFit="1" customWidth="1"/>
    <col min="10235" max="10236" width="9.140625" style="82"/>
    <col min="10237" max="10237" width="10" style="82" customWidth="1"/>
    <col min="10238" max="10478" width="9.140625" style="82"/>
    <col min="10479" max="10479" width="6" style="82" customWidth="1"/>
    <col min="10480" max="10480" width="27.42578125" style="82" customWidth="1"/>
    <col min="10481" max="10484" width="9.140625" style="82"/>
    <col min="10485" max="10490" width="10" style="82" bestFit="1" customWidth="1"/>
    <col min="10491" max="10492" width="9.140625" style="82"/>
    <col min="10493" max="10493" width="10" style="82" customWidth="1"/>
    <col min="10494" max="10734" width="9.140625" style="82"/>
    <col min="10735" max="10735" width="6" style="82" customWidth="1"/>
    <col min="10736" max="10736" width="27.42578125" style="82" customWidth="1"/>
    <col min="10737" max="10740" width="9.140625" style="82"/>
    <col min="10741" max="10746" width="10" style="82" bestFit="1" customWidth="1"/>
    <col min="10747" max="10748" width="9.140625" style="82"/>
    <col min="10749" max="10749" width="10" style="82" customWidth="1"/>
    <col min="10750" max="10990" width="9.140625" style="82"/>
    <col min="10991" max="10991" width="6" style="82" customWidth="1"/>
    <col min="10992" max="10992" width="27.42578125" style="82" customWidth="1"/>
    <col min="10993" max="10996" width="9.140625" style="82"/>
    <col min="10997" max="11002" width="10" style="82" bestFit="1" customWidth="1"/>
    <col min="11003" max="11004" width="9.140625" style="82"/>
    <col min="11005" max="11005" width="10" style="82" customWidth="1"/>
    <col min="11006" max="11246" width="9.140625" style="82"/>
    <col min="11247" max="11247" width="6" style="82" customWidth="1"/>
    <col min="11248" max="11248" width="27.42578125" style="82" customWidth="1"/>
    <col min="11249" max="11252" width="9.140625" style="82"/>
    <col min="11253" max="11258" width="10" style="82" bestFit="1" customWidth="1"/>
    <col min="11259" max="11260" width="9.140625" style="82"/>
    <col min="11261" max="11261" width="10" style="82" customWidth="1"/>
    <col min="11262" max="11502" width="9.140625" style="82"/>
    <col min="11503" max="11503" width="6" style="82" customWidth="1"/>
    <col min="11504" max="11504" width="27.42578125" style="82" customWidth="1"/>
    <col min="11505" max="11508" width="9.140625" style="82"/>
    <col min="11509" max="11514" width="10" style="82" bestFit="1" customWidth="1"/>
    <col min="11515" max="11516" width="9.140625" style="82"/>
    <col min="11517" max="11517" width="10" style="82" customWidth="1"/>
    <col min="11518" max="11758" width="9.140625" style="82"/>
    <col min="11759" max="11759" width="6" style="82" customWidth="1"/>
    <col min="11760" max="11760" width="27.42578125" style="82" customWidth="1"/>
    <col min="11761" max="11764" width="9.140625" style="82"/>
    <col min="11765" max="11770" width="10" style="82" bestFit="1" customWidth="1"/>
    <col min="11771" max="11772" width="9.140625" style="82"/>
    <col min="11773" max="11773" width="10" style="82" customWidth="1"/>
    <col min="11774" max="12014" width="9.140625" style="82"/>
    <col min="12015" max="12015" width="6" style="82" customWidth="1"/>
    <col min="12016" max="12016" width="27.42578125" style="82" customWidth="1"/>
    <col min="12017" max="12020" width="9.140625" style="82"/>
    <col min="12021" max="12026" width="10" style="82" bestFit="1" customWidth="1"/>
    <col min="12027" max="12028" width="9.140625" style="82"/>
    <col min="12029" max="12029" width="10" style="82" customWidth="1"/>
    <col min="12030" max="12270" width="9.140625" style="82"/>
    <col min="12271" max="12271" width="6" style="82" customWidth="1"/>
    <col min="12272" max="12272" width="27.42578125" style="82" customWidth="1"/>
    <col min="12273" max="12276" width="9.140625" style="82"/>
    <col min="12277" max="12282" width="10" style="82" bestFit="1" customWidth="1"/>
    <col min="12283" max="12284" width="9.140625" style="82"/>
    <col min="12285" max="12285" width="10" style="82" customWidth="1"/>
    <col min="12286" max="12526" width="9.140625" style="82"/>
    <col min="12527" max="12527" width="6" style="82" customWidth="1"/>
    <col min="12528" max="12528" width="27.42578125" style="82" customWidth="1"/>
    <col min="12529" max="12532" width="9.140625" style="82"/>
    <col min="12533" max="12538" width="10" style="82" bestFit="1" customWidth="1"/>
    <col min="12539" max="12540" width="9.140625" style="82"/>
    <col min="12541" max="12541" width="10" style="82" customWidth="1"/>
    <col min="12542" max="12782" width="9.140625" style="82"/>
    <col min="12783" max="12783" width="6" style="82" customWidth="1"/>
    <col min="12784" max="12784" width="27.42578125" style="82" customWidth="1"/>
    <col min="12785" max="12788" width="9.140625" style="82"/>
    <col min="12789" max="12794" width="10" style="82" bestFit="1" customWidth="1"/>
    <col min="12795" max="12796" width="9.140625" style="82"/>
    <col min="12797" max="12797" width="10" style="82" customWidth="1"/>
    <col min="12798" max="13038" width="9.140625" style="82"/>
    <col min="13039" max="13039" width="6" style="82" customWidth="1"/>
    <col min="13040" max="13040" width="27.42578125" style="82" customWidth="1"/>
    <col min="13041" max="13044" width="9.140625" style="82"/>
    <col min="13045" max="13050" width="10" style="82" bestFit="1" customWidth="1"/>
    <col min="13051" max="13052" width="9.140625" style="82"/>
    <col min="13053" max="13053" width="10" style="82" customWidth="1"/>
    <col min="13054" max="13294" width="9.140625" style="82"/>
    <col min="13295" max="13295" width="6" style="82" customWidth="1"/>
    <col min="13296" max="13296" width="27.42578125" style="82" customWidth="1"/>
    <col min="13297" max="13300" width="9.140625" style="82"/>
    <col min="13301" max="13306" width="10" style="82" bestFit="1" customWidth="1"/>
    <col min="13307" max="13308" width="9.140625" style="82"/>
    <col min="13309" max="13309" width="10" style="82" customWidth="1"/>
    <col min="13310" max="13550" width="9.140625" style="82"/>
    <col min="13551" max="13551" width="6" style="82" customWidth="1"/>
    <col min="13552" max="13552" width="27.42578125" style="82" customWidth="1"/>
    <col min="13553" max="13556" width="9.140625" style="82"/>
    <col min="13557" max="13562" width="10" style="82" bestFit="1" customWidth="1"/>
    <col min="13563" max="13564" width="9.140625" style="82"/>
    <col min="13565" max="13565" width="10" style="82" customWidth="1"/>
    <col min="13566" max="13806" width="9.140625" style="82"/>
    <col min="13807" max="13807" width="6" style="82" customWidth="1"/>
    <col min="13808" max="13808" width="27.42578125" style="82" customWidth="1"/>
    <col min="13809" max="13812" width="9.140625" style="82"/>
    <col min="13813" max="13818" width="10" style="82" bestFit="1" customWidth="1"/>
    <col min="13819" max="13820" width="9.140625" style="82"/>
    <col min="13821" max="13821" width="10" style="82" customWidth="1"/>
    <col min="13822" max="14062" width="9.140625" style="82"/>
    <col min="14063" max="14063" width="6" style="82" customWidth="1"/>
    <col min="14064" max="14064" width="27.42578125" style="82" customWidth="1"/>
    <col min="14065" max="14068" width="9.140625" style="82"/>
    <col min="14069" max="14074" width="10" style="82" bestFit="1" customWidth="1"/>
    <col min="14075" max="14076" width="9.140625" style="82"/>
    <col min="14077" max="14077" width="10" style="82" customWidth="1"/>
    <col min="14078" max="14318" width="9.140625" style="82"/>
    <col min="14319" max="14319" width="6" style="82" customWidth="1"/>
    <col min="14320" max="14320" width="27.42578125" style="82" customWidth="1"/>
    <col min="14321" max="14324" width="9.140625" style="82"/>
    <col min="14325" max="14330" width="10" style="82" bestFit="1" customWidth="1"/>
    <col min="14331" max="14332" width="9.140625" style="82"/>
    <col min="14333" max="14333" width="10" style="82" customWidth="1"/>
    <col min="14334" max="14574" width="9.140625" style="82"/>
    <col min="14575" max="14575" width="6" style="82" customWidth="1"/>
    <col min="14576" max="14576" width="27.42578125" style="82" customWidth="1"/>
    <col min="14577" max="14580" width="9.140625" style="82"/>
    <col min="14581" max="14586" width="10" style="82" bestFit="1" customWidth="1"/>
    <col min="14587" max="14588" width="9.140625" style="82"/>
    <col min="14589" max="14589" width="10" style="82" customWidth="1"/>
    <col min="14590" max="14830" width="9.140625" style="82"/>
    <col min="14831" max="14831" width="6" style="82" customWidth="1"/>
    <col min="14832" max="14832" width="27.42578125" style="82" customWidth="1"/>
    <col min="14833" max="14836" width="9.140625" style="82"/>
    <col min="14837" max="14842" width="10" style="82" bestFit="1" customWidth="1"/>
    <col min="14843" max="14844" width="9.140625" style="82"/>
    <col min="14845" max="14845" width="10" style="82" customWidth="1"/>
    <col min="14846" max="15086" width="9.140625" style="82"/>
    <col min="15087" max="15087" width="6" style="82" customWidth="1"/>
    <col min="15088" max="15088" width="27.42578125" style="82" customWidth="1"/>
    <col min="15089" max="15092" width="9.140625" style="82"/>
    <col min="15093" max="15098" width="10" style="82" bestFit="1" customWidth="1"/>
    <col min="15099" max="15100" width="9.140625" style="82"/>
    <col min="15101" max="15101" width="10" style="82" customWidth="1"/>
    <col min="15102" max="15342" width="9.140625" style="82"/>
    <col min="15343" max="15343" width="6" style="82" customWidth="1"/>
    <col min="15344" max="15344" width="27.42578125" style="82" customWidth="1"/>
    <col min="15345" max="15348" width="9.140625" style="82"/>
    <col min="15349" max="15354" width="10" style="82" bestFit="1" customWidth="1"/>
    <col min="15355" max="15356" width="9.140625" style="82"/>
    <col min="15357" max="15357" width="10" style="82" customWidth="1"/>
    <col min="15358" max="15598" width="9.140625" style="82"/>
    <col min="15599" max="15599" width="6" style="82" customWidth="1"/>
    <col min="15600" max="15600" width="27.42578125" style="82" customWidth="1"/>
    <col min="15601" max="15604" width="9.140625" style="82"/>
    <col min="15605" max="15610" width="10" style="82" bestFit="1" customWidth="1"/>
    <col min="15611" max="15612" width="9.140625" style="82"/>
    <col min="15613" max="15613" width="10" style="82" customWidth="1"/>
    <col min="15614" max="15854" width="9.140625" style="82"/>
    <col min="15855" max="15855" width="6" style="82" customWidth="1"/>
    <col min="15856" max="15856" width="27.42578125" style="82" customWidth="1"/>
    <col min="15857" max="15860" width="9.140625" style="82"/>
    <col min="15861" max="15866" width="10" style="82" bestFit="1" customWidth="1"/>
    <col min="15867" max="15868" width="9.140625" style="82"/>
    <col min="15869" max="15869" width="10" style="82" customWidth="1"/>
    <col min="15870" max="16110" width="9.140625" style="82"/>
    <col min="16111" max="16111" width="6" style="82" customWidth="1"/>
    <col min="16112" max="16112" width="27.42578125" style="82" customWidth="1"/>
    <col min="16113" max="16116" width="9.140625" style="82"/>
    <col min="16117" max="16122" width="10" style="82" bestFit="1" customWidth="1"/>
    <col min="16123" max="16124" width="9.140625" style="82"/>
    <col min="16125" max="16125" width="10" style="82" customWidth="1"/>
    <col min="16126" max="16384" width="9.140625" style="82"/>
  </cols>
  <sheetData>
    <row r="1" spans="1:9" ht="21" x14ac:dyDescent="0.35">
      <c r="B1" s="83" t="s">
        <v>2109</v>
      </c>
      <c r="C1" s="83"/>
      <c r="D1" s="83"/>
      <c r="E1" s="83"/>
      <c r="F1" s="83"/>
      <c r="G1" s="83"/>
      <c r="I1" s="224" t="s">
        <v>1419</v>
      </c>
    </row>
    <row r="3" spans="1:9" x14ac:dyDescent="0.25">
      <c r="A3" s="84"/>
      <c r="B3" s="84"/>
      <c r="C3" s="85" t="str">
        <f>'2026_06_sumar'!C34</f>
        <v>2026/06</v>
      </c>
    </row>
    <row r="5" spans="1:9" x14ac:dyDescent="0.25">
      <c r="A5" s="341"/>
      <c r="B5" s="88" t="s">
        <v>193</v>
      </c>
      <c r="C5" s="89">
        <f>SUM(C6:C11)</f>
        <v>15640</v>
      </c>
      <c r="D5" s="140"/>
    </row>
    <row r="6" spans="1:9" x14ac:dyDescent="0.25">
      <c r="A6" s="341"/>
      <c r="B6" s="91" t="s">
        <v>194</v>
      </c>
      <c r="C6" s="322">
        <f>C14-C61-C53</f>
        <v>8360.75</v>
      </c>
      <c r="D6" s="178"/>
    </row>
    <row r="7" spans="1:9" x14ac:dyDescent="0.25">
      <c r="A7" s="341"/>
      <c r="B7" s="91" t="s">
        <v>195</v>
      </c>
      <c r="C7" s="322">
        <f>C15-C62-C54+1</f>
        <v>2818</v>
      </c>
      <c r="D7" s="178">
        <v>2298</v>
      </c>
    </row>
    <row r="8" spans="1:9" x14ac:dyDescent="0.25">
      <c r="A8" s="341"/>
      <c r="B8" s="91" t="s">
        <v>196</v>
      </c>
      <c r="C8" s="322">
        <f t="shared" ref="C8:C10" si="0">C16-C63-C55</f>
        <v>1093.5</v>
      </c>
      <c r="D8" s="178">
        <f>SUM(C8:C9)</f>
        <v>2345.25</v>
      </c>
    </row>
    <row r="9" spans="1:9" x14ac:dyDescent="0.25">
      <c r="A9" s="341"/>
      <c r="B9" s="91" t="s">
        <v>197</v>
      </c>
      <c r="C9" s="322">
        <f t="shared" si="0"/>
        <v>1251.75</v>
      </c>
      <c r="D9" s="178"/>
    </row>
    <row r="10" spans="1:9" x14ac:dyDescent="0.25">
      <c r="A10" s="92"/>
      <c r="B10" s="91" t="s">
        <v>1730</v>
      </c>
      <c r="C10" s="322">
        <f t="shared" si="0"/>
        <v>432</v>
      </c>
      <c r="D10" s="178"/>
    </row>
    <row r="11" spans="1:9" x14ac:dyDescent="0.25">
      <c r="A11" s="92"/>
      <c r="B11" s="91" t="s">
        <v>214</v>
      </c>
      <c r="C11" s="322">
        <f>C19-C66-C58</f>
        <v>1684</v>
      </c>
      <c r="D11" s="178"/>
    </row>
    <row r="12" spans="1:9" ht="42.75" customHeight="1" x14ac:dyDescent="0.25">
      <c r="C12" s="131"/>
    </row>
    <row r="13" spans="1:9" x14ac:dyDescent="0.25">
      <c r="A13" s="341"/>
      <c r="B13" s="93" t="s">
        <v>198</v>
      </c>
      <c r="C13" s="293">
        <f>SUM(C14:C19)+1</f>
        <v>15919.5</v>
      </c>
      <c r="D13" s="94"/>
      <c r="E13" s="140"/>
    </row>
    <row r="14" spans="1:9" x14ac:dyDescent="0.25">
      <c r="A14" s="341"/>
      <c r="B14" s="95" t="s">
        <v>194</v>
      </c>
      <c r="C14" s="323">
        <f t="shared" ref="C14:C19" si="1">C22+C30</f>
        <v>8441.25</v>
      </c>
      <c r="D14" s="178"/>
    </row>
    <row r="15" spans="1:9" x14ac:dyDescent="0.25">
      <c r="A15" s="341"/>
      <c r="B15" s="95" t="s">
        <v>195</v>
      </c>
      <c r="C15" s="233">
        <f>C23+C31</f>
        <v>2857</v>
      </c>
      <c r="D15" s="94"/>
    </row>
    <row r="16" spans="1:9" x14ac:dyDescent="0.25">
      <c r="A16" s="341"/>
      <c r="B16" s="95" t="s">
        <v>196</v>
      </c>
      <c r="C16" s="233">
        <f t="shared" si="1"/>
        <v>1170</v>
      </c>
      <c r="D16" s="178">
        <f>SUM(C16:C17)</f>
        <v>2440.75</v>
      </c>
    </row>
    <row r="17" spans="1:4" x14ac:dyDescent="0.25">
      <c r="A17" s="341"/>
      <c r="B17" s="95" t="s">
        <v>197</v>
      </c>
      <c r="C17" s="233">
        <f t="shared" si="1"/>
        <v>1270.75</v>
      </c>
      <c r="D17" s="94"/>
    </row>
    <row r="18" spans="1:4" x14ac:dyDescent="0.25">
      <c r="A18" s="341"/>
      <c r="B18" s="91" t="s">
        <v>1730</v>
      </c>
      <c r="C18" s="233">
        <f t="shared" si="1"/>
        <v>432</v>
      </c>
      <c r="D18" s="94"/>
    </row>
    <row r="19" spans="1:4" x14ac:dyDescent="0.25">
      <c r="A19" s="92"/>
      <c r="B19" s="96" t="s">
        <v>214</v>
      </c>
      <c r="C19" s="233">
        <f t="shared" si="1"/>
        <v>1747.5</v>
      </c>
      <c r="D19" s="94">
        <f>C13-C18</f>
        <v>15487.5</v>
      </c>
    </row>
    <row r="20" spans="1:4" x14ac:dyDescent="0.25">
      <c r="C20" s="86"/>
    </row>
    <row r="21" spans="1:4" x14ac:dyDescent="0.25">
      <c r="A21" s="341"/>
      <c r="B21" s="97" t="s">
        <v>199</v>
      </c>
      <c r="C21" s="98">
        <f>SUM(C22:C27)</f>
        <v>8328</v>
      </c>
    </row>
    <row r="22" spans="1:4" x14ac:dyDescent="0.25">
      <c r="A22" s="341"/>
      <c r="B22" s="95" t="s">
        <v>194</v>
      </c>
      <c r="C22" s="109">
        <f>'2026_06_sumar'!C23</f>
        <v>3081.25</v>
      </c>
      <c r="D22" s="90"/>
    </row>
    <row r="23" spans="1:4" x14ac:dyDescent="0.25">
      <c r="A23" s="341"/>
      <c r="B23" s="95" t="s">
        <v>195</v>
      </c>
      <c r="C23" s="109">
        <f>'2026_06_sumar'!C24</f>
        <v>2026.5</v>
      </c>
      <c r="D23" s="90"/>
    </row>
    <row r="24" spans="1:4" x14ac:dyDescent="0.25">
      <c r="A24" s="341"/>
      <c r="B24" s="95" t="s">
        <v>196</v>
      </c>
      <c r="C24" s="109">
        <f>'2026_06_sumar'!C25</f>
        <v>1170</v>
      </c>
      <c r="D24" s="90"/>
    </row>
    <row r="25" spans="1:4" x14ac:dyDescent="0.25">
      <c r="A25" s="341"/>
      <c r="B25" s="95" t="s">
        <v>197</v>
      </c>
      <c r="C25" s="109">
        <f>'2026_06_sumar'!C26</f>
        <v>1145.75</v>
      </c>
      <c r="D25" s="90"/>
    </row>
    <row r="26" spans="1:4" x14ac:dyDescent="0.25">
      <c r="A26" s="92"/>
      <c r="B26" s="91" t="s">
        <v>1730</v>
      </c>
      <c r="C26" s="109">
        <f>'2026_06_sumar'!C29</f>
        <v>258</v>
      </c>
      <c r="D26" s="90"/>
    </row>
    <row r="27" spans="1:4" x14ac:dyDescent="0.25">
      <c r="A27" s="92"/>
      <c r="B27" s="96" t="s">
        <v>214</v>
      </c>
      <c r="C27" s="109">
        <f>'2026_06_sumar'!C28</f>
        <v>646.5</v>
      </c>
      <c r="D27" s="90"/>
    </row>
    <row r="28" spans="1:4" x14ac:dyDescent="0.25">
      <c r="C28" s="86"/>
      <c r="D28" s="90"/>
    </row>
    <row r="29" spans="1:4" x14ac:dyDescent="0.25">
      <c r="A29" s="341"/>
      <c r="B29" s="99" t="s">
        <v>200</v>
      </c>
      <c r="C29" s="100">
        <f>SUM(C30:C35)+1</f>
        <v>7591.5</v>
      </c>
      <c r="D29" s="101"/>
    </row>
    <row r="30" spans="1:4" x14ac:dyDescent="0.25">
      <c r="A30" s="341"/>
      <c r="B30" s="95" t="s">
        <v>194</v>
      </c>
      <c r="C30" s="109">
        <f>'2026_06_sumar'!D23</f>
        <v>5360</v>
      </c>
      <c r="D30" s="90"/>
    </row>
    <row r="31" spans="1:4" x14ac:dyDescent="0.25">
      <c r="A31" s="341"/>
      <c r="B31" s="95" t="s">
        <v>195</v>
      </c>
      <c r="C31" s="109">
        <f>'2026_06_sumar'!D24-1</f>
        <v>830.5</v>
      </c>
    </row>
    <row r="32" spans="1:4" x14ac:dyDescent="0.25">
      <c r="A32" s="341"/>
      <c r="B32" s="95" t="s">
        <v>196</v>
      </c>
      <c r="C32" s="109">
        <f>'2026_06_sumar'!D25</f>
        <v>0</v>
      </c>
    </row>
    <row r="33" spans="1:11" x14ac:dyDescent="0.25">
      <c r="A33" s="341"/>
      <c r="B33" s="95" t="s">
        <v>197</v>
      </c>
      <c r="C33" s="109">
        <f>'2026_06_sumar'!D26</f>
        <v>125</v>
      </c>
    </row>
    <row r="34" spans="1:11" x14ac:dyDescent="0.25">
      <c r="A34" s="92"/>
      <c r="B34" s="91" t="s">
        <v>1730</v>
      </c>
      <c r="C34" s="109">
        <f>'2026_06_sumar'!D29</f>
        <v>174</v>
      </c>
    </row>
    <row r="35" spans="1:11" x14ac:dyDescent="0.25">
      <c r="A35" s="92"/>
      <c r="B35" s="96" t="s">
        <v>214</v>
      </c>
      <c r="C35" s="109">
        <f>'2026_06_sumar'!D28</f>
        <v>1101</v>
      </c>
    </row>
    <row r="36" spans="1:11" x14ac:dyDescent="0.25">
      <c r="B36" s="102"/>
      <c r="C36" s="86"/>
    </row>
    <row r="37" spans="1:11" x14ac:dyDescent="0.25">
      <c r="A37" s="92"/>
      <c r="B37" s="103" t="s">
        <v>201</v>
      </c>
      <c r="C37" s="104">
        <f>SUM(C38:C43)</f>
        <v>0</v>
      </c>
    </row>
    <row r="38" spans="1:11" x14ac:dyDescent="0.25">
      <c r="A38" s="92"/>
      <c r="B38" s="95" t="s">
        <v>194</v>
      </c>
      <c r="C38" s="109">
        <f>'2026_06_sumar'!C53</f>
        <v>0</v>
      </c>
    </row>
    <row r="39" spans="1:11" x14ac:dyDescent="0.25">
      <c r="A39" s="92"/>
      <c r="B39" s="95" t="s">
        <v>195</v>
      </c>
      <c r="C39" s="109">
        <f>'2026_06_sumar'!C54</f>
        <v>0</v>
      </c>
    </row>
    <row r="40" spans="1:11" x14ac:dyDescent="0.25">
      <c r="A40" s="92"/>
      <c r="B40" s="95" t="s">
        <v>196</v>
      </c>
      <c r="C40" s="109">
        <v>0</v>
      </c>
    </row>
    <row r="41" spans="1:11" x14ac:dyDescent="0.25">
      <c r="A41" s="92"/>
      <c r="B41" s="95" t="s">
        <v>197</v>
      </c>
      <c r="C41" s="109">
        <f>'2026_06_sumar'!C56</f>
        <v>0</v>
      </c>
    </row>
    <row r="42" spans="1:11" x14ac:dyDescent="0.25">
      <c r="A42" s="92"/>
      <c r="B42" s="91" t="s">
        <v>1730</v>
      </c>
      <c r="C42" s="109">
        <f>'2026_06_sumar'!C59</f>
        <v>0</v>
      </c>
    </row>
    <row r="43" spans="1:11" x14ac:dyDescent="0.25">
      <c r="A43" s="92"/>
      <c r="B43" s="96" t="s">
        <v>214</v>
      </c>
      <c r="C43" s="109">
        <f>'2026_06_sumar'!C58</f>
        <v>0</v>
      </c>
    </row>
    <row r="44" spans="1:11" x14ac:dyDescent="0.25">
      <c r="A44" s="92"/>
      <c r="B44" s="287" t="s">
        <v>1821</v>
      </c>
      <c r="C44" s="104">
        <f>SUM(C45:C50)</f>
        <v>0</v>
      </c>
      <c r="D44" s="297" t="s">
        <v>1822</v>
      </c>
      <c r="E44" s="296" t="s">
        <v>1823</v>
      </c>
      <c r="K44" s="298"/>
    </row>
    <row r="45" spans="1:11" x14ac:dyDescent="0.25">
      <c r="A45" s="92"/>
      <c r="B45" s="95" t="s">
        <v>194</v>
      </c>
      <c r="C45" s="288">
        <f>'2026_06_sumar'!M101</f>
        <v>0</v>
      </c>
    </row>
    <row r="46" spans="1:11" x14ac:dyDescent="0.25">
      <c r="A46" s="92"/>
      <c r="B46" s="95" t="s">
        <v>195</v>
      </c>
      <c r="C46" s="288">
        <f>'2026_06_sumar'!M102</f>
        <v>0</v>
      </c>
    </row>
    <row r="47" spans="1:11" x14ac:dyDescent="0.25">
      <c r="A47" s="92"/>
      <c r="B47" s="95" t="s">
        <v>196</v>
      </c>
      <c r="C47" s="288">
        <f>'2026_06_sumar'!M103</f>
        <v>0</v>
      </c>
    </row>
    <row r="48" spans="1:11" x14ac:dyDescent="0.25">
      <c r="A48" s="92"/>
      <c r="B48" s="95" t="s">
        <v>197</v>
      </c>
      <c r="C48" s="288">
        <f>'2026_06_sumar'!M104</f>
        <v>0</v>
      </c>
    </row>
    <row r="49" spans="1:5" x14ac:dyDescent="0.25">
      <c r="A49" s="92"/>
      <c r="B49" s="96" t="s">
        <v>1730</v>
      </c>
      <c r="C49" s="288">
        <f>'2026_06_sumar'!M105</f>
        <v>0</v>
      </c>
    </row>
    <row r="50" spans="1:5" x14ac:dyDescent="0.25">
      <c r="A50" s="92"/>
      <c r="B50" s="96" t="s">
        <v>214</v>
      </c>
      <c r="C50" s="288">
        <f>'2026_06_sumar'!M106</f>
        <v>0</v>
      </c>
    </row>
    <row r="51" spans="1:5" x14ac:dyDescent="0.25">
      <c r="A51" s="105"/>
      <c r="B51" s="106"/>
      <c r="C51" s="107"/>
    </row>
    <row r="52" spans="1:5" x14ac:dyDescent="0.25">
      <c r="A52" s="341"/>
      <c r="B52" s="108" t="s">
        <v>202</v>
      </c>
      <c r="C52" s="139">
        <f>SUM(C53:C58)</f>
        <v>20.5</v>
      </c>
      <c r="D52" s="178">
        <f>C52+C60</f>
        <v>279.5</v>
      </c>
    </row>
    <row r="53" spans="1:5" x14ac:dyDescent="0.25">
      <c r="A53" s="341"/>
      <c r="B53" s="95" t="s">
        <v>194</v>
      </c>
      <c r="C53" s="109">
        <f>'2026_06_sumar'!L23-C45</f>
        <v>11.5</v>
      </c>
      <c r="D53" s="178">
        <f>C53+C61</f>
        <v>80.5</v>
      </c>
      <c r="E53" s="178"/>
    </row>
    <row r="54" spans="1:5" x14ac:dyDescent="0.25">
      <c r="A54" s="341"/>
      <c r="B54" s="95" t="s">
        <v>195</v>
      </c>
      <c r="C54" s="109">
        <f>'2026_06_sumar'!L24-C46</f>
        <v>6</v>
      </c>
      <c r="D54" s="178">
        <f>C54+C62</f>
        <v>40</v>
      </c>
    </row>
    <row r="55" spans="1:5" x14ac:dyDescent="0.25">
      <c r="A55" s="341"/>
      <c r="B55" s="95" t="s">
        <v>196</v>
      </c>
      <c r="C55" s="109">
        <f>'2026_06_sumar'!L25-C47</f>
        <v>0</v>
      </c>
      <c r="D55" s="178">
        <f t="shared" ref="D55:D57" si="2">C55+C63</f>
        <v>76.5</v>
      </c>
      <c r="E55" s="178">
        <f>D55+D56</f>
        <v>95.5</v>
      </c>
    </row>
    <row r="56" spans="1:5" x14ac:dyDescent="0.25">
      <c r="A56" s="341"/>
      <c r="B56" s="95" t="s">
        <v>197</v>
      </c>
      <c r="C56" s="109">
        <f>'2026_06_sumar'!L26-C48</f>
        <v>3</v>
      </c>
      <c r="D56" s="178">
        <f t="shared" si="2"/>
        <v>19</v>
      </c>
    </row>
    <row r="57" spans="1:5" x14ac:dyDescent="0.25">
      <c r="A57" s="92"/>
      <c r="B57" s="91" t="s">
        <v>1730</v>
      </c>
      <c r="C57" s="109">
        <f>'2026_06_sumar'!L29-C49</f>
        <v>0</v>
      </c>
      <c r="D57" s="178">
        <f t="shared" si="2"/>
        <v>0</v>
      </c>
    </row>
    <row r="58" spans="1:5" x14ac:dyDescent="0.25">
      <c r="A58" s="92"/>
      <c r="B58" s="96" t="s">
        <v>214</v>
      </c>
      <c r="C58" s="109">
        <f>'2026_06_sumar'!L28-C50</f>
        <v>0</v>
      </c>
      <c r="D58" s="178">
        <f>C58+C66</f>
        <v>63.5</v>
      </c>
    </row>
    <row r="59" spans="1:5" x14ac:dyDescent="0.25">
      <c r="C59" s="86"/>
    </row>
    <row r="60" spans="1:5" x14ac:dyDescent="0.25">
      <c r="A60" s="341"/>
      <c r="B60" s="108" t="s">
        <v>203</v>
      </c>
      <c r="C60" s="139">
        <f>SUM(C61:C66)</f>
        <v>259</v>
      </c>
      <c r="D60" s="140"/>
    </row>
    <row r="61" spans="1:5" x14ac:dyDescent="0.25">
      <c r="A61" s="341"/>
      <c r="B61" s="95" t="s">
        <v>194</v>
      </c>
      <c r="C61" s="302">
        <f>'2026_06_sumar'!M37</f>
        <v>69</v>
      </c>
      <c r="D61" s="140"/>
    </row>
    <row r="62" spans="1:5" x14ac:dyDescent="0.25">
      <c r="A62" s="341"/>
      <c r="B62" s="95" t="s">
        <v>195</v>
      </c>
      <c r="C62" s="302">
        <f>'2026_06_sumar'!M38</f>
        <v>34</v>
      </c>
      <c r="D62" s="140"/>
    </row>
    <row r="63" spans="1:5" x14ac:dyDescent="0.25">
      <c r="A63" s="341"/>
      <c r="B63" s="95" t="s">
        <v>196</v>
      </c>
      <c r="C63" s="302">
        <f>'2026_06_sumar'!M39</f>
        <v>76.5</v>
      </c>
      <c r="D63" s="140"/>
    </row>
    <row r="64" spans="1:5" x14ac:dyDescent="0.25">
      <c r="A64" s="341"/>
      <c r="B64" s="95" t="s">
        <v>197</v>
      </c>
      <c r="C64" s="302">
        <f>'2026_06_sumar'!M40</f>
        <v>16</v>
      </c>
      <c r="D64" s="140"/>
    </row>
    <row r="65" spans="1:4" x14ac:dyDescent="0.25">
      <c r="A65" s="92"/>
      <c r="B65" s="91" t="s">
        <v>1730</v>
      </c>
      <c r="C65" s="302">
        <f>'2026_06_sumar'!M43</f>
        <v>0</v>
      </c>
      <c r="D65" s="140"/>
    </row>
    <row r="66" spans="1:4" x14ac:dyDescent="0.25">
      <c r="B66" s="96" t="s">
        <v>214</v>
      </c>
      <c r="C66" s="302">
        <f>'2026_06_sumar'!M42</f>
        <v>63.5</v>
      </c>
      <c r="D66" s="140"/>
    </row>
    <row r="67" spans="1:4" x14ac:dyDescent="0.25">
      <c r="C67" s="303"/>
    </row>
  </sheetData>
  <mergeCells count="6">
    <mergeCell ref="A60:A64"/>
    <mergeCell ref="A5:A9"/>
    <mergeCell ref="A13:A18"/>
    <mergeCell ref="A21:A25"/>
    <mergeCell ref="A29:A33"/>
    <mergeCell ref="A52:A56"/>
  </mergeCells>
  <pageMargins left="0.70866141732283472" right="0.70866141732283472" top="0.15748031496062992" bottom="0.15748031496062992" header="0.31496062992125984" footer="0.31496062992125984"/>
  <pageSetup paperSize="9" scale="6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14"/>
  <sheetViews>
    <sheetView workbookViewId="0">
      <selection sqref="A1:L114"/>
    </sheetView>
  </sheetViews>
  <sheetFormatPr defaultRowHeight="12.75" x14ac:dyDescent="0.2"/>
  <cols>
    <col min="2" max="2" width="14" customWidth="1"/>
    <col min="3" max="3" width="13.7109375" customWidth="1"/>
    <col min="4" max="4" width="10.5703125" customWidth="1"/>
    <col min="5" max="5" width="10.42578125" customWidth="1"/>
    <col min="6" max="6" width="9.42578125" customWidth="1"/>
    <col min="7" max="7" width="10" customWidth="1"/>
    <col min="8" max="8" width="12" customWidth="1"/>
    <col min="9" max="9" width="9.5703125" customWidth="1"/>
    <col min="10" max="10" width="12.5703125" customWidth="1"/>
    <col min="11" max="11" width="15" customWidth="1"/>
    <col min="12" max="12" width="15.710937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47</v>
      </c>
      <c r="J1" t="s">
        <v>48</v>
      </c>
      <c r="K1" t="s">
        <v>49</v>
      </c>
      <c r="L1" t="s">
        <v>50</v>
      </c>
    </row>
    <row r="2" spans="1:12" x14ac:dyDescent="0.2">
      <c r="A2" t="s">
        <v>1676</v>
      </c>
      <c r="B2" t="s">
        <v>1677</v>
      </c>
      <c r="C2" t="s">
        <v>15</v>
      </c>
      <c r="D2" t="s">
        <v>9</v>
      </c>
      <c r="E2" t="s">
        <v>18</v>
      </c>
      <c r="F2">
        <v>1</v>
      </c>
      <c r="G2">
        <v>0</v>
      </c>
      <c r="H2">
        <v>1</v>
      </c>
      <c r="I2" t="s">
        <v>1656</v>
      </c>
      <c r="J2" t="s">
        <v>1690</v>
      </c>
      <c r="K2" t="s">
        <v>1691</v>
      </c>
      <c r="L2" t="s">
        <v>53</v>
      </c>
    </row>
    <row r="3" spans="1:12" x14ac:dyDescent="0.2">
      <c r="A3" t="s">
        <v>39</v>
      </c>
      <c r="B3" t="s">
        <v>40</v>
      </c>
      <c r="C3" t="s">
        <v>15</v>
      </c>
      <c r="D3" t="s">
        <v>9</v>
      </c>
      <c r="E3" t="s">
        <v>16</v>
      </c>
      <c r="F3">
        <v>91</v>
      </c>
      <c r="G3">
        <v>9</v>
      </c>
      <c r="H3">
        <v>100</v>
      </c>
      <c r="I3" t="s">
        <v>1656</v>
      </c>
      <c r="J3" t="s">
        <v>68</v>
      </c>
      <c r="K3" t="s">
        <v>1692</v>
      </c>
      <c r="L3" t="s">
        <v>70</v>
      </c>
    </row>
    <row r="4" spans="1:12" x14ac:dyDescent="0.2">
      <c r="A4" t="s">
        <v>39</v>
      </c>
      <c r="B4" t="s">
        <v>40</v>
      </c>
      <c r="C4" t="s">
        <v>15</v>
      </c>
      <c r="D4" t="s">
        <v>9</v>
      </c>
      <c r="E4" t="s">
        <v>18</v>
      </c>
      <c r="F4">
        <v>10</v>
      </c>
      <c r="G4">
        <v>14.25</v>
      </c>
      <c r="H4">
        <v>24.25</v>
      </c>
      <c r="I4" t="s">
        <v>1656</v>
      </c>
      <c r="J4" t="s">
        <v>68</v>
      </c>
      <c r="K4" t="s">
        <v>1692</v>
      </c>
      <c r="L4" t="s">
        <v>70</v>
      </c>
    </row>
    <row r="5" spans="1:12" x14ac:dyDescent="0.2">
      <c r="A5" t="s">
        <v>39</v>
      </c>
      <c r="B5" t="s">
        <v>40</v>
      </c>
      <c r="C5" t="s">
        <v>15</v>
      </c>
      <c r="D5" t="s">
        <v>9</v>
      </c>
      <c r="E5" t="s">
        <v>36</v>
      </c>
      <c r="F5">
        <v>21.5</v>
      </c>
      <c r="G5">
        <v>1.5</v>
      </c>
      <c r="H5">
        <v>23</v>
      </c>
      <c r="I5" t="s">
        <v>1656</v>
      </c>
      <c r="J5" t="s">
        <v>68</v>
      </c>
      <c r="K5" t="s">
        <v>1692</v>
      </c>
      <c r="L5" t="s">
        <v>70</v>
      </c>
    </row>
    <row r="6" spans="1:12" x14ac:dyDescent="0.2">
      <c r="A6" t="s">
        <v>39</v>
      </c>
      <c r="B6" t="s">
        <v>40</v>
      </c>
      <c r="C6" t="s">
        <v>15</v>
      </c>
      <c r="D6" t="s">
        <v>9</v>
      </c>
      <c r="E6" t="s">
        <v>10</v>
      </c>
      <c r="F6">
        <v>112</v>
      </c>
      <c r="G6">
        <v>16</v>
      </c>
      <c r="H6">
        <v>128</v>
      </c>
      <c r="I6" t="s">
        <v>1656</v>
      </c>
      <c r="J6" t="s">
        <v>68</v>
      </c>
      <c r="K6" t="s">
        <v>1692</v>
      </c>
      <c r="L6" t="s">
        <v>70</v>
      </c>
    </row>
    <row r="7" spans="1:12" x14ac:dyDescent="0.2">
      <c r="A7" t="s">
        <v>39</v>
      </c>
      <c r="B7" t="s">
        <v>40</v>
      </c>
      <c r="C7" t="s">
        <v>15</v>
      </c>
      <c r="D7" t="s">
        <v>9</v>
      </c>
      <c r="E7" t="s">
        <v>29</v>
      </c>
      <c r="F7">
        <v>5</v>
      </c>
      <c r="G7">
        <v>0</v>
      </c>
      <c r="H7">
        <v>5</v>
      </c>
      <c r="I7" t="s">
        <v>1656</v>
      </c>
      <c r="J7" t="s">
        <v>68</v>
      </c>
      <c r="K7" t="s">
        <v>1692</v>
      </c>
      <c r="L7" t="s">
        <v>70</v>
      </c>
    </row>
    <row r="8" spans="1:12" x14ac:dyDescent="0.2">
      <c r="A8" t="s">
        <v>39</v>
      </c>
      <c r="B8" t="s">
        <v>40</v>
      </c>
      <c r="C8" t="s">
        <v>15</v>
      </c>
      <c r="D8" t="s">
        <v>9</v>
      </c>
      <c r="E8" t="s">
        <v>19</v>
      </c>
      <c r="F8">
        <v>27.5</v>
      </c>
      <c r="G8">
        <v>0</v>
      </c>
      <c r="H8">
        <v>27.5</v>
      </c>
      <c r="I8" t="s">
        <v>1656</v>
      </c>
      <c r="J8" t="s">
        <v>68</v>
      </c>
      <c r="K8" t="s">
        <v>1692</v>
      </c>
      <c r="L8" t="s">
        <v>70</v>
      </c>
    </row>
    <row r="9" spans="1:12" x14ac:dyDescent="0.2">
      <c r="A9" t="s">
        <v>1674</v>
      </c>
      <c r="B9" t="s">
        <v>1675</v>
      </c>
      <c r="C9" t="s">
        <v>15</v>
      </c>
      <c r="D9" t="s">
        <v>9</v>
      </c>
      <c r="E9" t="s">
        <v>18</v>
      </c>
      <c r="F9">
        <v>1</v>
      </c>
      <c r="G9">
        <v>0</v>
      </c>
      <c r="H9">
        <v>1</v>
      </c>
      <c r="I9" t="s">
        <v>1656</v>
      </c>
      <c r="J9" t="s">
        <v>1689</v>
      </c>
      <c r="K9" t="s">
        <v>1691</v>
      </c>
      <c r="L9" t="s">
        <v>53</v>
      </c>
    </row>
    <row r="10" spans="1:12" x14ac:dyDescent="0.2">
      <c r="A10" t="s">
        <v>1673</v>
      </c>
      <c r="B10" t="s">
        <v>1557</v>
      </c>
      <c r="C10" t="s">
        <v>15</v>
      </c>
      <c r="D10" t="s">
        <v>9</v>
      </c>
      <c r="E10" t="s">
        <v>29</v>
      </c>
      <c r="F10">
        <v>3.5</v>
      </c>
      <c r="G10">
        <v>0</v>
      </c>
      <c r="H10">
        <v>3.5</v>
      </c>
      <c r="I10" t="s">
        <v>1656</v>
      </c>
      <c r="J10" t="s">
        <v>1688</v>
      </c>
      <c r="K10" t="s">
        <v>1692</v>
      </c>
      <c r="L10" t="s">
        <v>70</v>
      </c>
    </row>
    <row r="11" spans="1:12" x14ac:dyDescent="0.2">
      <c r="A11" t="s">
        <v>1673</v>
      </c>
      <c r="B11" t="s">
        <v>1557</v>
      </c>
      <c r="C11" t="s">
        <v>15</v>
      </c>
      <c r="D11" t="s">
        <v>9</v>
      </c>
      <c r="E11" t="s">
        <v>18</v>
      </c>
      <c r="F11">
        <v>3</v>
      </c>
      <c r="G11">
        <v>0</v>
      </c>
      <c r="H11">
        <v>3</v>
      </c>
      <c r="I11" t="s">
        <v>1656</v>
      </c>
      <c r="J11" t="s">
        <v>1688</v>
      </c>
      <c r="K11" t="s">
        <v>1692</v>
      </c>
      <c r="L11" t="s">
        <v>70</v>
      </c>
    </row>
    <row r="12" spans="1:12" x14ac:dyDescent="0.2">
      <c r="A12" t="s">
        <v>1673</v>
      </c>
      <c r="B12" t="s">
        <v>1557</v>
      </c>
      <c r="C12" t="s">
        <v>15</v>
      </c>
      <c r="D12" t="s">
        <v>9</v>
      </c>
      <c r="E12" t="s">
        <v>16</v>
      </c>
      <c r="F12">
        <v>4</v>
      </c>
      <c r="G12">
        <v>0</v>
      </c>
      <c r="H12">
        <v>4</v>
      </c>
      <c r="I12" t="s">
        <v>1656</v>
      </c>
      <c r="J12" t="s">
        <v>1688</v>
      </c>
      <c r="K12" t="s">
        <v>1692</v>
      </c>
      <c r="L12" t="s">
        <v>70</v>
      </c>
    </row>
    <row r="13" spans="1:12" x14ac:dyDescent="0.2">
      <c r="A13" t="s">
        <v>1672</v>
      </c>
      <c r="B13" t="s">
        <v>1390</v>
      </c>
      <c r="C13" t="s">
        <v>15</v>
      </c>
      <c r="D13" t="s">
        <v>9</v>
      </c>
      <c r="E13" t="s">
        <v>29</v>
      </c>
      <c r="F13">
        <v>10</v>
      </c>
      <c r="G13">
        <v>0</v>
      </c>
      <c r="H13">
        <v>10</v>
      </c>
      <c r="I13" t="s">
        <v>1656</v>
      </c>
      <c r="J13" t="s">
        <v>1686</v>
      </c>
      <c r="K13" t="s">
        <v>1692</v>
      </c>
      <c r="L13" t="s">
        <v>70</v>
      </c>
    </row>
    <row r="14" spans="1:12" x14ac:dyDescent="0.2">
      <c r="A14" t="s">
        <v>1672</v>
      </c>
      <c r="B14" t="s">
        <v>1390</v>
      </c>
      <c r="C14" t="s">
        <v>15</v>
      </c>
      <c r="D14" t="s">
        <v>9</v>
      </c>
      <c r="E14" t="s">
        <v>18</v>
      </c>
      <c r="F14">
        <v>2</v>
      </c>
      <c r="G14">
        <v>0</v>
      </c>
      <c r="H14">
        <v>2</v>
      </c>
      <c r="I14" t="s">
        <v>1656</v>
      </c>
      <c r="J14" t="s">
        <v>1686</v>
      </c>
      <c r="K14" t="s">
        <v>1692</v>
      </c>
      <c r="L14" t="s">
        <v>70</v>
      </c>
    </row>
    <row r="15" spans="1:12" x14ac:dyDescent="0.2">
      <c r="A15" t="s">
        <v>1671</v>
      </c>
      <c r="B15" t="s">
        <v>1557</v>
      </c>
      <c r="C15" t="s">
        <v>15</v>
      </c>
      <c r="D15" t="s">
        <v>9</v>
      </c>
      <c r="E15" t="s">
        <v>18</v>
      </c>
      <c r="F15">
        <v>16.75</v>
      </c>
      <c r="G15">
        <v>0</v>
      </c>
      <c r="H15">
        <v>16.75</v>
      </c>
      <c r="I15" t="s">
        <v>1656</v>
      </c>
      <c r="J15" t="s">
        <v>1685</v>
      </c>
      <c r="K15" t="s">
        <v>1692</v>
      </c>
      <c r="L15" t="s">
        <v>70</v>
      </c>
    </row>
    <row r="16" spans="1:12" x14ac:dyDescent="0.2">
      <c r="A16" t="s">
        <v>1671</v>
      </c>
      <c r="B16" t="s">
        <v>1557</v>
      </c>
      <c r="C16" t="s">
        <v>15</v>
      </c>
      <c r="D16" t="s">
        <v>9</v>
      </c>
      <c r="E16" t="s">
        <v>16</v>
      </c>
      <c r="F16">
        <v>16</v>
      </c>
      <c r="G16">
        <v>0</v>
      </c>
      <c r="H16">
        <v>16</v>
      </c>
      <c r="I16" t="s">
        <v>1656</v>
      </c>
      <c r="J16" t="s">
        <v>1685</v>
      </c>
      <c r="K16" t="s">
        <v>1692</v>
      </c>
      <c r="L16" t="s">
        <v>70</v>
      </c>
    </row>
    <row r="17" spans="1:12" x14ac:dyDescent="0.2">
      <c r="A17" t="s">
        <v>1669</v>
      </c>
      <c r="B17" t="s">
        <v>1670</v>
      </c>
      <c r="C17" t="s">
        <v>15</v>
      </c>
      <c r="D17" t="s">
        <v>9</v>
      </c>
      <c r="E17" t="s">
        <v>29</v>
      </c>
      <c r="F17">
        <v>11.5</v>
      </c>
      <c r="G17">
        <v>0</v>
      </c>
      <c r="H17">
        <v>11.5</v>
      </c>
      <c r="I17" t="s">
        <v>1656</v>
      </c>
      <c r="J17" t="s">
        <v>1684</v>
      </c>
      <c r="K17" t="s">
        <v>1692</v>
      </c>
      <c r="L17" t="s">
        <v>70</v>
      </c>
    </row>
    <row r="18" spans="1:12" x14ac:dyDescent="0.2">
      <c r="A18" t="s">
        <v>1669</v>
      </c>
      <c r="B18" t="s">
        <v>1670</v>
      </c>
      <c r="C18" t="s">
        <v>15</v>
      </c>
      <c r="D18" t="s">
        <v>9</v>
      </c>
      <c r="E18" t="s">
        <v>18</v>
      </c>
      <c r="F18">
        <v>3.75</v>
      </c>
      <c r="G18">
        <v>3.25</v>
      </c>
      <c r="H18">
        <v>7</v>
      </c>
      <c r="I18" t="s">
        <v>1656</v>
      </c>
      <c r="J18" t="s">
        <v>1684</v>
      </c>
      <c r="K18" t="s">
        <v>1692</v>
      </c>
      <c r="L18" t="s">
        <v>70</v>
      </c>
    </row>
    <row r="19" spans="1:12" x14ac:dyDescent="0.2">
      <c r="A19" t="s">
        <v>1669</v>
      </c>
      <c r="B19" t="s">
        <v>1670</v>
      </c>
      <c r="C19" t="s">
        <v>15</v>
      </c>
      <c r="D19" t="s">
        <v>9</v>
      </c>
      <c r="E19" t="s">
        <v>16</v>
      </c>
      <c r="F19">
        <v>7.5</v>
      </c>
      <c r="G19">
        <v>0</v>
      </c>
      <c r="H19">
        <v>7.5</v>
      </c>
      <c r="I19" t="s">
        <v>1656</v>
      </c>
      <c r="J19" t="s">
        <v>1684</v>
      </c>
      <c r="K19" t="s">
        <v>1692</v>
      </c>
      <c r="L19" t="s">
        <v>70</v>
      </c>
    </row>
    <row r="20" spans="1:12" x14ac:dyDescent="0.2">
      <c r="A20" t="s">
        <v>1668</v>
      </c>
      <c r="B20" t="s">
        <v>1389</v>
      </c>
      <c r="C20" t="s">
        <v>15</v>
      </c>
      <c r="D20" t="s">
        <v>9</v>
      </c>
      <c r="E20" t="s">
        <v>29</v>
      </c>
      <c r="F20">
        <v>5</v>
      </c>
      <c r="G20">
        <v>0</v>
      </c>
      <c r="H20">
        <v>5</v>
      </c>
      <c r="I20" t="s">
        <v>1656</v>
      </c>
      <c r="J20" t="s">
        <v>1683</v>
      </c>
      <c r="K20" t="s">
        <v>1692</v>
      </c>
      <c r="L20" t="s">
        <v>70</v>
      </c>
    </row>
    <row r="21" spans="1:12" x14ac:dyDescent="0.2">
      <c r="A21" t="s">
        <v>279</v>
      </c>
      <c r="B21" t="s">
        <v>280</v>
      </c>
      <c r="C21" t="s">
        <v>15</v>
      </c>
      <c r="D21" t="s">
        <v>9</v>
      </c>
      <c r="E21" t="s">
        <v>34</v>
      </c>
      <c r="F21">
        <v>24</v>
      </c>
      <c r="G21">
        <v>7.5</v>
      </c>
      <c r="H21">
        <v>31.5</v>
      </c>
      <c r="I21" t="s">
        <v>1656</v>
      </c>
      <c r="J21" t="s">
        <v>282</v>
      </c>
      <c r="K21" t="s">
        <v>1692</v>
      </c>
      <c r="L21" t="s">
        <v>70</v>
      </c>
    </row>
    <row r="22" spans="1:12" x14ac:dyDescent="0.2">
      <c r="A22" t="s">
        <v>279</v>
      </c>
      <c r="B22" t="s">
        <v>280</v>
      </c>
      <c r="C22" t="s">
        <v>15</v>
      </c>
      <c r="D22" t="s">
        <v>9</v>
      </c>
      <c r="E22" t="s">
        <v>35</v>
      </c>
      <c r="F22">
        <v>26</v>
      </c>
      <c r="G22">
        <v>4</v>
      </c>
      <c r="H22">
        <v>30</v>
      </c>
      <c r="I22" t="s">
        <v>1656</v>
      </c>
      <c r="J22" t="s">
        <v>282</v>
      </c>
      <c r="K22" t="s">
        <v>1692</v>
      </c>
      <c r="L22" t="s">
        <v>70</v>
      </c>
    </row>
    <row r="23" spans="1:12" x14ac:dyDescent="0.2">
      <c r="A23" t="s">
        <v>1666</v>
      </c>
      <c r="B23" t="s">
        <v>1667</v>
      </c>
      <c r="C23" t="s">
        <v>15</v>
      </c>
      <c r="D23" t="s">
        <v>9</v>
      </c>
      <c r="E23" t="s">
        <v>29</v>
      </c>
      <c r="F23">
        <v>7</v>
      </c>
      <c r="G23">
        <v>0</v>
      </c>
      <c r="H23">
        <v>7</v>
      </c>
      <c r="I23" t="s">
        <v>1656</v>
      </c>
      <c r="J23" t="s">
        <v>1682</v>
      </c>
      <c r="K23" t="s">
        <v>1692</v>
      </c>
      <c r="L23" t="s">
        <v>70</v>
      </c>
    </row>
    <row r="24" spans="1:12" x14ac:dyDescent="0.2">
      <c r="A24" t="s">
        <v>1666</v>
      </c>
      <c r="B24" t="s">
        <v>1667</v>
      </c>
      <c r="C24" t="s">
        <v>15</v>
      </c>
      <c r="D24" t="s">
        <v>9</v>
      </c>
      <c r="E24" t="s">
        <v>18</v>
      </c>
      <c r="F24">
        <v>5</v>
      </c>
      <c r="G24">
        <v>2.25</v>
      </c>
      <c r="H24">
        <v>7.25</v>
      </c>
      <c r="I24" t="s">
        <v>1656</v>
      </c>
      <c r="J24" t="s">
        <v>1682</v>
      </c>
      <c r="K24" t="s">
        <v>1692</v>
      </c>
      <c r="L24" t="s">
        <v>70</v>
      </c>
    </row>
    <row r="25" spans="1:12" x14ac:dyDescent="0.2">
      <c r="A25" t="s">
        <v>1666</v>
      </c>
      <c r="B25" t="s">
        <v>1667</v>
      </c>
      <c r="C25" t="s">
        <v>15</v>
      </c>
      <c r="D25" t="s">
        <v>9</v>
      </c>
      <c r="E25" t="s">
        <v>16</v>
      </c>
      <c r="F25">
        <v>5</v>
      </c>
      <c r="G25">
        <v>0</v>
      </c>
      <c r="H25">
        <v>5</v>
      </c>
      <c r="I25" t="s">
        <v>1656</v>
      </c>
      <c r="J25" t="s">
        <v>1682</v>
      </c>
      <c r="K25" t="s">
        <v>1692</v>
      </c>
      <c r="L25" t="s">
        <v>70</v>
      </c>
    </row>
    <row r="26" spans="1:12" x14ac:dyDescent="0.2">
      <c r="A26" t="s">
        <v>1642</v>
      </c>
      <c r="B26" t="s">
        <v>1643</v>
      </c>
      <c r="C26" t="s">
        <v>15</v>
      </c>
      <c r="D26" t="s">
        <v>9</v>
      </c>
      <c r="E26" t="s">
        <v>16</v>
      </c>
      <c r="F26">
        <v>8</v>
      </c>
      <c r="G26">
        <v>0</v>
      </c>
      <c r="H26">
        <v>8</v>
      </c>
      <c r="I26" t="s">
        <v>1656</v>
      </c>
      <c r="J26" t="s">
        <v>1650</v>
      </c>
      <c r="K26" t="s">
        <v>1692</v>
      </c>
      <c r="L26" t="s">
        <v>70</v>
      </c>
    </row>
    <row r="27" spans="1:12" x14ac:dyDescent="0.2">
      <c r="A27" t="s">
        <v>1640</v>
      </c>
      <c r="B27" t="s">
        <v>1641</v>
      </c>
      <c r="C27" t="s">
        <v>15</v>
      </c>
      <c r="D27" t="s">
        <v>9</v>
      </c>
      <c r="E27" t="s">
        <v>18</v>
      </c>
      <c r="F27">
        <v>54.5</v>
      </c>
      <c r="G27">
        <v>7</v>
      </c>
      <c r="H27">
        <v>61.5</v>
      </c>
      <c r="I27" t="s">
        <v>1656</v>
      </c>
      <c r="J27" t="s">
        <v>1655</v>
      </c>
      <c r="K27" t="s">
        <v>1692</v>
      </c>
      <c r="L27" t="s">
        <v>70</v>
      </c>
    </row>
    <row r="28" spans="1:12" x14ac:dyDescent="0.2">
      <c r="A28" t="s">
        <v>1640</v>
      </c>
      <c r="B28" t="s">
        <v>1641</v>
      </c>
      <c r="C28" t="s">
        <v>15</v>
      </c>
      <c r="D28" t="s">
        <v>9</v>
      </c>
      <c r="E28" t="s">
        <v>16</v>
      </c>
      <c r="F28">
        <v>71</v>
      </c>
      <c r="G28">
        <v>20</v>
      </c>
      <c r="H28">
        <v>91</v>
      </c>
      <c r="I28" t="s">
        <v>1656</v>
      </c>
      <c r="J28" t="s">
        <v>1655</v>
      </c>
      <c r="K28" t="s">
        <v>1692</v>
      </c>
      <c r="L28" t="s">
        <v>70</v>
      </c>
    </row>
    <row r="29" spans="1:12" x14ac:dyDescent="0.2">
      <c r="A29" t="s">
        <v>1638</v>
      </c>
      <c r="B29" t="s">
        <v>1639</v>
      </c>
      <c r="C29" t="s">
        <v>15</v>
      </c>
      <c r="D29" t="s">
        <v>9</v>
      </c>
      <c r="E29" t="s">
        <v>36</v>
      </c>
      <c r="F29">
        <v>59.5</v>
      </c>
      <c r="G29">
        <v>14.5</v>
      </c>
      <c r="H29">
        <v>74</v>
      </c>
      <c r="I29" t="s">
        <v>1656</v>
      </c>
      <c r="J29" t="s">
        <v>1654</v>
      </c>
      <c r="K29" t="s">
        <v>1692</v>
      </c>
      <c r="L29" t="s">
        <v>70</v>
      </c>
    </row>
    <row r="30" spans="1:12" x14ac:dyDescent="0.2">
      <c r="A30" t="s">
        <v>1638</v>
      </c>
      <c r="B30" t="s">
        <v>1639</v>
      </c>
      <c r="C30" t="s">
        <v>15</v>
      </c>
      <c r="D30" t="s">
        <v>9</v>
      </c>
      <c r="E30" t="s">
        <v>18</v>
      </c>
      <c r="F30">
        <v>7.75</v>
      </c>
      <c r="G30">
        <v>12.25</v>
      </c>
      <c r="H30">
        <v>20</v>
      </c>
      <c r="I30" t="s">
        <v>1656</v>
      </c>
      <c r="J30" t="s">
        <v>1654</v>
      </c>
      <c r="K30" t="s">
        <v>1692</v>
      </c>
      <c r="L30" t="s">
        <v>70</v>
      </c>
    </row>
    <row r="31" spans="1:12" x14ac:dyDescent="0.2">
      <c r="A31" t="s">
        <v>1638</v>
      </c>
      <c r="B31" t="s">
        <v>1639</v>
      </c>
      <c r="C31" t="s">
        <v>15</v>
      </c>
      <c r="D31" t="s">
        <v>9</v>
      </c>
      <c r="E31" t="s">
        <v>35</v>
      </c>
      <c r="F31">
        <v>104</v>
      </c>
      <c r="G31">
        <v>2</v>
      </c>
      <c r="H31">
        <v>106</v>
      </c>
      <c r="I31" t="s">
        <v>1656</v>
      </c>
      <c r="J31" t="s">
        <v>1654</v>
      </c>
      <c r="K31" t="s">
        <v>1692</v>
      </c>
      <c r="L31" t="s">
        <v>70</v>
      </c>
    </row>
    <row r="32" spans="1:12" x14ac:dyDescent="0.2">
      <c r="A32" t="s">
        <v>1638</v>
      </c>
      <c r="B32" t="s">
        <v>1639</v>
      </c>
      <c r="C32" t="s">
        <v>15</v>
      </c>
      <c r="D32" t="s">
        <v>9</v>
      </c>
      <c r="E32" t="s">
        <v>34</v>
      </c>
      <c r="F32">
        <v>104</v>
      </c>
      <c r="G32">
        <v>12</v>
      </c>
      <c r="H32">
        <v>116</v>
      </c>
      <c r="I32" t="s">
        <v>1656</v>
      </c>
      <c r="J32" t="s">
        <v>1654</v>
      </c>
      <c r="K32" t="s">
        <v>1692</v>
      </c>
      <c r="L32" t="s">
        <v>70</v>
      </c>
    </row>
    <row r="33" spans="1:12" x14ac:dyDescent="0.2">
      <c r="A33" t="s">
        <v>1638</v>
      </c>
      <c r="B33" t="s">
        <v>1639</v>
      </c>
      <c r="C33" t="s">
        <v>15</v>
      </c>
      <c r="D33" t="s">
        <v>9</v>
      </c>
      <c r="E33" t="s">
        <v>16</v>
      </c>
      <c r="F33">
        <v>30</v>
      </c>
      <c r="G33">
        <v>3</v>
      </c>
      <c r="H33">
        <v>33</v>
      </c>
      <c r="I33" t="s">
        <v>1656</v>
      </c>
      <c r="J33" t="s">
        <v>1654</v>
      </c>
      <c r="K33" t="s">
        <v>1692</v>
      </c>
      <c r="L33" t="s">
        <v>70</v>
      </c>
    </row>
    <row r="34" spans="1:12" x14ac:dyDescent="0.2">
      <c r="A34" t="s">
        <v>1637</v>
      </c>
      <c r="B34" t="s">
        <v>1636</v>
      </c>
      <c r="C34" t="s">
        <v>15</v>
      </c>
      <c r="D34" t="s">
        <v>9</v>
      </c>
      <c r="E34" t="s">
        <v>29</v>
      </c>
      <c r="F34">
        <v>4.5</v>
      </c>
      <c r="G34">
        <v>0</v>
      </c>
      <c r="H34">
        <v>4.5</v>
      </c>
      <c r="I34" t="s">
        <v>1656</v>
      </c>
      <c r="J34" t="s">
        <v>1653</v>
      </c>
      <c r="K34" t="s">
        <v>1692</v>
      </c>
      <c r="L34" t="s">
        <v>70</v>
      </c>
    </row>
    <row r="35" spans="1:12" x14ac:dyDescent="0.2">
      <c r="A35" t="s">
        <v>1637</v>
      </c>
      <c r="B35" t="s">
        <v>1636</v>
      </c>
      <c r="C35" t="s">
        <v>15</v>
      </c>
      <c r="D35" t="s">
        <v>9</v>
      </c>
      <c r="E35" t="s">
        <v>18</v>
      </c>
      <c r="F35">
        <v>2.75</v>
      </c>
      <c r="G35">
        <v>0</v>
      </c>
      <c r="H35">
        <v>2.75</v>
      </c>
      <c r="I35" t="s">
        <v>1656</v>
      </c>
      <c r="J35" t="s">
        <v>1653</v>
      </c>
      <c r="K35" t="s">
        <v>1692</v>
      </c>
      <c r="L35" t="s">
        <v>70</v>
      </c>
    </row>
    <row r="36" spans="1:12" x14ac:dyDescent="0.2">
      <c r="A36" t="s">
        <v>1637</v>
      </c>
      <c r="B36" t="s">
        <v>1636</v>
      </c>
      <c r="C36" t="s">
        <v>15</v>
      </c>
      <c r="D36" t="s">
        <v>9</v>
      </c>
      <c r="E36" t="s">
        <v>16</v>
      </c>
      <c r="F36">
        <v>6</v>
      </c>
      <c r="G36">
        <v>0</v>
      </c>
      <c r="H36">
        <v>6</v>
      </c>
      <c r="I36" t="s">
        <v>1656</v>
      </c>
      <c r="J36" t="s">
        <v>1653</v>
      </c>
      <c r="K36" t="s">
        <v>1692</v>
      </c>
      <c r="L36" t="s">
        <v>70</v>
      </c>
    </row>
    <row r="37" spans="1:12" x14ac:dyDescent="0.2">
      <c r="A37" t="s">
        <v>1635</v>
      </c>
      <c r="B37" t="s">
        <v>1636</v>
      </c>
      <c r="C37" t="s">
        <v>15</v>
      </c>
      <c r="D37" t="s">
        <v>9</v>
      </c>
      <c r="E37" t="s">
        <v>29</v>
      </c>
      <c r="F37">
        <v>2.5</v>
      </c>
      <c r="G37">
        <v>0</v>
      </c>
      <c r="H37">
        <v>2.5</v>
      </c>
      <c r="I37" t="s">
        <v>1656</v>
      </c>
      <c r="J37" t="s">
        <v>1649</v>
      </c>
      <c r="K37" t="s">
        <v>1692</v>
      </c>
      <c r="L37" t="s">
        <v>70</v>
      </c>
    </row>
    <row r="38" spans="1:12" x14ac:dyDescent="0.2">
      <c r="A38" t="s">
        <v>1634</v>
      </c>
      <c r="B38" t="s">
        <v>1633</v>
      </c>
      <c r="C38" t="s">
        <v>15</v>
      </c>
      <c r="D38" t="s">
        <v>9</v>
      </c>
      <c r="E38" t="s">
        <v>16</v>
      </c>
      <c r="F38">
        <v>2</v>
      </c>
      <c r="G38">
        <v>0</v>
      </c>
      <c r="H38">
        <v>2</v>
      </c>
      <c r="I38" t="s">
        <v>1656</v>
      </c>
      <c r="J38" t="s">
        <v>1652</v>
      </c>
      <c r="K38" t="s">
        <v>1692</v>
      </c>
      <c r="L38" t="s">
        <v>70</v>
      </c>
    </row>
    <row r="39" spans="1:12" x14ac:dyDescent="0.2">
      <c r="A39" t="s">
        <v>1631</v>
      </c>
      <c r="B39" t="s">
        <v>1632</v>
      </c>
      <c r="C39" t="s">
        <v>15</v>
      </c>
      <c r="D39" t="s">
        <v>9</v>
      </c>
      <c r="E39" t="s">
        <v>16</v>
      </c>
      <c r="F39">
        <v>5.5</v>
      </c>
      <c r="G39">
        <v>2.5</v>
      </c>
      <c r="H39">
        <v>8</v>
      </c>
      <c r="I39" t="s">
        <v>1656</v>
      </c>
      <c r="J39" t="s">
        <v>1648</v>
      </c>
      <c r="K39" t="s">
        <v>1692</v>
      </c>
      <c r="L39" t="s">
        <v>70</v>
      </c>
    </row>
    <row r="40" spans="1:12" x14ac:dyDescent="0.2">
      <c r="A40" t="s">
        <v>1629</v>
      </c>
      <c r="B40" t="s">
        <v>1630</v>
      </c>
      <c r="C40" t="s">
        <v>15</v>
      </c>
      <c r="D40" t="s">
        <v>9</v>
      </c>
      <c r="E40" t="s">
        <v>16</v>
      </c>
      <c r="F40">
        <v>2</v>
      </c>
      <c r="G40">
        <v>0</v>
      </c>
      <c r="H40">
        <v>2</v>
      </c>
      <c r="I40" t="s">
        <v>1656</v>
      </c>
      <c r="J40" t="s">
        <v>1647</v>
      </c>
      <c r="K40" t="s">
        <v>1692</v>
      </c>
      <c r="L40" t="s">
        <v>70</v>
      </c>
    </row>
    <row r="41" spans="1:12" x14ac:dyDescent="0.2">
      <c r="A41" t="s">
        <v>1450</v>
      </c>
      <c r="B41" t="s">
        <v>1466</v>
      </c>
      <c r="C41" t="s">
        <v>15</v>
      </c>
      <c r="D41" t="s">
        <v>9</v>
      </c>
      <c r="E41" t="s">
        <v>16</v>
      </c>
      <c r="F41">
        <v>17</v>
      </c>
      <c r="G41">
        <v>0</v>
      </c>
      <c r="H41">
        <v>17</v>
      </c>
      <c r="I41" t="s">
        <v>1656</v>
      </c>
      <c r="J41" t="s">
        <v>1468</v>
      </c>
      <c r="K41" t="s">
        <v>1692</v>
      </c>
      <c r="L41" t="s">
        <v>70</v>
      </c>
    </row>
    <row r="42" spans="1:12" x14ac:dyDescent="0.2">
      <c r="A42" t="s">
        <v>1450</v>
      </c>
      <c r="B42" t="s">
        <v>1466</v>
      </c>
      <c r="C42" t="s">
        <v>15</v>
      </c>
      <c r="D42" t="s">
        <v>9</v>
      </c>
      <c r="E42" t="s">
        <v>36</v>
      </c>
      <c r="F42">
        <v>3</v>
      </c>
      <c r="G42">
        <v>0</v>
      </c>
      <c r="H42">
        <v>3</v>
      </c>
      <c r="I42" t="s">
        <v>1656</v>
      </c>
      <c r="J42" t="s">
        <v>1468</v>
      </c>
      <c r="K42" t="s">
        <v>1692</v>
      </c>
      <c r="L42" t="s">
        <v>70</v>
      </c>
    </row>
    <row r="43" spans="1:12" x14ac:dyDescent="0.2">
      <c r="A43" t="s">
        <v>1450</v>
      </c>
      <c r="B43" t="s">
        <v>1466</v>
      </c>
      <c r="C43" t="s">
        <v>15</v>
      </c>
      <c r="D43" t="s">
        <v>9</v>
      </c>
      <c r="E43" t="s">
        <v>10</v>
      </c>
      <c r="F43">
        <v>24</v>
      </c>
      <c r="G43">
        <v>3</v>
      </c>
      <c r="H43">
        <v>27</v>
      </c>
      <c r="I43" t="s">
        <v>1656</v>
      </c>
      <c r="J43" t="s">
        <v>1468</v>
      </c>
      <c r="K43" t="s">
        <v>1692</v>
      </c>
      <c r="L43" t="s">
        <v>70</v>
      </c>
    </row>
    <row r="44" spans="1:12" x14ac:dyDescent="0.2">
      <c r="A44" t="s">
        <v>1450</v>
      </c>
      <c r="B44" t="s">
        <v>1466</v>
      </c>
      <c r="C44" t="s">
        <v>15</v>
      </c>
      <c r="D44" t="s">
        <v>9</v>
      </c>
      <c r="E44" t="s">
        <v>19</v>
      </c>
      <c r="F44">
        <v>1</v>
      </c>
      <c r="G44">
        <v>0</v>
      </c>
      <c r="H44">
        <v>1</v>
      </c>
      <c r="I44" t="s">
        <v>1656</v>
      </c>
      <c r="J44" t="s">
        <v>1468</v>
      </c>
      <c r="K44" t="s">
        <v>1692</v>
      </c>
      <c r="L44" t="s">
        <v>70</v>
      </c>
    </row>
    <row r="45" spans="1:12" x14ac:dyDescent="0.2">
      <c r="A45" t="s">
        <v>1450</v>
      </c>
      <c r="B45" t="s">
        <v>1466</v>
      </c>
      <c r="C45" t="s">
        <v>15</v>
      </c>
      <c r="D45" t="s">
        <v>9</v>
      </c>
      <c r="E45" t="s">
        <v>13</v>
      </c>
      <c r="F45">
        <v>5</v>
      </c>
      <c r="G45">
        <v>0</v>
      </c>
      <c r="H45">
        <v>5</v>
      </c>
      <c r="I45" t="s">
        <v>1656</v>
      </c>
      <c r="J45" t="s">
        <v>1468</v>
      </c>
      <c r="K45" t="s">
        <v>1692</v>
      </c>
      <c r="L45" t="s">
        <v>70</v>
      </c>
    </row>
    <row r="46" spans="1:12" x14ac:dyDescent="0.2">
      <c r="A46" t="s">
        <v>1628</v>
      </c>
      <c r="B46" t="s">
        <v>1390</v>
      </c>
      <c r="C46" t="s">
        <v>15</v>
      </c>
      <c r="D46" t="s">
        <v>9</v>
      </c>
      <c r="E46" t="s">
        <v>29</v>
      </c>
      <c r="F46">
        <v>31</v>
      </c>
      <c r="G46">
        <v>0</v>
      </c>
      <c r="H46">
        <v>31</v>
      </c>
      <c r="I46" t="s">
        <v>1656</v>
      </c>
      <c r="J46" t="s">
        <v>1646</v>
      </c>
      <c r="K46" t="s">
        <v>1692</v>
      </c>
      <c r="L46" t="s">
        <v>70</v>
      </c>
    </row>
    <row r="47" spans="1:12" x14ac:dyDescent="0.2">
      <c r="A47" t="s">
        <v>1628</v>
      </c>
      <c r="B47" t="s">
        <v>1390</v>
      </c>
      <c r="C47" t="s">
        <v>15</v>
      </c>
      <c r="D47" t="s">
        <v>9</v>
      </c>
      <c r="E47" t="s">
        <v>36</v>
      </c>
      <c r="F47">
        <v>1</v>
      </c>
      <c r="G47">
        <v>0</v>
      </c>
      <c r="H47">
        <v>1</v>
      </c>
      <c r="I47" t="s">
        <v>1656</v>
      </c>
      <c r="J47" t="s">
        <v>1646</v>
      </c>
      <c r="K47" t="s">
        <v>1692</v>
      </c>
      <c r="L47" t="s">
        <v>70</v>
      </c>
    </row>
    <row r="48" spans="1:12" x14ac:dyDescent="0.2">
      <c r="A48" t="s">
        <v>1628</v>
      </c>
      <c r="B48" t="s">
        <v>1390</v>
      </c>
      <c r="C48" t="s">
        <v>15</v>
      </c>
      <c r="D48" t="s">
        <v>9</v>
      </c>
      <c r="E48" t="s">
        <v>16</v>
      </c>
      <c r="F48">
        <v>8</v>
      </c>
      <c r="G48">
        <v>6</v>
      </c>
      <c r="H48">
        <v>14</v>
      </c>
      <c r="I48" t="s">
        <v>1656</v>
      </c>
      <c r="J48" t="s">
        <v>1646</v>
      </c>
      <c r="K48" t="s">
        <v>1692</v>
      </c>
      <c r="L48" t="s">
        <v>70</v>
      </c>
    </row>
    <row r="49" spans="1:12" x14ac:dyDescent="0.2">
      <c r="A49" t="s">
        <v>1665</v>
      </c>
      <c r="B49" t="s">
        <v>1389</v>
      </c>
      <c r="C49" t="s">
        <v>15</v>
      </c>
      <c r="D49" t="s">
        <v>9</v>
      </c>
      <c r="E49" t="s">
        <v>29</v>
      </c>
      <c r="F49">
        <v>11</v>
      </c>
      <c r="G49">
        <v>1.5</v>
      </c>
      <c r="H49">
        <v>12.5</v>
      </c>
      <c r="I49" t="s">
        <v>1656</v>
      </c>
      <c r="J49" t="s">
        <v>1681</v>
      </c>
      <c r="K49" t="s">
        <v>1692</v>
      </c>
      <c r="L49" t="s">
        <v>70</v>
      </c>
    </row>
    <row r="50" spans="1:12" x14ac:dyDescent="0.2">
      <c r="A50" t="s">
        <v>1565</v>
      </c>
      <c r="B50" t="s">
        <v>1566</v>
      </c>
      <c r="C50" t="s">
        <v>15</v>
      </c>
      <c r="D50" t="s">
        <v>9</v>
      </c>
      <c r="E50" t="s">
        <v>16</v>
      </c>
      <c r="F50">
        <v>1</v>
      </c>
      <c r="G50">
        <v>0</v>
      </c>
      <c r="H50">
        <v>1</v>
      </c>
      <c r="I50" t="s">
        <v>1656</v>
      </c>
      <c r="J50" t="s">
        <v>1574</v>
      </c>
      <c r="K50" t="s">
        <v>1692</v>
      </c>
      <c r="L50" t="s">
        <v>70</v>
      </c>
    </row>
    <row r="51" spans="1:12" x14ac:dyDescent="0.2">
      <c r="A51" t="s">
        <v>1626</v>
      </c>
      <c r="B51" t="s">
        <v>1627</v>
      </c>
      <c r="C51" t="s">
        <v>15</v>
      </c>
      <c r="D51" t="s">
        <v>9</v>
      </c>
      <c r="E51" t="s">
        <v>13</v>
      </c>
      <c r="F51">
        <v>60</v>
      </c>
      <c r="G51">
        <v>17</v>
      </c>
      <c r="H51">
        <v>77</v>
      </c>
      <c r="I51" t="s">
        <v>1656</v>
      </c>
      <c r="J51" t="s">
        <v>1645</v>
      </c>
      <c r="K51" t="s">
        <v>1692</v>
      </c>
      <c r="L51" t="s">
        <v>70</v>
      </c>
    </row>
    <row r="52" spans="1:12" x14ac:dyDescent="0.2">
      <c r="A52" t="s">
        <v>1626</v>
      </c>
      <c r="B52" t="s">
        <v>1627</v>
      </c>
      <c r="C52" t="s">
        <v>15</v>
      </c>
      <c r="D52" t="s">
        <v>9</v>
      </c>
      <c r="E52" t="s">
        <v>29</v>
      </c>
      <c r="F52">
        <v>0.5</v>
      </c>
      <c r="G52">
        <v>0</v>
      </c>
      <c r="H52">
        <v>0.5</v>
      </c>
      <c r="I52" t="s">
        <v>1656</v>
      </c>
      <c r="J52" t="s">
        <v>1645</v>
      </c>
      <c r="K52" t="s">
        <v>1692</v>
      </c>
      <c r="L52" t="s">
        <v>70</v>
      </c>
    </row>
    <row r="53" spans="1:12" x14ac:dyDescent="0.2">
      <c r="A53" t="s">
        <v>1626</v>
      </c>
      <c r="B53" t="s">
        <v>1627</v>
      </c>
      <c r="C53" t="s">
        <v>15</v>
      </c>
      <c r="D53" t="s">
        <v>9</v>
      </c>
      <c r="E53" t="s">
        <v>10</v>
      </c>
      <c r="F53">
        <v>65</v>
      </c>
      <c r="G53">
        <v>19.5</v>
      </c>
      <c r="H53">
        <v>84.5</v>
      </c>
      <c r="I53" t="s">
        <v>1656</v>
      </c>
      <c r="J53" t="s">
        <v>1645</v>
      </c>
      <c r="K53" t="s">
        <v>1692</v>
      </c>
      <c r="L53" t="s">
        <v>70</v>
      </c>
    </row>
    <row r="54" spans="1:12" x14ac:dyDescent="0.2">
      <c r="A54" t="s">
        <v>1626</v>
      </c>
      <c r="B54" t="s">
        <v>1627</v>
      </c>
      <c r="C54" t="s">
        <v>15</v>
      </c>
      <c r="D54" t="s">
        <v>9</v>
      </c>
      <c r="E54" t="s">
        <v>18</v>
      </c>
      <c r="F54">
        <v>4</v>
      </c>
      <c r="G54">
        <v>0</v>
      </c>
      <c r="H54">
        <v>4</v>
      </c>
      <c r="I54" t="s">
        <v>1656</v>
      </c>
      <c r="J54" t="s">
        <v>1645</v>
      </c>
      <c r="K54" t="s">
        <v>1692</v>
      </c>
      <c r="L54" t="s">
        <v>70</v>
      </c>
    </row>
    <row r="55" spans="1:12" x14ac:dyDescent="0.2">
      <c r="A55" t="s">
        <v>1626</v>
      </c>
      <c r="B55" t="s">
        <v>1627</v>
      </c>
      <c r="C55" t="s">
        <v>15</v>
      </c>
      <c r="D55" t="s">
        <v>9</v>
      </c>
      <c r="E55" t="s">
        <v>34</v>
      </c>
      <c r="F55">
        <v>8</v>
      </c>
      <c r="G55">
        <v>0</v>
      </c>
      <c r="H55">
        <v>8</v>
      </c>
      <c r="I55" t="s">
        <v>1656</v>
      </c>
      <c r="J55" t="s">
        <v>1645</v>
      </c>
      <c r="K55" t="s">
        <v>1692</v>
      </c>
      <c r="L55" t="s">
        <v>70</v>
      </c>
    </row>
    <row r="56" spans="1:12" x14ac:dyDescent="0.2">
      <c r="A56" t="s">
        <v>1657</v>
      </c>
      <c r="B56" t="s">
        <v>1658</v>
      </c>
      <c r="C56" t="s">
        <v>15</v>
      </c>
      <c r="D56" t="s">
        <v>9</v>
      </c>
      <c r="E56" t="s">
        <v>36</v>
      </c>
      <c r="F56">
        <v>2</v>
      </c>
      <c r="G56">
        <v>0</v>
      </c>
      <c r="H56">
        <v>2</v>
      </c>
      <c r="I56" t="s">
        <v>1656</v>
      </c>
      <c r="J56" t="s">
        <v>1678</v>
      </c>
      <c r="K56" t="s">
        <v>1692</v>
      </c>
      <c r="L56" t="s">
        <v>70</v>
      </c>
    </row>
    <row r="57" spans="1:12" x14ac:dyDescent="0.2">
      <c r="A57" t="s">
        <v>1657</v>
      </c>
      <c r="B57" t="s">
        <v>1658</v>
      </c>
      <c r="C57" t="s">
        <v>15</v>
      </c>
      <c r="D57" t="s">
        <v>9</v>
      </c>
      <c r="E57" t="s">
        <v>29</v>
      </c>
      <c r="F57">
        <v>4</v>
      </c>
      <c r="G57">
        <v>0</v>
      </c>
      <c r="H57">
        <v>4</v>
      </c>
      <c r="I57" t="s">
        <v>1656</v>
      </c>
      <c r="J57" t="s">
        <v>1678</v>
      </c>
      <c r="K57" t="s">
        <v>1692</v>
      </c>
      <c r="L57" t="s">
        <v>70</v>
      </c>
    </row>
    <row r="58" spans="1:12" x14ac:dyDescent="0.2">
      <c r="A58" t="s">
        <v>1626</v>
      </c>
      <c r="B58" t="s">
        <v>1627</v>
      </c>
      <c r="C58" t="s">
        <v>15</v>
      </c>
      <c r="D58" t="s">
        <v>9</v>
      </c>
      <c r="E58" t="s">
        <v>16</v>
      </c>
      <c r="F58">
        <v>16</v>
      </c>
      <c r="G58">
        <v>2</v>
      </c>
      <c r="H58">
        <v>18</v>
      </c>
      <c r="I58" t="s">
        <v>1656</v>
      </c>
      <c r="J58" t="s">
        <v>1645</v>
      </c>
      <c r="K58" t="s">
        <v>1692</v>
      </c>
      <c r="L58" t="s">
        <v>70</v>
      </c>
    </row>
    <row r="59" spans="1:12" x14ac:dyDescent="0.2">
      <c r="A59" t="s">
        <v>1624</v>
      </c>
      <c r="B59" t="s">
        <v>1625</v>
      </c>
      <c r="C59" t="s">
        <v>15</v>
      </c>
      <c r="D59" t="s">
        <v>9</v>
      </c>
      <c r="E59" t="s">
        <v>18</v>
      </c>
      <c r="F59">
        <v>1</v>
      </c>
      <c r="G59">
        <v>0</v>
      </c>
      <c r="H59">
        <v>1</v>
      </c>
      <c r="I59" t="s">
        <v>1656</v>
      </c>
      <c r="J59" t="s">
        <v>1644</v>
      </c>
      <c r="K59" t="s">
        <v>1692</v>
      </c>
      <c r="L59" t="s">
        <v>70</v>
      </c>
    </row>
    <row r="60" spans="1:12" x14ac:dyDescent="0.2">
      <c r="A60" t="s">
        <v>1616</v>
      </c>
      <c r="B60" t="s">
        <v>1617</v>
      </c>
      <c r="C60" t="s">
        <v>15</v>
      </c>
      <c r="D60" t="s">
        <v>9</v>
      </c>
      <c r="E60" t="s">
        <v>16</v>
      </c>
      <c r="F60">
        <v>1</v>
      </c>
      <c r="G60">
        <v>0</v>
      </c>
      <c r="H60">
        <v>1</v>
      </c>
      <c r="I60" t="s">
        <v>1656</v>
      </c>
      <c r="J60" t="s">
        <v>1619</v>
      </c>
      <c r="K60" t="s">
        <v>1692</v>
      </c>
      <c r="L60" t="s">
        <v>70</v>
      </c>
    </row>
    <row r="61" spans="1:12" x14ac:dyDescent="0.2">
      <c r="A61" t="s">
        <v>1614</v>
      </c>
      <c r="B61" t="s">
        <v>1615</v>
      </c>
      <c r="C61" t="s">
        <v>15</v>
      </c>
      <c r="D61" t="s">
        <v>9</v>
      </c>
      <c r="E61" t="s">
        <v>13</v>
      </c>
      <c r="F61">
        <v>18</v>
      </c>
      <c r="G61">
        <v>3.5</v>
      </c>
      <c r="H61">
        <v>21.5</v>
      </c>
      <c r="I61" t="s">
        <v>1656</v>
      </c>
      <c r="J61" t="s">
        <v>1618</v>
      </c>
      <c r="K61" t="s">
        <v>1692</v>
      </c>
      <c r="L61" t="s">
        <v>70</v>
      </c>
    </row>
    <row r="62" spans="1:12" x14ac:dyDescent="0.2">
      <c r="A62" t="s">
        <v>1614</v>
      </c>
      <c r="B62" t="s">
        <v>1615</v>
      </c>
      <c r="C62" t="s">
        <v>15</v>
      </c>
      <c r="D62" t="s">
        <v>9</v>
      </c>
      <c r="E62" t="s">
        <v>10</v>
      </c>
      <c r="F62">
        <v>6</v>
      </c>
      <c r="G62">
        <v>0</v>
      </c>
      <c r="H62">
        <v>6</v>
      </c>
      <c r="I62" t="s">
        <v>1656</v>
      </c>
      <c r="J62" t="s">
        <v>1618</v>
      </c>
      <c r="K62" t="s">
        <v>1692</v>
      </c>
      <c r="L62" t="s">
        <v>70</v>
      </c>
    </row>
    <row r="63" spans="1:12" x14ac:dyDescent="0.2">
      <c r="A63" t="s">
        <v>1614</v>
      </c>
      <c r="B63" t="s">
        <v>1615</v>
      </c>
      <c r="C63" t="s">
        <v>15</v>
      </c>
      <c r="D63" t="s">
        <v>9</v>
      </c>
      <c r="E63" t="s">
        <v>36</v>
      </c>
      <c r="F63">
        <v>2.5</v>
      </c>
      <c r="G63">
        <v>0</v>
      </c>
      <c r="H63">
        <v>2.5</v>
      </c>
      <c r="I63" t="s">
        <v>1656</v>
      </c>
      <c r="J63" t="s">
        <v>1618</v>
      </c>
      <c r="K63" t="s">
        <v>1692</v>
      </c>
      <c r="L63" t="s">
        <v>70</v>
      </c>
    </row>
    <row r="64" spans="1:12" x14ac:dyDescent="0.2">
      <c r="A64" t="s">
        <v>1614</v>
      </c>
      <c r="B64" t="s">
        <v>1615</v>
      </c>
      <c r="C64" t="s">
        <v>15</v>
      </c>
      <c r="D64" t="s">
        <v>9</v>
      </c>
      <c r="E64" t="s">
        <v>16</v>
      </c>
      <c r="F64">
        <v>16</v>
      </c>
      <c r="G64">
        <v>0</v>
      </c>
      <c r="H64">
        <v>16</v>
      </c>
      <c r="I64" t="s">
        <v>1656</v>
      </c>
      <c r="J64" t="s">
        <v>1618</v>
      </c>
      <c r="K64" t="s">
        <v>1692</v>
      </c>
      <c r="L64" t="s">
        <v>70</v>
      </c>
    </row>
    <row r="65" spans="1:12" x14ac:dyDescent="0.2">
      <c r="A65" t="s">
        <v>1663</v>
      </c>
      <c r="B65" t="s">
        <v>1664</v>
      </c>
      <c r="C65" t="s">
        <v>15</v>
      </c>
      <c r="D65" t="s">
        <v>9</v>
      </c>
      <c r="E65" t="s">
        <v>29</v>
      </c>
      <c r="F65">
        <v>27.5</v>
      </c>
      <c r="G65">
        <v>0</v>
      </c>
      <c r="H65">
        <v>27.5</v>
      </c>
      <c r="I65" t="s">
        <v>1656</v>
      </c>
      <c r="J65" t="s">
        <v>1680</v>
      </c>
      <c r="K65" t="s">
        <v>1692</v>
      </c>
      <c r="L65" t="s">
        <v>70</v>
      </c>
    </row>
    <row r="66" spans="1:12" x14ac:dyDescent="0.2">
      <c r="A66" t="s">
        <v>1563</v>
      </c>
      <c r="B66" t="s">
        <v>1564</v>
      </c>
      <c r="C66" t="s">
        <v>15</v>
      </c>
      <c r="D66" t="s">
        <v>9</v>
      </c>
      <c r="E66" t="s">
        <v>13</v>
      </c>
      <c r="F66">
        <v>5</v>
      </c>
      <c r="G66">
        <v>0</v>
      </c>
      <c r="H66">
        <v>5</v>
      </c>
      <c r="I66" t="s">
        <v>1656</v>
      </c>
      <c r="J66" t="s">
        <v>1576</v>
      </c>
      <c r="K66" t="s">
        <v>1692</v>
      </c>
      <c r="L66" t="s">
        <v>70</v>
      </c>
    </row>
    <row r="67" spans="1:12" x14ac:dyDescent="0.2">
      <c r="A67" t="s">
        <v>1622</v>
      </c>
      <c r="B67" t="s">
        <v>1623</v>
      </c>
      <c r="C67" t="s">
        <v>15</v>
      </c>
      <c r="D67" t="s">
        <v>9</v>
      </c>
      <c r="E67" t="s">
        <v>16</v>
      </c>
      <c r="F67">
        <v>13</v>
      </c>
      <c r="G67">
        <v>2.5</v>
      </c>
      <c r="H67">
        <v>15.5</v>
      </c>
      <c r="I67" t="s">
        <v>1656</v>
      </c>
      <c r="J67" t="s">
        <v>1651</v>
      </c>
      <c r="K67" t="s">
        <v>1692</v>
      </c>
      <c r="L67" t="s">
        <v>70</v>
      </c>
    </row>
    <row r="68" spans="1:12" x14ac:dyDescent="0.2">
      <c r="A68" t="s">
        <v>1622</v>
      </c>
      <c r="B68" t="s">
        <v>1623</v>
      </c>
      <c r="C68" t="s">
        <v>15</v>
      </c>
      <c r="D68" t="s">
        <v>9</v>
      </c>
      <c r="E68" t="s">
        <v>29</v>
      </c>
      <c r="F68">
        <v>11.5</v>
      </c>
      <c r="G68">
        <v>0</v>
      </c>
      <c r="H68">
        <v>11.5</v>
      </c>
      <c r="I68" t="s">
        <v>1656</v>
      </c>
      <c r="J68" t="s">
        <v>1651</v>
      </c>
      <c r="K68" t="s">
        <v>1692</v>
      </c>
      <c r="L68" t="s">
        <v>70</v>
      </c>
    </row>
    <row r="69" spans="1:12" x14ac:dyDescent="0.2">
      <c r="A69" t="s">
        <v>1612</v>
      </c>
      <c r="B69" t="s">
        <v>1613</v>
      </c>
      <c r="C69" t="s">
        <v>15</v>
      </c>
      <c r="D69" t="s">
        <v>9</v>
      </c>
      <c r="E69" t="s">
        <v>19</v>
      </c>
      <c r="F69">
        <v>4</v>
      </c>
      <c r="G69">
        <v>0</v>
      </c>
      <c r="H69">
        <v>4</v>
      </c>
      <c r="I69" t="s">
        <v>1656</v>
      </c>
      <c r="J69" t="s">
        <v>1620</v>
      </c>
      <c r="K69" t="s">
        <v>1692</v>
      </c>
      <c r="L69" t="s">
        <v>70</v>
      </c>
    </row>
    <row r="70" spans="1:12" x14ac:dyDescent="0.2">
      <c r="A70" t="s">
        <v>1612</v>
      </c>
      <c r="B70" t="s">
        <v>1613</v>
      </c>
      <c r="C70" t="s">
        <v>15</v>
      </c>
      <c r="D70" t="s">
        <v>9</v>
      </c>
      <c r="E70" t="s">
        <v>16</v>
      </c>
      <c r="F70">
        <v>3</v>
      </c>
      <c r="G70">
        <v>0</v>
      </c>
      <c r="H70">
        <v>3</v>
      </c>
      <c r="I70" t="s">
        <v>1656</v>
      </c>
      <c r="J70" t="s">
        <v>1620</v>
      </c>
      <c r="K70" t="s">
        <v>1692</v>
      </c>
      <c r="L70" t="s">
        <v>70</v>
      </c>
    </row>
    <row r="71" spans="1:12" x14ac:dyDescent="0.2">
      <c r="A71" t="s">
        <v>1559</v>
      </c>
      <c r="B71" t="s">
        <v>1560</v>
      </c>
      <c r="C71" t="s">
        <v>15</v>
      </c>
      <c r="D71" t="s">
        <v>9</v>
      </c>
      <c r="E71" t="s">
        <v>10</v>
      </c>
      <c r="F71">
        <v>22</v>
      </c>
      <c r="G71">
        <v>0</v>
      </c>
      <c r="H71">
        <v>22</v>
      </c>
      <c r="I71" t="s">
        <v>1656</v>
      </c>
      <c r="J71" t="s">
        <v>1573</v>
      </c>
      <c r="K71" t="s">
        <v>1692</v>
      </c>
      <c r="L71" t="s">
        <v>70</v>
      </c>
    </row>
    <row r="72" spans="1:12" x14ac:dyDescent="0.2">
      <c r="A72" t="s">
        <v>1559</v>
      </c>
      <c r="B72" t="s">
        <v>1560</v>
      </c>
      <c r="C72" t="s">
        <v>15</v>
      </c>
      <c r="D72" t="s">
        <v>9</v>
      </c>
      <c r="E72" t="s">
        <v>16</v>
      </c>
      <c r="F72">
        <v>21</v>
      </c>
      <c r="G72">
        <v>0</v>
      </c>
      <c r="H72">
        <v>21</v>
      </c>
      <c r="I72" t="s">
        <v>1656</v>
      </c>
      <c r="J72" t="s">
        <v>1573</v>
      </c>
      <c r="K72" t="s">
        <v>1692</v>
      </c>
      <c r="L72" t="s">
        <v>70</v>
      </c>
    </row>
    <row r="73" spans="1:12" x14ac:dyDescent="0.2">
      <c r="A73" t="s">
        <v>1549</v>
      </c>
      <c r="B73" t="s">
        <v>1550</v>
      </c>
      <c r="C73" t="s">
        <v>15</v>
      </c>
      <c r="D73" t="s">
        <v>9</v>
      </c>
      <c r="E73" t="s">
        <v>36</v>
      </c>
      <c r="F73">
        <v>16</v>
      </c>
      <c r="G73">
        <v>0</v>
      </c>
      <c r="H73">
        <v>16</v>
      </c>
      <c r="I73" t="s">
        <v>1656</v>
      </c>
      <c r="J73" t="s">
        <v>1575</v>
      </c>
      <c r="K73" t="s">
        <v>1692</v>
      </c>
      <c r="L73" t="s">
        <v>70</v>
      </c>
    </row>
    <row r="74" spans="1:12" x14ac:dyDescent="0.2">
      <c r="A74" t="s">
        <v>1549</v>
      </c>
      <c r="B74" t="s">
        <v>1550</v>
      </c>
      <c r="C74" t="s">
        <v>15</v>
      </c>
      <c r="D74" t="s">
        <v>9</v>
      </c>
      <c r="E74" t="s">
        <v>18</v>
      </c>
      <c r="F74">
        <v>1</v>
      </c>
      <c r="G74">
        <v>0</v>
      </c>
      <c r="H74">
        <v>1</v>
      </c>
      <c r="I74" t="s">
        <v>1656</v>
      </c>
      <c r="J74" t="s">
        <v>1575</v>
      </c>
      <c r="K74" t="s">
        <v>1692</v>
      </c>
      <c r="L74" t="s">
        <v>70</v>
      </c>
    </row>
    <row r="75" spans="1:12" x14ac:dyDescent="0.2">
      <c r="A75" t="s">
        <v>1549</v>
      </c>
      <c r="B75" t="s">
        <v>1550</v>
      </c>
      <c r="C75" t="s">
        <v>15</v>
      </c>
      <c r="D75" t="s">
        <v>9</v>
      </c>
      <c r="E75" t="s">
        <v>16</v>
      </c>
      <c r="F75">
        <v>3.5</v>
      </c>
      <c r="G75">
        <v>0</v>
      </c>
      <c r="H75">
        <v>3.5</v>
      </c>
      <c r="I75" t="s">
        <v>1656</v>
      </c>
      <c r="J75" t="s">
        <v>1575</v>
      </c>
      <c r="K75" t="s">
        <v>1692</v>
      </c>
      <c r="L75" t="s">
        <v>70</v>
      </c>
    </row>
    <row r="76" spans="1:12" x14ac:dyDescent="0.2">
      <c r="A76" t="s">
        <v>1504</v>
      </c>
      <c r="B76" t="s">
        <v>1534</v>
      </c>
      <c r="C76" t="s">
        <v>15</v>
      </c>
      <c r="D76" t="s">
        <v>9</v>
      </c>
      <c r="E76" t="s">
        <v>13</v>
      </c>
      <c r="F76">
        <v>16</v>
      </c>
      <c r="G76">
        <v>2</v>
      </c>
      <c r="H76">
        <v>18</v>
      </c>
      <c r="I76" t="s">
        <v>1656</v>
      </c>
      <c r="J76" t="s">
        <v>1537</v>
      </c>
      <c r="K76" t="s">
        <v>1692</v>
      </c>
      <c r="L76" t="s">
        <v>70</v>
      </c>
    </row>
    <row r="77" spans="1:12" x14ac:dyDescent="0.2">
      <c r="A77" t="s">
        <v>1504</v>
      </c>
      <c r="B77" t="s">
        <v>1534</v>
      </c>
      <c r="C77" t="s">
        <v>15</v>
      </c>
      <c r="D77" t="s">
        <v>9</v>
      </c>
      <c r="E77" t="s">
        <v>19</v>
      </c>
      <c r="F77">
        <v>55</v>
      </c>
      <c r="G77">
        <v>0</v>
      </c>
      <c r="H77">
        <v>55</v>
      </c>
      <c r="I77" t="s">
        <v>1656</v>
      </c>
      <c r="J77" t="s">
        <v>1537</v>
      </c>
      <c r="K77" t="s">
        <v>1692</v>
      </c>
      <c r="L77" t="s">
        <v>70</v>
      </c>
    </row>
    <row r="78" spans="1:12" x14ac:dyDescent="0.2">
      <c r="A78" t="s">
        <v>1504</v>
      </c>
      <c r="B78" t="s">
        <v>1534</v>
      </c>
      <c r="C78" t="s">
        <v>15</v>
      </c>
      <c r="D78" t="s">
        <v>9</v>
      </c>
      <c r="E78" t="s">
        <v>29</v>
      </c>
      <c r="F78">
        <v>19</v>
      </c>
      <c r="G78">
        <v>0</v>
      </c>
      <c r="H78">
        <v>19</v>
      </c>
      <c r="I78" t="s">
        <v>1656</v>
      </c>
      <c r="J78" t="s">
        <v>1537</v>
      </c>
      <c r="K78" t="s">
        <v>1692</v>
      </c>
      <c r="L78" t="s">
        <v>70</v>
      </c>
    </row>
    <row r="79" spans="1:12" x14ac:dyDescent="0.2">
      <c r="A79" t="s">
        <v>1504</v>
      </c>
      <c r="B79" t="s">
        <v>1534</v>
      </c>
      <c r="C79" t="s">
        <v>15</v>
      </c>
      <c r="D79" t="s">
        <v>9</v>
      </c>
      <c r="E79" t="s">
        <v>10</v>
      </c>
      <c r="F79">
        <v>40</v>
      </c>
      <c r="G79">
        <v>10.5</v>
      </c>
      <c r="H79">
        <v>50.5</v>
      </c>
      <c r="I79" t="s">
        <v>1656</v>
      </c>
      <c r="J79" t="s">
        <v>1537</v>
      </c>
      <c r="K79" t="s">
        <v>1692</v>
      </c>
      <c r="L79" t="s">
        <v>70</v>
      </c>
    </row>
    <row r="80" spans="1:12" x14ac:dyDescent="0.2">
      <c r="A80" t="s">
        <v>1504</v>
      </c>
      <c r="B80" t="s">
        <v>1534</v>
      </c>
      <c r="C80" t="s">
        <v>15</v>
      </c>
      <c r="D80" t="s">
        <v>9</v>
      </c>
      <c r="E80" t="s">
        <v>1621</v>
      </c>
      <c r="F80">
        <v>288.5</v>
      </c>
      <c r="G80">
        <v>33</v>
      </c>
      <c r="H80">
        <v>321.5</v>
      </c>
      <c r="I80" t="s">
        <v>1656</v>
      </c>
      <c r="J80" t="s">
        <v>1537</v>
      </c>
      <c r="K80" t="s">
        <v>1692</v>
      </c>
      <c r="L80" t="s">
        <v>70</v>
      </c>
    </row>
    <row r="81" spans="1:12" x14ac:dyDescent="0.2">
      <c r="A81" t="s">
        <v>1448</v>
      </c>
      <c r="B81" t="s">
        <v>1467</v>
      </c>
      <c r="C81" t="s">
        <v>15</v>
      </c>
      <c r="D81" t="s">
        <v>9</v>
      </c>
      <c r="E81" t="s">
        <v>16</v>
      </c>
      <c r="F81">
        <v>4.5</v>
      </c>
      <c r="G81">
        <v>0</v>
      </c>
      <c r="H81">
        <v>4.5</v>
      </c>
      <c r="I81" t="s">
        <v>1656</v>
      </c>
      <c r="J81" t="s">
        <v>1469</v>
      </c>
      <c r="K81" t="s">
        <v>1692</v>
      </c>
      <c r="L81" t="s">
        <v>70</v>
      </c>
    </row>
    <row r="82" spans="1:12" x14ac:dyDescent="0.2">
      <c r="A82" t="s">
        <v>1448</v>
      </c>
      <c r="B82" t="s">
        <v>1467</v>
      </c>
      <c r="C82" t="s">
        <v>15</v>
      </c>
      <c r="D82" t="s">
        <v>9</v>
      </c>
      <c r="E82" t="s">
        <v>36</v>
      </c>
      <c r="F82">
        <v>0.5</v>
      </c>
      <c r="G82">
        <v>0</v>
      </c>
      <c r="H82">
        <v>0.5</v>
      </c>
      <c r="I82" t="s">
        <v>1656</v>
      </c>
      <c r="J82" t="s">
        <v>1469</v>
      </c>
      <c r="K82" t="s">
        <v>1692</v>
      </c>
      <c r="L82" t="s">
        <v>70</v>
      </c>
    </row>
    <row r="83" spans="1:12" x14ac:dyDescent="0.2">
      <c r="A83" t="s">
        <v>1448</v>
      </c>
      <c r="B83" t="s">
        <v>1467</v>
      </c>
      <c r="C83" t="s">
        <v>15</v>
      </c>
      <c r="D83" t="s">
        <v>9</v>
      </c>
      <c r="E83" t="s">
        <v>29</v>
      </c>
      <c r="F83">
        <v>0.5</v>
      </c>
      <c r="G83">
        <v>0</v>
      </c>
      <c r="H83">
        <v>0.5</v>
      </c>
      <c r="I83" t="s">
        <v>1656</v>
      </c>
      <c r="J83" t="s">
        <v>1469</v>
      </c>
      <c r="K83" t="s">
        <v>1692</v>
      </c>
      <c r="L83" t="s">
        <v>70</v>
      </c>
    </row>
    <row r="84" spans="1:12" x14ac:dyDescent="0.2">
      <c r="A84" t="s">
        <v>1504</v>
      </c>
      <c r="B84" t="s">
        <v>1534</v>
      </c>
      <c r="C84" t="s">
        <v>15</v>
      </c>
      <c r="D84" t="s">
        <v>9</v>
      </c>
      <c r="E84" t="s">
        <v>36</v>
      </c>
      <c r="F84">
        <v>36</v>
      </c>
      <c r="G84">
        <v>3</v>
      </c>
      <c r="H84">
        <v>39</v>
      </c>
      <c r="I84" t="s">
        <v>1656</v>
      </c>
      <c r="J84" t="s">
        <v>1537</v>
      </c>
      <c r="K84" t="s">
        <v>1692</v>
      </c>
      <c r="L84" t="s">
        <v>70</v>
      </c>
    </row>
    <row r="85" spans="1:12" x14ac:dyDescent="0.2">
      <c r="A85" t="s">
        <v>1504</v>
      </c>
      <c r="B85" t="s">
        <v>1534</v>
      </c>
      <c r="C85" t="s">
        <v>15</v>
      </c>
      <c r="D85" t="s">
        <v>9</v>
      </c>
      <c r="E85" t="s">
        <v>34</v>
      </c>
      <c r="F85">
        <v>104</v>
      </c>
      <c r="G85">
        <v>30</v>
      </c>
      <c r="H85">
        <v>134</v>
      </c>
      <c r="I85" t="s">
        <v>1656</v>
      </c>
      <c r="J85" t="s">
        <v>1537</v>
      </c>
      <c r="K85" t="s">
        <v>1692</v>
      </c>
      <c r="L85" t="s">
        <v>70</v>
      </c>
    </row>
    <row r="86" spans="1:12" x14ac:dyDescent="0.2">
      <c r="A86" t="s">
        <v>1504</v>
      </c>
      <c r="B86" t="s">
        <v>1534</v>
      </c>
      <c r="C86" t="s">
        <v>15</v>
      </c>
      <c r="D86" t="s">
        <v>9</v>
      </c>
      <c r="E86" t="s">
        <v>16</v>
      </c>
      <c r="F86">
        <v>69.5</v>
      </c>
      <c r="G86">
        <v>0</v>
      </c>
      <c r="H86">
        <v>69.5</v>
      </c>
      <c r="I86" t="s">
        <v>1656</v>
      </c>
      <c r="J86" t="s">
        <v>1537</v>
      </c>
      <c r="K86" t="s">
        <v>1692</v>
      </c>
      <c r="L86" t="s">
        <v>70</v>
      </c>
    </row>
    <row r="87" spans="1:12" x14ac:dyDescent="0.2">
      <c r="A87" t="s">
        <v>1661</v>
      </c>
      <c r="B87" t="s">
        <v>1662</v>
      </c>
      <c r="C87" t="s">
        <v>15</v>
      </c>
      <c r="D87" t="s">
        <v>9</v>
      </c>
      <c r="E87" t="s">
        <v>13</v>
      </c>
      <c r="F87">
        <v>16</v>
      </c>
      <c r="G87">
        <v>2</v>
      </c>
      <c r="H87">
        <v>18</v>
      </c>
      <c r="I87" t="s">
        <v>1656</v>
      </c>
      <c r="J87" t="s">
        <v>1679</v>
      </c>
      <c r="K87" t="s">
        <v>1692</v>
      </c>
      <c r="L87" t="s">
        <v>70</v>
      </c>
    </row>
    <row r="88" spans="1:12" x14ac:dyDescent="0.2">
      <c r="A88" t="s">
        <v>1661</v>
      </c>
      <c r="B88" t="s">
        <v>1662</v>
      </c>
      <c r="C88" t="s">
        <v>15</v>
      </c>
      <c r="D88" t="s">
        <v>9</v>
      </c>
      <c r="E88" t="s">
        <v>29</v>
      </c>
      <c r="F88">
        <v>1.5</v>
      </c>
      <c r="G88">
        <v>0</v>
      </c>
      <c r="H88">
        <v>1.5</v>
      </c>
      <c r="I88" t="s">
        <v>1656</v>
      </c>
      <c r="J88" t="s">
        <v>1679</v>
      </c>
      <c r="K88" t="s">
        <v>1692</v>
      </c>
      <c r="L88" t="s">
        <v>70</v>
      </c>
    </row>
    <row r="89" spans="1:12" x14ac:dyDescent="0.2">
      <c r="A89" t="s">
        <v>1473</v>
      </c>
      <c r="B89" t="s">
        <v>1499</v>
      </c>
      <c r="C89" t="s">
        <v>15</v>
      </c>
      <c r="D89" t="s">
        <v>9</v>
      </c>
      <c r="E89" t="s">
        <v>16</v>
      </c>
      <c r="F89">
        <v>11</v>
      </c>
      <c r="G89">
        <v>2.5</v>
      </c>
      <c r="H89">
        <v>13.5</v>
      </c>
      <c r="I89" t="s">
        <v>1656</v>
      </c>
      <c r="J89" t="s">
        <v>1500</v>
      </c>
      <c r="K89" t="s">
        <v>1692</v>
      </c>
      <c r="L89" t="s">
        <v>70</v>
      </c>
    </row>
    <row r="90" spans="1:12" x14ac:dyDescent="0.2">
      <c r="A90" t="s">
        <v>1473</v>
      </c>
      <c r="B90" t="s">
        <v>1499</v>
      </c>
      <c r="C90" t="s">
        <v>15</v>
      </c>
      <c r="D90" t="s">
        <v>9</v>
      </c>
      <c r="E90" t="s">
        <v>18</v>
      </c>
      <c r="F90">
        <v>9.25</v>
      </c>
      <c r="G90">
        <v>4</v>
      </c>
      <c r="H90">
        <v>13.25</v>
      </c>
      <c r="I90" t="s">
        <v>1656</v>
      </c>
      <c r="J90" t="s">
        <v>1500</v>
      </c>
      <c r="K90" t="s">
        <v>1692</v>
      </c>
      <c r="L90" t="s">
        <v>70</v>
      </c>
    </row>
    <row r="91" spans="1:12" x14ac:dyDescent="0.2">
      <c r="A91" t="s">
        <v>1473</v>
      </c>
      <c r="B91" t="s">
        <v>1499</v>
      </c>
      <c r="C91" t="s">
        <v>15</v>
      </c>
      <c r="D91" t="s">
        <v>9</v>
      </c>
      <c r="E91" t="s">
        <v>36</v>
      </c>
      <c r="F91">
        <v>0.5</v>
      </c>
      <c r="G91">
        <v>0</v>
      </c>
      <c r="H91">
        <v>0.5</v>
      </c>
      <c r="I91" t="s">
        <v>1656</v>
      </c>
      <c r="J91" t="s">
        <v>1500</v>
      </c>
      <c r="K91" t="s">
        <v>1692</v>
      </c>
      <c r="L91" t="s">
        <v>70</v>
      </c>
    </row>
    <row r="92" spans="1:12" x14ac:dyDescent="0.2">
      <c r="A92" t="s">
        <v>1473</v>
      </c>
      <c r="B92" t="s">
        <v>1499</v>
      </c>
      <c r="C92" t="s">
        <v>15</v>
      </c>
      <c r="D92" t="s">
        <v>9</v>
      </c>
      <c r="E92" t="s">
        <v>10</v>
      </c>
      <c r="F92">
        <v>413</v>
      </c>
      <c r="G92">
        <v>61</v>
      </c>
      <c r="H92">
        <v>474</v>
      </c>
      <c r="I92" t="s">
        <v>1656</v>
      </c>
      <c r="J92" t="s">
        <v>1500</v>
      </c>
      <c r="K92" t="s">
        <v>1692</v>
      </c>
      <c r="L92" t="s">
        <v>70</v>
      </c>
    </row>
    <row r="93" spans="1:12" x14ac:dyDescent="0.2">
      <c r="A93" t="s">
        <v>1473</v>
      </c>
      <c r="B93" t="s">
        <v>1499</v>
      </c>
      <c r="C93" t="s">
        <v>15</v>
      </c>
      <c r="D93" t="s">
        <v>9</v>
      </c>
      <c r="E93" t="s">
        <v>29</v>
      </c>
      <c r="F93">
        <v>3</v>
      </c>
      <c r="G93">
        <v>0</v>
      </c>
      <c r="H93">
        <v>3</v>
      </c>
      <c r="I93" t="s">
        <v>1656</v>
      </c>
      <c r="J93" t="s">
        <v>1500</v>
      </c>
      <c r="K93" t="s">
        <v>1692</v>
      </c>
      <c r="L93" t="s">
        <v>70</v>
      </c>
    </row>
    <row r="94" spans="1:12" x14ac:dyDescent="0.2">
      <c r="A94" t="s">
        <v>1473</v>
      </c>
      <c r="B94" t="s">
        <v>1499</v>
      </c>
      <c r="C94" t="s">
        <v>15</v>
      </c>
      <c r="D94" t="s">
        <v>9</v>
      </c>
      <c r="E94" t="s">
        <v>19</v>
      </c>
      <c r="F94">
        <v>42</v>
      </c>
      <c r="G94">
        <v>0</v>
      </c>
      <c r="H94">
        <v>42</v>
      </c>
      <c r="I94" t="s">
        <v>1656</v>
      </c>
      <c r="J94" t="s">
        <v>1500</v>
      </c>
      <c r="K94" t="s">
        <v>1692</v>
      </c>
      <c r="L94" t="s">
        <v>70</v>
      </c>
    </row>
    <row r="95" spans="1:12" x14ac:dyDescent="0.2">
      <c r="A95" t="s">
        <v>1473</v>
      </c>
      <c r="B95" t="s">
        <v>1499</v>
      </c>
      <c r="C95" t="s">
        <v>15</v>
      </c>
      <c r="D95" t="s">
        <v>9</v>
      </c>
      <c r="E95" t="s">
        <v>13</v>
      </c>
      <c r="F95">
        <v>24</v>
      </c>
      <c r="G95">
        <v>0</v>
      </c>
      <c r="H95">
        <v>24</v>
      </c>
      <c r="I95" t="s">
        <v>1656</v>
      </c>
      <c r="J95" t="s">
        <v>1500</v>
      </c>
      <c r="K95" t="s">
        <v>1692</v>
      </c>
      <c r="L95" t="s">
        <v>70</v>
      </c>
    </row>
    <row r="96" spans="1:12" x14ac:dyDescent="0.2">
      <c r="A96" t="s">
        <v>1661</v>
      </c>
      <c r="B96" t="s">
        <v>1662</v>
      </c>
      <c r="C96" t="s">
        <v>15</v>
      </c>
      <c r="D96" t="s">
        <v>9</v>
      </c>
      <c r="E96" t="s">
        <v>36</v>
      </c>
      <c r="F96">
        <v>12</v>
      </c>
      <c r="G96">
        <v>3</v>
      </c>
      <c r="H96">
        <v>15</v>
      </c>
      <c r="I96" t="s">
        <v>1656</v>
      </c>
      <c r="J96" t="s">
        <v>1679</v>
      </c>
      <c r="K96" t="s">
        <v>1692</v>
      </c>
      <c r="L96" t="s">
        <v>70</v>
      </c>
    </row>
    <row r="97" spans="1:12" x14ac:dyDescent="0.2">
      <c r="A97" t="s">
        <v>1661</v>
      </c>
      <c r="B97" t="s">
        <v>1662</v>
      </c>
      <c r="C97" t="s">
        <v>15</v>
      </c>
      <c r="D97" t="s">
        <v>9</v>
      </c>
      <c r="E97" t="s">
        <v>18</v>
      </c>
      <c r="F97">
        <v>10.5</v>
      </c>
      <c r="G97">
        <v>0</v>
      </c>
      <c r="H97">
        <v>10.5</v>
      </c>
      <c r="I97" t="s">
        <v>1656</v>
      </c>
      <c r="J97" t="s">
        <v>1679</v>
      </c>
      <c r="K97" t="s">
        <v>1692</v>
      </c>
      <c r="L97" t="s">
        <v>70</v>
      </c>
    </row>
    <row r="98" spans="1:12" x14ac:dyDescent="0.2">
      <c r="A98" t="s">
        <v>1661</v>
      </c>
      <c r="B98" t="s">
        <v>1662</v>
      </c>
      <c r="C98" t="s">
        <v>15</v>
      </c>
      <c r="D98" t="s">
        <v>9</v>
      </c>
      <c r="E98" t="s">
        <v>16</v>
      </c>
      <c r="F98">
        <v>4</v>
      </c>
      <c r="G98">
        <v>0</v>
      </c>
      <c r="H98">
        <v>4</v>
      </c>
      <c r="I98" t="s">
        <v>1656</v>
      </c>
      <c r="J98" t="s">
        <v>1679</v>
      </c>
      <c r="K98" t="s">
        <v>1692</v>
      </c>
      <c r="L98" t="s">
        <v>70</v>
      </c>
    </row>
    <row r="99" spans="1:12" x14ac:dyDescent="0.2">
      <c r="A99" t="s">
        <v>1659</v>
      </c>
      <c r="B99" t="s">
        <v>1660</v>
      </c>
      <c r="C99" t="s">
        <v>15</v>
      </c>
      <c r="D99" t="s">
        <v>9</v>
      </c>
      <c r="E99" t="s">
        <v>36</v>
      </c>
      <c r="F99">
        <v>18</v>
      </c>
      <c r="G99">
        <v>5</v>
      </c>
      <c r="H99">
        <v>23</v>
      </c>
      <c r="I99" t="s">
        <v>1656</v>
      </c>
      <c r="J99" t="s">
        <v>1687</v>
      </c>
      <c r="K99" t="s">
        <v>1692</v>
      </c>
      <c r="L99" t="s">
        <v>70</v>
      </c>
    </row>
    <row r="100" spans="1:12" x14ac:dyDescent="0.2">
      <c r="A100" t="s">
        <v>1659</v>
      </c>
      <c r="B100" t="s">
        <v>1660</v>
      </c>
      <c r="C100" t="s">
        <v>15</v>
      </c>
      <c r="D100" t="s">
        <v>9</v>
      </c>
      <c r="E100" t="s">
        <v>18</v>
      </c>
      <c r="F100">
        <v>4.25</v>
      </c>
      <c r="G100">
        <v>0</v>
      </c>
      <c r="H100">
        <v>4.25</v>
      </c>
      <c r="I100" t="s">
        <v>1656</v>
      </c>
      <c r="J100" t="s">
        <v>1687</v>
      </c>
      <c r="K100" t="s">
        <v>1692</v>
      </c>
      <c r="L100" t="s">
        <v>70</v>
      </c>
    </row>
    <row r="101" spans="1:12" x14ac:dyDescent="0.2">
      <c r="A101" t="s">
        <v>1659</v>
      </c>
      <c r="B101" t="s">
        <v>1660</v>
      </c>
      <c r="C101" t="s">
        <v>15</v>
      </c>
      <c r="D101" t="s">
        <v>9</v>
      </c>
      <c r="E101" t="s">
        <v>16</v>
      </c>
      <c r="F101">
        <v>12.5</v>
      </c>
      <c r="G101">
        <v>4</v>
      </c>
      <c r="H101">
        <v>16.5</v>
      </c>
      <c r="I101" t="s">
        <v>1656</v>
      </c>
      <c r="J101" t="s">
        <v>1687</v>
      </c>
      <c r="K101" t="s">
        <v>1692</v>
      </c>
      <c r="L101" t="s">
        <v>70</v>
      </c>
    </row>
    <row r="102" spans="1:12" x14ac:dyDescent="0.2">
      <c r="A102" t="s">
        <v>1513</v>
      </c>
      <c r="B102" t="s">
        <v>1533</v>
      </c>
      <c r="C102" t="s">
        <v>15</v>
      </c>
      <c r="D102" t="s">
        <v>9</v>
      </c>
      <c r="E102" t="s">
        <v>29</v>
      </c>
      <c r="F102">
        <v>0.5</v>
      </c>
      <c r="G102">
        <v>0</v>
      </c>
      <c r="H102">
        <v>0.5</v>
      </c>
      <c r="I102" t="s">
        <v>1656</v>
      </c>
      <c r="J102" t="s">
        <v>1536</v>
      </c>
      <c r="K102" t="s">
        <v>1692</v>
      </c>
      <c r="L102" t="s">
        <v>70</v>
      </c>
    </row>
    <row r="103" spans="1:12" x14ac:dyDescent="0.2">
      <c r="A103" t="s">
        <v>1513</v>
      </c>
      <c r="B103" t="s">
        <v>1533</v>
      </c>
      <c r="C103" t="s">
        <v>15</v>
      </c>
      <c r="D103" t="s">
        <v>9</v>
      </c>
      <c r="E103" t="s">
        <v>10</v>
      </c>
      <c r="F103">
        <v>21</v>
      </c>
      <c r="G103">
        <v>3.5</v>
      </c>
      <c r="H103">
        <v>24.5</v>
      </c>
      <c r="I103" t="s">
        <v>1656</v>
      </c>
      <c r="J103" t="s">
        <v>1536</v>
      </c>
      <c r="K103" t="s">
        <v>1692</v>
      </c>
      <c r="L103" t="s">
        <v>70</v>
      </c>
    </row>
    <row r="104" spans="1:12" x14ac:dyDescent="0.2">
      <c r="A104" t="s">
        <v>1513</v>
      </c>
      <c r="B104" t="s">
        <v>1533</v>
      </c>
      <c r="C104" t="s">
        <v>15</v>
      </c>
      <c r="D104" t="s">
        <v>9</v>
      </c>
      <c r="E104" t="s">
        <v>36</v>
      </c>
      <c r="F104">
        <v>4</v>
      </c>
      <c r="G104">
        <v>2</v>
      </c>
      <c r="H104">
        <v>6</v>
      </c>
      <c r="I104" t="s">
        <v>1656</v>
      </c>
      <c r="J104" t="s">
        <v>1536</v>
      </c>
      <c r="K104" t="s">
        <v>1692</v>
      </c>
      <c r="L104" t="s">
        <v>70</v>
      </c>
    </row>
    <row r="105" spans="1:12" x14ac:dyDescent="0.2">
      <c r="A105" t="s">
        <v>1513</v>
      </c>
      <c r="B105" t="s">
        <v>1533</v>
      </c>
      <c r="C105" t="s">
        <v>15</v>
      </c>
      <c r="D105" t="s">
        <v>9</v>
      </c>
      <c r="E105" t="s">
        <v>18</v>
      </c>
      <c r="F105">
        <v>5.75</v>
      </c>
      <c r="G105">
        <v>0</v>
      </c>
      <c r="H105">
        <v>5.75</v>
      </c>
      <c r="I105" t="s">
        <v>1656</v>
      </c>
      <c r="J105" t="s">
        <v>1536</v>
      </c>
      <c r="K105" t="s">
        <v>1692</v>
      </c>
      <c r="L105" t="s">
        <v>70</v>
      </c>
    </row>
    <row r="106" spans="1:12" x14ac:dyDescent="0.2">
      <c r="A106" t="s">
        <v>1513</v>
      </c>
      <c r="B106" t="s">
        <v>1533</v>
      </c>
      <c r="C106" t="s">
        <v>15</v>
      </c>
      <c r="D106" t="s">
        <v>9</v>
      </c>
      <c r="E106" t="s">
        <v>35</v>
      </c>
      <c r="F106">
        <v>8</v>
      </c>
      <c r="G106">
        <v>0</v>
      </c>
      <c r="H106">
        <v>8</v>
      </c>
      <c r="I106" t="s">
        <v>1656</v>
      </c>
      <c r="J106" t="s">
        <v>1536</v>
      </c>
      <c r="K106" t="s">
        <v>1692</v>
      </c>
      <c r="L106" t="s">
        <v>70</v>
      </c>
    </row>
    <row r="107" spans="1:12" x14ac:dyDescent="0.2">
      <c r="A107" t="s">
        <v>1513</v>
      </c>
      <c r="B107" t="s">
        <v>1533</v>
      </c>
      <c r="C107" t="s">
        <v>15</v>
      </c>
      <c r="D107" t="s">
        <v>9</v>
      </c>
      <c r="E107" t="s">
        <v>34</v>
      </c>
      <c r="F107">
        <v>8</v>
      </c>
      <c r="G107">
        <v>0.5</v>
      </c>
      <c r="H107">
        <v>8.5</v>
      </c>
      <c r="I107" t="s">
        <v>1656</v>
      </c>
      <c r="J107" t="s">
        <v>1536</v>
      </c>
      <c r="K107" t="s">
        <v>1692</v>
      </c>
      <c r="L107" t="s">
        <v>70</v>
      </c>
    </row>
    <row r="108" spans="1:12" x14ac:dyDescent="0.2">
      <c r="A108" t="s">
        <v>1510</v>
      </c>
      <c r="B108" t="s">
        <v>1532</v>
      </c>
      <c r="C108" t="s">
        <v>15</v>
      </c>
      <c r="D108" t="s">
        <v>9</v>
      </c>
      <c r="E108" t="s">
        <v>10</v>
      </c>
      <c r="F108">
        <v>38</v>
      </c>
      <c r="G108">
        <v>3</v>
      </c>
      <c r="H108">
        <v>41</v>
      </c>
      <c r="I108" t="s">
        <v>1656</v>
      </c>
      <c r="J108" t="s">
        <v>1535</v>
      </c>
      <c r="K108" t="s">
        <v>1692</v>
      </c>
      <c r="L108" t="s">
        <v>70</v>
      </c>
    </row>
    <row r="109" spans="1:12" x14ac:dyDescent="0.2">
      <c r="A109" t="s">
        <v>1510</v>
      </c>
      <c r="B109" t="s">
        <v>1532</v>
      </c>
      <c r="C109" t="s">
        <v>15</v>
      </c>
      <c r="D109" t="s">
        <v>9</v>
      </c>
      <c r="E109" t="s">
        <v>35</v>
      </c>
      <c r="F109">
        <v>14</v>
      </c>
      <c r="G109">
        <v>0</v>
      </c>
      <c r="H109">
        <v>14</v>
      </c>
      <c r="I109" t="s">
        <v>1656</v>
      </c>
      <c r="J109" t="s">
        <v>1535</v>
      </c>
      <c r="K109" t="s">
        <v>1692</v>
      </c>
      <c r="L109" t="s">
        <v>70</v>
      </c>
    </row>
    <row r="110" spans="1:12" x14ac:dyDescent="0.2">
      <c r="A110" t="s">
        <v>1510</v>
      </c>
      <c r="B110" t="s">
        <v>1532</v>
      </c>
      <c r="C110" t="s">
        <v>15</v>
      </c>
      <c r="D110" t="s">
        <v>9</v>
      </c>
      <c r="E110" t="s">
        <v>34</v>
      </c>
      <c r="F110">
        <v>8</v>
      </c>
      <c r="G110">
        <v>0</v>
      </c>
      <c r="H110">
        <v>8</v>
      </c>
      <c r="I110" t="s">
        <v>1656</v>
      </c>
      <c r="J110" t="s">
        <v>1535</v>
      </c>
      <c r="K110" t="s">
        <v>1692</v>
      </c>
      <c r="L110" t="s">
        <v>70</v>
      </c>
    </row>
    <row r="111" spans="1:12" x14ac:dyDescent="0.2">
      <c r="A111" t="s">
        <v>1510</v>
      </c>
      <c r="B111" t="s">
        <v>1532</v>
      </c>
      <c r="C111" t="s">
        <v>15</v>
      </c>
      <c r="D111" t="s">
        <v>9</v>
      </c>
      <c r="E111" t="s">
        <v>16</v>
      </c>
      <c r="F111">
        <v>10</v>
      </c>
      <c r="G111">
        <v>2</v>
      </c>
      <c r="H111">
        <v>12</v>
      </c>
      <c r="I111" t="s">
        <v>1656</v>
      </c>
      <c r="J111" t="s">
        <v>1535</v>
      </c>
      <c r="K111" t="s">
        <v>1692</v>
      </c>
      <c r="L111" t="s">
        <v>70</v>
      </c>
    </row>
    <row r="112" spans="1:12" x14ac:dyDescent="0.2">
      <c r="A112" t="s">
        <v>1546</v>
      </c>
      <c r="B112" t="s">
        <v>1547</v>
      </c>
      <c r="C112" t="s">
        <v>15</v>
      </c>
      <c r="D112" t="s">
        <v>9</v>
      </c>
      <c r="E112" t="s">
        <v>10</v>
      </c>
      <c r="F112">
        <v>11</v>
      </c>
      <c r="G112">
        <v>2</v>
      </c>
      <c r="H112">
        <v>13</v>
      </c>
      <c r="I112" t="s">
        <v>1656</v>
      </c>
      <c r="J112" t="s">
        <v>1572</v>
      </c>
      <c r="K112" t="s">
        <v>1692</v>
      </c>
      <c r="L112" t="s">
        <v>70</v>
      </c>
    </row>
    <row r="113" spans="1:12" x14ac:dyDescent="0.2">
      <c r="A113" t="s">
        <v>1546</v>
      </c>
      <c r="B113" t="s">
        <v>1547</v>
      </c>
      <c r="C113" t="s">
        <v>15</v>
      </c>
      <c r="D113" t="s">
        <v>9</v>
      </c>
      <c r="E113" t="s">
        <v>34</v>
      </c>
      <c r="F113">
        <v>8</v>
      </c>
      <c r="G113">
        <v>0.5</v>
      </c>
      <c r="H113">
        <v>8.5</v>
      </c>
      <c r="I113" t="s">
        <v>1656</v>
      </c>
      <c r="J113" t="s">
        <v>1572</v>
      </c>
      <c r="K113" t="s">
        <v>1692</v>
      </c>
      <c r="L113" t="s">
        <v>70</v>
      </c>
    </row>
    <row r="114" spans="1:12" x14ac:dyDescent="0.2">
      <c r="A114" t="s">
        <v>1546</v>
      </c>
      <c r="B114" t="s">
        <v>1547</v>
      </c>
      <c r="C114" t="s">
        <v>15</v>
      </c>
      <c r="D114" t="s">
        <v>9</v>
      </c>
      <c r="E114" t="s">
        <v>36</v>
      </c>
      <c r="F114">
        <v>3</v>
      </c>
      <c r="G114">
        <v>3</v>
      </c>
      <c r="H114">
        <v>6</v>
      </c>
      <c r="I114" t="s">
        <v>1656</v>
      </c>
      <c r="J114" t="s">
        <v>1572</v>
      </c>
      <c r="K114" t="s">
        <v>1692</v>
      </c>
      <c r="L114" t="s">
        <v>70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33"/>
  <sheetViews>
    <sheetView workbookViewId="0">
      <selection sqref="A1:L233"/>
    </sheetView>
  </sheetViews>
  <sheetFormatPr defaultRowHeight="12.75" x14ac:dyDescent="0.2"/>
  <cols>
    <col min="2" max="2" width="14" customWidth="1"/>
    <col min="3" max="3" width="13.7109375" customWidth="1"/>
    <col min="4" max="4" width="10.5703125" customWidth="1"/>
    <col min="5" max="5" width="10.42578125" customWidth="1"/>
    <col min="6" max="6" width="9.42578125" customWidth="1"/>
    <col min="7" max="7" width="10" customWidth="1"/>
    <col min="8" max="8" width="12" customWidth="1"/>
    <col min="9" max="9" width="9.5703125" customWidth="1"/>
    <col min="10" max="10" width="12.5703125" customWidth="1"/>
    <col min="11" max="11" width="15" customWidth="1"/>
    <col min="12" max="12" width="15.710937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47</v>
      </c>
      <c r="J1" t="s">
        <v>48</v>
      </c>
      <c r="K1" t="s">
        <v>49</v>
      </c>
      <c r="L1" t="s">
        <v>50</v>
      </c>
    </row>
    <row r="2" spans="1:12" x14ac:dyDescent="0.2">
      <c r="A2" t="s">
        <v>1919</v>
      </c>
      <c r="B2" t="s">
        <v>1920</v>
      </c>
      <c r="C2" t="s">
        <v>15</v>
      </c>
      <c r="D2" t="s">
        <v>9</v>
      </c>
      <c r="E2" t="s">
        <v>16</v>
      </c>
      <c r="F2">
        <v>0.5</v>
      </c>
      <c r="G2">
        <v>0</v>
      </c>
      <c r="H2">
        <v>0.5</v>
      </c>
      <c r="I2" t="s">
        <v>1873</v>
      </c>
      <c r="J2" t="s">
        <v>1944</v>
      </c>
      <c r="K2" t="s">
        <v>1691</v>
      </c>
      <c r="L2" t="s">
        <v>53</v>
      </c>
    </row>
    <row r="3" spans="1:12" x14ac:dyDescent="0.2">
      <c r="A3" t="s">
        <v>1766</v>
      </c>
      <c r="B3" t="s">
        <v>1767</v>
      </c>
      <c r="C3" t="s">
        <v>15</v>
      </c>
      <c r="D3" t="s">
        <v>9</v>
      </c>
      <c r="E3" t="s">
        <v>16</v>
      </c>
      <c r="F3">
        <v>8</v>
      </c>
      <c r="G3">
        <v>0</v>
      </c>
      <c r="H3">
        <v>8</v>
      </c>
      <c r="I3" t="s">
        <v>1873</v>
      </c>
      <c r="J3" t="s">
        <v>1782</v>
      </c>
      <c r="K3" t="s">
        <v>1692</v>
      </c>
      <c r="L3" t="s">
        <v>70</v>
      </c>
    </row>
    <row r="4" spans="1:12" x14ac:dyDescent="0.2">
      <c r="A4" t="s">
        <v>1766</v>
      </c>
      <c r="B4" t="s">
        <v>1767</v>
      </c>
      <c r="C4" t="s">
        <v>15</v>
      </c>
      <c r="D4" t="s">
        <v>9</v>
      </c>
      <c r="E4" t="s">
        <v>17</v>
      </c>
      <c r="F4">
        <v>16</v>
      </c>
      <c r="G4">
        <v>0</v>
      </c>
      <c r="H4">
        <v>16</v>
      </c>
      <c r="I4" t="s">
        <v>1873</v>
      </c>
      <c r="J4" t="s">
        <v>1782</v>
      </c>
      <c r="K4" t="s">
        <v>1692</v>
      </c>
      <c r="L4" t="s">
        <v>70</v>
      </c>
    </row>
    <row r="5" spans="1:12" x14ac:dyDescent="0.2">
      <c r="A5" t="s">
        <v>1915</v>
      </c>
      <c r="B5" t="s">
        <v>1916</v>
      </c>
      <c r="C5" t="s">
        <v>15</v>
      </c>
      <c r="D5" t="s">
        <v>9</v>
      </c>
      <c r="E5" t="s">
        <v>16</v>
      </c>
      <c r="F5">
        <v>1</v>
      </c>
      <c r="G5">
        <v>0</v>
      </c>
      <c r="H5">
        <v>1</v>
      </c>
      <c r="I5" t="s">
        <v>1873</v>
      </c>
      <c r="J5" t="s">
        <v>1942</v>
      </c>
      <c r="K5" t="s">
        <v>1691</v>
      </c>
      <c r="L5" t="s">
        <v>53</v>
      </c>
    </row>
    <row r="6" spans="1:12" x14ac:dyDescent="0.2">
      <c r="A6" t="s">
        <v>1824</v>
      </c>
      <c r="B6" t="s">
        <v>1825</v>
      </c>
      <c r="C6" t="s">
        <v>15</v>
      </c>
      <c r="D6" t="s">
        <v>9</v>
      </c>
      <c r="E6" t="s">
        <v>16</v>
      </c>
      <c r="F6">
        <v>27.5</v>
      </c>
      <c r="G6">
        <v>2</v>
      </c>
      <c r="H6">
        <v>29.5</v>
      </c>
      <c r="I6" t="s">
        <v>1873</v>
      </c>
      <c r="J6" t="s">
        <v>1857</v>
      </c>
      <c r="K6" t="s">
        <v>1692</v>
      </c>
      <c r="L6" t="s">
        <v>70</v>
      </c>
    </row>
    <row r="7" spans="1:12" x14ac:dyDescent="0.2">
      <c r="A7" t="s">
        <v>1824</v>
      </c>
      <c r="B7" t="s">
        <v>1825</v>
      </c>
      <c r="C7" t="s">
        <v>15</v>
      </c>
      <c r="D7" t="s">
        <v>9</v>
      </c>
      <c r="E7" t="s">
        <v>18</v>
      </c>
      <c r="F7">
        <v>22</v>
      </c>
      <c r="G7">
        <v>0</v>
      </c>
      <c r="H7">
        <v>22</v>
      </c>
      <c r="I7" t="s">
        <v>1873</v>
      </c>
      <c r="J7" t="s">
        <v>1857</v>
      </c>
      <c r="K7" t="s">
        <v>1692</v>
      </c>
      <c r="L7" t="s">
        <v>70</v>
      </c>
    </row>
    <row r="8" spans="1:12" x14ac:dyDescent="0.2">
      <c r="A8" t="s">
        <v>1824</v>
      </c>
      <c r="B8" t="s">
        <v>1825</v>
      </c>
      <c r="C8" t="s">
        <v>15</v>
      </c>
      <c r="D8" t="s">
        <v>9</v>
      </c>
      <c r="E8" t="s">
        <v>36</v>
      </c>
      <c r="F8">
        <v>20</v>
      </c>
      <c r="G8">
        <v>0</v>
      </c>
      <c r="H8">
        <v>20</v>
      </c>
      <c r="I8" t="s">
        <v>1873</v>
      </c>
      <c r="J8" t="s">
        <v>1857</v>
      </c>
      <c r="K8" t="s">
        <v>1692</v>
      </c>
      <c r="L8" t="s">
        <v>70</v>
      </c>
    </row>
    <row r="9" spans="1:12" x14ac:dyDescent="0.2">
      <c r="A9" t="s">
        <v>1906</v>
      </c>
      <c r="B9" t="s">
        <v>1907</v>
      </c>
      <c r="C9" t="s">
        <v>15</v>
      </c>
      <c r="D9" t="s">
        <v>9</v>
      </c>
      <c r="E9" t="s">
        <v>35</v>
      </c>
      <c r="F9">
        <v>22.5</v>
      </c>
      <c r="G9">
        <v>0</v>
      </c>
      <c r="H9">
        <v>22.5</v>
      </c>
      <c r="I9" t="s">
        <v>1873</v>
      </c>
      <c r="J9" t="s">
        <v>1937</v>
      </c>
      <c r="K9" t="s">
        <v>1691</v>
      </c>
      <c r="L9" t="s">
        <v>53</v>
      </c>
    </row>
    <row r="10" spans="1:12" x14ac:dyDescent="0.2">
      <c r="A10" t="s">
        <v>1906</v>
      </c>
      <c r="B10" t="s">
        <v>1907</v>
      </c>
      <c r="C10" t="s">
        <v>15</v>
      </c>
      <c r="D10" t="s">
        <v>9</v>
      </c>
      <c r="E10" t="s">
        <v>16</v>
      </c>
      <c r="F10">
        <v>16</v>
      </c>
      <c r="G10">
        <v>0</v>
      </c>
      <c r="H10">
        <v>16</v>
      </c>
      <c r="I10" t="s">
        <v>1873</v>
      </c>
      <c r="J10" t="s">
        <v>1937</v>
      </c>
      <c r="K10" t="s">
        <v>1691</v>
      </c>
      <c r="L10" t="s">
        <v>53</v>
      </c>
    </row>
    <row r="11" spans="1:12" x14ac:dyDescent="0.2">
      <c r="A11" t="s">
        <v>1768</v>
      </c>
      <c r="B11" t="s">
        <v>1769</v>
      </c>
      <c r="C11" t="s">
        <v>15</v>
      </c>
      <c r="D11" t="s">
        <v>9</v>
      </c>
      <c r="E11" t="s">
        <v>16</v>
      </c>
      <c r="F11">
        <v>24</v>
      </c>
      <c r="G11">
        <v>0</v>
      </c>
      <c r="H11">
        <v>24</v>
      </c>
      <c r="I11" t="s">
        <v>1873</v>
      </c>
      <c r="J11" t="s">
        <v>1783</v>
      </c>
      <c r="K11" t="s">
        <v>1692</v>
      </c>
      <c r="L11" t="s">
        <v>70</v>
      </c>
    </row>
    <row r="12" spans="1:12" x14ac:dyDescent="0.2">
      <c r="A12" t="s">
        <v>1902</v>
      </c>
      <c r="B12" t="s">
        <v>1903</v>
      </c>
      <c r="C12" t="s">
        <v>15</v>
      </c>
      <c r="D12" t="s">
        <v>9</v>
      </c>
      <c r="E12" t="s">
        <v>36</v>
      </c>
      <c r="F12">
        <v>5</v>
      </c>
      <c r="G12">
        <v>0</v>
      </c>
      <c r="H12">
        <v>5</v>
      </c>
      <c r="I12" t="s">
        <v>1873</v>
      </c>
      <c r="J12" t="s">
        <v>1935</v>
      </c>
      <c r="K12" t="s">
        <v>1692</v>
      </c>
      <c r="L12" t="s">
        <v>70</v>
      </c>
    </row>
    <row r="13" spans="1:12" x14ac:dyDescent="0.2">
      <c r="A13" t="s">
        <v>1902</v>
      </c>
      <c r="B13" t="s">
        <v>1903</v>
      </c>
      <c r="C13" t="s">
        <v>15</v>
      </c>
      <c r="D13" t="s">
        <v>9</v>
      </c>
      <c r="E13" t="s">
        <v>16</v>
      </c>
      <c r="F13">
        <v>14</v>
      </c>
      <c r="G13">
        <v>0</v>
      </c>
      <c r="H13">
        <v>14</v>
      </c>
      <c r="I13" t="s">
        <v>1873</v>
      </c>
      <c r="J13" t="s">
        <v>1935</v>
      </c>
      <c r="K13" t="s">
        <v>1692</v>
      </c>
      <c r="L13" t="s">
        <v>70</v>
      </c>
    </row>
    <row r="14" spans="1:12" x14ac:dyDescent="0.2">
      <c r="A14" t="s">
        <v>1749</v>
      </c>
      <c r="B14" t="s">
        <v>1750</v>
      </c>
      <c r="C14" t="s">
        <v>15</v>
      </c>
      <c r="D14" t="s">
        <v>9</v>
      </c>
      <c r="E14" t="s">
        <v>16</v>
      </c>
      <c r="F14">
        <v>20</v>
      </c>
      <c r="G14">
        <v>0</v>
      </c>
      <c r="H14">
        <v>20</v>
      </c>
      <c r="I14" t="s">
        <v>1873</v>
      </c>
      <c r="J14" t="s">
        <v>1760</v>
      </c>
      <c r="K14" t="s">
        <v>1692</v>
      </c>
      <c r="L14" t="s">
        <v>70</v>
      </c>
    </row>
    <row r="15" spans="1:12" x14ac:dyDescent="0.2">
      <c r="A15" t="s">
        <v>1749</v>
      </c>
      <c r="B15" t="s">
        <v>1750</v>
      </c>
      <c r="C15" t="s">
        <v>15</v>
      </c>
      <c r="D15" t="s">
        <v>9</v>
      </c>
      <c r="E15" t="s">
        <v>36</v>
      </c>
      <c r="F15">
        <v>8</v>
      </c>
      <c r="G15">
        <v>0</v>
      </c>
      <c r="H15">
        <v>8</v>
      </c>
      <c r="I15" t="s">
        <v>1873</v>
      </c>
      <c r="J15" t="s">
        <v>1760</v>
      </c>
      <c r="K15" t="s">
        <v>1692</v>
      </c>
      <c r="L15" t="s">
        <v>70</v>
      </c>
    </row>
    <row r="16" spans="1:12" x14ac:dyDescent="0.2">
      <c r="A16" t="s">
        <v>1749</v>
      </c>
      <c r="B16" t="s">
        <v>1750</v>
      </c>
      <c r="C16" t="s">
        <v>15</v>
      </c>
      <c r="D16" t="s">
        <v>9</v>
      </c>
      <c r="E16" t="s">
        <v>19</v>
      </c>
      <c r="F16">
        <v>2.5</v>
      </c>
      <c r="G16">
        <v>0</v>
      </c>
      <c r="H16">
        <v>2.5</v>
      </c>
      <c r="I16" t="s">
        <v>1873</v>
      </c>
      <c r="J16" t="s">
        <v>1760</v>
      </c>
      <c r="K16" t="s">
        <v>1692</v>
      </c>
      <c r="L16" t="s">
        <v>70</v>
      </c>
    </row>
    <row r="17" spans="1:12" x14ac:dyDescent="0.2">
      <c r="A17" t="s">
        <v>1751</v>
      </c>
      <c r="B17" t="s">
        <v>1752</v>
      </c>
      <c r="C17" t="s">
        <v>15</v>
      </c>
      <c r="D17" t="s">
        <v>9</v>
      </c>
      <c r="E17" t="s">
        <v>36</v>
      </c>
      <c r="F17">
        <v>20</v>
      </c>
      <c r="G17">
        <v>0</v>
      </c>
      <c r="H17">
        <v>20</v>
      </c>
      <c r="I17" t="s">
        <v>1873</v>
      </c>
      <c r="J17" t="s">
        <v>1761</v>
      </c>
      <c r="K17" t="s">
        <v>1692</v>
      </c>
      <c r="L17" t="s">
        <v>70</v>
      </c>
    </row>
    <row r="18" spans="1:12" x14ac:dyDescent="0.2">
      <c r="A18" t="s">
        <v>1898</v>
      </c>
      <c r="B18" t="s">
        <v>1899</v>
      </c>
      <c r="C18" t="s">
        <v>15</v>
      </c>
      <c r="D18" t="s">
        <v>9</v>
      </c>
      <c r="E18" t="s">
        <v>36</v>
      </c>
      <c r="F18">
        <v>9.5</v>
      </c>
      <c r="G18">
        <v>0</v>
      </c>
      <c r="H18">
        <v>9.5</v>
      </c>
      <c r="I18" t="s">
        <v>1873</v>
      </c>
      <c r="J18" t="s">
        <v>1933</v>
      </c>
      <c r="K18" t="s">
        <v>1692</v>
      </c>
      <c r="L18" t="s">
        <v>70</v>
      </c>
    </row>
    <row r="19" spans="1:12" x14ac:dyDescent="0.2">
      <c r="A19" t="s">
        <v>1898</v>
      </c>
      <c r="B19" t="s">
        <v>1899</v>
      </c>
      <c r="C19" t="s">
        <v>15</v>
      </c>
      <c r="D19" t="s">
        <v>9</v>
      </c>
      <c r="E19" t="s">
        <v>16</v>
      </c>
      <c r="F19">
        <v>5</v>
      </c>
      <c r="G19">
        <v>0</v>
      </c>
      <c r="H19">
        <v>5</v>
      </c>
      <c r="I19" t="s">
        <v>1873</v>
      </c>
      <c r="J19" t="s">
        <v>1933</v>
      </c>
      <c r="K19" t="s">
        <v>1692</v>
      </c>
      <c r="L19" t="s">
        <v>70</v>
      </c>
    </row>
    <row r="20" spans="1:12" x14ac:dyDescent="0.2">
      <c r="A20" t="s">
        <v>1892</v>
      </c>
      <c r="B20" t="s">
        <v>1893</v>
      </c>
      <c r="C20" t="s">
        <v>15</v>
      </c>
      <c r="D20" t="s">
        <v>9</v>
      </c>
      <c r="E20" t="s">
        <v>16</v>
      </c>
      <c r="F20">
        <v>7</v>
      </c>
      <c r="G20">
        <v>0</v>
      </c>
      <c r="H20">
        <v>7</v>
      </c>
      <c r="I20" t="s">
        <v>1873</v>
      </c>
      <c r="J20" t="s">
        <v>1930</v>
      </c>
      <c r="K20" t="s">
        <v>1692</v>
      </c>
      <c r="L20" t="s">
        <v>70</v>
      </c>
    </row>
    <row r="21" spans="1:12" x14ac:dyDescent="0.2">
      <c r="A21" t="s">
        <v>1890</v>
      </c>
      <c r="B21" t="s">
        <v>1891</v>
      </c>
      <c r="C21" t="s">
        <v>15</v>
      </c>
      <c r="D21" t="s">
        <v>9</v>
      </c>
      <c r="E21" t="s">
        <v>36</v>
      </c>
      <c r="F21">
        <v>3</v>
      </c>
      <c r="G21">
        <v>0</v>
      </c>
      <c r="H21">
        <v>3</v>
      </c>
      <c r="I21" t="s">
        <v>1873</v>
      </c>
      <c r="J21" t="s">
        <v>1929</v>
      </c>
      <c r="K21" t="s">
        <v>1692</v>
      </c>
      <c r="L21" t="s">
        <v>70</v>
      </c>
    </row>
    <row r="22" spans="1:12" x14ac:dyDescent="0.2">
      <c r="A22" t="s">
        <v>1890</v>
      </c>
      <c r="B22" t="s">
        <v>1891</v>
      </c>
      <c r="C22" t="s">
        <v>15</v>
      </c>
      <c r="D22" t="s">
        <v>9</v>
      </c>
      <c r="E22" t="s">
        <v>16</v>
      </c>
      <c r="F22">
        <v>3</v>
      </c>
      <c r="G22">
        <v>0</v>
      </c>
      <c r="H22">
        <v>3</v>
      </c>
      <c r="I22" t="s">
        <v>1873</v>
      </c>
      <c r="J22" t="s">
        <v>1929</v>
      </c>
      <c r="K22" t="s">
        <v>1692</v>
      </c>
      <c r="L22" t="s">
        <v>70</v>
      </c>
    </row>
    <row r="23" spans="1:12" x14ac:dyDescent="0.2">
      <c r="A23" t="s">
        <v>1753</v>
      </c>
      <c r="B23" t="s">
        <v>1754</v>
      </c>
      <c r="C23" t="s">
        <v>15</v>
      </c>
      <c r="D23" t="s">
        <v>9</v>
      </c>
      <c r="E23" t="s">
        <v>1826</v>
      </c>
      <c r="F23">
        <v>174</v>
      </c>
      <c r="G23">
        <v>0</v>
      </c>
      <c r="H23">
        <v>174</v>
      </c>
      <c r="I23" t="s">
        <v>1873</v>
      </c>
      <c r="J23" t="s">
        <v>1762</v>
      </c>
      <c r="K23" t="s">
        <v>1692</v>
      </c>
      <c r="L23" t="s">
        <v>70</v>
      </c>
    </row>
    <row r="24" spans="1:12" x14ac:dyDescent="0.2">
      <c r="A24" t="s">
        <v>1753</v>
      </c>
      <c r="B24" t="s">
        <v>1754</v>
      </c>
      <c r="C24" t="s">
        <v>15</v>
      </c>
      <c r="D24" t="s">
        <v>9</v>
      </c>
      <c r="E24" t="s">
        <v>1770</v>
      </c>
      <c r="F24">
        <v>8</v>
      </c>
      <c r="G24">
        <v>0</v>
      </c>
      <c r="H24">
        <v>8</v>
      </c>
      <c r="I24" t="s">
        <v>1873</v>
      </c>
      <c r="J24" t="s">
        <v>1762</v>
      </c>
      <c r="K24" t="s">
        <v>1692</v>
      </c>
      <c r="L24" t="s">
        <v>70</v>
      </c>
    </row>
    <row r="25" spans="1:12" x14ac:dyDescent="0.2">
      <c r="A25" t="s">
        <v>1753</v>
      </c>
      <c r="B25" t="s">
        <v>1754</v>
      </c>
      <c r="C25" t="s">
        <v>15</v>
      </c>
      <c r="D25" t="s">
        <v>9</v>
      </c>
      <c r="E25" t="s">
        <v>10</v>
      </c>
      <c r="F25">
        <v>27</v>
      </c>
      <c r="G25">
        <v>0</v>
      </c>
      <c r="H25">
        <v>27</v>
      </c>
      <c r="I25" t="s">
        <v>1873</v>
      </c>
      <c r="J25" t="s">
        <v>1762</v>
      </c>
      <c r="K25" t="s">
        <v>1692</v>
      </c>
      <c r="L25" t="s">
        <v>70</v>
      </c>
    </row>
    <row r="26" spans="1:12" x14ac:dyDescent="0.2">
      <c r="A26" t="s">
        <v>1886</v>
      </c>
      <c r="B26" t="s">
        <v>1887</v>
      </c>
      <c r="C26" t="s">
        <v>15</v>
      </c>
      <c r="D26" t="s">
        <v>9</v>
      </c>
      <c r="E26" t="s">
        <v>16</v>
      </c>
      <c r="F26">
        <v>36</v>
      </c>
      <c r="G26">
        <v>0</v>
      </c>
      <c r="H26">
        <v>36</v>
      </c>
      <c r="I26" t="s">
        <v>1873</v>
      </c>
      <c r="J26" t="s">
        <v>1927</v>
      </c>
      <c r="K26" t="s">
        <v>1692</v>
      </c>
      <c r="L26" t="s">
        <v>70</v>
      </c>
    </row>
    <row r="27" spans="1:12" x14ac:dyDescent="0.2">
      <c r="A27" t="s">
        <v>1829</v>
      </c>
      <c r="B27" t="s">
        <v>1830</v>
      </c>
      <c r="C27" t="s">
        <v>15</v>
      </c>
      <c r="D27" t="s">
        <v>9</v>
      </c>
      <c r="E27" t="s">
        <v>10</v>
      </c>
      <c r="F27">
        <v>61</v>
      </c>
      <c r="G27">
        <v>0</v>
      </c>
      <c r="H27">
        <v>61</v>
      </c>
      <c r="I27" t="s">
        <v>1873</v>
      </c>
      <c r="J27" t="s">
        <v>1858</v>
      </c>
      <c r="K27" t="s">
        <v>1692</v>
      </c>
      <c r="L27" t="s">
        <v>70</v>
      </c>
    </row>
    <row r="28" spans="1:12" x14ac:dyDescent="0.2">
      <c r="A28" t="s">
        <v>1852</v>
      </c>
      <c r="B28" t="s">
        <v>1853</v>
      </c>
      <c r="C28" t="s">
        <v>15</v>
      </c>
      <c r="D28" t="s">
        <v>9</v>
      </c>
      <c r="E28" t="s">
        <v>16</v>
      </c>
      <c r="F28">
        <v>11</v>
      </c>
      <c r="G28">
        <v>0</v>
      </c>
      <c r="H28">
        <v>11</v>
      </c>
      <c r="I28" t="s">
        <v>1873</v>
      </c>
      <c r="J28" t="s">
        <v>1871</v>
      </c>
      <c r="K28" t="s">
        <v>1692</v>
      </c>
      <c r="L28" t="s">
        <v>70</v>
      </c>
    </row>
    <row r="29" spans="1:12" x14ac:dyDescent="0.2">
      <c r="A29" t="s">
        <v>1755</v>
      </c>
      <c r="B29" t="s">
        <v>1756</v>
      </c>
      <c r="C29" t="s">
        <v>15</v>
      </c>
      <c r="D29" t="s">
        <v>9</v>
      </c>
      <c r="E29" t="s">
        <v>16</v>
      </c>
      <c r="F29">
        <v>6</v>
      </c>
      <c r="G29">
        <v>0</v>
      </c>
      <c r="H29">
        <v>6</v>
      </c>
      <c r="I29" t="s">
        <v>1873</v>
      </c>
      <c r="J29" t="s">
        <v>1763</v>
      </c>
      <c r="K29" t="s">
        <v>1692</v>
      </c>
      <c r="L29" t="s">
        <v>70</v>
      </c>
    </row>
    <row r="30" spans="1:12" x14ac:dyDescent="0.2">
      <c r="A30" t="s">
        <v>1757</v>
      </c>
      <c r="B30" t="s">
        <v>1758</v>
      </c>
      <c r="C30" t="s">
        <v>15</v>
      </c>
      <c r="D30" t="s">
        <v>9</v>
      </c>
      <c r="E30" t="s">
        <v>16</v>
      </c>
      <c r="F30">
        <v>34.5</v>
      </c>
      <c r="G30">
        <v>5</v>
      </c>
      <c r="H30">
        <v>39.5</v>
      </c>
      <c r="I30" t="s">
        <v>1873</v>
      </c>
      <c r="J30" t="s">
        <v>1764</v>
      </c>
      <c r="K30" t="s">
        <v>1692</v>
      </c>
      <c r="L30" t="s">
        <v>70</v>
      </c>
    </row>
    <row r="31" spans="1:12" x14ac:dyDescent="0.2">
      <c r="A31" t="s">
        <v>1757</v>
      </c>
      <c r="B31" t="s">
        <v>1758</v>
      </c>
      <c r="C31" t="s">
        <v>15</v>
      </c>
      <c r="D31" t="s">
        <v>9</v>
      </c>
      <c r="E31" t="s">
        <v>34</v>
      </c>
      <c r="F31">
        <v>176</v>
      </c>
      <c r="G31">
        <v>30</v>
      </c>
      <c r="H31">
        <v>206</v>
      </c>
      <c r="I31" t="s">
        <v>1873</v>
      </c>
      <c r="J31" t="s">
        <v>1764</v>
      </c>
      <c r="K31" t="s">
        <v>1692</v>
      </c>
      <c r="L31" t="s">
        <v>70</v>
      </c>
    </row>
    <row r="32" spans="1:12" x14ac:dyDescent="0.2">
      <c r="A32" t="s">
        <v>1757</v>
      </c>
      <c r="B32" t="s">
        <v>1758</v>
      </c>
      <c r="C32" t="s">
        <v>15</v>
      </c>
      <c r="D32" t="s">
        <v>9</v>
      </c>
      <c r="E32" t="s">
        <v>35</v>
      </c>
      <c r="F32">
        <v>139</v>
      </c>
      <c r="G32">
        <v>3</v>
      </c>
      <c r="H32">
        <v>142</v>
      </c>
      <c r="I32" t="s">
        <v>1873</v>
      </c>
      <c r="J32" t="s">
        <v>1764</v>
      </c>
      <c r="K32" t="s">
        <v>1692</v>
      </c>
      <c r="L32" t="s">
        <v>70</v>
      </c>
    </row>
    <row r="33" spans="1:12" x14ac:dyDescent="0.2">
      <c r="A33" t="s">
        <v>1757</v>
      </c>
      <c r="B33" t="s">
        <v>1758</v>
      </c>
      <c r="C33" t="s">
        <v>15</v>
      </c>
      <c r="D33" t="s">
        <v>9</v>
      </c>
      <c r="E33" t="s">
        <v>17</v>
      </c>
      <c r="F33">
        <v>48</v>
      </c>
      <c r="G33">
        <v>0</v>
      </c>
      <c r="H33">
        <v>48</v>
      </c>
      <c r="I33" t="s">
        <v>1873</v>
      </c>
      <c r="J33" t="s">
        <v>1764</v>
      </c>
      <c r="K33" t="s">
        <v>1692</v>
      </c>
      <c r="L33" t="s">
        <v>70</v>
      </c>
    </row>
    <row r="34" spans="1:12" x14ac:dyDescent="0.2">
      <c r="A34" t="s">
        <v>1757</v>
      </c>
      <c r="B34" t="s">
        <v>1758</v>
      </c>
      <c r="C34" t="s">
        <v>15</v>
      </c>
      <c r="D34" t="s">
        <v>9</v>
      </c>
      <c r="E34" t="s">
        <v>36</v>
      </c>
      <c r="F34">
        <v>5</v>
      </c>
      <c r="G34">
        <v>0</v>
      </c>
      <c r="H34">
        <v>5</v>
      </c>
      <c r="I34" t="s">
        <v>1873</v>
      </c>
      <c r="J34" t="s">
        <v>1764</v>
      </c>
      <c r="K34" t="s">
        <v>1692</v>
      </c>
      <c r="L34" t="s">
        <v>70</v>
      </c>
    </row>
    <row r="35" spans="1:12" x14ac:dyDescent="0.2">
      <c r="A35" t="s">
        <v>1757</v>
      </c>
      <c r="B35" t="s">
        <v>1758</v>
      </c>
      <c r="C35" t="s">
        <v>15</v>
      </c>
      <c r="D35" t="s">
        <v>9</v>
      </c>
      <c r="E35" t="s">
        <v>1826</v>
      </c>
      <c r="F35">
        <v>56</v>
      </c>
      <c r="G35">
        <v>0</v>
      </c>
      <c r="H35">
        <v>56</v>
      </c>
      <c r="I35" t="s">
        <v>1873</v>
      </c>
      <c r="J35" t="s">
        <v>1764</v>
      </c>
      <c r="K35" t="s">
        <v>1692</v>
      </c>
      <c r="L35" t="s">
        <v>70</v>
      </c>
    </row>
    <row r="36" spans="1:12" x14ac:dyDescent="0.2">
      <c r="A36" t="s">
        <v>1757</v>
      </c>
      <c r="B36" t="s">
        <v>1758</v>
      </c>
      <c r="C36" t="s">
        <v>15</v>
      </c>
      <c r="D36" t="s">
        <v>9</v>
      </c>
      <c r="E36" t="s">
        <v>1770</v>
      </c>
      <c r="F36">
        <v>79</v>
      </c>
      <c r="G36">
        <v>0</v>
      </c>
      <c r="H36">
        <v>79</v>
      </c>
      <c r="I36" t="s">
        <v>1873</v>
      </c>
      <c r="J36" t="s">
        <v>1764</v>
      </c>
      <c r="K36" t="s">
        <v>1692</v>
      </c>
      <c r="L36" t="s">
        <v>70</v>
      </c>
    </row>
    <row r="37" spans="1:12" x14ac:dyDescent="0.2">
      <c r="A37" t="s">
        <v>1757</v>
      </c>
      <c r="B37" t="s">
        <v>1758</v>
      </c>
      <c r="C37" t="s">
        <v>15</v>
      </c>
      <c r="D37" t="s">
        <v>9</v>
      </c>
      <c r="E37" t="s">
        <v>1874</v>
      </c>
      <c r="F37">
        <v>4</v>
      </c>
      <c r="G37">
        <v>0</v>
      </c>
      <c r="H37">
        <v>4</v>
      </c>
      <c r="I37" t="s">
        <v>1873</v>
      </c>
      <c r="J37" t="s">
        <v>1764</v>
      </c>
      <c r="K37" t="s">
        <v>1692</v>
      </c>
      <c r="L37" t="s">
        <v>70</v>
      </c>
    </row>
    <row r="38" spans="1:12" x14ac:dyDescent="0.2">
      <c r="A38" t="s">
        <v>1757</v>
      </c>
      <c r="B38" t="s">
        <v>1758</v>
      </c>
      <c r="C38" t="s">
        <v>15</v>
      </c>
      <c r="D38" t="s">
        <v>9</v>
      </c>
      <c r="E38" t="s">
        <v>10</v>
      </c>
      <c r="F38">
        <v>443</v>
      </c>
      <c r="G38">
        <v>51</v>
      </c>
      <c r="H38">
        <v>494</v>
      </c>
      <c r="I38" t="s">
        <v>1873</v>
      </c>
      <c r="J38" t="s">
        <v>1764</v>
      </c>
      <c r="K38" t="s">
        <v>1692</v>
      </c>
      <c r="L38" t="s">
        <v>70</v>
      </c>
    </row>
    <row r="39" spans="1:12" x14ac:dyDescent="0.2">
      <c r="A39" t="s">
        <v>1757</v>
      </c>
      <c r="B39" t="s">
        <v>1758</v>
      </c>
      <c r="C39" t="s">
        <v>15</v>
      </c>
      <c r="D39" t="s">
        <v>9</v>
      </c>
      <c r="E39" t="s">
        <v>19</v>
      </c>
      <c r="F39">
        <v>118</v>
      </c>
      <c r="G39">
        <v>33</v>
      </c>
      <c r="H39">
        <v>151</v>
      </c>
      <c r="I39" t="s">
        <v>1873</v>
      </c>
      <c r="J39" t="s">
        <v>1764</v>
      </c>
      <c r="K39" t="s">
        <v>1692</v>
      </c>
      <c r="L39" t="s">
        <v>70</v>
      </c>
    </row>
    <row r="40" spans="1:12" x14ac:dyDescent="0.2">
      <c r="A40" t="s">
        <v>1885</v>
      </c>
      <c r="B40" t="s">
        <v>1853</v>
      </c>
      <c r="C40" t="s">
        <v>15</v>
      </c>
      <c r="D40" t="s">
        <v>9</v>
      </c>
      <c r="E40" t="s">
        <v>36</v>
      </c>
      <c r="F40">
        <v>2.5</v>
      </c>
      <c r="G40">
        <v>0</v>
      </c>
      <c r="H40">
        <v>2.5</v>
      </c>
      <c r="I40" t="s">
        <v>1873</v>
      </c>
      <c r="J40" t="s">
        <v>1926</v>
      </c>
      <c r="K40" t="s">
        <v>1692</v>
      </c>
      <c r="L40" t="s">
        <v>70</v>
      </c>
    </row>
    <row r="41" spans="1:12" x14ac:dyDescent="0.2">
      <c r="A41" t="s">
        <v>1885</v>
      </c>
      <c r="B41" t="s">
        <v>1853</v>
      </c>
      <c r="C41" t="s">
        <v>15</v>
      </c>
      <c r="D41" t="s">
        <v>9</v>
      </c>
      <c r="E41" t="s">
        <v>16</v>
      </c>
      <c r="F41">
        <v>2</v>
      </c>
      <c r="G41">
        <v>0</v>
      </c>
      <c r="H41">
        <v>2</v>
      </c>
      <c r="I41" t="s">
        <v>1873</v>
      </c>
      <c r="J41" t="s">
        <v>1926</v>
      </c>
      <c r="K41" t="s">
        <v>1692</v>
      </c>
      <c r="L41" t="s">
        <v>70</v>
      </c>
    </row>
    <row r="42" spans="1:12" x14ac:dyDescent="0.2">
      <c r="A42" t="s">
        <v>1883</v>
      </c>
      <c r="B42" t="s">
        <v>1884</v>
      </c>
      <c r="C42" t="s">
        <v>15</v>
      </c>
      <c r="D42" t="s">
        <v>9</v>
      </c>
      <c r="E42" t="s">
        <v>36</v>
      </c>
      <c r="F42">
        <v>20</v>
      </c>
      <c r="G42">
        <v>0</v>
      </c>
      <c r="H42">
        <v>20</v>
      </c>
      <c r="I42" t="s">
        <v>1873</v>
      </c>
      <c r="J42" t="s">
        <v>1925</v>
      </c>
      <c r="K42" t="s">
        <v>1692</v>
      </c>
      <c r="L42" t="s">
        <v>70</v>
      </c>
    </row>
    <row r="43" spans="1:12" x14ac:dyDescent="0.2">
      <c r="A43" t="s">
        <v>1883</v>
      </c>
      <c r="B43" t="s">
        <v>1884</v>
      </c>
      <c r="C43" t="s">
        <v>15</v>
      </c>
      <c r="D43" t="s">
        <v>9</v>
      </c>
      <c r="E43" t="s">
        <v>16</v>
      </c>
      <c r="F43">
        <v>29.5</v>
      </c>
      <c r="G43">
        <v>8</v>
      </c>
      <c r="H43">
        <v>37.5</v>
      </c>
      <c r="I43" t="s">
        <v>1873</v>
      </c>
      <c r="J43" t="s">
        <v>1925</v>
      </c>
      <c r="K43" t="s">
        <v>1692</v>
      </c>
      <c r="L43" t="s">
        <v>70</v>
      </c>
    </row>
    <row r="44" spans="1:12" x14ac:dyDescent="0.2">
      <c r="A44" t="s">
        <v>1850</v>
      </c>
      <c r="B44" t="s">
        <v>1851</v>
      </c>
      <c r="C44" t="s">
        <v>15</v>
      </c>
      <c r="D44" t="s">
        <v>9</v>
      </c>
      <c r="E44" t="s">
        <v>16</v>
      </c>
      <c r="F44">
        <v>10</v>
      </c>
      <c r="G44">
        <v>0</v>
      </c>
      <c r="H44">
        <v>10</v>
      </c>
      <c r="I44" t="s">
        <v>1873</v>
      </c>
      <c r="J44" t="s">
        <v>1870</v>
      </c>
      <c r="K44" t="s">
        <v>1692</v>
      </c>
      <c r="L44" t="s">
        <v>70</v>
      </c>
    </row>
    <row r="45" spans="1:12" x14ac:dyDescent="0.2">
      <c r="A45" t="s">
        <v>1875</v>
      </c>
      <c r="B45" t="s">
        <v>1876</v>
      </c>
      <c r="C45" t="s">
        <v>15</v>
      </c>
      <c r="D45" t="s">
        <v>9</v>
      </c>
      <c r="E45" t="s">
        <v>36</v>
      </c>
      <c r="F45">
        <v>8</v>
      </c>
      <c r="G45">
        <v>0</v>
      </c>
      <c r="H45">
        <v>8</v>
      </c>
      <c r="I45" t="s">
        <v>1873</v>
      </c>
      <c r="J45" t="s">
        <v>1921</v>
      </c>
      <c r="K45" t="s">
        <v>1692</v>
      </c>
      <c r="L45" t="s">
        <v>70</v>
      </c>
    </row>
    <row r="46" spans="1:12" x14ac:dyDescent="0.2">
      <c r="A46" t="s">
        <v>1877</v>
      </c>
      <c r="B46" t="s">
        <v>1878</v>
      </c>
      <c r="C46" t="s">
        <v>15</v>
      </c>
      <c r="D46" t="s">
        <v>9</v>
      </c>
      <c r="E46" t="s">
        <v>36</v>
      </c>
      <c r="F46">
        <v>1.5</v>
      </c>
      <c r="G46">
        <v>0</v>
      </c>
      <c r="H46">
        <v>1.5</v>
      </c>
      <c r="I46" t="s">
        <v>1873</v>
      </c>
      <c r="J46" t="s">
        <v>1922</v>
      </c>
      <c r="K46" t="s">
        <v>1692</v>
      </c>
      <c r="L46" t="s">
        <v>70</v>
      </c>
    </row>
    <row r="47" spans="1:12" x14ac:dyDescent="0.2">
      <c r="A47" t="s">
        <v>1831</v>
      </c>
      <c r="B47" t="s">
        <v>1832</v>
      </c>
      <c r="C47" t="s">
        <v>15</v>
      </c>
      <c r="D47" t="s">
        <v>9</v>
      </c>
      <c r="E47" t="s">
        <v>16</v>
      </c>
      <c r="F47">
        <v>8</v>
      </c>
      <c r="G47">
        <v>0</v>
      </c>
      <c r="H47">
        <v>8</v>
      </c>
      <c r="I47" t="s">
        <v>1873</v>
      </c>
      <c r="J47" t="s">
        <v>1859</v>
      </c>
      <c r="K47" t="s">
        <v>1692</v>
      </c>
      <c r="L47" t="s">
        <v>70</v>
      </c>
    </row>
    <row r="48" spans="1:12" x14ac:dyDescent="0.2">
      <c r="A48" t="s">
        <v>1846</v>
      </c>
      <c r="B48" t="s">
        <v>1847</v>
      </c>
      <c r="C48" t="s">
        <v>15</v>
      </c>
      <c r="D48" t="s">
        <v>9</v>
      </c>
      <c r="E48" t="s">
        <v>13</v>
      </c>
      <c r="F48">
        <v>38</v>
      </c>
      <c r="G48">
        <v>4</v>
      </c>
      <c r="H48">
        <v>42</v>
      </c>
      <c r="I48" t="s">
        <v>1873</v>
      </c>
      <c r="J48" t="s">
        <v>1868</v>
      </c>
      <c r="K48" t="s">
        <v>1692</v>
      </c>
      <c r="L48" t="s">
        <v>70</v>
      </c>
    </row>
    <row r="49" spans="1:12" x14ac:dyDescent="0.2">
      <c r="A49" t="s">
        <v>1879</v>
      </c>
      <c r="B49" t="s">
        <v>1880</v>
      </c>
      <c r="C49" t="s">
        <v>15</v>
      </c>
      <c r="D49" t="s">
        <v>9</v>
      </c>
      <c r="E49" t="s">
        <v>36</v>
      </c>
      <c r="F49">
        <v>12</v>
      </c>
      <c r="G49">
        <v>0</v>
      </c>
      <c r="H49">
        <v>12</v>
      </c>
      <c r="I49" t="s">
        <v>1873</v>
      </c>
      <c r="J49" t="s">
        <v>1923</v>
      </c>
      <c r="K49" t="s">
        <v>1692</v>
      </c>
      <c r="L49" t="s">
        <v>70</v>
      </c>
    </row>
    <row r="50" spans="1:12" x14ac:dyDescent="0.2">
      <c r="A50" t="s">
        <v>1881</v>
      </c>
      <c r="B50" t="s">
        <v>1882</v>
      </c>
      <c r="C50" t="s">
        <v>15</v>
      </c>
      <c r="D50" t="s">
        <v>9</v>
      </c>
      <c r="E50" t="s">
        <v>36</v>
      </c>
      <c r="F50">
        <v>32</v>
      </c>
      <c r="G50">
        <v>0</v>
      </c>
      <c r="H50">
        <v>32</v>
      </c>
      <c r="I50" t="s">
        <v>1873</v>
      </c>
      <c r="J50" t="s">
        <v>1924</v>
      </c>
      <c r="K50" t="s">
        <v>1692</v>
      </c>
      <c r="L50" t="s">
        <v>70</v>
      </c>
    </row>
    <row r="51" spans="1:12" x14ac:dyDescent="0.2">
      <c r="A51" t="s">
        <v>1846</v>
      </c>
      <c r="B51" t="s">
        <v>1847</v>
      </c>
      <c r="C51" t="s">
        <v>15</v>
      </c>
      <c r="D51" t="s">
        <v>9</v>
      </c>
      <c r="E51" t="s">
        <v>36</v>
      </c>
      <c r="F51">
        <v>20</v>
      </c>
      <c r="G51">
        <v>0</v>
      </c>
      <c r="H51">
        <v>20</v>
      </c>
      <c r="I51" t="s">
        <v>1873</v>
      </c>
      <c r="J51" t="s">
        <v>1868</v>
      </c>
      <c r="K51" t="s">
        <v>1692</v>
      </c>
      <c r="L51" t="s">
        <v>70</v>
      </c>
    </row>
    <row r="52" spans="1:12" x14ac:dyDescent="0.2">
      <c r="A52" t="s">
        <v>1846</v>
      </c>
      <c r="B52" t="s">
        <v>1847</v>
      </c>
      <c r="C52" t="s">
        <v>15</v>
      </c>
      <c r="D52" t="s">
        <v>9</v>
      </c>
      <c r="E52" t="s">
        <v>16</v>
      </c>
      <c r="F52">
        <v>6.5</v>
      </c>
      <c r="G52">
        <v>0</v>
      </c>
      <c r="H52">
        <v>6.5</v>
      </c>
      <c r="I52" t="s">
        <v>1873</v>
      </c>
      <c r="J52" t="s">
        <v>1868</v>
      </c>
      <c r="K52" t="s">
        <v>1692</v>
      </c>
      <c r="L52" t="s">
        <v>70</v>
      </c>
    </row>
    <row r="53" spans="1:12" x14ac:dyDescent="0.2">
      <c r="A53" t="s">
        <v>1844</v>
      </c>
      <c r="B53" t="s">
        <v>1845</v>
      </c>
      <c r="C53" t="s">
        <v>15</v>
      </c>
      <c r="D53" t="s">
        <v>9</v>
      </c>
      <c r="E53" t="s">
        <v>36</v>
      </c>
      <c r="F53">
        <v>1.5</v>
      </c>
      <c r="G53">
        <v>0</v>
      </c>
      <c r="H53">
        <v>1.5</v>
      </c>
      <c r="I53" t="s">
        <v>1873</v>
      </c>
      <c r="J53" t="s">
        <v>1867</v>
      </c>
      <c r="K53" t="s">
        <v>1692</v>
      </c>
      <c r="L53" t="s">
        <v>70</v>
      </c>
    </row>
    <row r="54" spans="1:12" x14ac:dyDescent="0.2">
      <c r="A54" t="s">
        <v>1844</v>
      </c>
      <c r="B54" t="s">
        <v>1845</v>
      </c>
      <c r="C54" t="s">
        <v>15</v>
      </c>
      <c r="D54" t="s">
        <v>9</v>
      </c>
      <c r="E54" t="s">
        <v>16</v>
      </c>
      <c r="F54">
        <v>28</v>
      </c>
      <c r="G54">
        <v>0</v>
      </c>
      <c r="H54">
        <v>28</v>
      </c>
      <c r="I54" t="s">
        <v>1873</v>
      </c>
      <c r="J54" t="s">
        <v>1867</v>
      </c>
      <c r="K54" t="s">
        <v>1692</v>
      </c>
      <c r="L54" t="s">
        <v>70</v>
      </c>
    </row>
    <row r="55" spans="1:12" x14ac:dyDescent="0.2">
      <c r="A55" t="s">
        <v>1843</v>
      </c>
      <c r="B55" t="s">
        <v>1723</v>
      </c>
      <c r="C55" t="s">
        <v>15</v>
      </c>
      <c r="D55" t="s">
        <v>9</v>
      </c>
      <c r="E55" t="s">
        <v>16</v>
      </c>
      <c r="F55">
        <v>20.5</v>
      </c>
      <c r="G55">
        <v>0</v>
      </c>
      <c r="H55">
        <v>20.5</v>
      </c>
      <c r="I55" t="s">
        <v>1873</v>
      </c>
      <c r="J55" t="s">
        <v>1866</v>
      </c>
      <c r="K55" t="s">
        <v>1692</v>
      </c>
      <c r="L55" t="s">
        <v>70</v>
      </c>
    </row>
    <row r="56" spans="1:12" x14ac:dyDescent="0.2">
      <c r="A56" t="s">
        <v>1842</v>
      </c>
      <c r="B56" t="s">
        <v>1779</v>
      </c>
      <c r="C56" t="s">
        <v>15</v>
      </c>
      <c r="D56" t="s">
        <v>9</v>
      </c>
      <c r="E56" t="s">
        <v>16</v>
      </c>
      <c r="F56">
        <v>0.5</v>
      </c>
      <c r="G56">
        <v>0</v>
      </c>
      <c r="H56">
        <v>0.5</v>
      </c>
      <c r="I56" t="s">
        <v>1873</v>
      </c>
      <c r="J56" t="s">
        <v>1865</v>
      </c>
      <c r="K56" t="s">
        <v>1692</v>
      </c>
      <c r="L56" t="s">
        <v>70</v>
      </c>
    </row>
    <row r="57" spans="1:12" x14ac:dyDescent="0.2">
      <c r="A57" t="s">
        <v>1790</v>
      </c>
      <c r="B57" t="s">
        <v>1791</v>
      </c>
      <c r="C57" t="s">
        <v>15</v>
      </c>
      <c r="D57" t="s">
        <v>9</v>
      </c>
      <c r="E57" t="s">
        <v>16</v>
      </c>
      <c r="F57">
        <v>28</v>
      </c>
      <c r="G57">
        <v>0</v>
      </c>
      <c r="H57">
        <v>28</v>
      </c>
      <c r="I57" t="s">
        <v>1873</v>
      </c>
      <c r="J57" t="s">
        <v>1810</v>
      </c>
      <c r="K57" t="s">
        <v>1692</v>
      </c>
      <c r="L57" t="s">
        <v>70</v>
      </c>
    </row>
    <row r="58" spans="1:12" x14ac:dyDescent="0.2">
      <c r="A58" t="s">
        <v>1840</v>
      </c>
      <c r="B58" t="s">
        <v>1841</v>
      </c>
      <c r="C58" t="s">
        <v>15</v>
      </c>
      <c r="D58" t="s">
        <v>9</v>
      </c>
      <c r="E58" t="s">
        <v>16</v>
      </c>
      <c r="F58">
        <v>9.5</v>
      </c>
      <c r="G58">
        <v>0</v>
      </c>
      <c r="H58">
        <v>9.5</v>
      </c>
      <c r="I58" t="s">
        <v>1873</v>
      </c>
      <c r="J58" t="s">
        <v>1864</v>
      </c>
      <c r="K58" t="s">
        <v>1692</v>
      </c>
      <c r="L58" t="s">
        <v>70</v>
      </c>
    </row>
    <row r="59" spans="1:12" x14ac:dyDescent="0.2">
      <c r="A59" t="s">
        <v>1838</v>
      </c>
      <c r="B59" t="s">
        <v>1839</v>
      </c>
      <c r="C59" t="s">
        <v>15</v>
      </c>
      <c r="D59" t="s">
        <v>9</v>
      </c>
      <c r="E59" t="s">
        <v>16</v>
      </c>
      <c r="F59">
        <v>25.5</v>
      </c>
      <c r="G59">
        <v>0</v>
      </c>
      <c r="H59">
        <v>25.5</v>
      </c>
      <c r="I59" t="s">
        <v>1873</v>
      </c>
      <c r="J59" t="s">
        <v>1863</v>
      </c>
      <c r="K59" t="s">
        <v>1692</v>
      </c>
      <c r="L59" t="s">
        <v>70</v>
      </c>
    </row>
    <row r="60" spans="1:12" x14ac:dyDescent="0.2">
      <c r="A60" t="s">
        <v>1808</v>
      </c>
      <c r="B60" t="s">
        <v>1809</v>
      </c>
      <c r="C60" t="s">
        <v>15</v>
      </c>
      <c r="D60" t="s">
        <v>9</v>
      </c>
      <c r="E60" t="s">
        <v>16</v>
      </c>
      <c r="F60">
        <v>26</v>
      </c>
      <c r="G60">
        <v>0</v>
      </c>
      <c r="H60">
        <v>26</v>
      </c>
      <c r="I60" t="s">
        <v>1873</v>
      </c>
      <c r="J60" t="s">
        <v>1819</v>
      </c>
      <c r="K60" t="s">
        <v>1692</v>
      </c>
      <c r="L60" t="s">
        <v>70</v>
      </c>
    </row>
    <row r="61" spans="1:12" x14ac:dyDescent="0.2">
      <c r="A61" t="s">
        <v>1834</v>
      </c>
      <c r="B61" t="s">
        <v>1835</v>
      </c>
      <c r="C61" t="s">
        <v>15</v>
      </c>
      <c r="D61" t="s">
        <v>9</v>
      </c>
      <c r="E61" t="s">
        <v>16</v>
      </c>
      <c r="F61">
        <v>1</v>
      </c>
      <c r="G61">
        <v>0</v>
      </c>
      <c r="H61">
        <v>1</v>
      </c>
      <c r="I61" t="s">
        <v>1873</v>
      </c>
      <c r="J61" t="s">
        <v>1861</v>
      </c>
      <c r="K61" t="s">
        <v>1692</v>
      </c>
      <c r="L61" t="s">
        <v>70</v>
      </c>
    </row>
    <row r="62" spans="1:12" x14ac:dyDescent="0.2">
      <c r="A62" t="s">
        <v>1807</v>
      </c>
      <c r="B62" t="s">
        <v>1793</v>
      </c>
      <c r="C62" t="s">
        <v>15</v>
      </c>
      <c r="D62" t="s">
        <v>9</v>
      </c>
      <c r="E62" t="s">
        <v>16</v>
      </c>
      <c r="F62">
        <v>13</v>
      </c>
      <c r="G62">
        <v>0</v>
      </c>
      <c r="H62">
        <v>13</v>
      </c>
      <c r="I62" t="s">
        <v>1873</v>
      </c>
      <c r="J62" t="s">
        <v>1818</v>
      </c>
      <c r="K62" t="s">
        <v>1692</v>
      </c>
      <c r="L62" t="s">
        <v>70</v>
      </c>
    </row>
    <row r="63" spans="1:12" x14ac:dyDescent="0.2">
      <c r="A63" t="s">
        <v>1836</v>
      </c>
      <c r="B63" t="s">
        <v>1837</v>
      </c>
      <c r="C63" t="s">
        <v>15</v>
      </c>
      <c r="D63" t="s">
        <v>9</v>
      </c>
      <c r="E63" t="s">
        <v>16</v>
      </c>
      <c r="F63">
        <v>41</v>
      </c>
      <c r="G63">
        <v>7.5</v>
      </c>
      <c r="H63">
        <v>48.5</v>
      </c>
      <c r="I63" t="s">
        <v>1873</v>
      </c>
      <c r="J63" t="s">
        <v>1862</v>
      </c>
      <c r="K63" t="s">
        <v>1692</v>
      </c>
      <c r="L63" t="s">
        <v>70</v>
      </c>
    </row>
    <row r="64" spans="1:12" x14ac:dyDescent="0.2">
      <c r="A64" t="s">
        <v>1800</v>
      </c>
      <c r="B64" t="s">
        <v>1801</v>
      </c>
      <c r="C64" t="s">
        <v>15</v>
      </c>
      <c r="D64" t="s">
        <v>9</v>
      </c>
      <c r="E64" t="s">
        <v>16</v>
      </c>
      <c r="F64">
        <v>9</v>
      </c>
      <c r="G64">
        <v>7</v>
      </c>
      <c r="H64">
        <v>16</v>
      </c>
      <c r="I64" t="s">
        <v>1873</v>
      </c>
      <c r="J64" t="s">
        <v>1815</v>
      </c>
      <c r="K64" t="s">
        <v>1692</v>
      </c>
      <c r="L64" t="s">
        <v>70</v>
      </c>
    </row>
    <row r="65" spans="1:12" x14ac:dyDescent="0.2">
      <c r="A65" t="s">
        <v>1800</v>
      </c>
      <c r="B65" t="s">
        <v>1801</v>
      </c>
      <c r="C65" t="s">
        <v>15</v>
      </c>
      <c r="D65" t="s">
        <v>9</v>
      </c>
      <c r="E65" t="s">
        <v>19</v>
      </c>
      <c r="F65">
        <v>45.5</v>
      </c>
      <c r="G65">
        <v>0</v>
      </c>
      <c r="H65">
        <v>45.5</v>
      </c>
      <c r="I65" t="s">
        <v>1873</v>
      </c>
      <c r="J65" t="s">
        <v>1815</v>
      </c>
      <c r="K65" t="s">
        <v>1692</v>
      </c>
      <c r="L65" t="s">
        <v>70</v>
      </c>
    </row>
    <row r="66" spans="1:12" x14ac:dyDescent="0.2">
      <c r="A66" t="s">
        <v>1802</v>
      </c>
      <c r="B66" t="s">
        <v>1803</v>
      </c>
      <c r="C66" t="s">
        <v>15</v>
      </c>
      <c r="D66" t="s">
        <v>9</v>
      </c>
      <c r="E66" t="s">
        <v>16</v>
      </c>
      <c r="F66">
        <v>5</v>
      </c>
      <c r="G66">
        <v>0</v>
      </c>
      <c r="H66">
        <v>5</v>
      </c>
      <c r="I66" t="s">
        <v>1873</v>
      </c>
      <c r="J66" t="s">
        <v>1816</v>
      </c>
      <c r="K66" t="s">
        <v>1692</v>
      </c>
      <c r="L66" t="s">
        <v>70</v>
      </c>
    </row>
    <row r="67" spans="1:12" x14ac:dyDescent="0.2">
      <c r="A67" t="s">
        <v>1736</v>
      </c>
      <c r="B67" t="s">
        <v>1725</v>
      </c>
      <c r="C67" t="s">
        <v>8</v>
      </c>
      <c r="D67" t="s">
        <v>9</v>
      </c>
      <c r="E67" t="s">
        <v>19</v>
      </c>
      <c r="F67">
        <v>20</v>
      </c>
      <c r="G67">
        <v>0</v>
      </c>
      <c r="H67">
        <v>20</v>
      </c>
      <c r="I67" t="s">
        <v>1873</v>
      </c>
      <c r="J67" t="s">
        <v>1728</v>
      </c>
      <c r="K67" t="s">
        <v>1692</v>
      </c>
      <c r="L67" t="s">
        <v>70</v>
      </c>
    </row>
    <row r="68" spans="1:12" x14ac:dyDescent="0.2">
      <c r="A68" t="s">
        <v>1902</v>
      </c>
      <c r="B68" t="s">
        <v>1903</v>
      </c>
      <c r="C68" t="s">
        <v>8</v>
      </c>
      <c r="D68" t="s">
        <v>9</v>
      </c>
      <c r="E68" t="s">
        <v>19</v>
      </c>
      <c r="F68">
        <v>24</v>
      </c>
      <c r="G68">
        <v>0</v>
      </c>
      <c r="H68">
        <v>24</v>
      </c>
      <c r="I68" t="s">
        <v>1873</v>
      </c>
      <c r="J68" t="s">
        <v>1935</v>
      </c>
      <c r="K68" t="s">
        <v>1692</v>
      </c>
      <c r="L68" t="s">
        <v>70</v>
      </c>
    </row>
    <row r="69" spans="1:12" x14ac:dyDescent="0.2">
      <c r="A69" t="s">
        <v>1902</v>
      </c>
      <c r="B69" t="s">
        <v>1903</v>
      </c>
      <c r="C69" t="s">
        <v>8</v>
      </c>
      <c r="D69" t="s">
        <v>9</v>
      </c>
      <c r="E69" t="s">
        <v>10</v>
      </c>
      <c r="F69">
        <v>37</v>
      </c>
      <c r="G69">
        <v>18</v>
      </c>
      <c r="H69">
        <v>55</v>
      </c>
      <c r="I69" t="s">
        <v>1873</v>
      </c>
      <c r="J69" t="s">
        <v>1935</v>
      </c>
      <c r="K69" t="s">
        <v>1692</v>
      </c>
      <c r="L69" t="s">
        <v>70</v>
      </c>
    </row>
    <row r="70" spans="1:12" x14ac:dyDescent="0.2">
      <c r="A70" t="s">
        <v>1902</v>
      </c>
      <c r="B70" t="s">
        <v>1903</v>
      </c>
      <c r="C70" t="s">
        <v>8</v>
      </c>
      <c r="D70" t="s">
        <v>9</v>
      </c>
      <c r="E70" t="s">
        <v>28</v>
      </c>
      <c r="F70">
        <v>34</v>
      </c>
      <c r="G70">
        <v>0</v>
      </c>
      <c r="H70">
        <v>34</v>
      </c>
      <c r="I70" t="s">
        <v>1873</v>
      </c>
      <c r="J70" t="s">
        <v>1935</v>
      </c>
      <c r="K70" t="s">
        <v>1692</v>
      </c>
      <c r="L70" t="s">
        <v>70</v>
      </c>
    </row>
    <row r="71" spans="1:12" x14ac:dyDescent="0.2">
      <c r="A71" t="s">
        <v>1827</v>
      </c>
      <c r="B71" t="s">
        <v>1828</v>
      </c>
      <c r="C71" t="s">
        <v>8</v>
      </c>
      <c r="D71" t="s">
        <v>9</v>
      </c>
      <c r="E71" t="s">
        <v>10</v>
      </c>
      <c r="F71">
        <v>140</v>
      </c>
      <c r="G71">
        <v>3.5</v>
      </c>
      <c r="H71">
        <v>143.5</v>
      </c>
      <c r="I71" t="s">
        <v>1873</v>
      </c>
      <c r="J71" t="s">
        <v>1856</v>
      </c>
      <c r="K71" t="s">
        <v>1692</v>
      </c>
      <c r="L71" t="s">
        <v>70</v>
      </c>
    </row>
    <row r="72" spans="1:12" x14ac:dyDescent="0.2">
      <c r="A72" t="s">
        <v>1827</v>
      </c>
      <c r="B72" t="s">
        <v>1828</v>
      </c>
      <c r="C72" t="s">
        <v>8</v>
      </c>
      <c r="D72" t="s">
        <v>9</v>
      </c>
      <c r="E72" t="s">
        <v>19</v>
      </c>
      <c r="F72">
        <v>145</v>
      </c>
      <c r="G72">
        <v>0</v>
      </c>
      <c r="H72">
        <v>145</v>
      </c>
      <c r="I72" t="s">
        <v>1873</v>
      </c>
      <c r="J72" t="s">
        <v>1856</v>
      </c>
      <c r="K72" t="s">
        <v>1692</v>
      </c>
      <c r="L72" t="s">
        <v>70</v>
      </c>
    </row>
    <row r="73" spans="1:12" x14ac:dyDescent="0.2">
      <c r="A73" t="s">
        <v>1827</v>
      </c>
      <c r="B73" t="s">
        <v>1828</v>
      </c>
      <c r="C73" t="s">
        <v>8</v>
      </c>
      <c r="D73" t="s">
        <v>9</v>
      </c>
      <c r="E73" t="s">
        <v>13</v>
      </c>
      <c r="F73">
        <v>2</v>
      </c>
      <c r="G73">
        <v>0</v>
      </c>
      <c r="H73">
        <v>2</v>
      </c>
      <c r="I73" t="s">
        <v>1873</v>
      </c>
      <c r="J73" t="s">
        <v>1856</v>
      </c>
      <c r="K73" t="s">
        <v>1692</v>
      </c>
      <c r="L73" t="s">
        <v>70</v>
      </c>
    </row>
    <row r="74" spans="1:12" x14ac:dyDescent="0.2">
      <c r="A74" t="s">
        <v>1741</v>
      </c>
      <c r="B74" t="s">
        <v>1742</v>
      </c>
      <c r="C74" t="s">
        <v>8</v>
      </c>
      <c r="D74" t="s">
        <v>9</v>
      </c>
      <c r="E74" t="s">
        <v>13</v>
      </c>
      <c r="F74">
        <v>12</v>
      </c>
      <c r="G74">
        <v>0</v>
      </c>
      <c r="H74">
        <v>12</v>
      </c>
      <c r="I74" t="s">
        <v>1873</v>
      </c>
      <c r="J74" t="s">
        <v>1746</v>
      </c>
      <c r="K74" t="s">
        <v>1692</v>
      </c>
      <c r="L74" t="s">
        <v>70</v>
      </c>
    </row>
    <row r="75" spans="1:12" x14ac:dyDescent="0.2">
      <c r="A75" t="s">
        <v>1743</v>
      </c>
      <c r="B75" t="s">
        <v>1726</v>
      </c>
      <c r="C75" t="s">
        <v>8</v>
      </c>
      <c r="D75" t="s">
        <v>9</v>
      </c>
      <c r="E75" t="s">
        <v>10</v>
      </c>
      <c r="F75">
        <v>2</v>
      </c>
      <c r="G75">
        <v>0</v>
      </c>
      <c r="H75">
        <v>2</v>
      </c>
      <c r="I75" t="s">
        <v>1873</v>
      </c>
      <c r="J75" t="s">
        <v>1747</v>
      </c>
      <c r="K75" t="s">
        <v>1692</v>
      </c>
      <c r="L75" t="s">
        <v>70</v>
      </c>
    </row>
    <row r="76" spans="1:12" x14ac:dyDescent="0.2">
      <c r="A76" t="s">
        <v>1743</v>
      </c>
      <c r="B76" t="s">
        <v>1726</v>
      </c>
      <c r="C76" t="s">
        <v>8</v>
      </c>
      <c r="D76" t="s">
        <v>9</v>
      </c>
      <c r="E76" t="s">
        <v>19</v>
      </c>
      <c r="F76">
        <v>16</v>
      </c>
      <c r="G76">
        <v>1</v>
      </c>
      <c r="H76">
        <v>17</v>
      </c>
      <c r="I76" t="s">
        <v>1873</v>
      </c>
      <c r="J76" t="s">
        <v>1747</v>
      </c>
      <c r="K76" t="s">
        <v>1692</v>
      </c>
      <c r="L76" t="s">
        <v>70</v>
      </c>
    </row>
    <row r="77" spans="1:12" x14ac:dyDescent="0.2">
      <c r="A77" t="s">
        <v>1743</v>
      </c>
      <c r="B77" t="s">
        <v>1726</v>
      </c>
      <c r="C77" t="s">
        <v>8</v>
      </c>
      <c r="D77" t="s">
        <v>9</v>
      </c>
      <c r="E77" t="s">
        <v>13</v>
      </c>
      <c r="F77">
        <v>4</v>
      </c>
      <c r="G77">
        <v>0</v>
      </c>
      <c r="H77">
        <v>4</v>
      </c>
      <c r="I77" t="s">
        <v>1873</v>
      </c>
      <c r="J77" t="s">
        <v>1747</v>
      </c>
      <c r="K77" t="s">
        <v>1692</v>
      </c>
      <c r="L77" t="s">
        <v>70</v>
      </c>
    </row>
    <row r="78" spans="1:12" x14ac:dyDescent="0.2">
      <c r="A78" t="s">
        <v>1886</v>
      </c>
      <c r="B78" t="s">
        <v>1887</v>
      </c>
      <c r="C78" t="s">
        <v>8</v>
      </c>
      <c r="D78" t="s">
        <v>9</v>
      </c>
      <c r="E78" t="s">
        <v>13</v>
      </c>
      <c r="F78">
        <v>38</v>
      </c>
      <c r="G78">
        <v>8</v>
      </c>
      <c r="H78">
        <v>46</v>
      </c>
      <c r="I78" t="s">
        <v>1873</v>
      </c>
      <c r="J78" t="s">
        <v>1927</v>
      </c>
      <c r="K78" t="s">
        <v>1692</v>
      </c>
      <c r="L78" t="s">
        <v>70</v>
      </c>
    </row>
    <row r="79" spans="1:12" x14ac:dyDescent="0.2">
      <c r="A79" t="s">
        <v>1886</v>
      </c>
      <c r="B79" t="s">
        <v>1887</v>
      </c>
      <c r="C79" t="s">
        <v>8</v>
      </c>
      <c r="D79" t="s">
        <v>9</v>
      </c>
      <c r="E79" t="s">
        <v>19</v>
      </c>
      <c r="F79">
        <v>4</v>
      </c>
      <c r="G79">
        <v>0</v>
      </c>
      <c r="H79">
        <v>4</v>
      </c>
      <c r="I79" t="s">
        <v>1873</v>
      </c>
      <c r="J79" t="s">
        <v>1927</v>
      </c>
      <c r="K79" t="s">
        <v>1692</v>
      </c>
      <c r="L79" t="s">
        <v>70</v>
      </c>
    </row>
    <row r="80" spans="1:12" x14ac:dyDescent="0.2">
      <c r="A80" t="s">
        <v>1883</v>
      </c>
      <c r="B80" t="s">
        <v>1884</v>
      </c>
      <c r="C80" t="s">
        <v>8</v>
      </c>
      <c r="D80" t="s">
        <v>9</v>
      </c>
      <c r="E80" t="s">
        <v>13</v>
      </c>
      <c r="F80">
        <v>10</v>
      </c>
      <c r="G80">
        <v>0</v>
      </c>
      <c r="H80">
        <v>10</v>
      </c>
      <c r="I80" t="s">
        <v>1873</v>
      </c>
      <c r="J80" t="s">
        <v>1925</v>
      </c>
      <c r="K80" t="s">
        <v>1692</v>
      </c>
      <c r="L80" t="s">
        <v>70</v>
      </c>
    </row>
    <row r="81" spans="1:12" x14ac:dyDescent="0.2">
      <c r="A81" t="s">
        <v>1883</v>
      </c>
      <c r="B81" t="s">
        <v>1884</v>
      </c>
      <c r="C81" t="s">
        <v>8</v>
      </c>
      <c r="D81" t="s">
        <v>9</v>
      </c>
      <c r="E81" t="s">
        <v>10</v>
      </c>
      <c r="F81">
        <v>24.25</v>
      </c>
      <c r="G81">
        <v>0</v>
      </c>
      <c r="H81">
        <v>24.25</v>
      </c>
      <c r="I81" t="s">
        <v>1873</v>
      </c>
      <c r="J81" t="s">
        <v>1925</v>
      </c>
      <c r="K81" t="s">
        <v>1692</v>
      </c>
      <c r="L81" t="s">
        <v>70</v>
      </c>
    </row>
    <row r="82" spans="1:12" x14ac:dyDescent="0.2">
      <c r="A82" t="s">
        <v>1850</v>
      </c>
      <c r="B82" t="s">
        <v>1851</v>
      </c>
      <c r="C82" t="s">
        <v>8</v>
      </c>
      <c r="D82" t="s">
        <v>9</v>
      </c>
      <c r="E82" t="s">
        <v>13</v>
      </c>
      <c r="F82">
        <v>22</v>
      </c>
      <c r="G82">
        <v>9.5</v>
      </c>
      <c r="H82">
        <v>31.5</v>
      </c>
      <c r="I82" t="s">
        <v>1873</v>
      </c>
      <c r="J82" t="s">
        <v>1870</v>
      </c>
      <c r="K82" t="s">
        <v>1692</v>
      </c>
      <c r="L82" t="s">
        <v>70</v>
      </c>
    </row>
    <row r="83" spans="1:12" x14ac:dyDescent="0.2">
      <c r="A83" t="s">
        <v>1850</v>
      </c>
      <c r="B83" t="s">
        <v>1851</v>
      </c>
      <c r="C83" t="s">
        <v>8</v>
      </c>
      <c r="D83" t="s">
        <v>9</v>
      </c>
      <c r="E83" t="s">
        <v>19</v>
      </c>
      <c r="F83">
        <v>26</v>
      </c>
      <c r="G83">
        <v>0</v>
      </c>
      <c r="H83">
        <v>26</v>
      </c>
      <c r="I83" t="s">
        <v>1873</v>
      </c>
      <c r="J83" t="s">
        <v>1870</v>
      </c>
      <c r="K83" t="s">
        <v>1692</v>
      </c>
      <c r="L83" t="s">
        <v>70</v>
      </c>
    </row>
    <row r="84" spans="1:12" x14ac:dyDescent="0.2">
      <c r="A84" t="s">
        <v>1844</v>
      </c>
      <c r="B84" t="s">
        <v>1845</v>
      </c>
      <c r="C84" t="s">
        <v>8</v>
      </c>
      <c r="D84" t="s">
        <v>9</v>
      </c>
      <c r="E84" t="s">
        <v>10</v>
      </c>
      <c r="F84">
        <v>42</v>
      </c>
      <c r="G84">
        <v>6.5</v>
      </c>
      <c r="H84">
        <v>48.5</v>
      </c>
      <c r="I84" t="s">
        <v>1873</v>
      </c>
      <c r="J84" t="s">
        <v>1867</v>
      </c>
      <c r="K84" t="s">
        <v>1692</v>
      </c>
      <c r="L84" t="s">
        <v>70</v>
      </c>
    </row>
    <row r="85" spans="1:12" x14ac:dyDescent="0.2">
      <c r="A85" t="s">
        <v>1772</v>
      </c>
      <c r="B85" t="s">
        <v>1773</v>
      </c>
      <c r="C85" t="s">
        <v>8</v>
      </c>
      <c r="D85" t="s">
        <v>9</v>
      </c>
      <c r="E85" t="s">
        <v>13</v>
      </c>
      <c r="F85">
        <v>9</v>
      </c>
      <c r="G85">
        <v>0</v>
      </c>
      <c r="H85">
        <v>9</v>
      </c>
      <c r="I85" t="s">
        <v>1873</v>
      </c>
      <c r="J85" t="s">
        <v>1785</v>
      </c>
      <c r="K85" t="s">
        <v>1692</v>
      </c>
      <c r="L85" t="s">
        <v>70</v>
      </c>
    </row>
    <row r="86" spans="1:12" x14ac:dyDescent="0.2">
      <c r="A86" t="s">
        <v>1774</v>
      </c>
      <c r="B86" t="s">
        <v>1775</v>
      </c>
      <c r="C86" t="s">
        <v>8</v>
      </c>
      <c r="D86" t="s">
        <v>9</v>
      </c>
      <c r="E86" t="s">
        <v>28</v>
      </c>
      <c r="F86">
        <v>14</v>
      </c>
      <c r="G86">
        <v>0</v>
      </c>
      <c r="H86">
        <v>14</v>
      </c>
      <c r="I86" t="s">
        <v>1873</v>
      </c>
      <c r="J86" t="s">
        <v>1786</v>
      </c>
      <c r="K86" t="s">
        <v>1692</v>
      </c>
      <c r="L86" t="s">
        <v>70</v>
      </c>
    </row>
    <row r="87" spans="1:12" x14ac:dyDescent="0.2">
      <c r="A87" t="s">
        <v>1774</v>
      </c>
      <c r="B87" t="s">
        <v>1775</v>
      </c>
      <c r="C87" t="s">
        <v>8</v>
      </c>
      <c r="D87" t="s">
        <v>9</v>
      </c>
      <c r="E87" t="s">
        <v>19</v>
      </c>
      <c r="F87">
        <v>22</v>
      </c>
      <c r="G87">
        <v>0</v>
      </c>
      <c r="H87">
        <v>22</v>
      </c>
      <c r="I87" t="s">
        <v>1873</v>
      </c>
      <c r="J87" t="s">
        <v>1786</v>
      </c>
      <c r="K87" t="s">
        <v>1692</v>
      </c>
      <c r="L87" t="s">
        <v>70</v>
      </c>
    </row>
    <row r="88" spans="1:12" x14ac:dyDescent="0.2">
      <c r="A88" t="s">
        <v>1774</v>
      </c>
      <c r="B88" t="s">
        <v>1775</v>
      </c>
      <c r="C88" t="s">
        <v>8</v>
      </c>
      <c r="D88" t="s">
        <v>9</v>
      </c>
      <c r="E88" t="s">
        <v>13</v>
      </c>
      <c r="F88">
        <v>10</v>
      </c>
      <c r="G88">
        <v>2</v>
      </c>
      <c r="H88">
        <v>12</v>
      </c>
      <c r="I88" t="s">
        <v>1873</v>
      </c>
      <c r="J88" t="s">
        <v>1786</v>
      </c>
      <c r="K88" t="s">
        <v>1692</v>
      </c>
      <c r="L88" t="s">
        <v>70</v>
      </c>
    </row>
    <row r="89" spans="1:12" x14ac:dyDescent="0.2">
      <c r="A89" t="s">
        <v>1843</v>
      </c>
      <c r="B89" t="s">
        <v>1723</v>
      </c>
      <c r="C89" t="s">
        <v>8</v>
      </c>
      <c r="D89" t="s">
        <v>9</v>
      </c>
      <c r="E89" t="s">
        <v>10</v>
      </c>
      <c r="F89">
        <v>66</v>
      </c>
      <c r="G89">
        <v>10</v>
      </c>
      <c r="H89">
        <v>76</v>
      </c>
      <c r="I89" t="s">
        <v>1873</v>
      </c>
      <c r="J89" t="s">
        <v>1866</v>
      </c>
      <c r="K89" t="s">
        <v>1692</v>
      </c>
      <c r="L89" t="s">
        <v>70</v>
      </c>
    </row>
    <row r="90" spans="1:12" x14ac:dyDescent="0.2">
      <c r="A90" t="s">
        <v>1776</v>
      </c>
      <c r="B90" t="s">
        <v>1777</v>
      </c>
      <c r="C90" t="s">
        <v>8</v>
      </c>
      <c r="D90" t="s">
        <v>9</v>
      </c>
      <c r="E90" t="s">
        <v>19</v>
      </c>
      <c r="F90">
        <v>2</v>
      </c>
      <c r="G90">
        <v>0</v>
      </c>
      <c r="H90">
        <v>2</v>
      </c>
      <c r="I90" t="s">
        <v>1873</v>
      </c>
      <c r="J90" t="s">
        <v>1787</v>
      </c>
      <c r="K90" t="s">
        <v>1692</v>
      </c>
      <c r="L90" t="s">
        <v>70</v>
      </c>
    </row>
    <row r="91" spans="1:12" x14ac:dyDescent="0.2">
      <c r="A91" t="s">
        <v>1776</v>
      </c>
      <c r="B91" t="s">
        <v>1777</v>
      </c>
      <c r="C91" t="s">
        <v>8</v>
      </c>
      <c r="D91" t="s">
        <v>9</v>
      </c>
      <c r="E91" t="s">
        <v>13</v>
      </c>
      <c r="F91">
        <v>2</v>
      </c>
      <c r="G91">
        <v>0</v>
      </c>
      <c r="H91">
        <v>2</v>
      </c>
      <c r="I91" t="s">
        <v>1873</v>
      </c>
      <c r="J91" t="s">
        <v>1787</v>
      </c>
      <c r="K91" t="s">
        <v>1692</v>
      </c>
      <c r="L91" t="s">
        <v>70</v>
      </c>
    </row>
    <row r="92" spans="1:12" x14ac:dyDescent="0.2">
      <c r="A92" t="s">
        <v>1843</v>
      </c>
      <c r="B92" t="s">
        <v>1723</v>
      </c>
      <c r="C92" t="s">
        <v>8</v>
      </c>
      <c r="D92" t="s">
        <v>9</v>
      </c>
      <c r="E92" t="s">
        <v>28</v>
      </c>
      <c r="F92">
        <v>28</v>
      </c>
      <c r="G92">
        <v>0</v>
      </c>
      <c r="H92">
        <v>28</v>
      </c>
      <c r="I92" t="s">
        <v>1873</v>
      </c>
      <c r="J92" t="s">
        <v>1866</v>
      </c>
      <c r="K92" t="s">
        <v>1692</v>
      </c>
      <c r="L92" t="s">
        <v>70</v>
      </c>
    </row>
    <row r="93" spans="1:12" x14ac:dyDescent="0.2">
      <c r="A93" t="s">
        <v>1840</v>
      </c>
      <c r="B93" t="s">
        <v>1841</v>
      </c>
      <c r="C93" t="s">
        <v>8</v>
      </c>
      <c r="D93" t="s">
        <v>9</v>
      </c>
      <c r="E93" t="s">
        <v>13</v>
      </c>
      <c r="F93">
        <v>12</v>
      </c>
      <c r="G93">
        <v>0</v>
      </c>
      <c r="H93">
        <v>12</v>
      </c>
      <c r="I93" t="s">
        <v>1873</v>
      </c>
      <c r="J93" t="s">
        <v>1864</v>
      </c>
      <c r="K93" t="s">
        <v>1692</v>
      </c>
      <c r="L93" t="s">
        <v>70</v>
      </c>
    </row>
    <row r="94" spans="1:12" x14ac:dyDescent="0.2">
      <c r="A94" t="s">
        <v>1833</v>
      </c>
      <c r="B94" t="s">
        <v>1723</v>
      </c>
      <c r="C94" t="s">
        <v>8</v>
      </c>
      <c r="D94" t="s">
        <v>9</v>
      </c>
      <c r="E94" t="s">
        <v>19</v>
      </c>
      <c r="F94">
        <v>30</v>
      </c>
      <c r="G94">
        <v>2</v>
      </c>
      <c r="H94">
        <v>32</v>
      </c>
      <c r="I94" t="s">
        <v>1873</v>
      </c>
      <c r="J94" t="s">
        <v>1860</v>
      </c>
      <c r="K94" t="s">
        <v>1692</v>
      </c>
      <c r="L94" t="s">
        <v>70</v>
      </c>
    </row>
    <row r="95" spans="1:12" x14ac:dyDescent="0.2">
      <c r="A95" t="s">
        <v>1840</v>
      </c>
      <c r="B95" t="s">
        <v>1841</v>
      </c>
      <c r="C95" t="s">
        <v>8</v>
      </c>
      <c r="D95" t="s">
        <v>9</v>
      </c>
      <c r="E95" t="s">
        <v>10</v>
      </c>
      <c r="F95">
        <v>8</v>
      </c>
      <c r="G95">
        <v>2</v>
      </c>
      <c r="H95">
        <v>10</v>
      </c>
      <c r="I95" t="s">
        <v>1873</v>
      </c>
      <c r="J95" t="s">
        <v>1864</v>
      </c>
      <c r="K95" t="s">
        <v>1692</v>
      </c>
      <c r="L95" t="s">
        <v>70</v>
      </c>
    </row>
    <row r="96" spans="1:12" x14ac:dyDescent="0.2">
      <c r="A96" t="s">
        <v>1840</v>
      </c>
      <c r="B96" t="s">
        <v>1841</v>
      </c>
      <c r="C96" t="s">
        <v>8</v>
      </c>
      <c r="D96" t="s">
        <v>9</v>
      </c>
      <c r="E96" t="s">
        <v>28</v>
      </c>
      <c r="F96">
        <v>8</v>
      </c>
      <c r="G96">
        <v>6</v>
      </c>
      <c r="H96">
        <v>14</v>
      </c>
      <c r="I96" t="s">
        <v>1873</v>
      </c>
      <c r="J96" t="s">
        <v>1864</v>
      </c>
      <c r="K96" t="s">
        <v>1692</v>
      </c>
      <c r="L96" t="s">
        <v>70</v>
      </c>
    </row>
    <row r="97" spans="1:12" x14ac:dyDescent="0.2">
      <c r="A97" t="s">
        <v>1838</v>
      </c>
      <c r="B97" t="s">
        <v>1839</v>
      </c>
      <c r="C97" t="s">
        <v>8</v>
      </c>
      <c r="D97" t="s">
        <v>9</v>
      </c>
      <c r="E97" t="s">
        <v>19</v>
      </c>
      <c r="F97">
        <v>4</v>
      </c>
      <c r="G97">
        <v>0</v>
      </c>
      <c r="H97">
        <v>4</v>
      </c>
      <c r="I97" t="s">
        <v>1873</v>
      </c>
      <c r="J97" t="s">
        <v>1863</v>
      </c>
      <c r="K97" t="s">
        <v>1692</v>
      </c>
      <c r="L97" t="s">
        <v>70</v>
      </c>
    </row>
    <row r="98" spans="1:12" x14ac:dyDescent="0.2">
      <c r="A98" t="s">
        <v>1792</v>
      </c>
      <c r="B98" t="s">
        <v>1793</v>
      </c>
      <c r="C98" t="s">
        <v>8</v>
      </c>
      <c r="D98" t="s">
        <v>9</v>
      </c>
      <c r="E98" t="s">
        <v>10</v>
      </c>
      <c r="F98">
        <v>29</v>
      </c>
      <c r="G98">
        <v>0</v>
      </c>
      <c r="H98">
        <v>29</v>
      </c>
      <c r="I98" t="s">
        <v>1873</v>
      </c>
      <c r="J98" t="s">
        <v>1811</v>
      </c>
      <c r="K98" t="s">
        <v>1692</v>
      </c>
      <c r="L98" t="s">
        <v>70</v>
      </c>
    </row>
    <row r="99" spans="1:12" x14ac:dyDescent="0.2">
      <c r="A99" t="s">
        <v>1792</v>
      </c>
      <c r="B99" t="s">
        <v>1793</v>
      </c>
      <c r="C99" t="s">
        <v>8</v>
      </c>
      <c r="D99" t="s">
        <v>9</v>
      </c>
      <c r="E99" t="s">
        <v>19</v>
      </c>
      <c r="F99">
        <v>12</v>
      </c>
      <c r="G99">
        <v>0</v>
      </c>
      <c r="H99">
        <v>12</v>
      </c>
      <c r="I99" t="s">
        <v>1873</v>
      </c>
      <c r="J99" t="s">
        <v>1811</v>
      </c>
      <c r="K99" t="s">
        <v>1692</v>
      </c>
      <c r="L99" t="s">
        <v>70</v>
      </c>
    </row>
    <row r="100" spans="1:12" x14ac:dyDescent="0.2">
      <c r="A100" t="s">
        <v>1838</v>
      </c>
      <c r="B100" t="s">
        <v>1839</v>
      </c>
      <c r="C100" t="s">
        <v>8</v>
      </c>
      <c r="D100" t="s">
        <v>9</v>
      </c>
      <c r="E100" t="s">
        <v>10</v>
      </c>
      <c r="F100">
        <v>8</v>
      </c>
      <c r="G100">
        <v>0</v>
      </c>
      <c r="H100">
        <v>8</v>
      </c>
      <c r="I100" t="s">
        <v>1873</v>
      </c>
      <c r="J100" t="s">
        <v>1863</v>
      </c>
      <c r="K100" t="s">
        <v>1692</v>
      </c>
      <c r="L100" t="s">
        <v>70</v>
      </c>
    </row>
    <row r="101" spans="1:12" x14ac:dyDescent="0.2">
      <c r="A101" t="s">
        <v>1796</v>
      </c>
      <c r="B101" t="s">
        <v>1797</v>
      </c>
      <c r="C101" t="s">
        <v>8</v>
      </c>
      <c r="D101" t="s">
        <v>9</v>
      </c>
      <c r="E101" t="s">
        <v>28</v>
      </c>
      <c r="F101">
        <v>9</v>
      </c>
      <c r="G101">
        <v>0</v>
      </c>
      <c r="H101">
        <v>9</v>
      </c>
      <c r="I101" t="s">
        <v>1873</v>
      </c>
      <c r="J101" t="s">
        <v>1813</v>
      </c>
      <c r="K101" t="s">
        <v>1692</v>
      </c>
      <c r="L101" t="s">
        <v>70</v>
      </c>
    </row>
    <row r="102" spans="1:12" x14ac:dyDescent="0.2">
      <c r="A102" t="s">
        <v>1796</v>
      </c>
      <c r="B102" t="s">
        <v>1797</v>
      </c>
      <c r="C102" t="s">
        <v>8</v>
      </c>
      <c r="D102" t="s">
        <v>9</v>
      </c>
      <c r="E102" t="s">
        <v>10</v>
      </c>
      <c r="F102">
        <v>21</v>
      </c>
      <c r="G102">
        <v>0</v>
      </c>
      <c r="H102">
        <v>21</v>
      </c>
      <c r="I102" t="s">
        <v>1873</v>
      </c>
      <c r="J102" t="s">
        <v>1813</v>
      </c>
      <c r="K102" t="s">
        <v>1692</v>
      </c>
      <c r="L102" t="s">
        <v>70</v>
      </c>
    </row>
    <row r="103" spans="1:12" x14ac:dyDescent="0.2">
      <c r="A103" t="s">
        <v>1796</v>
      </c>
      <c r="B103" t="s">
        <v>1797</v>
      </c>
      <c r="C103" t="s">
        <v>8</v>
      </c>
      <c r="D103" t="s">
        <v>9</v>
      </c>
      <c r="E103" t="s">
        <v>13</v>
      </c>
      <c r="F103">
        <v>4</v>
      </c>
      <c r="G103">
        <v>0</v>
      </c>
      <c r="H103">
        <v>4</v>
      </c>
      <c r="I103" t="s">
        <v>1873</v>
      </c>
      <c r="J103" t="s">
        <v>1813</v>
      </c>
      <c r="K103" t="s">
        <v>1692</v>
      </c>
      <c r="L103" t="s">
        <v>70</v>
      </c>
    </row>
    <row r="104" spans="1:12" x14ac:dyDescent="0.2">
      <c r="A104" t="s">
        <v>1808</v>
      </c>
      <c r="B104" t="s">
        <v>1809</v>
      </c>
      <c r="C104" t="s">
        <v>8</v>
      </c>
      <c r="D104" t="s">
        <v>9</v>
      </c>
      <c r="E104" t="s">
        <v>13</v>
      </c>
      <c r="F104">
        <v>12</v>
      </c>
      <c r="G104">
        <v>2</v>
      </c>
      <c r="H104">
        <v>14</v>
      </c>
      <c r="I104" t="s">
        <v>1873</v>
      </c>
      <c r="J104" t="s">
        <v>1819</v>
      </c>
      <c r="K104" t="s">
        <v>1692</v>
      </c>
      <c r="L104" t="s">
        <v>70</v>
      </c>
    </row>
    <row r="105" spans="1:12" x14ac:dyDescent="0.2">
      <c r="A105" t="s">
        <v>1808</v>
      </c>
      <c r="B105" t="s">
        <v>1809</v>
      </c>
      <c r="C105" t="s">
        <v>8</v>
      </c>
      <c r="D105" t="s">
        <v>9</v>
      </c>
      <c r="E105" t="s">
        <v>19</v>
      </c>
      <c r="F105">
        <v>95</v>
      </c>
      <c r="G105">
        <v>8.5</v>
      </c>
      <c r="H105">
        <v>103.5</v>
      </c>
      <c r="I105" t="s">
        <v>1873</v>
      </c>
      <c r="J105" t="s">
        <v>1819</v>
      </c>
      <c r="K105" t="s">
        <v>1692</v>
      </c>
      <c r="L105" t="s">
        <v>70</v>
      </c>
    </row>
    <row r="106" spans="1:12" x14ac:dyDescent="0.2">
      <c r="A106" t="s">
        <v>1808</v>
      </c>
      <c r="B106" t="s">
        <v>1809</v>
      </c>
      <c r="C106" t="s">
        <v>8</v>
      </c>
      <c r="D106" t="s">
        <v>9</v>
      </c>
      <c r="E106" t="s">
        <v>10</v>
      </c>
      <c r="F106">
        <v>141.25</v>
      </c>
      <c r="G106">
        <v>12.75</v>
      </c>
      <c r="H106">
        <v>154</v>
      </c>
      <c r="I106" t="s">
        <v>1873</v>
      </c>
      <c r="J106" t="s">
        <v>1819</v>
      </c>
      <c r="K106" t="s">
        <v>1692</v>
      </c>
      <c r="L106" t="s">
        <v>70</v>
      </c>
    </row>
    <row r="107" spans="1:12" x14ac:dyDescent="0.2">
      <c r="A107" t="s">
        <v>1808</v>
      </c>
      <c r="B107" t="s">
        <v>1809</v>
      </c>
      <c r="C107" t="s">
        <v>8</v>
      </c>
      <c r="D107" t="s">
        <v>9</v>
      </c>
      <c r="E107" t="s">
        <v>28</v>
      </c>
      <c r="F107">
        <v>29</v>
      </c>
      <c r="G107">
        <v>0</v>
      </c>
      <c r="H107">
        <v>29</v>
      </c>
      <c r="I107" t="s">
        <v>1873</v>
      </c>
      <c r="J107" t="s">
        <v>1819</v>
      </c>
      <c r="K107" t="s">
        <v>1692</v>
      </c>
      <c r="L107" t="s">
        <v>70</v>
      </c>
    </row>
    <row r="108" spans="1:12" x14ac:dyDescent="0.2">
      <c r="A108" t="s">
        <v>1798</v>
      </c>
      <c r="B108" t="s">
        <v>1799</v>
      </c>
      <c r="C108" t="s">
        <v>8</v>
      </c>
      <c r="D108" t="s">
        <v>9</v>
      </c>
      <c r="E108" t="s">
        <v>10</v>
      </c>
      <c r="F108">
        <v>12</v>
      </c>
      <c r="G108">
        <v>0</v>
      </c>
      <c r="H108">
        <v>12</v>
      </c>
      <c r="I108" t="s">
        <v>1873</v>
      </c>
      <c r="J108" t="s">
        <v>1814</v>
      </c>
      <c r="K108" t="s">
        <v>1692</v>
      </c>
      <c r="L108" t="s">
        <v>70</v>
      </c>
    </row>
    <row r="109" spans="1:12" x14ac:dyDescent="0.2">
      <c r="A109" t="s">
        <v>1798</v>
      </c>
      <c r="B109" t="s">
        <v>1799</v>
      </c>
      <c r="C109" t="s">
        <v>8</v>
      </c>
      <c r="D109" t="s">
        <v>9</v>
      </c>
      <c r="E109" t="s">
        <v>19</v>
      </c>
      <c r="F109">
        <v>148</v>
      </c>
      <c r="G109">
        <v>21.5</v>
      </c>
      <c r="H109">
        <v>169.5</v>
      </c>
      <c r="I109" t="s">
        <v>1873</v>
      </c>
      <c r="J109" t="s">
        <v>1814</v>
      </c>
      <c r="K109" t="s">
        <v>1692</v>
      </c>
      <c r="L109" t="s">
        <v>70</v>
      </c>
    </row>
    <row r="110" spans="1:12" x14ac:dyDescent="0.2">
      <c r="A110" t="s">
        <v>1798</v>
      </c>
      <c r="B110" t="s">
        <v>1799</v>
      </c>
      <c r="C110" t="s">
        <v>8</v>
      </c>
      <c r="D110" t="s">
        <v>9</v>
      </c>
      <c r="E110" t="s">
        <v>13</v>
      </c>
      <c r="F110">
        <v>16</v>
      </c>
      <c r="G110">
        <v>0</v>
      </c>
      <c r="H110">
        <v>16</v>
      </c>
      <c r="I110" t="s">
        <v>1873</v>
      </c>
      <c r="J110" t="s">
        <v>1814</v>
      </c>
      <c r="K110" t="s">
        <v>1692</v>
      </c>
      <c r="L110" t="s">
        <v>70</v>
      </c>
    </row>
    <row r="111" spans="1:12" x14ac:dyDescent="0.2">
      <c r="A111" t="s">
        <v>1807</v>
      </c>
      <c r="B111" t="s">
        <v>1793</v>
      </c>
      <c r="C111" t="s">
        <v>8</v>
      </c>
      <c r="D111" t="s">
        <v>9</v>
      </c>
      <c r="E111" t="s">
        <v>19</v>
      </c>
      <c r="F111">
        <v>8</v>
      </c>
      <c r="G111">
        <v>0</v>
      </c>
      <c r="H111">
        <v>8</v>
      </c>
      <c r="I111" t="s">
        <v>1873</v>
      </c>
      <c r="J111" t="s">
        <v>1818</v>
      </c>
      <c r="K111" t="s">
        <v>1692</v>
      </c>
      <c r="L111" t="s">
        <v>70</v>
      </c>
    </row>
    <row r="112" spans="1:12" x14ac:dyDescent="0.2">
      <c r="A112" t="s">
        <v>1807</v>
      </c>
      <c r="B112" t="s">
        <v>1793</v>
      </c>
      <c r="C112" t="s">
        <v>8</v>
      </c>
      <c r="D112" t="s">
        <v>9</v>
      </c>
      <c r="E112" t="s">
        <v>10</v>
      </c>
      <c r="F112">
        <v>78</v>
      </c>
      <c r="G112">
        <v>15</v>
      </c>
      <c r="H112">
        <v>93</v>
      </c>
      <c r="I112" t="s">
        <v>1873</v>
      </c>
      <c r="J112" t="s">
        <v>1818</v>
      </c>
      <c r="K112" t="s">
        <v>1692</v>
      </c>
      <c r="L112" t="s">
        <v>70</v>
      </c>
    </row>
    <row r="113" spans="1:12" x14ac:dyDescent="0.2">
      <c r="A113" t="s">
        <v>1834</v>
      </c>
      <c r="B113" t="s">
        <v>1835</v>
      </c>
      <c r="C113" t="s">
        <v>8</v>
      </c>
      <c r="D113" t="s">
        <v>9</v>
      </c>
      <c r="E113" t="s">
        <v>10</v>
      </c>
      <c r="F113">
        <v>19</v>
      </c>
      <c r="G113">
        <v>0</v>
      </c>
      <c r="H113">
        <v>19</v>
      </c>
      <c r="I113" t="s">
        <v>1873</v>
      </c>
      <c r="J113" t="s">
        <v>1861</v>
      </c>
      <c r="K113" t="s">
        <v>1692</v>
      </c>
      <c r="L113" t="s">
        <v>70</v>
      </c>
    </row>
    <row r="114" spans="1:12" x14ac:dyDescent="0.2">
      <c r="A114" t="s">
        <v>1834</v>
      </c>
      <c r="B114" t="s">
        <v>1835</v>
      </c>
      <c r="C114" t="s">
        <v>8</v>
      </c>
      <c r="D114" t="s">
        <v>9</v>
      </c>
      <c r="E114" t="s">
        <v>19</v>
      </c>
      <c r="F114">
        <v>28</v>
      </c>
      <c r="G114">
        <v>3</v>
      </c>
      <c r="H114">
        <v>31</v>
      </c>
      <c r="I114" t="s">
        <v>1873</v>
      </c>
      <c r="J114" t="s">
        <v>1861</v>
      </c>
      <c r="K114" t="s">
        <v>1692</v>
      </c>
      <c r="L114" t="s">
        <v>70</v>
      </c>
    </row>
    <row r="115" spans="1:12" x14ac:dyDescent="0.2">
      <c r="A115" t="s">
        <v>1807</v>
      </c>
      <c r="B115" t="s">
        <v>1793</v>
      </c>
      <c r="C115" t="s">
        <v>8</v>
      </c>
      <c r="D115" t="s">
        <v>9</v>
      </c>
      <c r="E115" t="s">
        <v>28</v>
      </c>
      <c r="F115">
        <v>6</v>
      </c>
      <c r="G115">
        <v>0</v>
      </c>
      <c r="H115">
        <v>6</v>
      </c>
      <c r="I115" t="s">
        <v>1873</v>
      </c>
      <c r="J115" t="s">
        <v>1818</v>
      </c>
      <c r="K115" t="s">
        <v>1692</v>
      </c>
      <c r="L115" t="s">
        <v>70</v>
      </c>
    </row>
    <row r="116" spans="1:12" x14ac:dyDescent="0.2">
      <c r="A116" t="s">
        <v>1806</v>
      </c>
      <c r="B116" t="s">
        <v>1723</v>
      </c>
      <c r="C116" t="s">
        <v>8</v>
      </c>
      <c r="D116" t="s">
        <v>9</v>
      </c>
      <c r="E116" t="s">
        <v>19</v>
      </c>
      <c r="F116">
        <v>70</v>
      </c>
      <c r="G116">
        <v>5</v>
      </c>
      <c r="H116">
        <v>75</v>
      </c>
      <c r="I116" t="s">
        <v>1873</v>
      </c>
      <c r="J116" t="s">
        <v>1820</v>
      </c>
      <c r="K116" t="s">
        <v>1692</v>
      </c>
      <c r="L116" t="s">
        <v>70</v>
      </c>
    </row>
    <row r="117" spans="1:12" x14ac:dyDescent="0.2">
      <c r="A117" t="s">
        <v>1806</v>
      </c>
      <c r="B117" t="s">
        <v>1723</v>
      </c>
      <c r="C117" t="s">
        <v>8</v>
      </c>
      <c r="D117" t="s">
        <v>9</v>
      </c>
      <c r="E117" t="s">
        <v>10</v>
      </c>
      <c r="F117">
        <v>5</v>
      </c>
      <c r="G117">
        <v>0.5</v>
      </c>
      <c r="H117">
        <v>5.5</v>
      </c>
      <c r="I117" t="s">
        <v>1873</v>
      </c>
      <c r="J117" t="s">
        <v>1820</v>
      </c>
      <c r="K117" t="s">
        <v>1692</v>
      </c>
      <c r="L117" t="s">
        <v>70</v>
      </c>
    </row>
    <row r="118" spans="1:12" x14ac:dyDescent="0.2">
      <c r="A118" t="s">
        <v>1806</v>
      </c>
      <c r="B118" t="s">
        <v>1723</v>
      </c>
      <c r="C118" t="s">
        <v>8</v>
      </c>
      <c r="D118" t="s">
        <v>9</v>
      </c>
      <c r="E118" t="s">
        <v>28</v>
      </c>
      <c r="F118">
        <v>20</v>
      </c>
      <c r="G118">
        <v>12</v>
      </c>
      <c r="H118">
        <v>32</v>
      </c>
      <c r="I118" t="s">
        <v>1873</v>
      </c>
      <c r="J118" t="s">
        <v>1820</v>
      </c>
      <c r="K118" t="s">
        <v>1692</v>
      </c>
      <c r="L118" t="s">
        <v>70</v>
      </c>
    </row>
    <row r="119" spans="1:12" x14ac:dyDescent="0.2">
      <c r="A119" t="s">
        <v>1804</v>
      </c>
      <c r="B119" t="s">
        <v>1805</v>
      </c>
      <c r="C119" t="s">
        <v>8</v>
      </c>
      <c r="D119" t="s">
        <v>9</v>
      </c>
      <c r="E119" t="s">
        <v>13</v>
      </c>
      <c r="F119">
        <v>0</v>
      </c>
      <c r="G119">
        <v>5</v>
      </c>
      <c r="H119">
        <v>5</v>
      </c>
      <c r="I119" t="s">
        <v>1873</v>
      </c>
      <c r="J119" t="s">
        <v>1817</v>
      </c>
      <c r="K119" t="s">
        <v>1692</v>
      </c>
      <c r="L119" t="s">
        <v>70</v>
      </c>
    </row>
    <row r="120" spans="1:12" x14ac:dyDescent="0.2">
      <c r="A120" t="s">
        <v>1804</v>
      </c>
      <c r="B120" t="s">
        <v>1805</v>
      </c>
      <c r="C120" t="s">
        <v>8</v>
      </c>
      <c r="D120" t="s">
        <v>9</v>
      </c>
      <c r="E120" t="s">
        <v>19</v>
      </c>
      <c r="F120">
        <v>102</v>
      </c>
      <c r="G120">
        <v>6</v>
      </c>
      <c r="H120">
        <v>108</v>
      </c>
      <c r="I120" t="s">
        <v>1873</v>
      </c>
      <c r="J120" t="s">
        <v>1817</v>
      </c>
      <c r="K120" t="s">
        <v>1692</v>
      </c>
      <c r="L120" t="s">
        <v>70</v>
      </c>
    </row>
    <row r="121" spans="1:12" x14ac:dyDescent="0.2">
      <c r="A121" t="s">
        <v>1804</v>
      </c>
      <c r="B121" t="s">
        <v>1805</v>
      </c>
      <c r="C121" t="s">
        <v>8</v>
      </c>
      <c r="D121" t="s">
        <v>9</v>
      </c>
      <c r="E121" t="s">
        <v>10</v>
      </c>
      <c r="F121">
        <v>136</v>
      </c>
      <c r="G121">
        <v>18</v>
      </c>
      <c r="H121">
        <v>154</v>
      </c>
      <c r="I121" t="s">
        <v>1873</v>
      </c>
      <c r="J121" t="s">
        <v>1817</v>
      </c>
      <c r="K121" t="s">
        <v>1692</v>
      </c>
      <c r="L121" t="s">
        <v>70</v>
      </c>
    </row>
    <row r="122" spans="1:12" x14ac:dyDescent="0.2">
      <c r="A122" t="s">
        <v>1802</v>
      </c>
      <c r="B122" t="s">
        <v>1803</v>
      </c>
      <c r="C122" t="s">
        <v>8</v>
      </c>
      <c r="D122" t="s">
        <v>9</v>
      </c>
      <c r="E122" t="s">
        <v>28</v>
      </c>
      <c r="F122">
        <v>17</v>
      </c>
      <c r="G122">
        <v>0</v>
      </c>
      <c r="H122">
        <v>17</v>
      </c>
      <c r="I122" t="s">
        <v>1873</v>
      </c>
      <c r="J122" t="s">
        <v>1816</v>
      </c>
      <c r="K122" t="s">
        <v>1692</v>
      </c>
      <c r="L122" t="s">
        <v>70</v>
      </c>
    </row>
    <row r="123" spans="1:12" x14ac:dyDescent="0.2">
      <c r="A123" t="s">
        <v>1802</v>
      </c>
      <c r="B123" t="s">
        <v>1803</v>
      </c>
      <c r="C123" t="s">
        <v>8</v>
      </c>
      <c r="D123" t="s">
        <v>9</v>
      </c>
      <c r="E123" t="s">
        <v>13</v>
      </c>
      <c r="F123">
        <v>23</v>
      </c>
      <c r="G123">
        <v>0.5</v>
      </c>
      <c r="H123">
        <v>23.5</v>
      </c>
      <c r="I123" t="s">
        <v>1873</v>
      </c>
      <c r="J123" t="s">
        <v>1816</v>
      </c>
      <c r="K123" t="s">
        <v>1692</v>
      </c>
      <c r="L123" t="s">
        <v>70</v>
      </c>
    </row>
    <row r="124" spans="1:12" x14ac:dyDescent="0.2">
      <c r="A124" t="s">
        <v>1804</v>
      </c>
      <c r="B124" t="s">
        <v>1805</v>
      </c>
      <c r="C124" t="s">
        <v>8</v>
      </c>
      <c r="D124" t="s">
        <v>9</v>
      </c>
      <c r="E124" t="s">
        <v>28</v>
      </c>
      <c r="F124">
        <v>65</v>
      </c>
      <c r="G124">
        <v>6</v>
      </c>
      <c r="H124">
        <v>71</v>
      </c>
      <c r="I124" t="s">
        <v>1873</v>
      </c>
      <c r="J124" t="s">
        <v>1817</v>
      </c>
      <c r="K124" t="s">
        <v>1692</v>
      </c>
      <c r="L124" t="s">
        <v>70</v>
      </c>
    </row>
    <row r="125" spans="1:12" x14ac:dyDescent="0.2">
      <c r="A125" t="s">
        <v>1736</v>
      </c>
      <c r="B125" t="s">
        <v>1725</v>
      </c>
      <c r="C125" t="s">
        <v>11</v>
      </c>
      <c r="D125" t="s">
        <v>9</v>
      </c>
      <c r="E125" t="s">
        <v>12</v>
      </c>
      <c r="F125">
        <v>293.3</v>
      </c>
      <c r="G125">
        <v>19.25</v>
      </c>
      <c r="H125">
        <v>312.55</v>
      </c>
      <c r="I125" t="s">
        <v>1873</v>
      </c>
      <c r="J125" t="s">
        <v>1728</v>
      </c>
      <c r="K125" t="s">
        <v>1692</v>
      </c>
      <c r="L125" t="s">
        <v>70</v>
      </c>
    </row>
    <row r="126" spans="1:12" x14ac:dyDescent="0.2">
      <c r="A126" t="s">
        <v>1736</v>
      </c>
      <c r="B126" t="s">
        <v>1725</v>
      </c>
      <c r="C126" t="s">
        <v>11</v>
      </c>
      <c r="D126" t="s">
        <v>9</v>
      </c>
      <c r="E126" t="s">
        <v>38</v>
      </c>
      <c r="F126">
        <v>101</v>
      </c>
      <c r="G126">
        <v>15.5</v>
      </c>
      <c r="H126">
        <v>116.5</v>
      </c>
      <c r="I126" t="s">
        <v>1873</v>
      </c>
      <c r="J126" t="s">
        <v>1728</v>
      </c>
      <c r="K126" t="s">
        <v>1692</v>
      </c>
      <c r="L126" t="s">
        <v>70</v>
      </c>
    </row>
    <row r="127" spans="1:12" x14ac:dyDescent="0.2">
      <c r="A127" t="s">
        <v>1736</v>
      </c>
      <c r="B127" t="s">
        <v>1725</v>
      </c>
      <c r="C127" t="s">
        <v>11</v>
      </c>
      <c r="D127" t="s">
        <v>9</v>
      </c>
      <c r="E127" t="s">
        <v>22</v>
      </c>
      <c r="F127">
        <v>35.5</v>
      </c>
      <c r="G127">
        <v>0</v>
      </c>
      <c r="H127">
        <v>35.5</v>
      </c>
      <c r="I127" t="s">
        <v>1873</v>
      </c>
      <c r="J127" t="s">
        <v>1728</v>
      </c>
      <c r="K127" t="s">
        <v>1692</v>
      </c>
      <c r="L127" t="s">
        <v>70</v>
      </c>
    </row>
    <row r="128" spans="1:12" x14ac:dyDescent="0.2">
      <c r="A128" t="s">
        <v>1904</v>
      </c>
      <c r="B128" t="s">
        <v>1905</v>
      </c>
      <c r="C128" t="s">
        <v>11</v>
      </c>
      <c r="D128" t="s">
        <v>9</v>
      </c>
      <c r="E128" t="s">
        <v>22</v>
      </c>
      <c r="F128">
        <v>8</v>
      </c>
      <c r="G128">
        <v>6</v>
      </c>
      <c r="H128">
        <v>14</v>
      </c>
      <c r="I128" t="s">
        <v>1873</v>
      </c>
      <c r="J128" t="s">
        <v>1936</v>
      </c>
      <c r="K128" t="s">
        <v>1692</v>
      </c>
      <c r="L128" t="s">
        <v>70</v>
      </c>
    </row>
    <row r="129" spans="1:12" x14ac:dyDescent="0.2">
      <c r="A129" t="s">
        <v>1904</v>
      </c>
      <c r="B129" t="s">
        <v>1905</v>
      </c>
      <c r="C129" t="s">
        <v>11</v>
      </c>
      <c r="D129" t="s">
        <v>9</v>
      </c>
      <c r="E129" t="s">
        <v>38</v>
      </c>
      <c r="F129">
        <v>46.5</v>
      </c>
      <c r="G129">
        <v>1</v>
      </c>
      <c r="H129">
        <v>47.5</v>
      </c>
      <c r="I129" t="s">
        <v>1873</v>
      </c>
      <c r="J129" t="s">
        <v>1936</v>
      </c>
      <c r="K129" t="s">
        <v>1692</v>
      </c>
      <c r="L129" t="s">
        <v>70</v>
      </c>
    </row>
    <row r="130" spans="1:12" x14ac:dyDescent="0.2">
      <c r="A130" t="s">
        <v>1902</v>
      </c>
      <c r="B130" t="s">
        <v>1903</v>
      </c>
      <c r="C130" t="s">
        <v>11</v>
      </c>
      <c r="D130" t="s">
        <v>9</v>
      </c>
      <c r="E130" t="s">
        <v>22</v>
      </c>
      <c r="F130">
        <v>12.5</v>
      </c>
      <c r="G130">
        <v>0</v>
      </c>
      <c r="H130">
        <v>12.5</v>
      </c>
      <c r="I130" t="s">
        <v>1873</v>
      </c>
      <c r="J130" t="s">
        <v>1935</v>
      </c>
      <c r="K130" t="s">
        <v>1692</v>
      </c>
      <c r="L130" t="s">
        <v>70</v>
      </c>
    </row>
    <row r="131" spans="1:12" x14ac:dyDescent="0.2">
      <c r="A131" t="s">
        <v>1902</v>
      </c>
      <c r="B131" t="s">
        <v>1903</v>
      </c>
      <c r="C131" t="s">
        <v>11</v>
      </c>
      <c r="D131" t="s">
        <v>9</v>
      </c>
      <c r="E131" t="s">
        <v>12</v>
      </c>
      <c r="F131">
        <v>32.75</v>
      </c>
      <c r="G131">
        <v>0</v>
      </c>
      <c r="H131">
        <v>32.75</v>
      </c>
      <c r="I131" t="s">
        <v>1873</v>
      </c>
      <c r="J131" t="s">
        <v>1935</v>
      </c>
      <c r="K131" t="s">
        <v>1692</v>
      </c>
      <c r="L131" t="s">
        <v>70</v>
      </c>
    </row>
    <row r="132" spans="1:12" x14ac:dyDescent="0.2">
      <c r="A132" t="s">
        <v>1900</v>
      </c>
      <c r="B132" t="s">
        <v>1901</v>
      </c>
      <c r="C132" t="s">
        <v>11</v>
      </c>
      <c r="D132" t="s">
        <v>9</v>
      </c>
      <c r="E132" t="s">
        <v>22</v>
      </c>
      <c r="F132">
        <v>5.25</v>
      </c>
      <c r="G132">
        <v>0</v>
      </c>
      <c r="H132">
        <v>5.25</v>
      </c>
      <c r="I132" t="s">
        <v>1873</v>
      </c>
      <c r="J132" t="s">
        <v>1934</v>
      </c>
      <c r="K132" t="s">
        <v>1692</v>
      </c>
      <c r="L132" t="s">
        <v>70</v>
      </c>
    </row>
    <row r="133" spans="1:12" x14ac:dyDescent="0.2">
      <c r="A133" t="s">
        <v>1900</v>
      </c>
      <c r="B133" t="s">
        <v>1901</v>
      </c>
      <c r="C133" t="s">
        <v>11</v>
      </c>
      <c r="D133" t="s">
        <v>9</v>
      </c>
      <c r="E133" t="s">
        <v>38</v>
      </c>
      <c r="F133">
        <v>16.75</v>
      </c>
      <c r="G133">
        <v>6.5</v>
      </c>
      <c r="H133">
        <v>23.25</v>
      </c>
      <c r="I133" t="s">
        <v>1873</v>
      </c>
      <c r="J133" t="s">
        <v>1934</v>
      </c>
      <c r="K133" t="s">
        <v>1692</v>
      </c>
      <c r="L133" t="s">
        <v>70</v>
      </c>
    </row>
    <row r="134" spans="1:12" x14ac:dyDescent="0.2">
      <c r="A134" t="s">
        <v>1741</v>
      </c>
      <c r="B134" t="s">
        <v>1742</v>
      </c>
      <c r="C134" t="s">
        <v>11</v>
      </c>
      <c r="D134" t="s">
        <v>9</v>
      </c>
      <c r="E134" t="s">
        <v>12</v>
      </c>
      <c r="F134">
        <v>12.35</v>
      </c>
      <c r="G134">
        <v>0</v>
      </c>
      <c r="H134">
        <v>12.35</v>
      </c>
      <c r="I134" t="s">
        <v>1873</v>
      </c>
      <c r="J134" t="s">
        <v>1746</v>
      </c>
      <c r="K134" t="s">
        <v>1692</v>
      </c>
      <c r="L134" t="s">
        <v>70</v>
      </c>
    </row>
    <row r="135" spans="1:12" x14ac:dyDescent="0.2">
      <c r="A135" t="s">
        <v>1741</v>
      </c>
      <c r="B135" t="s">
        <v>1742</v>
      </c>
      <c r="C135" t="s">
        <v>11</v>
      </c>
      <c r="D135" t="s">
        <v>9</v>
      </c>
      <c r="E135" t="s">
        <v>38</v>
      </c>
      <c r="F135">
        <v>116.25</v>
      </c>
      <c r="G135">
        <v>0</v>
      </c>
      <c r="H135">
        <v>116.25</v>
      </c>
      <c r="I135" t="s">
        <v>1873</v>
      </c>
      <c r="J135" t="s">
        <v>1746</v>
      </c>
      <c r="K135" t="s">
        <v>1692</v>
      </c>
      <c r="L135" t="s">
        <v>70</v>
      </c>
    </row>
    <row r="136" spans="1:12" x14ac:dyDescent="0.2">
      <c r="A136" t="s">
        <v>1741</v>
      </c>
      <c r="B136" t="s">
        <v>1742</v>
      </c>
      <c r="C136" t="s">
        <v>11</v>
      </c>
      <c r="D136" t="s">
        <v>9</v>
      </c>
      <c r="E136" t="s">
        <v>22</v>
      </c>
      <c r="F136">
        <v>38.25</v>
      </c>
      <c r="G136">
        <v>4</v>
      </c>
      <c r="H136">
        <v>42.25</v>
      </c>
      <c r="I136" t="s">
        <v>1873</v>
      </c>
      <c r="J136" t="s">
        <v>1746</v>
      </c>
      <c r="K136" t="s">
        <v>1692</v>
      </c>
      <c r="L136" t="s">
        <v>70</v>
      </c>
    </row>
    <row r="137" spans="1:12" x14ac:dyDescent="0.2">
      <c r="A137" t="s">
        <v>1896</v>
      </c>
      <c r="B137" t="s">
        <v>1897</v>
      </c>
      <c r="C137" t="s">
        <v>11</v>
      </c>
      <c r="D137" t="s">
        <v>9</v>
      </c>
      <c r="E137" t="s">
        <v>22</v>
      </c>
      <c r="F137">
        <v>22</v>
      </c>
      <c r="G137">
        <v>0</v>
      </c>
      <c r="H137">
        <v>22</v>
      </c>
      <c r="I137" t="s">
        <v>1873</v>
      </c>
      <c r="J137" t="s">
        <v>1932</v>
      </c>
      <c r="K137" t="s">
        <v>1692</v>
      </c>
      <c r="L137" t="s">
        <v>70</v>
      </c>
    </row>
    <row r="138" spans="1:12" x14ac:dyDescent="0.2">
      <c r="A138" t="s">
        <v>1896</v>
      </c>
      <c r="B138" t="s">
        <v>1897</v>
      </c>
      <c r="C138" t="s">
        <v>11</v>
      </c>
      <c r="D138" t="s">
        <v>9</v>
      </c>
      <c r="E138" t="s">
        <v>38</v>
      </c>
      <c r="F138">
        <v>64.449998999999991</v>
      </c>
      <c r="G138">
        <v>1.5</v>
      </c>
      <c r="H138">
        <v>65.949998999999991</v>
      </c>
      <c r="I138" t="s">
        <v>1873</v>
      </c>
      <c r="J138" t="s">
        <v>1932</v>
      </c>
      <c r="K138" t="s">
        <v>1692</v>
      </c>
      <c r="L138" t="s">
        <v>70</v>
      </c>
    </row>
    <row r="139" spans="1:12" x14ac:dyDescent="0.2">
      <c r="A139" t="s">
        <v>1894</v>
      </c>
      <c r="B139" t="s">
        <v>1895</v>
      </c>
      <c r="C139" t="s">
        <v>11</v>
      </c>
      <c r="D139" t="s">
        <v>9</v>
      </c>
      <c r="E139" t="s">
        <v>22</v>
      </c>
      <c r="F139">
        <v>4.5</v>
      </c>
      <c r="G139">
        <v>0</v>
      </c>
      <c r="H139">
        <v>4.5</v>
      </c>
      <c r="I139" t="s">
        <v>1873</v>
      </c>
      <c r="J139" t="s">
        <v>1931</v>
      </c>
      <c r="K139" t="s">
        <v>1692</v>
      </c>
      <c r="L139" t="s">
        <v>70</v>
      </c>
    </row>
    <row r="140" spans="1:12" x14ac:dyDescent="0.2">
      <c r="A140" t="s">
        <v>1894</v>
      </c>
      <c r="B140" t="s">
        <v>1895</v>
      </c>
      <c r="C140" t="s">
        <v>11</v>
      </c>
      <c r="D140" t="s">
        <v>9</v>
      </c>
      <c r="E140" t="s">
        <v>12</v>
      </c>
      <c r="F140">
        <v>33</v>
      </c>
      <c r="G140">
        <v>8</v>
      </c>
      <c r="H140">
        <v>41</v>
      </c>
      <c r="I140" t="s">
        <v>1873</v>
      </c>
      <c r="J140" t="s">
        <v>1931</v>
      </c>
      <c r="K140" t="s">
        <v>1692</v>
      </c>
      <c r="L140" t="s">
        <v>70</v>
      </c>
    </row>
    <row r="141" spans="1:12" x14ac:dyDescent="0.2">
      <c r="A141" t="s">
        <v>1848</v>
      </c>
      <c r="B141" t="s">
        <v>1849</v>
      </c>
      <c r="C141" t="s">
        <v>11</v>
      </c>
      <c r="D141" t="s">
        <v>9</v>
      </c>
      <c r="E141" t="s">
        <v>12</v>
      </c>
      <c r="F141">
        <v>30.8</v>
      </c>
      <c r="G141">
        <v>11.25</v>
      </c>
      <c r="H141">
        <v>42.05</v>
      </c>
      <c r="I141" t="s">
        <v>1873</v>
      </c>
      <c r="J141" t="s">
        <v>1869</v>
      </c>
      <c r="K141" t="s">
        <v>1692</v>
      </c>
      <c r="L141" t="s">
        <v>70</v>
      </c>
    </row>
    <row r="142" spans="1:12" x14ac:dyDescent="0.2">
      <c r="A142" t="s">
        <v>1772</v>
      </c>
      <c r="B142" t="s">
        <v>1773</v>
      </c>
      <c r="C142" t="s">
        <v>11</v>
      </c>
      <c r="D142" t="s">
        <v>9</v>
      </c>
      <c r="E142" t="s">
        <v>12</v>
      </c>
      <c r="F142">
        <v>60.2</v>
      </c>
      <c r="G142">
        <v>5</v>
      </c>
      <c r="H142">
        <v>65.2</v>
      </c>
      <c r="I142" t="s">
        <v>1873</v>
      </c>
      <c r="J142" t="s">
        <v>1785</v>
      </c>
      <c r="K142" t="s">
        <v>1692</v>
      </c>
      <c r="L142" t="s">
        <v>70</v>
      </c>
    </row>
    <row r="143" spans="1:12" x14ac:dyDescent="0.2">
      <c r="A143" t="s">
        <v>1772</v>
      </c>
      <c r="B143" t="s">
        <v>1773</v>
      </c>
      <c r="C143" t="s">
        <v>11</v>
      </c>
      <c r="D143" t="s">
        <v>9</v>
      </c>
      <c r="E143" t="s">
        <v>38</v>
      </c>
      <c r="F143">
        <v>40.299999999999997</v>
      </c>
      <c r="G143">
        <v>0</v>
      </c>
      <c r="H143">
        <v>40.299999999999997</v>
      </c>
      <c r="I143" t="s">
        <v>1873</v>
      </c>
      <c r="J143" t="s">
        <v>1785</v>
      </c>
      <c r="K143" t="s">
        <v>1692</v>
      </c>
      <c r="L143" t="s">
        <v>70</v>
      </c>
    </row>
    <row r="144" spans="1:12" x14ac:dyDescent="0.2">
      <c r="A144" t="s">
        <v>1790</v>
      </c>
      <c r="B144" t="s">
        <v>1791</v>
      </c>
      <c r="C144" t="s">
        <v>11</v>
      </c>
      <c r="D144" t="s">
        <v>9</v>
      </c>
      <c r="E144" t="s">
        <v>12</v>
      </c>
      <c r="F144">
        <v>8</v>
      </c>
      <c r="G144">
        <v>3</v>
      </c>
      <c r="H144">
        <v>11</v>
      </c>
      <c r="I144" t="s">
        <v>1873</v>
      </c>
      <c r="J144" t="s">
        <v>1810</v>
      </c>
      <c r="K144" t="s">
        <v>1692</v>
      </c>
      <c r="L144" t="s">
        <v>70</v>
      </c>
    </row>
    <row r="145" spans="1:12" x14ac:dyDescent="0.2">
      <c r="A145" t="s">
        <v>1790</v>
      </c>
      <c r="B145" t="s">
        <v>1791</v>
      </c>
      <c r="C145" t="s">
        <v>11</v>
      </c>
      <c r="D145" t="s">
        <v>9</v>
      </c>
      <c r="E145" t="s">
        <v>22</v>
      </c>
      <c r="F145">
        <v>27</v>
      </c>
      <c r="G145">
        <v>22</v>
      </c>
      <c r="H145">
        <v>49</v>
      </c>
      <c r="I145" t="s">
        <v>1873</v>
      </c>
      <c r="J145" t="s">
        <v>1810</v>
      </c>
      <c r="K145" t="s">
        <v>1692</v>
      </c>
      <c r="L145" t="s">
        <v>70</v>
      </c>
    </row>
    <row r="146" spans="1:12" x14ac:dyDescent="0.2">
      <c r="A146" t="s">
        <v>1792</v>
      </c>
      <c r="B146" t="s">
        <v>1793</v>
      </c>
      <c r="C146" t="s">
        <v>11</v>
      </c>
      <c r="D146" t="s">
        <v>9</v>
      </c>
      <c r="E146" t="s">
        <v>12</v>
      </c>
      <c r="F146">
        <v>60.5</v>
      </c>
      <c r="G146">
        <v>6</v>
      </c>
      <c r="H146">
        <v>66.5</v>
      </c>
      <c r="I146" t="s">
        <v>1873</v>
      </c>
      <c r="J146" t="s">
        <v>1811</v>
      </c>
      <c r="K146" t="s">
        <v>1692</v>
      </c>
      <c r="L146" t="s">
        <v>70</v>
      </c>
    </row>
    <row r="147" spans="1:12" x14ac:dyDescent="0.2">
      <c r="A147" t="s">
        <v>1792</v>
      </c>
      <c r="B147" t="s">
        <v>1793</v>
      </c>
      <c r="C147" t="s">
        <v>11</v>
      </c>
      <c r="D147" t="s">
        <v>9</v>
      </c>
      <c r="E147" t="s">
        <v>22</v>
      </c>
      <c r="F147">
        <v>0</v>
      </c>
      <c r="G147">
        <v>2</v>
      </c>
      <c r="H147">
        <v>2</v>
      </c>
      <c r="I147" t="s">
        <v>1873</v>
      </c>
      <c r="J147" t="s">
        <v>1811</v>
      </c>
      <c r="K147" t="s">
        <v>1692</v>
      </c>
      <c r="L147" t="s">
        <v>70</v>
      </c>
    </row>
    <row r="148" spans="1:12" x14ac:dyDescent="0.2">
      <c r="A148" t="s">
        <v>1780</v>
      </c>
      <c r="B148" t="s">
        <v>1781</v>
      </c>
      <c r="C148" t="s">
        <v>11</v>
      </c>
      <c r="D148" t="s">
        <v>9</v>
      </c>
      <c r="E148" t="s">
        <v>12</v>
      </c>
      <c r="F148">
        <v>55.5</v>
      </c>
      <c r="G148">
        <v>0</v>
      </c>
      <c r="H148">
        <v>55.5</v>
      </c>
      <c r="I148" t="s">
        <v>1873</v>
      </c>
      <c r="J148" t="s">
        <v>1789</v>
      </c>
      <c r="K148" t="s">
        <v>1692</v>
      </c>
      <c r="L148" t="s">
        <v>70</v>
      </c>
    </row>
    <row r="149" spans="1:12" x14ac:dyDescent="0.2">
      <c r="A149" t="s">
        <v>1780</v>
      </c>
      <c r="B149" t="s">
        <v>1781</v>
      </c>
      <c r="C149" t="s">
        <v>11</v>
      </c>
      <c r="D149" t="s">
        <v>9</v>
      </c>
      <c r="E149" t="s">
        <v>38</v>
      </c>
      <c r="F149">
        <v>15.5</v>
      </c>
      <c r="G149">
        <v>0</v>
      </c>
      <c r="H149">
        <v>15.5</v>
      </c>
      <c r="I149" t="s">
        <v>1873</v>
      </c>
      <c r="J149" t="s">
        <v>1789</v>
      </c>
      <c r="K149" t="s">
        <v>1692</v>
      </c>
      <c r="L149" t="s">
        <v>70</v>
      </c>
    </row>
    <row r="150" spans="1:12" x14ac:dyDescent="0.2">
      <c r="A150" t="s">
        <v>1780</v>
      </c>
      <c r="B150" t="s">
        <v>1781</v>
      </c>
      <c r="C150" t="s">
        <v>11</v>
      </c>
      <c r="D150" t="s">
        <v>9</v>
      </c>
      <c r="E150" t="s">
        <v>22</v>
      </c>
      <c r="F150">
        <v>5</v>
      </c>
      <c r="G150">
        <v>0</v>
      </c>
      <c r="H150">
        <v>5</v>
      </c>
      <c r="I150" t="s">
        <v>1873</v>
      </c>
      <c r="J150" t="s">
        <v>1789</v>
      </c>
      <c r="K150" t="s">
        <v>1692</v>
      </c>
      <c r="L150" t="s">
        <v>70</v>
      </c>
    </row>
    <row r="151" spans="1:12" x14ac:dyDescent="0.2">
      <c r="A151" t="s">
        <v>1808</v>
      </c>
      <c r="B151" t="s">
        <v>1809</v>
      </c>
      <c r="C151" t="s">
        <v>11</v>
      </c>
      <c r="D151" t="s">
        <v>9</v>
      </c>
      <c r="E151" t="s">
        <v>22</v>
      </c>
      <c r="F151">
        <v>8</v>
      </c>
      <c r="G151">
        <v>0</v>
      </c>
      <c r="H151">
        <v>8</v>
      </c>
      <c r="I151" t="s">
        <v>1873</v>
      </c>
      <c r="J151" t="s">
        <v>1819</v>
      </c>
      <c r="K151" t="s">
        <v>1692</v>
      </c>
      <c r="L151" t="s">
        <v>70</v>
      </c>
    </row>
    <row r="152" spans="1:12" x14ac:dyDescent="0.2">
      <c r="A152" t="s">
        <v>1794</v>
      </c>
      <c r="B152" t="s">
        <v>1795</v>
      </c>
      <c r="C152" t="s">
        <v>11</v>
      </c>
      <c r="D152" t="s">
        <v>9</v>
      </c>
      <c r="E152" t="s">
        <v>12</v>
      </c>
      <c r="F152">
        <v>30.15</v>
      </c>
      <c r="G152">
        <v>14.25</v>
      </c>
      <c r="H152">
        <v>44.4</v>
      </c>
      <c r="I152" t="s">
        <v>1873</v>
      </c>
      <c r="J152" t="s">
        <v>1812</v>
      </c>
      <c r="K152" t="s">
        <v>1692</v>
      </c>
      <c r="L152" t="s">
        <v>70</v>
      </c>
    </row>
    <row r="153" spans="1:12" x14ac:dyDescent="0.2">
      <c r="A153" t="s">
        <v>1794</v>
      </c>
      <c r="B153" t="s">
        <v>1795</v>
      </c>
      <c r="C153" t="s">
        <v>11</v>
      </c>
      <c r="D153" t="s">
        <v>9</v>
      </c>
      <c r="E153" t="s">
        <v>38</v>
      </c>
      <c r="F153">
        <v>14.75</v>
      </c>
      <c r="G153">
        <v>0</v>
      </c>
      <c r="H153">
        <v>14.75</v>
      </c>
      <c r="I153" t="s">
        <v>1873</v>
      </c>
      <c r="J153" t="s">
        <v>1812</v>
      </c>
      <c r="K153" t="s">
        <v>1692</v>
      </c>
      <c r="L153" t="s">
        <v>70</v>
      </c>
    </row>
    <row r="154" spans="1:12" x14ac:dyDescent="0.2">
      <c r="A154" t="s">
        <v>1794</v>
      </c>
      <c r="B154" t="s">
        <v>1795</v>
      </c>
      <c r="C154" t="s">
        <v>11</v>
      </c>
      <c r="D154" t="s">
        <v>9</v>
      </c>
      <c r="E154" t="s">
        <v>22</v>
      </c>
      <c r="F154">
        <v>8</v>
      </c>
      <c r="G154">
        <v>0</v>
      </c>
      <c r="H154">
        <v>8</v>
      </c>
      <c r="I154" t="s">
        <v>1873</v>
      </c>
      <c r="J154" t="s">
        <v>1812</v>
      </c>
      <c r="K154" t="s">
        <v>1692</v>
      </c>
      <c r="L154" t="s">
        <v>70</v>
      </c>
    </row>
    <row r="155" spans="1:12" x14ac:dyDescent="0.2">
      <c r="A155" t="s">
        <v>1808</v>
      </c>
      <c r="B155" t="s">
        <v>1809</v>
      </c>
      <c r="C155" t="s">
        <v>11</v>
      </c>
      <c r="D155" t="s">
        <v>9</v>
      </c>
      <c r="E155" t="s">
        <v>12</v>
      </c>
      <c r="F155">
        <v>40.25</v>
      </c>
      <c r="G155">
        <v>37.75</v>
      </c>
      <c r="H155">
        <v>78</v>
      </c>
      <c r="I155" t="s">
        <v>1873</v>
      </c>
      <c r="J155" t="s">
        <v>1819</v>
      </c>
      <c r="K155" t="s">
        <v>1692</v>
      </c>
      <c r="L155" t="s">
        <v>70</v>
      </c>
    </row>
    <row r="156" spans="1:12" x14ac:dyDescent="0.2">
      <c r="A156" t="s">
        <v>1802</v>
      </c>
      <c r="B156" t="s">
        <v>1803</v>
      </c>
      <c r="C156" t="s">
        <v>11</v>
      </c>
      <c r="D156" t="s">
        <v>9</v>
      </c>
      <c r="E156" t="s">
        <v>38</v>
      </c>
      <c r="F156">
        <v>46.75</v>
      </c>
      <c r="G156">
        <v>0</v>
      </c>
      <c r="H156">
        <v>46.75</v>
      </c>
      <c r="I156" t="s">
        <v>1873</v>
      </c>
      <c r="J156" t="s">
        <v>1816</v>
      </c>
      <c r="K156" t="s">
        <v>1692</v>
      </c>
      <c r="L156" t="s">
        <v>70</v>
      </c>
    </row>
    <row r="157" spans="1:12" x14ac:dyDescent="0.2">
      <c r="A157" t="s">
        <v>1917</v>
      </c>
      <c r="B157" t="s">
        <v>1918</v>
      </c>
      <c r="C157" t="s">
        <v>21</v>
      </c>
      <c r="D157" t="s">
        <v>9</v>
      </c>
      <c r="E157" t="s">
        <v>34</v>
      </c>
      <c r="F157">
        <v>8</v>
      </c>
      <c r="G157">
        <v>0</v>
      </c>
      <c r="H157">
        <v>8</v>
      </c>
      <c r="I157" t="s">
        <v>1873</v>
      </c>
      <c r="J157" t="s">
        <v>1943</v>
      </c>
      <c r="K157" t="s">
        <v>1691</v>
      </c>
      <c r="L157" t="s">
        <v>53</v>
      </c>
    </row>
    <row r="158" spans="1:12" x14ac:dyDescent="0.2">
      <c r="A158" t="s">
        <v>1914</v>
      </c>
      <c r="B158" t="s">
        <v>1911</v>
      </c>
      <c r="C158" t="s">
        <v>21</v>
      </c>
      <c r="D158" t="s">
        <v>9</v>
      </c>
      <c r="E158" t="s">
        <v>13</v>
      </c>
      <c r="F158">
        <v>4</v>
      </c>
      <c r="G158">
        <v>0</v>
      </c>
      <c r="H158">
        <v>4</v>
      </c>
      <c r="I158" t="s">
        <v>1873</v>
      </c>
      <c r="J158" t="s">
        <v>1941</v>
      </c>
      <c r="K158" t="s">
        <v>1691</v>
      </c>
      <c r="L158" t="s">
        <v>53</v>
      </c>
    </row>
    <row r="159" spans="1:12" x14ac:dyDescent="0.2">
      <c r="A159" t="s">
        <v>1914</v>
      </c>
      <c r="B159" t="s">
        <v>1911</v>
      </c>
      <c r="C159" t="s">
        <v>21</v>
      </c>
      <c r="D159" t="s">
        <v>9</v>
      </c>
      <c r="E159" t="s">
        <v>34</v>
      </c>
      <c r="F159">
        <v>8</v>
      </c>
      <c r="G159">
        <v>0</v>
      </c>
      <c r="H159">
        <v>8</v>
      </c>
      <c r="I159" t="s">
        <v>1873</v>
      </c>
      <c r="J159" t="s">
        <v>1941</v>
      </c>
      <c r="K159" t="s">
        <v>1691</v>
      </c>
      <c r="L159" t="s">
        <v>53</v>
      </c>
    </row>
    <row r="160" spans="1:12" x14ac:dyDescent="0.2">
      <c r="A160" t="s">
        <v>1912</v>
      </c>
      <c r="B160" t="s">
        <v>1913</v>
      </c>
      <c r="C160" t="s">
        <v>21</v>
      </c>
      <c r="D160" t="s">
        <v>9</v>
      </c>
      <c r="E160" t="s">
        <v>22</v>
      </c>
      <c r="F160">
        <v>4</v>
      </c>
      <c r="G160">
        <v>0</v>
      </c>
      <c r="H160">
        <v>4</v>
      </c>
      <c r="I160" t="s">
        <v>1873</v>
      </c>
      <c r="J160" t="s">
        <v>1940</v>
      </c>
      <c r="K160" t="s">
        <v>1691</v>
      </c>
      <c r="L160" t="s">
        <v>53</v>
      </c>
    </row>
    <row r="161" spans="1:12" x14ac:dyDescent="0.2">
      <c r="A161" t="s">
        <v>1824</v>
      </c>
      <c r="B161" t="s">
        <v>1825</v>
      </c>
      <c r="C161" t="s">
        <v>21</v>
      </c>
      <c r="D161" t="s">
        <v>9</v>
      </c>
      <c r="E161" t="s">
        <v>12</v>
      </c>
      <c r="F161">
        <v>2.5</v>
      </c>
      <c r="G161">
        <v>5.25</v>
      </c>
      <c r="H161">
        <v>7.75</v>
      </c>
      <c r="I161" t="s">
        <v>1873</v>
      </c>
      <c r="J161" t="s">
        <v>1857</v>
      </c>
      <c r="K161" t="s">
        <v>1692</v>
      </c>
      <c r="L161" t="s">
        <v>70</v>
      </c>
    </row>
    <row r="162" spans="1:12" x14ac:dyDescent="0.2">
      <c r="A162" t="s">
        <v>1910</v>
      </c>
      <c r="B162" t="s">
        <v>1911</v>
      </c>
      <c r="C162" t="s">
        <v>21</v>
      </c>
      <c r="D162" t="s">
        <v>9</v>
      </c>
      <c r="E162" t="s">
        <v>13</v>
      </c>
      <c r="F162">
        <v>4</v>
      </c>
      <c r="G162">
        <v>0</v>
      </c>
      <c r="H162">
        <v>4</v>
      </c>
      <c r="I162" t="s">
        <v>1873</v>
      </c>
      <c r="J162" t="s">
        <v>1939</v>
      </c>
      <c r="K162" t="s">
        <v>1691</v>
      </c>
      <c r="L162" t="s">
        <v>53</v>
      </c>
    </row>
    <row r="163" spans="1:12" x14ac:dyDescent="0.2">
      <c r="A163" t="s">
        <v>1910</v>
      </c>
      <c r="B163" t="s">
        <v>1911</v>
      </c>
      <c r="C163" t="s">
        <v>21</v>
      </c>
      <c r="D163" t="s">
        <v>9</v>
      </c>
      <c r="E163" t="s">
        <v>34</v>
      </c>
      <c r="F163">
        <v>8</v>
      </c>
      <c r="G163">
        <v>0</v>
      </c>
      <c r="H163">
        <v>8</v>
      </c>
      <c r="I163" t="s">
        <v>1873</v>
      </c>
      <c r="J163" t="s">
        <v>1939</v>
      </c>
      <c r="K163" t="s">
        <v>1691</v>
      </c>
      <c r="L163" t="s">
        <v>53</v>
      </c>
    </row>
    <row r="164" spans="1:12" x14ac:dyDescent="0.2">
      <c r="A164" t="s">
        <v>1908</v>
      </c>
      <c r="B164" t="s">
        <v>1909</v>
      </c>
      <c r="C164" t="s">
        <v>21</v>
      </c>
      <c r="D164" t="s">
        <v>9</v>
      </c>
      <c r="E164" t="s">
        <v>22</v>
      </c>
      <c r="F164">
        <v>2</v>
      </c>
      <c r="G164">
        <v>0</v>
      </c>
      <c r="H164">
        <v>2</v>
      </c>
      <c r="I164" t="s">
        <v>1873</v>
      </c>
      <c r="J164" t="s">
        <v>1938</v>
      </c>
      <c r="K164" t="s">
        <v>1691</v>
      </c>
      <c r="L164" t="s">
        <v>53</v>
      </c>
    </row>
    <row r="165" spans="1:12" x14ac:dyDescent="0.2">
      <c r="A165" t="s">
        <v>1908</v>
      </c>
      <c r="B165" t="s">
        <v>1909</v>
      </c>
      <c r="C165" t="s">
        <v>21</v>
      </c>
      <c r="D165" t="s">
        <v>9</v>
      </c>
      <c r="E165" t="s">
        <v>41</v>
      </c>
      <c r="F165">
        <v>1</v>
      </c>
      <c r="G165">
        <v>0</v>
      </c>
      <c r="H165">
        <v>1</v>
      </c>
      <c r="I165" t="s">
        <v>1873</v>
      </c>
      <c r="J165" t="s">
        <v>1938</v>
      </c>
      <c r="K165" t="s">
        <v>1691</v>
      </c>
      <c r="L165" t="s">
        <v>53</v>
      </c>
    </row>
    <row r="166" spans="1:12" x14ac:dyDescent="0.2">
      <c r="A166" t="s">
        <v>1908</v>
      </c>
      <c r="B166" t="s">
        <v>1909</v>
      </c>
      <c r="C166" t="s">
        <v>21</v>
      </c>
      <c r="D166" t="s">
        <v>9</v>
      </c>
      <c r="E166" t="s">
        <v>34</v>
      </c>
      <c r="F166">
        <v>1</v>
      </c>
      <c r="G166">
        <v>0</v>
      </c>
      <c r="H166">
        <v>1</v>
      </c>
      <c r="I166" t="s">
        <v>1873</v>
      </c>
      <c r="J166" t="s">
        <v>1938</v>
      </c>
      <c r="K166" t="s">
        <v>1691</v>
      </c>
      <c r="L166" t="s">
        <v>53</v>
      </c>
    </row>
    <row r="167" spans="1:12" x14ac:dyDescent="0.2">
      <c r="A167" t="s">
        <v>1902</v>
      </c>
      <c r="B167" t="s">
        <v>1903</v>
      </c>
      <c r="C167" t="s">
        <v>21</v>
      </c>
      <c r="D167" t="s">
        <v>9</v>
      </c>
      <c r="E167" t="s">
        <v>22</v>
      </c>
      <c r="F167">
        <v>7.75</v>
      </c>
      <c r="G167">
        <v>7.75</v>
      </c>
      <c r="H167">
        <v>15.5</v>
      </c>
      <c r="I167" t="s">
        <v>1873</v>
      </c>
      <c r="J167" t="s">
        <v>1935</v>
      </c>
      <c r="K167" t="s">
        <v>1692</v>
      </c>
      <c r="L167" t="s">
        <v>70</v>
      </c>
    </row>
    <row r="168" spans="1:12" x14ac:dyDescent="0.2">
      <c r="A168" t="s">
        <v>1902</v>
      </c>
      <c r="B168" t="s">
        <v>1903</v>
      </c>
      <c r="C168" t="s">
        <v>21</v>
      </c>
      <c r="D168" t="s">
        <v>9</v>
      </c>
      <c r="E168" t="s">
        <v>41</v>
      </c>
      <c r="F168">
        <v>8</v>
      </c>
      <c r="G168">
        <v>0</v>
      </c>
      <c r="H168">
        <v>8</v>
      </c>
      <c r="I168" t="s">
        <v>1873</v>
      </c>
      <c r="J168" t="s">
        <v>1935</v>
      </c>
      <c r="K168" t="s">
        <v>1692</v>
      </c>
      <c r="L168" t="s">
        <v>70</v>
      </c>
    </row>
    <row r="169" spans="1:12" x14ac:dyDescent="0.2">
      <c r="A169" t="s">
        <v>1902</v>
      </c>
      <c r="B169" t="s">
        <v>1903</v>
      </c>
      <c r="C169" t="s">
        <v>21</v>
      </c>
      <c r="D169" t="s">
        <v>9</v>
      </c>
      <c r="E169" t="s">
        <v>34</v>
      </c>
      <c r="F169">
        <v>2</v>
      </c>
      <c r="G169">
        <v>0</v>
      </c>
      <c r="H169">
        <v>2</v>
      </c>
      <c r="I169" t="s">
        <v>1873</v>
      </c>
      <c r="J169" t="s">
        <v>1935</v>
      </c>
      <c r="K169" t="s">
        <v>1692</v>
      </c>
      <c r="L169" t="s">
        <v>70</v>
      </c>
    </row>
    <row r="170" spans="1:12" x14ac:dyDescent="0.2">
      <c r="A170" t="s">
        <v>1902</v>
      </c>
      <c r="B170" t="s">
        <v>1903</v>
      </c>
      <c r="C170" t="s">
        <v>21</v>
      </c>
      <c r="D170" t="s">
        <v>9</v>
      </c>
      <c r="E170" t="s">
        <v>12</v>
      </c>
      <c r="F170">
        <v>7.75</v>
      </c>
      <c r="G170">
        <v>0</v>
      </c>
      <c r="H170">
        <v>7.75</v>
      </c>
      <c r="I170" t="s">
        <v>1873</v>
      </c>
      <c r="J170" t="s">
        <v>1935</v>
      </c>
      <c r="K170" t="s">
        <v>1692</v>
      </c>
      <c r="L170" t="s">
        <v>70</v>
      </c>
    </row>
    <row r="171" spans="1:12" x14ac:dyDescent="0.2">
      <c r="A171" t="s">
        <v>1827</v>
      </c>
      <c r="B171" t="s">
        <v>1828</v>
      </c>
      <c r="C171" t="s">
        <v>21</v>
      </c>
      <c r="D171" t="s">
        <v>9</v>
      </c>
      <c r="E171" t="s">
        <v>12</v>
      </c>
      <c r="F171">
        <v>16</v>
      </c>
      <c r="G171">
        <v>3.25</v>
      </c>
      <c r="H171">
        <v>19.25</v>
      </c>
      <c r="I171" t="s">
        <v>1873</v>
      </c>
      <c r="J171" t="s">
        <v>1856</v>
      </c>
      <c r="K171" t="s">
        <v>1692</v>
      </c>
      <c r="L171" t="s">
        <v>70</v>
      </c>
    </row>
    <row r="172" spans="1:12" x14ac:dyDescent="0.2">
      <c r="A172" t="s">
        <v>1827</v>
      </c>
      <c r="B172" t="s">
        <v>1828</v>
      </c>
      <c r="C172" t="s">
        <v>21</v>
      </c>
      <c r="D172" t="s">
        <v>9</v>
      </c>
      <c r="E172" t="s">
        <v>1694</v>
      </c>
      <c r="F172">
        <v>31</v>
      </c>
      <c r="G172">
        <v>0</v>
      </c>
      <c r="H172">
        <v>31</v>
      </c>
      <c r="I172" t="s">
        <v>1873</v>
      </c>
      <c r="J172" t="s">
        <v>1856</v>
      </c>
      <c r="K172" t="s">
        <v>1692</v>
      </c>
      <c r="L172" t="s">
        <v>70</v>
      </c>
    </row>
    <row r="173" spans="1:12" x14ac:dyDescent="0.2">
      <c r="A173" t="s">
        <v>1888</v>
      </c>
      <c r="B173" t="s">
        <v>1889</v>
      </c>
      <c r="C173" t="s">
        <v>21</v>
      </c>
      <c r="D173" t="s">
        <v>9</v>
      </c>
      <c r="E173" t="s">
        <v>41</v>
      </c>
      <c r="F173">
        <v>40</v>
      </c>
      <c r="G173">
        <v>0</v>
      </c>
      <c r="H173">
        <v>40</v>
      </c>
      <c r="I173" t="s">
        <v>1873</v>
      </c>
      <c r="J173" t="s">
        <v>1928</v>
      </c>
      <c r="K173" t="s">
        <v>1692</v>
      </c>
      <c r="L173" t="s">
        <v>70</v>
      </c>
    </row>
    <row r="174" spans="1:12" x14ac:dyDescent="0.2">
      <c r="A174" t="s">
        <v>1888</v>
      </c>
      <c r="B174" t="s">
        <v>1889</v>
      </c>
      <c r="C174" t="s">
        <v>21</v>
      </c>
      <c r="D174" t="s">
        <v>9</v>
      </c>
      <c r="E174" t="s">
        <v>1694</v>
      </c>
      <c r="F174">
        <v>22.75</v>
      </c>
      <c r="G174">
        <v>8</v>
      </c>
      <c r="H174">
        <v>30.75</v>
      </c>
      <c r="I174" t="s">
        <v>1873</v>
      </c>
      <c r="J174" t="s">
        <v>1928</v>
      </c>
      <c r="K174" t="s">
        <v>1692</v>
      </c>
      <c r="L174" t="s">
        <v>70</v>
      </c>
    </row>
    <row r="175" spans="1:12" x14ac:dyDescent="0.2">
      <c r="A175" t="s">
        <v>1888</v>
      </c>
      <c r="B175" t="s">
        <v>1889</v>
      </c>
      <c r="C175" t="s">
        <v>21</v>
      </c>
      <c r="D175" t="s">
        <v>9</v>
      </c>
      <c r="E175" t="s">
        <v>12</v>
      </c>
      <c r="F175">
        <v>4</v>
      </c>
      <c r="G175">
        <v>0</v>
      </c>
      <c r="H175">
        <v>4</v>
      </c>
      <c r="I175" t="s">
        <v>1873</v>
      </c>
      <c r="J175" t="s">
        <v>1928</v>
      </c>
      <c r="K175" t="s">
        <v>1692</v>
      </c>
      <c r="L175" t="s">
        <v>70</v>
      </c>
    </row>
    <row r="176" spans="1:12" x14ac:dyDescent="0.2">
      <c r="A176" t="s">
        <v>1886</v>
      </c>
      <c r="B176" t="s">
        <v>1887</v>
      </c>
      <c r="C176" t="s">
        <v>21</v>
      </c>
      <c r="D176" t="s">
        <v>9</v>
      </c>
      <c r="E176" t="s">
        <v>22</v>
      </c>
      <c r="F176">
        <v>8</v>
      </c>
      <c r="G176">
        <v>2.5</v>
      </c>
      <c r="H176">
        <v>10.5</v>
      </c>
      <c r="I176" t="s">
        <v>1873</v>
      </c>
      <c r="J176" t="s">
        <v>1927</v>
      </c>
      <c r="K176" t="s">
        <v>1692</v>
      </c>
      <c r="L176" t="s">
        <v>70</v>
      </c>
    </row>
    <row r="177" spans="1:12" x14ac:dyDescent="0.2">
      <c r="A177" t="s">
        <v>1753</v>
      </c>
      <c r="B177" t="s">
        <v>1754</v>
      </c>
      <c r="C177" t="s">
        <v>21</v>
      </c>
      <c r="D177" t="s">
        <v>9</v>
      </c>
      <c r="E177" t="s">
        <v>1694</v>
      </c>
      <c r="F177">
        <v>74.5</v>
      </c>
      <c r="G177">
        <v>14.5</v>
      </c>
      <c r="H177">
        <v>89</v>
      </c>
      <c r="I177" t="s">
        <v>1873</v>
      </c>
      <c r="J177" t="s">
        <v>1762</v>
      </c>
      <c r="K177" t="s">
        <v>1692</v>
      </c>
      <c r="L177" t="s">
        <v>70</v>
      </c>
    </row>
    <row r="178" spans="1:12" x14ac:dyDescent="0.2">
      <c r="A178" t="s">
        <v>1852</v>
      </c>
      <c r="B178" t="s">
        <v>1853</v>
      </c>
      <c r="C178" t="s">
        <v>21</v>
      </c>
      <c r="D178" t="s">
        <v>9</v>
      </c>
      <c r="E178" t="s">
        <v>22</v>
      </c>
      <c r="F178">
        <v>3.75</v>
      </c>
      <c r="G178">
        <v>0</v>
      </c>
      <c r="H178">
        <v>3.75</v>
      </c>
      <c r="I178" t="s">
        <v>1873</v>
      </c>
      <c r="J178" t="s">
        <v>1871</v>
      </c>
      <c r="K178" t="s">
        <v>1692</v>
      </c>
      <c r="L178" t="s">
        <v>70</v>
      </c>
    </row>
    <row r="179" spans="1:12" x14ac:dyDescent="0.2">
      <c r="A179" t="s">
        <v>1852</v>
      </c>
      <c r="B179" t="s">
        <v>1853</v>
      </c>
      <c r="C179" t="s">
        <v>21</v>
      </c>
      <c r="D179" t="s">
        <v>9</v>
      </c>
      <c r="E179" t="s">
        <v>41</v>
      </c>
      <c r="F179">
        <v>8</v>
      </c>
      <c r="G179">
        <v>0</v>
      </c>
      <c r="H179">
        <v>8</v>
      </c>
      <c r="I179" t="s">
        <v>1873</v>
      </c>
      <c r="J179" t="s">
        <v>1871</v>
      </c>
      <c r="K179" t="s">
        <v>1692</v>
      </c>
      <c r="L179" t="s">
        <v>70</v>
      </c>
    </row>
    <row r="180" spans="1:12" x14ac:dyDescent="0.2">
      <c r="A180" t="s">
        <v>1852</v>
      </c>
      <c r="B180" t="s">
        <v>1853</v>
      </c>
      <c r="C180" t="s">
        <v>21</v>
      </c>
      <c r="D180" t="s">
        <v>9</v>
      </c>
      <c r="E180" t="s">
        <v>34</v>
      </c>
      <c r="F180">
        <v>5</v>
      </c>
      <c r="G180">
        <v>0</v>
      </c>
      <c r="H180">
        <v>5</v>
      </c>
      <c r="I180" t="s">
        <v>1873</v>
      </c>
      <c r="J180" t="s">
        <v>1871</v>
      </c>
      <c r="K180" t="s">
        <v>1692</v>
      </c>
      <c r="L180" t="s">
        <v>70</v>
      </c>
    </row>
    <row r="181" spans="1:12" x14ac:dyDescent="0.2">
      <c r="A181" t="s">
        <v>1852</v>
      </c>
      <c r="B181" t="s">
        <v>1853</v>
      </c>
      <c r="C181" t="s">
        <v>21</v>
      </c>
      <c r="D181" t="s">
        <v>9</v>
      </c>
      <c r="E181" t="s">
        <v>12</v>
      </c>
      <c r="F181">
        <v>7.75</v>
      </c>
      <c r="G181">
        <v>0</v>
      </c>
      <c r="H181">
        <v>7.75</v>
      </c>
      <c r="I181" t="s">
        <v>1873</v>
      </c>
      <c r="J181" t="s">
        <v>1871</v>
      </c>
      <c r="K181" t="s">
        <v>1692</v>
      </c>
      <c r="L181" t="s">
        <v>70</v>
      </c>
    </row>
    <row r="182" spans="1:12" x14ac:dyDescent="0.2">
      <c r="A182" t="s">
        <v>1885</v>
      </c>
      <c r="B182" t="s">
        <v>1853</v>
      </c>
      <c r="C182" t="s">
        <v>21</v>
      </c>
      <c r="D182" t="s">
        <v>9</v>
      </c>
      <c r="E182" t="s">
        <v>22</v>
      </c>
      <c r="F182">
        <v>5.75</v>
      </c>
      <c r="G182">
        <v>0</v>
      </c>
      <c r="H182">
        <v>5.75</v>
      </c>
      <c r="I182" t="s">
        <v>1873</v>
      </c>
      <c r="J182" t="s">
        <v>1926</v>
      </c>
      <c r="K182" t="s">
        <v>1692</v>
      </c>
      <c r="L182" t="s">
        <v>70</v>
      </c>
    </row>
    <row r="183" spans="1:12" x14ac:dyDescent="0.2">
      <c r="A183" t="s">
        <v>1885</v>
      </c>
      <c r="B183" t="s">
        <v>1853</v>
      </c>
      <c r="C183" t="s">
        <v>21</v>
      </c>
      <c r="D183" t="s">
        <v>9</v>
      </c>
      <c r="E183" t="s">
        <v>41</v>
      </c>
      <c r="F183">
        <v>8</v>
      </c>
      <c r="G183">
        <v>0</v>
      </c>
      <c r="H183">
        <v>8</v>
      </c>
      <c r="I183" t="s">
        <v>1873</v>
      </c>
      <c r="J183" t="s">
        <v>1926</v>
      </c>
      <c r="K183" t="s">
        <v>1692</v>
      </c>
      <c r="L183" t="s">
        <v>70</v>
      </c>
    </row>
    <row r="184" spans="1:12" x14ac:dyDescent="0.2">
      <c r="A184" t="s">
        <v>1885</v>
      </c>
      <c r="B184" t="s">
        <v>1853</v>
      </c>
      <c r="C184" t="s">
        <v>21</v>
      </c>
      <c r="D184" t="s">
        <v>9</v>
      </c>
      <c r="E184" t="s">
        <v>34</v>
      </c>
      <c r="F184">
        <v>5</v>
      </c>
      <c r="G184">
        <v>0</v>
      </c>
      <c r="H184">
        <v>5</v>
      </c>
      <c r="I184" t="s">
        <v>1873</v>
      </c>
      <c r="J184" t="s">
        <v>1926</v>
      </c>
      <c r="K184" t="s">
        <v>1692</v>
      </c>
      <c r="L184" t="s">
        <v>70</v>
      </c>
    </row>
    <row r="185" spans="1:12" x14ac:dyDescent="0.2">
      <c r="A185" t="s">
        <v>1883</v>
      </c>
      <c r="B185" t="s">
        <v>1884</v>
      </c>
      <c r="C185" t="s">
        <v>21</v>
      </c>
      <c r="D185" t="s">
        <v>9</v>
      </c>
      <c r="E185" t="s">
        <v>31</v>
      </c>
      <c r="F185">
        <v>4</v>
      </c>
      <c r="G185">
        <v>4</v>
      </c>
      <c r="H185">
        <v>8</v>
      </c>
      <c r="I185" t="s">
        <v>1873</v>
      </c>
      <c r="J185" t="s">
        <v>1925</v>
      </c>
      <c r="K185" t="s">
        <v>1692</v>
      </c>
      <c r="L185" t="s">
        <v>70</v>
      </c>
    </row>
    <row r="186" spans="1:12" x14ac:dyDescent="0.2">
      <c r="A186" t="s">
        <v>1883</v>
      </c>
      <c r="B186" t="s">
        <v>1884</v>
      </c>
      <c r="C186" t="s">
        <v>21</v>
      </c>
      <c r="D186" t="s">
        <v>9</v>
      </c>
      <c r="E186" t="s">
        <v>41</v>
      </c>
      <c r="F186">
        <v>16</v>
      </c>
      <c r="G186">
        <v>0</v>
      </c>
      <c r="H186">
        <v>16</v>
      </c>
      <c r="I186" t="s">
        <v>1873</v>
      </c>
      <c r="J186" t="s">
        <v>1925</v>
      </c>
      <c r="K186" t="s">
        <v>1692</v>
      </c>
      <c r="L186" t="s">
        <v>70</v>
      </c>
    </row>
    <row r="187" spans="1:12" x14ac:dyDescent="0.2">
      <c r="A187" t="s">
        <v>1883</v>
      </c>
      <c r="B187" t="s">
        <v>1884</v>
      </c>
      <c r="C187" t="s">
        <v>21</v>
      </c>
      <c r="D187" t="s">
        <v>9</v>
      </c>
      <c r="E187" t="s">
        <v>34</v>
      </c>
      <c r="F187">
        <v>16</v>
      </c>
      <c r="G187">
        <v>0</v>
      </c>
      <c r="H187">
        <v>16</v>
      </c>
      <c r="I187" t="s">
        <v>1873</v>
      </c>
      <c r="J187" t="s">
        <v>1925</v>
      </c>
      <c r="K187" t="s">
        <v>1692</v>
      </c>
      <c r="L187" t="s">
        <v>70</v>
      </c>
    </row>
    <row r="188" spans="1:12" x14ac:dyDescent="0.2">
      <c r="A188" t="s">
        <v>1883</v>
      </c>
      <c r="B188" t="s">
        <v>1884</v>
      </c>
      <c r="C188" t="s">
        <v>21</v>
      </c>
      <c r="D188" t="s">
        <v>9</v>
      </c>
      <c r="E188" t="s">
        <v>12</v>
      </c>
      <c r="F188">
        <v>19.5</v>
      </c>
      <c r="G188">
        <v>0</v>
      </c>
      <c r="H188">
        <v>19.5</v>
      </c>
      <c r="I188" t="s">
        <v>1873</v>
      </c>
      <c r="J188" t="s">
        <v>1925</v>
      </c>
      <c r="K188" t="s">
        <v>1692</v>
      </c>
      <c r="L188" t="s">
        <v>70</v>
      </c>
    </row>
    <row r="189" spans="1:12" x14ac:dyDescent="0.2">
      <c r="A189" t="s">
        <v>1757</v>
      </c>
      <c r="B189" t="s">
        <v>1758</v>
      </c>
      <c r="C189" t="s">
        <v>21</v>
      </c>
      <c r="D189" t="s">
        <v>9</v>
      </c>
      <c r="E189" t="s">
        <v>30</v>
      </c>
      <c r="F189">
        <v>11.5</v>
      </c>
      <c r="G189">
        <v>3.75</v>
      </c>
      <c r="H189">
        <v>15.25</v>
      </c>
      <c r="I189" t="s">
        <v>1873</v>
      </c>
      <c r="J189" t="s">
        <v>1764</v>
      </c>
      <c r="K189" t="s">
        <v>1692</v>
      </c>
      <c r="L189" t="s">
        <v>70</v>
      </c>
    </row>
    <row r="190" spans="1:12" x14ac:dyDescent="0.2">
      <c r="A190" t="s">
        <v>1757</v>
      </c>
      <c r="B190" t="s">
        <v>1758</v>
      </c>
      <c r="C190" t="s">
        <v>21</v>
      </c>
      <c r="D190" t="s">
        <v>9</v>
      </c>
      <c r="E190" t="s">
        <v>1694</v>
      </c>
      <c r="F190">
        <v>98.75</v>
      </c>
      <c r="G190">
        <v>12</v>
      </c>
      <c r="H190">
        <v>110.75</v>
      </c>
      <c r="I190" t="s">
        <v>1873</v>
      </c>
      <c r="J190" t="s">
        <v>1764</v>
      </c>
      <c r="K190" t="s">
        <v>1692</v>
      </c>
      <c r="L190" t="s">
        <v>70</v>
      </c>
    </row>
    <row r="191" spans="1:12" x14ac:dyDescent="0.2">
      <c r="A191" t="s">
        <v>1757</v>
      </c>
      <c r="B191" t="s">
        <v>1758</v>
      </c>
      <c r="C191" t="s">
        <v>21</v>
      </c>
      <c r="D191" t="s">
        <v>9</v>
      </c>
      <c r="E191" t="s">
        <v>41</v>
      </c>
      <c r="F191">
        <v>8</v>
      </c>
      <c r="G191">
        <v>0</v>
      </c>
      <c r="H191">
        <v>8</v>
      </c>
      <c r="I191" t="s">
        <v>1873</v>
      </c>
      <c r="J191" t="s">
        <v>1764</v>
      </c>
      <c r="K191" t="s">
        <v>1692</v>
      </c>
      <c r="L191" t="s">
        <v>70</v>
      </c>
    </row>
    <row r="192" spans="1:12" x14ac:dyDescent="0.2">
      <c r="A192" t="s">
        <v>1831</v>
      </c>
      <c r="B192" t="s">
        <v>1832</v>
      </c>
      <c r="C192" t="s">
        <v>21</v>
      </c>
      <c r="D192" t="s">
        <v>9</v>
      </c>
      <c r="E192" t="s">
        <v>30</v>
      </c>
      <c r="F192">
        <v>34.75</v>
      </c>
      <c r="G192">
        <v>4</v>
      </c>
      <c r="H192">
        <v>38.75</v>
      </c>
      <c r="I192" t="s">
        <v>1873</v>
      </c>
      <c r="J192" t="s">
        <v>1859</v>
      </c>
      <c r="K192" t="s">
        <v>1692</v>
      </c>
      <c r="L192" t="s">
        <v>70</v>
      </c>
    </row>
    <row r="193" spans="1:12" x14ac:dyDescent="0.2">
      <c r="A193" t="s">
        <v>1831</v>
      </c>
      <c r="B193" t="s">
        <v>1832</v>
      </c>
      <c r="C193" t="s">
        <v>21</v>
      </c>
      <c r="D193" t="s">
        <v>9</v>
      </c>
      <c r="E193" t="s">
        <v>12</v>
      </c>
      <c r="F193">
        <v>135.25</v>
      </c>
      <c r="G193">
        <v>21.5</v>
      </c>
      <c r="H193">
        <v>156.75</v>
      </c>
      <c r="I193" t="s">
        <v>1873</v>
      </c>
      <c r="J193" t="s">
        <v>1859</v>
      </c>
      <c r="K193" t="s">
        <v>1692</v>
      </c>
      <c r="L193" t="s">
        <v>70</v>
      </c>
    </row>
    <row r="194" spans="1:12" x14ac:dyDescent="0.2">
      <c r="A194" t="s">
        <v>1831</v>
      </c>
      <c r="B194" t="s">
        <v>1832</v>
      </c>
      <c r="C194" t="s">
        <v>21</v>
      </c>
      <c r="D194" t="s">
        <v>9</v>
      </c>
      <c r="E194" t="s">
        <v>1694</v>
      </c>
      <c r="F194">
        <v>7</v>
      </c>
      <c r="G194">
        <v>0</v>
      </c>
      <c r="H194">
        <v>7</v>
      </c>
      <c r="I194" t="s">
        <v>1873</v>
      </c>
      <c r="J194" t="s">
        <v>1859</v>
      </c>
      <c r="K194" t="s">
        <v>1692</v>
      </c>
      <c r="L194" t="s">
        <v>70</v>
      </c>
    </row>
    <row r="195" spans="1:12" x14ac:dyDescent="0.2">
      <c r="A195" t="s">
        <v>1831</v>
      </c>
      <c r="B195" t="s">
        <v>1832</v>
      </c>
      <c r="C195" t="s">
        <v>21</v>
      </c>
      <c r="D195" t="s">
        <v>9</v>
      </c>
      <c r="E195" t="s">
        <v>34</v>
      </c>
      <c r="F195">
        <v>8</v>
      </c>
      <c r="G195">
        <v>0</v>
      </c>
      <c r="H195">
        <v>8</v>
      </c>
      <c r="I195" t="s">
        <v>1873</v>
      </c>
      <c r="J195" t="s">
        <v>1859</v>
      </c>
      <c r="K195" t="s">
        <v>1692</v>
      </c>
      <c r="L195" t="s">
        <v>70</v>
      </c>
    </row>
    <row r="196" spans="1:12" x14ac:dyDescent="0.2">
      <c r="A196" t="s">
        <v>1831</v>
      </c>
      <c r="B196" t="s">
        <v>1832</v>
      </c>
      <c r="C196" t="s">
        <v>21</v>
      </c>
      <c r="D196" t="s">
        <v>9</v>
      </c>
      <c r="E196" t="s">
        <v>41</v>
      </c>
      <c r="F196">
        <v>24</v>
      </c>
      <c r="G196">
        <v>0</v>
      </c>
      <c r="H196">
        <v>24</v>
      </c>
      <c r="I196" t="s">
        <v>1873</v>
      </c>
      <c r="J196" t="s">
        <v>1859</v>
      </c>
      <c r="K196" t="s">
        <v>1692</v>
      </c>
      <c r="L196" t="s">
        <v>70</v>
      </c>
    </row>
    <row r="197" spans="1:12" x14ac:dyDescent="0.2">
      <c r="A197" t="s">
        <v>1848</v>
      </c>
      <c r="B197" t="s">
        <v>1849</v>
      </c>
      <c r="C197" t="s">
        <v>21</v>
      </c>
      <c r="D197" t="s">
        <v>9</v>
      </c>
      <c r="E197" t="s">
        <v>22</v>
      </c>
      <c r="F197">
        <v>4</v>
      </c>
      <c r="G197">
        <v>0</v>
      </c>
      <c r="H197">
        <v>4</v>
      </c>
      <c r="I197" t="s">
        <v>1873</v>
      </c>
      <c r="J197" t="s">
        <v>1869</v>
      </c>
      <c r="K197" t="s">
        <v>1692</v>
      </c>
      <c r="L197" t="s">
        <v>70</v>
      </c>
    </row>
    <row r="198" spans="1:12" x14ac:dyDescent="0.2">
      <c r="A198" t="s">
        <v>1846</v>
      </c>
      <c r="B198" t="s">
        <v>1847</v>
      </c>
      <c r="C198" t="s">
        <v>21</v>
      </c>
      <c r="D198" t="s">
        <v>9</v>
      </c>
      <c r="E198" t="s">
        <v>1694</v>
      </c>
      <c r="F198">
        <v>7.75</v>
      </c>
      <c r="G198">
        <v>0</v>
      </c>
      <c r="H198">
        <v>7.75</v>
      </c>
      <c r="I198" t="s">
        <v>1873</v>
      </c>
      <c r="J198" t="s">
        <v>1868</v>
      </c>
      <c r="K198" t="s">
        <v>1692</v>
      </c>
      <c r="L198" t="s">
        <v>70</v>
      </c>
    </row>
    <row r="199" spans="1:12" x14ac:dyDescent="0.2">
      <c r="A199" t="s">
        <v>1846</v>
      </c>
      <c r="B199" t="s">
        <v>1847</v>
      </c>
      <c r="C199" t="s">
        <v>21</v>
      </c>
      <c r="D199" t="s">
        <v>9</v>
      </c>
      <c r="E199" t="s">
        <v>12</v>
      </c>
      <c r="F199">
        <v>5.5</v>
      </c>
      <c r="G199">
        <v>0</v>
      </c>
      <c r="H199">
        <v>5.5</v>
      </c>
      <c r="I199" t="s">
        <v>1873</v>
      </c>
      <c r="J199" t="s">
        <v>1868</v>
      </c>
      <c r="K199" t="s">
        <v>1692</v>
      </c>
      <c r="L199" t="s">
        <v>70</v>
      </c>
    </row>
    <row r="200" spans="1:12" x14ac:dyDescent="0.2">
      <c r="A200" t="s">
        <v>1771</v>
      </c>
      <c r="B200" t="s">
        <v>1725</v>
      </c>
      <c r="C200" t="s">
        <v>21</v>
      </c>
      <c r="D200" t="s">
        <v>9</v>
      </c>
      <c r="E200" t="s">
        <v>41</v>
      </c>
      <c r="F200">
        <v>8</v>
      </c>
      <c r="G200">
        <v>0</v>
      </c>
      <c r="H200">
        <v>8</v>
      </c>
      <c r="I200" t="s">
        <v>1873</v>
      </c>
      <c r="J200" t="s">
        <v>1784</v>
      </c>
      <c r="K200" t="s">
        <v>1692</v>
      </c>
      <c r="L200" t="s">
        <v>70</v>
      </c>
    </row>
    <row r="201" spans="1:12" x14ac:dyDescent="0.2">
      <c r="A201" t="s">
        <v>1844</v>
      </c>
      <c r="B201" t="s">
        <v>1845</v>
      </c>
      <c r="C201" t="s">
        <v>21</v>
      </c>
      <c r="D201" t="s">
        <v>9</v>
      </c>
      <c r="E201" t="s">
        <v>12</v>
      </c>
      <c r="F201">
        <v>7.75</v>
      </c>
      <c r="G201">
        <v>0</v>
      </c>
      <c r="H201">
        <v>7.75</v>
      </c>
      <c r="I201" t="s">
        <v>1873</v>
      </c>
      <c r="J201" t="s">
        <v>1867</v>
      </c>
      <c r="K201" t="s">
        <v>1692</v>
      </c>
      <c r="L201" t="s">
        <v>70</v>
      </c>
    </row>
    <row r="202" spans="1:12" x14ac:dyDescent="0.2">
      <c r="A202" t="s">
        <v>1843</v>
      </c>
      <c r="B202" t="s">
        <v>1723</v>
      </c>
      <c r="C202" t="s">
        <v>21</v>
      </c>
      <c r="D202" t="s">
        <v>9</v>
      </c>
      <c r="E202" t="s">
        <v>31</v>
      </c>
      <c r="F202">
        <v>3.5</v>
      </c>
      <c r="G202">
        <v>0</v>
      </c>
      <c r="H202">
        <v>3.5</v>
      </c>
      <c r="I202" t="s">
        <v>1873</v>
      </c>
      <c r="J202" t="s">
        <v>1866</v>
      </c>
      <c r="K202" t="s">
        <v>1692</v>
      </c>
      <c r="L202" t="s">
        <v>70</v>
      </c>
    </row>
    <row r="203" spans="1:12" x14ac:dyDescent="0.2">
      <c r="A203" t="s">
        <v>1843</v>
      </c>
      <c r="B203" t="s">
        <v>1723</v>
      </c>
      <c r="C203" t="s">
        <v>21</v>
      </c>
      <c r="D203" t="s">
        <v>9</v>
      </c>
      <c r="E203" t="s">
        <v>41</v>
      </c>
      <c r="F203">
        <v>8</v>
      </c>
      <c r="G203">
        <v>0</v>
      </c>
      <c r="H203">
        <v>8</v>
      </c>
      <c r="I203" t="s">
        <v>1873</v>
      </c>
      <c r="J203" t="s">
        <v>1866</v>
      </c>
      <c r="K203" t="s">
        <v>1692</v>
      </c>
      <c r="L203" t="s">
        <v>70</v>
      </c>
    </row>
    <row r="204" spans="1:12" x14ac:dyDescent="0.2">
      <c r="A204" t="s">
        <v>1843</v>
      </c>
      <c r="B204" t="s">
        <v>1723</v>
      </c>
      <c r="C204" t="s">
        <v>21</v>
      </c>
      <c r="D204" t="s">
        <v>9</v>
      </c>
      <c r="E204" t="s">
        <v>34</v>
      </c>
      <c r="F204">
        <v>8</v>
      </c>
      <c r="G204">
        <v>0</v>
      </c>
      <c r="H204">
        <v>8</v>
      </c>
      <c r="I204" t="s">
        <v>1873</v>
      </c>
      <c r="J204" t="s">
        <v>1866</v>
      </c>
      <c r="K204" t="s">
        <v>1692</v>
      </c>
      <c r="L204" t="s">
        <v>70</v>
      </c>
    </row>
    <row r="205" spans="1:12" x14ac:dyDescent="0.2">
      <c r="A205" t="s">
        <v>1843</v>
      </c>
      <c r="B205" t="s">
        <v>1723</v>
      </c>
      <c r="C205" t="s">
        <v>21</v>
      </c>
      <c r="D205" t="s">
        <v>9</v>
      </c>
      <c r="E205" t="s">
        <v>12</v>
      </c>
      <c r="F205">
        <v>7.75</v>
      </c>
      <c r="G205">
        <v>0</v>
      </c>
      <c r="H205">
        <v>7.75</v>
      </c>
      <c r="I205" t="s">
        <v>1873</v>
      </c>
      <c r="J205" t="s">
        <v>1866</v>
      </c>
      <c r="K205" t="s">
        <v>1692</v>
      </c>
      <c r="L205" t="s">
        <v>70</v>
      </c>
    </row>
    <row r="206" spans="1:12" x14ac:dyDescent="0.2">
      <c r="A206" t="s">
        <v>1843</v>
      </c>
      <c r="B206" t="s">
        <v>1723</v>
      </c>
      <c r="C206" t="s">
        <v>21</v>
      </c>
      <c r="D206" t="s">
        <v>9</v>
      </c>
      <c r="E206" t="s">
        <v>30</v>
      </c>
      <c r="F206">
        <v>4</v>
      </c>
      <c r="G206">
        <v>0</v>
      </c>
      <c r="H206">
        <v>4</v>
      </c>
      <c r="I206" t="s">
        <v>1873</v>
      </c>
      <c r="J206" t="s">
        <v>1866</v>
      </c>
      <c r="K206" t="s">
        <v>1692</v>
      </c>
      <c r="L206" t="s">
        <v>70</v>
      </c>
    </row>
    <row r="207" spans="1:12" x14ac:dyDescent="0.2">
      <c r="A207" t="s">
        <v>1842</v>
      </c>
      <c r="B207" t="s">
        <v>1779</v>
      </c>
      <c r="C207" t="s">
        <v>21</v>
      </c>
      <c r="D207" t="s">
        <v>9</v>
      </c>
      <c r="E207" t="s">
        <v>12</v>
      </c>
      <c r="F207">
        <v>46.25</v>
      </c>
      <c r="G207">
        <v>7.75</v>
      </c>
      <c r="H207">
        <v>54</v>
      </c>
      <c r="I207" t="s">
        <v>1873</v>
      </c>
      <c r="J207" t="s">
        <v>1865</v>
      </c>
      <c r="K207" t="s">
        <v>1692</v>
      </c>
      <c r="L207" t="s">
        <v>70</v>
      </c>
    </row>
    <row r="208" spans="1:12" x14ac:dyDescent="0.2">
      <c r="A208" t="s">
        <v>1792</v>
      </c>
      <c r="B208" t="s">
        <v>1793</v>
      </c>
      <c r="C208" t="s">
        <v>21</v>
      </c>
      <c r="D208" t="s">
        <v>9</v>
      </c>
      <c r="E208" t="s">
        <v>41</v>
      </c>
      <c r="F208">
        <v>15</v>
      </c>
      <c r="G208">
        <v>0</v>
      </c>
      <c r="H208">
        <v>15</v>
      </c>
      <c r="I208" t="s">
        <v>1873</v>
      </c>
      <c r="J208" t="s">
        <v>1811</v>
      </c>
      <c r="K208" t="s">
        <v>1692</v>
      </c>
      <c r="L208" t="s">
        <v>70</v>
      </c>
    </row>
    <row r="209" spans="1:12" x14ac:dyDescent="0.2">
      <c r="A209" t="s">
        <v>1808</v>
      </c>
      <c r="B209" t="s">
        <v>1809</v>
      </c>
      <c r="C209" t="s">
        <v>21</v>
      </c>
      <c r="D209" t="s">
        <v>9</v>
      </c>
      <c r="E209" t="s">
        <v>41</v>
      </c>
      <c r="F209">
        <v>15</v>
      </c>
      <c r="G209">
        <v>0</v>
      </c>
      <c r="H209">
        <v>15</v>
      </c>
      <c r="I209" t="s">
        <v>1873</v>
      </c>
      <c r="J209" t="s">
        <v>1819</v>
      </c>
      <c r="K209" t="s">
        <v>1692</v>
      </c>
      <c r="L209" t="s">
        <v>70</v>
      </c>
    </row>
    <row r="210" spans="1:12" x14ac:dyDescent="0.2">
      <c r="A210" t="s">
        <v>1808</v>
      </c>
      <c r="B210" t="s">
        <v>1809</v>
      </c>
      <c r="C210" t="s">
        <v>21</v>
      </c>
      <c r="D210" t="s">
        <v>9</v>
      </c>
      <c r="E210" t="s">
        <v>12</v>
      </c>
      <c r="F210">
        <v>7.75</v>
      </c>
      <c r="G210">
        <v>0</v>
      </c>
      <c r="H210">
        <v>7.75</v>
      </c>
      <c r="I210" t="s">
        <v>1873</v>
      </c>
      <c r="J210" t="s">
        <v>1819</v>
      </c>
      <c r="K210" t="s">
        <v>1692</v>
      </c>
      <c r="L210" t="s">
        <v>70</v>
      </c>
    </row>
    <row r="211" spans="1:12" x14ac:dyDescent="0.2">
      <c r="A211" t="s">
        <v>1798</v>
      </c>
      <c r="B211" t="s">
        <v>1799</v>
      </c>
      <c r="C211" t="s">
        <v>21</v>
      </c>
      <c r="D211" t="s">
        <v>9</v>
      </c>
      <c r="E211" t="s">
        <v>22</v>
      </c>
      <c r="F211">
        <v>20</v>
      </c>
      <c r="G211">
        <v>0</v>
      </c>
      <c r="H211">
        <v>20</v>
      </c>
      <c r="I211" t="s">
        <v>1873</v>
      </c>
      <c r="J211" t="s">
        <v>1814</v>
      </c>
      <c r="K211" t="s">
        <v>1692</v>
      </c>
      <c r="L211" t="s">
        <v>70</v>
      </c>
    </row>
    <row r="212" spans="1:12" x14ac:dyDescent="0.2">
      <c r="A212" t="s">
        <v>1804</v>
      </c>
      <c r="B212" t="s">
        <v>1805</v>
      </c>
      <c r="C212" t="s">
        <v>21</v>
      </c>
      <c r="D212" t="s">
        <v>9</v>
      </c>
      <c r="E212" t="s">
        <v>22</v>
      </c>
      <c r="F212">
        <v>8</v>
      </c>
      <c r="G212">
        <v>0</v>
      </c>
      <c r="H212">
        <v>8</v>
      </c>
      <c r="I212" t="s">
        <v>1873</v>
      </c>
      <c r="J212" t="s">
        <v>1817</v>
      </c>
      <c r="K212" t="s">
        <v>1692</v>
      </c>
      <c r="L212" t="s">
        <v>70</v>
      </c>
    </row>
    <row r="213" spans="1:12" x14ac:dyDescent="0.2">
      <c r="A213" t="s">
        <v>1800</v>
      </c>
      <c r="B213" t="s">
        <v>1801</v>
      </c>
      <c r="C213" t="s">
        <v>21</v>
      </c>
      <c r="D213" t="s">
        <v>9</v>
      </c>
      <c r="E213" t="s">
        <v>12</v>
      </c>
      <c r="F213">
        <v>50.25</v>
      </c>
      <c r="G213">
        <v>11</v>
      </c>
      <c r="H213">
        <v>61.25</v>
      </c>
      <c r="I213" t="s">
        <v>1873</v>
      </c>
      <c r="J213" t="s">
        <v>1815</v>
      </c>
      <c r="K213" t="s">
        <v>1692</v>
      </c>
      <c r="L213" t="s">
        <v>70</v>
      </c>
    </row>
    <row r="214" spans="1:12" x14ac:dyDescent="0.2">
      <c r="A214" t="s">
        <v>1800</v>
      </c>
      <c r="B214" t="s">
        <v>1801</v>
      </c>
      <c r="C214" t="s">
        <v>21</v>
      </c>
      <c r="D214" t="s">
        <v>9</v>
      </c>
      <c r="E214" t="s">
        <v>1694</v>
      </c>
      <c r="F214">
        <v>83.75</v>
      </c>
      <c r="G214">
        <v>31</v>
      </c>
      <c r="H214">
        <v>114.75</v>
      </c>
      <c r="I214" t="s">
        <v>1873</v>
      </c>
      <c r="J214" t="s">
        <v>1815</v>
      </c>
      <c r="K214" t="s">
        <v>1692</v>
      </c>
      <c r="L214" t="s">
        <v>70</v>
      </c>
    </row>
    <row r="215" spans="1:12" x14ac:dyDescent="0.2">
      <c r="A215" t="s">
        <v>1800</v>
      </c>
      <c r="B215" t="s">
        <v>1801</v>
      </c>
      <c r="C215" t="s">
        <v>21</v>
      </c>
      <c r="D215" t="s">
        <v>9</v>
      </c>
      <c r="E215" t="s">
        <v>41</v>
      </c>
      <c r="F215">
        <v>8</v>
      </c>
      <c r="G215">
        <v>0</v>
      </c>
      <c r="H215">
        <v>8</v>
      </c>
      <c r="I215" t="s">
        <v>1873</v>
      </c>
      <c r="J215" t="s">
        <v>1815</v>
      </c>
      <c r="K215" t="s">
        <v>1692</v>
      </c>
      <c r="L215" t="s">
        <v>70</v>
      </c>
    </row>
    <row r="216" spans="1:12" x14ac:dyDescent="0.2">
      <c r="A216" t="s">
        <v>1737</v>
      </c>
      <c r="B216" t="s">
        <v>1738</v>
      </c>
      <c r="C216" t="s">
        <v>46</v>
      </c>
      <c r="D216" t="s">
        <v>9</v>
      </c>
      <c r="E216" t="s">
        <v>24</v>
      </c>
      <c r="F216">
        <v>16</v>
      </c>
      <c r="G216">
        <v>0</v>
      </c>
      <c r="H216">
        <v>16</v>
      </c>
      <c r="I216" t="s">
        <v>1873</v>
      </c>
      <c r="J216" t="s">
        <v>1745</v>
      </c>
      <c r="K216" t="s">
        <v>1692</v>
      </c>
      <c r="L216" t="s">
        <v>70</v>
      </c>
    </row>
    <row r="217" spans="1:12" x14ac:dyDescent="0.2">
      <c r="A217" t="s">
        <v>1854</v>
      </c>
      <c r="B217" t="s">
        <v>1855</v>
      </c>
      <c r="C217" t="s">
        <v>46</v>
      </c>
      <c r="D217" t="s">
        <v>9</v>
      </c>
      <c r="E217" t="s">
        <v>24</v>
      </c>
      <c r="F217">
        <v>8</v>
      </c>
      <c r="G217">
        <v>1</v>
      </c>
      <c r="H217">
        <v>9</v>
      </c>
      <c r="I217" t="s">
        <v>1873</v>
      </c>
      <c r="J217" t="s">
        <v>1872</v>
      </c>
      <c r="K217" t="s">
        <v>1691</v>
      </c>
      <c r="L217" t="s">
        <v>53</v>
      </c>
    </row>
    <row r="218" spans="1:12" x14ac:dyDescent="0.2">
      <c r="A218" t="s">
        <v>1902</v>
      </c>
      <c r="B218" t="s">
        <v>1903</v>
      </c>
      <c r="C218" t="s">
        <v>46</v>
      </c>
      <c r="D218" t="s">
        <v>9</v>
      </c>
      <c r="E218" t="s">
        <v>24</v>
      </c>
      <c r="F218">
        <v>4</v>
      </c>
      <c r="G218">
        <v>0</v>
      </c>
      <c r="H218">
        <v>4</v>
      </c>
      <c r="I218" t="s">
        <v>1873</v>
      </c>
      <c r="J218" t="s">
        <v>1935</v>
      </c>
      <c r="K218" t="s">
        <v>1692</v>
      </c>
      <c r="L218" t="s">
        <v>70</v>
      </c>
    </row>
    <row r="219" spans="1:12" x14ac:dyDescent="0.2">
      <c r="A219" t="s">
        <v>1739</v>
      </c>
      <c r="B219" t="s">
        <v>1740</v>
      </c>
      <c r="C219" t="s">
        <v>46</v>
      </c>
      <c r="D219" t="s">
        <v>9</v>
      </c>
      <c r="E219" t="s">
        <v>24</v>
      </c>
      <c r="F219">
        <v>40</v>
      </c>
      <c r="G219">
        <v>7.5</v>
      </c>
      <c r="H219">
        <v>47.5</v>
      </c>
      <c r="I219" t="s">
        <v>1873</v>
      </c>
      <c r="J219" t="s">
        <v>1744</v>
      </c>
      <c r="K219" t="s">
        <v>1692</v>
      </c>
      <c r="L219" t="s">
        <v>70</v>
      </c>
    </row>
    <row r="220" spans="1:12" x14ac:dyDescent="0.2">
      <c r="A220" t="s">
        <v>1768</v>
      </c>
      <c r="B220" t="s">
        <v>1769</v>
      </c>
      <c r="C220" t="s">
        <v>46</v>
      </c>
      <c r="D220" t="s">
        <v>9</v>
      </c>
      <c r="E220" t="s">
        <v>24</v>
      </c>
      <c r="F220">
        <v>28</v>
      </c>
      <c r="G220">
        <v>3.5</v>
      </c>
      <c r="H220">
        <v>31.5</v>
      </c>
      <c r="I220" t="s">
        <v>1873</v>
      </c>
      <c r="J220" t="s">
        <v>1783</v>
      </c>
      <c r="K220" t="s">
        <v>1692</v>
      </c>
      <c r="L220" t="s">
        <v>70</v>
      </c>
    </row>
    <row r="221" spans="1:12" x14ac:dyDescent="0.2">
      <c r="A221" t="s">
        <v>1741</v>
      </c>
      <c r="B221" t="s">
        <v>1742</v>
      </c>
      <c r="C221" t="s">
        <v>46</v>
      </c>
      <c r="D221" t="s">
        <v>9</v>
      </c>
      <c r="E221" t="s">
        <v>24</v>
      </c>
      <c r="F221">
        <v>16</v>
      </c>
      <c r="G221">
        <v>0</v>
      </c>
      <c r="H221">
        <v>16</v>
      </c>
      <c r="I221" t="s">
        <v>1873</v>
      </c>
      <c r="J221" t="s">
        <v>1746</v>
      </c>
      <c r="K221" t="s">
        <v>1692</v>
      </c>
      <c r="L221" t="s">
        <v>70</v>
      </c>
    </row>
    <row r="222" spans="1:12" x14ac:dyDescent="0.2">
      <c r="A222" t="s">
        <v>1743</v>
      </c>
      <c r="B222" t="s">
        <v>1726</v>
      </c>
      <c r="C222" t="s">
        <v>46</v>
      </c>
      <c r="D222" t="s">
        <v>9</v>
      </c>
      <c r="E222" t="s">
        <v>24</v>
      </c>
      <c r="F222">
        <v>32</v>
      </c>
      <c r="G222">
        <v>1</v>
      </c>
      <c r="H222">
        <v>33</v>
      </c>
      <c r="I222" t="s">
        <v>1873</v>
      </c>
      <c r="J222" t="s">
        <v>1747</v>
      </c>
      <c r="K222" t="s">
        <v>1692</v>
      </c>
      <c r="L222" t="s">
        <v>70</v>
      </c>
    </row>
    <row r="223" spans="1:12" x14ac:dyDescent="0.2">
      <c r="A223" t="s">
        <v>1759</v>
      </c>
      <c r="B223" t="s">
        <v>1726</v>
      </c>
      <c r="C223" t="s">
        <v>46</v>
      </c>
      <c r="D223" t="s">
        <v>9</v>
      </c>
      <c r="E223" t="s">
        <v>24</v>
      </c>
      <c r="F223">
        <v>8</v>
      </c>
      <c r="G223">
        <v>0</v>
      </c>
      <c r="H223">
        <v>8</v>
      </c>
      <c r="I223" t="s">
        <v>1873</v>
      </c>
      <c r="J223" t="s">
        <v>1765</v>
      </c>
      <c r="K223" t="s">
        <v>1692</v>
      </c>
      <c r="L223" t="s">
        <v>70</v>
      </c>
    </row>
    <row r="224" spans="1:12" x14ac:dyDescent="0.2">
      <c r="A224" t="s">
        <v>1776</v>
      </c>
      <c r="B224" t="s">
        <v>1777</v>
      </c>
      <c r="C224" t="s">
        <v>46</v>
      </c>
      <c r="D224" t="s">
        <v>9</v>
      </c>
      <c r="E224" t="s">
        <v>24</v>
      </c>
      <c r="F224">
        <v>24</v>
      </c>
      <c r="G224">
        <v>0</v>
      </c>
      <c r="H224">
        <v>24</v>
      </c>
      <c r="I224" t="s">
        <v>1873</v>
      </c>
      <c r="J224" t="s">
        <v>1787</v>
      </c>
      <c r="K224" t="s">
        <v>1692</v>
      </c>
      <c r="L224" t="s">
        <v>70</v>
      </c>
    </row>
    <row r="225" spans="1:12" x14ac:dyDescent="0.2">
      <c r="A225" t="s">
        <v>1840</v>
      </c>
      <c r="B225" t="s">
        <v>1841</v>
      </c>
      <c r="C225" t="s">
        <v>46</v>
      </c>
      <c r="D225" t="s">
        <v>9</v>
      </c>
      <c r="E225" t="s">
        <v>24</v>
      </c>
      <c r="F225">
        <v>8</v>
      </c>
      <c r="G225">
        <v>0</v>
      </c>
      <c r="H225">
        <v>8</v>
      </c>
      <c r="I225" t="s">
        <v>1873</v>
      </c>
      <c r="J225" t="s">
        <v>1864</v>
      </c>
      <c r="K225" t="s">
        <v>1692</v>
      </c>
      <c r="L225" t="s">
        <v>70</v>
      </c>
    </row>
    <row r="226" spans="1:12" x14ac:dyDescent="0.2">
      <c r="A226" t="s">
        <v>1778</v>
      </c>
      <c r="B226" t="s">
        <v>1726</v>
      </c>
      <c r="C226" t="s">
        <v>46</v>
      </c>
      <c r="D226" t="s">
        <v>9</v>
      </c>
      <c r="E226" t="s">
        <v>24</v>
      </c>
      <c r="F226">
        <v>16</v>
      </c>
      <c r="G226">
        <v>0</v>
      </c>
      <c r="H226">
        <v>16</v>
      </c>
      <c r="I226" t="s">
        <v>1873</v>
      </c>
      <c r="J226" t="s">
        <v>1788</v>
      </c>
      <c r="K226" t="s">
        <v>1692</v>
      </c>
      <c r="L226" t="s">
        <v>70</v>
      </c>
    </row>
    <row r="227" spans="1:12" x14ac:dyDescent="0.2">
      <c r="A227" t="s">
        <v>1790</v>
      </c>
      <c r="B227" t="s">
        <v>1791</v>
      </c>
      <c r="C227" t="s">
        <v>46</v>
      </c>
      <c r="D227" t="s">
        <v>9</v>
      </c>
      <c r="E227" t="s">
        <v>24</v>
      </c>
      <c r="F227">
        <v>8</v>
      </c>
      <c r="G227">
        <v>0</v>
      </c>
      <c r="H227">
        <v>8</v>
      </c>
      <c r="I227" t="s">
        <v>1873</v>
      </c>
      <c r="J227" t="s">
        <v>1810</v>
      </c>
      <c r="K227" t="s">
        <v>1692</v>
      </c>
      <c r="L227" t="s">
        <v>70</v>
      </c>
    </row>
    <row r="228" spans="1:12" x14ac:dyDescent="0.2">
      <c r="A228" t="s">
        <v>1808</v>
      </c>
      <c r="B228" t="s">
        <v>1809</v>
      </c>
      <c r="C228" t="s">
        <v>46</v>
      </c>
      <c r="D228" t="s">
        <v>9</v>
      </c>
      <c r="E228" t="s">
        <v>24</v>
      </c>
      <c r="F228">
        <v>32</v>
      </c>
      <c r="G228">
        <v>1.5</v>
      </c>
      <c r="H228">
        <v>33.5</v>
      </c>
      <c r="I228" t="s">
        <v>1873</v>
      </c>
      <c r="J228" t="s">
        <v>1819</v>
      </c>
      <c r="K228" t="s">
        <v>1692</v>
      </c>
      <c r="L228" t="s">
        <v>70</v>
      </c>
    </row>
    <row r="229" spans="1:12" x14ac:dyDescent="0.2">
      <c r="A229" t="s">
        <v>1780</v>
      </c>
      <c r="B229" t="s">
        <v>1781</v>
      </c>
      <c r="C229" t="s">
        <v>46</v>
      </c>
      <c r="D229" t="s">
        <v>9</v>
      </c>
      <c r="E229" t="s">
        <v>24</v>
      </c>
      <c r="F229">
        <v>32</v>
      </c>
      <c r="G229">
        <v>0</v>
      </c>
      <c r="H229">
        <v>32</v>
      </c>
      <c r="I229" t="s">
        <v>1873</v>
      </c>
      <c r="J229" t="s">
        <v>1789</v>
      </c>
      <c r="K229" t="s">
        <v>1692</v>
      </c>
      <c r="L229" t="s">
        <v>70</v>
      </c>
    </row>
    <row r="230" spans="1:12" x14ac:dyDescent="0.2">
      <c r="A230" t="s">
        <v>1794</v>
      </c>
      <c r="B230" t="s">
        <v>1795</v>
      </c>
      <c r="C230" t="s">
        <v>46</v>
      </c>
      <c r="D230" t="s">
        <v>9</v>
      </c>
      <c r="E230" t="s">
        <v>24</v>
      </c>
      <c r="F230">
        <v>24</v>
      </c>
      <c r="G230">
        <v>2</v>
      </c>
      <c r="H230">
        <v>26</v>
      </c>
      <c r="I230" t="s">
        <v>1873</v>
      </c>
      <c r="J230" t="s">
        <v>1812</v>
      </c>
      <c r="K230" t="s">
        <v>1692</v>
      </c>
      <c r="L230" t="s">
        <v>70</v>
      </c>
    </row>
    <row r="231" spans="1:12" x14ac:dyDescent="0.2">
      <c r="A231" t="s">
        <v>1796</v>
      </c>
      <c r="B231" t="s">
        <v>1797</v>
      </c>
      <c r="C231" t="s">
        <v>46</v>
      </c>
      <c r="D231" t="s">
        <v>9</v>
      </c>
      <c r="E231" t="s">
        <v>24</v>
      </c>
      <c r="F231">
        <v>8</v>
      </c>
      <c r="G231">
        <v>0</v>
      </c>
      <c r="H231">
        <v>8</v>
      </c>
      <c r="I231" t="s">
        <v>1873</v>
      </c>
      <c r="J231" t="s">
        <v>1813</v>
      </c>
      <c r="K231" t="s">
        <v>1692</v>
      </c>
      <c r="L231" t="s">
        <v>70</v>
      </c>
    </row>
    <row r="232" spans="1:12" x14ac:dyDescent="0.2">
      <c r="A232" t="s">
        <v>1798</v>
      </c>
      <c r="B232" t="s">
        <v>1799</v>
      </c>
      <c r="C232" t="s">
        <v>46</v>
      </c>
      <c r="D232" t="s">
        <v>9</v>
      </c>
      <c r="E232" t="s">
        <v>24</v>
      </c>
      <c r="F232">
        <v>16</v>
      </c>
      <c r="G232">
        <v>3</v>
      </c>
      <c r="H232">
        <v>19</v>
      </c>
      <c r="I232" t="s">
        <v>1873</v>
      </c>
      <c r="J232" t="s">
        <v>1814</v>
      </c>
      <c r="K232" t="s">
        <v>1692</v>
      </c>
      <c r="L232" t="s">
        <v>70</v>
      </c>
    </row>
    <row r="233" spans="1:12" x14ac:dyDescent="0.2">
      <c r="A233" t="s">
        <v>1800</v>
      </c>
      <c r="B233" t="s">
        <v>1801</v>
      </c>
      <c r="C233" t="s">
        <v>46</v>
      </c>
      <c r="D233" t="s">
        <v>9</v>
      </c>
      <c r="E233" t="s">
        <v>278</v>
      </c>
      <c r="F233">
        <v>16</v>
      </c>
      <c r="G233">
        <v>2.5</v>
      </c>
      <c r="H233">
        <v>18.5</v>
      </c>
      <c r="I233" t="s">
        <v>1873</v>
      </c>
      <c r="J233" t="s">
        <v>1815</v>
      </c>
      <c r="K233" t="s">
        <v>1692</v>
      </c>
      <c r="L233" t="s">
        <v>70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C2:R90"/>
  <sheetViews>
    <sheetView showGridLines="0" topLeftCell="B1" zoomScale="85" zoomScaleNormal="85" workbookViewId="0">
      <selection activeCell="K17" sqref="K17"/>
    </sheetView>
  </sheetViews>
  <sheetFormatPr defaultRowHeight="12.75" x14ac:dyDescent="0.2"/>
  <cols>
    <col min="1" max="1" width="7.5703125" customWidth="1"/>
    <col min="2" max="2" width="12.85546875" customWidth="1"/>
    <col min="3" max="3" width="20.42578125" customWidth="1"/>
    <col min="4" max="4" width="21.7109375" customWidth="1"/>
    <col min="5" max="5" width="25.5703125" customWidth="1"/>
    <col min="6" max="8" width="21.7109375" customWidth="1"/>
    <col min="9" max="9" width="22.7109375" customWidth="1"/>
    <col min="10" max="12" width="21.7109375" customWidth="1"/>
    <col min="13" max="13" width="17" bestFit="1" customWidth="1"/>
    <col min="14" max="14" width="16" customWidth="1"/>
    <col min="15" max="15" width="16.28515625" customWidth="1"/>
    <col min="16" max="19" width="13.42578125" customWidth="1"/>
    <col min="20" max="20" width="13.7109375" customWidth="1"/>
    <col min="21" max="21" width="11" customWidth="1"/>
    <col min="22" max="22" width="3.5703125" customWidth="1"/>
    <col min="23" max="23" width="24" bestFit="1" customWidth="1"/>
    <col min="24" max="24" width="14.140625" customWidth="1"/>
    <col min="25" max="28" width="12.42578125" customWidth="1"/>
    <col min="29" max="29" width="12.85546875" customWidth="1"/>
    <col min="30" max="30" width="13.5703125" bestFit="1" customWidth="1"/>
    <col min="31" max="31" width="11" customWidth="1"/>
    <col min="32" max="32" width="12.28515625" bestFit="1" customWidth="1"/>
    <col min="36" max="36" width="12.85546875" customWidth="1"/>
    <col min="40" max="40" width="12.28515625" customWidth="1"/>
    <col min="41" max="41" width="13.85546875" bestFit="1" customWidth="1"/>
    <col min="42" max="42" width="11.42578125" bestFit="1" customWidth="1"/>
    <col min="43" max="43" width="15" bestFit="1" customWidth="1"/>
    <col min="45" max="45" width="13.5703125" bestFit="1" customWidth="1"/>
  </cols>
  <sheetData>
    <row r="2" spans="4:13" ht="26.25" x14ac:dyDescent="0.4">
      <c r="D2" s="67"/>
      <c r="J2" s="42"/>
    </row>
    <row r="4" spans="4:13" ht="26.25" x14ac:dyDescent="0.4">
      <c r="D4" s="113" t="s">
        <v>2163</v>
      </c>
      <c r="E4" s="43"/>
      <c r="F4" s="43"/>
      <c r="G4" s="43"/>
      <c r="H4" s="43"/>
      <c r="I4" s="301">
        <v>557403</v>
      </c>
      <c r="J4" s="320"/>
    </row>
    <row r="5" spans="4:13" ht="26.45" customHeight="1" x14ac:dyDescent="0.35">
      <c r="D5" s="300" t="s">
        <v>1734</v>
      </c>
      <c r="I5" s="304">
        <v>360926.25</v>
      </c>
      <c r="J5" s="156"/>
    </row>
    <row r="6" spans="4:13" ht="26.45" customHeight="1" x14ac:dyDescent="0.35">
      <c r="D6" s="300" t="s">
        <v>1977</v>
      </c>
      <c r="I6" s="304">
        <v>0</v>
      </c>
      <c r="M6" s="222"/>
    </row>
    <row r="7" spans="4:13" ht="26.45" customHeight="1" x14ac:dyDescent="0.35">
      <c r="D7" s="300" t="s">
        <v>1968</v>
      </c>
      <c r="I7" s="304">
        <v>0</v>
      </c>
      <c r="M7" s="222"/>
    </row>
    <row r="8" spans="4:13" ht="26.45" customHeight="1" x14ac:dyDescent="0.35">
      <c r="D8" s="300" t="s">
        <v>1969</v>
      </c>
      <c r="I8" s="304">
        <v>0</v>
      </c>
      <c r="M8" s="222"/>
    </row>
    <row r="9" spans="4:13" ht="26.45" customHeight="1" x14ac:dyDescent="0.35">
      <c r="D9" s="157" t="s">
        <v>1947</v>
      </c>
      <c r="E9" s="158"/>
      <c r="F9" s="158"/>
      <c r="G9" s="158"/>
      <c r="H9" s="158"/>
      <c r="I9" s="264">
        <v>23344</v>
      </c>
      <c r="J9" s="267"/>
      <c r="M9" s="222"/>
    </row>
    <row r="10" spans="4:13" ht="26.45" customHeight="1" x14ac:dyDescent="0.35">
      <c r="D10" s="157" t="s">
        <v>1973</v>
      </c>
      <c r="I10" s="264">
        <v>0</v>
      </c>
      <c r="M10" s="222"/>
    </row>
    <row r="11" spans="4:13" ht="27.75" customHeight="1" x14ac:dyDescent="0.35">
      <c r="D11" s="157"/>
      <c r="E11" s="158"/>
      <c r="F11" s="158"/>
      <c r="G11" s="158"/>
      <c r="H11" s="158"/>
      <c r="I11" s="264"/>
    </row>
    <row r="12" spans="4:13" ht="31.7" customHeight="1" x14ac:dyDescent="0.4">
      <c r="D12" s="113" t="s">
        <v>248</v>
      </c>
      <c r="E12" s="26"/>
      <c r="F12" s="26"/>
      <c r="G12" s="26"/>
      <c r="H12" s="26"/>
      <c r="I12" s="305">
        <f>I5+I6+I9+I10+I7</f>
        <v>384270.25</v>
      </c>
      <c r="J12" s="156"/>
    </row>
    <row r="13" spans="4:13" ht="26.25" x14ac:dyDescent="0.4">
      <c r="D13" s="256" t="s">
        <v>209</v>
      </c>
      <c r="E13" s="257"/>
      <c r="F13" s="257"/>
      <c r="G13" s="257"/>
      <c r="H13" s="257"/>
      <c r="I13" s="265">
        <f>I4-I12</f>
        <v>173132.75</v>
      </c>
      <c r="J13" s="254"/>
      <c r="K13" s="255"/>
    </row>
    <row r="14" spans="4:13" ht="18.75" x14ac:dyDescent="0.3">
      <c r="D14" s="258" t="s">
        <v>1698</v>
      </c>
      <c r="E14" s="259"/>
      <c r="F14" s="259"/>
      <c r="G14" s="259"/>
      <c r="H14" s="259"/>
      <c r="I14" s="266">
        <f>-I81</f>
        <v>92886.375</v>
      </c>
      <c r="J14" s="235"/>
    </row>
    <row r="15" spans="4:13" ht="18.75" x14ac:dyDescent="0.3">
      <c r="D15" s="258" t="s">
        <v>1697</v>
      </c>
      <c r="E15" s="259"/>
      <c r="F15" s="259"/>
      <c r="G15" s="259"/>
      <c r="H15" s="259"/>
      <c r="I15" s="321">
        <v>0</v>
      </c>
    </row>
    <row r="16" spans="4:13" ht="18.75" hidden="1" x14ac:dyDescent="0.3">
      <c r="D16" s="258" t="s">
        <v>1696</v>
      </c>
      <c r="E16" s="259"/>
      <c r="F16" s="259"/>
      <c r="G16" s="259"/>
      <c r="H16" s="259"/>
      <c r="I16" s="260">
        <v>10506</v>
      </c>
      <c r="J16" s="156">
        <f>I13-I14-I15-I16</f>
        <v>69740.375</v>
      </c>
    </row>
    <row r="17" spans="3:18" ht="18.75" x14ac:dyDescent="0.3">
      <c r="D17" s="258" t="s">
        <v>1699</v>
      </c>
      <c r="E17" s="259"/>
      <c r="F17" s="259"/>
      <c r="G17" s="259"/>
      <c r="H17" s="259"/>
      <c r="I17" s="260">
        <v>0</v>
      </c>
      <c r="J17" s="254"/>
      <c r="K17" s="255"/>
    </row>
    <row r="18" spans="3:18" ht="18.75" x14ac:dyDescent="0.3">
      <c r="D18" s="258" t="s">
        <v>1718</v>
      </c>
      <c r="E18" s="259"/>
      <c r="F18" s="259"/>
      <c r="G18" s="259"/>
      <c r="H18" s="259"/>
      <c r="I18" s="260">
        <v>0</v>
      </c>
      <c r="J18" s="156"/>
    </row>
    <row r="19" spans="3:18" ht="23.25" x14ac:dyDescent="0.35">
      <c r="D19" s="220"/>
      <c r="E19" s="221"/>
      <c r="F19" s="221"/>
      <c r="G19" s="221"/>
      <c r="H19" s="221"/>
      <c r="I19" s="319">
        <f>I13-I14-I15-I17-I18</f>
        <v>80246.375</v>
      </c>
    </row>
    <row r="20" spans="3:18" ht="23.25" x14ac:dyDescent="0.35">
      <c r="D20" s="220"/>
      <c r="E20" s="221"/>
      <c r="F20" s="221"/>
      <c r="G20" s="221"/>
      <c r="H20" s="221"/>
      <c r="I20" s="222"/>
    </row>
    <row r="21" spans="3:18" ht="26.25" x14ac:dyDescent="0.4">
      <c r="D21" s="67" t="s">
        <v>206</v>
      </c>
    </row>
    <row r="22" spans="3:18" x14ac:dyDescent="0.2">
      <c r="G22" s="214" t="s">
        <v>1144</v>
      </c>
      <c r="H22" s="214"/>
    </row>
    <row r="23" spans="3:18" ht="15.75" x14ac:dyDescent="0.25">
      <c r="G23" s="27" t="s">
        <v>47</v>
      </c>
      <c r="H23" s="28" t="s">
        <v>281</v>
      </c>
      <c r="I23" s="29"/>
      <c r="R23" s="29"/>
    </row>
    <row r="24" spans="3:18" ht="15.75" x14ac:dyDescent="0.25">
      <c r="C24" s="77" t="s">
        <v>215</v>
      </c>
      <c r="D24" s="27" t="s">
        <v>47</v>
      </c>
      <c r="E24" s="28" t="s">
        <v>281</v>
      </c>
      <c r="G24" s="27" t="s">
        <v>50</v>
      </c>
      <c r="H24" s="29" t="s">
        <v>57</v>
      </c>
      <c r="I24" s="29"/>
      <c r="R24" s="29"/>
    </row>
    <row r="25" spans="3:18" ht="15.75" x14ac:dyDescent="0.25">
      <c r="D25" s="27" t="s">
        <v>50</v>
      </c>
      <c r="E25" s="29" t="s">
        <v>57</v>
      </c>
      <c r="F25" s="29"/>
      <c r="G25" s="27" t="s">
        <v>4</v>
      </c>
      <c r="H25" s="29" t="s">
        <v>57</v>
      </c>
      <c r="I25" s="29"/>
      <c r="L25" s="38" t="s">
        <v>67</v>
      </c>
      <c r="R25" s="29"/>
    </row>
    <row r="26" spans="3:18" ht="18.75" x14ac:dyDescent="0.3">
      <c r="D26" s="29"/>
      <c r="E26" s="29"/>
      <c r="G26" s="29"/>
      <c r="H26" s="29"/>
      <c r="K26" s="32" t="s">
        <v>66</v>
      </c>
      <c r="L26" s="225" t="s">
        <v>1149</v>
      </c>
    </row>
    <row r="27" spans="3:18" ht="16.5" thickBot="1" x14ac:dyDescent="0.3">
      <c r="D27" s="27" t="s">
        <v>51</v>
      </c>
      <c r="E27" s="28" t="s">
        <v>56</v>
      </c>
      <c r="G27" s="27" t="s">
        <v>51</v>
      </c>
      <c r="H27" s="28" t="s">
        <v>56</v>
      </c>
      <c r="J27" s="7"/>
      <c r="K27" s="183">
        <v>18</v>
      </c>
      <c r="L27" s="184">
        <v>25</v>
      </c>
      <c r="M27" s="182" t="s">
        <v>63</v>
      </c>
      <c r="N27" s="3"/>
      <c r="O27" s="3"/>
      <c r="P27" s="3"/>
      <c r="Q27" s="3"/>
      <c r="R27" s="3"/>
    </row>
    <row r="28" spans="3:18" ht="15.75" x14ac:dyDescent="0.25">
      <c r="D28" s="30" t="s">
        <v>9</v>
      </c>
      <c r="E28" s="223">
        <v>8095</v>
      </c>
      <c r="G28" s="30" t="s">
        <v>9</v>
      </c>
      <c r="H28" s="31">
        <v>1834.25</v>
      </c>
      <c r="J28" s="312" t="str">
        <f>D28</f>
        <v xml:space="preserve">JR             </v>
      </c>
      <c r="K28" s="37">
        <f>$K$27*E28</f>
        <v>145710</v>
      </c>
      <c r="L28" s="37">
        <f>H28*$L$27</f>
        <v>45856.25</v>
      </c>
      <c r="M28" s="37">
        <f>L28+K28</f>
        <v>191566.25</v>
      </c>
    </row>
    <row r="29" spans="3:18" ht="15.75" x14ac:dyDescent="0.25">
      <c r="D29" s="36" t="s">
        <v>15</v>
      </c>
      <c r="E29" s="31">
        <v>3000.75</v>
      </c>
      <c r="G29" s="36" t="s">
        <v>15</v>
      </c>
      <c r="H29" s="31"/>
      <c r="J29" s="313" t="str">
        <f>D29</f>
        <v xml:space="preserve">VP1                 </v>
      </c>
      <c r="K29" s="34">
        <f>$K$27*E29</f>
        <v>54013.5</v>
      </c>
      <c r="L29" s="34">
        <f>H29*$L$27</f>
        <v>0</v>
      </c>
      <c r="M29" s="34">
        <f t="shared" ref="M29" si="0">L29+K29</f>
        <v>54013.5</v>
      </c>
      <c r="O29" t="str">
        <f>J29</f>
        <v xml:space="preserve">VP1                 </v>
      </c>
      <c r="P29" s="156">
        <f>M29+M36+M43</f>
        <v>54013.5</v>
      </c>
    </row>
    <row r="30" spans="3:18" ht="15.75" x14ac:dyDescent="0.25">
      <c r="D30" s="36" t="s">
        <v>8</v>
      </c>
      <c r="E30" s="31">
        <v>1986.5</v>
      </c>
      <c r="G30" s="36" t="s">
        <v>8</v>
      </c>
      <c r="H30" s="31"/>
      <c r="J30" s="77" t="str">
        <f t="shared" ref="J30:J52" si="1">D30</f>
        <v xml:space="preserve">VP2                 </v>
      </c>
      <c r="K30" s="34">
        <f t="shared" ref="K30:K52" si="2">$K$27*E30</f>
        <v>35757</v>
      </c>
      <c r="L30" s="34">
        <f t="shared" ref="L30:L52" si="3">H30*$L$27</f>
        <v>0</v>
      </c>
      <c r="M30" s="34">
        <f t="shared" ref="M30:M52" si="4">L30+K30</f>
        <v>35757</v>
      </c>
      <c r="O30" t="str">
        <f t="shared" ref="O30:O34" si="5">J30</f>
        <v xml:space="preserve">VP2                 </v>
      </c>
      <c r="P30" s="156">
        <f t="shared" ref="P30:P34" si="6">M30+M37+M44</f>
        <v>205117</v>
      </c>
    </row>
    <row r="31" spans="3:18" ht="15.75" x14ac:dyDescent="0.25">
      <c r="D31" s="36" t="s">
        <v>11</v>
      </c>
      <c r="E31" s="31">
        <v>1093.5</v>
      </c>
      <c r="G31" s="36" t="s">
        <v>11</v>
      </c>
      <c r="H31" s="31">
        <v>913</v>
      </c>
      <c r="J31" s="77" t="str">
        <f t="shared" si="1"/>
        <v xml:space="preserve">VP3V                </v>
      </c>
      <c r="K31" s="34">
        <f t="shared" si="2"/>
        <v>19683</v>
      </c>
      <c r="L31" s="34">
        <f t="shared" si="3"/>
        <v>22825</v>
      </c>
      <c r="M31" s="34">
        <f t="shared" si="4"/>
        <v>42508</v>
      </c>
      <c r="O31" t="str">
        <f t="shared" si="5"/>
        <v xml:space="preserve">VP3V                </v>
      </c>
      <c r="P31" s="156">
        <f t="shared" si="6"/>
        <v>138988</v>
      </c>
    </row>
    <row r="32" spans="3:18" ht="15.75" x14ac:dyDescent="0.25">
      <c r="D32" s="36" t="s">
        <v>21</v>
      </c>
      <c r="E32" s="31">
        <v>1126.75</v>
      </c>
      <c r="G32" s="36" t="s">
        <v>21</v>
      </c>
      <c r="H32" s="31">
        <v>783.25</v>
      </c>
      <c r="J32" s="77" t="str">
        <f t="shared" si="1"/>
        <v xml:space="preserve">VP3M                </v>
      </c>
      <c r="K32" s="34">
        <f t="shared" si="2"/>
        <v>20281.5</v>
      </c>
      <c r="L32" s="34">
        <f t="shared" si="3"/>
        <v>19581.25</v>
      </c>
      <c r="M32" s="34">
        <f t="shared" si="4"/>
        <v>39862.75</v>
      </c>
      <c r="O32" t="str">
        <f t="shared" si="5"/>
        <v xml:space="preserve">VP3M                </v>
      </c>
      <c r="P32" s="156">
        <f t="shared" si="6"/>
        <v>54829.75</v>
      </c>
    </row>
    <row r="33" spans="4:16" ht="15.75" x14ac:dyDescent="0.25">
      <c r="D33" s="36" t="s">
        <v>23</v>
      </c>
      <c r="E33" s="31"/>
      <c r="G33" s="36" t="s">
        <v>23</v>
      </c>
      <c r="H33" s="31"/>
      <c r="J33" s="77" t="str">
        <f t="shared" si="1"/>
        <v xml:space="preserve">VP4                 </v>
      </c>
      <c r="K33" s="34">
        <f t="shared" si="2"/>
        <v>0</v>
      </c>
      <c r="L33" s="34">
        <f t="shared" si="3"/>
        <v>0</v>
      </c>
      <c r="M33" s="34">
        <f t="shared" si="4"/>
        <v>0</v>
      </c>
      <c r="O33" t="str">
        <f t="shared" si="5"/>
        <v xml:space="preserve">VP4                 </v>
      </c>
      <c r="P33" s="156">
        <f t="shared" si="6"/>
        <v>0</v>
      </c>
    </row>
    <row r="34" spans="4:16" ht="15.75" x14ac:dyDescent="0.25">
      <c r="D34" s="36" t="s">
        <v>46</v>
      </c>
      <c r="E34" s="31">
        <v>629.5</v>
      </c>
      <c r="G34" s="36" t="s">
        <v>46</v>
      </c>
      <c r="H34" s="31">
        <v>138</v>
      </c>
      <c r="J34" s="77" t="str">
        <f t="shared" si="1"/>
        <v xml:space="preserve">VP5                 </v>
      </c>
      <c r="K34" s="34">
        <f t="shared" si="2"/>
        <v>11331</v>
      </c>
      <c r="L34" s="34">
        <f t="shared" si="3"/>
        <v>3450</v>
      </c>
      <c r="M34" s="34">
        <f t="shared" si="4"/>
        <v>14781</v>
      </c>
      <c r="O34" t="str">
        <f t="shared" si="5"/>
        <v xml:space="preserve">VP5                 </v>
      </c>
      <c r="P34" s="156">
        <f t="shared" si="6"/>
        <v>20156</v>
      </c>
    </row>
    <row r="35" spans="4:16" ht="15.75" x14ac:dyDescent="0.25">
      <c r="D35" s="36" t="s">
        <v>1724</v>
      </c>
      <c r="E35" s="31">
        <v>258</v>
      </c>
      <c r="G35" s="36" t="s">
        <v>1724</v>
      </c>
      <c r="H35" s="31"/>
      <c r="J35" s="77" t="str">
        <f t="shared" si="1"/>
        <v xml:space="preserve">VP3T                </v>
      </c>
      <c r="K35" s="34">
        <f t="shared" si="2"/>
        <v>4644</v>
      </c>
      <c r="L35" s="34">
        <f t="shared" si="3"/>
        <v>0</v>
      </c>
      <c r="M35" s="34">
        <f t="shared" si="4"/>
        <v>4644</v>
      </c>
      <c r="O35" t="s">
        <v>1719</v>
      </c>
      <c r="P35" s="40" t="e">
        <f>#REF!</f>
        <v>#REF!</v>
      </c>
    </row>
    <row r="36" spans="4:16" ht="15.75" x14ac:dyDescent="0.25">
      <c r="D36" s="30" t="s">
        <v>20</v>
      </c>
      <c r="E36" s="31"/>
      <c r="G36" s="30" t="s">
        <v>20</v>
      </c>
      <c r="H36" s="31"/>
      <c r="J36" s="314" t="str">
        <f t="shared" si="1"/>
        <v xml:space="preserve">RŽ             </v>
      </c>
      <c r="K36" s="315">
        <f t="shared" si="2"/>
        <v>0</v>
      </c>
      <c r="L36" s="315">
        <f t="shared" si="3"/>
        <v>0</v>
      </c>
      <c r="M36" s="315">
        <f t="shared" si="4"/>
        <v>0</v>
      </c>
    </row>
    <row r="37" spans="4:16" ht="15.75" x14ac:dyDescent="0.25">
      <c r="D37" s="36" t="s">
        <v>15</v>
      </c>
      <c r="E37" s="31"/>
      <c r="G37" s="36" t="s">
        <v>15</v>
      </c>
      <c r="H37" s="31"/>
      <c r="J37" s="77" t="str">
        <f t="shared" si="1"/>
        <v xml:space="preserve">VP1                 </v>
      </c>
      <c r="K37" s="34">
        <f t="shared" si="2"/>
        <v>0</v>
      </c>
      <c r="L37" s="34">
        <f t="shared" si="3"/>
        <v>0</v>
      </c>
      <c r="M37" s="34">
        <f t="shared" si="4"/>
        <v>0</v>
      </c>
    </row>
    <row r="38" spans="4:16" ht="15.75" x14ac:dyDescent="0.25">
      <c r="D38" s="36" t="s">
        <v>8</v>
      </c>
      <c r="E38" s="31"/>
      <c r="G38" s="36" t="s">
        <v>8</v>
      </c>
      <c r="H38" s="31"/>
      <c r="J38" s="77" t="str">
        <f t="shared" si="1"/>
        <v xml:space="preserve">VP2                 </v>
      </c>
      <c r="K38" s="34">
        <f t="shared" si="2"/>
        <v>0</v>
      </c>
      <c r="L38" s="34">
        <f t="shared" si="3"/>
        <v>0</v>
      </c>
      <c r="M38" s="34">
        <f t="shared" si="4"/>
        <v>0</v>
      </c>
    </row>
    <row r="39" spans="4:16" ht="15.75" x14ac:dyDescent="0.25">
      <c r="D39" s="36" t="s">
        <v>11</v>
      </c>
      <c r="E39" s="31"/>
      <c r="G39" s="36" t="s">
        <v>11</v>
      </c>
      <c r="H39" s="31"/>
      <c r="J39" s="77" t="str">
        <f t="shared" si="1"/>
        <v xml:space="preserve">VP3V                </v>
      </c>
      <c r="K39" s="34">
        <f t="shared" si="2"/>
        <v>0</v>
      </c>
      <c r="L39" s="34">
        <f t="shared" si="3"/>
        <v>0</v>
      </c>
      <c r="M39" s="34">
        <f t="shared" si="4"/>
        <v>0</v>
      </c>
    </row>
    <row r="40" spans="4:16" ht="15.75" x14ac:dyDescent="0.25">
      <c r="D40" s="36" t="s">
        <v>21</v>
      </c>
      <c r="E40" s="31"/>
      <c r="G40" s="36" t="s">
        <v>21</v>
      </c>
      <c r="H40" s="31"/>
      <c r="J40" s="77" t="str">
        <f t="shared" si="1"/>
        <v xml:space="preserve">VP3M                </v>
      </c>
      <c r="K40" s="34">
        <f t="shared" si="2"/>
        <v>0</v>
      </c>
      <c r="L40" s="34">
        <f t="shared" si="3"/>
        <v>0</v>
      </c>
      <c r="M40" s="34">
        <f t="shared" si="4"/>
        <v>0</v>
      </c>
    </row>
    <row r="41" spans="4:16" ht="15.75" x14ac:dyDescent="0.25">
      <c r="D41" s="36" t="s">
        <v>23</v>
      </c>
      <c r="E41" s="31"/>
      <c r="G41" s="36" t="s">
        <v>23</v>
      </c>
      <c r="H41" s="31"/>
      <c r="J41" s="77" t="str">
        <f t="shared" si="1"/>
        <v xml:space="preserve">VP4                 </v>
      </c>
      <c r="K41" s="34">
        <f t="shared" si="2"/>
        <v>0</v>
      </c>
      <c r="L41" s="34">
        <f t="shared" si="3"/>
        <v>0</v>
      </c>
      <c r="M41" s="34">
        <f t="shared" si="4"/>
        <v>0</v>
      </c>
    </row>
    <row r="42" spans="4:16" ht="15.75" x14ac:dyDescent="0.25">
      <c r="D42" s="36" t="s">
        <v>46</v>
      </c>
      <c r="E42" s="31"/>
      <c r="G42" s="36" t="s">
        <v>46</v>
      </c>
      <c r="H42" s="31"/>
      <c r="J42" s="77" t="str">
        <f t="shared" si="1"/>
        <v xml:space="preserve">VP5                 </v>
      </c>
      <c r="K42" s="34">
        <f t="shared" si="2"/>
        <v>0</v>
      </c>
      <c r="L42" s="34">
        <f t="shared" si="3"/>
        <v>0</v>
      </c>
      <c r="M42" s="34">
        <f t="shared" si="4"/>
        <v>0</v>
      </c>
    </row>
    <row r="43" spans="4:16" ht="15.75" x14ac:dyDescent="0.25">
      <c r="D43" s="36" t="s">
        <v>1724</v>
      </c>
      <c r="E43" s="31"/>
      <c r="G43" s="36" t="s">
        <v>1724</v>
      </c>
      <c r="H43" s="31"/>
      <c r="J43" s="77" t="str">
        <f t="shared" si="1"/>
        <v xml:space="preserve">VP3T                </v>
      </c>
      <c r="K43" s="34">
        <f t="shared" si="2"/>
        <v>0</v>
      </c>
      <c r="L43" s="34">
        <f t="shared" si="3"/>
        <v>0</v>
      </c>
      <c r="M43" s="34">
        <f t="shared" si="4"/>
        <v>0</v>
      </c>
    </row>
    <row r="44" spans="4:16" ht="15.75" x14ac:dyDescent="0.25">
      <c r="D44" s="30" t="s">
        <v>58</v>
      </c>
      <c r="E44" s="228">
        <v>7545</v>
      </c>
      <c r="G44" s="30" t="s">
        <v>58</v>
      </c>
      <c r="H44" s="31">
        <v>1342</v>
      </c>
      <c r="J44" s="314" t="str">
        <f t="shared" si="1"/>
        <v>ŽN+POL</v>
      </c>
      <c r="K44" s="315">
        <f t="shared" si="2"/>
        <v>135810</v>
      </c>
      <c r="L44" s="315">
        <f t="shared" si="3"/>
        <v>33550</v>
      </c>
      <c r="M44" s="315">
        <f t="shared" si="4"/>
        <v>169360</v>
      </c>
    </row>
    <row r="45" spans="4:16" ht="15.75" x14ac:dyDescent="0.25">
      <c r="D45" s="36" t="s">
        <v>15</v>
      </c>
      <c r="E45" s="31">
        <v>5360</v>
      </c>
      <c r="G45" s="36" t="s">
        <v>15</v>
      </c>
      <c r="H45" s="31"/>
      <c r="J45" s="77" t="str">
        <f t="shared" si="1"/>
        <v xml:space="preserve">VP1                 </v>
      </c>
      <c r="K45" s="34">
        <f t="shared" si="2"/>
        <v>96480</v>
      </c>
      <c r="L45" s="34">
        <f t="shared" si="3"/>
        <v>0</v>
      </c>
      <c r="M45" s="34">
        <f t="shared" si="4"/>
        <v>96480</v>
      </c>
    </row>
    <row r="46" spans="4:16" ht="15.75" x14ac:dyDescent="0.25">
      <c r="D46" s="36" t="s">
        <v>8</v>
      </c>
      <c r="E46" s="31">
        <v>831.5</v>
      </c>
      <c r="G46" s="36" t="s">
        <v>8</v>
      </c>
      <c r="H46" s="31"/>
      <c r="J46" s="77" t="str">
        <f t="shared" si="1"/>
        <v xml:space="preserve">VP2                 </v>
      </c>
      <c r="K46" s="34">
        <f t="shared" si="2"/>
        <v>14967</v>
      </c>
      <c r="L46" s="34">
        <f t="shared" si="3"/>
        <v>0</v>
      </c>
      <c r="M46" s="34">
        <f t="shared" si="4"/>
        <v>14967</v>
      </c>
    </row>
    <row r="47" spans="4:16" ht="15.75" x14ac:dyDescent="0.25">
      <c r="D47" s="36" t="s">
        <v>11</v>
      </c>
      <c r="E47" s="31"/>
      <c r="G47" s="36" t="s">
        <v>11</v>
      </c>
      <c r="H47" s="31"/>
      <c r="J47" s="77" t="str">
        <f t="shared" si="1"/>
        <v xml:space="preserve">VP3V                </v>
      </c>
      <c r="K47" s="34">
        <f t="shared" si="2"/>
        <v>0</v>
      </c>
      <c r="L47" s="34">
        <f t="shared" si="3"/>
        <v>0</v>
      </c>
      <c r="M47" s="34">
        <f t="shared" si="4"/>
        <v>0</v>
      </c>
    </row>
    <row r="48" spans="4:16" ht="15.75" x14ac:dyDescent="0.25">
      <c r="D48" s="36" t="s">
        <v>21</v>
      </c>
      <c r="E48" s="31">
        <v>125</v>
      </c>
      <c r="G48" s="36" t="s">
        <v>21</v>
      </c>
      <c r="H48" s="31">
        <v>125</v>
      </c>
      <c r="J48" s="77" t="str">
        <f t="shared" si="1"/>
        <v xml:space="preserve">VP3M                </v>
      </c>
      <c r="K48" s="34">
        <f t="shared" si="2"/>
        <v>2250</v>
      </c>
      <c r="L48" s="34">
        <f t="shared" si="3"/>
        <v>3125</v>
      </c>
      <c r="M48" s="34">
        <f t="shared" si="4"/>
        <v>5375</v>
      </c>
      <c r="O48" s="156"/>
    </row>
    <row r="49" spans="4:13" ht="15.75" x14ac:dyDescent="0.25">
      <c r="D49" s="36" t="s">
        <v>23</v>
      </c>
      <c r="E49" s="31"/>
      <c r="G49" s="36" t="s">
        <v>23</v>
      </c>
      <c r="H49" s="31"/>
      <c r="J49" s="77" t="str">
        <f t="shared" si="1"/>
        <v xml:space="preserve">VP4                 </v>
      </c>
      <c r="K49" s="34">
        <f t="shared" si="2"/>
        <v>0</v>
      </c>
      <c r="L49" s="34">
        <f t="shared" si="3"/>
        <v>0</v>
      </c>
      <c r="M49" s="34">
        <f t="shared" si="4"/>
        <v>0</v>
      </c>
    </row>
    <row r="50" spans="4:13" ht="15.75" x14ac:dyDescent="0.25">
      <c r="D50" s="36" t="s">
        <v>46</v>
      </c>
      <c r="E50" s="31">
        <v>1054.5</v>
      </c>
      <c r="G50" s="36" t="s">
        <v>46</v>
      </c>
      <c r="H50" s="31">
        <v>1043</v>
      </c>
      <c r="J50" s="77" t="str">
        <f t="shared" si="1"/>
        <v xml:space="preserve">VP5                 </v>
      </c>
      <c r="K50" s="34">
        <f t="shared" si="2"/>
        <v>18981</v>
      </c>
      <c r="L50" s="34">
        <f t="shared" si="3"/>
        <v>26075</v>
      </c>
      <c r="M50" s="34">
        <f t="shared" si="4"/>
        <v>45056</v>
      </c>
    </row>
    <row r="51" spans="4:13" ht="15.75" x14ac:dyDescent="0.25">
      <c r="D51" s="36" t="s">
        <v>1724</v>
      </c>
      <c r="E51" s="31">
        <v>174</v>
      </c>
      <c r="G51" s="36" t="s">
        <v>1724</v>
      </c>
      <c r="H51" s="31">
        <v>174</v>
      </c>
      <c r="J51" s="77" t="str">
        <f t="shared" si="1"/>
        <v xml:space="preserve">VP3T                </v>
      </c>
      <c r="K51" s="311">
        <f t="shared" si="2"/>
        <v>3132</v>
      </c>
      <c r="L51" s="311">
        <f t="shared" si="3"/>
        <v>4350</v>
      </c>
      <c r="M51" s="311">
        <f t="shared" si="4"/>
        <v>7482</v>
      </c>
    </row>
    <row r="52" spans="4:13" ht="15.75" x14ac:dyDescent="0.25">
      <c r="D52" s="30" t="s">
        <v>63</v>
      </c>
      <c r="E52" s="194">
        <v>15640</v>
      </c>
      <c r="G52" s="30" t="s">
        <v>63</v>
      </c>
      <c r="H52" s="194">
        <v>3176.25</v>
      </c>
      <c r="J52" s="316" t="str">
        <f t="shared" si="1"/>
        <v>Spolu</v>
      </c>
      <c r="K52" s="317">
        <f t="shared" si="2"/>
        <v>281520</v>
      </c>
      <c r="L52" s="317">
        <f t="shared" si="3"/>
        <v>79406.25</v>
      </c>
      <c r="M52" s="317">
        <f t="shared" si="4"/>
        <v>360926.25</v>
      </c>
    </row>
    <row r="53" spans="4:13" ht="15.75" x14ac:dyDescent="0.25">
      <c r="F53" s="79" t="s">
        <v>189</v>
      </c>
      <c r="G53" s="79"/>
      <c r="J53" s="77"/>
      <c r="K53" s="34"/>
      <c r="L53" s="34"/>
      <c r="M53" s="34"/>
    </row>
    <row r="54" spans="4:13" ht="18.75" x14ac:dyDescent="0.3">
      <c r="D54" s="80" t="s">
        <v>207</v>
      </c>
      <c r="I54" s="42">
        <f>SUM(E68:G68)</f>
        <v>8731.25</v>
      </c>
      <c r="J54" t="s">
        <v>1470</v>
      </c>
      <c r="M54" s="155">
        <f>'2026_06_rozpočet_RN_zakazky_A'!G92+'2026_06_rozpočet_RN_zakazky_A'!G93</f>
        <v>0</v>
      </c>
    </row>
    <row r="57" spans="4:13" ht="15.75" x14ac:dyDescent="0.25">
      <c r="D57" s="27" t="s">
        <v>47</v>
      </c>
      <c r="E57" s="124" t="s">
        <v>281</v>
      </c>
      <c r="F57" s="29" t="s">
        <v>190</v>
      </c>
      <c r="G57" s="29"/>
      <c r="H57" s="29"/>
      <c r="I57" s="29"/>
    </row>
    <row r="58" spans="4:13" ht="15.75" x14ac:dyDescent="0.25">
      <c r="D58" s="27" t="s">
        <v>50</v>
      </c>
      <c r="E58" s="125" t="s">
        <v>57</v>
      </c>
      <c r="F58" s="29"/>
      <c r="G58" s="29"/>
      <c r="H58" s="29"/>
      <c r="I58" s="29"/>
    </row>
    <row r="59" spans="4:13" ht="15.75" x14ac:dyDescent="0.25">
      <c r="D59" s="29"/>
      <c r="E59" s="29"/>
      <c r="F59" s="29"/>
      <c r="G59" s="29"/>
      <c r="H59" s="29"/>
      <c r="I59" s="29"/>
    </row>
    <row r="60" spans="4:13" ht="15.75" x14ac:dyDescent="0.25">
      <c r="D60" s="126" t="s">
        <v>56</v>
      </c>
      <c r="E60" s="126" t="s">
        <v>1949</v>
      </c>
      <c r="F60" s="29"/>
      <c r="G60" s="29"/>
      <c r="H60" s="29"/>
      <c r="I60" s="125"/>
    </row>
    <row r="61" spans="4:13" ht="15.75" x14ac:dyDescent="0.25">
      <c r="D61" s="126" t="s">
        <v>51</v>
      </c>
      <c r="E61" s="29" t="s">
        <v>34</v>
      </c>
      <c r="F61" s="29" t="s">
        <v>31</v>
      </c>
      <c r="G61" s="29" t="s">
        <v>41</v>
      </c>
      <c r="H61" s="125" t="s">
        <v>22</v>
      </c>
      <c r="I61" s="124" t="s">
        <v>55</v>
      </c>
    </row>
    <row r="62" spans="4:13" ht="15.75" x14ac:dyDescent="0.25">
      <c r="D62" s="129" t="s">
        <v>9</v>
      </c>
      <c r="E62" s="31">
        <v>110.25</v>
      </c>
      <c r="F62" s="31">
        <v>101</v>
      </c>
      <c r="G62" s="31">
        <v>138</v>
      </c>
      <c r="H62" s="31">
        <v>95.25</v>
      </c>
      <c r="I62" s="127">
        <v>444.5</v>
      </c>
    </row>
    <row r="63" spans="4:13" ht="15.75" x14ac:dyDescent="0.25">
      <c r="D63" s="128" t="s">
        <v>11</v>
      </c>
      <c r="E63" s="31"/>
      <c r="F63" s="31">
        <v>101</v>
      </c>
      <c r="G63" s="31"/>
      <c r="H63" s="31"/>
      <c r="I63" s="127">
        <v>101</v>
      </c>
    </row>
    <row r="64" spans="4:13" ht="15.75" x14ac:dyDescent="0.25">
      <c r="D64" s="128" t="s">
        <v>21</v>
      </c>
      <c r="E64" s="31">
        <v>110.25</v>
      </c>
      <c r="F64" s="31"/>
      <c r="G64" s="31">
        <v>138</v>
      </c>
      <c r="H64" s="31">
        <v>95.25</v>
      </c>
      <c r="I64" s="127">
        <v>343.5</v>
      </c>
    </row>
    <row r="68" spans="4:11" ht="18.75" x14ac:dyDescent="0.3">
      <c r="E68" s="111">
        <f>E62*$L$27+E65*$L$27</f>
        <v>2756.25</v>
      </c>
      <c r="F68" s="111">
        <f t="shared" ref="F68:K68" si="7">F62*$L$27+F65*$L$27</f>
        <v>2525</v>
      </c>
      <c r="G68" s="111">
        <f t="shared" si="7"/>
        <v>3450</v>
      </c>
      <c r="H68" s="40">
        <f t="shared" si="7"/>
        <v>2381.25</v>
      </c>
      <c r="I68" s="40">
        <f t="shared" si="7"/>
        <v>11112.5</v>
      </c>
      <c r="J68" s="40">
        <f t="shared" si="7"/>
        <v>0</v>
      </c>
      <c r="K68" s="40">
        <f t="shared" si="7"/>
        <v>0</v>
      </c>
    </row>
    <row r="71" spans="4:11" ht="18.75" x14ac:dyDescent="0.3">
      <c r="D71" s="80" t="s">
        <v>208</v>
      </c>
      <c r="I71" s="81"/>
    </row>
    <row r="72" spans="4:11" ht="15.75" x14ac:dyDescent="0.25">
      <c r="J72" s="32" t="s">
        <v>66</v>
      </c>
      <c r="K72" s="38" t="s">
        <v>67</v>
      </c>
    </row>
    <row r="73" spans="4:11" ht="19.5" thickBot="1" x14ac:dyDescent="0.35">
      <c r="E73" s="333" t="s">
        <v>2162</v>
      </c>
      <c r="F73" s="114" t="s">
        <v>210</v>
      </c>
      <c r="G73" s="114" t="s">
        <v>211</v>
      </c>
      <c r="I73" s="121" t="s">
        <v>59</v>
      </c>
      <c r="J73" s="33">
        <f>K27</f>
        <v>18</v>
      </c>
      <c r="K73" s="33">
        <f>L27</f>
        <v>25</v>
      </c>
    </row>
    <row r="74" spans="4:11" ht="15.75" x14ac:dyDescent="0.25">
      <c r="D74" s="114" t="s">
        <v>15</v>
      </c>
      <c r="E74" s="334">
        <v>10506</v>
      </c>
      <c r="F74" s="116">
        <f>KUMULÁCIE!C6</f>
        <v>8360.75</v>
      </c>
      <c r="G74" s="116">
        <f>F74-E74</f>
        <v>-2145.25</v>
      </c>
      <c r="I74" s="34">
        <f>SUM(J74:K74)</f>
        <v>-38614.5</v>
      </c>
      <c r="J74" s="119">
        <f>G74*$J$73</f>
        <v>-38614.5</v>
      </c>
      <c r="K74" s="119"/>
    </row>
    <row r="75" spans="4:11" ht="15.75" x14ac:dyDescent="0.25">
      <c r="D75" s="114" t="s">
        <v>8</v>
      </c>
      <c r="E75" s="334">
        <v>3926</v>
      </c>
      <c r="F75" s="116">
        <f>KUMULÁCIE!C7</f>
        <v>2818</v>
      </c>
      <c r="G75" s="116">
        <f t="shared" ref="G75:G80" si="8">F75-E75</f>
        <v>-1108</v>
      </c>
      <c r="I75" s="34">
        <f t="shared" ref="I75:I79" si="9">SUM(J75:K75)</f>
        <v>-19944</v>
      </c>
      <c r="J75" s="119">
        <f>G75*$J$73</f>
        <v>-19944</v>
      </c>
      <c r="K75" s="119"/>
    </row>
    <row r="76" spans="4:11" ht="15.75" x14ac:dyDescent="0.25">
      <c r="D76" s="114" t="s">
        <v>11</v>
      </c>
      <c r="E76" s="339">
        <v>3229</v>
      </c>
      <c r="F76" s="340">
        <f>KUMULÁCIE!D8</f>
        <v>2345.25</v>
      </c>
      <c r="G76" s="340">
        <f>F76-E76</f>
        <v>-883.75</v>
      </c>
      <c r="I76" s="34">
        <f>SUM(J76:K76)</f>
        <v>-35791.875</v>
      </c>
      <c r="J76" s="119">
        <f>G76*$J$73</f>
        <v>-15907.5</v>
      </c>
      <c r="K76" s="119">
        <f>G76*0.9*$K$73</f>
        <v>-19884.375</v>
      </c>
    </row>
    <row r="77" spans="4:11" ht="15.75" x14ac:dyDescent="0.25">
      <c r="D77" s="114" t="s">
        <v>21</v>
      </c>
      <c r="E77" s="339"/>
      <c r="F77" s="340"/>
      <c r="G77" s="340"/>
      <c r="I77" s="34">
        <f t="shared" si="9"/>
        <v>0</v>
      </c>
      <c r="J77" s="119">
        <f t="shared" ref="J77:J78" si="10">G77*$K$27</f>
        <v>0</v>
      </c>
      <c r="K77" s="119"/>
    </row>
    <row r="78" spans="4:11" ht="15.75" x14ac:dyDescent="0.25">
      <c r="D78" s="114" t="s">
        <v>23</v>
      </c>
      <c r="E78" s="334"/>
      <c r="F78" s="116"/>
      <c r="G78" s="116">
        <f t="shared" si="8"/>
        <v>0</v>
      </c>
      <c r="H78" s="132"/>
      <c r="I78" s="34">
        <f t="shared" si="9"/>
        <v>0</v>
      </c>
      <c r="J78" s="119">
        <f t="shared" si="10"/>
        <v>0</v>
      </c>
      <c r="K78" s="119"/>
    </row>
    <row r="79" spans="4:11" ht="15.75" x14ac:dyDescent="0.25">
      <c r="D79" s="114" t="s">
        <v>46</v>
      </c>
      <c r="E79" s="334">
        <v>1636</v>
      </c>
      <c r="F79" s="116">
        <f>KUMULÁCIE!C11</f>
        <v>1684</v>
      </c>
      <c r="G79" s="116">
        <f t="shared" si="8"/>
        <v>48</v>
      </c>
      <c r="I79" s="34">
        <f t="shared" si="9"/>
        <v>1464</v>
      </c>
      <c r="J79" s="119">
        <f>G79*$J$73</f>
        <v>864</v>
      </c>
      <c r="K79" s="119">
        <f>G79*0.5*K73</f>
        <v>600</v>
      </c>
    </row>
    <row r="80" spans="4:11" ht="15.75" x14ac:dyDescent="0.25">
      <c r="D80" s="114" t="s">
        <v>1748</v>
      </c>
      <c r="E80" s="334">
        <v>502</v>
      </c>
      <c r="F80" s="116">
        <f>KUMULÁCIE!C10</f>
        <v>432</v>
      </c>
      <c r="G80" s="116">
        <f t="shared" si="8"/>
        <v>-70</v>
      </c>
      <c r="I80" s="34">
        <f>SUM(J80:K80)</f>
        <v>-3010</v>
      </c>
      <c r="J80" s="119">
        <f>G80*$J$73</f>
        <v>-1260</v>
      </c>
      <c r="K80" s="119">
        <f>G80*$K$73</f>
        <v>-1750</v>
      </c>
    </row>
    <row r="81" spans="4:11" ht="15.75" x14ac:dyDescent="0.25">
      <c r="D81" s="117" t="s">
        <v>63</v>
      </c>
      <c r="E81" s="335">
        <f>SUM(E74:E80)</f>
        <v>19799</v>
      </c>
      <c r="F81" s="149">
        <f>SUM(F74:F80)</f>
        <v>15640</v>
      </c>
      <c r="G81" s="118">
        <f>F81-E81</f>
        <v>-4159</v>
      </c>
      <c r="I81" s="81">
        <f>SUM(J81:K81)</f>
        <v>-92886.375</v>
      </c>
      <c r="J81" s="120">
        <f>SUM(J74:J79)</f>
        <v>-73602</v>
      </c>
      <c r="K81" s="120">
        <f>SUM(K74:K79)</f>
        <v>-19284.375</v>
      </c>
    </row>
    <row r="82" spans="4:11" ht="15.75" x14ac:dyDescent="0.25">
      <c r="D82" s="114"/>
      <c r="E82" s="236"/>
      <c r="G82" s="115"/>
    </row>
    <row r="83" spans="4:11" x14ac:dyDescent="0.2">
      <c r="G83" s="40"/>
      <c r="H83" s="40"/>
    </row>
    <row r="84" spans="4:11" x14ac:dyDescent="0.2">
      <c r="H84" s="40"/>
    </row>
    <row r="85" spans="4:11" ht="23.25" x14ac:dyDescent="0.35">
      <c r="E85" s="226" t="s">
        <v>1420</v>
      </c>
    </row>
    <row r="86" spans="4:11" ht="23.25" x14ac:dyDescent="0.35">
      <c r="E86" s="226" t="s">
        <v>1695</v>
      </c>
    </row>
    <row r="88" spans="4:11" ht="15.75" x14ac:dyDescent="0.25">
      <c r="D88" s="29"/>
      <c r="E88" s="28"/>
      <c r="G88" s="29"/>
      <c r="H88" s="130"/>
      <c r="I88" s="130"/>
    </row>
    <row r="89" spans="4:11" ht="15.75" x14ac:dyDescent="0.25">
      <c r="D89" s="29"/>
      <c r="E89" s="29"/>
      <c r="F89" s="29"/>
      <c r="G89" s="29"/>
    </row>
    <row r="90" spans="4:11" ht="15.75" x14ac:dyDescent="0.25">
      <c r="D90" s="29"/>
      <c r="E90" s="29"/>
      <c r="F90" s="29"/>
      <c r="G90" s="29"/>
    </row>
  </sheetData>
  <mergeCells count="3">
    <mergeCell ref="E76:E77"/>
    <mergeCell ref="F76:F77"/>
    <mergeCell ref="G76:G77"/>
  </mergeCells>
  <pageMargins left="0" right="0" top="0.74803149606299213" bottom="0.74803149606299213" header="0.31496062992125984" footer="0.31496062992125984"/>
  <pageSetup paperSize="9" orientation="landscape"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2:AH9800"/>
  <sheetViews>
    <sheetView showGridLines="0" showZeros="0" tabSelected="1" zoomScale="130" zoomScaleNormal="130" workbookViewId="0">
      <selection activeCell="I11" sqref="I11"/>
    </sheetView>
  </sheetViews>
  <sheetFormatPr defaultRowHeight="18.75" x14ac:dyDescent="0.3"/>
  <cols>
    <col min="1" max="1" width="3.85546875" customWidth="1"/>
    <col min="2" max="2" width="18.7109375" customWidth="1"/>
    <col min="3" max="5" width="13.42578125" customWidth="1"/>
    <col min="6" max="6" width="13.7109375" customWidth="1"/>
    <col min="7" max="7" width="12.28515625" customWidth="1"/>
    <col min="8" max="8" width="3.5703125" customWidth="1"/>
    <col min="9" max="9" width="27.42578125" style="159" bestFit="1" customWidth="1"/>
    <col min="10" max="10" width="14.42578125" style="159" customWidth="1"/>
    <col min="11" max="11" width="6.5703125" style="189" customWidth="1"/>
    <col min="12" max="12" width="13.7109375" style="159" customWidth="1"/>
    <col min="13" max="13" width="19.28515625" customWidth="1"/>
    <col min="14" max="14" width="12.85546875" customWidth="1"/>
    <col min="15" max="15" width="38.85546875" customWidth="1"/>
    <col min="16" max="20" width="11.140625" style="5" customWidth="1"/>
    <col min="21" max="21" width="13.85546875" customWidth="1"/>
    <col min="22" max="22" width="21.7109375" customWidth="1"/>
    <col min="23" max="23" width="13.85546875" customWidth="1"/>
    <col min="24" max="24" width="36.28515625" customWidth="1"/>
    <col min="25" max="28" width="13.85546875" style="5" customWidth="1"/>
    <col min="29" max="32" width="13.85546875" customWidth="1"/>
    <col min="33" max="33" width="16" customWidth="1"/>
    <col min="34" max="34" width="16.28515625" customWidth="1"/>
    <col min="35" max="35" width="14.140625" customWidth="1"/>
    <col min="36" max="39" width="12.42578125" customWidth="1"/>
    <col min="40" max="40" width="12.85546875" customWidth="1"/>
    <col min="41" max="41" width="13.5703125" bestFit="1" customWidth="1"/>
    <col min="42" max="42" width="11" customWidth="1"/>
    <col min="43" max="43" width="12.28515625" bestFit="1" customWidth="1"/>
    <col min="47" max="47" width="12.85546875" customWidth="1"/>
    <col min="51" max="51" width="12.28515625" customWidth="1"/>
    <col min="52" max="52" width="13.85546875" bestFit="1" customWidth="1"/>
    <col min="53" max="53" width="11.42578125" bestFit="1" customWidth="1"/>
    <col min="54" max="54" width="15" bestFit="1" customWidth="1"/>
    <col min="56" max="56" width="13.5703125" bestFit="1" customWidth="1"/>
  </cols>
  <sheetData>
    <row r="2" spans="1:34" ht="28.5" x14ac:dyDescent="0.45">
      <c r="B2" s="35" t="str">
        <f>'2026_06_rozpočet_RN_sumar'!D5</f>
        <v>a) Zúčtovanie RN do zákaziek na základe odvedených hodín (JZ+drobn.zák.)</v>
      </c>
      <c r="M2" s="29" t="s">
        <v>283</v>
      </c>
      <c r="V2" s="192" t="s">
        <v>1145</v>
      </c>
    </row>
    <row r="3" spans="1:34" x14ac:dyDescent="0.3">
      <c r="C3" s="41"/>
      <c r="D3" s="41"/>
      <c r="E3" s="41"/>
      <c r="F3" s="41"/>
      <c r="G3" s="41"/>
    </row>
    <row r="4" spans="1:34" x14ac:dyDescent="0.3">
      <c r="B4" s="318">
        <f>ROUND(SUM(G11:G91),2)</f>
        <v>360926.25</v>
      </c>
      <c r="C4" s="78" t="b">
        <f>B4='2026_06_rozpočet_RN_sumar'!I5</f>
        <v>1</v>
      </c>
    </row>
    <row r="5" spans="1:34" x14ac:dyDescent="0.3">
      <c r="M5" s="27" t="s">
        <v>47</v>
      </c>
      <c r="N5" s="28" t="s">
        <v>281</v>
      </c>
      <c r="P5" s="5" t="str">
        <f>P10</f>
        <v xml:space="preserve">JR             </v>
      </c>
      <c r="Q5" s="5" t="str">
        <f t="shared" ref="Q5:S5" si="0">Q10</f>
        <v xml:space="preserve">RŽ             </v>
      </c>
      <c r="R5" s="5" t="str">
        <f t="shared" si="0"/>
        <v>ŽN+POL</v>
      </c>
      <c r="S5" s="62" t="str">
        <f t="shared" si="0"/>
        <v>Spolu</v>
      </c>
      <c r="T5" s="62"/>
      <c r="V5" s="27" t="s">
        <v>47</v>
      </c>
      <c r="W5" s="28" t="s">
        <v>281</v>
      </c>
      <c r="Y5" s="5" t="str">
        <f>Y10</f>
        <v xml:space="preserve">JR             </v>
      </c>
      <c r="Z5" s="5" t="str">
        <f t="shared" ref="Z5:AB5" si="1">Z10</f>
        <v xml:space="preserve">RŽ             </v>
      </c>
      <c r="AA5" s="5" t="str">
        <f t="shared" si="1"/>
        <v>ŽN+POL</v>
      </c>
      <c r="AB5" s="62" t="str">
        <f t="shared" si="1"/>
        <v>Spolu</v>
      </c>
      <c r="AC5" s="11"/>
    </row>
    <row r="6" spans="1:34" x14ac:dyDescent="0.3">
      <c r="M6" s="27" t="s">
        <v>2</v>
      </c>
      <c r="N6" s="29" t="s">
        <v>57</v>
      </c>
      <c r="O6" s="29" t="s">
        <v>65</v>
      </c>
      <c r="P6" s="31">
        <f>SUM(P11:P1048576)</f>
        <v>8095</v>
      </c>
      <c r="Q6" s="31">
        <f>SUM(Q11:Q1048576)</f>
        <v>0</v>
      </c>
      <c r="R6" s="31">
        <f>SUM(R11:R1048576)</f>
        <v>7545</v>
      </c>
      <c r="S6" s="193">
        <f>SUM(S11:S1048576)</f>
        <v>15640</v>
      </c>
      <c r="T6" s="193"/>
      <c r="V6" s="27" t="s">
        <v>2</v>
      </c>
      <c r="W6" s="29" t="s">
        <v>57</v>
      </c>
      <c r="X6" s="29" t="s">
        <v>65</v>
      </c>
      <c r="Y6" s="31">
        <f>SUM(Y11:Y1048576)</f>
        <v>1834.25</v>
      </c>
      <c r="Z6" s="31">
        <f>SUM(Z11:Z1048576)</f>
        <v>0</v>
      </c>
      <c r="AA6" s="31">
        <f>SUM(AA11:AA1048576)</f>
        <v>1342</v>
      </c>
      <c r="AB6" s="193">
        <f>SUM(AB11:AB1048576)</f>
        <v>3176.25</v>
      </c>
    </row>
    <row r="7" spans="1:34" x14ac:dyDescent="0.3">
      <c r="M7" s="27" t="s">
        <v>4</v>
      </c>
      <c r="N7" s="29" t="s">
        <v>281</v>
      </c>
      <c r="P7" s="28"/>
      <c r="Q7" s="28"/>
      <c r="R7" s="28"/>
      <c r="V7" s="27" t="s">
        <v>4</v>
      </c>
      <c r="W7" s="29" t="s">
        <v>57</v>
      </c>
      <c r="Y7" s="28"/>
      <c r="Z7" s="28"/>
      <c r="AA7" s="28"/>
    </row>
    <row r="8" spans="1:34" x14ac:dyDescent="0.3">
      <c r="M8" s="29"/>
      <c r="N8" s="29"/>
      <c r="O8" s="29"/>
      <c r="P8" s="28"/>
      <c r="Q8" s="28"/>
      <c r="R8" s="28"/>
      <c r="V8" s="29"/>
      <c r="W8" s="29"/>
      <c r="X8" s="29"/>
      <c r="Y8" s="28"/>
      <c r="Z8" s="28"/>
      <c r="AA8" s="28"/>
    </row>
    <row r="9" spans="1:34" x14ac:dyDescent="0.3">
      <c r="C9" s="198" t="s">
        <v>191</v>
      </c>
      <c r="D9" s="198" t="s">
        <v>191</v>
      </c>
      <c r="E9" s="198" t="s">
        <v>192</v>
      </c>
      <c r="F9" s="198" t="s">
        <v>192</v>
      </c>
      <c r="I9" s="121" t="s">
        <v>1150</v>
      </c>
      <c r="M9" s="27" t="s">
        <v>56</v>
      </c>
      <c r="N9" s="29"/>
      <c r="O9" s="29"/>
      <c r="P9" s="181" t="s">
        <v>64</v>
      </c>
      <c r="Q9" s="28"/>
      <c r="R9" s="28"/>
      <c r="S9" s="28"/>
      <c r="T9" s="28"/>
      <c r="V9" s="27" t="s">
        <v>56</v>
      </c>
      <c r="W9" s="29"/>
      <c r="X9" s="29"/>
      <c r="Y9" s="181" t="s">
        <v>64</v>
      </c>
      <c r="Z9" s="28"/>
      <c r="AA9" s="28"/>
      <c r="AB9" s="28"/>
    </row>
    <row r="10" spans="1:34" x14ac:dyDescent="0.3">
      <c r="B10" s="3"/>
      <c r="C10" s="182">
        <v>18</v>
      </c>
      <c r="D10" s="182">
        <v>25</v>
      </c>
      <c r="E10" s="182">
        <v>18</v>
      </c>
      <c r="F10" s="182">
        <v>25</v>
      </c>
      <c r="G10" s="185" t="s">
        <v>63</v>
      </c>
      <c r="H10" s="3"/>
      <c r="I10" s="199" t="s">
        <v>1118</v>
      </c>
      <c r="J10" s="186"/>
      <c r="K10" s="190"/>
      <c r="L10" s="186"/>
      <c r="M10" s="3" t="s">
        <v>50</v>
      </c>
      <c r="N10" s="27" t="s">
        <v>48</v>
      </c>
      <c r="O10" s="27" t="s">
        <v>1</v>
      </c>
      <c r="P10" s="28" t="s">
        <v>9</v>
      </c>
      <c r="Q10" s="28" t="s">
        <v>20</v>
      </c>
      <c r="R10" s="28" t="s">
        <v>58</v>
      </c>
      <c r="S10" s="28" t="s">
        <v>63</v>
      </c>
      <c r="T10" s="28"/>
      <c r="V10" s="3" t="s">
        <v>50</v>
      </c>
      <c r="W10" s="27" t="s">
        <v>48</v>
      </c>
      <c r="X10" s="27" t="s">
        <v>1</v>
      </c>
      <c r="Y10" s="28" t="s">
        <v>9</v>
      </c>
      <c r="Z10" s="28" t="s">
        <v>20</v>
      </c>
      <c r="AA10" s="28" t="s">
        <v>58</v>
      </c>
      <c r="AB10" s="28" t="s">
        <v>63</v>
      </c>
      <c r="AC10" s="3"/>
      <c r="AD10" s="3"/>
      <c r="AE10" s="3"/>
      <c r="AF10" s="3"/>
      <c r="AG10" s="3"/>
      <c r="AH10" s="3"/>
    </row>
    <row r="11" spans="1:34" x14ac:dyDescent="0.3">
      <c r="B11" s="43" t="str">
        <f>N11</f>
        <v>23/0082</v>
      </c>
      <c r="C11" s="150">
        <f>$C$10*(P11+Q11)</f>
        <v>1080</v>
      </c>
      <c r="D11" s="150">
        <f t="shared" ref="D11:D42" si="2">IFERROR(((VLOOKUP(B11,$W$11:$AB$112,3,0)+VLOOKUP(B11,$W$11:$AB$112,4,0))*$D$10),0)</f>
        <v>200</v>
      </c>
      <c r="E11" s="150">
        <f>R11*$E$10</f>
        <v>207</v>
      </c>
      <c r="F11" s="150">
        <f t="shared" ref="F11:F42" si="3">IFERROR(((VLOOKUP(B11,$W$11:$AB$112,5,0))*$F$10),0)</f>
        <v>0</v>
      </c>
      <c r="G11" s="151">
        <f>SUM(C11:F11)</f>
        <v>1487</v>
      </c>
      <c r="H11" s="152"/>
      <c r="I11" s="344">
        <f>SUM(D11:F11)</f>
        <v>407</v>
      </c>
      <c r="J11" s="187"/>
      <c r="K11" s="191"/>
      <c r="L11" s="187"/>
      <c r="M11" s="338" t="s">
        <v>276</v>
      </c>
      <c r="N11" s="29" t="s">
        <v>2141</v>
      </c>
      <c r="O11" s="29" t="s">
        <v>2056</v>
      </c>
      <c r="P11" s="31">
        <v>60</v>
      </c>
      <c r="Q11" s="31"/>
      <c r="R11" s="31">
        <v>11.5</v>
      </c>
      <c r="S11" s="31">
        <v>71.5</v>
      </c>
      <c r="T11" s="31"/>
      <c r="V11" s="338" t="s">
        <v>276</v>
      </c>
      <c r="W11" s="29" t="s">
        <v>2141</v>
      </c>
      <c r="X11" s="29" t="s">
        <v>2056</v>
      </c>
      <c r="Y11" s="31">
        <v>8</v>
      </c>
      <c r="Z11" s="31"/>
      <c r="AA11" s="31"/>
      <c r="AB11" s="31">
        <v>8</v>
      </c>
    </row>
    <row r="12" spans="1:34" x14ac:dyDescent="0.3">
      <c r="B12" s="43" t="str">
        <f t="shared" ref="B12:B75" si="4">N12</f>
        <v>23/0083</v>
      </c>
      <c r="C12" s="150">
        <f t="shared" ref="C12:C75" si="5">$C$10*(P12+Q12)</f>
        <v>1593</v>
      </c>
      <c r="D12" s="150">
        <f t="shared" si="2"/>
        <v>0</v>
      </c>
      <c r="E12" s="150">
        <f t="shared" ref="E12:E75" si="6">R12*$E$10</f>
        <v>216</v>
      </c>
      <c r="F12" s="150">
        <f t="shared" si="3"/>
        <v>200</v>
      </c>
      <c r="G12" s="151">
        <f t="shared" ref="G12:G75" si="7">SUM(C12:F12)</f>
        <v>2009</v>
      </c>
      <c r="H12" s="153"/>
      <c r="I12" s="344">
        <f>SUM(D12:F12)</f>
        <v>416</v>
      </c>
      <c r="J12" s="187"/>
      <c r="K12" s="191"/>
      <c r="L12" s="187"/>
      <c r="M12" s="338" t="s">
        <v>276</v>
      </c>
      <c r="N12" s="29" t="s">
        <v>2091</v>
      </c>
      <c r="O12" s="29" t="s">
        <v>2056</v>
      </c>
      <c r="P12" s="31">
        <v>88.5</v>
      </c>
      <c r="Q12" s="31"/>
      <c r="R12" s="31">
        <v>12</v>
      </c>
      <c r="S12" s="31">
        <v>100.5</v>
      </c>
      <c r="T12" s="31"/>
      <c r="V12" s="338" t="s">
        <v>276</v>
      </c>
      <c r="W12" s="29" t="s">
        <v>2091</v>
      </c>
      <c r="X12" s="29" t="s">
        <v>2056</v>
      </c>
      <c r="Y12" s="31"/>
      <c r="Z12" s="31"/>
      <c r="AA12" s="31">
        <v>8</v>
      </c>
      <c r="AB12" s="31">
        <v>8</v>
      </c>
    </row>
    <row r="13" spans="1:34" x14ac:dyDescent="0.3">
      <c r="B13" s="43" t="str">
        <f t="shared" si="4"/>
        <v>23/0084</v>
      </c>
      <c r="C13" s="150">
        <f t="shared" si="5"/>
        <v>360</v>
      </c>
      <c r="D13" s="150">
        <f t="shared" si="2"/>
        <v>400</v>
      </c>
      <c r="E13" s="150">
        <f t="shared" si="6"/>
        <v>144</v>
      </c>
      <c r="F13" s="150">
        <f t="shared" si="3"/>
        <v>0</v>
      </c>
      <c r="G13" s="151">
        <f t="shared" si="7"/>
        <v>904</v>
      </c>
      <c r="H13" s="153"/>
      <c r="I13" s="344">
        <f t="shared" ref="I13:I75" si="8">SUM(D13:F13)</f>
        <v>544</v>
      </c>
      <c r="J13" s="187"/>
      <c r="K13" s="191"/>
      <c r="L13" s="187"/>
      <c r="M13" s="338" t="s">
        <v>276</v>
      </c>
      <c r="N13" s="29" t="s">
        <v>2092</v>
      </c>
      <c r="O13" s="29" t="s">
        <v>2056</v>
      </c>
      <c r="P13" s="31">
        <v>20</v>
      </c>
      <c r="Q13" s="31"/>
      <c r="R13" s="31">
        <v>8</v>
      </c>
      <c r="S13" s="31">
        <v>28</v>
      </c>
      <c r="T13" s="31"/>
      <c r="V13" s="338" t="s">
        <v>276</v>
      </c>
      <c r="W13" s="29" t="s">
        <v>2092</v>
      </c>
      <c r="X13" s="29" t="s">
        <v>2056</v>
      </c>
      <c r="Y13" s="31">
        <v>16</v>
      </c>
      <c r="Z13" s="31"/>
      <c r="AA13" s="31"/>
      <c r="AB13" s="31">
        <v>16</v>
      </c>
    </row>
    <row r="14" spans="1:34" x14ac:dyDescent="0.3">
      <c r="B14" s="43" t="str">
        <f t="shared" si="4"/>
        <v>25/0055</v>
      </c>
      <c r="C14" s="150">
        <f t="shared" si="5"/>
        <v>3816</v>
      </c>
      <c r="D14" s="150">
        <f t="shared" si="2"/>
        <v>500</v>
      </c>
      <c r="E14" s="150">
        <f t="shared" si="6"/>
        <v>9576</v>
      </c>
      <c r="F14" s="150">
        <f t="shared" si="3"/>
        <v>4512.5</v>
      </c>
      <c r="G14" s="151">
        <f t="shared" si="7"/>
        <v>18404.5</v>
      </c>
      <c r="H14" s="153"/>
      <c r="I14" s="344">
        <f t="shared" si="8"/>
        <v>14588.5</v>
      </c>
      <c r="J14" s="187"/>
      <c r="K14" s="191"/>
      <c r="L14" s="187"/>
      <c r="M14" s="338" t="s">
        <v>276</v>
      </c>
      <c r="N14" s="29" t="s">
        <v>2045</v>
      </c>
      <c r="O14" s="29" t="s">
        <v>1951</v>
      </c>
      <c r="P14" s="31">
        <v>212</v>
      </c>
      <c r="Q14" s="31"/>
      <c r="R14" s="31">
        <v>532</v>
      </c>
      <c r="S14" s="31">
        <v>744</v>
      </c>
      <c r="T14" s="31"/>
      <c r="V14" s="338" t="s">
        <v>276</v>
      </c>
      <c r="W14" s="29" t="s">
        <v>2045</v>
      </c>
      <c r="X14" s="29" t="s">
        <v>1951</v>
      </c>
      <c r="Y14" s="31">
        <v>20</v>
      </c>
      <c r="Z14" s="31"/>
      <c r="AA14" s="31">
        <v>180.5</v>
      </c>
      <c r="AB14" s="31">
        <v>200.5</v>
      </c>
    </row>
    <row r="15" spans="1:34" x14ac:dyDescent="0.3">
      <c r="B15" s="43" t="str">
        <f t="shared" si="4"/>
        <v>25/1002</v>
      </c>
      <c r="C15" s="150">
        <f>$C$10*(P15+Q15)</f>
        <v>3123</v>
      </c>
      <c r="D15" s="150">
        <f>IFERROR(((VLOOKUP(B15,$W$11:$AB$112,3,0)+VLOOKUP(B15,$W$11:$AB$112,4,0))*$D$10),0)</f>
        <v>4337.5</v>
      </c>
      <c r="E15" s="150">
        <f t="shared" si="6"/>
        <v>3343.5</v>
      </c>
      <c r="F15" s="150">
        <f t="shared" si="3"/>
        <v>1943.75</v>
      </c>
      <c r="G15" s="151">
        <f t="shared" si="7"/>
        <v>12747.75</v>
      </c>
      <c r="H15" s="153"/>
      <c r="I15" s="344">
        <f t="shared" si="8"/>
        <v>9624.75</v>
      </c>
      <c r="J15" s="187"/>
      <c r="K15" s="191"/>
      <c r="L15" s="187"/>
      <c r="M15" s="338" t="s">
        <v>276</v>
      </c>
      <c r="N15" s="29" t="s">
        <v>1961</v>
      </c>
      <c r="O15" s="29" t="s">
        <v>1960</v>
      </c>
      <c r="P15" s="31">
        <v>173.5</v>
      </c>
      <c r="Q15" s="31"/>
      <c r="R15" s="31">
        <v>185.75</v>
      </c>
      <c r="S15" s="31">
        <v>359.25</v>
      </c>
      <c r="T15" s="31"/>
      <c r="V15" s="338" t="s">
        <v>276</v>
      </c>
      <c r="W15" s="29" t="s">
        <v>1961</v>
      </c>
      <c r="X15" s="29" t="s">
        <v>1960</v>
      </c>
      <c r="Y15" s="31">
        <v>173.5</v>
      </c>
      <c r="Z15" s="31"/>
      <c r="AA15" s="31">
        <v>77.75</v>
      </c>
      <c r="AB15" s="31">
        <v>251.25</v>
      </c>
    </row>
    <row r="16" spans="1:34" x14ac:dyDescent="0.3">
      <c r="A16" s="337"/>
      <c r="B16" s="43" t="str">
        <f t="shared" si="4"/>
        <v>25/0095</v>
      </c>
      <c r="C16" s="150">
        <f t="shared" si="5"/>
        <v>9751.5</v>
      </c>
      <c r="D16" s="150">
        <f t="shared" si="2"/>
        <v>1443.75</v>
      </c>
      <c r="E16" s="150">
        <f t="shared" si="6"/>
        <v>12451.5</v>
      </c>
      <c r="F16" s="150">
        <f t="shared" si="3"/>
        <v>0</v>
      </c>
      <c r="G16" s="151">
        <f t="shared" si="7"/>
        <v>23646.75</v>
      </c>
      <c r="H16" s="153"/>
      <c r="I16" s="344">
        <f t="shared" si="8"/>
        <v>13895.25</v>
      </c>
      <c r="J16" s="187"/>
      <c r="K16" s="191"/>
      <c r="L16" s="187"/>
      <c r="M16" s="338" t="s">
        <v>276</v>
      </c>
      <c r="N16" s="29" t="s">
        <v>2046</v>
      </c>
      <c r="O16" s="29" t="s">
        <v>2028</v>
      </c>
      <c r="P16" s="31">
        <v>541.75</v>
      </c>
      <c r="Q16" s="31"/>
      <c r="R16" s="31">
        <v>691.75</v>
      </c>
      <c r="S16" s="31">
        <v>1233.5</v>
      </c>
      <c r="T16" s="31"/>
      <c r="V16" s="338" t="s">
        <v>276</v>
      </c>
      <c r="W16" s="29" t="s">
        <v>2046</v>
      </c>
      <c r="X16" s="29" t="s">
        <v>2028</v>
      </c>
      <c r="Y16" s="31">
        <v>57.75</v>
      </c>
      <c r="Z16" s="31"/>
      <c r="AA16" s="31"/>
      <c r="AB16" s="31">
        <v>57.75</v>
      </c>
    </row>
    <row r="17" spans="2:28" x14ac:dyDescent="0.3">
      <c r="B17" s="43" t="str">
        <f t="shared" si="4"/>
        <v>25/1001</v>
      </c>
      <c r="C17" s="150">
        <f>$C$10*(P17+Q17)</f>
        <v>3933</v>
      </c>
      <c r="D17" s="150">
        <f t="shared" si="2"/>
        <v>1462.5</v>
      </c>
      <c r="E17" s="150">
        <f t="shared" si="6"/>
        <v>15363</v>
      </c>
      <c r="F17" s="150">
        <f t="shared" si="3"/>
        <v>3475</v>
      </c>
      <c r="G17" s="151">
        <f t="shared" si="7"/>
        <v>24233.5</v>
      </c>
      <c r="H17" s="153"/>
      <c r="I17" s="344">
        <f t="shared" si="8"/>
        <v>20300.5</v>
      </c>
      <c r="J17" s="187"/>
      <c r="K17" s="191"/>
      <c r="L17" s="187"/>
      <c r="M17" s="338" t="s">
        <v>276</v>
      </c>
      <c r="N17" s="29" t="s">
        <v>1966</v>
      </c>
      <c r="O17" s="29" t="s">
        <v>1963</v>
      </c>
      <c r="P17" s="31">
        <v>218.5</v>
      </c>
      <c r="Q17" s="31"/>
      <c r="R17" s="31">
        <v>853.5</v>
      </c>
      <c r="S17" s="31">
        <v>1072</v>
      </c>
      <c r="T17" s="31"/>
      <c r="V17" s="338" t="s">
        <v>276</v>
      </c>
      <c r="W17" s="29" t="s">
        <v>1966</v>
      </c>
      <c r="X17" s="29" t="s">
        <v>1963</v>
      </c>
      <c r="Y17" s="31">
        <v>58.5</v>
      </c>
      <c r="Z17" s="31"/>
      <c r="AA17" s="31">
        <v>139</v>
      </c>
      <c r="AB17" s="31">
        <v>197.5</v>
      </c>
    </row>
    <row r="18" spans="2:28" x14ac:dyDescent="0.3">
      <c r="B18" s="43" t="str">
        <f t="shared" si="4"/>
        <v>25/1003</v>
      </c>
      <c r="C18" s="150">
        <f t="shared" si="5"/>
        <v>576</v>
      </c>
      <c r="D18" s="150">
        <f t="shared" si="2"/>
        <v>0</v>
      </c>
      <c r="E18" s="150">
        <f t="shared" si="6"/>
        <v>756</v>
      </c>
      <c r="F18" s="150">
        <f t="shared" si="3"/>
        <v>1050</v>
      </c>
      <c r="G18" s="151">
        <f t="shared" si="7"/>
        <v>2382</v>
      </c>
      <c r="H18" s="153"/>
      <c r="I18" s="344">
        <f t="shared" si="8"/>
        <v>1806</v>
      </c>
      <c r="J18" s="187"/>
      <c r="K18" s="191"/>
      <c r="L18" s="187"/>
      <c r="M18" s="338" t="s">
        <v>276</v>
      </c>
      <c r="N18" s="29" t="s">
        <v>1967</v>
      </c>
      <c r="O18" s="29" t="s">
        <v>1965</v>
      </c>
      <c r="P18" s="31">
        <v>32</v>
      </c>
      <c r="Q18" s="31"/>
      <c r="R18" s="31">
        <v>42</v>
      </c>
      <c r="S18" s="31">
        <v>74</v>
      </c>
      <c r="T18" s="31"/>
      <c r="V18" s="338" t="s">
        <v>276</v>
      </c>
      <c r="W18" s="29" t="s">
        <v>1967</v>
      </c>
      <c r="X18" s="29" t="s">
        <v>1965</v>
      </c>
      <c r="Y18" s="31"/>
      <c r="Z18" s="31"/>
      <c r="AA18" s="31">
        <v>42</v>
      </c>
      <c r="AB18" s="31">
        <v>42</v>
      </c>
    </row>
    <row r="19" spans="2:28" x14ac:dyDescent="0.3">
      <c r="B19" s="43" t="str">
        <f t="shared" si="4"/>
        <v>25/0109</v>
      </c>
      <c r="C19" s="150">
        <f>$C$10*(P19+Q19)</f>
        <v>1818</v>
      </c>
      <c r="D19" s="150">
        <f t="shared" si="2"/>
        <v>387.5</v>
      </c>
      <c r="E19" s="150">
        <f t="shared" si="6"/>
        <v>1831.5</v>
      </c>
      <c r="F19" s="150">
        <f t="shared" si="3"/>
        <v>18.75</v>
      </c>
      <c r="G19" s="151">
        <f t="shared" si="7"/>
        <v>4055.75</v>
      </c>
      <c r="H19" s="153"/>
      <c r="I19" s="344">
        <f t="shared" si="8"/>
        <v>2237.75</v>
      </c>
      <c r="J19" s="187"/>
      <c r="K19" s="191"/>
      <c r="L19" s="187"/>
      <c r="M19" s="338" t="s">
        <v>276</v>
      </c>
      <c r="N19" s="29" t="s">
        <v>1972</v>
      </c>
      <c r="O19" s="29" t="s">
        <v>1971</v>
      </c>
      <c r="P19" s="31">
        <v>101</v>
      </c>
      <c r="Q19" s="31"/>
      <c r="R19" s="31">
        <v>101.75</v>
      </c>
      <c r="S19" s="31">
        <v>202.75</v>
      </c>
      <c r="T19" s="31"/>
      <c r="V19" s="338" t="s">
        <v>276</v>
      </c>
      <c r="W19" s="29" t="s">
        <v>1972</v>
      </c>
      <c r="X19" s="29" t="s">
        <v>1971</v>
      </c>
      <c r="Y19" s="31">
        <v>15.5</v>
      </c>
      <c r="Z19" s="31"/>
      <c r="AA19" s="31">
        <v>0.75</v>
      </c>
      <c r="AB19" s="31">
        <v>16.25</v>
      </c>
    </row>
    <row r="20" spans="2:28" x14ac:dyDescent="0.3">
      <c r="B20" s="43" t="str">
        <f t="shared" si="4"/>
        <v>25/0115</v>
      </c>
      <c r="C20" s="150">
        <f t="shared" si="5"/>
        <v>279</v>
      </c>
      <c r="D20" s="150">
        <f t="shared" si="2"/>
        <v>0</v>
      </c>
      <c r="E20" s="150">
        <f t="shared" si="6"/>
        <v>693</v>
      </c>
      <c r="F20" s="150">
        <f t="shared" si="3"/>
        <v>962.5</v>
      </c>
      <c r="G20" s="151">
        <f t="shared" si="7"/>
        <v>1934.5</v>
      </c>
      <c r="H20" s="153"/>
      <c r="I20" s="344">
        <f t="shared" si="8"/>
        <v>1655.5</v>
      </c>
      <c r="J20" s="187"/>
      <c r="K20" s="191"/>
      <c r="L20" s="187"/>
      <c r="M20" s="338" t="s">
        <v>276</v>
      </c>
      <c r="N20" s="29" t="s">
        <v>1976</v>
      </c>
      <c r="O20" s="29" t="s">
        <v>1975</v>
      </c>
      <c r="P20" s="31">
        <v>15.5</v>
      </c>
      <c r="Q20" s="31"/>
      <c r="R20" s="31">
        <v>38.5</v>
      </c>
      <c r="S20" s="31">
        <v>54</v>
      </c>
      <c r="T20" s="31"/>
      <c r="V20" s="338" t="s">
        <v>276</v>
      </c>
      <c r="W20" s="29" t="s">
        <v>1976</v>
      </c>
      <c r="X20" s="29" t="s">
        <v>1975</v>
      </c>
      <c r="Y20" s="31"/>
      <c r="Z20" s="31"/>
      <c r="AA20" s="31">
        <v>38.5</v>
      </c>
      <c r="AB20" s="31">
        <v>38.5</v>
      </c>
    </row>
    <row r="21" spans="2:28" x14ac:dyDescent="0.3">
      <c r="B21" s="43" t="str">
        <f t="shared" si="4"/>
        <v>25/0122</v>
      </c>
      <c r="C21" s="150">
        <f t="shared" si="5"/>
        <v>144</v>
      </c>
      <c r="D21" s="150">
        <f t="shared" si="2"/>
        <v>0</v>
      </c>
      <c r="E21" s="150">
        <f t="shared" si="6"/>
        <v>0</v>
      </c>
      <c r="F21" s="150">
        <f t="shared" si="3"/>
        <v>0</v>
      </c>
      <c r="G21" s="151">
        <f t="shared" si="7"/>
        <v>144</v>
      </c>
      <c r="H21" s="153"/>
      <c r="I21" s="344">
        <f>SUM(D21:F21)</f>
        <v>0</v>
      </c>
      <c r="J21" s="187"/>
      <c r="K21" s="191"/>
      <c r="L21" s="187"/>
      <c r="M21" s="338" t="s">
        <v>276</v>
      </c>
      <c r="N21" s="29" t="s">
        <v>2152</v>
      </c>
      <c r="O21" s="29" t="s">
        <v>2113</v>
      </c>
      <c r="P21" s="31">
        <v>8</v>
      </c>
      <c r="Q21" s="31"/>
      <c r="R21" s="31"/>
      <c r="S21" s="31">
        <v>8</v>
      </c>
      <c r="T21" s="31"/>
      <c r="V21" s="338" t="s">
        <v>276</v>
      </c>
      <c r="W21" s="29" t="s">
        <v>1984</v>
      </c>
      <c r="X21" s="29" t="s">
        <v>1982</v>
      </c>
      <c r="Y21" s="31">
        <v>101</v>
      </c>
      <c r="Z21" s="31"/>
      <c r="AA21" s="31"/>
      <c r="AB21" s="31">
        <v>101</v>
      </c>
    </row>
    <row r="22" spans="2:28" x14ac:dyDescent="0.3">
      <c r="B22" s="43" t="str">
        <f t="shared" si="4"/>
        <v>25/0133</v>
      </c>
      <c r="C22" s="150">
        <f t="shared" si="5"/>
        <v>144</v>
      </c>
      <c r="D22" s="150">
        <f t="shared" si="2"/>
        <v>0</v>
      </c>
      <c r="E22" s="150">
        <f t="shared" si="6"/>
        <v>0</v>
      </c>
      <c r="F22" s="150">
        <f t="shared" si="3"/>
        <v>0</v>
      </c>
      <c r="G22" s="151">
        <f t="shared" si="7"/>
        <v>144</v>
      </c>
      <c r="H22" s="153"/>
      <c r="I22" s="344">
        <f t="shared" si="8"/>
        <v>0</v>
      </c>
      <c r="J22" s="187"/>
      <c r="K22" s="191"/>
      <c r="L22" s="187"/>
      <c r="M22" s="338" t="s">
        <v>276</v>
      </c>
      <c r="N22" s="29" t="s">
        <v>1983</v>
      </c>
      <c r="O22" s="29" t="s">
        <v>1980</v>
      </c>
      <c r="P22" s="31">
        <v>8</v>
      </c>
      <c r="Q22" s="31"/>
      <c r="R22" s="31"/>
      <c r="S22" s="31">
        <v>8</v>
      </c>
      <c r="T22" s="31"/>
      <c r="V22" s="338" t="s">
        <v>276</v>
      </c>
      <c r="W22" s="29" t="s">
        <v>1994</v>
      </c>
      <c r="X22" s="29" t="s">
        <v>1990</v>
      </c>
      <c r="Y22" s="31">
        <v>55.5</v>
      </c>
      <c r="Z22" s="31"/>
      <c r="AA22" s="31">
        <v>95.5</v>
      </c>
      <c r="AB22" s="31">
        <v>151</v>
      </c>
    </row>
    <row r="23" spans="2:28" x14ac:dyDescent="0.3">
      <c r="B23" s="43" t="str">
        <f t="shared" si="4"/>
        <v>25/1004</v>
      </c>
      <c r="C23" s="150">
        <f t="shared" si="5"/>
        <v>2214</v>
      </c>
      <c r="D23" s="150">
        <f t="shared" si="2"/>
        <v>2525</v>
      </c>
      <c r="E23" s="150">
        <f t="shared" si="6"/>
        <v>135</v>
      </c>
      <c r="F23" s="150">
        <f t="shared" si="3"/>
        <v>0</v>
      </c>
      <c r="G23" s="151">
        <f t="shared" si="7"/>
        <v>4874</v>
      </c>
      <c r="H23" s="153"/>
      <c r="I23" s="344">
        <f t="shared" si="8"/>
        <v>2660</v>
      </c>
      <c r="J23" s="187"/>
      <c r="K23" s="191"/>
      <c r="L23" s="187"/>
      <c r="M23" s="338" t="s">
        <v>276</v>
      </c>
      <c r="N23" s="29" t="s">
        <v>1984</v>
      </c>
      <c r="O23" s="29" t="s">
        <v>1982</v>
      </c>
      <c r="P23" s="31">
        <v>123</v>
      </c>
      <c r="Q23" s="31"/>
      <c r="R23" s="31">
        <v>7.5</v>
      </c>
      <c r="S23" s="31">
        <v>130.5</v>
      </c>
      <c r="T23" s="31"/>
      <c r="V23" s="338" t="s">
        <v>276</v>
      </c>
      <c r="W23" s="29" t="s">
        <v>2142</v>
      </c>
      <c r="X23" s="29" t="s">
        <v>2115</v>
      </c>
      <c r="Y23" s="31">
        <v>57.5</v>
      </c>
      <c r="Z23" s="31"/>
      <c r="AA23" s="31"/>
      <c r="AB23" s="31">
        <v>57.5</v>
      </c>
    </row>
    <row r="24" spans="2:28" x14ac:dyDescent="0.3">
      <c r="B24" s="43" t="str">
        <f t="shared" si="4"/>
        <v>25/0087</v>
      </c>
      <c r="C24" s="150">
        <f t="shared" si="5"/>
        <v>765</v>
      </c>
      <c r="D24" s="150">
        <f t="shared" si="2"/>
        <v>0</v>
      </c>
      <c r="E24" s="150">
        <f t="shared" si="6"/>
        <v>3717</v>
      </c>
      <c r="F24" s="150">
        <f t="shared" si="3"/>
        <v>0</v>
      </c>
      <c r="G24" s="151">
        <f t="shared" si="7"/>
        <v>4482</v>
      </c>
      <c r="H24" s="153"/>
      <c r="I24" s="344">
        <f t="shared" si="8"/>
        <v>3717</v>
      </c>
      <c r="J24" s="187"/>
      <c r="K24" s="191"/>
      <c r="L24" s="187"/>
      <c r="M24" s="338" t="s">
        <v>276</v>
      </c>
      <c r="N24" s="29" t="s">
        <v>1993</v>
      </c>
      <c r="O24" s="29" t="s">
        <v>1987</v>
      </c>
      <c r="P24" s="31">
        <v>42.5</v>
      </c>
      <c r="Q24" s="31"/>
      <c r="R24" s="31">
        <v>206.5</v>
      </c>
      <c r="S24" s="31">
        <v>249</v>
      </c>
      <c r="T24" s="31"/>
      <c r="V24" s="338" t="s">
        <v>276</v>
      </c>
      <c r="W24" s="29" t="s">
        <v>1995</v>
      </c>
      <c r="X24" s="29" t="s">
        <v>1992</v>
      </c>
      <c r="Y24" s="31">
        <v>115</v>
      </c>
      <c r="Z24" s="31"/>
      <c r="AA24" s="31">
        <v>156.25</v>
      </c>
      <c r="AB24" s="31">
        <v>271.25</v>
      </c>
    </row>
    <row r="25" spans="2:28" x14ac:dyDescent="0.3">
      <c r="B25" s="43" t="str">
        <f t="shared" si="4"/>
        <v>25/0136</v>
      </c>
      <c r="C25" s="150">
        <f t="shared" si="5"/>
        <v>6651</v>
      </c>
      <c r="D25" s="150">
        <f t="shared" si="2"/>
        <v>1387.5</v>
      </c>
      <c r="E25" s="150">
        <f t="shared" si="6"/>
        <v>6597</v>
      </c>
      <c r="F25" s="150">
        <f t="shared" si="3"/>
        <v>2387.5</v>
      </c>
      <c r="G25" s="151">
        <f t="shared" si="7"/>
        <v>17023</v>
      </c>
      <c r="H25" s="153"/>
      <c r="I25" s="344">
        <f t="shared" si="8"/>
        <v>10372</v>
      </c>
      <c r="J25" s="187"/>
      <c r="K25" s="191"/>
      <c r="L25" s="187"/>
      <c r="M25" s="338" t="s">
        <v>276</v>
      </c>
      <c r="N25" s="29" t="s">
        <v>1994</v>
      </c>
      <c r="O25" s="29" t="s">
        <v>1990</v>
      </c>
      <c r="P25" s="31">
        <v>369.5</v>
      </c>
      <c r="Q25" s="31"/>
      <c r="R25" s="31">
        <v>366.5</v>
      </c>
      <c r="S25" s="31">
        <v>736</v>
      </c>
      <c r="T25" s="31"/>
      <c r="V25" s="338" t="s">
        <v>276</v>
      </c>
      <c r="W25" s="29" t="s">
        <v>2008</v>
      </c>
      <c r="X25" s="29" t="s">
        <v>2000</v>
      </c>
      <c r="Y25" s="31">
        <v>7.75</v>
      </c>
      <c r="Z25" s="31"/>
      <c r="AA25" s="31"/>
      <c r="AB25" s="31">
        <v>7.75</v>
      </c>
    </row>
    <row r="26" spans="2:28" x14ac:dyDescent="0.3">
      <c r="B26" s="43" t="str">
        <f t="shared" si="4"/>
        <v>25/1005</v>
      </c>
      <c r="C26" s="150">
        <f t="shared" si="5"/>
        <v>1035</v>
      </c>
      <c r="D26" s="150">
        <f t="shared" si="2"/>
        <v>1437.5</v>
      </c>
      <c r="E26" s="150">
        <f t="shared" si="6"/>
        <v>0</v>
      </c>
      <c r="F26" s="150">
        <f t="shared" si="3"/>
        <v>0</v>
      </c>
      <c r="G26" s="151">
        <f t="shared" si="7"/>
        <v>2472.5</v>
      </c>
      <c r="H26" s="153"/>
      <c r="I26" s="344">
        <f t="shared" si="8"/>
        <v>1437.5</v>
      </c>
      <c r="J26" s="187"/>
      <c r="K26" s="191"/>
      <c r="L26" s="187"/>
      <c r="M26" s="338" t="s">
        <v>276</v>
      </c>
      <c r="N26" s="29" t="s">
        <v>2142</v>
      </c>
      <c r="O26" s="29" t="s">
        <v>2115</v>
      </c>
      <c r="P26" s="31">
        <v>57.5</v>
      </c>
      <c r="Q26" s="31"/>
      <c r="R26" s="31"/>
      <c r="S26" s="31">
        <v>57.5</v>
      </c>
      <c r="T26" s="31"/>
      <c r="V26" s="338" t="s">
        <v>276</v>
      </c>
      <c r="W26" s="29" t="s">
        <v>2009</v>
      </c>
      <c r="X26" s="29" t="s">
        <v>2002</v>
      </c>
      <c r="Y26" s="31">
        <v>26.5</v>
      </c>
      <c r="Z26" s="31"/>
      <c r="AA26" s="31"/>
      <c r="AB26" s="31">
        <v>26.5</v>
      </c>
    </row>
    <row r="27" spans="2:28" x14ac:dyDescent="0.3">
      <c r="B27" s="43" t="str">
        <f t="shared" si="4"/>
        <v>26/0004</v>
      </c>
      <c r="C27" s="150">
        <f t="shared" si="5"/>
        <v>5184</v>
      </c>
      <c r="D27" s="150">
        <f t="shared" si="2"/>
        <v>2875</v>
      </c>
      <c r="E27" s="150">
        <f t="shared" si="6"/>
        <v>2812.5</v>
      </c>
      <c r="F27" s="150">
        <f t="shared" si="3"/>
        <v>3906.25</v>
      </c>
      <c r="G27" s="151">
        <f t="shared" si="7"/>
        <v>14777.75</v>
      </c>
      <c r="H27" s="153"/>
      <c r="I27" s="344">
        <f t="shared" si="8"/>
        <v>9593.75</v>
      </c>
      <c r="J27" s="187"/>
      <c r="K27" s="191"/>
      <c r="L27" s="187"/>
      <c r="M27" s="338" t="s">
        <v>276</v>
      </c>
      <c r="N27" s="29" t="s">
        <v>1995</v>
      </c>
      <c r="O27" s="29" t="s">
        <v>1992</v>
      </c>
      <c r="P27" s="31">
        <v>288</v>
      </c>
      <c r="Q27" s="31"/>
      <c r="R27" s="31">
        <v>156.25</v>
      </c>
      <c r="S27" s="31">
        <v>444.25</v>
      </c>
      <c r="T27" s="31"/>
      <c r="V27" s="338" t="s">
        <v>276</v>
      </c>
      <c r="W27" s="29" t="s">
        <v>2011</v>
      </c>
      <c r="X27" s="29" t="s">
        <v>2006</v>
      </c>
      <c r="Y27" s="31">
        <v>7.5</v>
      </c>
      <c r="Z27" s="31"/>
      <c r="AA27" s="31">
        <v>197</v>
      </c>
      <c r="AB27" s="31">
        <v>204.5</v>
      </c>
    </row>
    <row r="28" spans="2:28" x14ac:dyDescent="0.3">
      <c r="B28" s="43" t="str">
        <f t="shared" si="4"/>
        <v>25/0088</v>
      </c>
      <c r="C28" s="150">
        <f t="shared" si="5"/>
        <v>288</v>
      </c>
      <c r="D28" s="150">
        <f t="shared" si="2"/>
        <v>0</v>
      </c>
      <c r="E28" s="150">
        <f t="shared" si="6"/>
        <v>0</v>
      </c>
      <c r="F28" s="150">
        <f t="shared" si="3"/>
        <v>0</v>
      </c>
      <c r="G28" s="151">
        <f t="shared" si="7"/>
        <v>288</v>
      </c>
      <c r="H28" s="153"/>
      <c r="I28" s="344">
        <f t="shared" si="8"/>
        <v>0</v>
      </c>
      <c r="J28" s="187"/>
      <c r="K28" s="191"/>
      <c r="L28" s="187"/>
      <c r="M28" s="338" t="s">
        <v>276</v>
      </c>
      <c r="N28" s="29" t="s">
        <v>2007</v>
      </c>
      <c r="O28" s="29" t="s">
        <v>1997</v>
      </c>
      <c r="P28" s="31">
        <v>16</v>
      </c>
      <c r="Q28" s="31"/>
      <c r="R28" s="31"/>
      <c r="S28" s="31">
        <v>16</v>
      </c>
      <c r="T28" s="31"/>
      <c r="V28" s="338" t="s">
        <v>276</v>
      </c>
      <c r="W28" s="29" t="s">
        <v>2022</v>
      </c>
      <c r="X28" s="29" t="s">
        <v>2015</v>
      </c>
      <c r="Y28" s="31">
        <v>14.75</v>
      </c>
      <c r="Z28" s="31"/>
      <c r="AA28" s="31">
        <v>37.75</v>
      </c>
      <c r="AB28" s="31">
        <v>52.5</v>
      </c>
    </row>
    <row r="29" spans="2:28" x14ac:dyDescent="0.3">
      <c r="B29" s="43" t="str">
        <f t="shared" si="4"/>
        <v>25/0137</v>
      </c>
      <c r="C29" s="150">
        <f t="shared" si="5"/>
        <v>1669.5</v>
      </c>
      <c r="D29" s="150">
        <f t="shared" si="2"/>
        <v>193.75</v>
      </c>
      <c r="E29" s="150">
        <f t="shared" si="6"/>
        <v>1809</v>
      </c>
      <c r="F29" s="150">
        <f t="shared" si="3"/>
        <v>0</v>
      </c>
      <c r="G29" s="151">
        <f t="shared" si="7"/>
        <v>3672.25</v>
      </c>
      <c r="H29" s="153"/>
      <c r="I29" s="344">
        <f t="shared" si="8"/>
        <v>2002.75</v>
      </c>
      <c r="J29" s="187"/>
      <c r="K29" s="191"/>
      <c r="L29" s="187"/>
      <c r="M29" s="338" t="s">
        <v>276</v>
      </c>
      <c r="N29" s="29" t="s">
        <v>2008</v>
      </c>
      <c r="O29" s="29" t="s">
        <v>2000</v>
      </c>
      <c r="P29" s="31">
        <v>92.75</v>
      </c>
      <c r="Q29" s="31"/>
      <c r="R29" s="31">
        <v>100.5</v>
      </c>
      <c r="S29" s="31">
        <v>193.25</v>
      </c>
      <c r="T29" s="31"/>
      <c r="V29" s="338" t="s">
        <v>276</v>
      </c>
      <c r="W29" s="29" t="s">
        <v>2023</v>
      </c>
      <c r="X29" s="29" t="s">
        <v>2017</v>
      </c>
      <c r="Y29" s="31">
        <v>106.5</v>
      </c>
      <c r="Z29" s="31"/>
      <c r="AA29" s="31"/>
      <c r="AB29" s="31">
        <v>106.5</v>
      </c>
    </row>
    <row r="30" spans="2:28" x14ac:dyDescent="0.3">
      <c r="B30" s="43" t="str">
        <f t="shared" si="4"/>
        <v>25/1006</v>
      </c>
      <c r="C30" s="150">
        <f t="shared" si="5"/>
        <v>2349</v>
      </c>
      <c r="D30" s="150">
        <f t="shared" si="2"/>
        <v>662.5</v>
      </c>
      <c r="E30" s="150">
        <f t="shared" si="6"/>
        <v>3375</v>
      </c>
      <c r="F30" s="150">
        <f t="shared" si="3"/>
        <v>0</v>
      </c>
      <c r="G30" s="151">
        <f t="shared" si="7"/>
        <v>6386.5</v>
      </c>
      <c r="H30" s="153"/>
      <c r="I30" s="344">
        <f t="shared" si="8"/>
        <v>4037.5</v>
      </c>
      <c r="J30" s="187"/>
      <c r="K30" s="191"/>
      <c r="L30" s="187"/>
      <c r="M30" s="338" t="s">
        <v>276</v>
      </c>
      <c r="N30" s="29" t="s">
        <v>2009</v>
      </c>
      <c r="O30" s="29" t="s">
        <v>2002</v>
      </c>
      <c r="P30" s="31">
        <v>130.5</v>
      </c>
      <c r="Q30" s="31"/>
      <c r="R30" s="31">
        <v>187.5</v>
      </c>
      <c r="S30" s="31">
        <v>318</v>
      </c>
      <c r="T30" s="31"/>
      <c r="V30" s="338" t="s">
        <v>276</v>
      </c>
      <c r="W30" s="29" t="s">
        <v>2024</v>
      </c>
      <c r="X30" s="29" t="s">
        <v>2019</v>
      </c>
      <c r="Y30" s="31">
        <v>7.75</v>
      </c>
      <c r="Z30" s="31"/>
      <c r="AA30" s="31"/>
      <c r="AB30" s="31">
        <v>7.75</v>
      </c>
    </row>
    <row r="31" spans="2:28" x14ac:dyDescent="0.3">
      <c r="B31" s="43" t="str">
        <f t="shared" si="4"/>
        <v>25/1007</v>
      </c>
      <c r="C31" s="150">
        <f>$C$10*(P31+Q31)</f>
        <v>666</v>
      </c>
      <c r="D31" s="150">
        <f t="shared" si="2"/>
        <v>0</v>
      </c>
      <c r="E31" s="150">
        <f t="shared" si="6"/>
        <v>0</v>
      </c>
      <c r="F31" s="150">
        <f t="shared" si="3"/>
        <v>0</v>
      </c>
      <c r="G31" s="151">
        <f t="shared" si="7"/>
        <v>666</v>
      </c>
      <c r="H31" s="153"/>
      <c r="I31" s="344">
        <f t="shared" si="8"/>
        <v>0</v>
      </c>
      <c r="J31" s="187"/>
      <c r="K31" s="191"/>
      <c r="L31" s="187"/>
      <c r="M31" s="338" t="s">
        <v>276</v>
      </c>
      <c r="N31" s="29" t="s">
        <v>2010</v>
      </c>
      <c r="O31" s="29" t="s">
        <v>2004</v>
      </c>
      <c r="P31" s="31">
        <v>37</v>
      </c>
      <c r="Q31" s="31"/>
      <c r="R31" s="31"/>
      <c r="S31" s="31">
        <v>37</v>
      </c>
      <c r="T31" s="31"/>
      <c r="V31" s="338" t="s">
        <v>276</v>
      </c>
      <c r="W31" s="29" t="s">
        <v>2025</v>
      </c>
      <c r="X31" s="29" t="s">
        <v>2021</v>
      </c>
      <c r="Y31" s="31">
        <v>126.25</v>
      </c>
      <c r="Z31" s="31"/>
      <c r="AA31" s="31">
        <v>67</v>
      </c>
      <c r="AB31" s="31">
        <v>193.25</v>
      </c>
    </row>
    <row r="32" spans="2:28" x14ac:dyDescent="0.3">
      <c r="B32" s="43" t="str">
        <f t="shared" si="4"/>
        <v>26/0006</v>
      </c>
      <c r="C32" s="150">
        <f t="shared" si="5"/>
        <v>6147</v>
      </c>
      <c r="D32" s="150">
        <f t="shared" si="2"/>
        <v>187.5</v>
      </c>
      <c r="E32" s="150">
        <f t="shared" si="6"/>
        <v>3762</v>
      </c>
      <c r="F32" s="150">
        <f t="shared" si="3"/>
        <v>4925</v>
      </c>
      <c r="G32" s="151">
        <f t="shared" si="7"/>
        <v>15021.5</v>
      </c>
      <c r="H32" s="153"/>
      <c r="I32" s="344">
        <f t="shared" si="8"/>
        <v>8874.5</v>
      </c>
      <c r="J32" s="187"/>
      <c r="K32" s="191"/>
      <c r="L32" s="187"/>
      <c r="M32" s="338" t="s">
        <v>276</v>
      </c>
      <c r="N32" s="29" t="s">
        <v>2011</v>
      </c>
      <c r="O32" s="29" t="s">
        <v>2006</v>
      </c>
      <c r="P32" s="31">
        <v>341.5</v>
      </c>
      <c r="Q32" s="31"/>
      <c r="R32" s="31">
        <v>209</v>
      </c>
      <c r="S32" s="31">
        <v>550.5</v>
      </c>
      <c r="T32" s="31"/>
      <c r="V32" s="338" t="s">
        <v>276</v>
      </c>
      <c r="W32" s="29" t="s">
        <v>2047</v>
      </c>
      <c r="X32" s="29" t="s">
        <v>2030</v>
      </c>
      <c r="Y32" s="31">
        <v>180.25</v>
      </c>
      <c r="Z32" s="31"/>
      <c r="AA32" s="31">
        <v>39.25</v>
      </c>
      <c r="AB32" s="31">
        <v>219.5</v>
      </c>
    </row>
    <row r="33" spans="2:28" x14ac:dyDescent="0.3">
      <c r="B33" s="43" t="str">
        <f t="shared" si="4"/>
        <v>25/0110</v>
      </c>
      <c r="C33" s="150">
        <f t="shared" si="5"/>
        <v>985.5</v>
      </c>
      <c r="D33" s="150">
        <f t="shared" si="2"/>
        <v>368.75</v>
      </c>
      <c r="E33" s="150">
        <f t="shared" si="6"/>
        <v>967.5</v>
      </c>
      <c r="F33" s="150">
        <f t="shared" si="3"/>
        <v>943.75</v>
      </c>
      <c r="G33" s="151">
        <f t="shared" si="7"/>
        <v>3265.5</v>
      </c>
      <c r="H33" s="153"/>
      <c r="I33" s="344">
        <f>SUM(D33:F33)</f>
        <v>2280</v>
      </c>
      <c r="J33" s="187"/>
      <c r="K33" s="191"/>
      <c r="L33" s="187"/>
      <c r="M33" s="338" t="s">
        <v>276</v>
      </c>
      <c r="N33" s="29" t="s">
        <v>2022</v>
      </c>
      <c r="O33" s="29" t="s">
        <v>2015</v>
      </c>
      <c r="P33" s="31">
        <v>54.75</v>
      </c>
      <c r="Q33" s="31"/>
      <c r="R33" s="31">
        <v>53.75</v>
      </c>
      <c r="S33" s="31">
        <v>108.5</v>
      </c>
      <c r="T33" s="31"/>
      <c r="V33" s="338" t="s">
        <v>276</v>
      </c>
      <c r="W33" s="29" t="s">
        <v>2048</v>
      </c>
      <c r="X33" s="29" t="s">
        <v>2032</v>
      </c>
      <c r="Y33" s="31">
        <v>100.75</v>
      </c>
      <c r="Z33" s="31"/>
      <c r="AA33" s="31">
        <v>85.75</v>
      </c>
      <c r="AB33" s="31">
        <v>186.5</v>
      </c>
    </row>
    <row r="34" spans="2:28" x14ac:dyDescent="0.3">
      <c r="B34" s="43" t="str">
        <f t="shared" si="4"/>
        <v>25/1008</v>
      </c>
      <c r="C34" s="150">
        <f t="shared" si="5"/>
        <v>4374</v>
      </c>
      <c r="D34" s="150">
        <f t="shared" si="2"/>
        <v>2662.5</v>
      </c>
      <c r="E34" s="150">
        <f t="shared" si="6"/>
        <v>8523</v>
      </c>
      <c r="F34" s="150">
        <f t="shared" si="3"/>
        <v>0</v>
      </c>
      <c r="G34" s="151">
        <f t="shared" si="7"/>
        <v>15559.5</v>
      </c>
      <c r="H34" s="153"/>
      <c r="I34" s="344">
        <f t="shared" si="8"/>
        <v>11185.5</v>
      </c>
      <c r="J34" s="187"/>
      <c r="K34" s="191"/>
      <c r="L34" s="187"/>
      <c r="M34" s="338" t="s">
        <v>276</v>
      </c>
      <c r="N34" s="29" t="s">
        <v>2023</v>
      </c>
      <c r="O34" s="29" t="s">
        <v>2017</v>
      </c>
      <c r="P34" s="31">
        <v>243</v>
      </c>
      <c r="Q34" s="31"/>
      <c r="R34" s="31">
        <v>473.5</v>
      </c>
      <c r="S34" s="31">
        <v>716.5</v>
      </c>
      <c r="T34" s="31"/>
      <c r="V34" s="338" t="s">
        <v>276</v>
      </c>
      <c r="W34" s="29" t="s">
        <v>2050</v>
      </c>
      <c r="X34" s="29" t="s">
        <v>2036</v>
      </c>
      <c r="Y34" s="31"/>
      <c r="Z34" s="31"/>
      <c r="AA34" s="31">
        <v>10.5</v>
      </c>
      <c r="AB34" s="31">
        <v>10.5</v>
      </c>
    </row>
    <row r="35" spans="2:28" x14ac:dyDescent="0.3">
      <c r="B35" s="43" t="str">
        <f t="shared" si="4"/>
        <v>25/1009</v>
      </c>
      <c r="C35" s="150">
        <f t="shared" si="5"/>
        <v>139.5</v>
      </c>
      <c r="D35" s="150">
        <f t="shared" si="2"/>
        <v>193.75</v>
      </c>
      <c r="E35" s="150">
        <f t="shared" si="6"/>
        <v>1233</v>
      </c>
      <c r="F35" s="150">
        <f t="shared" si="3"/>
        <v>0</v>
      </c>
      <c r="G35" s="151">
        <f t="shared" si="7"/>
        <v>1566.25</v>
      </c>
      <c r="H35" s="153"/>
      <c r="I35" s="344">
        <f t="shared" si="8"/>
        <v>1426.75</v>
      </c>
      <c r="J35" s="187"/>
      <c r="K35" s="191"/>
      <c r="L35" s="187"/>
      <c r="M35" s="338" t="s">
        <v>276</v>
      </c>
      <c r="N35" s="29" t="s">
        <v>2024</v>
      </c>
      <c r="O35" s="29" t="s">
        <v>2019</v>
      </c>
      <c r="P35" s="31">
        <v>7.75</v>
      </c>
      <c r="Q35" s="31"/>
      <c r="R35" s="31">
        <v>68.5</v>
      </c>
      <c r="S35" s="31">
        <v>76.25</v>
      </c>
      <c r="T35" s="31"/>
      <c r="V35" s="338" t="s">
        <v>276</v>
      </c>
      <c r="W35" s="29" t="s">
        <v>2052</v>
      </c>
      <c r="X35" s="29" t="s">
        <v>2040</v>
      </c>
      <c r="Y35" s="31">
        <v>7.75</v>
      </c>
      <c r="Z35" s="31"/>
      <c r="AA35" s="31">
        <v>21.5</v>
      </c>
      <c r="AB35" s="31">
        <v>29.25</v>
      </c>
    </row>
    <row r="36" spans="2:28" x14ac:dyDescent="0.3">
      <c r="B36" s="43" t="str">
        <f t="shared" si="4"/>
        <v>26/0018</v>
      </c>
      <c r="C36" s="150">
        <f t="shared" si="5"/>
        <v>5341.5</v>
      </c>
      <c r="D36" s="150">
        <f t="shared" si="2"/>
        <v>3156.25</v>
      </c>
      <c r="E36" s="150">
        <f t="shared" si="6"/>
        <v>1890</v>
      </c>
      <c r="F36" s="150">
        <f t="shared" si="3"/>
        <v>1675</v>
      </c>
      <c r="G36" s="151">
        <f t="shared" si="7"/>
        <v>12062.75</v>
      </c>
      <c r="H36" s="153"/>
      <c r="I36" s="344">
        <f t="shared" si="8"/>
        <v>6721.25</v>
      </c>
      <c r="J36" s="187"/>
      <c r="K36" s="191"/>
      <c r="L36" s="187"/>
      <c r="M36" s="338" t="s">
        <v>276</v>
      </c>
      <c r="N36" s="29" t="s">
        <v>2025</v>
      </c>
      <c r="O36" s="29" t="s">
        <v>2021</v>
      </c>
      <c r="P36" s="31">
        <v>296.75</v>
      </c>
      <c r="Q36" s="31"/>
      <c r="R36" s="31">
        <v>105</v>
      </c>
      <c r="S36" s="31">
        <v>401.75</v>
      </c>
      <c r="T36" s="31"/>
      <c r="V36" s="338" t="s">
        <v>276</v>
      </c>
      <c r="W36" s="29" t="s">
        <v>2053</v>
      </c>
      <c r="X36" s="29" t="s">
        <v>1723</v>
      </c>
      <c r="Y36" s="31">
        <v>34</v>
      </c>
      <c r="Z36" s="31"/>
      <c r="AA36" s="31"/>
      <c r="AB36" s="31">
        <v>34</v>
      </c>
    </row>
    <row r="37" spans="2:28" x14ac:dyDescent="0.3">
      <c r="B37" s="43" t="str">
        <f t="shared" si="4"/>
        <v>25/0111</v>
      </c>
      <c r="C37" s="150">
        <f t="shared" si="5"/>
        <v>5116.5</v>
      </c>
      <c r="D37" s="150">
        <f t="shared" si="2"/>
        <v>4506.25</v>
      </c>
      <c r="E37" s="150">
        <f t="shared" si="6"/>
        <v>3676.5</v>
      </c>
      <c r="F37" s="150">
        <f t="shared" si="3"/>
        <v>981.25</v>
      </c>
      <c r="G37" s="151">
        <f t="shared" si="7"/>
        <v>14280.5</v>
      </c>
      <c r="H37" s="153"/>
      <c r="I37" s="344">
        <f t="shared" si="8"/>
        <v>9164</v>
      </c>
      <c r="J37" s="187"/>
      <c r="K37" s="191"/>
      <c r="L37" s="187"/>
      <c r="M37" s="338" t="s">
        <v>276</v>
      </c>
      <c r="N37" s="29" t="s">
        <v>2047</v>
      </c>
      <c r="O37" s="29" t="s">
        <v>2030</v>
      </c>
      <c r="P37" s="31">
        <v>284.25</v>
      </c>
      <c r="Q37" s="31"/>
      <c r="R37" s="31">
        <v>204.25</v>
      </c>
      <c r="S37" s="31">
        <v>488.5</v>
      </c>
      <c r="T37" s="31"/>
      <c r="V37" s="338" t="s">
        <v>276</v>
      </c>
      <c r="W37" s="29" t="s">
        <v>2054</v>
      </c>
      <c r="X37" s="29" t="s">
        <v>2043</v>
      </c>
      <c r="Y37" s="31"/>
      <c r="Z37" s="31"/>
      <c r="AA37" s="31">
        <v>30.75</v>
      </c>
      <c r="AB37" s="31">
        <v>30.75</v>
      </c>
    </row>
    <row r="38" spans="2:28" x14ac:dyDescent="0.3">
      <c r="B38" s="43" t="str">
        <f t="shared" si="4"/>
        <v>25/1010</v>
      </c>
      <c r="C38" s="150">
        <f t="shared" si="5"/>
        <v>4450.5</v>
      </c>
      <c r="D38" s="150">
        <f t="shared" si="2"/>
        <v>2518.75</v>
      </c>
      <c r="E38" s="150">
        <f t="shared" si="6"/>
        <v>18661.5</v>
      </c>
      <c r="F38" s="150">
        <f t="shared" si="3"/>
        <v>2143.75</v>
      </c>
      <c r="G38" s="151">
        <f t="shared" si="7"/>
        <v>27774.5</v>
      </c>
      <c r="H38" s="153"/>
      <c r="I38" s="344">
        <f t="shared" si="8"/>
        <v>23324</v>
      </c>
      <c r="J38" s="187"/>
      <c r="K38" s="191"/>
      <c r="L38" s="187"/>
      <c r="M38" s="338" t="s">
        <v>276</v>
      </c>
      <c r="N38" s="29" t="s">
        <v>2048</v>
      </c>
      <c r="O38" s="29" t="s">
        <v>2032</v>
      </c>
      <c r="P38" s="31">
        <v>247.25</v>
      </c>
      <c r="Q38" s="31"/>
      <c r="R38" s="31">
        <v>1036.75</v>
      </c>
      <c r="S38" s="31">
        <v>1284</v>
      </c>
      <c r="T38" s="31"/>
      <c r="V38" s="338" t="s">
        <v>276</v>
      </c>
      <c r="W38" s="29" t="s">
        <v>2093</v>
      </c>
      <c r="X38" s="29" t="s">
        <v>2059</v>
      </c>
      <c r="Y38" s="31">
        <v>18.75</v>
      </c>
      <c r="Z38" s="31"/>
      <c r="AA38" s="31">
        <v>7</v>
      </c>
      <c r="AB38" s="31">
        <v>25.75</v>
      </c>
    </row>
    <row r="39" spans="2:28" x14ac:dyDescent="0.3">
      <c r="B39" s="43" t="str">
        <f t="shared" si="4"/>
        <v>26/0011</v>
      </c>
      <c r="C39" s="150">
        <f t="shared" si="5"/>
        <v>144</v>
      </c>
      <c r="D39" s="150">
        <f t="shared" si="2"/>
        <v>0</v>
      </c>
      <c r="E39" s="150">
        <f t="shared" si="6"/>
        <v>1593</v>
      </c>
      <c r="F39" s="150">
        <f t="shared" si="3"/>
        <v>0</v>
      </c>
      <c r="G39" s="151">
        <f t="shared" si="7"/>
        <v>1737</v>
      </c>
      <c r="H39" s="153"/>
      <c r="I39" s="344">
        <f>SUM(D39:F39)</f>
        <v>1593</v>
      </c>
      <c r="J39" s="187"/>
      <c r="K39" s="191"/>
      <c r="L39" s="187"/>
      <c r="M39" s="338" t="s">
        <v>276</v>
      </c>
      <c r="N39" s="29" t="s">
        <v>2049</v>
      </c>
      <c r="O39" s="29" t="s">
        <v>2034</v>
      </c>
      <c r="P39" s="31">
        <v>8</v>
      </c>
      <c r="Q39" s="31"/>
      <c r="R39" s="31">
        <v>88.5</v>
      </c>
      <c r="S39" s="31">
        <v>96.5</v>
      </c>
      <c r="T39" s="31"/>
      <c r="V39" s="338" t="s">
        <v>276</v>
      </c>
      <c r="W39" s="29" t="s">
        <v>2095</v>
      </c>
      <c r="X39" s="29" t="s">
        <v>2063</v>
      </c>
      <c r="Y39" s="31">
        <v>23.25</v>
      </c>
      <c r="Z39" s="31"/>
      <c r="AA39" s="31">
        <v>5.25</v>
      </c>
      <c r="AB39" s="31">
        <v>28.5</v>
      </c>
    </row>
    <row r="40" spans="2:28" x14ac:dyDescent="0.3">
      <c r="B40" s="43" t="str">
        <f t="shared" si="4"/>
        <v>26/0017</v>
      </c>
      <c r="C40" s="150">
        <f t="shared" si="5"/>
        <v>0</v>
      </c>
      <c r="D40" s="150">
        <f t="shared" si="2"/>
        <v>0</v>
      </c>
      <c r="E40" s="150">
        <f t="shared" si="6"/>
        <v>189</v>
      </c>
      <c r="F40" s="150">
        <f t="shared" si="3"/>
        <v>262.5</v>
      </c>
      <c r="G40" s="151">
        <f t="shared" si="7"/>
        <v>451.5</v>
      </c>
      <c r="H40" s="153"/>
      <c r="I40" s="344">
        <f>SUM(D40:F40)</f>
        <v>451.5</v>
      </c>
      <c r="J40" s="187"/>
      <c r="K40" s="191"/>
      <c r="L40" s="187"/>
      <c r="M40" s="338" t="s">
        <v>276</v>
      </c>
      <c r="N40" s="29" t="s">
        <v>2050</v>
      </c>
      <c r="O40" s="29" t="s">
        <v>2036</v>
      </c>
      <c r="P40" s="31"/>
      <c r="Q40" s="31"/>
      <c r="R40" s="31">
        <v>10.5</v>
      </c>
      <c r="S40" s="31">
        <v>10.5</v>
      </c>
      <c r="T40" s="31"/>
      <c r="V40" s="338" t="s">
        <v>276</v>
      </c>
      <c r="W40" s="29" t="s">
        <v>2096</v>
      </c>
      <c r="X40" s="29" t="s">
        <v>2065</v>
      </c>
      <c r="Y40" s="31">
        <v>4.75</v>
      </c>
      <c r="Z40" s="31"/>
      <c r="AA40" s="31">
        <v>7</v>
      </c>
      <c r="AB40" s="31">
        <v>11.75</v>
      </c>
    </row>
    <row r="41" spans="2:28" x14ac:dyDescent="0.3">
      <c r="B41" s="43" t="str">
        <f t="shared" si="4"/>
        <v>26/0019</v>
      </c>
      <c r="C41" s="150">
        <f t="shared" si="5"/>
        <v>7506</v>
      </c>
      <c r="D41" s="150">
        <f t="shared" si="2"/>
        <v>0</v>
      </c>
      <c r="E41" s="150">
        <f t="shared" si="6"/>
        <v>1458</v>
      </c>
      <c r="F41" s="150">
        <f t="shared" si="3"/>
        <v>0</v>
      </c>
      <c r="G41" s="151">
        <f t="shared" si="7"/>
        <v>8964</v>
      </c>
      <c r="H41" s="153"/>
      <c r="I41" s="344">
        <f>SUM(D41:F41)</f>
        <v>1458</v>
      </c>
      <c r="J41" s="187"/>
      <c r="K41" s="191"/>
      <c r="L41" s="187"/>
      <c r="M41" s="338" t="s">
        <v>276</v>
      </c>
      <c r="N41" s="29" t="s">
        <v>2051</v>
      </c>
      <c r="O41" s="29" t="s">
        <v>2038</v>
      </c>
      <c r="P41" s="31">
        <v>417</v>
      </c>
      <c r="Q41" s="31"/>
      <c r="R41" s="31">
        <v>81</v>
      </c>
      <c r="S41" s="31">
        <v>498</v>
      </c>
      <c r="T41" s="31"/>
      <c r="V41" s="338" t="s">
        <v>276</v>
      </c>
      <c r="W41" s="29" t="s">
        <v>2097</v>
      </c>
      <c r="X41" s="29" t="s">
        <v>2067</v>
      </c>
      <c r="Y41" s="31">
        <v>100.5</v>
      </c>
      <c r="Z41" s="31"/>
      <c r="AA41" s="31">
        <v>9.25</v>
      </c>
      <c r="AB41" s="31">
        <v>109.75</v>
      </c>
    </row>
    <row r="42" spans="2:28" x14ac:dyDescent="0.3">
      <c r="B42" s="43" t="str">
        <f t="shared" si="4"/>
        <v>26/0020</v>
      </c>
      <c r="C42" s="150">
        <f t="shared" si="5"/>
        <v>5121</v>
      </c>
      <c r="D42" s="150">
        <f t="shared" si="2"/>
        <v>193.75</v>
      </c>
      <c r="E42" s="150">
        <f t="shared" si="6"/>
        <v>747</v>
      </c>
      <c r="F42" s="150">
        <f t="shared" si="3"/>
        <v>537.5</v>
      </c>
      <c r="G42" s="151">
        <f t="shared" si="7"/>
        <v>6599.25</v>
      </c>
      <c r="H42" s="153"/>
      <c r="I42" s="344">
        <f t="shared" si="8"/>
        <v>1478.25</v>
      </c>
      <c r="J42" s="187"/>
      <c r="K42" s="191"/>
      <c r="L42" s="187"/>
      <c r="M42" s="338" t="s">
        <v>276</v>
      </c>
      <c r="N42" s="29" t="s">
        <v>2052</v>
      </c>
      <c r="O42" s="29" t="s">
        <v>2040</v>
      </c>
      <c r="P42" s="31">
        <v>284.5</v>
      </c>
      <c r="Q42" s="31"/>
      <c r="R42" s="31">
        <v>41.5</v>
      </c>
      <c r="S42" s="31">
        <v>326</v>
      </c>
      <c r="T42" s="31"/>
      <c r="V42" s="338" t="s">
        <v>276</v>
      </c>
      <c r="W42" s="29" t="s">
        <v>2098</v>
      </c>
      <c r="X42" s="29" t="s">
        <v>2069</v>
      </c>
      <c r="Y42" s="31">
        <v>39.5</v>
      </c>
      <c r="Z42" s="31"/>
      <c r="AA42" s="31">
        <v>20.5</v>
      </c>
      <c r="AB42" s="31">
        <v>60</v>
      </c>
    </row>
    <row r="43" spans="2:28" x14ac:dyDescent="0.3">
      <c r="B43" s="43" t="str">
        <f t="shared" si="4"/>
        <v>26/0024</v>
      </c>
      <c r="C43" s="150">
        <f t="shared" si="5"/>
        <v>828</v>
      </c>
      <c r="D43" s="150">
        <f t="shared" ref="D43:D74" si="9">IFERROR(((VLOOKUP(B43,$W$11:$AB$112,3,0)+VLOOKUP(B43,$W$11:$AB$112,4,0))*$D$10),0)</f>
        <v>850</v>
      </c>
      <c r="E43" s="150">
        <f t="shared" si="6"/>
        <v>0</v>
      </c>
      <c r="F43" s="150">
        <f t="shared" ref="F43:F74" si="10">IFERROR(((VLOOKUP(B43,$W$11:$AB$112,5,0))*$F$10),0)</f>
        <v>0</v>
      </c>
      <c r="G43" s="151">
        <f t="shared" si="7"/>
        <v>1678</v>
      </c>
      <c r="H43" s="153"/>
      <c r="I43" s="344">
        <f t="shared" si="8"/>
        <v>850</v>
      </c>
      <c r="J43" s="187"/>
      <c r="K43" s="191"/>
      <c r="L43" s="187"/>
      <c r="M43" s="338" t="s">
        <v>276</v>
      </c>
      <c r="N43" s="29" t="s">
        <v>2053</v>
      </c>
      <c r="O43" s="29" t="s">
        <v>1723</v>
      </c>
      <c r="P43" s="31">
        <v>46</v>
      </c>
      <c r="Q43" s="31"/>
      <c r="R43" s="31"/>
      <c r="S43" s="31">
        <v>46</v>
      </c>
      <c r="T43" s="31"/>
      <c r="V43" s="338" t="s">
        <v>276</v>
      </c>
      <c r="W43" s="29" t="s">
        <v>2099</v>
      </c>
      <c r="X43" s="29" t="s">
        <v>2071</v>
      </c>
      <c r="Y43" s="31">
        <v>69.75</v>
      </c>
      <c r="Z43" s="31"/>
      <c r="AA43" s="31"/>
      <c r="AB43" s="31">
        <v>69.75</v>
      </c>
    </row>
    <row r="44" spans="2:28" x14ac:dyDescent="0.3">
      <c r="B44" s="43" t="str">
        <f t="shared" si="4"/>
        <v>26/0028</v>
      </c>
      <c r="C44" s="150">
        <f t="shared" si="5"/>
        <v>3240</v>
      </c>
      <c r="D44" s="150">
        <f t="shared" si="9"/>
        <v>0</v>
      </c>
      <c r="E44" s="150">
        <f t="shared" si="6"/>
        <v>1075.5</v>
      </c>
      <c r="F44" s="150">
        <f t="shared" si="10"/>
        <v>768.75</v>
      </c>
      <c r="G44" s="151">
        <f t="shared" si="7"/>
        <v>5084.25</v>
      </c>
      <c r="H44" s="153"/>
      <c r="I44" s="344">
        <f>SUM(D44:F44)</f>
        <v>1844.25</v>
      </c>
      <c r="J44" s="187"/>
      <c r="K44" s="191"/>
      <c r="L44" s="187"/>
      <c r="M44" s="338" t="s">
        <v>276</v>
      </c>
      <c r="N44" s="29" t="s">
        <v>2054</v>
      </c>
      <c r="O44" s="29" t="s">
        <v>2043</v>
      </c>
      <c r="P44" s="31">
        <v>180</v>
      </c>
      <c r="Q44" s="31"/>
      <c r="R44" s="31">
        <v>59.75</v>
      </c>
      <c r="S44" s="31">
        <v>239.75</v>
      </c>
      <c r="T44" s="31"/>
      <c r="V44" s="338" t="s">
        <v>276</v>
      </c>
      <c r="W44" s="29" t="s">
        <v>2100</v>
      </c>
      <c r="X44" s="29" t="s">
        <v>2073</v>
      </c>
      <c r="Y44" s="31">
        <v>15.5</v>
      </c>
      <c r="Z44" s="31"/>
      <c r="AA44" s="31">
        <v>13.75</v>
      </c>
      <c r="AB44" s="31">
        <v>29.25</v>
      </c>
    </row>
    <row r="45" spans="2:28" x14ac:dyDescent="0.3">
      <c r="B45" s="43" t="str">
        <f t="shared" si="4"/>
        <v>25/0112</v>
      </c>
      <c r="C45" s="150">
        <f t="shared" si="5"/>
        <v>337.5</v>
      </c>
      <c r="D45" s="150">
        <f t="shared" si="9"/>
        <v>468.75</v>
      </c>
      <c r="E45" s="150">
        <f t="shared" si="6"/>
        <v>918</v>
      </c>
      <c r="F45" s="150">
        <f t="shared" si="10"/>
        <v>175</v>
      </c>
      <c r="G45" s="151">
        <f t="shared" si="7"/>
        <v>1899.25</v>
      </c>
      <c r="H45" s="153"/>
      <c r="I45" s="344">
        <f t="shared" si="8"/>
        <v>1561.75</v>
      </c>
      <c r="J45" s="187"/>
      <c r="K45" s="191"/>
      <c r="L45" s="187"/>
      <c r="M45" s="338" t="s">
        <v>276</v>
      </c>
      <c r="N45" s="29" t="s">
        <v>2093</v>
      </c>
      <c r="O45" s="29" t="s">
        <v>2059</v>
      </c>
      <c r="P45" s="31">
        <v>18.75</v>
      </c>
      <c r="Q45" s="31"/>
      <c r="R45" s="31">
        <v>51</v>
      </c>
      <c r="S45" s="31">
        <v>69.75</v>
      </c>
      <c r="T45" s="31"/>
      <c r="V45" s="338" t="s">
        <v>276</v>
      </c>
      <c r="W45" s="29" t="s">
        <v>2101</v>
      </c>
      <c r="X45" s="29" t="s">
        <v>2075</v>
      </c>
      <c r="Y45" s="31"/>
      <c r="Z45" s="31"/>
      <c r="AA45" s="31">
        <v>4.25</v>
      </c>
      <c r="AB45" s="31">
        <v>4.25</v>
      </c>
    </row>
    <row r="46" spans="2:28" x14ac:dyDescent="0.3">
      <c r="B46" s="43" t="str">
        <f t="shared" si="4"/>
        <v>25/0113</v>
      </c>
      <c r="C46" s="150">
        <f t="shared" si="5"/>
        <v>288</v>
      </c>
      <c r="D46" s="150">
        <f t="shared" si="9"/>
        <v>0</v>
      </c>
      <c r="E46" s="150">
        <f t="shared" si="6"/>
        <v>774</v>
      </c>
      <c r="F46" s="150">
        <f t="shared" si="10"/>
        <v>0</v>
      </c>
      <c r="G46" s="151">
        <f t="shared" si="7"/>
        <v>1062</v>
      </c>
      <c r="H46" s="153"/>
      <c r="I46" s="344">
        <f t="shared" si="8"/>
        <v>774</v>
      </c>
      <c r="J46" s="187"/>
      <c r="K46" s="191"/>
      <c r="L46" s="187"/>
      <c r="M46" s="338" t="s">
        <v>276</v>
      </c>
      <c r="N46" s="29" t="s">
        <v>2094</v>
      </c>
      <c r="O46" s="29" t="s">
        <v>2061</v>
      </c>
      <c r="P46" s="31">
        <v>16</v>
      </c>
      <c r="Q46" s="31"/>
      <c r="R46" s="31">
        <v>43</v>
      </c>
      <c r="S46" s="31">
        <v>59</v>
      </c>
      <c r="T46" s="31"/>
      <c r="V46" s="338" t="s">
        <v>276</v>
      </c>
      <c r="W46" s="29" t="s">
        <v>2104</v>
      </c>
      <c r="X46" s="29" t="s">
        <v>1726</v>
      </c>
      <c r="Y46" s="31"/>
      <c r="Z46" s="31"/>
      <c r="AA46" s="31">
        <v>14.25</v>
      </c>
      <c r="AB46" s="31">
        <v>14.25</v>
      </c>
    </row>
    <row r="47" spans="2:28" x14ac:dyDescent="0.3">
      <c r="B47" s="43" t="str">
        <f t="shared" si="4"/>
        <v>25/0142</v>
      </c>
      <c r="C47" s="150">
        <f t="shared" si="5"/>
        <v>634.5</v>
      </c>
      <c r="D47" s="150">
        <f t="shared" si="9"/>
        <v>581.25</v>
      </c>
      <c r="E47" s="150">
        <f t="shared" si="6"/>
        <v>364.5</v>
      </c>
      <c r="F47" s="150">
        <f t="shared" si="10"/>
        <v>131.25</v>
      </c>
      <c r="G47" s="151">
        <f t="shared" si="7"/>
        <v>1711.5</v>
      </c>
      <c r="H47" s="153"/>
      <c r="I47" s="344">
        <f t="shared" si="8"/>
        <v>1077</v>
      </c>
      <c r="J47" s="187"/>
      <c r="K47" s="191"/>
      <c r="L47" s="187"/>
      <c r="M47" s="338" t="s">
        <v>276</v>
      </c>
      <c r="N47" s="29" t="s">
        <v>2095</v>
      </c>
      <c r="O47" s="29" t="s">
        <v>2063</v>
      </c>
      <c r="P47" s="31">
        <v>35.25</v>
      </c>
      <c r="Q47" s="31"/>
      <c r="R47" s="31">
        <v>20.25</v>
      </c>
      <c r="S47" s="31">
        <v>55.5</v>
      </c>
      <c r="T47" s="31"/>
      <c r="V47" s="338" t="s">
        <v>276</v>
      </c>
      <c r="W47" s="29" t="s">
        <v>2105</v>
      </c>
      <c r="X47" s="29" t="s">
        <v>2082</v>
      </c>
      <c r="Y47" s="31"/>
      <c r="Z47" s="31"/>
      <c r="AA47" s="31">
        <v>6.75</v>
      </c>
      <c r="AB47" s="31">
        <v>6.75</v>
      </c>
    </row>
    <row r="48" spans="2:28" x14ac:dyDescent="0.3">
      <c r="B48" s="43" t="str">
        <f t="shared" si="4"/>
        <v>25/1011</v>
      </c>
      <c r="C48" s="150">
        <f t="shared" si="5"/>
        <v>5922</v>
      </c>
      <c r="D48" s="150">
        <f t="shared" si="9"/>
        <v>118.75</v>
      </c>
      <c r="E48" s="150">
        <f t="shared" si="6"/>
        <v>3888</v>
      </c>
      <c r="F48" s="150">
        <f t="shared" si="10"/>
        <v>175</v>
      </c>
      <c r="G48" s="151">
        <f t="shared" si="7"/>
        <v>10103.75</v>
      </c>
      <c r="H48" s="153"/>
      <c r="I48" s="344">
        <f t="shared" si="8"/>
        <v>4181.75</v>
      </c>
      <c r="J48" s="187"/>
      <c r="K48" s="191"/>
      <c r="L48" s="187"/>
      <c r="M48" s="338" t="s">
        <v>276</v>
      </c>
      <c r="N48" s="29" t="s">
        <v>2096</v>
      </c>
      <c r="O48" s="29" t="s">
        <v>2065</v>
      </c>
      <c r="P48" s="31">
        <v>329</v>
      </c>
      <c r="Q48" s="31"/>
      <c r="R48" s="31">
        <v>216</v>
      </c>
      <c r="S48" s="31">
        <v>545</v>
      </c>
      <c r="T48" s="31"/>
      <c r="V48" s="338" t="s">
        <v>276</v>
      </c>
      <c r="W48" s="29" t="s">
        <v>2106</v>
      </c>
      <c r="X48" s="29" t="s">
        <v>2084</v>
      </c>
      <c r="Y48" s="31">
        <v>40</v>
      </c>
      <c r="Z48" s="31"/>
      <c r="AA48" s="31">
        <v>4</v>
      </c>
      <c r="AB48" s="31">
        <v>44</v>
      </c>
    </row>
    <row r="49" spans="2:28" x14ac:dyDescent="0.3">
      <c r="B49" s="43" t="str">
        <f t="shared" si="4"/>
        <v>26/0001</v>
      </c>
      <c r="C49" s="150">
        <f t="shared" si="5"/>
        <v>7983</v>
      </c>
      <c r="D49" s="150">
        <f t="shared" si="9"/>
        <v>2512.5</v>
      </c>
      <c r="E49" s="150">
        <f t="shared" si="6"/>
        <v>6453</v>
      </c>
      <c r="F49" s="150">
        <f t="shared" si="10"/>
        <v>231.25</v>
      </c>
      <c r="G49" s="151">
        <f t="shared" si="7"/>
        <v>17179.75</v>
      </c>
      <c r="H49" s="153"/>
      <c r="I49" s="344">
        <f t="shared" si="8"/>
        <v>9196.75</v>
      </c>
      <c r="J49" s="187"/>
      <c r="K49" s="191"/>
      <c r="L49" s="187"/>
      <c r="M49" s="338" t="s">
        <v>276</v>
      </c>
      <c r="N49" s="29" t="s">
        <v>2097</v>
      </c>
      <c r="O49" s="29" t="s">
        <v>2067</v>
      </c>
      <c r="P49" s="31">
        <v>443.5</v>
      </c>
      <c r="Q49" s="31"/>
      <c r="R49" s="31">
        <v>358.5</v>
      </c>
      <c r="S49" s="31">
        <v>802</v>
      </c>
      <c r="T49" s="31"/>
      <c r="V49" s="338" t="s">
        <v>276</v>
      </c>
      <c r="W49" s="29" t="s">
        <v>2143</v>
      </c>
      <c r="X49" s="29" t="s">
        <v>1754</v>
      </c>
      <c r="Y49" s="31">
        <v>18</v>
      </c>
      <c r="Z49" s="31"/>
      <c r="AA49" s="31">
        <v>3.5</v>
      </c>
      <c r="AB49" s="31">
        <v>21.5</v>
      </c>
    </row>
    <row r="50" spans="2:28" x14ac:dyDescent="0.3">
      <c r="B50" s="43" t="str">
        <f t="shared" si="4"/>
        <v>26/0002</v>
      </c>
      <c r="C50" s="150">
        <f t="shared" si="5"/>
        <v>1125</v>
      </c>
      <c r="D50" s="150">
        <f t="shared" si="9"/>
        <v>987.5</v>
      </c>
      <c r="E50" s="150">
        <f t="shared" si="6"/>
        <v>1656</v>
      </c>
      <c r="F50" s="150">
        <f t="shared" si="10"/>
        <v>512.5</v>
      </c>
      <c r="G50" s="151">
        <f t="shared" si="7"/>
        <v>4281</v>
      </c>
      <c r="H50" s="153"/>
      <c r="I50" s="344">
        <f>SUM(D50:F50)</f>
        <v>3156</v>
      </c>
      <c r="J50" s="187"/>
      <c r="K50" s="191"/>
      <c r="L50" s="187"/>
      <c r="M50" s="338" t="s">
        <v>276</v>
      </c>
      <c r="N50" s="29" t="s">
        <v>2098</v>
      </c>
      <c r="O50" s="29" t="s">
        <v>2069</v>
      </c>
      <c r="P50" s="31">
        <v>62.5</v>
      </c>
      <c r="Q50" s="31"/>
      <c r="R50" s="31">
        <v>92</v>
      </c>
      <c r="S50" s="31">
        <v>154.5</v>
      </c>
      <c r="T50" s="31"/>
      <c r="V50" s="338" t="s">
        <v>276</v>
      </c>
      <c r="W50" s="29" t="s">
        <v>2144</v>
      </c>
      <c r="X50" s="29" t="s">
        <v>1830</v>
      </c>
      <c r="Y50" s="31"/>
      <c r="Z50" s="31"/>
      <c r="AA50" s="31">
        <v>1.25</v>
      </c>
      <c r="AB50" s="31">
        <v>1.25</v>
      </c>
    </row>
    <row r="51" spans="2:28" x14ac:dyDescent="0.3">
      <c r="B51" s="43" t="str">
        <f t="shared" si="4"/>
        <v>26/0003</v>
      </c>
      <c r="C51" s="150">
        <f t="shared" si="5"/>
        <v>4909.5</v>
      </c>
      <c r="D51" s="150">
        <f t="shared" si="9"/>
        <v>1743.75</v>
      </c>
      <c r="E51" s="150">
        <f t="shared" si="6"/>
        <v>1224</v>
      </c>
      <c r="F51" s="150">
        <f t="shared" si="10"/>
        <v>0</v>
      </c>
      <c r="G51" s="151">
        <f t="shared" si="7"/>
        <v>7877.25</v>
      </c>
      <c r="H51" s="153"/>
      <c r="I51" s="344">
        <f>SUM(D51:F51)</f>
        <v>2967.75</v>
      </c>
      <c r="J51" s="187"/>
      <c r="K51" s="191"/>
      <c r="L51" s="187"/>
      <c r="M51" s="338" t="s">
        <v>276</v>
      </c>
      <c r="N51" s="29" t="s">
        <v>2099</v>
      </c>
      <c r="O51" s="29" t="s">
        <v>2071</v>
      </c>
      <c r="P51" s="31">
        <v>272.75</v>
      </c>
      <c r="Q51" s="31"/>
      <c r="R51" s="31">
        <v>68</v>
      </c>
      <c r="S51" s="31">
        <v>340.75</v>
      </c>
      <c r="T51" s="31"/>
      <c r="V51" s="338" t="s">
        <v>276</v>
      </c>
      <c r="W51" s="29" t="s">
        <v>2145</v>
      </c>
      <c r="X51" s="29" t="s">
        <v>2119</v>
      </c>
      <c r="Y51" s="31">
        <v>165.5</v>
      </c>
      <c r="Z51" s="31"/>
      <c r="AA51" s="31">
        <v>11.5</v>
      </c>
      <c r="AB51" s="31">
        <v>177</v>
      </c>
    </row>
    <row r="52" spans="2:28" x14ac:dyDescent="0.3">
      <c r="B52" s="43" t="str">
        <f t="shared" si="4"/>
        <v>26/0025</v>
      </c>
      <c r="C52" s="150">
        <f t="shared" si="5"/>
        <v>2169</v>
      </c>
      <c r="D52" s="150">
        <f t="shared" si="9"/>
        <v>387.5</v>
      </c>
      <c r="E52" s="150">
        <f t="shared" si="6"/>
        <v>247.5</v>
      </c>
      <c r="F52" s="150">
        <f t="shared" si="10"/>
        <v>343.75</v>
      </c>
      <c r="G52" s="151">
        <f t="shared" si="7"/>
        <v>3147.75</v>
      </c>
      <c r="H52" s="153"/>
      <c r="I52" s="344">
        <f t="shared" si="8"/>
        <v>978.75</v>
      </c>
      <c r="J52" s="187"/>
      <c r="K52" s="191"/>
      <c r="L52" s="187"/>
      <c r="M52" s="338" t="s">
        <v>276</v>
      </c>
      <c r="N52" s="29" t="s">
        <v>2100</v>
      </c>
      <c r="O52" s="29" t="s">
        <v>2073</v>
      </c>
      <c r="P52" s="31">
        <v>120.5</v>
      </c>
      <c r="Q52" s="31"/>
      <c r="R52" s="31">
        <v>13.75</v>
      </c>
      <c r="S52" s="31">
        <v>134.25</v>
      </c>
      <c r="T52" s="31"/>
      <c r="V52" s="338" t="s">
        <v>276</v>
      </c>
      <c r="W52" s="29" t="s">
        <v>2146</v>
      </c>
      <c r="X52" s="29" t="s">
        <v>1726</v>
      </c>
      <c r="Y52" s="31"/>
      <c r="Z52" s="31"/>
      <c r="AA52" s="31">
        <v>1.5</v>
      </c>
      <c r="AB52" s="31">
        <v>1.5</v>
      </c>
    </row>
    <row r="53" spans="2:28" x14ac:dyDescent="0.3">
      <c r="B53" s="43" t="str">
        <f t="shared" si="4"/>
        <v>26/0026</v>
      </c>
      <c r="C53" s="150">
        <f t="shared" si="5"/>
        <v>553.5</v>
      </c>
      <c r="D53" s="150">
        <f t="shared" si="9"/>
        <v>0</v>
      </c>
      <c r="E53" s="150">
        <f t="shared" si="6"/>
        <v>76.5</v>
      </c>
      <c r="F53" s="150">
        <f t="shared" si="10"/>
        <v>106.25</v>
      </c>
      <c r="G53" s="151">
        <f t="shared" si="7"/>
        <v>736.25</v>
      </c>
      <c r="H53" s="153"/>
      <c r="I53" s="344">
        <f t="shared" si="8"/>
        <v>182.75</v>
      </c>
      <c r="J53" s="187"/>
      <c r="K53" s="191"/>
      <c r="L53" s="187"/>
      <c r="M53" s="338" t="s">
        <v>276</v>
      </c>
      <c r="N53" s="29" t="s">
        <v>2101</v>
      </c>
      <c r="O53" s="29" t="s">
        <v>2075</v>
      </c>
      <c r="P53" s="31">
        <v>30.75</v>
      </c>
      <c r="Q53" s="31"/>
      <c r="R53" s="31">
        <v>4.25</v>
      </c>
      <c r="S53" s="31">
        <v>35</v>
      </c>
      <c r="T53" s="31"/>
      <c r="V53" s="338" t="s">
        <v>276</v>
      </c>
      <c r="W53" s="29" t="s">
        <v>2147</v>
      </c>
      <c r="X53" s="29" t="s">
        <v>2122</v>
      </c>
      <c r="Y53" s="31"/>
      <c r="Z53" s="31"/>
      <c r="AA53" s="31">
        <v>3.5</v>
      </c>
      <c r="AB53" s="31">
        <v>3.5</v>
      </c>
    </row>
    <row r="54" spans="2:28" x14ac:dyDescent="0.3">
      <c r="B54" s="43" t="str">
        <f t="shared" si="4"/>
        <v>26/0027</v>
      </c>
      <c r="C54" s="150">
        <f t="shared" si="5"/>
        <v>252</v>
      </c>
      <c r="D54" s="150">
        <f t="shared" si="9"/>
        <v>0</v>
      </c>
      <c r="E54" s="150">
        <f t="shared" si="6"/>
        <v>0</v>
      </c>
      <c r="F54" s="150">
        <f t="shared" si="10"/>
        <v>0</v>
      </c>
      <c r="G54" s="151">
        <f t="shared" si="7"/>
        <v>252</v>
      </c>
      <c r="H54" s="153"/>
      <c r="I54" s="344">
        <f t="shared" si="8"/>
        <v>0</v>
      </c>
      <c r="J54" s="187"/>
      <c r="K54" s="191"/>
      <c r="L54" s="187"/>
      <c r="M54" s="338" t="s">
        <v>276</v>
      </c>
      <c r="N54" s="29" t="s">
        <v>2102</v>
      </c>
      <c r="O54" s="29" t="s">
        <v>2077</v>
      </c>
      <c r="P54" s="31">
        <v>14</v>
      </c>
      <c r="Q54" s="31"/>
      <c r="R54" s="31"/>
      <c r="S54" s="31">
        <v>14</v>
      </c>
      <c r="T54" s="31"/>
      <c r="V54" s="338" t="s">
        <v>276</v>
      </c>
      <c r="W54" s="29" t="s">
        <v>2148</v>
      </c>
      <c r="X54" s="29" t="s">
        <v>2124</v>
      </c>
      <c r="Y54" s="31"/>
      <c r="Z54" s="31"/>
      <c r="AA54" s="31">
        <v>1</v>
      </c>
      <c r="AB54" s="31">
        <v>1</v>
      </c>
    </row>
    <row r="55" spans="2:28" x14ac:dyDescent="0.3">
      <c r="B55" s="43" t="str">
        <f t="shared" si="4"/>
        <v>26/0031</v>
      </c>
      <c r="C55" s="150">
        <f t="shared" si="5"/>
        <v>207</v>
      </c>
      <c r="D55" s="150">
        <f t="shared" si="9"/>
        <v>0</v>
      </c>
      <c r="E55" s="150">
        <f t="shared" si="6"/>
        <v>0</v>
      </c>
      <c r="F55" s="150">
        <f t="shared" si="10"/>
        <v>0</v>
      </c>
      <c r="G55" s="151">
        <f t="shared" si="7"/>
        <v>207</v>
      </c>
      <c r="H55" s="153"/>
      <c r="I55" s="344">
        <f t="shared" si="8"/>
        <v>0</v>
      </c>
      <c r="J55" s="187"/>
      <c r="K55" s="191"/>
      <c r="L55" s="187"/>
      <c r="M55" s="338" t="s">
        <v>276</v>
      </c>
      <c r="N55" s="29" t="s">
        <v>2103</v>
      </c>
      <c r="O55" s="29" t="s">
        <v>2079</v>
      </c>
      <c r="P55" s="31">
        <v>11.5</v>
      </c>
      <c r="Q55" s="31"/>
      <c r="R55" s="31"/>
      <c r="S55" s="31">
        <v>11.5</v>
      </c>
      <c r="T55" s="31"/>
      <c r="V55" s="338" t="s">
        <v>276</v>
      </c>
      <c r="W55" s="29" t="s">
        <v>2149</v>
      </c>
      <c r="X55" s="29" t="s">
        <v>2085</v>
      </c>
      <c r="Y55" s="31">
        <v>4</v>
      </c>
      <c r="Z55" s="31"/>
      <c r="AA55" s="31"/>
      <c r="AB55" s="31">
        <v>4</v>
      </c>
    </row>
    <row r="56" spans="2:28" x14ac:dyDescent="0.3">
      <c r="B56" s="43" t="str">
        <f t="shared" si="4"/>
        <v>26/0033</v>
      </c>
      <c r="C56" s="150">
        <f t="shared" si="5"/>
        <v>9112.5</v>
      </c>
      <c r="D56" s="150">
        <f t="shared" si="9"/>
        <v>0</v>
      </c>
      <c r="E56" s="150">
        <f t="shared" si="6"/>
        <v>256.5</v>
      </c>
      <c r="F56" s="150">
        <f t="shared" si="10"/>
        <v>356.25</v>
      </c>
      <c r="G56" s="151">
        <f t="shared" si="7"/>
        <v>9725.25</v>
      </c>
      <c r="H56" s="153"/>
      <c r="I56" s="344">
        <f t="shared" si="8"/>
        <v>612.75</v>
      </c>
      <c r="J56" s="187"/>
      <c r="K56" s="191"/>
      <c r="L56" s="187"/>
      <c r="M56" s="338" t="s">
        <v>276</v>
      </c>
      <c r="N56" s="29" t="s">
        <v>2104</v>
      </c>
      <c r="O56" s="29" t="s">
        <v>1726</v>
      </c>
      <c r="P56" s="31">
        <v>506.25</v>
      </c>
      <c r="Q56" s="31"/>
      <c r="R56" s="31">
        <v>14.25</v>
      </c>
      <c r="S56" s="31">
        <v>520.5</v>
      </c>
      <c r="T56" s="31"/>
      <c r="V56" s="338" t="s">
        <v>276</v>
      </c>
      <c r="W56" s="29" t="s">
        <v>2150</v>
      </c>
      <c r="X56" s="29" t="s">
        <v>1901</v>
      </c>
      <c r="Y56" s="31">
        <v>21</v>
      </c>
      <c r="Z56" s="31"/>
      <c r="AA56" s="31"/>
      <c r="AB56" s="31">
        <v>21</v>
      </c>
    </row>
    <row r="57" spans="2:28" x14ac:dyDescent="0.3">
      <c r="B57" s="43" t="str">
        <f t="shared" si="4"/>
        <v>26/0036</v>
      </c>
      <c r="C57" s="150">
        <f t="shared" si="5"/>
        <v>0</v>
      </c>
      <c r="D57" s="150">
        <f t="shared" si="9"/>
        <v>0</v>
      </c>
      <c r="E57" s="150">
        <f t="shared" si="6"/>
        <v>391.5</v>
      </c>
      <c r="F57" s="150">
        <f t="shared" si="10"/>
        <v>168.75</v>
      </c>
      <c r="G57" s="151">
        <f t="shared" si="7"/>
        <v>560.25</v>
      </c>
      <c r="H57" s="153"/>
      <c r="I57" s="344">
        <f t="shared" si="8"/>
        <v>560.25</v>
      </c>
      <c r="J57" s="187"/>
      <c r="K57" s="191"/>
      <c r="L57" s="187"/>
      <c r="M57" s="338" t="s">
        <v>276</v>
      </c>
      <c r="N57" s="29" t="s">
        <v>2105</v>
      </c>
      <c r="O57" s="29" t="s">
        <v>2082</v>
      </c>
      <c r="P57" s="31"/>
      <c r="Q57" s="31"/>
      <c r="R57" s="31">
        <v>21.75</v>
      </c>
      <c r="S57" s="31">
        <v>21.75</v>
      </c>
      <c r="T57" s="31"/>
      <c r="V57" s="338" t="s">
        <v>276</v>
      </c>
      <c r="W57" s="29" t="s">
        <v>2151</v>
      </c>
      <c r="X57" s="29" t="s">
        <v>1901</v>
      </c>
      <c r="Y57" s="31">
        <v>15.75</v>
      </c>
      <c r="Z57" s="31"/>
      <c r="AA57" s="31"/>
      <c r="AB57" s="31">
        <v>15.75</v>
      </c>
    </row>
    <row r="58" spans="2:28" x14ac:dyDescent="0.3">
      <c r="B58" s="43" t="str">
        <f t="shared" si="4"/>
        <v>26/0039</v>
      </c>
      <c r="C58" s="150">
        <f t="shared" si="5"/>
        <v>5256</v>
      </c>
      <c r="D58" s="150">
        <f t="shared" si="9"/>
        <v>1000</v>
      </c>
      <c r="E58" s="150">
        <f t="shared" si="6"/>
        <v>10656</v>
      </c>
      <c r="F58" s="150">
        <f t="shared" si="10"/>
        <v>100</v>
      </c>
      <c r="G58" s="151">
        <f t="shared" si="7"/>
        <v>17012</v>
      </c>
      <c r="H58" s="153"/>
      <c r="I58" s="344">
        <f t="shared" si="8"/>
        <v>11756</v>
      </c>
      <c r="J58" s="187"/>
      <c r="K58" s="191"/>
      <c r="L58" s="187"/>
      <c r="M58" s="338" t="s">
        <v>276</v>
      </c>
      <c r="N58" s="29" t="s">
        <v>2106</v>
      </c>
      <c r="O58" s="29" t="s">
        <v>2084</v>
      </c>
      <c r="P58" s="31">
        <v>292</v>
      </c>
      <c r="Q58" s="31"/>
      <c r="R58" s="31">
        <v>592</v>
      </c>
      <c r="S58" s="31">
        <v>884</v>
      </c>
      <c r="T58" s="31"/>
      <c r="Y58"/>
      <c r="Z58"/>
      <c r="AA58"/>
      <c r="AB58"/>
    </row>
    <row r="59" spans="2:28" x14ac:dyDescent="0.3">
      <c r="B59" s="43" t="str">
        <f t="shared" si="4"/>
        <v>26/0013</v>
      </c>
      <c r="C59" s="150">
        <f t="shared" si="5"/>
        <v>3105</v>
      </c>
      <c r="D59" s="150">
        <f t="shared" si="9"/>
        <v>450</v>
      </c>
      <c r="E59" s="150">
        <f t="shared" si="6"/>
        <v>63</v>
      </c>
      <c r="F59" s="150">
        <f t="shared" si="10"/>
        <v>87.5</v>
      </c>
      <c r="G59" s="151">
        <f t="shared" si="7"/>
        <v>3705.5</v>
      </c>
      <c r="H59" s="153"/>
      <c r="I59" s="344">
        <f>SUM(D59:F59)</f>
        <v>600.5</v>
      </c>
      <c r="J59" s="187"/>
      <c r="K59" s="191"/>
      <c r="L59" s="187"/>
      <c r="M59" s="338" t="s">
        <v>276</v>
      </c>
      <c r="N59" s="29" t="s">
        <v>2143</v>
      </c>
      <c r="O59" s="29" t="s">
        <v>1754</v>
      </c>
      <c r="P59" s="31">
        <v>172.5</v>
      </c>
      <c r="Q59" s="31"/>
      <c r="R59" s="31">
        <v>3.5</v>
      </c>
      <c r="S59" s="31">
        <v>176</v>
      </c>
      <c r="T59" s="31"/>
      <c r="Y59"/>
      <c r="Z59"/>
      <c r="AA59"/>
      <c r="AB59"/>
    </row>
    <row r="60" spans="2:28" x14ac:dyDescent="0.3">
      <c r="B60" s="43" t="str">
        <f t="shared" si="4"/>
        <v>26/0014</v>
      </c>
      <c r="C60" s="150">
        <f t="shared" si="5"/>
        <v>2169</v>
      </c>
      <c r="D60" s="150">
        <f t="shared" si="9"/>
        <v>0</v>
      </c>
      <c r="E60" s="150">
        <f t="shared" si="6"/>
        <v>22.5</v>
      </c>
      <c r="F60" s="150">
        <f t="shared" si="10"/>
        <v>31.25</v>
      </c>
      <c r="G60" s="151">
        <f t="shared" si="7"/>
        <v>2222.75</v>
      </c>
      <c r="H60" s="153"/>
      <c r="I60" s="344">
        <f t="shared" si="8"/>
        <v>53.75</v>
      </c>
      <c r="J60" s="187"/>
      <c r="K60" s="191"/>
      <c r="L60" s="187"/>
      <c r="M60" s="338" t="s">
        <v>276</v>
      </c>
      <c r="N60" s="29" t="s">
        <v>2144</v>
      </c>
      <c r="O60" s="29" t="s">
        <v>1830</v>
      </c>
      <c r="P60" s="31">
        <v>120.5</v>
      </c>
      <c r="Q60" s="31"/>
      <c r="R60" s="31">
        <v>1.25</v>
      </c>
      <c r="S60" s="31">
        <v>121.75</v>
      </c>
      <c r="T60" s="31"/>
      <c r="Y60"/>
      <c r="Z60"/>
      <c r="AA60"/>
      <c r="AB60"/>
    </row>
    <row r="61" spans="2:28" x14ac:dyDescent="0.3">
      <c r="B61" s="43" t="str">
        <f t="shared" si="4"/>
        <v>26/0032</v>
      </c>
      <c r="C61" s="150">
        <f t="shared" si="5"/>
        <v>9261</v>
      </c>
      <c r="D61" s="150">
        <f t="shared" si="9"/>
        <v>4137.5</v>
      </c>
      <c r="E61" s="150">
        <f t="shared" si="6"/>
        <v>1728</v>
      </c>
      <c r="F61" s="150">
        <f t="shared" si="10"/>
        <v>287.5</v>
      </c>
      <c r="G61" s="151">
        <f t="shared" si="7"/>
        <v>15414</v>
      </c>
      <c r="H61" s="153"/>
      <c r="I61" s="344">
        <f t="shared" si="8"/>
        <v>6153</v>
      </c>
      <c r="J61" s="187"/>
      <c r="K61" s="191"/>
      <c r="L61" s="187"/>
      <c r="M61" s="338" t="s">
        <v>276</v>
      </c>
      <c r="N61" s="29" t="s">
        <v>2145</v>
      </c>
      <c r="O61" s="29" t="s">
        <v>2119</v>
      </c>
      <c r="P61" s="31">
        <v>514.5</v>
      </c>
      <c r="Q61" s="31"/>
      <c r="R61" s="31">
        <v>96</v>
      </c>
      <c r="S61" s="31">
        <v>610.5</v>
      </c>
      <c r="T61" s="31"/>
      <c r="Y61"/>
      <c r="Z61"/>
      <c r="AA61"/>
      <c r="AB61"/>
    </row>
    <row r="62" spans="2:28" x14ac:dyDescent="0.3">
      <c r="B62" s="43" t="str">
        <f t="shared" si="4"/>
        <v>26/0035</v>
      </c>
      <c r="C62" s="150">
        <f t="shared" si="5"/>
        <v>135</v>
      </c>
      <c r="D62" s="150">
        <f t="shared" si="9"/>
        <v>0</v>
      </c>
      <c r="E62" s="150">
        <f t="shared" si="6"/>
        <v>27</v>
      </c>
      <c r="F62" s="150">
        <f t="shared" si="10"/>
        <v>37.5</v>
      </c>
      <c r="G62" s="151">
        <f t="shared" si="7"/>
        <v>199.5</v>
      </c>
      <c r="H62" s="153"/>
      <c r="I62" s="344">
        <f t="shared" si="8"/>
        <v>64.5</v>
      </c>
      <c r="J62" s="187"/>
      <c r="K62" s="191"/>
      <c r="L62" s="187"/>
      <c r="M62" s="338" t="s">
        <v>276</v>
      </c>
      <c r="N62" s="29" t="s">
        <v>2146</v>
      </c>
      <c r="O62" s="29" t="s">
        <v>1726</v>
      </c>
      <c r="P62" s="31">
        <v>7.5</v>
      </c>
      <c r="Q62" s="31"/>
      <c r="R62" s="31">
        <v>1.5</v>
      </c>
      <c r="S62" s="31">
        <v>9</v>
      </c>
      <c r="T62" s="31"/>
      <c r="Y62"/>
      <c r="Z62"/>
      <c r="AA62"/>
      <c r="AB62"/>
    </row>
    <row r="63" spans="2:28" x14ac:dyDescent="0.3">
      <c r="B63" s="43" t="str">
        <f t="shared" si="4"/>
        <v>26/0041</v>
      </c>
      <c r="C63" s="150">
        <f t="shared" si="5"/>
        <v>144</v>
      </c>
      <c r="D63" s="150">
        <f t="shared" si="9"/>
        <v>0</v>
      </c>
      <c r="E63" s="150">
        <f t="shared" si="6"/>
        <v>63</v>
      </c>
      <c r="F63" s="150">
        <f t="shared" si="10"/>
        <v>87.5</v>
      </c>
      <c r="G63" s="151">
        <f t="shared" si="7"/>
        <v>294.5</v>
      </c>
      <c r="H63" s="153"/>
      <c r="I63" s="344">
        <f t="shared" si="8"/>
        <v>150.5</v>
      </c>
      <c r="J63" s="187"/>
      <c r="K63" s="191"/>
      <c r="L63" s="187"/>
      <c r="M63" s="338" t="s">
        <v>276</v>
      </c>
      <c r="N63" s="29" t="s">
        <v>2147</v>
      </c>
      <c r="O63" s="29" t="s">
        <v>2122</v>
      </c>
      <c r="P63" s="31">
        <v>8</v>
      </c>
      <c r="Q63" s="31"/>
      <c r="R63" s="31">
        <v>3.5</v>
      </c>
      <c r="S63" s="31">
        <v>11.5</v>
      </c>
      <c r="T63" s="31"/>
      <c r="Y63"/>
      <c r="Z63"/>
      <c r="AA63"/>
      <c r="AB63"/>
    </row>
    <row r="64" spans="2:28" x14ac:dyDescent="0.3">
      <c r="B64" s="43" t="str">
        <f t="shared" si="4"/>
        <v>26/0045</v>
      </c>
      <c r="C64" s="150">
        <f t="shared" si="5"/>
        <v>0</v>
      </c>
      <c r="D64" s="150">
        <f t="shared" si="9"/>
        <v>0</v>
      </c>
      <c r="E64" s="150">
        <f t="shared" si="6"/>
        <v>18</v>
      </c>
      <c r="F64" s="150">
        <f t="shared" si="10"/>
        <v>25</v>
      </c>
      <c r="G64" s="151">
        <f t="shared" si="7"/>
        <v>43</v>
      </c>
      <c r="H64" s="153"/>
      <c r="I64" s="344">
        <f t="shared" si="8"/>
        <v>43</v>
      </c>
      <c r="J64" s="187"/>
      <c r="K64" s="191"/>
      <c r="L64" s="187"/>
      <c r="M64" s="338" t="s">
        <v>276</v>
      </c>
      <c r="N64" s="29" t="s">
        <v>2148</v>
      </c>
      <c r="O64" s="29" t="s">
        <v>2124</v>
      </c>
      <c r="P64" s="31"/>
      <c r="Q64" s="31"/>
      <c r="R64" s="31">
        <v>1</v>
      </c>
      <c r="S64" s="31">
        <v>1</v>
      </c>
      <c r="T64" s="31"/>
      <c r="Y64"/>
      <c r="Z64"/>
      <c r="AA64"/>
      <c r="AB64"/>
    </row>
    <row r="65" spans="2:28" x14ac:dyDescent="0.3">
      <c r="B65" s="43" t="str">
        <f t="shared" si="4"/>
        <v>26/0048</v>
      </c>
      <c r="C65" s="150">
        <f t="shared" si="5"/>
        <v>211.5</v>
      </c>
      <c r="D65" s="150">
        <f t="shared" si="9"/>
        <v>100</v>
      </c>
      <c r="E65" s="150">
        <f t="shared" si="6"/>
        <v>0</v>
      </c>
      <c r="F65" s="150">
        <f t="shared" si="10"/>
        <v>0</v>
      </c>
      <c r="G65" s="151">
        <f t="shared" si="7"/>
        <v>311.5</v>
      </c>
      <c r="H65" s="153"/>
      <c r="I65" s="344">
        <f t="shared" si="8"/>
        <v>100</v>
      </c>
      <c r="J65" s="187"/>
      <c r="K65" s="191"/>
      <c r="L65" s="187"/>
      <c r="M65" s="338" t="s">
        <v>276</v>
      </c>
      <c r="N65" s="29" t="s">
        <v>2149</v>
      </c>
      <c r="O65" s="29" t="s">
        <v>2085</v>
      </c>
      <c r="P65" s="31">
        <v>11.75</v>
      </c>
      <c r="Q65" s="31"/>
      <c r="R65" s="31"/>
      <c r="S65" s="31">
        <v>11.75</v>
      </c>
      <c r="T65" s="31"/>
      <c r="Y65"/>
      <c r="Z65"/>
      <c r="AA65"/>
      <c r="AB65"/>
    </row>
    <row r="66" spans="2:28" x14ac:dyDescent="0.3">
      <c r="B66" s="43" t="str">
        <f t="shared" si="4"/>
        <v>26/0049</v>
      </c>
      <c r="C66" s="150">
        <f t="shared" si="5"/>
        <v>378</v>
      </c>
      <c r="D66" s="150">
        <f t="shared" si="9"/>
        <v>525</v>
      </c>
      <c r="E66" s="150">
        <f t="shared" si="6"/>
        <v>180</v>
      </c>
      <c r="F66" s="150">
        <f t="shared" si="10"/>
        <v>0</v>
      </c>
      <c r="G66" s="151">
        <f t="shared" si="7"/>
        <v>1083</v>
      </c>
      <c r="H66" s="153"/>
      <c r="I66" s="344">
        <f t="shared" si="8"/>
        <v>705</v>
      </c>
      <c r="J66" s="187"/>
      <c r="K66" s="191"/>
      <c r="L66" s="187"/>
      <c r="M66" s="338" t="s">
        <v>276</v>
      </c>
      <c r="N66" s="29" t="s">
        <v>2150</v>
      </c>
      <c r="O66" s="29" t="s">
        <v>1901</v>
      </c>
      <c r="P66" s="31">
        <v>21</v>
      </c>
      <c r="Q66" s="31"/>
      <c r="R66" s="31">
        <v>10</v>
      </c>
      <c r="S66" s="31">
        <v>31</v>
      </c>
      <c r="T66" s="31"/>
      <c r="Y66"/>
      <c r="Z66"/>
      <c r="AA66"/>
      <c r="AB66"/>
    </row>
    <row r="67" spans="2:28" x14ac:dyDescent="0.3">
      <c r="B67" s="43" t="str">
        <f t="shared" si="4"/>
        <v>26/0050</v>
      </c>
      <c r="C67" s="150">
        <f t="shared" si="5"/>
        <v>283.5</v>
      </c>
      <c r="D67" s="150">
        <f t="shared" si="9"/>
        <v>393.75</v>
      </c>
      <c r="E67" s="150">
        <f t="shared" si="6"/>
        <v>0</v>
      </c>
      <c r="F67" s="150">
        <f t="shared" si="10"/>
        <v>0</v>
      </c>
      <c r="G67" s="151">
        <f t="shared" si="7"/>
        <v>677.25</v>
      </c>
      <c r="H67" s="153"/>
      <c r="I67" s="344">
        <f t="shared" si="8"/>
        <v>393.75</v>
      </c>
      <c r="J67" s="187"/>
      <c r="K67" s="191"/>
      <c r="L67" s="187"/>
      <c r="M67" s="338" t="s">
        <v>276</v>
      </c>
      <c r="N67" s="29" t="s">
        <v>2151</v>
      </c>
      <c r="O67" s="29" t="s">
        <v>1901</v>
      </c>
      <c r="P67" s="31">
        <v>15.75</v>
      </c>
      <c r="Q67" s="31"/>
      <c r="R67" s="31"/>
      <c r="S67" s="31">
        <v>15.75</v>
      </c>
      <c r="T67" s="31"/>
      <c r="Y67"/>
      <c r="Z67"/>
      <c r="AA67"/>
      <c r="AB67"/>
    </row>
    <row r="68" spans="2:28" x14ac:dyDescent="0.3">
      <c r="B68" s="43" t="str">
        <f t="shared" si="4"/>
        <v>26/8006</v>
      </c>
      <c r="C68" s="150">
        <f t="shared" si="5"/>
        <v>63</v>
      </c>
      <c r="D68" s="150">
        <f t="shared" si="9"/>
        <v>0</v>
      </c>
      <c r="E68" s="150">
        <f t="shared" si="6"/>
        <v>0</v>
      </c>
      <c r="F68" s="150">
        <f t="shared" si="10"/>
        <v>0</v>
      </c>
      <c r="G68" s="151">
        <f t="shared" si="7"/>
        <v>63</v>
      </c>
      <c r="H68" s="153"/>
      <c r="I68" s="344">
        <f t="shared" si="8"/>
        <v>0</v>
      </c>
      <c r="K68" s="191"/>
      <c r="L68" s="187"/>
      <c r="M68" s="338" t="s">
        <v>53</v>
      </c>
      <c r="N68" s="29" t="s">
        <v>2153</v>
      </c>
      <c r="O68" s="29" t="s">
        <v>2137</v>
      </c>
      <c r="P68" s="31">
        <v>3.5</v>
      </c>
      <c r="Q68" s="31"/>
      <c r="R68" s="31"/>
      <c r="S68" s="31">
        <v>3.5</v>
      </c>
      <c r="T68" s="31"/>
      <c r="Y68"/>
      <c r="Z68"/>
      <c r="AA68"/>
      <c r="AB68"/>
    </row>
    <row r="69" spans="2:28" x14ac:dyDescent="0.3">
      <c r="B69" s="43" t="str">
        <f t="shared" si="4"/>
        <v>26/8025</v>
      </c>
      <c r="C69" s="150">
        <f t="shared" si="5"/>
        <v>54</v>
      </c>
      <c r="D69" s="150">
        <f t="shared" si="9"/>
        <v>0</v>
      </c>
      <c r="E69" s="150">
        <f t="shared" si="6"/>
        <v>0</v>
      </c>
      <c r="F69" s="150">
        <f t="shared" si="10"/>
        <v>0</v>
      </c>
      <c r="G69" s="151">
        <f t="shared" si="7"/>
        <v>54</v>
      </c>
      <c r="H69" s="153"/>
      <c r="I69" s="344">
        <f t="shared" si="8"/>
        <v>0</v>
      </c>
      <c r="J69" s="187"/>
      <c r="K69" s="191"/>
      <c r="L69" s="187"/>
      <c r="M69" s="338" t="s">
        <v>53</v>
      </c>
      <c r="N69" s="29" t="s">
        <v>2107</v>
      </c>
      <c r="O69" s="29" t="s">
        <v>2089</v>
      </c>
      <c r="P69" s="31">
        <v>3</v>
      </c>
      <c r="Q69" s="31"/>
      <c r="R69" s="31"/>
      <c r="S69" s="31">
        <v>3</v>
      </c>
      <c r="T69" s="31"/>
      <c r="Y69"/>
      <c r="Z69"/>
      <c r="AA69"/>
      <c r="AB69"/>
    </row>
    <row r="70" spans="2:28" x14ac:dyDescent="0.3">
      <c r="B70" s="43" t="str">
        <f t="shared" si="4"/>
        <v>26/8003</v>
      </c>
      <c r="C70" s="150">
        <f t="shared" si="5"/>
        <v>36</v>
      </c>
      <c r="D70" s="150">
        <f t="shared" si="9"/>
        <v>0</v>
      </c>
      <c r="E70" s="150">
        <f t="shared" si="6"/>
        <v>0</v>
      </c>
      <c r="F70" s="150">
        <f t="shared" si="10"/>
        <v>0</v>
      </c>
      <c r="G70" s="151">
        <f t="shared" si="7"/>
        <v>36</v>
      </c>
      <c r="H70" s="153"/>
      <c r="I70" s="344">
        <f t="shared" si="8"/>
        <v>0</v>
      </c>
      <c r="K70" s="191"/>
      <c r="L70" s="187"/>
      <c r="M70" s="338" t="s">
        <v>53</v>
      </c>
      <c r="N70" s="29" t="s">
        <v>2154</v>
      </c>
      <c r="O70" s="29" t="s">
        <v>2135</v>
      </c>
      <c r="P70" s="31">
        <v>2</v>
      </c>
      <c r="Q70" s="31"/>
      <c r="R70" s="31"/>
      <c r="S70" s="31">
        <v>2</v>
      </c>
      <c r="T70" s="31"/>
      <c r="Y70"/>
      <c r="Z70"/>
      <c r="AA70"/>
      <c r="AB70"/>
    </row>
    <row r="71" spans="2:28" x14ac:dyDescent="0.3">
      <c r="B71" s="43" t="str">
        <f t="shared" si="4"/>
        <v>26/8029</v>
      </c>
      <c r="C71" s="150">
        <f t="shared" si="5"/>
        <v>180</v>
      </c>
      <c r="D71" s="150">
        <f t="shared" si="9"/>
        <v>0</v>
      </c>
      <c r="E71" s="150">
        <f t="shared" si="6"/>
        <v>0</v>
      </c>
      <c r="F71" s="150">
        <f t="shared" si="10"/>
        <v>0</v>
      </c>
      <c r="G71" s="151">
        <f t="shared" si="7"/>
        <v>180</v>
      </c>
      <c r="H71" s="153"/>
      <c r="I71" s="344">
        <f t="shared" si="8"/>
        <v>0</v>
      </c>
      <c r="J71" s="187">
        <f>SUM(I11:I73)</f>
        <v>215216.25</v>
      </c>
      <c r="K71" s="191"/>
      <c r="L71" s="187"/>
      <c r="M71" s="338" t="s">
        <v>53</v>
      </c>
      <c r="N71" s="29" t="s">
        <v>2155</v>
      </c>
      <c r="O71" s="29" t="s">
        <v>2090</v>
      </c>
      <c r="P71" s="31">
        <v>10</v>
      </c>
      <c r="Q71" s="31"/>
      <c r="R71" s="31"/>
      <c r="S71" s="31">
        <v>10</v>
      </c>
      <c r="T71" s="31"/>
      <c r="Y71"/>
      <c r="Z71"/>
      <c r="AA71"/>
      <c r="AB71"/>
    </row>
    <row r="72" spans="2:28" x14ac:dyDescent="0.3">
      <c r="B72" s="43" t="str">
        <f t="shared" si="4"/>
        <v>26/8030</v>
      </c>
      <c r="C72" s="150">
        <f t="shared" si="5"/>
        <v>108</v>
      </c>
      <c r="D72" s="150">
        <f t="shared" si="9"/>
        <v>0</v>
      </c>
      <c r="E72" s="150">
        <f t="shared" si="6"/>
        <v>0</v>
      </c>
      <c r="F72" s="150">
        <f t="shared" si="10"/>
        <v>0</v>
      </c>
      <c r="G72" s="151">
        <f t="shared" si="7"/>
        <v>108</v>
      </c>
      <c r="H72" s="153"/>
      <c r="I72" s="344">
        <f>SUM(D72:F72)</f>
        <v>0</v>
      </c>
      <c r="J72" s="187"/>
      <c r="K72" s="191"/>
      <c r="L72" s="187"/>
      <c r="M72" s="338" t="s">
        <v>53</v>
      </c>
      <c r="N72" s="29" t="s">
        <v>2156</v>
      </c>
      <c r="O72" s="29" t="s">
        <v>2140</v>
      </c>
      <c r="P72" s="31">
        <v>6</v>
      </c>
      <c r="Q72" s="31"/>
      <c r="R72" s="31"/>
      <c r="S72" s="31">
        <v>6</v>
      </c>
      <c r="T72" s="31"/>
      <c r="Y72"/>
      <c r="Z72"/>
      <c r="AA72"/>
      <c r="AB72"/>
    </row>
    <row r="73" spans="2:28" x14ac:dyDescent="0.3">
      <c r="B73" s="43">
        <f t="shared" si="4"/>
        <v>0</v>
      </c>
      <c r="C73" s="150">
        <f t="shared" si="5"/>
        <v>0</v>
      </c>
      <c r="D73" s="150">
        <f t="shared" si="9"/>
        <v>0</v>
      </c>
      <c r="E73" s="150">
        <f t="shared" si="6"/>
        <v>0</v>
      </c>
      <c r="F73" s="150">
        <f t="shared" si="10"/>
        <v>0</v>
      </c>
      <c r="G73" s="151">
        <f t="shared" si="7"/>
        <v>0</v>
      </c>
      <c r="H73" s="153"/>
      <c r="I73" s="160">
        <f t="shared" si="8"/>
        <v>0</v>
      </c>
      <c r="J73" s="187"/>
      <c r="K73" s="191"/>
      <c r="L73" s="187"/>
      <c r="P73"/>
      <c r="Q73"/>
      <c r="R73"/>
      <c r="S73"/>
      <c r="T73" s="31"/>
      <c r="Y73"/>
      <c r="Z73"/>
      <c r="AA73"/>
      <c r="AB73"/>
    </row>
    <row r="74" spans="2:28" x14ac:dyDescent="0.3">
      <c r="B74" s="43">
        <f t="shared" si="4"/>
        <v>0</v>
      </c>
      <c r="C74" s="150">
        <f t="shared" si="5"/>
        <v>0</v>
      </c>
      <c r="D74" s="150">
        <f t="shared" si="9"/>
        <v>0</v>
      </c>
      <c r="E74" s="150">
        <f t="shared" si="6"/>
        <v>0</v>
      </c>
      <c r="F74" s="150">
        <f t="shared" si="10"/>
        <v>0</v>
      </c>
      <c r="G74" s="151">
        <f t="shared" si="7"/>
        <v>0</v>
      </c>
      <c r="H74" s="153"/>
      <c r="I74" s="160">
        <f t="shared" si="8"/>
        <v>0</v>
      </c>
      <c r="J74" s="187"/>
      <c r="K74" s="191"/>
      <c r="L74" s="187"/>
      <c r="P74"/>
      <c r="Q74"/>
      <c r="R74"/>
      <c r="S74"/>
      <c r="T74" s="31"/>
      <c r="Y74"/>
      <c r="Z74"/>
      <c r="AA74"/>
      <c r="AB74"/>
    </row>
    <row r="75" spans="2:28" x14ac:dyDescent="0.3">
      <c r="B75" s="43">
        <f t="shared" si="4"/>
        <v>0</v>
      </c>
      <c r="C75" s="150">
        <f t="shared" si="5"/>
        <v>0</v>
      </c>
      <c r="D75" s="150">
        <f t="shared" ref="D75:D106" si="11">IFERROR(((VLOOKUP(B75,$W$11:$AB$112,3,0)+VLOOKUP(B75,$W$11:$AB$112,4,0))*$D$10),0)</f>
        <v>0</v>
      </c>
      <c r="E75" s="150">
        <f t="shared" si="6"/>
        <v>0</v>
      </c>
      <c r="F75" s="150">
        <f t="shared" ref="F75:F106" si="12">IFERROR(((VLOOKUP(B75,$W$11:$AB$112,5,0))*$F$10),0)</f>
        <v>0</v>
      </c>
      <c r="G75" s="151">
        <f t="shared" si="7"/>
        <v>0</v>
      </c>
      <c r="H75" s="153"/>
      <c r="I75" s="160">
        <f t="shared" si="8"/>
        <v>0</v>
      </c>
      <c r="J75" s="187"/>
      <c r="K75" s="191"/>
      <c r="L75" s="187"/>
      <c r="P75"/>
      <c r="Q75"/>
      <c r="R75"/>
      <c r="S75"/>
      <c r="T75" s="31"/>
      <c r="Y75"/>
      <c r="Z75"/>
      <c r="AA75"/>
      <c r="AB75"/>
    </row>
    <row r="76" spans="2:28" x14ac:dyDescent="0.3">
      <c r="B76" s="43">
        <f t="shared" ref="B76:B102" si="13">N76</f>
        <v>0</v>
      </c>
      <c r="C76" s="150">
        <f t="shared" ref="C76:C102" si="14">$C$10*(P76+Q76)</f>
        <v>0</v>
      </c>
      <c r="D76" s="150">
        <f t="shared" si="11"/>
        <v>0</v>
      </c>
      <c r="E76" s="150">
        <f t="shared" ref="E76:E102" si="15">R76*$E$10</f>
        <v>0</v>
      </c>
      <c r="F76" s="150">
        <f t="shared" si="12"/>
        <v>0</v>
      </c>
      <c r="G76" s="151">
        <f t="shared" ref="G76:G102" si="16">SUM(C76:F76)</f>
        <v>0</v>
      </c>
      <c r="H76" s="153"/>
      <c r="I76" s="160">
        <f>SUM(D76:F76)</f>
        <v>0</v>
      </c>
      <c r="J76" s="187"/>
      <c r="K76" s="191"/>
      <c r="L76" s="187"/>
      <c r="P76"/>
      <c r="Q76"/>
      <c r="R76"/>
      <c r="S76"/>
      <c r="T76" s="31"/>
      <c r="Y76"/>
      <c r="Z76"/>
      <c r="AA76"/>
      <c r="AB76"/>
    </row>
    <row r="77" spans="2:28" x14ac:dyDescent="0.3">
      <c r="B77" s="43">
        <f t="shared" si="13"/>
        <v>0</v>
      </c>
      <c r="C77" s="150">
        <f t="shared" si="14"/>
        <v>0</v>
      </c>
      <c r="D77" s="150">
        <f t="shared" si="11"/>
        <v>0</v>
      </c>
      <c r="E77" s="150">
        <f t="shared" si="15"/>
        <v>0</v>
      </c>
      <c r="F77" s="150">
        <f t="shared" si="12"/>
        <v>0</v>
      </c>
      <c r="G77" s="151">
        <f t="shared" si="16"/>
        <v>0</v>
      </c>
      <c r="H77" s="153"/>
      <c r="I77" s="160">
        <f>SUM(D77:F77)</f>
        <v>0</v>
      </c>
      <c r="J77" s="187"/>
      <c r="K77" s="191"/>
      <c r="L77" s="187"/>
      <c r="P77"/>
      <c r="Q77"/>
      <c r="R77"/>
      <c r="S77"/>
      <c r="T77" s="31"/>
      <c r="Y77"/>
      <c r="Z77"/>
      <c r="AA77"/>
      <c r="AB77"/>
    </row>
    <row r="78" spans="2:28" x14ac:dyDescent="0.3">
      <c r="B78" s="43">
        <f t="shared" si="13"/>
        <v>0</v>
      </c>
      <c r="C78" s="150">
        <f t="shared" si="14"/>
        <v>0</v>
      </c>
      <c r="D78" s="150">
        <f t="shared" si="11"/>
        <v>0</v>
      </c>
      <c r="E78" s="150">
        <f t="shared" si="15"/>
        <v>0</v>
      </c>
      <c r="F78" s="150">
        <f t="shared" si="12"/>
        <v>0</v>
      </c>
      <c r="G78" s="151">
        <f t="shared" si="16"/>
        <v>0</v>
      </c>
      <c r="H78" s="153"/>
      <c r="I78" s="160">
        <f t="shared" ref="I78:I82" si="17">SUM(D78:F78)</f>
        <v>0</v>
      </c>
      <c r="J78" s="187"/>
      <c r="K78" s="191"/>
      <c r="L78" s="187"/>
      <c r="P78"/>
      <c r="Q78"/>
      <c r="R78"/>
      <c r="S78"/>
      <c r="T78" s="31"/>
      <c r="Y78"/>
      <c r="Z78"/>
      <c r="AA78"/>
      <c r="AB78"/>
    </row>
    <row r="79" spans="2:28" x14ac:dyDescent="0.3">
      <c r="B79" s="43">
        <f t="shared" si="13"/>
        <v>0</v>
      </c>
      <c r="C79" s="150">
        <f t="shared" si="14"/>
        <v>0</v>
      </c>
      <c r="D79" s="150">
        <f t="shared" si="11"/>
        <v>0</v>
      </c>
      <c r="E79" s="150">
        <f t="shared" si="15"/>
        <v>0</v>
      </c>
      <c r="F79" s="150">
        <f t="shared" si="12"/>
        <v>0</v>
      </c>
      <c r="G79" s="151">
        <f t="shared" si="16"/>
        <v>0</v>
      </c>
      <c r="H79" s="153"/>
      <c r="I79" s="160">
        <f t="shared" si="17"/>
        <v>0</v>
      </c>
      <c r="J79" s="187"/>
      <c r="K79" s="191"/>
      <c r="L79" s="187"/>
      <c r="P79"/>
      <c r="Q79"/>
      <c r="R79"/>
      <c r="S79"/>
      <c r="T79" s="31"/>
      <c r="Y79"/>
      <c r="Z79"/>
      <c r="AA79"/>
      <c r="AB79"/>
    </row>
    <row r="80" spans="2:28" x14ac:dyDescent="0.3">
      <c r="B80" s="43">
        <f t="shared" si="13"/>
        <v>0</v>
      </c>
      <c r="C80" s="150">
        <f t="shared" si="14"/>
        <v>0</v>
      </c>
      <c r="D80" s="150">
        <f t="shared" si="11"/>
        <v>0</v>
      </c>
      <c r="E80" s="150">
        <f t="shared" si="15"/>
        <v>0</v>
      </c>
      <c r="F80" s="150">
        <f t="shared" si="12"/>
        <v>0</v>
      </c>
      <c r="G80" s="151">
        <f t="shared" si="16"/>
        <v>0</v>
      </c>
      <c r="H80" s="153"/>
      <c r="I80" s="160">
        <f t="shared" si="17"/>
        <v>0</v>
      </c>
      <c r="J80" s="187"/>
      <c r="K80" s="191"/>
      <c r="L80" s="187"/>
      <c r="P80"/>
      <c r="Q80"/>
      <c r="R80"/>
      <c r="S80"/>
      <c r="T80" s="31"/>
      <c r="Y80"/>
      <c r="Z80"/>
      <c r="AA80"/>
      <c r="AB80"/>
    </row>
    <row r="81" spans="2:28" x14ac:dyDescent="0.3">
      <c r="B81" s="43">
        <f t="shared" si="13"/>
        <v>0</v>
      </c>
      <c r="C81" s="150">
        <f t="shared" si="14"/>
        <v>0</v>
      </c>
      <c r="D81" s="150">
        <f t="shared" si="11"/>
        <v>0</v>
      </c>
      <c r="E81" s="150">
        <f t="shared" si="15"/>
        <v>0</v>
      </c>
      <c r="F81" s="150">
        <f t="shared" si="12"/>
        <v>0</v>
      </c>
      <c r="G81" s="151">
        <f t="shared" si="16"/>
        <v>0</v>
      </c>
      <c r="H81" s="153"/>
      <c r="I81" s="160">
        <f t="shared" si="17"/>
        <v>0</v>
      </c>
      <c r="J81" s="187"/>
      <c r="K81" s="191"/>
      <c r="L81" s="187"/>
      <c r="P81"/>
      <c r="Q81"/>
      <c r="R81"/>
      <c r="S81"/>
      <c r="T81" s="31"/>
      <c r="Y81"/>
      <c r="Z81"/>
      <c r="AA81"/>
      <c r="AB81"/>
    </row>
    <row r="82" spans="2:28" x14ac:dyDescent="0.3">
      <c r="B82" s="43">
        <f t="shared" si="13"/>
        <v>0</v>
      </c>
      <c r="C82" s="150">
        <f>$C$10*(P82+Q82)</f>
        <v>0</v>
      </c>
      <c r="D82" s="150">
        <f>IFERROR(((VLOOKUP(B82,$W$11:$AB$112,3,0)+VLOOKUP(B82,$W$11:$AB$112,4,0))*$D$10),0)</f>
        <v>0</v>
      </c>
      <c r="E82" s="150">
        <f>R82*$E$10</f>
        <v>0</v>
      </c>
      <c r="F82" s="150">
        <f>IFERROR(((VLOOKUP(B82,$W$11:$AB$112,5,0))*$F$10),0)</f>
        <v>0</v>
      </c>
      <c r="G82" s="151">
        <f t="shared" si="16"/>
        <v>0</v>
      </c>
      <c r="H82" s="227"/>
      <c r="I82" s="160">
        <f t="shared" si="17"/>
        <v>0</v>
      </c>
      <c r="J82" s="187"/>
      <c r="K82" s="191"/>
      <c r="L82" s="187"/>
      <c r="P82"/>
      <c r="Q82"/>
      <c r="R82"/>
      <c r="S82"/>
      <c r="T82" s="31"/>
      <c r="Y82"/>
      <c r="Z82"/>
      <c r="AA82"/>
      <c r="AB82"/>
    </row>
    <row r="83" spans="2:28" x14ac:dyDescent="0.3">
      <c r="B83" s="43">
        <f t="shared" si="13"/>
        <v>0</v>
      </c>
      <c r="C83" s="150">
        <f t="shared" si="14"/>
        <v>0</v>
      </c>
      <c r="D83" s="150">
        <f t="shared" si="11"/>
        <v>0</v>
      </c>
      <c r="E83" s="150">
        <f t="shared" si="15"/>
        <v>0</v>
      </c>
      <c r="F83" s="150">
        <f t="shared" si="12"/>
        <v>0</v>
      </c>
      <c r="G83" s="151">
        <f t="shared" si="16"/>
        <v>0</v>
      </c>
      <c r="H83" s="153"/>
      <c r="I83" s="160">
        <f t="shared" ref="I83:I104" si="18">SUM(D83:F83)</f>
        <v>0</v>
      </c>
      <c r="J83" s="187"/>
      <c r="K83" s="191"/>
      <c r="L83" s="187"/>
      <c r="P83"/>
      <c r="Q83"/>
      <c r="R83"/>
      <c r="S83"/>
      <c r="T83" s="31"/>
      <c r="Y83"/>
      <c r="Z83"/>
      <c r="AA83"/>
      <c r="AB83"/>
    </row>
    <row r="84" spans="2:28" x14ac:dyDescent="0.3">
      <c r="B84" s="43">
        <f t="shared" si="13"/>
        <v>0</v>
      </c>
      <c r="C84" s="150">
        <f t="shared" si="14"/>
        <v>0</v>
      </c>
      <c r="D84" s="150">
        <f t="shared" si="11"/>
        <v>0</v>
      </c>
      <c r="E84" s="150">
        <f t="shared" si="15"/>
        <v>0</v>
      </c>
      <c r="F84" s="150">
        <f t="shared" si="12"/>
        <v>0</v>
      </c>
      <c r="G84" s="151">
        <f t="shared" si="16"/>
        <v>0</v>
      </c>
      <c r="H84" s="153"/>
      <c r="I84" s="160">
        <f t="shared" si="18"/>
        <v>0</v>
      </c>
      <c r="J84" s="187"/>
      <c r="K84" s="191"/>
      <c r="L84" s="187"/>
      <c r="P84"/>
      <c r="Q84"/>
      <c r="R84"/>
      <c r="S84"/>
      <c r="T84" s="31"/>
      <c r="Y84"/>
      <c r="Z84"/>
      <c r="AA84"/>
      <c r="AB84"/>
    </row>
    <row r="85" spans="2:28" x14ac:dyDescent="0.3">
      <c r="B85" s="43">
        <f t="shared" si="13"/>
        <v>0</v>
      </c>
      <c r="C85" s="150">
        <f t="shared" si="14"/>
        <v>0</v>
      </c>
      <c r="D85" s="150">
        <f t="shared" si="11"/>
        <v>0</v>
      </c>
      <c r="E85" s="150">
        <f t="shared" si="15"/>
        <v>0</v>
      </c>
      <c r="F85" s="150">
        <f t="shared" si="12"/>
        <v>0</v>
      </c>
      <c r="G85" s="151">
        <f t="shared" si="16"/>
        <v>0</v>
      </c>
      <c r="H85" s="153"/>
      <c r="I85" s="160">
        <f t="shared" si="18"/>
        <v>0</v>
      </c>
      <c r="J85" s="187"/>
      <c r="K85" s="191"/>
      <c r="L85" s="187"/>
      <c r="P85"/>
      <c r="Q85"/>
      <c r="R85"/>
      <c r="S85"/>
      <c r="T85" s="31"/>
    </row>
    <row r="86" spans="2:28" x14ac:dyDescent="0.3">
      <c r="B86" s="43">
        <f t="shared" si="13"/>
        <v>0</v>
      </c>
      <c r="C86" s="150">
        <f t="shared" si="14"/>
        <v>0</v>
      </c>
      <c r="D86" s="150">
        <f t="shared" si="11"/>
        <v>0</v>
      </c>
      <c r="E86" s="150">
        <f t="shared" si="15"/>
        <v>0</v>
      </c>
      <c r="F86" s="150">
        <f t="shared" si="12"/>
        <v>0</v>
      </c>
      <c r="G86" s="151">
        <f t="shared" si="16"/>
        <v>0</v>
      </c>
      <c r="H86" s="153"/>
      <c r="I86" s="160">
        <f t="shared" si="18"/>
        <v>0</v>
      </c>
      <c r="J86" s="187"/>
      <c r="K86" s="191"/>
      <c r="L86" s="187"/>
      <c r="P86"/>
      <c r="Q86"/>
      <c r="R86"/>
      <c r="S86"/>
      <c r="T86" s="31"/>
    </row>
    <row r="87" spans="2:28" x14ac:dyDescent="0.3">
      <c r="B87" s="43">
        <f t="shared" si="13"/>
        <v>0</v>
      </c>
      <c r="C87" s="150">
        <f t="shared" si="14"/>
        <v>0</v>
      </c>
      <c r="D87" s="150">
        <f t="shared" si="11"/>
        <v>0</v>
      </c>
      <c r="E87" s="150">
        <f t="shared" si="15"/>
        <v>0</v>
      </c>
      <c r="F87" s="150">
        <f t="shared" si="12"/>
        <v>0</v>
      </c>
      <c r="G87" s="151">
        <f t="shared" si="16"/>
        <v>0</v>
      </c>
      <c r="H87" s="153"/>
      <c r="I87" s="160">
        <f t="shared" si="18"/>
        <v>0</v>
      </c>
      <c r="J87" s="187"/>
      <c r="K87" s="191"/>
      <c r="L87" s="187"/>
      <c r="P87"/>
      <c r="Q87"/>
      <c r="R87"/>
      <c r="S87"/>
      <c r="T87" s="31"/>
    </row>
    <row r="88" spans="2:28" x14ac:dyDescent="0.3">
      <c r="B88" s="43">
        <f t="shared" si="13"/>
        <v>0</v>
      </c>
      <c r="C88" s="150">
        <f t="shared" si="14"/>
        <v>0</v>
      </c>
      <c r="D88" s="150">
        <f t="shared" si="11"/>
        <v>0</v>
      </c>
      <c r="E88" s="150">
        <f t="shared" si="15"/>
        <v>0</v>
      </c>
      <c r="F88" s="150">
        <f t="shared" si="12"/>
        <v>0</v>
      </c>
      <c r="G88" s="151">
        <f t="shared" si="16"/>
        <v>0</v>
      </c>
      <c r="H88" s="153"/>
      <c r="I88" s="160">
        <f t="shared" si="18"/>
        <v>0</v>
      </c>
      <c r="J88" s="187"/>
      <c r="K88" s="191"/>
      <c r="L88" s="187"/>
      <c r="P88"/>
      <c r="Q88"/>
      <c r="R88"/>
      <c r="S88"/>
      <c r="T88" s="31"/>
    </row>
    <row r="89" spans="2:28" x14ac:dyDescent="0.3">
      <c r="B89" s="43">
        <f t="shared" si="13"/>
        <v>0</v>
      </c>
      <c r="C89" s="150">
        <f t="shared" si="14"/>
        <v>0</v>
      </c>
      <c r="D89" s="150">
        <f t="shared" si="11"/>
        <v>0</v>
      </c>
      <c r="E89" s="150">
        <f t="shared" si="15"/>
        <v>0</v>
      </c>
      <c r="F89" s="150">
        <f t="shared" si="12"/>
        <v>0</v>
      </c>
      <c r="G89" s="151">
        <f t="shared" si="16"/>
        <v>0</v>
      </c>
      <c r="H89" s="227"/>
      <c r="I89" s="160">
        <f>SUM(D89:F89)</f>
        <v>0</v>
      </c>
      <c r="J89" s="187"/>
      <c r="K89" s="191"/>
      <c r="L89" s="187"/>
      <c r="P89"/>
      <c r="Q89"/>
      <c r="R89"/>
      <c r="S89"/>
      <c r="T89" s="31"/>
    </row>
    <row r="90" spans="2:28" x14ac:dyDescent="0.3">
      <c r="B90" s="43">
        <f t="shared" si="13"/>
        <v>0</v>
      </c>
      <c r="C90" s="150">
        <f t="shared" si="14"/>
        <v>0</v>
      </c>
      <c r="D90" s="150">
        <f t="shared" si="11"/>
        <v>0</v>
      </c>
      <c r="E90" s="150">
        <f t="shared" si="15"/>
        <v>0</v>
      </c>
      <c r="F90" s="150">
        <f t="shared" si="12"/>
        <v>0</v>
      </c>
      <c r="G90" s="151">
        <f t="shared" si="16"/>
        <v>0</v>
      </c>
      <c r="H90" s="154"/>
      <c r="I90" s="160">
        <f t="shared" si="18"/>
        <v>0</v>
      </c>
      <c r="J90" s="187"/>
      <c r="K90" s="191"/>
      <c r="L90" s="187"/>
      <c r="P90"/>
      <c r="Q90"/>
      <c r="R90"/>
      <c r="S90"/>
      <c r="T90"/>
    </row>
    <row r="91" spans="2:28" x14ac:dyDescent="0.3">
      <c r="B91" s="43">
        <f t="shared" si="13"/>
        <v>0</v>
      </c>
      <c r="C91" s="150">
        <f t="shared" si="14"/>
        <v>0</v>
      </c>
      <c r="D91" s="150">
        <f t="shared" si="11"/>
        <v>0</v>
      </c>
      <c r="E91" s="150">
        <f t="shared" si="15"/>
        <v>0</v>
      </c>
      <c r="F91" s="150">
        <f t="shared" si="12"/>
        <v>0</v>
      </c>
      <c r="G91" s="151">
        <f>SUM(C91:F91)</f>
        <v>0</v>
      </c>
      <c r="H91" s="155"/>
      <c r="I91" s="160">
        <f t="shared" si="18"/>
        <v>0</v>
      </c>
      <c r="J91" s="187"/>
      <c r="K91" s="191"/>
      <c r="L91" s="187"/>
      <c r="P91"/>
      <c r="Q91"/>
      <c r="R91"/>
      <c r="S91"/>
      <c r="T91"/>
    </row>
    <row r="92" spans="2:28" x14ac:dyDescent="0.3">
      <c r="B92" s="43">
        <f t="shared" si="13"/>
        <v>0</v>
      </c>
      <c r="C92" s="150">
        <f t="shared" si="14"/>
        <v>0</v>
      </c>
      <c r="D92" s="150">
        <f t="shared" si="11"/>
        <v>0</v>
      </c>
      <c r="E92" s="150">
        <f t="shared" si="15"/>
        <v>0</v>
      </c>
      <c r="F92" s="150">
        <f t="shared" si="12"/>
        <v>0</v>
      </c>
      <c r="G92" s="151">
        <f t="shared" ref="G92:G93" si="19">SUM(C92:F92)</f>
        <v>0</v>
      </c>
      <c r="H92" s="155"/>
      <c r="I92" s="160">
        <f t="shared" si="18"/>
        <v>0</v>
      </c>
      <c r="J92" s="187"/>
      <c r="K92" s="191"/>
      <c r="L92" s="187"/>
      <c r="P92"/>
      <c r="Q92"/>
      <c r="R92"/>
      <c r="S92"/>
      <c r="T92"/>
    </row>
    <row r="93" spans="2:28" x14ac:dyDescent="0.3">
      <c r="B93" s="43">
        <f t="shared" si="13"/>
        <v>0</v>
      </c>
      <c r="C93" s="150">
        <f t="shared" si="14"/>
        <v>0</v>
      </c>
      <c r="D93" s="150">
        <f t="shared" si="11"/>
        <v>0</v>
      </c>
      <c r="E93" s="150">
        <f t="shared" si="15"/>
        <v>0</v>
      </c>
      <c r="F93" s="150">
        <f t="shared" si="12"/>
        <v>0</v>
      </c>
      <c r="G93" s="151">
        <f t="shared" si="19"/>
        <v>0</v>
      </c>
      <c r="H93" s="155"/>
      <c r="I93" s="160">
        <f t="shared" si="18"/>
        <v>0</v>
      </c>
      <c r="J93" s="187"/>
      <c r="K93" s="191"/>
      <c r="L93" s="187"/>
      <c r="P93"/>
      <c r="Q93"/>
      <c r="R93"/>
      <c r="S93"/>
      <c r="T93"/>
    </row>
    <row r="94" spans="2:28" x14ac:dyDescent="0.3">
      <c r="B94" s="43">
        <f t="shared" si="13"/>
        <v>0</v>
      </c>
      <c r="C94" s="150">
        <f t="shared" si="14"/>
        <v>0</v>
      </c>
      <c r="D94" s="150">
        <f t="shared" si="11"/>
        <v>0</v>
      </c>
      <c r="E94" s="150">
        <f t="shared" si="15"/>
        <v>0</v>
      </c>
      <c r="F94" s="150">
        <f t="shared" si="12"/>
        <v>0</v>
      </c>
      <c r="G94" s="151">
        <f t="shared" si="16"/>
        <v>0</v>
      </c>
      <c r="H94" s="155"/>
      <c r="I94" s="160">
        <f t="shared" si="18"/>
        <v>0</v>
      </c>
      <c r="J94" s="187"/>
      <c r="K94" s="191"/>
      <c r="L94" s="187"/>
      <c r="P94"/>
      <c r="Q94"/>
      <c r="R94"/>
      <c r="S94"/>
      <c r="T94"/>
    </row>
    <row r="95" spans="2:28" x14ac:dyDescent="0.3">
      <c r="B95" s="43">
        <f t="shared" si="13"/>
        <v>0</v>
      </c>
      <c r="C95" s="150">
        <f t="shared" si="14"/>
        <v>0</v>
      </c>
      <c r="D95" s="150">
        <f t="shared" si="11"/>
        <v>0</v>
      </c>
      <c r="E95" s="150">
        <f t="shared" si="15"/>
        <v>0</v>
      </c>
      <c r="F95" s="150">
        <f t="shared" si="12"/>
        <v>0</v>
      </c>
      <c r="G95" s="151">
        <f t="shared" si="16"/>
        <v>0</v>
      </c>
      <c r="H95" s="155"/>
      <c r="I95" s="160">
        <f t="shared" si="18"/>
        <v>0</v>
      </c>
      <c r="J95" s="187"/>
      <c r="K95" s="191"/>
      <c r="L95" s="187"/>
      <c r="P95"/>
      <c r="Q95"/>
      <c r="R95"/>
      <c r="S95"/>
      <c r="T95"/>
    </row>
    <row r="96" spans="2:28" x14ac:dyDescent="0.3">
      <c r="B96" s="43">
        <f t="shared" si="13"/>
        <v>0</v>
      </c>
      <c r="C96" s="150">
        <f t="shared" si="14"/>
        <v>0</v>
      </c>
      <c r="D96" s="150">
        <f t="shared" si="11"/>
        <v>0</v>
      </c>
      <c r="E96" s="150">
        <f t="shared" si="15"/>
        <v>0</v>
      </c>
      <c r="F96" s="150">
        <f t="shared" si="12"/>
        <v>0</v>
      </c>
      <c r="G96" s="151">
        <f t="shared" si="16"/>
        <v>0</v>
      </c>
      <c r="H96" s="155"/>
      <c r="I96" s="160">
        <f t="shared" si="18"/>
        <v>0</v>
      </c>
      <c r="J96" s="187"/>
      <c r="K96" s="191"/>
      <c r="L96" s="187"/>
      <c r="P96"/>
      <c r="Q96"/>
      <c r="R96"/>
      <c r="S96"/>
      <c r="T96"/>
    </row>
    <row r="97" spans="2:20" x14ac:dyDescent="0.3">
      <c r="B97" s="43">
        <f t="shared" si="13"/>
        <v>0</v>
      </c>
      <c r="C97" s="150">
        <f t="shared" si="14"/>
        <v>0</v>
      </c>
      <c r="D97" s="150">
        <f t="shared" si="11"/>
        <v>0</v>
      </c>
      <c r="E97" s="150">
        <f t="shared" si="15"/>
        <v>0</v>
      </c>
      <c r="F97" s="150">
        <f t="shared" si="12"/>
        <v>0</v>
      </c>
      <c r="G97" s="151">
        <f t="shared" si="16"/>
        <v>0</v>
      </c>
      <c r="H97" s="155"/>
      <c r="I97" s="160">
        <f t="shared" si="18"/>
        <v>0</v>
      </c>
      <c r="J97" s="187"/>
      <c r="K97" s="191"/>
      <c r="L97" s="187"/>
      <c r="P97"/>
      <c r="Q97"/>
      <c r="R97"/>
      <c r="S97"/>
      <c r="T97"/>
    </row>
    <row r="98" spans="2:20" x14ac:dyDescent="0.3">
      <c r="B98" s="43">
        <f t="shared" si="13"/>
        <v>0</v>
      </c>
      <c r="C98" s="150">
        <f t="shared" si="14"/>
        <v>0</v>
      </c>
      <c r="D98" s="150">
        <f t="shared" si="11"/>
        <v>0</v>
      </c>
      <c r="E98" s="150">
        <f t="shared" si="15"/>
        <v>0</v>
      </c>
      <c r="F98" s="150">
        <f t="shared" si="12"/>
        <v>0</v>
      </c>
      <c r="G98" s="151">
        <f t="shared" si="16"/>
        <v>0</v>
      </c>
      <c r="H98" s="155"/>
      <c r="I98" s="160">
        <f t="shared" si="18"/>
        <v>0</v>
      </c>
      <c r="J98" s="187"/>
      <c r="K98" s="191"/>
      <c r="L98" s="187"/>
      <c r="P98"/>
      <c r="Q98"/>
      <c r="R98"/>
      <c r="S98"/>
      <c r="T98"/>
    </row>
    <row r="99" spans="2:20" x14ac:dyDescent="0.3">
      <c r="B99" s="43">
        <f t="shared" si="13"/>
        <v>0</v>
      </c>
      <c r="C99" s="150">
        <f t="shared" si="14"/>
        <v>0</v>
      </c>
      <c r="D99" s="150">
        <f t="shared" si="11"/>
        <v>0</v>
      </c>
      <c r="E99" s="150">
        <f t="shared" si="15"/>
        <v>0</v>
      </c>
      <c r="F99" s="150">
        <f t="shared" si="12"/>
        <v>0</v>
      </c>
      <c r="G99" s="151">
        <f t="shared" si="16"/>
        <v>0</v>
      </c>
      <c r="H99" s="155"/>
      <c r="I99" s="160">
        <f t="shared" si="18"/>
        <v>0</v>
      </c>
      <c r="J99" s="187"/>
      <c r="K99" s="191"/>
      <c r="L99" s="187"/>
      <c r="P99"/>
      <c r="Q99"/>
      <c r="R99"/>
      <c r="S99"/>
      <c r="T99"/>
    </row>
    <row r="100" spans="2:20" x14ac:dyDescent="0.3">
      <c r="B100" s="43">
        <f t="shared" si="13"/>
        <v>0</v>
      </c>
      <c r="C100" s="150">
        <f t="shared" si="14"/>
        <v>0</v>
      </c>
      <c r="D100" s="150">
        <f t="shared" si="11"/>
        <v>0</v>
      </c>
      <c r="E100" s="150">
        <f t="shared" si="15"/>
        <v>0</v>
      </c>
      <c r="F100" s="150">
        <f t="shared" si="12"/>
        <v>0</v>
      </c>
      <c r="G100" s="151">
        <f t="shared" si="16"/>
        <v>0</v>
      </c>
      <c r="H100" s="155"/>
      <c r="I100" s="160">
        <f t="shared" si="18"/>
        <v>0</v>
      </c>
      <c r="J100" s="187"/>
      <c r="K100" s="191"/>
      <c r="L100" s="187"/>
      <c r="P100"/>
      <c r="Q100"/>
      <c r="R100"/>
      <c r="S100"/>
      <c r="T100"/>
    </row>
    <row r="101" spans="2:20" x14ac:dyDescent="0.3">
      <c r="B101" s="43">
        <f t="shared" si="13"/>
        <v>0</v>
      </c>
      <c r="C101" s="150">
        <f t="shared" si="14"/>
        <v>0</v>
      </c>
      <c r="D101" s="150">
        <f t="shared" si="11"/>
        <v>0</v>
      </c>
      <c r="E101" s="150">
        <f t="shared" si="15"/>
        <v>0</v>
      </c>
      <c r="F101" s="150">
        <f t="shared" si="12"/>
        <v>0</v>
      </c>
      <c r="G101" s="151">
        <f t="shared" si="16"/>
        <v>0</v>
      </c>
      <c r="H101" s="155"/>
      <c r="I101" s="160">
        <f t="shared" si="18"/>
        <v>0</v>
      </c>
      <c r="J101" s="187"/>
      <c r="K101" s="191"/>
      <c r="L101" s="187"/>
      <c r="P101"/>
      <c r="Q101"/>
      <c r="R101"/>
      <c r="S101"/>
      <c r="T101"/>
    </row>
    <row r="102" spans="2:20" x14ac:dyDescent="0.3">
      <c r="B102" s="43">
        <f t="shared" si="13"/>
        <v>0</v>
      </c>
      <c r="C102" s="150">
        <f t="shared" si="14"/>
        <v>0</v>
      </c>
      <c r="D102" s="150">
        <f t="shared" si="11"/>
        <v>0</v>
      </c>
      <c r="E102" s="150">
        <f t="shared" si="15"/>
        <v>0</v>
      </c>
      <c r="F102" s="150">
        <f t="shared" si="12"/>
        <v>0</v>
      </c>
      <c r="G102" s="151">
        <f t="shared" si="16"/>
        <v>0</v>
      </c>
      <c r="H102" s="155"/>
      <c r="I102" s="160">
        <f t="shared" si="18"/>
        <v>0</v>
      </c>
      <c r="J102" s="187"/>
      <c r="K102" s="191"/>
      <c r="L102" s="187"/>
      <c r="P102"/>
      <c r="Q102"/>
      <c r="R102"/>
      <c r="S102"/>
      <c r="T102"/>
    </row>
    <row r="103" spans="2:20" x14ac:dyDescent="0.3">
      <c r="B103" s="43">
        <f t="shared" ref="B103:B104" si="20">N103</f>
        <v>0</v>
      </c>
      <c r="C103" s="150">
        <f t="shared" ref="C103:C104" si="21">$C$10*(P103+Q103)</f>
        <v>0</v>
      </c>
      <c r="D103" s="150">
        <f t="shared" si="11"/>
        <v>0</v>
      </c>
      <c r="E103" s="150">
        <f t="shared" ref="E103:E104" si="22">R103*$E$10</f>
        <v>0</v>
      </c>
      <c r="F103" s="150">
        <f t="shared" si="12"/>
        <v>0</v>
      </c>
      <c r="G103" s="151">
        <f t="shared" ref="G103:G104" si="23">SUM(C103:F103)</f>
        <v>0</v>
      </c>
      <c r="H103" s="155"/>
      <c r="I103" s="160">
        <f t="shared" si="18"/>
        <v>0</v>
      </c>
      <c r="J103" s="187"/>
      <c r="K103" s="191"/>
      <c r="L103" s="187"/>
      <c r="P103"/>
      <c r="Q103"/>
      <c r="R103"/>
      <c r="S103"/>
      <c r="T103"/>
    </row>
    <row r="104" spans="2:20" x14ac:dyDescent="0.3">
      <c r="B104" s="43">
        <f t="shared" si="20"/>
        <v>0</v>
      </c>
      <c r="C104" s="150">
        <f t="shared" si="21"/>
        <v>0</v>
      </c>
      <c r="D104" s="150">
        <f t="shared" si="11"/>
        <v>0</v>
      </c>
      <c r="E104" s="150">
        <f t="shared" si="22"/>
        <v>0</v>
      </c>
      <c r="F104" s="150">
        <f t="shared" si="12"/>
        <v>0</v>
      </c>
      <c r="G104" s="151">
        <f t="shared" si="23"/>
        <v>0</v>
      </c>
      <c r="H104" s="159"/>
      <c r="I104" s="160">
        <f t="shared" si="18"/>
        <v>0</v>
      </c>
      <c r="J104" s="187"/>
      <c r="L104" s="187"/>
      <c r="P104"/>
      <c r="Q104"/>
      <c r="R104"/>
      <c r="S104"/>
      <c r="T104"/>
    </row>
    <row r="105" spans="2:20" x14ac:dyDescent="0.3">
      <c r="B105" s="43">
        <f t="shared" ref="B105:B112" si="24">N105</f>
        <v>0</v>
      </c>
      <c r="C105" s="150">
        <f t="shared" ref="C105:C112" si="25">$C$10*(P105+Q105)</f>
        <v>0</v>
      </c>
      <c r="D105" s="150">
        <f t="shared" si="11"/>
        <v>0</v>
      </c>
      <c r="E105" s="150">
        <f t="shared" ref="E105:E112" si="26">R105*$E$10</f>
        <v>0</v>
      </c>
      <c r="F105" s="150">
        <f t="shared" si="12"/>
        <v>0</v>
      </c>
      <c r="G105" s="151">
        <f t="shared" ref="G105:G112" si="27">SUM(C105:F105)</f>
        <v>0</v>
      </c>
      <c r="H105" s="159"/>
      <c r="I105" s="160">
        <f t="shared" ref="I105:I112" si="28">SUM(D105:F105)</f>
        <v>0</v>
      </c>
      <c r="L105" s="187"/>
      <c r="P105"/>
      <c r="Q105"/>
      <c r="R105"/>
      <c r="S105"/>
      <c r="T105"/>
    </row>
    <row r="106" spans="2:20" x14ac:dyDescent="0.3">
      <c r="B106" s="43">
        <f t="shared" si="24"/>
        <v>0</v>
      </c>
      <c r="C106" s="150">
        <f t="shared" si="25"/>
        <v>0</v>
      </c>
      <c r="D106" s="150">
        <f t="shared" si="11"/>
        <v>0</v>
      </c>
      <c r="E106" s="150">
        <f t="shared" si="26"/>
        <v>0</v>
      </c>
      <c r="F106" s="150">
        <f t="shared" si="12"/>
        <v>0</v>
      </c>
      <c r="G106" s="151">
        <f t="shared" si="27"/>
        <v>0</v>
      </c>
      <c r="H106" s="159"/>
      <c r="I106" s="160">
        <f t="shared" si="28"/>
        <v>0</v>
      </c>
      <c r="L106" s="187"/>
      <c r="P106"/>
      <c r="Q106"/>
      <c r="R106"/>
      <c r="S106"/>
      <c r="T106"/>
    </row>
    <row r="107" spans="2:20" x14ac:dyDescent="0.3">
      <c r="B107" s="43">
        <f t="shared" si="24"/>
        <v>0</v>
      </c>
      <c r="C107" s="150">
        <f t="shared" si="25"/>
        <v>0</v>
      </c>
      <c r="D107" s="150">
        <f t="shared" ref="D107:D112" si="29">IFERROR(((VLOOKUP(B107,$W$11:$AB$112,3,0)+VLOOKUP(B107,$W$11:$AB$112,4,0))*$D$10),0)</f>
        <v>0</v>
      </c>
      <c r="E107" s="150">
        <f t="shared" si="26"/>
        <v>0</v>
      </c>
      <c r="F107" s="150">
        <f t="shared" ref="F107:F112" si="30">IFERROR(((VLOOKUP(B107,$W$11:$AB$112,5,0))*$F$10),0)</f>
        <v>0</v>
      </c>
      <c r="G107" s="151">
        <f t="shared" si="27"/>
        <v>0</v>
      </c>
      <c r="H107" s="159"/>
      <c r="I107" s="160">
        <f t="shared" si="28"/>
        <v>0</v>
      </c>
      <c r="L107" s="187"/>
      <c r="P107"/>
      <c r="Q107"/>
      <c r="R107"/>
      <c r="S107"/>
      <c r="T107"/>
    </row>
    <row r="108" spans="2:20" x14ac:dyDescent="0.3">
      <c r="B108" s="237">
        <f t="shared" si="24"/>
        <v>0</v>
      </c>
      <c r="C108" s="238">
        <f t="shared" si="25"/>
        <v>0</v>
      </c>
      <c r="D108" s="238">
        <f t="shared" si="29"/>
        <v>0</v>
      </c>
      <c r="E108" s="238">
        <f t="shared" si="26"/>
        <v>0</v>
      </c>
      <c r="F108" s="238">
        <f t="shared" si="30"/>
        <v>0</v>
      </c>
      <c r="G108" s="239">
        <f t="shared" si="27"/>
        <v>0</v>
      </c>
      <c r="H108" s="240"/>
      <c r="I108" s="241">
        <f>SUM(D108:F108)</f>
        <v>0</v>
      </c>
      <c r="L108" s="187"/>
      <c r="P108"/>
      <c r="Q108"/>
      <c r="R108"/>
      <c r="S108"/>
      <c r="T108"/>
    </row>
    <row r="109" spans="2:20" x14ac:dyDescent="0.3">
      <c r="B109" s="43">
        <f t="shared" si="24"/>
        <v>0</v>
      </c>
      <c r="C109" s="150">
        <f t="shared" si="25"/>
        <v>0</v>
      </c>
      <c r="D109" s="150">
        <f t="shared" si="29"/>
        <v>0</v>
      </c>
      <c r="E109" s="150">
        <f t="shared" si="26"/>
        <v>0</v>
      </c>
      <c r="F109" s="150">
        <f t="shared" si="30"/>
        <v>0</v>
      </c>
      <c r="G109" s="151">
        <f t="shared" si="27"/>
        <v>0</v>
      </c>
      <c r="H109" s="159"/>
      <c r="I109" s="160">
        <f t="shared" si="28"/>
        <v>0</v>
      </c>
      <c r="L109" s="188"/>
      <c r="P109"/>
      <c r="Q109"/>
      <c r="R109"/>
      <c r="S109"/>
      <c r="T109"/>
    </row>
    <row r="110" spans="2:20" x14ac:dyDescent="0.3">
      <c r="B110" s="43">
        <f t="shared" si="24"/>
        <v>0</v>
      </c>
      <c r="C110" s="150">
        <f t="shared" si="25"/>
        <v>0</v>
      </c>
      <c r="D110" s="150">
        <f t="shared" si="29"/>
        <v>0</v>
      </c>
      <c r="E110" s="150">
        <f t="shared" si="26"/>
        <v>0</v>
      </c>
      <c r="F110" s="150">
        <f t="shared" si="30"/>
        <v>0</v>
      </c>
      <c r="G110" s="151">
        <f t="shared" si="27"/>
        <v>0</v>
      </c>
      <c r="H110" s="159"/>
      <c r="I110" s="160">
        <f t="shared" si="28"/>
        <v>0</v>
      </c>
      <c r="P110"/>
      <c r="Q110"/>
      <c r="R110"/>
      <c r="S110"/>
      <c r="T110"/>
    </row>
    <row r="111" spans="2:20" x14ac:dyDescent="0.3">
      <c r="B111" s="43">
        <f t="shared" si="24"/>
        <v>0</v>
      </c>
      <c r="C111" s="150">
        <f t="shared" si="25"/>
        <v>0</v>
      </c>
      <c r="D111" s="150">
        <f t="shared" si="29"/>
        <v>0</v>
      </c>
      <c r="E111" s="150">
        <f t="shared" si="26"/>
        <v>0</v>
      </c>
      <c r="F111" s="150">
        <f t="shared" si="30"/>
        <v>0</v>
      </c>
      <c r="G111" s="151">
        <f t="shared" si="27"/>
        <v>0</v>
      </c>
      <c r="H111" s="159"/>
      <c r="I111" s="160">
        <f t="shared" si="28"/>
        <v>0</v>
      </c>
      <c r="P111"/>
      <c r="Q111"/>
      <c r="R111"/>
      <c r="S111"/>
      <c r="T111"/>
    </row>
    <row r="112" spans="2:20" x14ac:dyDescent="0.3">
      <c r="B112" s="43">
        <f t="shared" si="24"/>
        <v>0</v>
      </c>
      <c r="C112" s="150">
        <f t="shared" si="25"/>
        <v>0</v>
      </c>
      <c r="D112" s="150">
        <f t="shared" si="29"/>
        <v>0</v>
      </c>
      <c r="E112" s="150">
        <f t="shared" si="26"/>
        <v>0</v>
      </c>
      <c r="F112" s="150">
        <f t="shared" si="30"/>
        <v>0</v>
      </c>
      <c r="G112" s="151">
        <f t="shared" si="27"/>
        <v>0</v>
      </c>
      <c r="H112" s="159"/>
      <c r="I112" s="160">
        <f t="shared" si="28"/>
        <v>0</v>
      </c>
      <c r="P112"/>
      <c r="Q112"/>
      <c r="R112"/>
      <c r="S112"/>
      <c r="T112"/>
    </row>
    <row r="113" spans="2:20" x14ac:dyDescent="0.3">
      <c r="B113" s="214" t="s">
        <v>1700</v>
      </c>
      <c r="C113" s="234">
        <f>SUM(C11:C112)</f>
        <v>145710</v>
      </c>
      <c r="D113" s="234">
        <f t="shared" ref="D113:H113" si="31">SUM(D11:D112)</f>
        <v>45856.25</v>
      </c>
      <c r="E113" s="234">
        <f t="shared" si="31"/>
        <v>135810</v>
      </c>
      <c r="F113" s="234">
        <f t="shared" si="31"/>
        <v>33550</v>
      </c>
      <c r="G113" s="234">
        <f>SUM(G11:G112)</f>
        <v>360926.25</v>
      </c>
      <c r="H113" s="234">
        <f t="shared" si="31"/>
        <v>0</v>
      </c>
      <c r="I113" s="234">
        <f>SUM(I11:I112)</f>
        <v>215216.25</v>
      </c>
      <c r="P113"/>
      <c r="Q113"/>
      <c r="R113"/>
      <c r="S113"/>
      <c r="T113"/>
    </row>
    <row r="114" spans="2:20" x14ac:dyDescent="0.3">
      <c r="G114" s="155"/>
      <c r="P114"/>
      <c r="Q114"/>
      <c r="R114"/>
      <c r="S114"/>
      <c r="T114"/>
    </row>
    <row r="115" spans="2:20" x14ac:dyDescent="0.3">
      <c r="G115" s="155">
        <f>G113-G99-G100-G101-G102</f>
        <v>360926.25</v>
      </c>
      <c r="P115"/>
      <c r="Q115"/>
      <c r="R115"/>
      <c r="S115"/>
      <c r="T115"/>
    </row>
    <row r="116" spans="2:20" x14ac:dyDescent="0.3">
      <c r="P116"/>
      <c r="Q116"/>
      <c r="R116"/>
      <c r="S116"/>
      <c r="T116"/>
    </row>
    <row r="117" spans="2:20" x14ac:dyDescent="0.3">
      <c r="I117" s="306"/>
      <c r="P117"/>
      <c r="Q117"/>
      <c r="R117"/>
      <c r="S117"/>
      <c r="T117"/>
    </row>
    <row r="118" spans="2:20" x14ac:dyDescent="0.3">
      <c r="P118"/>
      <c r="Q118"/>
      <c r="R118"/>
      <c r="S118"/>
      <c r="T118"/>
    </row>
    <row r="119" spans="2:20" x14ac:dyDescent="0.3">
      <c r="P119"/>
      <c r="Q119"/>
      <c r="R119"/>
      <c r="S119"/>
      <c r="T119"/>
    </row>
    <row r="120" spans="2:20" x14ac:dyDescent="0.3">
      <c r="P120"/>
      <c r="Q120"/>
      <c r="R120"/>
      <c r="S120"/>
      <c r="T120"/>
    </row>
    <row r="121" spans="2:20" x14ac:dyDescent="0.3">
      <c r="P121"/>
      <c r="Q121"/>
      <c r="R121"/>
      <c r="S121"/>
      <c r="T121"/>
    </row>
    <row r="122" spans="2:20" x14ac:dyDescent="0.3">
      <c r="P122"/>
      <c r="Q122"/>
      <c r="R122"/>
      <c r="S122"/>
      <c r="T122"/>
    </row>
    <row r="123" spans="2:20" x14ac:dyDescent="0.3">
      <c r="P123"/>
      <c r="Q123"/>
      <c r="R123"/>
      <c r="S123"/>
      <c r="T123"/>
    </row>
    <row r="124" spans="2:20" x14ac:dyDescent="0.3">
      <c r="P124"/>
      <c r="Q124"/>
      <c r="R124"/>
      <c r="S124"/>
      <c r="T124"/>
    </row>
    <row r="125" spans="2:20" x14ac:dyDescent="0.3">
      <c r="P125"/>
      <c r="Q125"/>
      <c r="R125"/>
      <c r="S125"/>
      <c r="T125"/>
    </row>
    <row r="126" spans="2:20" x14ac:dyDescent="0.3">
      <c r="P126"/>
      <c r="Q126"/>
      <c r="R126"/>
      <c r="S126"/>
      <c r="T126"/>
    </row>
    <row r="127" spans="2:20" x14ac:dyDescent="0.3">
      <c r="P127"/>
      <c r="Q127"/>
      <c r="R127"/>
      <c r="S127"/>
      <c r="T127"/>
    </row>
    <row r="128" spans="2:20" x14ac:dyDescent="0.3">
      <c r="P128"/>
      <c r="Q128"/>
      <c r="R128"/>
      <c r="S128"/>
      <c r="T128"/>
    </row>
    <row r="129" spans="16:20" x14ac:dyDescent="0.3">
      <c r="P129"/>
      <c r="Q129"/>
      <c r="R129"/>
      <c r="S129"/>
      <c r="T129"/>
    </row>
    <row r="130" spans="16:20" x14ac:dyDescent="0.3">
      <c r="P130"/>
      <c r="Q130"/>
      <c r="R130"/>
      <c r="S130"/>
      <c r="T130"/>
    </row>
    <row r="131" spans="16:20" x14ac:dyDescent="0.3">
      <c r="P131"/>
      <c r="Q131"/>
      <c r="R131"/>
      <c r="S131"/>
      <c r="T131"/>
    </row>
    <row r="132" spans="16:20" x14ac:dyDescent="0.3">
      <c r="P132"/>
      <c r="Q132"/>
      <c r="R132"/>
      <c r="S132"/>
      <c r="T132"/>
    </row>
    <row r="133" spans="16:20" x14ac:dyDescent="0.3">
      <c r="P133"/>
      <c r="Q133"/>
      <c r="R133"/>
      <c r="S133"/>
      <c r="T133"/>
    </row>
    <row r="134" spans="16:20" x14ac:dyDescent="0.3">
      <c r="P134"/>
      <c r="Q134"/>
      <c r="R134"/>
      <c r="S134"/>
      <c r="T134"/>
    </row>
    <row r="135" spans="16:20" x14ac:dyDescent="0.3">
      <c r="P135"/>
      <c r="Q135"/>
      <c r="R135"/>
      <c r="S135"/>
      <c r="T135"/>
    </row>
    <row r="136" spans="16:20" x14ac:dyDescent="0.3">
      <c r="P136"/>
      <c r="Q136"/>
      <c r="R136"/>
      <c r="S136"/>
      <c r="T136"/>
    </row>
    <row r="137" spans="16:20" x14ac:dyDescent="0.3">
      <c r="P137"/>
      <c r="Q137"/>
      <c r="R137"/>
      <c r="S137"/>
      <c r="T137"/>
    </row>
    <row r="138" spans="16:20" x14ac:dyDescent="0.3">
      <c r="P138"/>
      <c r="Q138"/>
      <c r="R138"/>
      <c r="S138"/>
      <c r="T138"/>
    </row>
    <row r="139" spans="16:20" x14ac:dyDescent="0.3">
      <c r="P139"/>
      <c r="Q139"/>
      <c r="R139"/>
      <c r="S139"/>
      <c r="T139"/>
    </row>
    <row r="140" spans="16:20" x14ac:dyDescent="0.3">
      <c r="P140"/>
      <c r="Q140"/>
      <c r="R140"/>
      <c r="S140"/>
      <c r="T140"/>
    </row>
    <row r="141" spans="16:20" x14ac:dyDescent="0.3">
      <c r="P141"/>
      <c r="Q141"/>
      <c r="R141"/>
      <c r="S141"/>
      <c r="T141"/>
    </row>
    <row r="142" spans="16:20" x14ac:dyDescent="0.3">
      <c r="P142"/>
      <c r="Q142"/>
      <c r="R142"/>
      <c r="S142"/>
      <c r="T142"/>
    </row>
    <row r="143" spans="16:20" x14ac:dyDescent="0.3">
      <c r="P143"/>
      <c r="Q143"/>
      <c r="R143"/>
      <c r="S143"/>
      <c r="T143"/>
    </row>
    <row r="144" spans="16:20" x14ac:dyDescent="0.3">
      <c r="P144"/>
      <c r="Q144"/>
      <c r="R144"/>
      <c r="S144"/>
      <c r="T144"/>
    </row>
    <row r="145" spans="16:20" x14ac:dyDescent="0.3">
      <c r="P145"/>
      <c r="Q145"/>
      <c r="R145"/>
      <c r="S145"/>
      <c r="T145"/>
    </row>
    <row r="146" spans="16:20" x14ac:dyDescent="0.3">
      <c r="P146"/>
      <c r="Q146"/>
      <c r="R146"/>
      <c r="S146"/>
      <c r="T146"/>
    </row>
    <row r="147" spans="16:20" x14ac:dyDescent="0.3">
      <c r="P147"/>
      <c r="Q147"/>
      <c r="R147"/>
      <c r="S147"/>
      <c r="T147"/>
    </row>
    <row r="148" spans="16:20" x14ac:dyDescent="0.3">
      <c r="P148"/>
      <c r="Q148"/>
      <c r="R148"/>
      <c r="S148"/>
      <c r="T148"/>
    </row>
    <row r="149" spans="16:20" x14ac:dyDescent="0.3">
      <c r="P149"/>
      <c r="Q149"/>
      <c r="R149"/>
      <c r="S149"/>
      <c r="T149"/>
    </row>
    <row r="150" spans="16:20" x14ac:dyDescent="0.3">
      <c r="P150"/>
      <c r="Q150"/>
      <c r="R150"/>
      <c r="S150"/>
      <c r="T150"/>
    </row>
    <row r="151" spans="16:20" x14ac:dyDescent="0.3">
      <c r="P151"/>
      <c r="Q151"/>
      <c r="R151"/>
      <c r="S151"/>
      <c r="T151"/>
    </row>
    <row r="152" spans="16:20" x14ac:dyDescent="0.3">
      <c r="P152"/>
      <c r="Q152"/>
      <c r="R152"/>
      <c r="S152"/>
      <c r="T152"/>
    </row>
    <row r="153" spans="16:20" x14ac:dyDescent="0.3">
      <c r="P153"/>
      <c r="Q153"/>
      <c r="R153"/>
      <c r="S153"/>
      <c r="T153"/>
    </row>
    <row r="154" spans="16:20" x14ac:dyDescent="0.3">
      <c r="P154"/>
      <c r="Q154"/>
      <c r="R154"/>
      <c r="S154"/>
      <c r="T154"/>
    </row>
    <row r="155" spans="16:20" x14ac:dyDescent="0.3">
      <c r="P155"/>
      <c r="Q155"/>
      <c r="R155"/>
      <c r="S155"/>
      <c r="T155"/>
    </row>
    <row r="156" spans="16:20" x14ac:dyDescent="0.3">
      <c r="P156"/>
      <c r="Q156"/>
      <c r="R156"/>
      <c r="S156"/>
      <c r="T156"/>
    </row>
    <row r="157" spans="16:20" x14ac:dyDescent="0.3">
      <c r="P157"/>
      <c r="Q157"/>
      <c r="R157"/>
      <c r="S157"/>
      <c r="T157"/>
    </row>
    <row r="158" spans="16:20" x14ac:dyDescent="0.3">
      <c r="P158"/>
      <c r="Q158"/>
      <c r="R158"/>
      <c r="S158"/>
      <c r="T158"/>
    </row>
    <row r="159" spans="16:20" x14ac:dyDescent="0.3">
      <c r="P159"/>
      <c r="Q159"/>
      <c r="R159"/>
      <c r="S159"/>
      <c r="T159"/>
    </row>
    <row r="160" spans="16:20" x14ac:dyDescent="0.3">
      <c r="P160"/>
      <c r="Q160"/>
      <c r="R160"/>
      <c r="S160"/>
      <c r="T160"/>
    </row>
    <row r="161" spans="16:20" x14ac:dyDescent="0.3">
      <c r="P161"/>
      <c r="Q161"/>
      <c r="R161"/>
      <c r="S161"/>
      <c r="T161"/>
    </row>
    <row r="162" spans="16:20" x14ac:dyDescent="0.3">
      <c r="P162"/>
      <c r="Q162"/>
      <c r="R162"/>
      <c r="S162"/>
      <c r="T162"/>
    </row>
    <row r="163" spans="16:20" x14ac:dyDescent="0.3">
      <c r="P163"/>
      <c r="Q163"/>
      <c r="R163"/>
      <c r="S163"/>
      <c r="T163"/>
    </row>
    <row r="164" spans="16:20" x14ac:dyDescent="0.3">
      <c r="P164"/>
      <c r="Q164"/>
      <c r="R164"/>
      <c r="S164"/>
      <c r="T164"/>
    </row>
    <row r="165" spans="16:20" x14ac:dyDescent="0.3">
      <c r="P165"/>
      <c r="Q165"/>
      <c r="R165"/>
      <c r="S165"/>
      <c r="T165"/>
    </row>
    <row r="166" spans="16:20" x14ac:dyDescent="0.3">
      <c r="P166"/>
      <c r="Q166"/>
      <c r="R166"/>
      <c r="S166"/>
      <c r="T166"/>
    </row>
    <row r="167" spans="16:20" x14ac:dyDescent="0.3">
      <c r="P167"/>
      <c r="Q167"/>
      <c r="R167"/>
      <c r="S167"/>
      <c r="T167"/>
    </row>
    <row r="168" spans="16:20" x14ac:dyDescent="0.3">
      <c r="P168"/>
      <c r="Q168"/>
      <c r="R168"/>
      <c r="S168"/>
      <c r="T168"/>
    </row>
    <row r="169" spans="16:20" x14ac:dyDescent="0.3">
      <c r="P169"/>
      <c r="Q169"/>
      <c r="R169"/>
      <c r="S169"/>
      <c r="T169"/>
    </row>
    <row r="170" spans="16:20" x14ac:dyDescent="0.3">
      <c r="P170"/>
      <c r="Q170"/>
      <c r="R170"/>
      <c r="S170"/>
      <c r="T170"/>
    </row>
    <row r="171" spans="16:20" x14ac:dyDescent="0.3">
      <c r="P171"/>
      <c r="Q171"/>
      <c r="R171"/>
      <c r="S171"/>
      <c r="T171"/>
    </row>
    <row r="172" spans="16:20" x14ac:dyDescent="0.3">
      <c r="P172"/>
      <c r="Q172"/>
      <c r="R172"/>
      <c r="S172"/>
      <c r="T172"/>
    </row>
    <row r="173" spans="16:20" x14ac:dyDescent="0.3">
      <c r="P173"/>
      <c r="Q173"/>
      <c r="R173"/>
      <c r="S173"/>
      <c r="T173"/>
    </row>
    <row r="174" spans="16:20" x14ac:dyDescent="0.3">
      <c r="P174"/>
      <c r="Q174"/>
      <c r="R174"/>
      <c r="S174"/>
      <c r="T174"/>
    </row>
    <row r="175" spans="16:20" x14ac:dyDescent="0.3">
      <c r="P175"/>
      <c r="Q175"/>
      <c r="R175"/>
      <c r="S175"/>
      <c r="T175"/>
    </row>
    <row r="176" spans="16:20" x14ac:dyDescent="0.3">
      <c r="P176"/>
      <c r="Q176"/>
      <c r="R176"/>
      <c r="S176"/>
      <c r="T176"/>
    </row>
    <row r="177" spans="16:20" x14ac:dyDescent="0.3">
      <c r="P177"/>
      <c r="Q177"/>
      <c r="R177"/>
      <c r="S177"/>
      <c r="T177"/>
    </row>
    <row r="178" spans="16:20" x14ac:dyDescent="0.3">
      <c r="P178"/>
      <c r="Q178"/>
      <c r="R178"/>
      <c r="S178"/>
      <c r="T178"/>
    </row>
    <row r="179" spans="16:20" x14ac:dyDescent="0.3">
      <c r="P179"/>
      <c r="Q179"/>
      <c r="R179"/>
      <c r="S179"/>
      <c r="T179"/>
    </row>
    <row r="180" spans="16:20" x14ac:dyDescent="0.3">
      <c r="P180"/>
      <c r="Q180"/>
      <c r="R180"/>
      <c r="S180"/>
      <c r="T180"/>
    </row>
    <row r="181" spans="16:20" x14ac:dyDescent="0.3">
      <c r="P181"/>
      <c r="Q181"/>
      <c r="R181"/>
      <c r="S181"/>
      <c r="T181"/>
    </row>
    <row r="182" spans="16:20" x14ac:dyDescent="0.3">
      <c r="P182"/>
      <c r="Q182"/>
      <c r="R182"/>
      <c r="S182"/>
      <c r="T182"/>
    </row>
    <row r="183" spans="16:20" x14ac:dyDescent="0.3">
      <c r="P183"/>
      <c r="Q183"/>
      <c r="R183"/>
      <c r="S183"/>
      <c r="T183"/>
    </row>
    <row r="184" spans="16:20" x14ac:dyDescent="0.3">
      <c r="P184"/>
      <c r="Q184"/>
      <c r="R184"/>
      <c r="S184"/>
      <c r="T184"/>
    </row>
    <row r="185" spans="16:20" x14ac:dyDescent="0.3">
      <c r="P185"/>
      <c r="Q185"/>
      <c r="R185"/>
      <c r="S185"/>
      <c r="T185"/>
    </row>
    <row r="186" spans="16:20" x14ac:dyDescent="0.3">
      <c r="P186"/>
      <c r="Q186"/>
      <c r="R186"/>
      <c r="S186"/>
      <c r="T186"/>
    </row>
    <row r="187" spans="16:20" x14ac:dyDescent="0.3">
      <c r="P187"/>
      <c r="Q187"/>
      <c r="R187"/>
      <c r="S187"/>
      <c r="T187"/>
    </row>
    <row r="188" spans="16:20" x14ac:dyDescent="0.3">
      <c r="P188"/>
      <c r="Q188"/>
      <c r="R188"/>
      <c r="S188"/>
      <c r="T188"/>
    </row>
    <row r="189" spans="16:20" x14ac:dyDescent="0.3">
      <c r="P189"/>
      <c r="Q189"/>
      <c r="R189"/>
      <c r="S189"/>
      <c r="T189"/>
    </row>
    <row r="190" spans="16:20" x14ac:dyDescent="0.3">
      <c r="P190"/>
      <c r="Q190"/>
      <c r="R190"/>
      <c r="S190"/>
      <c r="T190"/>
    </row>
    <row r="191" spans="16:20" x14ac:dyDescent="0.3">
      <c r="P191"/>
      <c r="Q191"/>
      <c r="R191"/>
      <c r="S191"/>
      <c r="T191"/>
    </row>
    <row r="192" spans="16:20" x14ac:dyDescent="0.3">
      <c r="P192"/>
      <c r="Q192"/>
      <c r="R192"/>
      <c r="S192"/>
      <c r="T192"/>
    </row>
    <row r="193" spans="16:20" x14ac:dyDescent="0.3">
      <c r="P193"/>
      <c r="Q193"/>
      <c r="R193"/>
      <c r="S193"/>
      <c r="T193"/>
    </row>
    <row r="194" spans="16:20" x14ac:dyDescent="0.3">
      <c r="P194"/>
      <c r="Q194"/>
      <c r="R194"/>
      <c r="S194"/>
      <c r="T194"/>
    </row>
    <row r="195" spans="16:20" x14ac:dyDescent="0.3">
      <c r="P195"/>
      <c r="Q195"/>
      <c r="R195"/>
      <c r="S195"/>
      <c r="T195"/>
    </row>
    <row r="196" spans="16:20" x14ac:dyDescent="0.3">
      <c r="P196"/>
      <c r="Q196"/>
      <c r="R196"/>
      <c r="S196"/>
      <c r="T196"/>
    </row>
    <row r="197" spans="16:20" x14ac:dyDescent="0.3">
      <c r="P197"/>
      <c r="Q197"/>
      <c r="R197"/>
      <c r="S197"/>
      <c r="T197"/>
    </row>
    <row r="198" spans="16:20" x14ac:dyDescent="0.3">
      <c r="P198"/>
      <c r="Q198"/>
      <c r="R198"/>
      <c r="S198"/>
      <c r="T198"/>
    </row>
    <row r="199" spans="16:20" x14ac:dyDescent="0.3">
      <c r="P199"/>
      <c r="Q199"/>
      <c r="R199"/>
      <c r="S199"/>
      <c r="T199"/>
    </row>
    <row r="200" spans="16:20" x14ac:dyDescent="0.3">
      <c r="P200"/>
      <c r="Q200"/>
      <c r="R200"/>
      <c r="S200"/>
      <c r="T200"/>
    </row>
    <row r="201" spans="16:20" x14ac:dyDescent="0.3">
      <c r="P201"/>
      <c r="Q201"/>
      <c r="R201"/>
      <c r="S201"/>
      <c r="T201"/>
    </row>
    <row r="202" spans="16:20" x14ac:dyDescent="0.3">
      <c r="P202"/>
      <c r="Q202"/>
      <c r="R202"/>
      <c r="S202"/>
      <c r="T202"/>
    </row>
    <row r="203" spans="16:20" x14ac:dyDescent="0.3">
      <c r="P203"/>
      <c r="Q203"/>
      <c r="R203"/>
      <c r="S203"/>
      <c r="T203"/>
    </row>
    <row r="204" spans="16:20" x14ac:dyDescent="0.3">
      <c r="P204"/>
      <c r="Q204"/>
      <c r="R204"/>
      <c r="S204"/>
      <c r="T204"/>
    </row>
    <row r="205" spans="16:20" x14ac:dyDescent="0.3">
      <c r="P205"/>
      <c r="Q205"/>
      <c r="R205"/>
      <c r="S205"/>
      <c r="T205"/>
    </row>
    <row r="206" spans="16:20" x14ac:dyDescent="0.3">
      <c r="P206"/>
      <c r="Q206"/>
      <c r="R206"/>
      <c r="S206"/>
      <c r="T206"/>
    </row>
    <row r="207" spans="16:20" x14ac:dyDescent="0.3">
      <c r="P207"/>
      <c r="Q207"/>
      <c r="R207"/>
      <c r="S207"/>
      <c r="T207"/>
    </row>
    <row r="208" spans="16:20" x14ac:dyDescent="0.3">
      <c r="P208"/>
      <c r="Q208"/>
      <c r="R208"/>
      <c r="S208"/>
      <c r="T208"/>
    </row>
    <row r="209" spans="16:20" x14ac:dyDescent="0.3">
      <c r="P209"/>
      <c r="Q209"/>
      <c r="R209"/>
      <c r="S209"/>
      <c r="T209"/>
    </row>
    <row r="210" spans="16:20" x14ac:dyDescent="0.3">
      <c r="P210"/>
      <c r="Q210"/>
      <c r="R210"/>
      <c r="S210"/>
      <c r="T210"/>
    </row>
    <row r="211" spans="16:20" x14ac:dyDescent="0.3">
      <c r="P211"/>
      <c r="Q211"/>
      <c r="R211"/>
      <c r="S211"/>
      <c r="T211"/>
    </row>
    <row r="212" spans="16:20" x14ac:dyDescent="0.3">
      <c r="P212"/>
      <c r="Q212"/>
      <c r="R212"/>
      <c r="S212"/>
      <c r="T212"/>
    </row>
    <row r="213" spans="16:20" x14ac:dyDescent="0.3">
      <c r="P213"/>
      <c r="Q213"/>
      <c r="R213"/>
      <c r="S213"/>
      <c r="T213"/>
    </row>
    <row r="214" spans="16:20" x14ac:dyDescent="0.3">
      <c r="P214"/>
      <c r="Q214"/>
      <c r="R214"/>
      <c r="S214"/>
      <c r="T214"/>
    </row>
    <row r="215" spans="16:20" x14ac:dyDescent="0.3">
      <c r="P215"/>
      <c r="Q215"/>
      <c r="R215"/>
      <c r="S215"/>
      <c r="T215"/>
    </row>
    <row r="216" spans="16:20" x14ac:dyDescent="0.3">
      <c r="P216"/>
      <c r="Q216"/>
      <c r="R216"/>
      <c r="S216"/>
      <c r="T216"/>
    </row>
    <row r="217" spans="16:20" x14ac:dyDescent="0.3">
      <c r="P217"/>
      <c r="Q217"/>
      <c r="R217"/>
      <c r="S217"/>
      <c r="T217"/>
    </row>
    <row r="218" spans="16:20" x14ac:dyDescent="0.3">
      <c r="P218"/>
      <c r="Q218"/>
      <c r="R218"/>
      <c r="S218"/>
      <c r="T218"/>
    </row>
    <row r="219" spans="16:20" x14ac:dyDescent="0.3">
      <c r="P219"/>
      <c r="Q219"/>
      <c r="R219"/>
      <c r="S219"/>
      <c r="T219"/>
    </row>
    <row r="220" spans="16:20" x14ac:dyDescent="0.3">
      <c r="P220"/>
      <c r="Q220"/>
      <c r="R220"/>
      <c r="S220"/>
      <c r="T220"/>
    </row>
    <row r="221" spans="16:20" x14ac:dyDescent="0.3">
      <c r="P221"/>
      <c r="Q221"/>
      <c r="R221"/>
      <c r="S221"/>
      <c r="T221"/>
    </row>
    <row r="222" spans="16:20" x14ac:dyDescent="0.3">
      <c r="P222"/>
      <c r="Q222"/>
      <c r="R222"/>
      <c r="S222"/>
      <c r="T222"/>
    </row>
    <row r="223" spans="16:20" x14ac:dyDescent="0.3">
      <c r="P223"/>
      <c r="Q223"/>
      <c r="R223"/>
      <c r="S223"/>
      <c r="T223"/>
    </row>
    <row r="224" spans="16:20" x14ac:dyDescent="0.3">
      <c r="P224"/>
      <c r="Q224"/>
      <c r="R224"/>
      <c r="S224"/>
      <c r="T224"/>
    </row>
    <row r="225" spans="16:20" x14ac:dyDescent="0.3">
      <c r="P225"/>
      <c r="Q225"/>
      <c r="R225"/>
      <c r="S225"/>
      <c r="T225"/>
    </row>
    <row r="226" spans="16:20" x14ac:dyDescent="0.3">
      <c r="P226"/>
      <c r="Q226"/>
      <c r="R226"/>
      <c r="S226"/>
      <c r="T226"/>
    </row>
    <row r="227" spans="16:20" x14ac:dyDescent="0.3">
      <c r="P227"/>
      <c r="Q227"/>
      <c r="R227"/>
      <c r="S227"/>
      <c r="T227"/>
    </row>
    <row r="228" spans="16:20" x14ac:dyDescent="0.3">
      <c r="P228"/>
      <c r="Q228"/>
      <c r="R228"/>
      <c r="S228"/>
      <c r="T228"/>
    </row>
    <row r="229" spans="16:20" x14ac:dyDescent="0.3">
      <c r="P229"/>
      <c r="Q229"/>
      <c r="R229"/>
      <c r="S229"/>
      <c r="T229"/>
    </row>
    <row r="230" spans="16:20" x14ac:dyDescent="0.3">
      <c r="P230"/>
      <c r="Q230"/>
      <c r="R230"/>
      <c r="S230"/>
      <c r="T230"/>
    </row>
    <row r="231" spans="16:20" x14ac:dyDescent="0.3">
      <c r="P231"/>
      <c r="Q231"/>
      <c r="R231"/>
      <c r="S231"/>
      <c r="T231"/>
    </row>
    <row r="232" spans="16:20" x14ac:dyDescent="0.3">
      <c r="P232"/>
      <c r="Q232"/>
      <c r="R232"/>
      <c r="S232"/>
      <c r="T232"/>
    </row>
    <row r="233" spans="16:20" x14ac:dyDescent="0.3">
      <c r="P233"/>
      <c r="Q233"/>
      <c r="R233"/>
      <c r="S233"/>
      <c r="T233"/>
    </row>
    <row r="234" spans="16:20" x14ac:dyDescent="0.3">
      <c r="P234"/>
      <c r="Q234"/>
      <c r="R234"/>
      <c r="S234"/>
      <c r="T234"/>
    </row>
    <row r="235" spans="16:20" x14ac:dyDescent="0.3">
      <c r="P235"/>
      <c r="Q235"/>
      <c r="R235"/>
      <c r="S235"/>
      <c r="T235"/>
    </row>
    <row r="236" spans="16:20" x14ac:dyDescent="0.3">
      <c r="P236"/>
      <c r="Q236"/>
      <c r="R236"/>
      <c r="S236"/>
      <c r="T236"/>
    </row>
    <row r="237" spans="16:20" x14ac:dyDescent="0.3">
      <c r="P237"/>
      <c r="Q237"/>
      <c r="R237"/>
      <c r="S237"/>
      <c r="T237"/>
    </row>
    <row r="238" spans="16:20" x14ac:dyDescent="0.3">
      <c r="P238"/>
      <c r="Q238"/>
      <c r="R238"/>
      <c r="S238"/>
      <c r="T238"/>
    </row>
    <row r="239" spans="16:20" x14ac:dyDescent="0.3">
      <c r="P239"/>
      <c r="Q239"/>
      <c r="R239"/>
      <c r="S239"/>
      <c r="T239"/>
    </row>
    <row r="240" spans="16:20" x14ac:dyDescent="0.3">
      <c r="P240"/>
      <c r="Q240"/>
      <c r="R240"/>
      <c r="S240"/>
      <c r="T240"/>
    </row>
    <row r="241" spans="16:20" x14ac:dyDescent="0.3">
      <c r="P241"/>
      <c r="Q241"/>
      <c r="R241"/>
      <c r="S241"/>
      <c r="T241"/>
    </row>
    <row r="242" spans="16:20" x14ac:dyDescent="0.3">
      <c r="P242"/>
      <c r="Q242"/>
      <c r="R242"/>
      <c r="S242"/>
      <c r="T242"/>
    </row>
    <row r="243" spans="16:20" x14ac:dyDescent="0.3">
      <c r="P243"/>
      <c r="Q243"/>
      <c r="R243"/>
      <c r="S243"/>
      <c r="T243"/>
    </row>
    <row r="244" spans="16:20" x14ac:dyDescent="0.3">
      <c r="P244"/>
      <c r="Q244"/>
      <c r="R244"/>
      <c r="S244"/>
      <c r="T244"/>
    </row>
    <row r="245" spans="16:20" x14ac:dyDescent="0.3">
      <c r="P245"/>
      <c r="Q245"/>
      <c r="R245"/>
      <c r="S245"/>
      <c r="T245"/>
    </row>
    <row r="246" spans="16:20" x14ac:dyDescent="0.3">
      <c r="P246"/>
      <c r="Q246"/>
      <c r="R246"/>
      <c r="S246"/>
      <c r="T246"/>
    </row>
    <row r="247" spans="16:20" x14ac:dyDescent="0.3">
      <c r="P247"/>
      <c r="Q247"/>
      <c r="R247"/>
      <c r="S247"/>
      <c r="T247"/>
    </row>
    <row r="248" spans="16:20" x14ac:dyDescent="0.3">
      <c r="P248"/>
      <c r="Q248"/>
      <c r="R248"/>
      <c r="S248"/>
      <c r="T248"/>
    </row>
    <row r="249" spans="16:20" x14ac:dyDescent="0.3">
      <c r="P249"/>
      <c r="Q249"/>
      <c r="R249"/>
      <c r="S249"/>
      <c r="T249"/>
    </row>
    <row r="250" spans="16:20" x14ac:dyDescent="0.3">
      <c r="P250"/>
      <c r="Q250"/>
      <c r="R250"/>
      <c r="S250"/>
      <c r="T250"/>
    </row>
    <row r="251" spans="16:20" x14ac:dyDescent="0.3">
      <c r="P251"/>
      <c r="Q251"/>
      <c r="R251"/>
      <c r="S251"/>
      <c r="T251"/>
    </row>
    <row r="252" spans="16:20" x14ac:dyDescent="0.3">
      <c r="P252"/>
      <c r="Q252"/>
      <c r="R252"/>
      <c r="S252"/>
      <c r="T252"/>
    </row>
    <row r="253" spans="16:20" x14ac:dyDescent="0.3">
      <c r="P253"/>
      <c r="Q253"/>
      <c r="R253"/>
      <c r="S253"/>
      <c r="T253"/>
    </row>
    <row r="254" spans="16:20" x14ac:dyDescent="0.3">
      <c r="P254"/>
      <c r="Q254"/>
      <c r="R254"/>
      <c r="S254"/>
      <c r="T254"/>
    </row>
    <row r="255" spans="16:20" x14ac:dyDescent="0.3">
      <c r="P255"/>
      <c r="Q255"/>
      <c r="R255"/>
      <c r="S255"/>
      <c r="T255"/>
    </row>
    <row r="256" spans="16:20" x14ac:dyDescent="0.3">
      <c r="P256"/>
      <c r="Q256"/>
      <c r="R256"/>
      <c r="S256"/>
      <c r="T256"/>
    </row>
    <row r="257" spans="16:20" x14ac:dyDescent="0.3">
      <c r="P257"/>
      <c r="Q257"/>
      <c r="R257"/>
      <c r="S257"/>
      <c r="T257"/>
    </row>
    <row r="258" spans="16:20" x14ac:dyDescent="0.3">
      <c r="P258"/>
      <c r="Q258"/>
      <c r="R258"/>
      <c r="S258"/>
      <c r="T258"/>
    </row>
    <row r="259" spans="16:20" x14ac:dyDescent="0.3">
      <c r="P259"/>
      <c r="Q259"/>
      <c r="R259"/>
      <c r="S259"/>
      <c r="T259"/>
    </row>
    <row r="260" spans="16:20" x14ac:dyDescent="0.3">
      <c r="P260"/>
      <c r="Q260"/>
      <c r="R260"/>
      <c r="S260"/>
      <c r="T260"/>
    </row>
    <row r="261" spans="16:20" x14ac:dyDescent="0.3">
      <c r="P261"/>
      <c r="Q261"/>
      <c r="R261"/>
      <c r="S261"/>
      <c r="T261"/>
    </row>
    <row r="262" spans="16:20" x14ac:dyDescent="0.3">
      <c r="P262"/>
      <c r="Q262"/>
      <c r="R262"/>
      <c r="S262"/>
      <c r="T262"/>
    </row>
    <row r="263" spans="16:20" x14ac:dyDescent="0.3">
      <c r="P263"/>
      <c r="Q263"/>
      <c r="R263"/>
      <c r="S263"/>
      <c r="T263"/>
    </row>
    <row r="264" spans="16:20" x14ac:dyDescent="0.3">
      <c r="P264"/>
      <c r="Q264"/>
      <c r="R264"/>
      <c r="S264"/>
      <c r="T264"/>
    </row>
    <row r="265" spans="16:20" x14ac:dyDescent="0.3">
      <c r="P265"/>
      <c r="Q265"/>
      <c r="R265"/>
      <c r="S265"/>
      <c r="T265"/>
    </row>
    <row r="266" spans="16:20" x14ac:dyDescent="0.3">
      <c r="P266"/>
      <c r="Q266"/>
      <c r="R266"/>
      <c r="S266"/>
      <c r="T266"/>
    </row>
    <row r="267" spans="16:20" x14ac:dyDescent="0.3">
      <c r="P267"/>
      <c r="Q267"/>
      <c r="R267"/>
      <c r="S267"/>
      <c r="T267"/>
    </row>
    <row r="268" spans="16:20" x14ac:dyDescent="0.3">
      <c r="P268"/>
      <c r="Q268"/>
      <c r="R268"/>
      <c r="S268"/>
      <c r="T268"/>
    </row>
    <row r="269" spans="16:20" x14ac:dyDescent="0.3">
      <c r="P269"/>
      <c r="Q269"/>
      <c r="R269"/>
      <c r="S269"/>
      <c r="T269"/>
    </row>
    <row r="270" spans="16:20" x14ac:dyDescent="0.3">
      <c r="P270"/>
      <c r="Q270"/>
      <c r="R270"/>
      <c r="S270"/>
      <c r="T270"/>
    </row>
    <row r="271" spans="16:20" x14ac:dyDescent="0.3">
      <c r="P271"/>
      <c r="Q271"/>
      <c r="R271"/>
      <c r="S271"/>
      <c r="T271"/>
    </row>
    <row r="272" spans="16:20" x14ac:dyDescent="0.3">
      <c r="P272"/>
      <c r="Q272"/>
      <c r="R272"/>
      <c r="S272"/>
      <c r="T272"/>
    </row>
    <row r="273" spans="16:20" x14ac:dyDescent="0.3">
      <c r="P273"/>
      <c r="Q273"/>
      <c r="R273"/>
      <c r="S273"/>
      <c r="T273"/>
    </row>
    <row r="274" spans="16:20" x14ac:dyDescent="0.3">
      <c r="P274"/>
      <c r="Q274"/>
      <c r="R274"/>
      <c r="S274"/>
      <c r="T274"/>
    </row>
    <row r="275" spans="16:20" x14ac:dyDescent="0.3">
      <c r="P275"/>
      <c r="Q275"/>
      <c r="R275"/>
      <c r="S275"/>
      <c r="T275"/>
    </row>
    <row r="276" spans="16:20" x14ac:dyDescent="0.3">
      <c r="P276"/>
      <c r="Q276"/>
      <c r="R276"/>
      <c r="S276"/>
      <c r="T276"/>
    </row>
    <row r="277" spans="16:20" x14ac:dyDescent="0.3">
      <c r="P277"/>
      <c r="Q277"/>
      <c r="R277"/>
      <c r="S277"/>
      <c r="T277"/>
    </row>
    <row r="278" spans="16:20" x14ac:dyDescent="0.3">
      <c r="P278"/>
      <c r="Q278"/>
      <c r="R278"/>
      <c r="S278"/>
      <c r="T278"/>
    </row>
    <row r="279" spans="16:20" x14ac:dyDescent="0.3">
      <c r="P279"/>
      <c r="Q279"/>
      <c r="R279"/>
      <c r="S279"/>
      <c r="T279"/>
    </row>
    <row r="280" spans="16:20" x14ac:dyDescent="0.3">
      <c r="P280"/>
      <c r="Q280"/>
      <c r="R280"/>
      <c r="S280"/>
      <c r="T280"/>
    </row>
    <row r="281" spans="16:20" x14ac:dyDescent="0.3">
      <c r="P281"/>
      <c r="Q281"/>
      <c r="R281"/>
      <c r="S281"/>
      <c r="T281"/>
    </row>
    <row r="282" spans="16:20" x14ac:dyDescent="0.3">
      <c r="P282"/>
      <c r="Q282"/>
      <c r="R282"/>
      <c r="S282"/>
      <c r="T282"/>
    </row>
    <row r="283" spans="16:20" x14ac:dyDescent="0.3">
      <c r="P283"/>
      <c r="Q283"/>
      <c r="R283"/>
      <c r="S283"/>
      <c r="T283"/>
    </row>
    <row r="284" spans="16:20" x14ac:dyDescent="0.3">
      <c r="P284"/>
      <c r="Q284"/>
      <c r="R284"/>
      <c r="S284"/>
      <c r="T284"/>
    </row>
    <row r="285" spans="16:20" x14ac:dyDescent="0.3">
      <c r="P285"/>
      <c r="Q285"/>
      <c r="R285"/>
      <c r="S285"/>
      <c r="T285"/>
    </row>
    <row r="286" spans="16:20" x14ac:dyDescent="0.3">
      <c r="P286"/>
      <c r="Q286"/>
      <c r="R286"/>
      <c r="S286"/>
      <c r="T286"/>
    </row>
    <row r="287" spans="16:20" x14ac:dyDescent="0.3">
      <c r="P287"/>
      <c r="Q287"/>
      <c r="R287"/>
      <c r="S287"/>
      <c r="T287"/>
    </row>
    <row r="288" spans="16:20" x14ac:dyDescent="0.3">
      <c r="P288"/>
      <c r="Q288"/>
      <c r="R288"/>
      <c r="S288"/>
      <c r="T288"/>
    </row>
    <row r="289" spans="16:20" x14ac:dyDescent="0.3">
      <c r="P289"/>
      <c r="Q289"/>
      <c r="R289"/>
      <c r="S289"/>
      <c r="T289"/>
    </row>
    <row r="290" spans="16:20" x14ac:dyDescent="0.3">
      <c r="P290"/>
      <c r="Q290"/>
      <c r="R290"/>
      <c r="S290"/>
      <c r="T290"/>
    </row>
    <row r="291" spans="16:20" x14ac:dyDescent="0.3">
      <c r="P291"/>
      <c r="Q291"/>
      <c r="R291"/>
      <c r="S291"/>
      <c r="T291"/>
    </row>
    <row r="292" spans="16:20" x14ac:dyDescent="0.3">
      <c r="P292"/>
      <c r="Q292"/>
      <c r="R292"/>
      <c r="S292"/>
      <c r="T292"/>
    </row>
    <row r="293" spans="16:20" x14ac:dyDescent="0.3">
      <c r="P293"/>
      <c r="Q293"/>
      <c r="R293"/>
      <c r="S293"/>
      <c r="T293"/>
    </row>
    <row r="294" spans="16:20" x14ac:dyDescent="0.3">
      <c r="P294"/>
      <c r="Q294"/>
      <c r="R294"/>
      <c r="S294"/>
      <c r="T294"/>
    </row>
    <row r="295" spans="16:20" x14ac:dyDescent="0.3">
      <c r="P295"/>
      <c r="Q295"/>
      <c r="R295"/>
      <c r="S295"/>
      <c r="T295"/>
    </row>
    <row r="296" spans="16:20" x14ac:dyDescent="0.3">
      <c r="P296"/>
      <c r="Q296"/>
      <c r="R296"/>
      <c r="S296"/>
      <c r="T296"/>
    </row>
    <row r="297" spans="16:20" x14ac:dyDescent="0.3">
      <c r="P297"/>
      <c r="Q297"/>
      <c r="R297"/>
      <c r="S297"/>
      <c r="T297"/>
    </row>
    <row r="298" spans="16:20" x14ac:dyDescent="0.3">
      <c r="P298"/>
      <c r="Q298"/>
      <c r="R298"/>
      <c r="S298"/>
      <c r="T298"/>
    </row>
    <row r="299" spans="16:20" x14ac:dyDescent="0.3">
      <c r="P299"/>
      <c r="Q299"/>
      <c r="R299"/>
      <c r="S299"/>
      <c r="T299"/>
    </row>
    <row r="300" spans="16:20" x14ac:dyDescent="0.3">
      <c r="P300"/>
      <c r="Q300"/>
      <c r="R300"/>
      <c r="S300"/>
      <c r="T300"/>
    </row>
    <row r="301" spans="16:20" x14ac:dyDescent="0.3">
      <c r="P301"/>
      <c r="Q301"/>
      <c r="R301"/>
      <c r="S301"/>
      <c r="T301"/>
    </row>
    <row r="302" spans="16:20" x14ac:dyDescent="0.3">
      <c r="P302"/>
      <c r="Q302"/>
      <c r="R302"/>
      <c r="S302"/>
      <c r="T302"/>
    </row>
    <row r="303" spans="16:20" x14ac:dyDescent="0.3">
      <c r="P303"/>
      <c r="Q303"/>
      <c r="R303"/>
      <c r="S303"/>
      <c r="T303"/>
    </row>
    <row r="304" spans="16:20" x14ac:dyDescent="0.3">
      <c r="P304"/>
      <c r="Q304"/>
      <c r="R304"/>
      <c r="S304"/>
      <c r="T304"/>
    </row>
    <row r="305" spans="16:20" x14ac:dyDescent="0.3">
      <c r="P305"/>
      <c r="Q305"/>
      <c r="R305"/>
      <c r="S305"/>
      <c r="T305"/>
    </row>
    <row r="306" spans="16:20" x14ac:dyDescent="0.3">
      <c r="P306"/>
      <c r="Q306"/>
      <c r="R306"/>
      <c r="S306"/>
      <c r="T306"/>
    </row>
    <row r="307" spans="16:20" x14ac:dyDescent="0.3">
      <c r="P307"/>
      <c r="Q307"/>
      <c r="R307"/>
      <c r="S307"/>
      <c r="T307"/>
    </row>
    <row r="308" spans="16:20" x14ac:dyDescent="0.3">
      <c r="P308"/>
      <c r="Q308"/>
      <c r="R308"/>
      <c r="S308"/>
      <c r="T308"/>
    </row>
    <row r="309" spans="16:20" x14ac:dyDescent="0.3">
      <c r="P309"/>
      <c r="Q309"/>
      <c r="R309"/>
      <c r="S309"/>
      <c r="T309"/>
    </row>
    <row r="310" spans="16:20" x14ac:dyDescent="0.3">
      <c r="P310"/>
      <c r="Q310"/>
      <c r="R310"/>
      <c r="S310"/>
      <c r="T310"/>
    </row>
    <row r="311" spans="16:20" x14ac:dyDescent="0.3">
      <c r="P311"/>
      <c r="Q311"/>
      <c r="R311"/>
      <c r="S311"/>
      <c r="T311"/>
    </row>
    <row r="312" spans="16:20" x14ac:dyDescent="0.3">
      <c r="P312"/>
      <c r="Q312"/>
      <c r="R312"/>
      <c r="S312"/>
      <c r="T312"/>
    </row>
    <row r="313" spans="16:20" x14ac:dyDescent="0.3">
      <c r="P313"/>
      <c r="Q313"/>
      <c r="R313"/>
      <c r="S313"/>
      <c r="T313"/>
    </row>
    <row r="314" spans="16:20" x14ac:dyDescent="0.3">
      <c r="P314"/>
      <c r="Q314"/>
      <c r="R314"/>
      <c r="S314"/>
      <c r="T314"/>
    </row>
    <row r="315" spans="16:20" x14ac:dyDescent="0.3">
      <c r="P315"/>
      <c r="Q315"/>
      <c r="R315"/>
      <c r="S315"/>
      <c r="T315"/>
    </row>
    <row r="316" spans="16:20" x14ac:dyDescent="0.3">
      <c r="P316"/>
      <c r="Q316"/>
      <c r="R316"/>
      <c r="S316"/>
      <c r="T316"/>
    </row>
    <row r="317" spans="16:20" x14ac:dyDescent="0.3">
      <c r="P317"/>
      <c r="Q317"/>
      <c r="R317"/>
      <c r="S317"/>
      <c r="T317"/>
    </row>
    <row r="318" spans="16:20" x14ac:dyDescent="0.3">
      <c r="P318"/>
      <c r="Q318"/>
      <c r="R318"/>
      <c r="S318"/>
      <c r="T318"/>
    </row>
    <row r="319" spans="16:20" x14ac:dyDescent="0.3">
      <c r="P319"/>
      <c r="Q319"/>
      <c r="R319"/>
      <c r="S319"/>
      <c r="T319"/>
    </row>
    <row r="320" spans="16:20" x14ac:dyDescent="0.3">
      <c r="P320"/>
      <c r="Q320"/>
      <c r="R320"/>
      <c r="S320"/>
      <c r="T320"/>
    </row>
    <row r="321" spans="16:20" x14ac:dyDescent="0.3">
      <c r="P321"/>
      <c r="Q321"/>
      <c r="R321"/>
      <c r="S321"/>
      <c r="T321"/>
    </row>
    <row r="322" spans="16:20" x14ac:dyDescent="0.3">
      <c r="P322"/>
      <c r="Q322"/>
      <c r="R322"/>
      <c r="S322"/>
      <c r="T322"/>
    </row>
    <row r="323" spans="16:20" x14ac:dyDescent="0.3">
      <c r="P323"/>
      <c r="Q323"/>
      <c r="R323"/>
      <c r="S323"/>
      <c r="T323"/>
    </row>
    <row r="324" spans="16:20" x14ac:dyDescent="0.3">
      <c r="P324"/>
      <c r="Q324"/>
      <c r="R324"/>
      <c r="S324"/>
      <c r="T324"/>
    </row>
    <row r="325" spans="16:20" x14ac:dyDescent="0.3">
      <c r="P325"/>
      <c r="Q325"/>
      <c r="R325"/>
      <c r="S325"/>
      <c r="T325"/>
    </row>
    <row r="326" spans="16:20" x14ac:dyDescent="0.3">
      <c r="P326"/>
      <c r="Q326"/>
      <c r="R326"/>
      <c r="S326"/>
      <c r="T326"/>
    </row>
    <row r="327" spans="16:20" x14ac:dyDescent="0.3">
      <c r="P327"/>
      <c r="Q327"/>
      <c r="R327"/>
      <c r="S327"/>
      <c r="T327"/>
    </row>
    <row r="328" spans="16:20" x14ac:dyDescent="0.3">
      <c r="P328"/>
      <c r="Q328"/>
      <c r="R328"/>
      <c r="S328"/>
      <c r="T328"/>
    </row>
    <row r="329" spans="16:20" x14ac:dyDescent="0.3">
      <c r="P329"/>
      <c r="Q329"/>
      <c r="R329"/>
      <c r="S329"/>
      <c r="T329"/>
    </row>
    <row r="330" spans="16:20" x14ac:dyDescent="0.3">
      <c r="P330"/>
      <c r="Q330"/>
      <c r="R330"/>
      <c r="S330"/>
      <c r="T330"/>
    </row>
    <row r="331" spans="16:20" x14ac:dyDescent="0.3">
      <c r="P331"/>
      <c r="Q331"/>
      <c r="R331"/>
      <c r="S331"/>
      <c r="T331"/>
    </row>
    <row r="332" spans="16:20" x14ac:dyDescent="0.3">
      <c r="P332"/>
      <c r="Q332"/>
      <c r="R332"/>
      <c r="S332"/>
      <c r="T332"/>
    </row>
    <row r="333" spans="16:20" x14ac:dyDescent="0.3">
      <c r="P333"/>
      <c r="Q333"/>
      <c r="R333"/>
      <c r="S333"/>
      <c r="T333"/>
    </row>
    <row r="334" spans="16:20" x14ac:dyDescent="0.3">
      <c r="P334"/>
      <c r="Q334"/>
      <c r="R334"/>
      <c r="S334"/>
      <c r="T334"/>
    </row>
    <row r="335" spans="16:20" x14ac:dyDescent="0.3">
      <c r="P335"/>
      <c r="Q335"/>
      <c r="R335"/>
      <c r="S335"/>
      <c r="T335"/>
    </row>
    <row r="336" spans="16:20" x14ac:dyDescent="0.3">
      <c r="P336"/>
      <c r="Q336"/>
      <c r="R336"/>
      <c r="S336"/>
      <c r="T336"/>
    </row>
    <row r="337" spans="16:20" x14ac:dyDescent="0.3">
      <c r="P337"/>
      <c r="Q337"/>
      <c r="R337"/>
      <c r="S337"/>
      <c r="T337"/>
    </row>
    <row r="338" spans="16:20" x14ac:dyDescent="0.3">
      <c r="P338"/>
      <c r="Q338"/>
      <c r="R338"/>
      <c r="S338"/>
      <c r="T338"/>
    </row>
    <row r="339" spans="16:20" x14ac:dyDescent="0.3">
      <c r="P339"/>
      <c r="Q339"/>
      <c r="R339"/>
      <c r="S339"/>
      <c r="T339"/>
    </row>
    <row r="340" spans="16:20" x14ac:dyDescent="0.3">
      <c r="P340"/>
      <c r="Q340"/>
      <c r="R340"/>
      <c r="S340"/>
      <c r="T340"/>
    </row>
    <row r="341" spans="16:20" x14ac:dyDescent="0.3">
      <c r="P341"/>
      <c r="Q341"/>
      <c r="R341"/>
      <c r="S341"/>
      <c r="T341"/>
    </row>
    <row r="342" spans="16:20" x14ac:dyDescent="0.3">
      <c r="P342"/>
      <c r="Q342"/>
      <c r="R342"/>
      <c r="S342"/>
      <c r="T342"/>
    </row>
    <row r="343" spans="16:20" x14ac:dyDescent="0.3">
      <c r="P343"/>
      <c r="Q343"/>
      <c r="R343"/>
      <c r="S343"/>
      <c r="T343"/>
    </row>
    <row r="344" spans="16:20" x14ac:dyDescent="0.3">
      <c r="P344"/>
      <c r="Q344"/>
      <c r="R344"/>
      <c r="S344"/>
      <c r="T344"/>
    </row>
    <row r="345" spans="16:20" x14ac:dyDescent="0.3">
      <c r="P345"/>
      <c r="Q345"/>
      <c r="R345"/>
      <c r="S345"/>
      <c r="T345"/>
    </row>
    <row r="346" spans="16:20" x14ac:dyDescent="0.3">
      <c r="P346"/>
      <c r="Q346"/>
      <c r="R346"/>
      <c r="S346"/>
      <c r="T346"/>
    </row>
    <row r="347" spans="16:20" x14ac:dyDescent="0.3">
      <c r="P347"/>
      <c r="Q347"/>
      <c r="R347"/>
      <c r="S347"/>
      <c r="T347"/>
    </row>
    <row r="348" spans="16:20" x14ac:dyDescent="0.3">
      <c r="P348"/>
      <c r="Q348"/>
      <c r="R348"/>
      <c r="S348"/>
      <c r="T348"/>
    </row>
    <row r="349" spans="16:20" x14ac:dyDescent="0.3">
      <c r="P349"/>
      <c r="Q349"/>
      <c r="R349"/>
      <c r="S349"/>
      <c r="T349"/>
    </row>
    <row r="350" spans="16:20" x14ac:dyDescent="0.3">
      <c r="P350"/>
      <c r="Q350"/>
      <c r="R350"/>
      <c r="S350"/>
      <c r="T350"/>
    </row>
    <row r="351" spans="16:20" x14ac:dyDescent="0.3">
      <c r="P351"/>
      <c r="Q351"/>
      <c r="R351"/>
      <c r="S351"/>
      <c r="T351"/>
    </row>
    <row r="352" spans="16:20" x14ac:dyDescent="0.3">
      <c r="P352"/>
      <c r="Q352"/>
      <c r="R352"/>
      <c r="S352"/>
      <c r="T352"/>
    </row>
    <row r="353" spans="16:20" x14ac:dyDescent="0.3">
      <c r="P353"/>
      <c r="Q353"/>
      <c r="R353"/>
      <c r="S353"/>
      <c r="T353"/>
    </row>
    <row r="354" spans="16:20" x14ac:dyDescent="0.3">
      <c r="P354"/>
      <c r="Q354"/>
      <c r="R354"/>
      <c r="S354"/>
      <c r="T354"/>
    </row>
    <row r="355" spans="16:20" x14ac:dyDescent="0.3">
      <c r="P355"/>
      <c r="Q355"/>
      <c r="R355"/>
      <c r="S355"/>
      <c r="T355"/>
    </row>
    <row r="356" spans="16:20" x14ac:dyDescent="0.3">
      <c r="P356"/>
      <c r="Q356"/>
      <c r="R356"/>
      <c r="S356"/>
      <c r="T356"/>
    </row>
    <row r="357" spans="16:20" x14ac:dyDescent="0.3">
      <c r="P357"/>
      <c r="Q357"/>
      <c r="R357"/>
      <c r="S357"/>
      <c r="T357"/>
    </row>
    <row r="358" spans="16:20" x14ac:dyDescent="0.3">
      <c r="P358"/>
      <c r="Q358"/>
      <c r="R358"/>
      <c r="S358"/>
      <c r="T358"/>
    </row>
    <row r="359" spans="16:20" x14ac:dyDescent="0.3">
      <c r="P359"/>
      <c r="Q359"/>
      <c r="R359"/>
      <c r="S359"/>
      <c r="T359"/>
    </row>
    <row r="360" spans="16:20" x14ac:dyDescent="0.3">
      <c r="P360"/>
      <c r="Q360"/>
      <c r="R360"/>
      <c r="S360"/>
      <c r="T360"/>
    </row>
    <row r="361" spans="16:20" x14ac:dyDescent="0.3">
      <c r="P361"/>
      <c r="Q361"/>
      <c r="R361"/>
      <c r="S361"/>
      <c r="T361"/>
    </row>
    <row r="362" spans="16:20" x14ac:dyDescent="0.3">
      <c r="P362"/>
      <c r="Q362"/>
      <c r="R362"/>
      <c r="S362"/>
      <c r="T362"/>
    </row>
    <row r="363" spans="16:20" x14ac:dyDescent="0.3">
      <c r="P363"/>
      <c r="Q363"/>
      <c r="R363"/>
      <c r="S363"/>
      <c r="T363"/>
    </row>
    <row r="364" spans="16:20" x14ac:dyDescent="0.3">
      <c r="P364"/>
      <c r="Q364"/>
      <c r="R364"/>
      <c r="S364"/>
      <c r="T364"/>
    </row>
    <row r="365" spans="16:20" x14ac:dyDescent="0.3">
      <c r="P365"/>
      <c r="Q365"/>
      <c r="R365"/>
      <c r="S365"/>
      <c r="T365"/>
    </row>
    <row r="366" spans="16:20" x14ac:dyDescent="0.3">
      <c r="P366"/>
      <c r="Q366"/>
      <c r="R366"/>
      <c r="S366"/>
      <c r="T366"/>
    </row>
    <row r="367" spans="16:20" x14ac:dyDescent="0.3">
      <c r="P367"/>
      <c r="Q367"/>
      <c r="R367"/>
      <c r="S367"/>
      <c r="T367"/>
    </row>
    <row r="368" spans="16:20" x14ac:dyDescent="0.3">
      <c r="P368"/>
      <c r="Q368"/>
      <c r="R368"/>
      <c r="S368"/>
      <c r="T368"/>
    </row>
    <row r="369" spans="16:20" x14ac:dyDescent="0.3">
      <c r="P369"/>
      <c r="Q369"/>
      <c r="R369"/>
      <c r="S369"/>
      <c r="T369"/>
    </row>
    <row r="370" spans="16:20" x14ac:dyDescent="0.3">
      <c r="P370"/>
      <c r="Q370"/>
      <c r="R370"/>
      <c r="S370"/>
      <c r="T370"/>
    </row>
    <row r="371" spans="16:20" x14ac:dyDescent="0.3">
      <c r="P371"/>
      <c r="Q371"/>
      <c r="R371"/>
      <c r="S371"/>
      <c r="T371"/>
    </row>
    <row r="372" spans="16:20" x14ac:dyDescent="0.3">
      <c r="P372"/>
      <c r="Q372"/>
      <c r="R372"/>
      <c r="S372"/>
      <c r="T372"/>
    </row>
    <row r="373" spans="16:20" x14ac:dyDescent="0.3">
      <c r="P373"/>
      <c r="Q373"/>
      <c r="R373"/>
      <c r="S373"/>
      <c r="T373"/>
    </row>
    <row r="374" spans="16:20" x14ac:dyDescent="0.3">
      <c r="P374"/>
      <c r="Q374"/>
      <c r="R374"/>
      <c r="S374"/>
      <c r="T374"/>
    </row>
    <row r="375" spans="16:20" x14ac:dyDescent="0.3">
      <c r="P375"/>
      <c r="Q375"/>
      <c r="R375"/>
      <c r="S375"/>
      <c r="T375"/>
    </row>
    <row r="376" spans="16:20" x14ac:dyDescent="0.3">
      <c r="P376"/>
      <c r="Q376"/>
      <c r="R376"/>
      <c r="S376"/>
      <c r="T376"/>
    </row>
    <row r="377" spans="16:20" x14ac:dyDescent="0.3">
      <c r="P377"/>
      <c r="Q377"/>
      <c r="R377"/>
      <c r="S377"/>
      <c r="T377"/>
    </row>
    <row r="378" spans="16:20" x14ac:dyDescent="0.3">
      <c r="P378"/>
      <c r="Q378"/>
      <c r="R378"/>
      <c r="S378"/>
      <c r="T378"/>
    </row>
    <row r="379" spans="16:20" x14ac:dyDescent="0.3">
      <c r="P379"/>
      <c r="Q379"/>
      <c r="R379"/>
      <c r="S379"/>
      <c r="T379"/>
    </row>
    <row r="380" spans="16:20" x14ac:dyDescent="0.3">
      <c r="P380"/>
      <c r="Q380"/>
      <c r="R380"/>
      <c r="S380"/>
      <c r="T380"/>
    </row>
    <row r="381" spans="16:20" x14ac:dyDescent="0.3">
      <c r="P381"/>
      <c r="Q381"/>
      <c r="R381"/>
      <c r="S381"/>
      <c r="T381"/>
    </row>
    <row r="382" spans="16:20" x14ac:dyDescent="0.3">
      <c r="P382"/>
      <c r="Q382"/>
      <c r="R382"/>
      <c r="S382"/>
      <c r="T382"/>
    </row>
    <row r="383" spans="16:20" x14ac:dyDescent="0.3">
      <c r="P383"/>
      <c r="Q383"/>
      <c r="R383"/>
      <c r="S383"/>
      <c r="T383"/>
    </row>
    <row r="384" spans="16:20" x14ac:dyDescent="0.3">
      <c r="P384"/>
      <c r="Q384"/>
      <c r="R384"/>
      <c r="S384"/>
      <c r="T384"/>
    </row>
    <row r="385" spans="16:20" x14ac:dyDescent="0.3">
      <c r="P385"/>
      <c r="Q385"/>
      <c r="R385"/>
      <c r="S385"/>
      <c r="T385"/>
    </row>
    <row r="386" spans="16:20" x14ac:dyDescent="0.3">
      <c r="P386"/>
      <c r="Q386"/>
      <c r="R386"/>
      <c r="S386"/>
      <c r="T386"/>
    </row>
    <row r="387" spans="16:20" x14ac:dyDescent="0.3">
      <c r="P387"/>
      <c r="Q387"/>
      <c r="R387"/>
      <c r="S387"/>
      <c r="T387"/>
    </row>
    <row r="388" spans="16:20" x14ac:dyDescent="0.3">
      <c r="P388"/>
      <c r="Q388"/>
      <c r="R388"/>
      <c r="S388"/>
      <c r="T388"/>
    </row>
    <row r="389" spans="16:20" x14ac:dyDescent="0.3">
      <c r="P389"/>
      <c r="Q389"/>
      <c r="R389"/>
      <c r="S389"/>
      <c r="T389"/>
    </row>
    <row r="390" spans="16:20" x14ac:dyDescent="0.3">
      <c r="P390"/>
      <c r="Q390"/>
      <c r="R390"/>
      <c r="S390"/>
      <c r="T390"/>
    </row>
    <row r="391" spans="16:20" x14ac:dyDescent="0.3">
      <c r="P391"/>
      <c r="Q391"/>
      <c r="R391"/>
      <c r="S391"/>
      <c r="T391"/>
    </row>
    <row r="392" spans="16:20" x14ac:dyDescent="0.3">
      <c r="P392"/>
      <c r="Q392"/>
      <c r="R392"/>
      <c r="S392"/>
      <c r="T392"/>
    </row>
    <row r="393" spans="16:20" x14ac:dyDescent="0.3">
      <c r="P393"/>
      <c r="Q393"/>
      <c r="R393"/>
      <c r="S393"/>
      <c r="T393"/>
    </row>
    <row r="394" spans="16:20" x14ac:dyDescent="0.3">
      <c r="P394"/>
      <c r="Q394"/>
      <c r="R394"/>
      <c r="S394"/>
      <c r="T394"/>
    </row>
    <row r="395" spans="16:20" x14ac:dyDescent="0.3">
      <c r="P395"/>
      <c r="Q395"/>
      <c r="R395"/>
      <c r="S395"/>
      <c r="T395"/>
    </row>
    <row r="396" spans="16:20" x14ac:dyDescent="0.3">
      <c r="P396"/>
      <c r="Q396"/>
      <c r="R396"/>
      <c r="S396"/>
      <c r="T396"/>
    </row>
    <row r="397" spans="16:20" x14ac:dyDescent="0.3">
      <c r="P397"/>
      <c r="Q397"/>
      <c r="R397"/>
      <c r="S397"/>
      <c r="T397"/>
    </row>
    <row r="398" spans="16:20" x14ac:dyDescent="0.3">
      <c r="P398"/>
      <c r="Q398"/>
      <c r="R398"/>
      <c r="S398"/>
      <c r="T398"/>
    </row>
    <row r="399" spans="16:20" x14ac:dyDescent="0.3">
      <c r="P399"/>
      <c r="Q399"/>
      <c r="R399"/>
      <c r="S399"/>
      <c r="T399"/>
    </row>
    <row r="400" spans="16:20" x14ac:dyDescent="0.3">
      <c r="P400"/>
      <c r="Q400"/>
      <c r="R400"/>
      <c r="S400"/>
      <c r="T400"/>
    </row>
    <row r="401" spans="16:20" x14ac:dyDescent="0.3">
      <c r="P401"/>
      <c r="Q401"/>
      <c r="R401"/>
      <c r="S401"/>
      <c r="T401"/>
    </row>
    <row r="402" spans="16:20" x14ac:dyDescent="0.3">
      <c r="P402"/>
      <c r="Q402"/>
      <c r="R402"/>
      <c r="S402"/>
      <c r="T402"/>
    </row>
    <row r="403" spans="16:20" x14ac:dyDescent="0.3">
      <c r="P403"/>
      <c r="Q403"/>
      <c r="R403"/>
      <c r="S403"/>
      <c r="T403"/>
    </row>
    <row r="404" spans="16:20" x14ac:dyDescent="0.3">
      <c r="P404"/>
      <c r="Q404"/>
      <c r="R404"/>
      <c r="S404"/>
      <c r="T404"/>
    </row>
    <row r="405" spans="16:20" x14ac:dyDescent="0.3">
      <c r="P405"/>
      <c r="Q405"/>
      <c r="R405"/>
      <c r="S405"/>
      <c r="T405"/>
    </row>
    <row r="406" spans="16:20" x14ac:dyDescent="0.3">
      <c r="P406"/>
      <c r="Q406"/>
      <c r="R406"/>
      <c r="S406"/>
      <c r="T406"/>
    </row>
    <row r="407" spans="16:20" x14ac:dyDescent="0.3">
      <c r="P407"/>
      <c r="Q407"/>
      <c r="R407"/>
      <c r="S407"/>
      <c r="T407"/>
    </row>
    <row r="408" spans="16:20" x14ac:dyDescent="0.3">
      <c r="P408"/>
      <c r="Q408"/>
      <c r="R408"/>
      <c r="S408"/>
      <c r="T408"/>
    </row>
    <row r="409" spans="16:20" x14ac:dyDescent="0.3">
      <c r="P409"/>
      <c r="Q409"/>
      <c r="R409"/>
      <c r="S409"/>
      <c r="T409"/>
    </row>
    <row r="410" spans="16:20" x14ac:dyDescent="0.3">
      <c r="P410"/>
      <c r="Q410"/>
      <c r="R410"/>
      <c r="S410"/>
      <c r="T410"/>
    </row>
    <row r="411" spans="16:20" x14ac:dyDescent="0.3">
      <c r="P411"/>
      <c r="Q411"/>
      <c r="R411"/>
      <c r="S411"/>
      <c r="T411"/>
    </row>
    <row r="412" spans="16:20" x14ac:dyDescent="0.3">
      <c r="P412"/>
      <c r="Q412"/>
      <c r="R412"/>
      <c r="S412"/>
      <c r="T412"/>
    </row>
    <row r="413" spans="16:20" x14ac:dyDescent="0.3">
      <c r="P413"/>
      <c r="Q413"/>
      <c r="R413"/>
      <c r="S413"/>
      <c r="T413"/>
    </row>
    <row r="414" spans="16:20" x14ac:dyDescent="0.3">
      <c r="P414"/>
      <c r="Q414"/>
      <c r="R414"/>
      <c r="S414"/>
      <c r="T414"/>
    </row>
    <row r="415" spans="16:20" x14ac:dyDescent="0.3">
      <c r="P415"/>
      <c r="Q415"/>
      <c r="R415"/>
      <c r="S415"/>
      <c r="T415"/>
    </row>
    <row r="416" spans="16:20" x14ac:dyDescent="0.3">
      <c r="P416"/>
      <c r="Q416"/>
      <c r="R416"/>
      <c r="S416"/>
      <c r="T416"/>
    </row>
    <row r="417" spans="16:20" x14ac:dyDescent="0.3">
      <c r="P417"/>
      <c r="Q417"/>
      <c r="R417"/>
      <c r="S417"/>
      <c r="T417"/>
    </row>
    <row r="418" spans="16:20" x14ac:dyDescent="0.3">
      <c r="P418"/>
      <c r="Q418"/>
      <c r="R418"/>
      <c r="S418"/>
      <c r="T418"/>
    </row>
    <row r="419" spans="16:20" x14ac:dyDescent="0.3">
      <c r="P419"/>
      <c r="Q419"/>
      <c r="R419"/>
      <c r="S419"/>
      <c r="T419"/>
    </row>
    <row r="420" spans="16:20" x14ac:dyDescent="0.3">
      <c r="P420"/>
      <c r="Q420"/>
      <c r="R420"/>
      <c r="S420"/>
      <c r="T420"/>
    </row>
    <row r="421" spans="16:20" x14ac:dyDescent="0.3">
      <c r="P421"/>
      <c r="Q421"/>
      <c r="R421"/>
      <c r="S421"/>
      <c r="T421"/>
    </row>
    <row r="422" spans="16:20" x14ac:dyDescent="0.3">
      <c r="P422"/>
      <c r="Q422"/>
      <c r="R422"/>
      <c r="S422"/>
      <c r="T422"/>
    </row>
    <row r="423" spans="16:20" x14ac:dyDescent="0.3">
      <c r="P423"/>
      <c r="Q423"/>
      <c r="R423"/>
      <c r="S423"/>
      <c r="T423"/>
    </row>
    <row r="424" spans="16:20" x14ac:dyDescent="0.3">
      <c r="P424"/>
      <c r="Q424"/>
      <c r="R424"/>
      <c r="S424"/>
      <c r="T424"/>
    </row>
    <row r="425" spans="16:20" x14ac:dyDescent="0.3">
      <c r="P425"/>
      <c r="Q425"/>
      <c r="R425"/>
      <c r="S425"/>
      <c r="T425"/>
    </row>
    <row r="426" spans="16:20" x14ac:dyDescent="0.3">
      <c r="P426"/>
      <c r="Q426"/>
      <c r="R426"/>
      <c r="S426"/>
      <c r="T426"/>
    </row>
    <row r="427" spans="16:20" x14ac:dyDescent="0.3">
      <c r="P427"/>
      <c r="Q427"/>
      <c r="R427"/>
      <c r="S427"/>
      <c r="T427"/>
    </row>
    <row r="428" spans="16:20" x14ac:dyDescent="0.3">
      <c r="P428"/>
      <c r="Q428"/>
      <c r="R428"/>
      <c r="S428"/>
      <c r="T428"/>
    </row>
    <row r="429" spans="16:20" x14ac:dyDescent="0.3">
      <c r="P429"/>
      <c r="Q429"/>
      <c r="R429"/>
      <c r="S429"/>
      <c r="T429"/>
    </row>
    <row r="430" spans="16:20" x14ac:dyDescent="0.3">
      <c r="P430"/>
      <c r="Q430"/>
      <c r="R430"/>
      <c r="S430"/>
      <c r="T430"/>
    </row>
    <row r="431" spans="16:20" x14ac:dyDescent="0.3">
      <c r="P431"/>
      <c r="Q431"/>
      <c r="R431"/>
      <c r="S431"/>
      <c r="T431"/>
    </row>
    <row r="432" spans="16:20" x14ac:dyDescent="0.3">
      <c r="P432"/>
      <c r="Q432"/>
      <c r="R432"/>
      <c r="S432"/>
      <c r="T432"/>
    </row>
    <row r="433" spans="16:20" x14ac:dyDescent="0.3">
      <c r="P433"/>
      <c r="Q433"/>
      <c r="R433"/>
      <c r="S433"/>
      <c r="T433"/>
    </row>
    <row r="434" spans="16:20" x14ac:dyDescent="0.3">
      <c r="P434"/>
      <c r="Q434"/>
      <c r="R434"/>
      <c r="S434"/>
      <c r="T434"/>
    </row>
    <row r="435" spans="16:20" x14ac:dyDescent="0.3">
      <c r="P435"/>
      <c r="Q435"/>
      <c r="R435"/>
      <c r="S435"/>
      <c r="T435"/>
    </row>
    <row r="436" spans="16:20" x14ac:dyDescent="0.3">
      <c r="P436"/>
      <c r="Q436"/>
      <c r="R436"/>
      <c r="S436"/>
      <c r="T436"/>
    </row>
    <row r="437" spans="16:20" x14ac:dyDescent="0.3">
      <c r="P437"/>
      <c r="Q437"/>
      <c r="R437"/>
      <c r="S437"/>
      <c r="T437"/>
    </row>
    <row r="438" spans="16:20" x14ac:dyDescent="0.3">
      <c r="P438"/>
      <c r="Q438"/>
      <c r="R438"/>
      <c r="S438"/>
      <c r="T438"/>
    </row>
    <row r="439" spans="16:20" x14ac:dyDescent="0.3">
      <c r="P439"/>
      <c r="Q439"/>
      <c r="R439"/>
      <c r="S439"/>
      <c r="T439"/>
    </row>
    <row r="440" spans="16:20" x14ac:dyDescent="0.3">
      <c r="P440"/>
      <c r="Q440"/>
      <c r="R440"/>
      <c r="S440"/>
      <c r="T440"/>
    </row>
    <row r="441" spans="16:20" x14ac:dyDescent="0.3">
      <c r="P441"/>
      <c r="Q441"/>
      <c r="R441"/>
      <c r="S441"/>
      <c r="T441"/>
    </row>
    <row r="442" spans="16:20" x14ac:dyDescent="0.3">
      <c r="P442"/>
      <c r="Q442"/>
      <c r="R442"/>
      <c r="S442"/>
      <c r="T442"/>
    </row>
    <row r="443" spans="16:20" x14ac:dyDescent="0.3">
      <c r="P443"/>
      <c r="Q443"/>
      <c r="R443"/>
      <c r="S443"/>
      <c r="T443"/>
    </row>
    <row r="444" spans="16:20" x14ac:dyDescent="0.3">
      <c r="P444"/>
      <c r="Q444"/>
      <c r="R444"/>
      <c r="S444"/>
      <c r="T444"/>
    </row>
    <row r="445" spans="16:20" x14ac:dyDescent="0.3">
      <c r="P445"/>
      <c r="Q445"/>
      <c r="R445"/>
      <c r="S445"/>
      <c r="T445"/>
    </row>
    <row r="446" spans="16:20" x14ac:dyDescent="0.3">
      <c r="P446"/>
      <c r="Q446"/>
      <c r="R446"/>
      <c r="S446"/>
      <c r="T446"/>
    </row>
    <row r="447" spans="16:20" x14ac:dyDescent="0.3">
      <c r="P447"/>
      <c r="Q447"/>
      <c r="R447"/>
      <c r="S447"/>
      <c r="T447"/>
    </row>
    <row r="448" spans="16:20" x14ac:dyDescent="0.3">
      <c r="P448"/>
      <c r="Q448"/>
      <c r="R448"/>
      <c r="S448"/>
      <c r="T448"/>
    </row>
    <row r="449" spans="16:20" x14ac:dyDescent="0.3">
      <c r="P449"/>
      <c r="Q449"/>
      <c r="R449"/>
      <c r="S449"/>
      <c r="T449"/>
    </row>
    <row r="450" spans="16:20" x14ac:dyDescent="0.3">
      <c r="P450"/>
      <c r="Q450"/>
      <c r="R450"/>
      <c r="S450"/>
      <c r="T450"/>
    </row>
    <row r="451" spans="16:20" x14ac:dyDescent="0.3">
      <c r="P451"/>
      <c r="Q451"/>
      <c r="R451"/>
      <c r="S451"/>
      <c r="T451"/>
    </row>
    <row r="452" spans="16:20" x14ac:dyDescent="0.3">
      <c r="P452"/>
      <c r="Q452"/>
      <c r="R452"/>
      <c r="S452"/>
      <c r="T452"/>
    </row>
    <row r="453" spans="16:20" x14ac:dyDescent="0.3">
      <c r="P453"/>
      <c r="Q453"/>
      <c r="R453"/>
      <c r="S453"/>
      <c r="T453"/>
    </row>
    <row r="454" spans="16:20" x14ac:dyDescent="0.3">
      <c r="P454"/>
      <c r="Q454"/>
      <c r="R454"/>
      <c r="S454"/>
      <c r="T454"/>
    </row>
    <row r="455" spans="16:20" x14ac:dyDescent="0.3">
      <c r="P455"/>
      <c r="Q455"/>
      <c r="R455"/>
      <c r="S455"/>
      <c r="T455"/>
    </row>
    <row r="456" spans="16:20" x14ac:dyDescent="0.3">
      <c r="P456"/>
      <c r="Q456"/>
      <c r="R456"/>
      <c r="S456"/>
      <c r="T456"/>
    </row>
    <row r="457" spans="16:20" x14ac:dyDescent="0.3">
      <c r="P457"/>
      <c r="Q457"/>
      <c r="R457"/>
      <c r="S457"/>
      <c r="T457"/>
    </row>
    <row r="458" spans="16:20" x14ac:dyDescent="0.3">
      <c r="P458"/>
      <c r="Q458"/>
      <c r="R458"/>
      <c r="S458"/>
      <c r="T458"/>
    </row>
    <row r="459" spans="16:20" x14ac:dyDescent="0.3">
      <c r="P459"/>
      <c r="Q459"/>
      <c r="R459"/>
      <c r="S459"/>
      <c r="T459"/>
    </row>
    <row r="460" spans="16:20" x14ac:dyDescent="0.3">
      <c r="P460"/>
      <c r="Q460"/>
      <c r="R460"/>
      <c r="S460"/>
      <c r="T460"/>
    </row>
    <row r="461" spans="16:20" x14ac:dyDescent="0.3">
      <c r="P461"/>
      <c r="Q461"/>
      <c r="R461"/>
      <c r="S461"/>
      <c r="T461"/>
    </row>
    <row r="462" spans="16:20" x14ac:dyDescent="0.3">
      <c r="P462"/>
      <c r="Q462"/>
      <c r="R462"/>
      <c r="S462"/>
      <c r="T462"/>
    </row>
    <row r="463" spans="16:20" x14ac:dyDescent="0.3">
      <c r="P463"/>
      <c r="Q463"/>
      <c r="R463"/>
      <c r="S463"/>
      <c r="T463"/>
    </row>
    <row r="464" spans="16:20" x14ac:dyDescent="0.3">
      <c r="P464"/>
      <c r="Q464"/>
      <c r="R464"/>
      <c r="S464"/>
      <c r="T464"/>
    </row>
    <row r="465" spans="16:20" x14ac:dyDescent="0.3">
      <c r="P465"/>
      <c r="Q465"/>
      <c r="R465"/>
      <c r="S465"/>
      <c r="T465"/>
    </row>
    <row r="466" spans="16:20" x14ac:dyDescent="0.3">
      <c r="P466"/>
      <c r="Q466"/>
      <c r="R466"/>
      <c r="S466"/>
      <c r="T466"/>
    </row>
    <row r="467" spans="16:20" x14ac:dyDescent="0.3">
      <c r="P467"/>
      <c r="Q467"/>
      <c r="R467"/>
      <c r="S467"/>
      <c r="T467"/>
    </row>
    <row r="468" spans="16:20" x14ac:dyDescent="0.3">
      <c r="P468"/>
      <c r="Q468"/>
      <c r="R468"/>
      <c r="S468"/>
      <c r="T468"/>
    </row>
    <row r="469" spans="16:20" x14ac:dyDescent="0.3">
      <c r="P469"/>
      <c r="Q469"/>
      <c r="R469"/>
      <c r="S469"/>
      <c r="T469"/>
    </row>
    <row r="470" spans="16:20" x14ac:dyDescent="0.3">
      <c r="P470"/>
      <c r="Q470"/>
      <c r="R470"/>
      <c r="S470"/>
      <c r="T470"/>
    </row>
    <row r="471" spans="16:20" x14ac:dyDescent="0.3">
      <c r="P471"/>
      <c r="Q471"/>
      <c r="R471"/>
      <c r="S471"/>
      <c r="T471"/>
    </row>
    <row r="472" spans="16:20" x14ac:dyDescent="0.3">
      <c r="P472"/>
      <c r="Q472"/>
      <c r="R472"/>
      <c r="S472"/>
      <c r="T472"/>
    </row>
    <row r="473" spans="16:20" x14ac:dyDescent="0.3">
      <c r="P473"/>
      <c r="Q473"/>
      <c r="R473"/>
      <c r="S473"/>
      <c r="T473"/>
    </row>
    <row r="474" spans="16:20" x14ac:dyDescent="0.3">
      <c r="P474"/>
      <c r="Q474"/>
      <c r="R474"/>
      <c r="S474"/>
      <c r="T474"/>
    </row>
    <row r="475" spans="16:20" x14ac:dyDescent="0.3">
      <c r="P475"/>
      <c r="Q475"/>
      <c r="R475"/>
      <c r="S475"/>
      <c r="T475"/>
    </row>
    <row r="476" spans="16:20" x14ac:dyDescent="0.3">
      <c r="P476"/>
      <c r="Q476"/>
      <c r="R476"/>
      <c r="S476"/>
      <c r="T476"/>
    </row>
    <row r="477" spans="16:20" x14ac:dyDescent="0.3">
      <c r="P477"/>
      <c r="Q477"/>
      <c r="R477"/>
      <c r="S477"/>
      <c r="T477"/>
    </row>
    <row r="478" spans="16:20" x14ac:dyDescent="0.3">
      <c r="P478"/>
      <c r="Q478"/>
      <c r="R478"/>
      <c r="S478"/>
      <c r="T478"/>
    </row>
    <row r="479" spans="16:20" x14ac:dyDescent="0.3">
      <c r="P479"/>
      <c r="Q479"/>
      <c r="R479"/>
      <c r="S479"/>
      <c r="T479"/>
    </row>
    <row r="480" spans="16:20" x14ac:dyDescent="0.3">
      <c r="P480"/>
      <c r="Q480"/>
      <c r="R480"/>
      <c r="S480"/>
      <c r="T480"/>
    </row>
    <row r="481" spans="16:20" x14ac:dyDescent="0.3">
      <c r="P481"/>
      <c r="Q481"/>
      <c r="R481"/>
      <c r="S481"/>
      <c r="T481"/>
    </row>
    <row r="482" spans="16:20" x14ac:dyDescent="0.3">
      <c r="P482"/>
      <c r="Q482"/>
      <c r="R482"/>
      <c r="S482"/>
      <c r="T482"/>
    </row>
    <row r="483" spans="16:20" x14ac:dyDescent="0.3">
      <c r="P483"/>
      <c r="Q483"/>
      <c r="R483"/>
      <c r="S483"/>
      <c r="T483"/>
    </row>
    <row r="484" spans="16:20" x14ac:dyDescent="0.3">
      <c r="P484"/>
      <c r="Q484"/>
      <c r="R484"/>
      <c r="S484"/>
      <c r="T484"/>
    </row>
    <row r="485" spans="16:20" x14ac:dyDescent="0.3">
      <c r="P485"/>
      <c r="Q485"/>
      <c r="R485"/>
      <c r="S485"/>
      <c r="T485"/>
    </row>
    <row r="486" spans="16:20" x14ac:dyDescent="0.3">
      <c r="P486"/>
      <c r="Q486"/>
      <c r="R486"/>
      <c r="S486"/>
      <c r="T486"/>
    </row>
    <row r="487" spans="16:20" x14ac:dyDescent="0.3">
      <c r="P487"/>
      <c r="Q487"/>
      <c r="R487"/>
      <c r="S487"/>
      <c r="T487"/>
    </row>
    <row r="488" spans="16:20" x14ac:dyDescent="0.3">
      <c r="P488"/>
      <c r="Q488"/>
      <c r="R488"/>
      <c r="S488"/>
      <c r="T488"/>
    </row>
    <row r="489" spans="16:20" x14ac:dyDescent="0.3">
      <c r="P489"/>
      <c r="Q489"/>
      <c r="R489"/>
      <c r="S489"/>
      <c r="T489"/>
    </row>
    <row r="490" spans="16:20" x14ac:dyDescent="0.3">
      <c r="P490"/>
      <c r="Q490"/>
      <c r="R490"/>
      <c r="S490"/>
      <c r="T490"/>
    </row>
    <row r="491" spans="16:20" x14ac:dyDescent="0.3">
      <c r="P491"/>
      <c r="Q491"/>
      <c r="R491"/>
      <c r="S491"/>
      <c r="T491"/>
    </row>
    <row r="492" spans="16:20" x14ac:dyDescent="0.3">
      <c r="P492"/>
      <c r="Q492"/>
      <c r="R492"/>
      <c r="S492"/>
      <c r="T492"/>
    </row>
    <row r="493" spans="16:20" x14ac:dyDescent="0.3">
      <c r="P493"/>
      <c r="Q493"/>
      <c r="R493"/>
      <c r="S493"/>
      <c r="T493"/>
    </row>
    <row r="494" spans="16:20" x14ac:dyDescent="0.3">
      <c r="P494"/>
      <c r="Q494"/>
      <c r="R494"/>
      <c r="S494"/>
      <c r="T494"/>
    </row>
    <row r="495" spans="16:20" x14ac:dyDescent="0.3">
      <c r="P495"/>
      <c r="Q495"/>
      <c r="R495"/>
      <c r="S495"/>
      <c r="T495"/>
    </row>
    <row r="496" spans="16:20" x14ac:dyDescent="0.3">
      <c r="P496"/>
      <c r="Q496"/>
      <c r="R496"/>
      <c r="S496"/>
      <c r="T496"/>
    </row>
    <row r="497" spans="16:20" x14ac:dyDescent="0.3">
      <c r="P497"/>
      <c r="Q497"/>
      <c r="R497"/>
      <c r="S497"/>
      <c r="T497"/>
    </row>
    <row r="498" spans="16:20" x14ac:dyDescent="0.3">
      <c r="P498"/>
      <c r="Q498"/>
      <c r="R498"/>
      <c r="S498"/>
      <c r="T498"/>
    </row>
    <row r="499" spans="16:20" x14ac:dyDescent="0.3">
      <c r="P499"/>
      <c r="Q499"/>
      <c r="R499"/>
      <c r="S499"/>
      <c r="T499"/>
    </row>
    <row r="500" spans="16:20" x14ac:dyDescent="0.3">
      <c r="P500"/>
      <c r="Q500"/>
      <c r="R500"/>
      <c r="S500"/>
      <c r="T500"/>
    </row>
    <row r="501" spans="16:20" x14ac:dyDescent="0.3">
      <c r="P501"/>
      <c r="Q501"/>
      <c r="R501"/>
      <c r="S501"/>
      <c r="T501"/>
    </row>
    <row r="502" spans="16:20" x14ac:dyDescent="0.3">
      <c r="P502"/>
      <c r="Q502"/>
      <c r="R502"/>
      <c r="S502"/>
      <c r="T502"/>
    </row>
    <row r="503" spans="16:20" x14ac:dyDescent="0.3">
      <c r="P503"/>
      <c r="Q503"/>
      <c r="R503"/>
      <c r="S503"/>
      <c r="T503"/>
    </row>
    <row r="504" spans="16:20" x14ac:dyDescent="0.3">
      <c r="P504"/>
      <c r="Q504"/>
      <c r="R504"/>
      <c r="S504"/>
      <c r="T504"/>
    </row>
    <row r="505" spans="16:20" x14ac:dyDescent="0.3">
      <c r="P505"/>
      <c r="Q505"/>
      <c r="R505"/>
      <c r="S505"/>
      <c r="T505"/>
    </row>
    <row r="506" spans="16:20" x14ac:dyDescent="0.3">
      <c r="P506"/>
      <c r="Q506"/>
      <c r="R506"/>
      <c r="S506"/>
      <c r="T506"/>
    </row>
    <row r="507" spans="16:20" x14ac:dyDescent="0.3">
      <c r="P507"/>
      <c r="Q507"/>
      <c r="R507"/>
      <c r="S507"/>
      <c r="T507"/>
    </row>
    <row r="508" spans="16:20" x14ac:dyDescent="0.3">
      <c r="P508"/>
      <c r="Q508"/>
      <c r="R508"/>
      <c r="S508"/>
      <c r="T508"/>
    </row>
    <row r="509" spans="16:20" x14ac:dyDescent="0.3">
      <c r="P509"/>
      <c r="Q509"/>
      <c r="R509"/>
      <c r="S509"/>
      <c r="T509"/>
    </row>
    <row r="510" spans="16:20" x14ac:dyDescent="0.3">
      <c r="P510"/>
      <c r="Q510"/>
      <c r="R510"/>
      <c r="S510"/>
      <c r="T510"/>
    </row>
    <row r="511" spans="16:20" x14ac:dyDescent="0.3">
      <c r="P511"/>
      <c r="Q511"/>
      <c r="R511"/>
      <c r="S511"/>
      <c r="T511"/>
    </row>
    <row r="512" spans="16:20" x14ac:dyDescent="0.3">
      <c r="P512"/>
      <c r="Q512"/>
      <c r="R512"/>
      <c r="S512"/>
      <c r="T512"/>
    </row>
    <row r="513" spans="16:20" x14ac:dyDescent="0.3">
      <c r="P513"/>
      <c r="Q513"/>
      <c r="R513"/>
      <c r="S513"/>
      <c r="T513"/>
    </row>
    <row r="514" spans="16:20" x14ac:dyDescent="0.3">
      <c r="P514"/>
      <c r="Q514"/>
      <c r="R514"/>
      <c r="S514"/>
      <c r="T514"/>
    </row>
    <row r="515" spans="16:20" x14ac:dyDescent="0.3">
      <c r="P515"/>
      <c r="Q515"/>
      <c r="R515"/>
      <c r="S515"/>
      <c r="T515"/>
    </row>
    <row r="516" spans="16:20" x14ac:dyDescent="0.3">
      <c r="P516"/>
      <c r="Q516"/>
      <c r="R516"/>
      <c r="S516"/>
      <c r="T516"/>
    </row>
    <row r="517" spans="16:20" x14ac:dyDescent="0.3">
      <c r="P517"/>
      <c r="Q517"/>
      <c r="R517"/>
      <c r="S517"/>
      <c r="T517"/>
    </row>
    <row r="518" spans="16:20" x14ac:dyDescent="0.3">
      <c r="P518"/>
      <c r="Q518"/>
      <c r="R518"/>
      <c r="S518"/>
      <c r="T518"/>
    </row>
    <row r="519" spans="16:20" x14ac:dyDescent="0.3">
      <c r="P519"/>
      <c r="Q519"/>
      <c r="R519"/>
      <c r="S519"/>
      <c r="T519"/>
    </row>
    <row r="520" spans="16:20" x14ac:dyDescent="0.3">
      <c r="P520"/>
      <c r="Q520"/>
      <c r="R520"/>
      <c r="S520"/>
      <c r="T520"/>
    </row>
    <row r="521" spans="16:20" x14ac:dyDescent="0.3">
      <c r="P521"/>
      <c r="Q521"/>
      <c r="R521"/>
      <c r="S521"/>
      <c r="T521"/>
    </row>
    <row r="522" spans="16:20" x14ac:dyDescent="0.3">
      <c r="P522"/>
      <c r="Q522"/>
      <c r="R522"/>
      <c r="S522"/>
      <c r="T522"/>
    </row>
    <row r="523" spans="16:20" x14ac:dyDescent="0.3">
      <c r="P523"/>
      <c r="Q523"/>
      <c r="R523"/>
      <c r="S523"/>
      <c r="T523"/>
    </row>
    <row r="524" spans="16:20" x14ac:dyDescent="0.3">
      <c r="P524"/>
      <c r="Q524"/>
      <c r="R524"/>
      <c r="S524"/>
      <c r="T524"/>
    </row>
    <row r="525" spans="16:20" x14ac:dyDescent="0.3">
      <c r="P525"/>
      <c r="Q525"/>
      <c r="R525"/>
      <c r="S525"/>
      <c r="T525"/>
    </row>
    <row r="526" spans="16:20" x14ac:dyDescent="0.3">
      <c r="P526"/>
      <c r="Q526"/>
      <c r="R526"/>
      <c r="S526"/>
      <c r="T526"/>
    </row>
    <row r="527" spans="16:20" x14ac:dyDescent="0.3">
      <c r="P527"/>
      <c r="Q527"/>
      <c r="R527"/>
      <c r="S527"/>
      <c r="T527"/>
    </row>
    <row r="528" spans="16:20" x14ac:dyDescent="0.3">
      <c r="P528"/>
      <c r="Q528"/>
      <c r="R528"/>
      <c r="S528"/>
      <c r="T528"/>
    </row>
    <row r="529" spans="16:20" x14ac:dyDescent="0.3">
      <c r="P529"/>
      <c r="Q529"/>
      <c r="R529"/>
      <c r="S529"/>
      <c r="T529"/>
    </row>
    <row r="530" spans="16:20" x14ac:dyDescent="0.3">
      <c r="P530"/>
      <c r="Q530"/>
      <c r="R530"/>
      <c r="S530"/>
      <c r="T530"/>
    </row>
    <row r="531" spans="16:20" x14ac:dyDescent="0.3">
      <c r="P531"/>
      <c r="Q531"/>
      <c r="R531"/>
      <c r="S531"/>
      <c r="T531"/>
    </row>
    <row r="532" spans="16:20" x14ac:dyDescent="0.3">
      <c r="P532"/>
      <c r="Q532"/>
      <c r="R532"/>
      <c r="S532"/>
      <c r="T532"/>
    </row>
    <row r="533" spans="16:20" x14ac:dyDescent="0.3">
      <c r="P533"/>
      <c r="Q533"/>
      <c r="R533"/>
      <c r="S533"/>
      <c r="T533"/>
    </row>
    <row r="534" spans="16:20" x14ac:dyDescent="0.3">
      <c r="P534"/>
      <c r="Q534"/>
      <c r="R534"/>
      <c r="S534"/>
      <c r="T534"/>
    </row>
    <row r="535" spans="16:20" x14ac:dyDescent="0.3">
      <c r="P535"/>
      <c r="Q535"/>
      <c r="R535"/>
      <c r="S535"/>
      <c r="T535"/>
    </row>
    <row r="536" spans="16:20" x14ac:dyDescent="0.3">
      <c r="P536"/>
      <c r="Q536"/>
      <c r="R536"/>
      <c r="S536"/>
      <c r="T536"/>
    </row>
    <row r="537" spans="16:20" x14ac:dyDescent="0.3">
      <c r="P537"/>
      <c r="Q537"/>
      <c r="R537"/>
      <c r="S537"/>
      <c r="T537"/>
    </row>
    <row r="538" spans="16:20" x14ac:dyDescent="0.3">
      <c r="P538"/>
      <c r="Q538"/>
      <c r="R538"/>
      <c r="S538"/>
      <c r="T538"/>
    </row>
    <row r="539" spans="16:20" x14ac:dyDescent="0.3">
      <c r="P539"/>
      <c r="Q539"/>
      <c r="R539"/>
      <c r="S539"/>
      <c r="T539"/>
    </row>
    <row r="540" spans="16:20" x14ac:dyDescent="0.3">
      <c r="P540"/>
      <c r="Q540"/>
      <c r="R540"/>
      <c r="S540"/>
      <c r="T540"/>
    </row>
    <row r="541" spans="16:20" x14ac:dyDescent="0.3">
      <c r="P541"/>
      <c r="Q541"/>
      <c r="R541"/>
      <c r="S541"/>
      <c r="T541"/>
    </row>
    <row r="542" spans="16:20" x14ac:dyDescent="0.3">
      <c r="P542"/>
      <c r="Q542"/>
      <c r="R542"/>
      <c r="S542"/>
      <c r="T542"/>
    </row>
    <row r="543" spans="16:20" x14ac:dyDescent="0.3">
      <c r="P543"/>
      <c r="Q543"/>
      <c r="R543"/>
      <c r="S543"/>
      <c r="T543"/>
    </row>
    <row r="544" spans="16:20" x14ac:dyDescent="0.3">
      <c r="P544"/>
      <c r="Q544"/>
      <c r="R544"/>
      <c r="S544"/>
      <c r="T544"/>
    </row>
    <row r="545" spans="16:20" x14ac:dyDescent="0.3">
      <c r="P545"/>
      <c r="Q545"/>
      <c r="R545"/>
      <c r="S545"/>
      <c r="T545"/>
    </row>
    <row r="546" spans="16:20" x14ac:dyDescent="0.3">
      <c r="P546"/>
      <c r="Q546"/>
      <c r="R546"/>
      <c r="S546"/>
      <c r="T546"/>
    </row>
    <row r="547" spans="16:20" x14ac:dyDescent="0.3">
      <c r="P547"/>
      <c r="Q547"/>
      <c r="R547"/>
      <c r="S547"/>
      <c r="T547"/>
    </row>
    <row r="548" spans="16:20" x14ac:dyDescent="0.3">
      <c r="P548"/>
      <c r="Q548"/>
      <c r="R548"/>
      <c r="S548"/>
      <c r="T548"/>
    </row>
    <row r="549" spans="16:20" x14ac:dyDescent="0.3">
      <c r="P549"/>
      <c r="Q549"/>
      <c r="R549"/>
      <c r="S549"/>
      <c r="T549"/>
    </row>
    <row r="550" spans="16:20" x14ac:dyDescent="0.3">
      <c r="P550"/>
      <c r="Q550"/>
      <c r="R550"/>
      <c r="S550"/>
      <c r="T550"/>
    </row>
    <row r="551" spans="16:20" x14ac:dyDescent="0.3">
      <c r="P551"/>
      <c r="Q551"/>
      <c r="R551"/>
      <c r="S551"/>
      <c r="T551"/>
    </row>
    <row r="552" spans="16:20" x14ac:dyDescent="0.3">
      <c r="P552"/>
      <c r="Q552"/>
      <c r="R552"/>
      <c r="S552"/>
      <c r="T552"/>
    </row>
    <row r="553" spans="16:20" x14ac:dyDescent="0.3">
      <c r="P553"/>
      <c r="Q553"/>
      <c r="R553"/>
      <c r="S553"/>
      <c r="T553"/>
    </row>
    <row r="554" spans="16:20" x14ac:dyDescent="0.3">
      <c r="P554"/>
      <c r="Q554"/>
      <c r="R554"/>
      <c r="S554"/>
      <c r="T554"/>
    </row>
    <row r="555" spans="16:20" x14ac:dyDescent="0.3">
      <c r="P555"/>
      <c r="Q555"/>
      <c r="R555"/>
      <c r="S555"/>
      <c r="T555"/>
    </row>
    <row r="556" spans="16:20" x14ac:dyDescent="0.3">
      <c r="P556"/>
      <c r="Q556"/>
      <c r="R556"/>
      <c r="S556"/>
      <c r="T556"/>
    </row>
    <row r="557" spans="16:20" x14ac:dyDescent="0.3">
      <c r="P557"/>
      <c r="Q557"/>
      <c r="R557"/>
      <c r="S557"/>
      <c r="T557"/>
    </row>
    <row r="558" spans="16:20" x14ac:dyDescent="0.3">
      <c r="P558"/>
      <c r="Q558"/>
      <c r="R558"/>
      <c r="S558"/>
      <c r="T558"/>
    </row>
    <row r="559" spans="16:20" x14ac:dyDescent="0.3">
      <c r="P559"/>
      <c r="Q559"/>
      <c r="R559"/>
      <c r="S559"/>
      <c r="T559"/>
    </row>
    <row r="560" spans="16:20" x14ac:dyDescent="0.3">
      <c r="P560"/>
      <c r="Q560"/>
      <c r="R560"/>
      <c r="S560"/>
      <c r="T560"/>
    </row>
    <row r="561" spans="16:20" x14ac:dyDescent="0.3">
      <c r="P561"/>
      <c r="Q561"/>
      <c r="R561"/>
      <c r="S561"/>
      <c r="T561"/>
    </row>
    <row r="562" spans="16:20" x14ac:dyDescent="0.3">
      <c r="P562"/>
      <c r="Q562"/>
      <c r="R562"/>
      <c r="S562"/>
      <c r="T562"/>
    </row>
    <row r="563" spans="16:20" x14ac:dyDescent="0.3">
      <c r="P563"/>
      <c r="Q563"/>
      <c r="R563"/>
      <c r="S563"/>
      <c r="T563"/>
    </row>
    <row r="564" spans="16:20" x14ac:dyDescent="0.3">
      <c r="P564"/>
      <c r="Q564"/>
      <c r="R564"/>
      <c r="S564"/>
      <c r="T564"/>
    </row>
    <row r="565" spans="16:20" x14ac:dyDescent="0.3">
      <c r="P565"/>
      <c r="Q565"/>
      <c r="R565"/>
      <c r="S565"/>
      <c r="T565"/>
    </row>
    <row r="566" spans="16:20" x14ac:dyDescent="0.3">
      <c r="P566"/>
      <c r="Q566"/>
      <c r="R566"/>
      <c r="S566"/>
      <c r="T566"/>
    </row>
    <row r="567" spans="16:20" x14ac:dyDescent="0.3">
      <c r="P567"/>
      <c r="Q567"/>
      <c r="R567"/>
      <c r="S567"/>
      <c r="T567"/>
    </row>
    <row r="568" spans="16:20" x14ac:dyDescent="0.3">
      <c r="P568"/>
      <c r="Q568"/>
      <c r="R568"/>
      <c r="S568"/>
      <c r="T568"/>
    </row>
    <row r="569" spans="16:20" x14ac:dyDescent="0.3">
      <c r="P569"/>
      <c r="Q569"/>
      <c r="R569"/>
      <c r="S569"/>
      <c r="T569"/>
    </row>
    <row r="570" spans="16:20" x14ac:dyDescent="0.3">
      <c r="P570"/>
      <c r="Q570"/>
      <c r="R570"/>
      <c r="S570"/>
      <c r="T570"/>
    </row>
    <row r="571" spans="16:20" x14ac:dyDescent="0.3">
      <c r="P571"/>
      <c r="Q571"/>
      <c r="R571"/>
      <c r="S571"/>
      <c r="T571"/>
    </row>
    <row r="572" spans="16:20" x14ac:dyDescent="0.3">
      <c r="P572"/>
      <c r="Q572"/>
      <c r="R572"/>
      <c r="S572"/>
      <c r="T572"/>
    </row>
    <row r="573" spans="16:20" x14ac:dyDescent="0.3">
      <c r="P573"/>
      <c r="Q573"/>
      <c r="R573"/>
      <c r="S573"/>
      <c r="T573"/>
    </row>
    <row r="574" spans="16:20" x14ac:dyDescent="0.3">
      <c r="P574"/>
      <c r="Q574"/>
      <c r="R574"/>
      <c r="S574"/>
      <c r="T574"/>
    </row>
    <row r="575" spans="16:20" x14ac:dyDescent="0.3">
      <c r="P575"/>
      <c r="Q575"/>
      <c r="R575"/>
      <c r="S575"/>
      <c r="T575"/>
    </row>
    <row r="576" spans="16:20" x14ac:dyDescent="0.3">
      <c r="P576"/>
      <c r="Q576"/>
      <c r="R576"/>
      <c r="S576"/>
      <c r="T576"/>
    </row>
    <row r="577" spans="16:20" x14ac:dyDescent="0.3">
      <c r="P577"/>
      <c r="Q577"/>
      <c r="R577"/>
      <c r="S577"/>
      <c r="T577"/>
    </row>
    <row r="578" spans="16:20" x14ac:dyDescent="0.3">
      <c r="P578"/>
      <c r="Q578"/>
      <c r="R578"/>
      <c r="S578"/>
      <c r="T578"/>
    </row>
    <row r="579" spans="16:20" x14ac:dyDescent="0.3">
      <c r="P579"/>
      <c r="Q579"/>
      <c r="R579"/>
      <c r="S579"/>
      <c r="T579"/>
    </row>
    <row r="580" spans="16:20" x14ac:dyDescent="0.3">
      <c r="P580"/>
      <c r="Q580"/>
      <c r="R580"/>
      <c r="S580"/>
      <c r="T580"/>
    </row>
    <row r="581" spans="16:20" x14ac:dyDescent="0.3">
      <c r="P581"/>
      <c r="Q581"/>
      <c r="R581"/>
      <c r="S581"/>
      <c r="T581"/>
    </row>
    <row r="582" spans="16:20" x14ac:dyDescent="0.3">
      <c r="P582"/>
      <c r="Q582"/>
      <c r="R582"/>
      <c r="S582"/>
      <c r="T582"/>
    </row>
    <row r="583" spans="16:20" x14ac:dyDescent="0.3">
      <c r="P583"/>
      <c r="Q583"/>
      <c r="R583"/>
      <c r="S583"/>
      <c r="T583"/>
    </row>
    <row r="584" spans="16:20" x14ac:dyDescent="0.3">
      <c r="P584"/>
      <c r="Q584"/>
      <c r="R584"/>
      <c r="S584"/>
      <c r="T584"/>
    </row>
    <row r="585" spans="16:20" x14ac:dyDescent="0.3">
      <c r="P585"/>
      <c r="Q585"/>
      <c r="R585"/>
      <c r="S585"/>
      <c r="T585"/>
    </row>
    <row r="586" spans="16:20" x14ac:dyDescent="0.3">
      <c r="P586"/>
      <c r="Q586"/>
      <c r="R586"/>
      <c r="S586"/>
      <c r="T586"/>
    </row>
    <row r="587" spans="16:20" x14ac:dyDescent="0.3">
      <c r="P587"/>
      <c r="Q587"/>
      <c r="R587"/>
      <c r="S587"/>
      <c r="T587"/>
    </row>
    <row r="588" spans="16:20" x14ac:dyDescent="0.3">
      <c r="P588"/>
      <c r="Q588"/>
      <c r="R588"/>
      <c r="S588"/>
      <c r="T588"/>
    </row>
    <row r="589" spans="16:20" x14ac:dyDescent="0.3">
      <c r="P589"/>
      <c r="Q589"/>
      <c r="R589"/>
      <c r="S589"/>
      <c r="T589"/>
    </row>
    <row r="590" spans="16:20" x14ac:dyDescent="0.3">
      <c r="P590"/>
      <c r="Q590"/>
      <c r="R590"/>
      <c r="S590"/>
      <c r="T590"/>
    </row>
    <row r="591" spans="16:20" x14ac:dyDescent="0.3">
      <c r="P591"/>
      <c r="Q591"/>
      <c r="R591"/>
      <c r="S591"/>
      <c r="T591"/>
    </row>
    <row r="592" spans="16:20" x14ac:dyDescent="0.3">
      <c r="P592"/>
      <c r="Q592"/>
      <c r="R592"/>
      <c r="S592"/>
      <c r="T592"/>
    </row>
    <row r="593" spans="16:20" x14ac:dyDescent="0.3">
      <c r="P593"/>
      <c r="Q593"/>
      <c r="R593"/>
      <c r="S593"/>
      <c r="T593"/>
    </row>
    <row r="594" spans="16:20" x14ac:dyDescent="0.3">
      <c r="P594"/>
      <c r="Q594"/>
      <c r="R594"/>
      <c r="S594"/>
      <c r="T594"/>
    </row>
    <row r="595" spans="16:20" x14ac:dyDescent="0.3">
      <c r="P595"/>
      <c r="Q595"/>
      <c r="R595"/>
      <c r="S595"/>
      <c r="T595"/>
    </row>
    <row r="596" spans="16:20" x14ac:dyDescent="0.3">
      <c r="P596"/>
      <c r="Q596"/>
      <c r="R596"/>
      <c r="S596"/>
      <c r="T596"/>
    </row>
    <row r="597" spans="16:20" x14ac:dyDescent="0.3">
      <c r="P597"/>
      <c r="Q597"/>
      <c r="R597"/>
      <c r="S597"/>
      <c r="T597"/>
    </row>
    <row r="598" spans="16:20" x14ac:dyDescent="0.3">
      <c r="P598"/>
      <c r="Q598"/>
      <c r="R598"/>
      <c r="S598"/>
      <c r="T598"/>
    </row>
    <row r="599" spans="16:20" x14ac:dyDescent="0.3">
      <c r="P599"/>
      <c r="Q599"/>
      <c r="R599"/>
      <c r="S599"/>
      <c r="T599"/>
    </row>
    <row r="600" spans="16:20" x14ac:dyDescent="0.3">
      <c r="P600"/>
      <c r="Q600"/>
      <c r="R600"/>
      <c r="S600"/>
      <c r="T600"/>
    </row>
    <row r="601" spans="16:20" x14ac:dyDescent="0.3">
      <c r="P601"/>
      <c r="Q601"/>
      <c r="R601"/>
      <c r="S601"/>
      <c r="T601"/>
    </row>
    <row r="602" spans="16:20" x14ac:dyDescent="0.3">
      <c r="P602"/>
      <c r="Q602"/>
      <c r="R602"/>
      <c r="S602"/>
      <c r="T602"/>
    </row>
    <row r="603" spans="16:20" x14ac:dyDescent="0.3">
      <c r="P603"/>
      <c r="Q603"/>
      <c r="R603"/>
      <c r="S603"/>
      <c r="T603"/>
    </row>
    <row r="604" spans="16:20" x14ac:dyDescent="0.3">
      <c r="P604"/>
      <c r="Q604"/>
      <c r="R604"/>
      <c r="S604"/>
      <c r="T604"/>
    </row>
    <row r="605" spans="16:20" x14ac:dyDescent="0.3">
      <c r="P605"/>
      <c r="Q605"/>
      <c r="R605"/>
      <c r="S605"/>
      <c r="T605"/>
    </row>
    <row r="606" spans="16:20" x14ac:dyDescent="0.3">
      <c r="P606"/>
      <c r="Q606"/>
      <c r="R606"/>
      <c r="S606"/>
      <c r="T606"/>
    </row>
    <row r="607" spans="16:20" x14ac:dyDescent="0.3">
      <c r="P607"/>
      <c r="Q607"/>
      <c r="R607"/>
      <c r="S607"/>
      <c r="T607"/>
    </row>
    <row r="608" spans="16:20" x14ac:dyDescent="0.3">
      <c r="P608"/>
      <c r="Q608"/>
      <c r="R608"/>
      <c r="S608"/>
      <c r="T608"/>
    </row>
    <row r="609" spans="16:20" x14ac:dyDescent="0.3">
      <c r="P609"/>
      <c r="Q609"/>
      <c r="R609"/>
      <c r="S609"/>
      <c r="T609"/>
    </row>
    <row r="610" spans="16:20" x14ac:dyDescent="0.3">
      <c r="P610"/>
      <c r="Q610"/>
      <c r="R610"/>
      <c r="S610"/>
      <c r="T610"/>
    </row>
    <row r="611" spans="16:20" x14ac:dyDescent="0.3">
      <c r="P611"/>
      <c r="Q611"/>
      <c r="R611"/>
      <c r="S611"/>
      <c r="T611"/>
    </row>
    <row r="612" spans="16:20" x14ac:dyDescent="0.3">
      <c r="P612"/>
      <c r="Q612"/>
      <c r="R612"/>
      <c r="S612"/>
      <c r="T612"/>
    </row>
    <row r="613" spans="16:20" x14ac:dyDescent="0.3">
      <c r="P613"/>
      <c r="Q613"/>
      <c r="R613"/>
      <c r="S613"/>
      <c r="T613"/>
    </row>
    <row r="614" spans="16:20" x14ac:dyDescent="0.3">
      <c r="P614"/>
      <c r="Q614"/>
      <c r="R614"/>
      <c r="S614"/>
      <c r="T614"/>
    </row>
    <row r="615" spans="16:20" x14ac:dyDescent="0.3">
      <c r="P615"/>
      <c r="Q615"/>
      <c r="R615"/>
      <c r="S615"/>
      <c r="T615"/>
    </row>
    <row r="616" spans="16:20" x14ac:dyDescent="0.3">
      <c r="P616"/>
      <c r="Q616"/>
      <c r="R616"/>
      <c r="S616"/>
      <c r="T616"/>
    </row>
    <row r="617" spans="16:20" x14ac:dyDescent="0.3">
      <c r="P617"/>
      <c r="Q617"/>
      <c r="R617"/>
      <c r="S617"/>
      <c r="T617"/>
    </row>
    <row r="618" spans="16:20" x14ac:dyDescent="0.3">
      <c r="P618"/>
      <c r="Q618"/>
      <c r="R618"/>
      <c r="S618"/>
      <c r="T618"/>
    </row>
    <row r="619" spans="16:20" x14ac:dyDescent="0.3">
      <c r="P619"/>
      <c r="Q619"/>
      <c r="R619"/>
      <c r="S619"/>
      <c r="T619"/>
    </row>
    <row r="620" spans="16:20" x14ac:dyDescent="0.3">
      <c r="P620"/>
      <c r="Q620"/>
      <c r="R620"/>
      <c r="S620"/>
      <c r="T620"/>
    </row>
    <row r="621" spans="16:20" x14ac:dyDescent="0.3">
      <c r="P621"/>
      <c r="Q621"/>
      <c r="R621"/>
      <c r="S621"/>
      <c r="T621"/>
    </row>
    <row r="622" spans="16:20" x14ac:dyDescent="0.3">
      <c r="P622"/>
      <c r="Q622"/>
      <c r="R622"/>
      <c r="S622"/>
      <c r="T622"/>
    </row>
    <row r="623" spans="16:20" x14ac:dyDescent="0.3">
      <c r="P623"/>
      <c r="Q623"/>
      <c r="R623"/>
      <c r="S623"/>
      <c r="T623"/>
    </row>
    <row r="624" spans="16:20" x14ac:dyDescent="0.3">
      <c r="P624"/>
      <c r="Q624"/>
      <c r="R624"/>
      <c r="S624"/>
      <c r="T624"/>
    </row>
    <row r="625" spans="16:20" x14ac:dyDescent="0.3">
      <c r="P625"/>
      <c r="Q625"/>
      <c r="R625"/>
      <c r="S625"/>
      <c r="T625"/>
    </row>
    <row r="626" spans="16:20" x14ac:dyDescent="0.3">
      <c r="P626"/>
      <c r="Q626"/>
      <c r="R626"/>
      <c r="S626"/>
      <c r="T626"/>
    </row>
    <row r="627" spans="16:20" x14ac:dyDescent="0.3">
      <c r="P627"/>
      <c r="Q627"/>
      <c r="R627"/>
      <c r="S627"/>
      <c r="T627"/>
    </row>
    <row r="628" spans="16:20" x14ac:dyDescent="0.3">
      <c r="P628"/>
      <c r="Q628"/>
      <c r="R628"/>
      <c r="S628"/>
      <c r="T628"/>
    </row>
    <row r="629" spans="16:20" x14ac:dyDescent="0.3">
      <c r="P629"/>
      <c r="Q629"/>
      <c r="R629"/>
      <c r="S629"/>
      <c r="T629"/>
    </row>
    <row r="630" spans="16:20" x14ac:dyDescent="0.3">
      <c r="P630"/>
      <c r="Q630"/>
      <c r="R630"/>
      <c r="S630"/>
      <c r="T630"/>
    </row>
    <row r="631" spans="16:20" x14ac:dyDescent="0.3">
      <c r="P631"/>
      <c r="Q631"/>
      <c r="R631"/>
      <c r="S631"/>
      <c r="T631"/>
    </row>
    <row r="632" spans="16:20" x14ac:dyDescent="0.3">
      <c r="P632"/>
      <c r="Q632"/>
      <c r="R632"/>
      <c r="S632"/>
      <c r="T632"/>
    </row>
    <row r="633" spans="16:20" x14ac:dyDescent="0.3">
      <c r="P633"/>
      <c r="Q633"/>
      <c r="R633"/>
      <c r="S633"/>
      <c r="T633"/>
    </row>
    <row r="634" spans="16:20" x14ac:dyDescent="0.3">
      <c r="P634"/>
      <c r="Q634"/>
      <c r="R634"/>
      <c r="S634"/>
      <c r="T634"/>
    </row>
    <row r="635" spans="16:20" x14ac:dyDescent="0.3">
      <c r="P635"/>
      <c r="Q635"/>
      <c r="R635"/>
      <c r="S635"/>
      <c r="T635"/>
    </row>
    <row r="636" spans="16:20" x14ac:dyDescent="0.3">
      <c r="P636"/>
      <c r="Q636"/>
      <c r="R636"/>
      <c r="S636"/>
      <c r="T636"/>
    </row>
    <row r="637" spans="16:20" x14ac:dyDescent="0.3">
      <c r="P637"/>
      <c r="Q637"/>
      <c r="R637"/>
      <c r="S637"/>
      <c r="T637"/>
    </row>
    <row r="638" spans="16:20" x14ac:dyDescent="0.3">
      <c r="P638"/>
      <c r="Q638"/>
      <c r="R638"/>
      <c r="S638"/>
      <c r="T638"/>
    </row>
    <row r="639" spans="16:20" x14ac:dyDescent="0.3">
      <c r="P639"/>
      <c r="Q639"/>
      <c r="R639"/>
      <c r="S639"/>
      <c r="T639"/>
    </row>
    <row r="640" spans="16:20" x14ac:dyDescent="0.3">
      <c r="P640"/>
      <c r="Q640"/>
      <c r="R640"/>
      <c r="S640"/>
      <c r="T640"/>
    </row>
    <row r="641" spans="16:20" x14ac:dyDescent="0.3">
      <c r="P641"/>
      <c r="Q641"/>
      <c r="R641"/>
      <c r="S641"/>
      <c r="T641"/>
    </row>
    <row r="642" spans="16:20" x14ac:dyDescent="0.3">
      <c r="P642"/>
      <c r="Q642"/>
      <c r="R642"/>
      <c r="S642"/>
      <c r="T642"/>
    </row>
    <row r="643" spans="16:20" x14ac:dyDescent="0.3">
      <c r="P643"/>
      <c r="Q643"/>
      <c r="R643"/>
      <c r="S643"/>
      <c r="T643"/>
    </row>
    <row r="644" spans="16:20" x14ac:dyDescent="0.3">
      <c r="P644"/>
      <c r="Q644"/>
      <c r="R644"/>
      <c r="S644"/>
      <c r="T644"/>
    </row>
    <row r="645" spans="16:20" x14ac:dyDescent="0.3">
      <c r="P645"/>
      <c r="Q645"/>
      <c r="R645"/>
      <c r="S645"/>
      <c r="T645"/>
    </row>
    <row r="646" spans="16:20" x14ac:dyDescent="0.3">
      <c r="P646"/>
      <c r="Q646"/>
      <c r="R646"/>
      <c r="S646"/>
      <c r="T646"/>
    </row>
    <row r="647" spans="16:20" x14ac:dyDescent="0.3">
      <c r="P647"/>
      <c r="Q647"/>
      <c r="R647"/>
      <c r="S647"/>
      <c r="T647"/>
    </row>
    <row r="648" spans="16:20" x14ac:dyDescent="0.3">
      <c r="P648"/>
      <c r="Q648"/>
      <c r="R648"/>
      <c r="S648"/>
      <c r="T648"/>
    </row>
    <row r="649" spans="16:20" x14ac:dyDescent="0.3">
      <c r="P649"/>
      <c r="Q649"/>
      <c r="R649"/>
      <c r="S649"/>
      <c r="T649"/>
    </row>
    <row r="650" spans="16:20" x14ac:dyDescent="0.3">
      <c r="P650"/>
      <c r="Q650"/>
      <c r="R650"/>
      <c r="S650"/>
      <c r="T650"/>
    </row>
    <row r="651" spans="16:20" x14ac:dyDescent="0.3">
      <c r="P651"/>
      <c r="Q651"/>
      <c r="R651"/>
      <c r="S651"/>
      <c r="T651"/>
    </row>
    <row r="652" spans="16:20" x14ac:dyDescent="0.3">
      <c r="P652"/>
      <c r="Q652"/>
      <c r="R652"/>
      <c r="S652"/>
      <c r="T652"/>
    </row>
    <row r="653" spans="16:20" x14ac:dyDescent="0.3">
      <c r="P653"/>
      <c r="Q653"/>
      <c r="R653"/>
      <c r="S653"/>
      <c r="T653"/>
    </row>
    <row r="654" spans="16:20" x14ac:dyDescent="0.3">
      <c r="P654"/>
      <c r="Q654"/>
      <c r="R654"/>
      <c r="S654"/>
      <c r="T654"/>
    </row>
    <row r="655" spans="16:20" x14ac:dyDescent="0.3">
      <c r="P655"/>
      <c r="Q655"/>
      <c r="R655"/>
      <c r="S655"/>
      <c r="T655"/>
    </row>
    <row r="656" spans="16:20" x14ac:dyDescent="0.3">
      <c r="P656"/>
      <c r="Q656"/>
      <c r="R656"/>
      <c r="S656"/>
      <c r="T656"/>
    </row>
    <row r="657" spans="16:20" x14ac:dyDescent="0.3">
      <c r="P657"/>
      <c r="Q657"/>
      <c r="R657"/>
      <c r="S657"/>
      <c r="T657"/>
    </row>
    <row r="658" spans="16:20" x14ac:dyDescent="0.3">
      <c r="P658"/>
      <c r="Q658"/>
      <c r="R658"/>
      <c r="S658"/>
      <c r="T658"/>
    </row>
    <row r="659" spans="16:20" x14ac:dyDescent="0.3">
      <c r="P659"/>
      <c r="Q659"/>
      <c r="R659"/>
      <c r="S659"/>
      <c r="T659"/>
    </row>
    <row r="660" spans="16:20" x14ac:dyDescent="0.3">
      <c r="P660"/>
      <c r="Q660"/>
      <c r="R660"/>
      <c r="S660"/>
      <c r="T660"/>
    </row>
    <row r="661" spans="16:20" x14ac:dyDescent="0.3">
      <c r="P661"/>
      <c r="Q661"/>
      <c r="R661"/>
      <c r="S661"/>
      <c r="T661"/>
    </row>
    <row r="662" spans="16:20" x14ac:dyDescent="0.3">
      <c r="P662"/>
      <c r="Q662"/>
      <c r="R662"/>
      <c r="S662"/>
      <c r="T662"/>
    </row>
    <row r="663" spans="16:20" x14ac:dyDescent="0.3">
      <c r="P663"/>
      <c r="Q663"/>
      <c r="R663"/>
      <c r="S663"/>
      <c r="T663"/>
    </row>
    <row r="664" spans="16:20" x14ac:dyDescent="0.3">
      <c r="P664"/>
      <c r="Q664"/>
      <c r="R664"/>
      <c r="S664"/>
      <c r="T664"/>
    </row>
    <row r="665" spans="16:20" x14ac:dyDescent="0.3">
      <c r="P665"/>
      <c r="Q665"/>
      <c r="R665"/>
      <c r="S665"/>
      <c r="T665"/>
    </row>
    <row r="666" spans="16:20" x14ac:dyDescent="0.3">
      <c r="P666"/>
      <c r="Q666"/>
      <c r="R666"/>
      <c r="S666"/>
      <c r="T666"/>
    </row>
    <row r="667" spans="16:20" x14ac:dyDescent="0.3">
      <c r="P667"/>
      <c r="Q667"/>
      <c r="R667"/>
      <c r="S667"/>
      <c r="T667"/>
    </row>
    <row r="668" spans="16:20" x14ac:dyDescent="0.3">
      <c r="P668"/>
      <c r="Q668"/>
      <c r="R668"/>
      <c r="S668"/>
      <c r="T668"/>
    </row>
    <row r="669" spans="16:20" x14ac:dyDescent="0.3">
      <c r="P669"/>
      <c r="Q669"/>
      <c r="R669"/>
      <c r="S669"/>
      <c r="T669"/>
    </row>
    <row r="670" spans="16:20" x14ac:dyDescent="0.3">
      <c r="P670"/>
      <c r="Q670"/>
      <c r="R670"/>
      <c r="S670"/>
      <c r="T670"/>
    </row>
    <row r="671" spans="16:20" x14ac:dyDescent="0.3">
      <c r="P671"/>
      <c r="Q671"/>
      <c r="R671"/>
      <c r="S671"/>
      <c r="T671"/>
    </row>
    <row r="672" spans="16:20" x14ac:dyDescent="0.3">
      <c r="P672"/>
      <c r="Q672"/>
      <c r="R672"/>
      <c r="S672"/>
      <c r="T672"/>
    </row>
    <row r="673" spans="16:20" x14ac:dyDescent="0.3">
      <c r="P673"/>
      <c r="Q673"/>
      <c r="R673"/>
      <c r="S673"/>
      <c r="T673"/>
    </row>
    <row r="674" spans="16:20" x14ac:dyDescent="0.3">
      <c r="P674"/>
      <c r="Q674"/>
      <c r="R674"/>
      <c r="S674"/>
      <c r="T674"/>
    </row>
    <row r="675" spans="16:20" x14ac:dyDescent="0.3">
      <c r="P675"/>
      <c r="Q675"/>
      <c r="R675"/>
      <c r="S675"/>
      <c r="T675"/>
    </row>
    <row r="676" spans="16:20" x14ac:dyDescent="0.3">
      <c r="P676"/>
      <c r="Q676"/>
      <c r="R676"/>
      <c r="S676"/>
      <c r="T676"/>
    </row>
    <row r="677" spans="16:20" x14ac:dyDescent="0.3">
      <c r="P677"/>
      <c r="Q677"/>
      <c r="R677"/>
      <c r="S677"/>
      <c r="T677"/>
    </row>
    <row r="678" spans="16:20" x14ac:dyDescent="0.3">
      <c r="P678"/>
      <c r="Q678"/>
      <c r="R678"/>
      <c r="S678"/>
      <c r="T678"/>
    </row>
    <row r="679" spans="16:20" x14ac:dyDescent="0.3">
      <c r="P679"/>
      <c r="Q679"/>
      <c r="R679"/>
      <c r="S679"/>
      <c r="T679"/>
    </row>
    <row r="680" spans="16:20" x14ac:dyDescent="0.3">
      <c r="P680"/>
      <c r="Q680"/>
      <c r="R680"/>
      <c r="S680"/>
      <c r="T680"/>
    </row>
    <row r="681" spans="16:20" x14ac:dyDescent="0.3">
      <c r="P681"/>
      <c r="Q681"/>
      <c r="R681"/>
      <c r="S681"/>
      <c r="T681"/>
    </row>
    <row r="682" spans="16:20" x14ac:dyDescent="0.3">
      <c r="P682"/>
      <c r="Q682"/>
      <c r="R682"/>
      <c r="S682"/>
      <c r="T682"/>
    </row>
    <row r="683" spans="16:20" x14ac:dyDescent="0.3">
      <c r="P683"/>
      <c r="Q683"/>
      <c r="R683"/>
      <c r="S683"/>
      <c r="T683"/>
    </row>
    <row r="684" spans="16:20" x14ac:dyDescent="0.3">
      <c r="P684"/>
      <c r="Q684"/>
      <c r="R684"/>
      <c r="S684"/>
      <c r="T684"/>
    </row>
    <row r="685" spans="16:20" x14ac:dyDescent="0.3">
      <c r="P685"/>
      <c r="Q685"/>
      <c r="R685"/>
      <c r="S685"/>
      <c r="T685"/>
    </row>
    <row r="686" spans="16:20" x14ac:dyDescent="0.3">
      <c r="P686"/>
      <c r="Q686"/>
      <c r="R686"/>
      <c r="S686"/>
      <c r="T686"/>
    </row>
    <row r="687" spans="16:20" x14ac:dyDescent="0.3">
      <c r="P687"/>
      <c r="Q687"/>
      <c r="R687"/>
      <c r="S687"/>
      <c r="T687"/>
    </row>
    <row r="688" spans="16:20" x14ac:dyDescent="0.3">
      <c r="P688"/>
      <c r="Q688"/>
      <c r="R688"/>
      <c r="S688"/>
      <c r="T688"/>
    </row>
    <row r="689" spans="16:20" x14ac:dyDescent="0.3">
      <c r="P689"/>
      <c r="Q689"/>
      <c r="R689"/>
      <c r="S689"/>
      <c r="T689"/>
    </row>
    <row r="690" spans="16:20" x14ac:dyDescent="0.3">
      <c r="P690"/>
      <c r="Q690"/>
      <c r="R690"/>
      <c r="S690"/>
      <c r="T690"/>
    </row>
    <row r="691" spans="16:20" x14ac:dyDescent="0.3">
      <c r="P691"/>
      <c r="Q691"/>
      <c r="R691"/>
      <c r="S691"/>
      <c r="T691"/>
    </row>
    <row r="692" spans="16:20" x14ac:dyDescent="0.3">
      <c r="P692"/>
      <c r="Q692"/>
      <c r="R692"/>
      <c r="S692"/>
      <c r="T692"/>
    </row>
    <row r="693" spans="16:20" x14ac:dyDescent="0.3">
      <c r="P693"/>
      <c r="Q693"/>
      <c r="R693"/>
      <c r="S693"/>
      <c r="T693"/>
    </row>
    <row r="694" spans="16:20" x14ac:dyDescent="0.3">
      <c r="P694"/>
      <c r="Q694"/>
      <c r="R694"/>
      <c r="S694"/>
      <c r="T694"/>
    </row>
    <row r="695" spans="16:20" x14ac:dyDescent="0.3">
      <c r="P695"/>
      <c r="Q695"/>
      <c r="R695"/>
      <c r="S695"/>
      <c r="T695"/>
    </row>
    <row r="696" spans="16:20" x14ac:dyDescent="0.3">
      <c r="P696"/>
      <c r="Q696"/>
      <c r="R696"/>
      <c r="S696"/>
      <c r="T696"/>
    </row>
    <row r="697" spans="16:20" x14ac:dyDescent="0.3">
      <c r="P697"/>
      <c r="Q697"/>
      <c r="R697"/>
      <c r="S697"/>
      <c r="T697"/>
    </row>
    <row r="698" spans="16:20" x14ac:dyDescent="0.3">
      <c r="P698"/>
      <c r="Q698"/>
      <c r="R698"/>
      <c r="S698"/>
      <c r="T698"/>
    </row>
    <row r="699" spans="16:20" x14ac:dyDescent="0.3">
      <c r="P699"/>
      <c r="Q699"/>
      <c r="R699"/>
      <c r="S699"/>
      <c r="T699"/>
    </row>
    <row r="700" spans="16:20" x14ac:dyDescent="0.3">
      <c r="P700"/>
      <c r="Q700"/>
      <c r="R700"/>
      <c r="S700"/>
      <c r="T700"/>
    </row>
    <row r="701" spans="16:20" x14ac:dyDescent="0.3">
      <c r="P701"/>
      <c r="Q701"/>
      <c r="R701"/>
      <c r="S701"/>
      <c r="T701"/>
    </row>
    <row r="702" spans="16:20" x14ac:dyDescent="0.3">
      <c r="P702"/>
      <c r="Q702"/>
      <c r="R702"/>
      <c r="S702"/>
      <c r="T702"/>
    </row>
    <row r="703" spans="16:20" x14ac:dyDescent="0.3">
      <c r="P703"/>
      <c r="Q703"/>
      <c r="R703"/>
      <c r="S703"/>
      <c r="T703"/>
    </row>
    <row r="704" spans="16:20" x14ac:dyDescent="0.3">
      <c r="P704"/>
      <c r="Q704"/>
      <c r="R704"/>
      <c r="S704"/>
      <c r="T704"/>
    </row>
    <row r="705" spans="16:20" x14ac:dyDescent="0.3">
      <c r="P705"/>
      <c r="Q705"/>
      <c r="R705"/>
      <c r="S705"/>
      <c r="T705"/>
    </row>
    <row r="706" spans="16:20" x14ac:dyDescent="0.3">
      <c r="P706"/>
      <c r="Q706"/>
      <c r="R706"/>
      <c r="S706"/>
      <c r="T706"/>
    </row>
    <row r="707" spans="16:20" x14ac:dyDescent="0.3">
      <c r="P707"/>
      <c r="Q707"/>
      <c r="R707"/>
      <c r="S707"/>
      <c r="T707"/>
    </row>
    <row r="708" spans="16:20" x14ac:dyDescent="0.3">
      <c r="P708"/>
      <c r="Q708"/>
      <c r="R708"/>
      <c r="S708"/>
      <c r="T708"/>
    </row>
    <row r="709" spans="16:20" x14ac:dyDescent="0.3">
      <c r="P709"/>
      <c r="Q709"/>
      <c r="R709"/>
      <c r="S709"/>
      <c r="T709"/>
    </row>
    <row r="710" spans="16:20" x14ac:dyDescent="0.3">
      <c r="P710"/>
      <c r="Q710"/>
      <c r="R710"/>
      <c r="S710"/>
      <c r="T710"/>
    </row>
    <row r="711" spans="16:20" x14ac:dyDescent="0.3">
      <c r="P711"/>
      <c r="Q711"/>
      <c r="R711"/>
      <c r="S711"/>
      <c r="T711"/>
    </row>
    <row r="712" spans="16:20" x14ac:dyDescent="0.3">
      <c r="P712"/>
      <c r="Q712"/>
      <c r="R712"/>
      <c r="S712"/>
      <c r="T712"/>
    </row>
    <row r="713" spans="16:20" x14ac:dyDescent="0.3">
      <c r="P713"/>
      <c r="Q713"/>
      <c r="R713"/>
      <c r="S713"/>
      <c r="T713"/>
    </row>
    <row r="714" spans="16:20" x14ac:dyDescent="0.3">
      <c r="P714"/>
      <c r="Q714"/>
      <c r="R714"/>
      <c r="S714"/>
      <c r="T714"/>
    </row>
    <row r="715" spans="16:20" x14ac:dyDescent="0.3">
      <c r="P715"/>
      <c r="Q715"/>
      <c r="R715"/>
      <c r="S715"/>
      <c r="T715"/>
    </row>
    <row r="716" spans="16:20" x14ac:dyDescent="0.3">
      <c r="P716"/>
      <c r="Q716"/>
      <c r="R716"/>
      <c r="S716"/>
      <c r="T716"/>
    </row>
    <row r="717" spans="16:20" x14ac:dyDescent="0.3">
      <c r="P717"/>
      <c r="Q717"/>
      <c r="R717"/>
      <c r="S717"/>
      <c r="T717"/>
    </row>
    <row r="718" spans="16:20" x14ac:dyDescent="0.3">
      <c r="P718"/>
      <c r="Q718"/>
      <c r="R718"/>
      <c r="S718"/>
      <c r="T718"/>
    </row>
    <row r="719" spans="16:20" x14ac:dyDescent="0.3">
      <c r="P719"/>
      <c r="Q719"/>
      <c r="R719"/>
      <c r="S719"/>
      <c r="T719"/>
    </row>
    <row r="720" spans="16:20" x14ac:dyDescent="0.3">
      <c r="P720"/>
      <c r="Q720"/>
      <c r="R720"/>
      <c r="S720"/>
      <c r="T720"/>
    </row>
    <row r="721" spans="16:20" x14ac:dyDescent="0.3">
      <c r="P721"/>
      <c r="Q721"/>
      <c r="R721"/>
      <c r="S721"/>
      <c r="T721"/>
    </row>
    <row r="722" spans="16:20" x14ac:dyDescent="0.3">
      <c r="P722"/>
      <c r="Q722"/>
      <c r="R722"/>
      <c r="S722"/>
      <c r="T722"/>
    </row>
    <row r="723" spans="16:20" x14ac:dyDescent="0.3">
      <c r="P723"/>
      <c r="Q723"/>
      <c r="R723"/>
      <c r="S723"/>
      <c r="T723"/>
    </row>
    <row r="724" spans="16:20" x14ac:dyDescent="0.3">
      <c r="P724"/>
      <c r="Q724"/>
      <c r="R724"/>
      <c r="S724"/>
      <c r="T724"/>
    </row>
    <row r="725" spans="16:20" x14ac:dyDescent="0.3">
      <c r="P725"/>
      <c r="Q725"/>
      <c r="R725"/>
      <c r="S725"/>
      <c r="T725"/>
    </row>
    <row r="726" spans="16:20" x14ac:dyDescent="0.3">
      <c r="P726"/>
      <c r="Q726"/>
      <c r="R726"/>
      <c r="S726"/>
      <c r="T726"/>
    </row>
    <row r="727" spans="16:20" x14ac:dyDescent="0.3">
      <c r="P727"/>
      <c r="Q727"/>
      <c r="R727"/>
      <c r="S727"/>
      <c r="T727"/>
    </row>
    <row r="728" spans="16:20" x14ac:dyDescent="0.3">
      <c r="P728"/>
      <c r="Q728"/>
      <c r="R728"/>
      <c r="S728"/>
      <c r="T728"/>
    </row>
    <row r="729" spans="16:20" x14ac:dyDescent="0.3">
      <c r="P729"/>
      <c r="Q729"/>
      <c r="R729"/>
      <c r="S729"/>
      <c r="T729"/>
    </row>
    <row r="730" spans="16:20" x14ac:dyDescent="0.3">
      <c r="P730"/>
      <c r="Q730"/>
      <c r="R730"/>
      <c r="S730"/>
      <c r="T730"/>
    </row>
    <row r="731" spans="16:20" x14ac:dyDescent="0.3">
      <c r="P731"/>
      <c r="Q731"/>
      <c r="R731"/>
      <c r="S731"/>
      <c r="T731"/>
    </row>
    <row r="732" spans="16:20" x14ac:dyDescent="0.3">
      <c r="P732"/>
      <c r="Q732"/>
      <c r="R732"/>
      <c r="S732"/>
      <c r="T732"/>
    </row>
    <row r="733" spans="16:20" x14ac:dyDescent="0.3">
      <c r="P733"/>
      <c r="Q733"/>
      <c r="R733"/>
      <c r="S733"/>
      <c r="T733"/>
    </row>
    <row r="734" spans="16:20" x14ac:dyDescent="0.3">
      <c r="P734"/>
      <c r="Q734"/>
      <c r="R734"/>
      <c r="S734"/>
      <c r="T734"/>
    </row>
    <row r="735" spans="16:20" x14ac:dyDescent="0.3">
      <c r="P735"/>
      <c r="Q735"/>
      <c r="R735"/>
      <c r="S735"/>
      <c r="T735"/>
    </row>
    <row r="736" spans="16:20" x14ac:dyDescent="0.3">
      <c r="P736"/>
      <c r="Q736"/>
      <c r="R736"/>
      <c r="S736"/>
      <c r="T736"/>
    </row>
    <row r="737" spans="16:20" x14ac:dyDescent="0.3">
      <c r="P737"/>
      <c r="Q737"/>
      <c r="R737"/>
      <c r="S737"/>
      <c r="T737"/>
    </row>
    <row r="738" spans="16:20" x14ac:dyDescent="0.3">
      <c r="P738"/>
      <c r="Q738"/>
      <c r="R738"/>
      <c r="S738"/>
      <c r="T738"/>
    </row>
    <row r="739" spans="16:20" x14ac:dyDescent="0.3">
      <c r="P739"/>
      <c r="Q739"/>
      <c r="R739"/>
      <c r="S739"/>
      <c r="T739"/>
    </row>
    <row r="740" spans="16:20" x14ac:dyDescent="0.3">
      <c r="P740"/>
      <c r="Q740"/>
      <c r="R740"/>
      <c r="S740"/>
      <c r="T740"/>
    </row>
    <row r="741" spans="16:20" x14ac:dyDescent="0.3">
      <c r="P741"/>
      <c r="Q741"/>
      <c r="R741"/>
      <c r="S741"/>
      <c r="T741"/>
    </row>
    <row r="742" spans="16:20" x14ac:dyDescent="0.3">
      <c r="P742"/>
      <c r="Q742"/>
      <c r="R742"/>
      <c r="S742"/>
      <c r="T742"/>
    </row>
    <row r="743" spans="16:20" x14ac:dyDescent="0.3">
      <c r="P743"/>
      <c r="Q743"/>
      <c r="R743"/>
      <c r="S743"/>
      <c r="T743"/>
    </row>
    <row r="744" spans="16:20" x14ac:dyDescent="0.3">
      <c r="P744"/>
      <c r="Q744"/>
      <c r="R744"/>
      <c r="S744"/>
      <c r="T744"/>
    </row>
    <row r="745" spans="16:20" x14ac:dyDescent="0.3">
      <c r="P745"/>
      <c r="Q745"/>
      <c r="R745"/>
      <c r="S745"/>
      <c r="T745"/>
    </row>
    <row r="746" spans="16:20" x14ac:dyDescent="0.3">
      <c r="P746"/>
      <c r="Q746"/>
      <c r="R746"/>
      <c r="S746"/>
      <c r="T746"/>
    </row>
    <row r="747" spans="16:20" x14ac:dyDescent="0.3">
      <c r="P747"/>
      <c r="Q747"/>
      <c r="R747"/>
      <c r="S747"/>
      <c r="T747"/>
    </row>
    <row r="748" spans="16:20" x14ac:dyDescent="0.3">
      <c r="P748"/>
      <c r="Q748"/>
      <c r="R748"/>
      <c r="S748"/>
      <c r="T748"/>
    </row>
    <row r="749" spans="16:20" x14ac:dyDescent="0.3">
      <c r="P749"/>
      <c r="Q749"/>
      <c r="R749"/>
      <c r="S749"/>
      <c r="T749"/>
    </row>
    <row r="750" spans="16:20" x14ac:dyDescent="0.3">
      <c r="P750"/>
      <c r="Q750"/>
      <c r="R750"/>
      <c r="S750"/>
      <c r="T750"/>
    </row>
    <row r="751" spans="16:20" x14ac:dyDescent="0.3">
      <c r="P751"/>
      <c r="Q751"/>
      <c r="R751"/>
      <c r="S751"/>
      <c r="T751"/>
    </row>
    <row r="752" spans="16:20" x14ac:dyDescent="0.3">
      <c r="P752"/>
      <c r="Q752"/>
      <c r="R752"/>
      <c r="S752"/>
      <c r="T752"/>
    </row>
    <row r="753" spans="16:20" x14ac:dyDescent="0.3">
      <c r="P753"/>
      <c r="Q753"/>
      <c r="R753"/>
      <c r="S753"/>
      <c r="T753"/>
    </row>
    <row r="754" spans="16:20" x14ac:dyDescent="0.3">
      <c r="P754"/>
      <c r="Q754"/>
      <c r="R754"/>
      <c r="S754"/>
      <c r="T754"/>
    </row>
    <row r="755" spans="16:20" x14ac:dyDescent="0.3">
      <c r="P755"/>
      <c r="Q755"/>
      <c r="R755"/>
      <c r="S755"/>
      <c r="T755"/>
    </row>
    <row r="756" spans="16:20" x14ac:dyDescent="0.3">
      <c r="P756"/>
      <c r="Q756"/>
      <c r="R756"/>
      <c r="S756"/>
      <c r="T756"/>
    </row>
    <row r="757" spans="16:20" x14ac:dyDescent="0.3">
      <c r="P757"/>
      <c r="Q757"/>
      <c r="R757"/>
      <c r="S757"/>
      <c r="T757"/>
    </row>
    <row r="758" spans="16:20" x14ac:dyDescent="0.3">
      <c r="P758"/>
      <c r="Q758"/>
      <c r="R758"/>
      <c r="S758"/>
      <c r="T758"/>
    </row>
    <row r="759" spans="16:20" x14ac:dyDescent="0.3">
      <c r="P759"/>
      <c r="Q759"/>
      <c r="R759"/>
      <c r="S759"/>
      <c r="T759"/>
    </row>
    <row r="760" spans="16:20" x14ac:dyDescent="0.3">
      <c r="P760"/>
      <c r="Q760"/>
      <c r="R760"/>
      <c r="S760"/>
      <c r="T760"/>
    </row>
    <row r="761" spans="16:20" x14ac:dyDescent="0.3">
      <c r="P761"/>
      <c r="Q761"/>
      <c r="R761"/>
      <c r="S761"/>
      <c r="T761"/>
    </row>
    <row r="762" spans="16:20" x14ac:dyDescent="0.3">
      <c r="P762"/>
      <c r="Q762"/>
      <c r="R762"/>
      <c r="S762"/>
      <c r="T762"/>
    </row>
    <row r="763" spans="16:20" x14ac:dyDescent="0.3">
      <c r="P763"/>
      <c r="Q763"/>
      <c r="R763"/>
      <c r="S763"/>
      <c r="T763"/>
    </row>
    <row r="764" spans="16:20" x14ac:dyDescent="0.3">
      <c r="P764"/>
      <c r="Q764"/>
      <c r="R764"/>
      <c r="S764"/>
      <c r="T764"/>
    </row>
    <row r="765" spans="16:20" x14ac:dyDescent="0.3">
      <c r="P765"/>
      <c r="Q765"/>
      <c r="R765"/>
      <c r="S765"/>
      <c r="T765"/>
    </row>
    <row r="766" spans="16:20" x14ac:dyDescent="0.3">
      <c r="P766"/>
      <c r="Q766"/>
      <c r="R766"/>
      <c r="S766"/>
      <c r="T766"/>
    </row>
    <row r="767" spans="16:20" x14ac:dyDescent="0.3">
      <c r="P767"/>
      <c r="Q767"/>
      <c r="R767"/>
      <c r="S767"/>
      <c r="T767"/>
    </row>
    <row r="768" spans="16:20" x14ac:dyDescent="0.3">
      <c r="P768"/>
      <c r="Q768"/>
      <c r="R768"/>
      <c r="S768"/>
      <c r="T768"/>
    </row>
    <row r="769" spans="16:20" x14ac:dyDescent="0.3">
      <c r="P769"/>
      <c r="Q769"/>
      <c r="R769"/>
      <c r="S769"/>
      <c r="T769"/>
    </row>
    <row r="770" spans="16:20" x14ac:dyDescent="0.3">
      <c r="P770"/>
      <c r="Q770"/>
      <c r="R770"/>
      <c r="S770"/>
      <c r="T770"/>
    </row>
    <row r="771" spans="16:20" x14ac:dyDescent="0.3">
      <c r="P771"/>
      <c r="Q771"/>
      <c r="R771"/>
      <c r="S771"/>
      <c r="T771"/>
    </row>
    <row r="772" spans="16:20" x14ac:dyDescent="0.3">
      <c r="P772"/>
      <c r="Q772"/>
      <c r="R772"/>
      <c r="S772"/>
      <c r="T772"/>
    </row>
    <row r="773" spans="16:20" x14ac:dyDescent="0.3">
      <c r="P773"/>
      <c r="Q773"/>
      <c r="R773"/>
      <c r="S773"/>
      <c r="T773"/>
    </row>
    <row r="774" spans="16:20" x14ac:dyDescent="0.3">
      <c r="P774"/>
      <c r="Q774"/>
      <c r="R774"/>
      <c r="S774"/>
      <c r="T774"/>
    </row>
    <row r="775" spans="16:20" x14ac:dyDescent="0.3">
      <c r="P775"/>
      <c r="Q775"/>
      <c r="R775"/>
      <c r="S775"/>
      <c r="T775"/>
    </row>
    <row r="776" spans="16:20" x14ac:dyDescent="0.3">
      <c r="P776"/>
      <c r="Q776"/>
      <c r="R776"/>
      <c r="S776"/>
      <c r="T776"/>
    </row>
    <row r="777" spans="16:20" x14ac:dyDescent="0.3">
      <c r="P777"/>
      <c r="Q777"/>
      <c r="R777"/>
      <c r="S777"/>
      <c r="T777"/>
    </row>
    <row r="778" spans="16:20" x14ac:dyDescent="0.3">
      <c r="P778"/>
      <c r="Q778"/>
      <c r="R778"/>
      <c r="S778"/>
      <c r="T778"/>
    </row>
    <row r="779" spans="16:20" x14ac:dyDescent="0.3">
      <c r="P779"/>
      <c r="Q779"/>
      <c r="R779"/>
      <c r="S779"/>
      <c r="T779"/>
    </row>
    <row r="780" spans="16:20" x14ac:dyDescent="0.3">
      <c r="P780"/>
      <c r="Q780"/>
      <c r="R780"/>
      <c r="S780"/>
      <c r="T780"/>
    </row>
    <row r="781" spans="16:20" x14ac:dyDescent="0.3">
      <c r="P781"/>
      <c r="Q781"/>
      <c r="R781"/>
      <c r="S781"/>
      <c r="T781"/>
    </row>
    <row r="782" spans="16:20" x14ac:dyDescent="0.3">
      <c r="P782"/>
      <c r="Q782"/>
      <c r="R782"/>
      <c r="S782"/>
      <c r="T782"/>
    </row>
    <row r="783" spans="16:20" x14ac:dyDescent="0.3">
      <c r="P783"/>
      <c r="Q783"/>
      <c r="R783"/>
      <c r="S783"/>
      <c r="T783"/>
    </row>
    <row r="784" spans="16:20" x14ac:dyDescent="0.3">
      <c r="P784"/>
      <c r="Q784"/>
      <c r="R784"/>
      <c r="S784"/>
      <c r="T784"/>
    </row>
    <row r="785" spans="16:20" x14ac:dyDescent="0.3">
      <c r="P785"/>
      <c r="Q785"/>
      <c r="R785"/>
      <c r="S785"/>
      <c r="T785"/>
    </row>
    <row r="786" spans="16:20" x14ac:dyDescent="0.3">
      <c r="P786"/>
      <c r="Q786"/>
      <c r="R786"/>
      <c r="S786"/>
      <c r="T786"/>
    </row>
    <row r="787" spans="16:20" x14ac:dyDescent="0.3">
      <c r="P787"/>
      <c r="Q787"/>
      <c r="R787"/>
      <c r="S787"/>
      <c r="T787"/>
    </row>
    <row r="788" spans="16:20" x14ac:dyDescent="0.3">
      <c r="P788"/>
      <c r="Q788"/>
      <c r="R788"/>
      <c r="S788"/>
      <c r="T788"/>
    </row>
    <row r="789" spans="16:20" x14ac:dyDescent="0.3">
      <c r="P789"/>
      <c r="Q789"/>
      <c r="R789"/>
      <c r="S789"/>
      <c r="T789"/>
    </row>
    <row r="790" spans="16:20" x14ac:dyDescent="0.3">
      <c r="P790"/>
      <c r="Q790"/>
      <c r="R790"/>
      <c r="S790"/>
      <c r="T790"/>
    </row>
    <row r="791" spans="16:20" x14ac:dyDescent="0.3">
      <c r="P791"/>
      <c r="Q791"/>
      <c r="R791"/>
      <c r="S791"/>
      <c r="T791"/>
    </row>
    <row r="792" spans="16:20" x14ac:dyDescent="0.3">
      <c r="P792"/>
      <c r="Q792"/>
      <c r="R792"/>
      <c r="S792"/>
      <c r="T792"/>
    </row>
    <row r="793" spans="16:20" x14ac:dyDescent="0.3">
      <c r="P793"/>
      <c r="Q793"/>
      <c r="R793"/>
      <c r="S793"/>
      <c r="T793"/>
    </row>
    <row r="794" spans="16:20" x14ac:dyDescent="0.3">
      <c r="P794"/>
      <c r="Q794"/>
      <c r="R794"/>
      <c r="S794"/>
      <c r="T794"/>
    </row>
    <row r="795" spans="16:20" x14ac:dyDescent="0.3">
      <c r="P795"/>
      <c r="Q795"/>
      <c r="R795"/>
      <c r="S795"/>
      <c r="T795"/>
    </row>
    <row r="796" spans="16:20" x14ac:dyDescent="0.3">
      <c r="P796"/>
      <c r="Q796"/>
      <c r="R796"/>
      <c r="S796"/>
      <c r="T796"/>
    </row>
    <row r="797" spans="16:20" x14ac:dyDescent="0.3">
      <c r="P797"/>
      <c r="Q797"/>
      <c r="R797"/>
      <c r="S797"/>
      <c r="T797"/>
    </row>
    <row r="798" spans="16:20" x14ac:dyDescent="0.3">
      <c r="P798"/>
      <c r="Q798"/>
      <c r="R798"/>
      <c r="S798"/>
      <c r="T798"/>
    </row>
    <row r="799" spans="16:20" x14ac:dyDescent="0.3">
      <c r="P799"/>
      <c r="Q799"/>
      <c r="R799"/>
      <c r="S799"/>
      <c r="T799"/>
    </row>
    <row r="800" spans="16:20" x14ac:dyDescent="0.3">
      <c r="P800"/>
      <c r="Q800"/>
      <c r="R800"/>
      <c r="S800"/>
      <c r="T800"/>
    </row>
    <row r="801" spans="16:20" x14ac:dyDescent="0.3">
      <c r="P801"/>
      <c r="Q801"/>
      <c r="R801"/>
      <c r="S801"/>
      <c r="T801"/>
    </row>
    <row r="802" spans="16:20" x14ac:dyDescent="0.3">
      <c r="P802"/>
      <c r="Q802"/>
      <c r="R802"/>
      <c r="S802"/>
      <c r="T802"/>
    </row>
    <row r="803" spans="16:20" x14ac:dyDescent="0.3">
      <c r="P803"/>
      <c r="Q803"/>
      <c r="R803"/>
      <c r="S803"/>
      <c r="T803"/>
    </row>
    <row r="804" spans="16:20" x14ac:dyDescent="0.3">
      <c r="P804"/>
      <c r="Q804"/>
      <c r="R804"/>
      <c r="S804"/>
      <c r="T804"/>
    </row>
    <row r="805" spans="16:20" x14ac:dyDescent="0.3">
      <c r="P805"/>
      <c r="Q805"/>
      <c r="R805"/>
      <c r="S805"/>
      <c r="T805"/>
    </row>
    <row r="806" spans="16:20" x14ac:dyDescent="0.3">
      <c r="P806"/>
      <c r="Q806"/>
      <c r="R806"/>
      <c r="S806"/>
      <c r="T806"/>
    </row>
    <row r="807" spans="16:20" x14ac:dyDescent="0.3">
      <c r="P807"/>
      <c r="Q807"/>
      <c r="R807"/>
      <c r="S807"/>
      <c r="T807"/>
    </row>
    <row r="808" spans="16:20" x14ac:dyDescent="0.3">
      <c r="P808"/>
      <c r="Q808"/>
      <c r="R808"/>
      <c r="S808"/>
      <c r="T808"/>
    </row>
    <row r="809" spans="16:20" x14ac:dyDescent="0.3">
      <c r="P809"/>
      <c r="Q809"/>
      <c r="R809"/>
      <c r="S809"/>
      <c r="T809"/>
    </row>
    <row r="810" spans="16:20" x14ac:dyDescent="0.3">
      <c r="P810"/>
      <c r="Q810"/>
      <c r="R810"/>
      <c r="S810"/>
      <c r="T810"/>
    </row>
    <row r="811" spans="16:20" x14ac:dyDescent="0.3">
      <c r="P811"/>
      <c r="Q811"/>
      <c r="R811"/>
      <c r="S811"/>
      <c r="T811"/>
    </row>
    <row r="812" spans="16:20" x14ac:dyDescent="0.3">
      <c r="P812"/>
      <c r="Q812"/>
      <c r="R812"/>
      <c r="S812"/>
      <c r="T812"/>
    </row>
    <row r="813" spans="16:20" x14ac:dyDescent="0.3">
      <c r="P813"/>
      <c r="Q813"/>
      <c r="R813"/>
      <c r="S813"/>
      <c r="T813"/>
    </row>
    <row r="814" spans="16:20" x14ac:dyDescent="0.3">
      <c r="P814"/>
      <c r="Q814"/>
      <c r="R814"/>
      <c r="S814"/>
      <c r="T814"/>
    </row>
    <row r="815" spans="16:20" x14ac:dyDescent="0.3">
      <c r="P815"/>
      <c r="Q815"/>
      <c r="R815"/>
      <c r="S815"/>
      <c r="T815"/>
    </row>
    <row r="816" spans="16:20" x14ac:dyDescent="0.3">
      <c r="P816"/>
      <c r="Q816"/>
      <c r="R816"/>
      <c r="S816"/>
      <c r="T816"/>
    </row>
    <row r="817" spans="16:20" x14ac:dyDescent="0.3">
      <c r="P817"/>
      <c r="Q817"/>
      <c r="R817"/>
      <c r="S817"/>
      <c r="T817"/>
    </row>
    <row r="818" spans="16:20" x14ac:dyDescent="0.3">
      <c r="P818"/>
      <c r="Q818"/>
      <c r="R818"/>
      <c r="S818"/>
      <c r="T818"/>
    </row>
    <row r="819" spans="16:20" x14ac:dyDescent="0.3">
      <c r="P819"/>
      <c r="Q819"/>
      <c r="R819"/>
      <c r="S819"/>
      <c r="T819"/>
    </row>
    <row r="820" spans="16:20" x14ac:dyDescent="0.3">
      <c r="P820"/>
      <c r="Q820"/>
      <c r="R820"/>
      <c r="S820"/>
      <c r="T820"/>
    </row>
    <row r="821" spans="16:20" x14ac:dyDescent="0.3">
      <c r="P821"/>
      <c r="Q821"/>
      <c r="R821"/>
      <c r="S821"/>
      <c r="T821"/>
    </row>
    <row r="822" spans="16:20" x14ac:dyDescent="0.3">
      <c r="P822"/>
      <c r="Q822"/>
      <c r="R822"/>
      <c r="S822"/>
      <c r="T822"/>
    </row>
    <row r="823" spans="16:20" x14ac:dyDescent="0.3">
      <c r="P823"/>
      <c r="Q823"/>
      <c r="R823"/>
      <c r="S823"/>
      <c r="T823"/>
    </row>
    <row r="824" spans="16:20" x14ac:dyDescent="0.3">
      <c r="P824"/>
      <c r="Q824"/>
      <c r="R824"/>
      <c r="S824"/>
      <c r="T824"/>
    </row>
    <row r="825" spans="16:20" x14ac:dyDescent="0.3">
      <c r="P825"/>
      <c r="Q825"/>
      <c r="R825"/>
      <c r="S825"/>
      <c r="T825"/>
    </row>
    <row r="826" spans="16:20" x14ac:dyDescent="0.3">
      <c r="P826"/>
      <c r="Q826"/>
      <c r="R826"/>
      <c r="S826"/>
      <c r="T826"/>
    </row>
    <row r="827" spans="16:20" x14ac:dyDescent="0.3">
      <c r="P827"/>
      <c r="Q827"/>
      <c r="R827"/>
      <c r="S827"/>
      <c r="T827"/>
    </row>
    <row r="828" spans="16:20" x14ac:dyDescent="0.3">
      <c r="P828"/>
      <c r="Q828"/>
      <c r="R828"/>
      <c r="S828"/>
      <c r="T828"/>
    </row>
    <row r="829" spans="16:20" x14ac:dyDescent="0.3">
      <c r="P829"/>
      <c r="Q829"/>
      <c r="R829"/>
      <c r="S829"/>
      <c r="T829"/>
    </row>
    <row r="830" spans="16:20" x14ac:dyDescent="0.3">
      <c r="P830"/>
      <c r="Q830"/>
      <c r="R830"/>
      <c r="S830"/>
      <c r="T830"/>
    </row>
    <row r="831" spans="16:20" x14ac:dyDescent="0.3">
      <c r="P831"/>
      <c r="Q831"/>
      <c r="R831"/>
      <c r="S831"/>
      <c r="T831"/>
    </row>
    <row r="832" spans="16:20" x14ac:dyDescent="0.3">
      <c r="P832"/>
      <c r="Q832"/>
      <c r="R832"/>
      <c r="S832"/>
      <c r="T832"/>
    </row>
    <row r="833" spans="16:20" x14ac:dyDescent="0.3">
      <c r="P833"/>
      <c r="Q833"/>
      <c r="R833"/>
      <c r="S833"/>
      <c r="T833"/>
    </row>
    <row r="834" spans="16:20" x14ac:dyDescent="0.3">
      <c r="P834"/>
      <c r="Q834"/>
      <c r="R834"/>
      <c r="S834"/>
      <c r="T834"/>
    </row>
    <row r="835" spans="16:20" x14ac:dyDescent="0.3">
      <c r="P835"/>
      <c r="Q835"/>
      <c r="R835"/>
      <c r="S835"/>
      <c r="T835"/>
    </row>
    <row r="836" spans="16:20" x14ac:dyDescent="0.3">
      <c r="P836"/>
      <c r="Q836"/>
      <c r="R836"/>
      <c r="S836"/>
      <c r="T836"/>
    </row>
    <row r="837" spans="16:20" x14ac:dyDescent="0.3">
      <c r="P837"/>
      <c r="Q837"/>
      <c r="R837"/>
      <c r="S837"/>
      <c r="T837"/>
    </row>
    <row r="838" spans="16:20" x14ac:dyDescent="0.3">
      <c r="P838"/>
      <c r="Q838"/>
      <c r="R838"/>
      <c r="S838"/>
      <c r="T838"/>
    </row>
    <row r="839" spans="16:20" x14ac:dyDescent="0.3">
      <c r="P839"/>
      <c r="Q839"/>
      <c r="R839"/>
      <c r="S839"/>
      <c r="T839"/>
    </row>
    <row r="840" spans="16:20" x14ac:dyDescent="0.3">
      <c r="P840"/>
      <c r="Q840"/>
      <c r="R840"/>
      <c r="S840"/>
      <c r="T840"/>
    </row>
    <row r="841" spans="16:20" x14ac:dyDescent="0.3">
      <c r="P841"/>
      <c r="Q841"/>
      <c r="R841"/>
      <c r="S841"/>
      <c r="T841"/>
    </row>
    <row r="842" spans="16:20" x14ac:dyDescent="0.3">
      <c r="P842"/>
      <c r="Q842"/>
      <c r="R842"/>
      <c r="S842"/>
      <c r="T842"/>
    </row>
    <row r="843" spans="16:20" x14ac:dyDescent="0.3">
      <c r="P843"/>
      <c r="Q843"/>
      <c r="R843"/>
      <c r="S843"/>
      <c r="T843"/>
    </row>
    <row r="844" spans="16:20" x14ac:dyDescent="0.3">
      <c r="P844"/>
      <c r="Q844"/>
      <c r="R844"/>
      <c r="S844"/>
      <c r="T844"/>
    </row>
    <row r="845" spans="16:20" x14ac:dyDescent="0.3">
      <c r="P845"/>
      <c r="Q845"/>
      <c r="R845"/>
      <c r="S845"/>
      <c r="T845"/>
    </row>
    <row r="846" spans="16:20" x14ac:dyDescent="0.3">
      <c r="P846"/>
      <c r="Q846"/>
      <c r="R846"/>
      <c r="S846"/>
      <c r="T846"/>
    </row>
    <row r="847" spans="16:20" x14ac:dyDescent="0.3">
      <c r="P847"/>
      <c r="Q847"/>
      <c r="R847"/>
      <c r="S847"/>
      <c r="T847"/>
    </row>
    <row r="848" spans="16:20" x14ac:dyDescent="0.3">
      <c r="P848"/>
      <c r="Q848"/>
      <c r="R848"/>
      <c r="S848"/>
      <c r="T848"/>
    </row>
    <row r="849" spans="16:20" x14ac:dyDescent="0.3">
      <c r="P849"/>
      <c r="Q849"/>
      <c r="R849"/>
      <c r="S849"/>
      <c r="T849"/>
    </row>
    <row r="850" spans="16:20" x14ac:dyDescent="0.3">
      <c r="P850"/>
      <c r="Q850"/>
      <c r="R850"/>
      <c r="S850"/>
      <c r="T850"/>
    </row>
    <row r="851" spans="16:20" x14ac:dyDescent="0.3">
      <c r="P851"/>
      <c r="Q851"/>
      <c r="R851"/>
      <c r="S851"/>
      <c r="T851"/>
    </row>
    <row r="852" spans="16:20" x14ac:dyDescent="0.3">
      <c r="P852"/>
      <c r="Q852"/>
      <c r="R852"/>
      <c r="S852"/>
      <c r="T852"/>
    </row>
    <row r="853" spans="16:20" x14ac:dyDescent="0.3">
      <c r="P853"/>
      <c r="Q853"/>
      <c r="R853"/>
      <c r="S853"/>
      <c r="T853"/>
    </row>
    <row r="854" spans="16:20" x14ac:dyDescent="0.3">
      <c r="P854"/>
      <c r="Q854"/>
      <c r="R854"/>
      <c r="S854"/>
      <c r="T854"/>
    </row>
    <row r="855" spans="16:20" x14ac:dyDescent="0.3">
      <c r="P855"/>
      <c r="Q855"/>
      <c r="R855"/>
      <c r="S855"/>
      <c r="T855"/>
    </row>
    <row r="856" spans="16:20" x14ac:dyDescent="0.3">
      <c r="P856"/>
      <c r="Q856"/>
      <c r="R856"/>
      <c r="S856"/>
      <c r="T856"/>
    </row>
    <row r="857" spans="16:20" x14ac:dyDescent="0.3">
      <c r="P857"/>
      <c r="Q857"/>
      <c r="R857"/>
      <c r="S857"/>
      <c r="T857"/>
    </row>
    <row r="858" spans="16:20" x14ac:dyDescent="0.3">
      <c r="P858"/>
      <c r="Q858"/>
      <c r="R858"/>
      <c r="S858"/>
      <c r="T858"/>
    </row>
    <row r="859" spans="16:20" x14ac:dyDescent="0.3">
      <c r="P859"/>
      <c r="Q859"/>
      <c r="R859"/>
      <c r="S859"/>
      <c r="T859"/>
    </row>
    <row r="860" spans="16:20" x14ac:dyDescent="0.3">
      <c r="P860"/>
      <c r="Q860"/>
      <c r="R860"/>
      <c r="S860"/>
      <c r="T860"/>
    </row>
    <row r="861" spans="16:20" x14ac:dyDescent="0.3">
      <c r="P861"/>
      <c r="Q861"/>
      <c r="R861"/>
      <c r="S861"/>
      <c r="T861"/>
    </row>
    <row r="862" spans="16:20" x14ac:dyDescent="0.3">
      <c r="P862"/>
      <c r="Q862"/>
      <c r="R862"/>
      <c r="S862"/>
      <c r="T862"/>
    </row>
    <row r="863" spans="16:20" x14ac:dyDescent="0.3">
      <c r="P863"/>
      <c r="Q863"/>
      <c r="R863"/>
      <c r="S863"/>
      <c r="T863"/>
    </row>
    <row r="864" spans="16:20" x14ac:dyDescent="0.3">
      <c r="P864"/>
      <c r="Q864"/>
      <c r="R864"/>
      <c r="S864"/>
      <c r="T864"/>
    </row>
    <row r="865" spans="16:20" x14ac:dyDescent="0.3">
      <c r="P865"/>
      <c r="Q865"/>
      <c r="R865"/>
      <c r="S865"/>
      <c r="T865"/>
    </row>
    <row r="866" spans="16:20" x14ac:dyDescent="0.3">
      <c r="P866"/>
      <c r="Q866"/>
      <c r="R866"/>
      <c r="S866"/>
      <c r="T866"/>
    </row>
    <row r="867" spans="16:20" x14ac:dyDescent="0.3">
      <c r="P867"/>
      <c r="Q867"/>
      <c r="R867"/>
      <c r="S867"/>
      <c r="T867"/>
    </row>
    <row r="868" spans="16:20" x14ac:dyDescent="0.3">
      <c r="P868"/>
      <c r="Q868"/>
      <c r="R868"/>
      <c r="S868"/>
      <c r="T868"/>
    </row>
    <row r="869" spans="16:20" x14ac:dyDescent="0.3">
      <c r="P869"/>
      <c r="Q869"/>
      <c r="R869"/>
      <c r="S869"/>
      <c r="T869"/>
    </row>
    <row r="870" spans="16:20" x14ac:dyDescent="0.3">
      <c r="P870"/>
      <c r="Q870"/>
      <c r="R870"/>
      <c r="S870"/>
      <c r="T870"/>
    </row>
    <row r="871" spans="16:20" x14ac:dyDescent="0.3">
      <c r="P871"/>
      <c r="Q871"/>
      <c r="R871"/>
      <c r="S871"/>
      <c r="T871"/>
    </row>
    <row r="872" spans="16:20" x14ac:dyDescent="0.3">
      <c r="P872"/>
      <c r="Q872"/>
      <c r="R872"/>
      <c r="S872"/>
      <c r="T872"/>
    </row>
    <row r="873" spans="16:20" x14ac:dyDescent="0.3">
      <c r="P873"/>
      <c r="Q873"/>
      <c r="R873"/>
      <c r="S873"/>
      <c r="T873"/>
    </row>
    <row r="874" spans="16:20" x14ac:dyDescent="0.3">
      <c r="P874"/>
      <c r="Q874"/>
      <c r="R874"/>
      <c r="S874"/>
      <c r="T874"/>
    </row>
    <row r="875" spans="16:20" x14ac:dyDescent="0.3">
      <c r="P875"/>
      <c r="Q875"/>
      <c r="R875"/>
      <c r="S875"/>
      <c r="T875"/>
    </row>
    <row r="876" spans="16:20" x14ac:dyDescent="0.3">
      <c r="P876"/>
      <c r="Q876"/>
      <c r="R876"/>
      <c r="S876"/>
      <c r="T876"/>
    </row>
    <row r="877" spans="16:20" x14ac:dyDescent="0.3">
      <c r="P877"/>
      <c r="Q877"/>
      <c r="R877"/>
      <c r="S877"/>
      <c r="T877"/>
    </row>
    <row r="878" spans="16:20" x14ac:dyDescent="0.3">
      <c r="P878"/>
      <c r="Q878"/>
      <c r="R878"/>
      <c r="S878"/>
      <c r="T878"/>
    </row>
    <row r="879" spans="16:20" x14ac:dyDescent="0.3">
      <c r="P879"/>
      <c r="Q879"/>
      <c r="R879"/>
      <c r="S879"/>
      <c r="T879"/>
    </row>
    <row r="880" spans="16:20" x14ac:dyDescent="0.3">
      <c r="P880"/>
      <c r="Q880"/>
      <c r="R880"/>
      <c r="S880"/>
      <c r="T880"/>
    </row>
    <row r="881" spans="16:20" x14ac:dyDescent="0.3">
      <c r="P881"/>
      <c r="Q881"/>
      <c r="R881"/>
      <c r="S881"/>
      <c r="T881"/>
    </row>
    <row r="882" spans="16:20" x14ac:dyDescent="0.3">
      <c r="P882"/>
      <c r="Q882"/>
      <c r="R882"/>
      <c r="S882"/>
      <c r="T882"/>
    </row>
    <row r="883" spans="16:20" x14ac:dyDescent="0.3">
      <c r="P883"/>
      <c r="Q883"/>
      <c r="R883"/>
      <c r="S883"/>
      <c r="T883"/>
    </row>
    <row r="884" spans="16:20" x14ac:dyDescent="0.3">
      <c r="P884"/>
      <c r="Q884"/>
      <c r="R884"/>
      <c r="S884"/>
      <c r="T884"/>
    </row>
    <row r="885" spans="16:20" x14ac:dyDescent="0.3">
      <c r="P885"/>
      <c r="Q885"/>
      <c r="R885"/>
      <c r="S885"/>
      <c r="T885"/>
    </row>
    <row r="886" spans="16:20" x14ac:dyDescent="0.3">
      <c r="P886"/>
      <c r="Q886"/>
      <c r="R886"/>
      <c r="S886"/>
      <c r="T886"/>
    </row>
    <row r="887" spans="16:20" x14ac:dyDescent="0.3">
      <c r="P887"/>
      <c r="Q887"/>
      <c r="R887"/>
      <c r="S887"/>
      <c r="T887"/>
    </row>
    <row r="888" spans="16:20" x14ac:dyDescent="0.3">
      <c r="P888"/>
      <c r="Q888"/>
      <c r="R888"/>
      <c r="S888"/>
      <c r="T888"/>
    </row>
    <row r="889" spans="16:20" x14ac:dyDescent="0.3">
      <c r="P889"/>
      <c r="Q889"/>
      <c r="R889"/>
      <c r="S889"/>
      <c r="T889"/>
    </row>
    <row r="890" spans="16:20" x14ac:dyDescent="0.3">
      <c r="P890"/>
      <c r="Q890"/>
      <c r="R890"/>
      <c r="S890"/>
      <c r="T890"/>
    </row>
    <row r="891" spans="16:20" x14ac:dyDescent="0.3">
      <c r="P891"/>
      <c r="Q891"/>
      <c r="R891"/>
      <c r="S891"/>
      <c r="T891"/>
    </row>
    <row r="892" spans="16:20" x14ac:dyDescent="0.3">
      <c r="P892"/>
      <c r="Q892"/>
      <c r="R892"/>
      <c r="S892"/>
      <c r="T892"/>
    </row>
    <row r="893" spans="16:20" x14ac:dyDescent="0.3">
      <c r="P893"/>
      <c r="Q893"/>
      <c r="R893"/>
      <c r="S893"/>
      <c r="T893"/>
    </row>
    <row r="894" spans="16:20" x14ac:dyDescent="0.3">
      <c r="P894"/>
      <c r="Q894"/>
      <c r="R894"/>
      <c r="S894"/>
      <c r="T894"/>
    </row>
    <row r="895" spans="16:20" x14ac:dyDescent="0.3">
      <c r="P895"/>
      <c r="Q895"/>
      <c r="R895"/>
      <c r="S895"/>
      <c r="T895"/>
    </row>
    <row r="896" spans="16:20" x14ac:dyDescent="0.3">
      <c r="P896"/>
      <c r="Q896"/>
      <c r="R896"/>
      <c r="S896"/>
      <c r="T896"/>
    </row>
    <row r="897" spans="16:20" x14ac:dyDescent="0.3">
      <c r="P897"/>
      <c r="Q897"/>
      <c r="R897"/>
      <c r="S897"/>
      <c r="T897"/>
    </row>
    <row r="898" spans="16:20" x14ac:dyDescent="0.3">
      <c r="P898"/>
      <c r="Q898"/>
      <c r="R898"/>
      <c r="S898"/>
      <c r="T898"/>
    </row>
    <row r="899" spans="16:20" x14ac:dyDescent="0.3">
      <c r="P899"/>
      <c r="Q899"/>
      <c r="R899"/>
      <c r="S899"/>
      <c r="T899"/>
    </row>
    <row r="900" spans="16:20" x14ac:dyDescent="0.3">
      <c r="P900"/>
      <c r="Q900"/>
      <c r="R900"/>
      <c r="S900"/>
      <c r="T900"/>
    </row>
    <row r="901" spans="16:20" x14ac:dyDescent="0.3">
      <c r="P901"/>
      <c r="Q901"/>
      <c r="R901"/>
      <c r="S901"/>
      <c r="T901"/>
    </row>
    <row r="902" spans="16:20" x14ac:dyDescent="0.3">
      <c r="P902"/>
      <c r="Q902"/>
      <c r="R902"/>
      <c r="S902"/>
      <c r="T902"/>
    </row>
    <row r="903" spans="16:20" x14ac:dyDescent="0.3">
      <c r="P903"/>
      <c r="Q903"/>
      <c r="R903"/>
      <c r="S903"/>
      <c r="T903"/>
    </row>
    <row r="904" spans="16:20" x14ac:dyDescent="0.3">
      <c r="P904"/>
      <c r="Q904"/>
      <c r="R904"/>
      <c r="S904"/>
      <c r="T904"/>
    </row>
    <row r="905" spans="16:20" x14ac:dyDescent="0.3">
      <c r="P905"/>
      <c r="Q905"/>
      <c r="R905"/>
      <c r="S905"/>
      <c r="T905"/>
    </row>
    <row r="906" spans="16:20" x14ac:dyDescent="0.3">
      <c r="P906"/>
      <c r="Q906"/>
      <c r="R906"/>
      <c r="S906"/>
      <c r="T906"/>
    </row>
    <row r="907" spans="16:20" x14ac:dyDescent="0.3">
      <c r="P907"/>
      <c r="Q907"/>
      <c r="R907"/>
      <c r="S907"/>
      <c r="T907"/>
    </row>
    <row r="908" spans="16:20" x14ac:dyDescent="0.3">
      <c r="P908"/>
      <c r="Q908"/>
      <c r="R908"/>
      <c r="S908"/>
      <c r="T908"/>
    </row>
    <row r="909" spans="16:20" x14ac:dyDescent="0.3">
      <c r="P909"/>
      <c r="Q909"/>
      <c r="R909"/>
      <c r="S909"/>
      <c r="T909"/>
    </row>
    <row r="910" spans="16:20" x14ac:dyDescent="0.3">
      <c r="P910"/>
      <c r="Q910"/>
      <c r="R910"/>
      <c r="S910"/>
      <c r="T910"/>
    </row>
    <row r="911" spans="16:20" x14ac:dyDescent="0.3">
      <c r="P911"/>
      <c r="Q911"/>
      <c r="R911"/>
      <c r="S911"/>
      <c r="T911"/>
    </row>
    <row r="912" spans="16:20" x14ac:dyDescent="0.3">
      <c r="P912"/>
      <c r="Q912"/>
      <c r="R912"/>
      <c r="S912"/>
      <c r="T912"/>
    </row>
    <row r="913" spans="16:20" x14ac:dyDescent="0.3">
      <c r="P913"/>
      <c r="Q913"/>
      <c r="R913"/>
      <c r="S913"/>
      <c r="T913"/>
    </row>
    <row r="914" spans="16:20" x14ac:dyDescent="0.3">
      <c r="P914"/>
      <c r="Q914"/>
      <c r="R914"/>
      <c r="S914"/>
      <c r="T914"/>
    </row>
    <row r="915" spans="16:20" x14ac:dyDescent="0.3">
      <c r="P915"/>
      <c r="Q915"/>
      <c r="R915"/>
      <c r="S915"/>
      <c r="T915"/>
    </row>
    <row r="916" spans="16:20" x14ac:dyDescent="0.3">
      <c r="P916"/>
      <c r="Q916"/>
      <c r="R916"/>
      <c r="S916"/>
      <c r="T916"/>
    </row>
    <row r="917" spans="16:20" x14ac:dyDescent="0.3">
      <c r="P917"/>
      <c r="Q917"/>
      <c r="R917"/>
      <c r="S917"/>
      <c r="T917"/>
    </row>
    <row r="918" spans="16:20" x14ac:dyDescent="0.3">
      <c r="P918"/>
      <c r="Q918"/>
      <c r="R918"/>
      <c r="S918"/>
      <c r="T918"/>
    </row>
    <row r="919" spans="16:20" x14ac:dyDescent="0.3">
      <c r="P919"/>
      <c r="Q919"/>
      <c r="R919"/>
      <c r="S919"/>
      <c r="T919"/>
    </row>
    <row r="920" spans="16:20" x14ac:dyDescent="0.3">
      <c r="P920"/>
      <c r="Q920"/>
      <c r="R920"/>
      <c r="S920"/>
      <c r="T920"/>
    </row>
    <row r="921" spans="16:20" x14ac:dyDescent="0.3">
      <c r="P921"/>
      <c r="Q921"/>
      <c r="R921"/>
      <c r="S921"/>
      <c r="T921"/>
    </row>
    <row r="922" spans="16:20" x14ac:dyDescent="0.3">
      <c r="P922"/>
      <c r="Q922"/>
      <c r="R922"/>
      <c r="S922"/>
      <c r="T922"/>
    </row>
    <row r="923" spans="16:20" x14ac:dyDescent="0.3">
      <c r="P923"/>
      <c r="Q923"/>
      <c r="R923"/>
      <c r="S923"/>
      <c r="T923"/>
    </row>
    <row r="924" spans="16:20" x14ac:dyDescent="0.3">
      <c r="P924"/>
      <c r="Q924"/>
      <c r="R924"/>
      <c r="S924"/>
      <c r="T924"/>
    </row>
    <row r="925" spans="16:20" x14ac:dyDescent="0.3">
      <c r="P925"/>
      <c r="Q925"/>
      <c r="R925"/>
      <c r="S925"/>
      <c r="T925"/>
    </row>
    <row r="926" spans="16:20" x14ac:dyDescent="0.3">
      <c r="P926"/>
      <c r="Q926"/>
      <c r="R926"/>
      <c r="S926"/>
      <c r="T926"/>
    </row>
    <row r="927" spans="16:20" x14ac:dyDescent="0.3">
      <c r="P927"/>
      <c r="Q927"/>
      <c r="R927"/>
      <c r="S927"/>
      <c r="T927"/>
    </row>
    <row r="928" spans="16:20" x14ac:dyDescent="0.3">
      <c r="P928"/>
      <c r="Q928"/>
      <c r="R928"/>
      <c r="S928"/>
      <c r="T928"/>
    </row>
    <row r="929" spans="16:20" x14ac:dyDescent="0.3">
      <c r="P929"/>
      <c r="Q929"/>
      <c r="R929"/>
      <c r="S929"/>
      <c r="T929"/>
    </row>
    <row r="930" spans="16:20" x14ac:dyDescent="0.3">
      <c r="P930"/>
      <c r="Q930"/>
      <c r="R930"/>
      <c r="S930"/>
      <c r="T930"/>
    </row>
    <row r="931" spans="16:20" x14ac:dyDescent="0.3">
      <c r="P931"/>
      <c r="Q931"/>
      <c r="R931"/>
      <c r="S931"/>
      <c r="T931"/>
    </row>
    <row r="932" spans="16:20" x14ac:dyDescent="0.3">
      <c r="P932"/>
      <c r="Q932"/>
      <c r="R932"/>
      <c r="S932"/>
      <c r="T932"/>
    </row>
    <row r="933" spans="16:20" x14ac:dyDescent="0.3">
      <c r="P933"/>
      <c r="Q933"/>
      <c r="R933"/>
      <c r="S933"/>
      <c r="T933"/>
    </row>
    <row r="934" spans="16:20" x14ac:dyDescent="0.3">
      <c r="P934"/>
      <c r="Q934"/>
      <c r="R934"/>
      <c r="S934"/>
      <c r="T934"/>
    </row>
    <row r="935" spans="16:20" x14ac:dyDescent="0.3">
      <c r="P935"/>
      <c r="Q935"/>
      <c r="R935"/>
      <c r="S935"/>
      <c r="T935"/>
    </row>
    <row r="936" spans="16:20" x14ac:dyDescent="0.3">
      <c r="P936"/>
      <c r="Q936"/>
      <c r="R936"/>
      <c r="S936"/>
      <c r="T936"/>
    </row>
    <row r="937" spans="16:20" x14ac:dyDescent="0.3">
      <c r="P937"/>
      <c r="Q937"/>
      <c r="R937"/>
      <c r="S937"/>
      <c r="T937"/>
    </row>
    <row r="938" spans="16:20" x14ac:dyDescent="0.3">
      <c r="P938"/>
      <c r="Q938"/>
      <c r="R938"/>
      <c r="S938"/>
      <c r="T938"/>
    </row>
    <row r="939" spans="16:20" x14ac:dyDescent="0.3">
      <c r="P939"/>
      <c r="Q939"/>
      <c r="R939"/>
      <c r="S939"/>
      <c r="T939"/>
    </row>
    <row r="940" spans="16:20" x14ac:dyDescent="0.3">
      <c r="P940"/>
      <c r="Q940"/>
      <c r="R940"/>
      <c r="S940"/>
      <c r="T940"/>
    </row>
    <row r="941" spans="16:20" x14ac:dyDescent="0.3">
      <c r="P941"/>
      <c r="Q941"/>
      <c r="R941"/>
      <c r="S941"/>
      <c r="T941"/>
    </row>
    <row r="942" spans="16:20" x14ac:dyDescent="0.3">
      <c r="P942"/>
      <c r="Q942"/>
      <c r="R942"/>
      <c r="S942"/>
      <c r="T942"/>
    </row>
    <row r="943" spans="16:20" x14ac:dyDescent="0.3">
      <c r="P943"/>
      <c r="Q943"/>
      <c r="R943"/>
      <c r="S943"/>
      <c r="T943"/>
    </row>
    <row r="944" spans="16:20" x14ac:dyDescent="0.3">
      <c r="P944"/>
      <c r="Q944"/>
      <c r="R944"/>
      <c r="S944"/>
      <c r="T944"/>
    </row>
    <row r="945" spans="16:20" x14ac:dyDescent="0.3">
      <c r="P945"/>
      <c r="Q945"/>
      <c r="R945"/>
      <c r="S945"/>
      <c r="T945"/>
    </row>
    <row r="946" spans="16:20" x14ac:dyDescent="0.3">
      <c r="P946"/>
      <c r="Q946"/>
      <c r="R946"/>
      <c r="S946"/>
      <c r="T946"/>
    </row>
    <row r="947" spans="16:20" x14ac:dyDescent="0.3">
      <c r="P947"/>
      <c r="Q947"/>
      <c r="R947"/>
      <c r="S947"/>
      <c r="T947"/>
    </row>
    <row r="948" spans="16:20" x14ac:dyDescent="0.3">
      <c r="P948"/>
      <c r="Q948"/>
      <c r="R948"/>
      <c r="S948"/>
      <c r="T948"/>
    </row>
    <row r="949" spans="16:20" x14ac:dyDescent="0.3">
      <c r="P949"/>
      <c r="Q949"/>
      <c r="R949"/>
      <c r="S949"/>
      <c r="T949"/>
    </row>
    <row r="950" spans="16:20" x14ac:dyDescent="0.3">
      <c r="P950"/>
      <c r="Q950"/>
      <c r="R950"/>
      <c r="S950"/>
      <c r="T950"/>
    </row>
    <row r="951" spans="16:20" x14ac:dyDescent="0.3">
      <c r="P951"/>
      <c r="Q951"/>
      <c r="R951"/>
      <c r="S951"/>
      <c r="T951"/>
    </row>
    <row r="952" spans="16:20" x14ac:dyDescent="0.3">
      <c r="P952"/>
      <c r="Q952"/>
      <c r="R952"/>
      <c r="S952"/>
      <c r="T952"/>
    </row>
    <row r="953" spans="16:20" x14ac:dyDescent="0.3">
      <c r="P953"/>
      <c r="Q953"/>
      <c r="R953"/>
      <c r="S953"/>
      <c r="T953"/>
    </row>
    <row r="954" spans="16:20" x14ac:dyDescent="0.3">
      <c r="P954"/>
      <c r="Q954"/>
      <c r="R954"/>
      <c r="S954"/>
      <c r="T954"/>
    </row>
    <row r="955" spans="16:20" x14ac:dyDescent="0.3">
      <c r="P955"/>
      <c r="Q955"/>
      <c r="R955"/>
      <c r="S955"/>
      <c r="T955"/>
    </row>
    <row r="956" spans="16:20" x14ac:dyDescent="0.3">
      <c r="P956"/>
      <c r="Q956"/>
      <c r="R956"/>
      <c r="S956"/>
      <c r="T956"/>
    </row>
    <row r="957" spans="16:20" x14ac:dyDescent="0.3">
      <c r="P957"/>
      <c r="Q957"/>
      <c r="R957"/>
      <c r="S957"/>
      <c r="T957"/>
    </row>
    <row r="958" spans="16:20" x14ac:dyDescent="0.3">
      <c r="P958"/>
      <c r="Q958"/>
      <c r="R958"/>
      <c r="S958"/>
      <c r="T958"/>
    </row>
    <row r="959" spans="16:20" x14ac:dyDescent="0.3">
      <c r="P959"/>
      <c r="Q959"/>
      <c r="R959"/>
      <c r="S959"/>
      <c r="T959"/>
    </row>
    <row r="960" spans="16:20" x14ac:dyDescent="0.3">
      <c r="P960"/>
      <c r="Q960"/>
      <c r="R960"/>
      <c r="S960"/>
      <c r="T960"/>
    </row>
    <row r="961" spans="16:20" x14ac:dyDescent="0.3">
      <c r="P961"/>
      <c r="Q961"/>
      <c r="R961"/>
      <c r="S961"/>
      <c r="T961"/>
    </row>
    <row r="962" spans="16:20" x14ac:dyDescent="0.3">
      <c r="P962"/>
      <c r="Q962"/>
      <c r="R962"/>
      <c r="S962"/>
      <c r="T962"/>
    </row>
    <row r="963" spans="16:20" x14ac:dyDescent="0.3">
      <c r="P963"/>
      <c r="Q963"/>
      <c r="R963"/>
      <c r="S963"/>
      <c r="T963"/>
    </row>
    <row r="964" spans="16:20" x14ac:dyDescent="0.3">
      <c r="P964"/>
      <c r="Q964"/>
      <c r="R964"/>
      <c r="S964"/>
      <c r="T964"/>
    </row>
    <row r="965" spans="16:20" x14ac:dyDescent="0.3">
      <c r="P965"/>
      <c r="Q965"/>
      <c r="R965"/>
      <c r="S965"/>
      <c r="T965"/>
    </row>
    <row r="966" spans="16:20" x14ac:dyDescent="0.3">
      <c r="P966"/>
      <c r="Q966"/>
      <c r="R966"/>
      <c r="S966"/>
      <c r="T966"/>
    </row>
    <row r="967" spans="16:20" x14ac:dyDescent="0.3">
      <c r="P967"/>
      <c r="Q967"/>
      <c r="R967"/>
      <c r="S967"/>
      <c r="T967"/>
    </row>
    <row r="968" spans="16:20" x14ac:dyDescent="0.3">
      <c r="P968"/>
      <c r="Q968"/>
      <c r="R968"/>
      <c r="S968"/>
      <c r="T968"/>
    </row>
    <row r="969" spans="16:20" x14ac:dyDescent="0.3">
      <c r="P969"/>
      <c r="Q969"/>
      <c r="R969"/>
      <c r="S969"/>
      <c r="T969"/>
    </row>
    <row r="970" spans="16:20" x14ac:dyDescent="0.3">
      <c r="P970"/>
      <c r="Q970"/>
      <c r="R970"/>
      <c r="S970"/>
      <c r="T970"/>
    </row>
    <row r="971" spans="16:20" x14ac:dyDescent="0.3">
      <c r="P971"/>
      <c r="Q971"/>
      <c r="R971"/>
      <c r="S971"/>
      <c r="T971"/>
    </row>
    <row r="972" spans="16:20" x14ac:dyDescent="0.3">
      <c r="P972"/>
      <c r="Q972"/>
      <c r="R972"/>
      <c r="S972"/>
      <c r="T972"/>
    </row>
    <row r="973" spans="16:20" x14ac:dyDescent="0.3">
      <c r="P973"/>
      <c r="Q973"/>
      <c r="R973"/>
      <c r="S973"/>
      <c r="T973"/>
    </row>
    <row r="974" spans="16:20" x14ac:dyDescent="0.3">
      <c r="P974"/>
      <c r="Q974"/>
      <c r="R974"/>
      <c r="S974"/>
      <c r="T974"/>
    </row>
    <row r="975" spans="16:20" x14ac:dyDescent="0.3">
      <c r="P975"/>
      <c r="Q975"/>
      <c r="R975"/>
      <c r="S975"/>
      <c r="T975"/>
    </row>
    <row r="976" spans="16:20" x14ac:dyDescent="0.3">
      <c r="P976"/>
      <c r="Q976"/>
      <c r="R976"/>
      <c r="S976"/>
      <c r="T976"/>
    </row>
    <row r="977" spans="16:20" x14ac:dyDescent="0.3">
      <c r="P977"/>
      <c r="Q977"/>
      <c r="R977"/>
      <c r="S977"/>
      <c r="T977"/>
    </row>
    <row r="978" spans="16:20" x14ac:dyDescent="0.3">
      <c r="P978"/>
      <c r="Q978"/>
      <c r="R978"/>
      <c r="S978"/>
      <c r="T978"/>
    </row>
    <row r="979" spans="16:20" x14ac:dyDescent="0.3">
      <c r="P979"/>
      <c r="Q979"/>
      <c r="R979"/>
      <c r="S979"/>
      <c r="T979"/>
    </row>
    <row r="980" spans="16:20" x14ac:dyDescent="0.3">
      <c r="P980"/>
      <c r="Q980"/>
      <c r="R980"/>
      <c r="S980"/>
      <c r="T980"/>
    </row>
    <row r="981" spans="16:20" x14ac:dyDescent="0.3">
      <c r="P981"/>
      <c r="Q981"/>
      <c r="R981"/>
      <c r="S981"/>
      <c r="T981"/>
    </row>
    <row r="982" spans="16:20" x14ac:dyDescent="0.3">
      <c r="P982"/>
      <c r="Q982"/>
      <c r="R982"/>
      <c r="S982"/>
      <c r="T982"/>
    </row>
    <row r="983" spans="16:20" x14ac:dyDescent="0.3">
      <c r="P983"/>
      <c r="Q983"/>
      <c r="R983"/>
      <c r="S983"/>
      <c r="T983"/>
    </row>
    <row r="984" spans="16:20" x14ac:dyDescent="0.3">
      <c r="P984"/>
      <c r="Q984"/>
      <c r="R984"/>
      <c r="S984"/>
      <c r="T984"/>
    </row>
    <row r="985" spans="16:20" x14ac:dyDescent="0.3">
      <c r="P985"/>
      <c r="Q985"/>
      <c r="R985"/>
      <c r="S985"/>
      <c r="T985"/>
    </row>
    <row r="986" spans="16:20" x14ac:dyDescent="0.3">
      <c r="P986"/>
      <c r="Q986"/>
      <c r="R986"/>
      <c r="S986"/>
      <c r="T986"/>
    </row>
    <row r="987" spans="16:20" x14ac:dyDescent="0.3">
      <c r="P987"/>
      <c r="Q987"/>
      <c r="R987"/>
      <c r="S987"/>
      <c r="T987"/>
    </row>
    <row r="988" spans="16:20" x14ac:dyDescent="0.3">
      <c r="P988"/>
      <c r="Q988"/>
      <c r="R988"/>
      <c r="S988"/>
      <c r="T988"/>
    </row>
    <row r="989" spans="16:20" x14ac:dyDescent="0.3">
      <c r="P989"/>
      <c r="Q989"/>
      <c r="R989"/>
      <c r="S989"/>
      <c r="T989"/>
    </row>
    <row r="990" spans="16:20" x14ac:dyDescent="0.3">
      <c r="P990"/>
      <c r="Q990"/>
      <c r="R990"/>
      <c r="S990"/>
      <c r="T990"/>
    </row>
    <row r="991" spans="16:20" x14ac:dyDescent="0.3">
      <c r="P991"/>
      <c r="Q991"/>
      <c r="R991"/>
      <c r="S991"/>
      <c r="T991"/>
    </row>
    <row r="992" spans="16:20" x14ac:dyDescent="0.3">
      <c r="P992"/>
      <c r="Q992"/>
      <c r="R992"/>
      <c r="S992"/>
      <c r="T992"/>
    </row>
    <row r="993" spans="16:20" x14ac:dyDescent="0.3">
      <c r="P993"/>
      <c r="Q993"/>
      <c r="R993"/>
      <c r="S993"/>
      <c r="T993"/>
    </row>
    <row r="994" spans="16:20" x14ac:dyDescent="0.3">
      <c r="P994"/>
      <c r="Q994"/>
      <c r="R994"/>
      <c r="S994"/>
      <c r="T994"/>
    </row>
    <row r="995" spans="16:20" x14ac:dyDescent="0.3">
      <c r="P995"/>
      <c r="Q995"/>
      <c r="R995"/>
      <c r="S995"/>
      <c r="T995"/>
    </row>
    <row r="996" spans="16:20" x14ac:dyDescent="0.3">
      <c r="P996"/>
      <c r="Q996"/>
      <c r="R996"/>
      <c r="S996"/>
      <c r="T996"/>
    </row>
    <row r="997" spans="16:20" x14ac:dyDescent="0.3">
      <c r="P997"/>
      <c r="Q997"/>
      <c r="R997"/>
      <c r="S997"/>
      <c r="T997"/>
    </row>
    <row r="998" spans="16:20" x14ac:dyDescent="0.3">
      <c r="P998"/>
      <c r="Q998"/>
      <c r="R998"/>
      <c r="S998"/>
      <c r="T998"/>
    </row>
    <row r="999" spans="16:20" x14ac:dyDescent="0.3">
      <c r="P999"/>
      <c r="Q999"/>
      <c r="R999"/>
      <c r="S999"/>
      <c r="T999"/>
    </row>
    <row r="1000" spans="16:20" x14ac:dyDescent="0.3">
      <c r="P1000"/>
      <c r="Q1000"/>
      <c r="R1000"/>
      <c r="S1000"/>
      <c r="T1000"/>
    </row>
    <row r="1001" spans="16:20" x14ac:dyDescent="0.3">
      <c r="P1001"/>
      <c r="Q1001"/>
      <c r="R1001"/>
      <c r="S1001"/>
      <c r="T1001"/>
    </row>
    <row r="1002" spans="16:20" x14ac:dyDescent="0.3">
      <c r="P1002"/>
      <c r="Q1002"/>
      <c r="R1002"/>
      <c r="S1002"/>
      <c r="T1002"/>
    </row>
    <row r="1003" spans="16:20" x14ac:dyDescent="0.3">
      <c r="P1003"/>
      <c r="Q1003"/>
      <c r="R1003"/>
      <c r="S1003"/>
      <c r="T1003"/>
    </row>
    <row r="1004" spans="16:20" x14ac:dyDescent="0.3">
      <c r="P1004"/>
      <c r="Q1004"/>
      <c r="R1004"/>
      <c r="S1004"/>
      <c r="T1004"/>
    </row>
    <row r="1005" spans="16:20" x14ac:dyDescent="0.3">
      <c r="P1005"/>
      <c r="Q1005"/>
      <c r="R1005"/>
      <c r="S1005"/>
      <c r="T1005"/>
    </row>
    <row r="1006" spans="16:20" x14ac:dyDescent="0.3">
      <c r="P1006"/>
      <c r="Q1006"/>
      <c r="R1006"/>
      <c r="S1006"/>
      <c r="T1006"/>
    </row>
    <row r="1007" spans="16:20" x14ac:dyDescent="0.3">
      <c r="P1007"/>
      <c r="Q1007"/>
      <c r="R1007"/>
      <c r="S1007"/>
      <c r="T1007"/>
    </row>
    <row r="1008" spans="16:20" x14ac:dyDescent="0.3">
      <c r="P1008"/>
      <c r="Q1008"/>
      <c r="R1008"/>
      <c r="S1008"/>
      <c r="T1008"/>
    </row>
    <row r="1009" spans="16:20" x14ac:dyDescent="0.3">
      <c r="P1009"/>
      <c r="Q1009"/>
      <c r="R1009"/>
      <c r="S1009"/>
      <c r="T1009"/>
    </row>
    <row r="1010" spans="16:20" x14ac:dyDescent="0.3">
      <c r="P1010"/>
      <c r="Q1010"/>
      <c r="R1010"/>
      <c r="S1010"/>
      <c r="T1010"/>
    </row>
    <row r="1011" spans="16:20" x14ac:dyDescent="0.3">
      <c r="P1011"/>
      <c r="Q1011"/>
      <c r="R1011"/>
      <c r="S1011"/>
      <c r="T1011"/>
    </row>
    <row r="1012" spans="16:20" x14ac:dyDescent="0.3">
      <c r="P1012"/>
      <c r="Q1012"/>
      <c r="R1012"/>
      <c r="S1012"/>
      <c r="T1012"/>
    </row>
    <row r="1013" spans="16:20" x14ac:dyDescent="0.3">
      <c r="P1013"/>
      <c r="Q1013"/>
      <c r="R1013"/>
      <c r="S1013"/>
      <c r="T1013"/>
    </row>
    <row r="1014" spans="16:20" x14ac:dyDescent="0.3">
      <c r="P1014"/>
      <c r="Q1014"/>
      <c r="R1014"/>
      <c r="S1014"/>
      <c r="T1014"/>
    </row>
    <row r="1015" spans="16:20" x14ac:dyDescent="0.3">
      <c r="P1015"/>
      <c r="Q1015"/>
      <c r="R1015"/>
      <c r="S1015"/>
      <c r="T1015"/>
    </row>
    <row r="1016" spans="16:20" x14ac:dyDescent="0.3">
      <c r="P1016"/>
      <c r="Q1016"/>
      <c r="R1016"/>
      <c r="S1016"/>
      <c r="T1016"/>
    </row>
    <row r="1017" spans="16:20" x14ac:dyDescent="0.3">
      <c r="P1017"/>
      <c r="Q1017"/>
      <c r="R1017"/>
      <c r="S1017"/>
      <c r="T1017"/>
    </row>
    <row r="1018" spans="16:20" x14ac:dyDescent="0.3">
      <c r="P1018"/>
      <c r="Q1018"/>
      <c r="R1018"/>
      <c r="S1018"/>
      <c r="T1018"/>
    </row>
    <row r="1019" spans="16:20" x14ac:dyDescent="0.3">
      <c r="P1019"/>
      <c r="Q1019"/>
      <c r="R1019"/>
      <c r="S1019"/>
      <c r="T1019"/>
    </row>
    <row r="1020" spans="16:20" x14ac:dyDescent="0.3">
      <c r="P1020"/>
      <c r="Q1020"/>
      <c r="R1020"/>
      <c r="S1020"/>
      <c r="T1020"/>
    </row>
    <row r="1021" spans="16:20" x14ac:dyDescent="0.3">
      <c r="P1021"/>
      <c r="Q1021"/>
      <c r="R1021"/>
      <c r="S1021"/>
      <c r="T1021"/>
    </row>
    <row r="1022" spans="16:20" x14ac:dyDescent="0.3">
      <c r="P1022"/>
      <c r="Q1022"/>
      <c r="R1022"/>
      <c r="S1022"/>
      <c r="T1022"/>
    </row>
    <row r="1023" spans="16:20" x14ac:dyDescent="0.3">
      <c r="P1023"/>
      <c r="Q1023"/>
      <c r="R1023"/>
      <c r="S1023"/>
      <c r="T1023"/>
    </row>
    <row r="1024" spans="16:20" x14ac:dyDescent="0.3">
      <c r="P1024"/>
      <c r="Q1024"/>
      <c r="R1024"/>
      <c r="S1024"/>
      <c r="T1024"/>
    </row>
    <row r="1025" spans="16:20" x14ac:dyDescent="0.3">
      <c r="P1025"/>
      <c r="Q1025"/>
      <c r="R1025"/>
      <c r="S1025"/>
      <c r="T1025"/>
    </row>
    <row r="1026" spans="16:20" x14ac:dyDescent="0.3">
      <c r="P1026"/>
      <c r="Q1026"/>
      <c r="R1026"/>
      <c r="S1026"/>
      <c r="T1026"/>
    </row>
    <row r="1027" spans="16:20" x14ac:dyDescent="0.3">
      <c r="P1027"/>
      <c r="Q1027"/>
      <c r="R1027"/>
      <c r="S1027"/>
      <c r="T1027"/>
    </row>
    <row r="1028" spans="16:20" x14ac:dyDescent="0.3">
      <c r="P1028"/>
      <c r="Q1028"/>
      <c r="R1028"/>
      <c r="S1028"/>
      <c r="T1028"/>
    </row>
    <row r="1029" spans="16:20" x14ac:dyDescent="0.3">
      <c r="P1029"/>
      <c r="Q1029"/>
      <c r="R1029"/>
      <c r="S1029"/>
      <c r="T1029"/>
    </row>
    <row r="1030" spans="16:20" x14ac:dyDescent="0.3">
      <c r="P1030"/>
      <c r="Q1030"/>
      <c r="R1030"/>
      <c r="S1030"/>
      <c r="T1030"/>
    </row>
    <row r="1031" spans="16:20" x14ac:dyDescent="0.3">
      <c r="P1031"/>
      <c r="Q1031"/>
      <c r="R1031"/>
      <c r="S1031"/>
      <c r="T1031"/>
    </row>
    <row r="1032" spans="16:20" x14ac:dyDescent="0.3">
      <c r="P1032"/>
      <c r="Q1032"/>
      <c r="R1032"/>
      <c r="S1032"/>
      <c r="T1032"/>
    </row>
    <row r="1033" spans="16:20" x14ac:dyDescent="0.3">
      <c r="P1033"/>
      <c r="Q1033"/>
      <c r="R1033"/>
      <c r="S1033"/>
      <c r="T1033"/>
    </row>
    <row r="1034" spans="16:20" x14ac:dyDescent="0.3">
      <c r="P1034"/>
      <c r="Q1034"/>
      <c r="R1034"/>
      <c r="S1034"/>
      <c r="T1034"/>
    </row>
    <row r="1035" spans="16:20" x14ac:dyDescent="0.3">
      <c r="P1035"/>
      <c r="Q1035"/>
      <c r="R1035"/>
      <c r="S1035"/>
      <c r="T1035"/>
    </row>
    <row r="1036" spans="16:20" x14ac:dyDescent="0.3">
      <c r="P1036"/>
      <c r="Q1036"/>
      <c r="R1036"/>
      <c r="S1036"/>
      <c r="T1036"/>
    </row>
    <row r="1037" spans="16:20" x14ac:dyDescent="0.3">
      <c r="P1037"/>
      <c r="Q1037"/>
      <c r="R1037"/>
      <c r="S1037"/>
      <c r="T1037"/>
    </row>
    <row r="1038" spans="16:20" x14ac:dyDescent="0.3">
      <c r="P1038"/>
      <c r="Q1038"/>
      <c r="R1038"/>
      <c r="S1038"/>
      <c r="T1038"/>
    </row>
    <row r="1039" spans="16:20" x14ac:dyDescent="0.3">
      <c r="P1039"/>
      <c r="Q1039"/>
      <c r="R1039"/>
      <c r="S1039"/>
      <c r="T1039"/>
    </row>
    <row r="1040" spans="16:20" x14ac:dyDescent="0.3">
      <c r="P1040"/>
      <c r="Q1040"/>
      <c r="R1040"/>
      <c r="S1040"/>
      <c r="T1040"/>
    </row>
    <row r="1041" spans="16:20" x14ac:dyDescent="0.3">
      <c r="P1041"/>
      <c r="Q1041"/>
      <c r="R1041"/>
      <c r="S1041"/>
      <c r="T1041"/>
    </row>
    <row r="1042" spans="16:20" x14ac:dyDescent="0.3">
      <c r="P1042"/>
      <c r="Q1042"/>
      <c r="R1042"/>
      <c r="S1042"/>
      <c r="T1042"/>
    </row>
    <row r="1043" spans="16:20" x14ac:dyDescent="0.3">
      <c r="P1043"/>
      <c r="Q1043"/>
      <c r="R1043"/>
      <c r="S1043"/>
      <c r="T1043"/>
    </row>
    <row r="1044" spans="16:20" x14ac:dyDescent="0.3">
      <c r="P1044"/>
      <c r="Q1044"/>
      <c r="R1044"/>
      <c r="S1044"/>
      <c r="T1044"/>
    </row>
    <row r="1045" spans="16:20" x14ac:dyDescent="0.3">
      <c r="P1045"/>
      <c r="Q1045"/>
      <c r="R1045"/>
      <c r="S1045"/>
      <c r="T1045"/>
    </row>
    <row r="1046" spans="16:20" x14ac:dyDescent="0.3">
      <c r="P1046"/>
      <c r="Q1046"/>
      <c r="R1046"/>
      <c r="S1046"/>
      <c r="T1046"/>
    </row>
    <row r="1047" spans="16:20" x14ac:dyDescent="0.3">
      <c r="P1047"/>
      <c r="Q1047"/>
      <c r="R1047"/>
      <c r="S1047"/>
      <c r="T1047"/>
    </row>
    <row r="1048" spans="16:20" x14ac:dyDescent="0.3">
      <c r="P1048"/>
      <c r="Q1048"/>
      <c r="R1048"/>
      <c r="S1048"/>
      <c r="T1048"/>
    </row>
    <row r="1049" spans="16:20" x14ac:dyDescent="0.3">
      <c r="P1049"/>
      <c r="Q1049"/>
      <c r="R1049"/>
      <c r="S1049"/>
      <c r="T1049"/>
    </row>
    <row r="1050" spans="16:20" x14ac:dyDescent="0.3">
      <c r="P1050"/>
      <c r="Q1050"/>
      <c r="R1050"/>
      <c r="S1050"/>
      <c r="T1050"/>
    </row>
    <row r="1051" spans="16:20" x14ac:dyDescent="0.3">
      <c r="P1051"/>
      <c r="Q1051"/>
      <c r="R1051"/>
      <c r="S1051"/>
      <c r="T1051"/>
    </row>
    <row r="1052" spans="16:20" x14ac:dyDescent="0.3">
      <c r="P1052"/>
      <c r="Q1052"/>
      <c r="R1052"/>
      <c r="S1052"/>
      <c r="T1052"/>
    </row>
    <row r="1053" spans="16:20" x14ac:dyDescent="0.3">
      <c r="P1053"/>
      <c r="Q1053"/>
      <c r="R1053"/>
      <c r="S1053"/>
      <c r="T1053"/>
    </row>
    <row r="1054" spans="16:20" x14ac:dyDescent="0.3">
      <c r="P1054"/>
      <c r="Q1054"/>
      <c r="R1054"/>
      <c r="S1054"/>
      <c r="T1054"/>
    </row>
    <row r="1055" spans="16:20" x14ac:dyDescent="0.3">
      <c r="P1055"/>
      <c r="Q1055"/>
      <c r="R1055"/>
      <c r="S1055"/>
      <c r="T1055"/>
    </row>
    <row r="1056" spans="16:20" x14ac:dyDescent="0.3">
      <c r="P1056"/>
      <c r="Q1056"/>
      <c r="R1056"/>
      <c r="S1056"/>
      <c r="T1056"/>
    </row>
    <row r="1057" spans="16:20" x14ac:dyDescent="0.3">
      <c r="P1057"/>
      <c r="Q1057"/>
      <c r="R1057"/>
      <c r="S1057"/>
      <c r="T1057"/>
    </row>
    <row r="1058" spans="16:20" x14ac:dyDescent="0.3">
      <c r="P1058"/>
      <c r="Q1058"/>
      <c r="R1058"/>
      <c r="S1058"/>
      <c r="T1058"/>
    </row>
    <row r="1059" spans="16:20" x14ac:dyDescent="0.3">
      <c r="P1059"/>
      <c r="Q1059"/>
      <c r="R1059"/>
      <c r="S1059"/>
      <c r="T1059"/>
    </row>
    <row r="1060" spans="16:20" x14ac:dyDescent="0.3">
      <c r="P1060"/>
      <c r="Q1060"/>
      <c r="R1060"/>
      <c r="S1060"/>
      <c r="T1060"/>
    </row>
    <row r="1061" spans="16:20" x14ac:dyDescent="0.3">
      <c r="P1061"/>
      <c r="Q1061"/>
      <c r="R1061"/>
      <c r="S1061"/>
      <c r="T1061"/>
    </row>
    <row r="1062" spans="16:20" x14ac:dyDescent="0.3">
      <c r="P1062"/>
      <c r="Q1062"/>
      <c r="R1062"/>
      <c r="S1062"/>
      <c r="T1062"/>
    </row>
    <row r="1063" spans="16:20" x14ac:dyDescent="0.3">
      <c r="P1063"/>
      <c r="Q1063"/>
      <c r="R1063"/>
      <c r="S1063"/>
      <c r="T1063"/>
    </row>
    <row r="1064" spans="16:20" x14ac:dyDescent="0.3">
      <c r="P1064"/>
      <c r="Q1064"/>
      <c r="R1064"/>
      <c r="S1064"/>
      <c r="T1064"/>
    </row>
    <row r="1065" spans="16:20" x14ac:dyDescent="0.3">
      <c r="P1065"/>
      <c r="Q1065"/>
      <c r="R1065"/>
      <c r="S1065"/>
      <c r="T1065"/>
    </row>
    <row r="1066" spans="16:20" x14ac:dyDescent="0.3">
      <c r="P1066"/>
      <c r="Q1066"/>
      <c r="R1066"/>
      <c r="S1066"/>
      <c r="T1066"/>
    </row>
    <row r="1067" spans="16:20" x14ac:dyDescent="0.3">
      <c r="P1067"/>
      <c r="Q1067"/>
      <c r="R1067"/>
      <c r="S1067"/>
      <c r="T1067"/>
    </row>
    <row r="1068" spans="16:20" x14ac:dyDescent="0.3">
      <c r="P1068"/>
      <c r="Q1068"/>
      <c r="R1068"/>
      <c r="S1068"/>
      <c r="T1068"/>
    </row>
    <row r="1069" spans="16:20" x14ac:dyDescent="0.3">
      <c r="P1069"/>
      <c r="Q1069"/>
      <c r="R1069"/>
      <c r="S1069"/>
      <c r="T1069"/>
    </row>
    <row r="1070" spans="16:20" x14ac:dyDescent="0.3">
      <c r="P1070"/>
      <c r="Q1070"/>
      <c r="R1070"/>
      <c r="S1070"/>
      <c r="T1070"/>
    </row>
    <row r="1071" spans="16:20" x14ac:dyDescent="0.3">
      <c r="P1071"/>
      <c r="Q1071"/>
      <c r="R1071"/>
      <c r="S1071"/>
      <c r="T1071"/>
    </row>
    <row r="1072" spans="16:20" x14ac:dyDescent="0.3">
      <c r="P1072"/>
      <c r="Q1072"/>
      <c r="R1072"/>
      <c r="S1072"/>
      <c r="T1072"/>
    </row>
    <row r="1073" spans="16:20" x14ac:dyDescent="0.3">
      <c r="P1073"/>
      <c r="Q1073"/>
      <c r="R1073"/>
      <c r="S1073"/>
      <c r="T1073"/>
    </row>
    <row r="1074" spans="16:20" x14ac:dyDescent="0.3">
      <c r="P1074"/>
      <c r="Q1074"/>
      <c r="R1074"/>
      <c r="S1074"/>
      <c r="T1074"/>
    </row>
    <row r="1075" spans="16:20" x14ac:dyDescent="0.3">
      <c r="P1075"/>
      <c r="Q1075"/>
      <c r="R1075"/>
      <c r="S1075"/>
      <c r="T1075"/>
    </row>
    <row r="1076" spans="16:20" x14ac:dyDescent="0.3">
      <c r="P1076"/>
      <c r="Q1076"/>
      <c r="R1076"/>
      <c r="S1076"/>
      <c r="T1076"/>
    </row>
    <row r="1077" spans="16:20" x14ac:dyDescent="0.3">
      <c r="P1077"/>
      <c r="Q1077"/>
      <c r="R1077"/>
      <c r="S1077"/>
      <c r="T1077"/>
    </row>
    <row r="1078" spans="16:20" x14ac:dyDescent="0.3">
      <c r="P1078"/>
      <c r="Q1078"/>
      <c r="R1078"/>
      <c r="S1078"/>
      <c r="T1078"/>
    </row>
    <row r="1079" spans="16:20" x14ac:dyDescent="0.3">
      <c r="P1079"/>
      <c r="Q1079"/>
      <c r="R1079"/>
      <c r="S1079"/>
      <c r="T1079"/>
    </row>
    <row r="1080" spans="16:20" x14ac:dyDescent="0.3">
      <c r="P1080"/>
      <c r="Q1080"/>
      <c r="R1080"/>
      <c r="S1080"/>
      <c r="T1080"/>
    </row>
    <row r="1081" spans="16:20" x14ac:dyDescent="0.3">
      <c r="P1081"/>
      <c r="Q1081"/>
      <c r="R1081"/>
      <c r="S1081"/>
      <c r="T1081"/>
    </row>
    <row r="1082" spans="16:20" x14ac:dyDescent="0.3">
      <c r="P1082"/>
      <c r="Q1082"/>
      <c r="R1082"/>
      <c r="S1082"/>
      <c r="T1082"/>
    </row>
    <row r="1083" spans="16:20" x14ac:dyDescent="0.3">
      <c r="P1083"/>
      <c r="Q1083"/>
      <c r="R1083"/>
      <c r="S1083"/>
      <c r="T1083"/>
    </row>
    <row r="1084" spans="16:20" x14ac:dyDescent="0.3">
      <c r="P1084"/>
      <c r="Q1084"/>
      <c r="R1084"/>
      <c r="S1084"/>
      <c r="T1084"/>
    </row>
    <row r="1085" spans="16:20" x14ac:dyDescent="0.3">
      <c r="P1085"/>
      <c r="Q1085"/>
      <c r="R1085"/>
      <c r="S1085"/>
      <c r="T1085"/>
    </row>
    <row r="1086" spans="16:20" x14ac:dyDescent="0.3">
      <c r="P1086"/>
      <c r="Q1086"/>
      <c r="R1086"/>
      <c r="S1086"/>
      <c r="T1086"/>
    </row>
    <row r="1087" spans="16:20" x14ac:dyDescent="0.3">
      <c r="P1087"/>
      <c r="Q1087"/>
      <c r="R1087"/>
      <c r="S1087"/>
      <c r="T1087"/>
    </row>
    <row r="1088" spans="16:20" x14ac:dyDescent="0.3">
      <c r="P1088"/>
      <c r="Q1088"/>
      <c r="R1088"/>
      <c r="S1088"/>
      <c r="T1088"/>
    </row>
    <row r="1089" spans="16:20" x14ac:dyDescent="0.3">
      <c r="P1089"/>
      <c r="Q1089"/>
      <c r="R1089"/>
      <c r="S1089"/>
      <c r="T1089"/>
    </row>
    <row r="1090" spans="16:20" x14ac:dyDescent="0.3">
      <c r="P1090"/>
      <c r="Q1090"/>
      <c r="R1090"/>
      <c r="S1090"/>
      <c r="T1090"/>
    </row>
    <row r="1091" spans="16:20" x14ac:dyDescent="0.3">
      <c r="P1091"/>
      <c r="Q1091"/>
      <c r="R1091"/>
      <c r="S1091"/>
      <c r="T1091"/>
    </row>
    <row r="1092" spans="16:20" x14ac:dyDescent="0.3">
      <c r="P1092"/>
      <c r="Q1092"/>
      <c r="R1092"/>
      <c r="S1092"/>
      <c r="T1092"/>
    </row>
    <row r="1093" spans="16:20" x14ac:dyDescent="0.3">
      <c r="P1093"/>
      <c r="Q1093"/>
      <c r="R1093"/>
      <c r="S1093"/>
      <c r="T1093"/>
    </row>
    <row r="1094" spans="16:20" x14ac:dyDescent="0.3">
      <c r="P1094"/>
      <c r="Q1094"/>
      <c r="R1094"/>
      <c r="S1094"/>
      <c r="T1094"/>
    </row>
    <row r="1095" spans="16:20" x14ac:dyDescent="0.3">
      <c r="P1095"/>
      <c r="Q1095"/>
      <c r="R1095"/>
      <c r="S1095"/>
      <c r="T1095"/>
    </row>
    <row r="1096" spans="16:20" x14ac:dyDescent="0.3">
      <c r="P1096"/>
      <c r="Q1096"/>
      <c r="R1096"/>
      <c r="S1096"/>
      <c r="T1096"/>
    </row>
    <row r="1097" spans="16:20" x14ac:dyDescent="0.3">
      <c r="P1097"/>
      <c r="Q1097"/>
      <c r="R1097"/>
      <c r="S1097"/>
      <c r="T1097"/>
    </row>
    <row r="1098" spans="16:20" x14ac:dyDescent="0.3">
      <c r="P1098"/>
      <c r="Q1098"/>
      <c r="R1098"/>
      <c r="S1098"/>
      <c r="T1098"/>
    </row>
    <row r="1099" spans="16:20" x14ac:dyDescent="0.3">
      <c r="P1099"/>
      <c r="Q1099"/>
      <c r="R1099"/>
      <c r="S1099"/>
      <c r="T1099"/>
    </row>
    <row r="1100" spans="16:20" x14ac:dyDescent="0.3">
      <c r="P1100"/>
      <c r="Q1100"/>
      <c r="R1100"/>
      <c r="S1100"/>
      <c r="T1100"/>
    </row>
    <row r="1101" spans="16:20" x14ac:dyDescent="0.3">
      <c r="P1101"/>
      <c r="Q1101"/>
      <c r="R1101"/>
      <c r="S1101"/>
      <c r="T1101"/>
    </row>
    <row r="1102" spans="16:20" x14ac:dyDescent="0.3">
      <c r="P1102"/>
      <c r="Q1102"/>
      <c r="R1102"/>
      <c r="S1102"/>
      <c r="T1102"/>
    </row>
    <row r="1103" spans="16:20" x14ac:dyDescent="0.3">
      <c r="P1103"/>
      <c r="Q1103"/>
      <c r="R1103"/>
      <c r="S1103"/>
      <c r="T1103"/>
    </row>
    <row r="1104" spans="16:20" x14ac:dyDescent="0.3">
      <c r="P1104"/>
      <c r="Q1104"/>
      <c r="R1104"/>
      <c r="S1104"/>
      <c r="T1104"/>
    </row>
    <row r="1105" spans="16:20" x14ac:dyDescent="0.3">
      <c r="P1105"/>
      <c r="Q1105"/>
      <c r="R1105"/>
      <c r="S1105"/>
      <c r="T1105"/>
    </row>
    <row r="1106" spans="16:20" x14ac:dyDescent="0.3">
      <c r="P1106"/>
      <c r="Q1106"/>
      <c r="R1106"/>
      <c r="S1106"/>
      <c r="T1106"/>
    </row>
    <row r="1107" spans="16:20" x14ac:dyDescent="0.3">
      <c r="P1107"/>
      <c r="Q1107"/>
      <c r="R1107"/>
      <c r="S1107"/>
      <c r="T1107"/>
    </row>
    <row r="1108" spans="16:20" x14ac:dyDescent="0.3">
      <c r="P1108"/>
      <c r="Q1108"/>
      <c r="R1108"/>
      <c r="S1108"/>
      <c r="T1108"/>
    </row>
    <row r="1109" spans="16:20" x14ac:dyDescent="0.3">
      <c r="P1109"/>
      <c r="Q1109"/>
      <c r="R1109"/>
      <c r="S1109"/>
      <c r="T1109"/>
    </row>
    <row r="1110" spans="16:20" x14ac:dyDescent="0.3">
      <c r="P1110"/>
      <c r="Q1110"/>
      <c r="R1110"/>
      <c r="S1110"/>
      <c r="T1110"/>
    </row>
    <row r="1111" spans="16:20" x14ac:dyDescent="0.3">
      <c r="P1111"/>
      <c r="Q1111"/>
      <c r="R1111"/>
      <c r="S1111"/>
      <c r="T1111"/>
    </row>
    <row r="1112" spans="16:20" x14ac:dyDescent="0.3">
      <c r="P1112"/>
      <c r="Q1112"/>
      <c r="R1112"/>
      <c r="S1112"/>
      <c r="T1112"/>
    </row>
    <row r="1113" spans="16:20" x14ac:dyDescent="0.3">
      <c r="P1113"/>
      <c r="Q1113"/>
      <c r="R1113"/>
      <c r="S1113"/>
      <c r="T1113"/>
    </row>
    <row r="1114" spans="16:20" x14ac:dyDescent="0.3">
      <c r="P1114"/>
      <c r="Q1114"/>
      <c r="R1114"/>
      <c r="S1114"/>
      <c r="T1114"/>
    </row>
    <row r="1115" spans="16:20" x14ac:dyDescent="0.3">
      <c r="P1115"/>
      <c r="Q1115"/>
      <c r="R1115"/>
      <c r="S1115"/>
      <c r="T1115"/>
    </row>
    <row r="1116" spans="16:20" x14ac:dyDescent="0.3">
      <c r="P1116"/>
      <c r="Q1116"/>
      <c r="R1116"/>
      <c r="S1116"/>
      <c r="T1116"/>
    </row>
    <row r="1117" spans="16:20" x14ac:dyDescent="0.3">
      <c r="P1117"/>
      <c r="Q1117"/>
      <c r="R1117"/>
      <c r="S1117"/>
      <c r="T1117"/>
    </row>
    <row r="1118" spans="16:20" x14ac:dyDescent="0.3">
      <c r="P1118"/>
      <c r="Q1118"/>
      <c r="R1118"/>
      <c r="S1118"/>
      <c r="T1118"/>
    </row>
    <row r="1119" spans="16:20" x14ac:dyDescent="0.3">
      <c r="P1119"/>
      <c r="Q1119"/>
      <c r="R1119"/>
      <c r="S1119"/>
      <c r="T1119"/>
    </row>
    <row r="1120" spans="16:20" x14ac:dyDescent="0.3">
      <c r="P1120"/>
      <c r="Q1120"/>
      <c r="R1120"/>
      <c r="S1120"/>
      <c r="T1120"/>
    </row>
    <row r="1121" spans="16:20" x14ac:dyDescent="0.3">
      <c r="P1121"/>
      <c r="Q1121"/>
      <c r="R1121"/>
      <c r="S1121"/>
      <c r="T1121"/>
    </row>
    <row r="1122" spans="16:20" x14ac:dyDescent="0.3">
      <c r="P1122"/>
      <c r="Q1122"/>
      <c r="R1122"/>
      <c r="S1122"/>
      <c r="T1122"/>
    </row>
    <row r="1123" spans="16:20" x14ac:dyDescent="0.3">
      <c r="P1123"/>
      <c r="Q1123"/>
      <c r="R1123"/>
      <c r="S1123"/>
      <c r="T1123"/>
    </row>
    <row r="1124" spans="16:20" x14ac:dyDescent="0.3">
      <c r="P1124"/>
      <c r="Q1124"/>
      <c r="R1124"/>
      <c r="S1124"/>
      <c r="T1124"/>
    </row>
    <row r="1125" spans="16:20" x14ac:dyDescent="0.3">
      <c r="P1125"/>
      <c r="Q1125"/>
      <c r="R1125"/>
      <c r="S1125"/>
      <c r="T1125"/>
    </row>
    <row r="1126" spans="16:20" x14ac:dyDescent="0.3">
      <c r="P1126"/>
      <c r="Q1126"/>
      <c r="R1126"/>
      <c r="S1126"/>
      <c r="T1126"/>
    </row>
    <row r="1127" spans="16:20" x14ac:dyDescent="0.3">
      <c r="P1127"/>
      <c r="Q1127"/>
      <c r="R1127"/>
      <c r="S1127"/>
      <c r="T1127"/>
    </row>
    <row r="1128" spans="16:20" x14ac:dyDescent="0.3">
      <c r="P1128"/>
      <c r="Q1128"/>
      <c r="R1128"/>
      <c r="S1128"/>
      <c r="T1128"/>
    </row>
    <row r="1129" spans="16:20" x14ac:dyDescent="0.3">
      <c r="P1129"/>
      <c r="Q1129"/>
      <c r="R1129"/>
      <c r="S1129"/>
      <c r="T1129"/>
    </row>
    <row r="1130" spans="16:20" x14ac:dyDescent="0.3">
      <c r="P1130"/>
      <c r="Q1130"/>
      <c r="R1130"/>
      <c r="S1130"/>
      <c r="T1130"/>
    </row>
    <row r="1131" spans="16:20" x14ac:dyDescent="0.3">
      <c r="P1131"/>
      <c r="Q1131"/>
      <c r="R1131"/>
      <c r="S1131"/>
      <c r="T1131"/>
    </row>
    <row r="1132" spans="16:20" x14ac:dyDescent="0.3">
      <c r="P1132"/>
      <c r="Q1132"/>
      <c r="R1132"/>
      <c r="S1132"/>
      <c r="T1132"/>
    </row>
    <row r="1133" spans="16:20" x14ac:dyDescent="0.3">
      <c r="P1133"/>
      <c r="Q1133"/>
      <c r="R1133"/>
      <c r="S1133"/>
      <c r="T1133"/>
    </row>
    <row r="1134" spans="16:20" x14ac:dyDescent="0.3">
      <c r="P1134"/>
      <c r="Q1134"/>
      <c r="R1134"/>
      <c r="S1134"/>
      <c r="T1134"/>
    </row>
    <row r="1135" spans="16:20" x14ac:dyDescent="0.3">
      <c r="P1135"/>
      <c r="Q1135"/>
      <c r="R1135"/>
      <c r="S1135"/>
      <c r="T1135"/>
    </row>
    <row r="1136" spans="16:20" x14ac:dyDescent="0.3">
      <c r="P1136"/>
      <c r="Q1136"/>
      <c r="R1136"/>
      <c r="S1136"/>
      <c r="T1136"/>
    </row>
    <row r="1137" spans="16:20" x14ac:dyDescent="0.3">
      <c r="P1137"/>
      <c r="Q1137"/>
      <c r="R1137"/>
      <c r="S1137"/>
      <c r="T1137"/>
    </row>
    <row r="1138" spans="16:20" x14ac:dyDescent="0.3">
      <c r="P1138"/>
      <c r="Q1138"/>
      <c r="R1138"/>
      <c r="S1138"/>
      <c r="T1138"/>
    </row>
    <row r="1139" spans="16:20" x14ac:dyDescent="0.3">
      <c r="P1139"/>
      <c r="Q1139"/>
      <c r="R1139"/>
      <c r="S1139"/>
      <c r="T1139"/>
    </row>
    <row r="1140" spans="16:20" x14ac:dyDescent="0.3">
      <c r="P1140"/>
      <c r="Q1140"/>
      <c r="R1140"/>
      <c r="S1140"/>
      <c r="T1140"/>
    </row>
    <row r="1141" spans="16:20" x14ac:dyDescent="0.3">
      <c r="P1141"/>
      <c r="Q1141"/>
      <c r="R1141"/>
      <c r="S1141"/>
      <c r="T1141"/>
    </row>
    <row r="1142" spans="16:20" x14ac:dyDescent="0.3">
      <c r="P1142"/>
      <c r="Q1142"/>
      <c r="R1142"/>
      <c r="S1142"/>
      <c r="T1142"/>
    </row>
    <row r="1143" spans="16:20" x14ac:dyDescent="0.3">
      <c r="P1143"/>
      <c r="Q1143"/>
      <c r="R1143"/>
      <c r="S1143"/>
      <c r="T1143"/>
    </row>
    <row r="1144" spans="16:20" x14ac:dyDescent="0.3">
      <c r="P1144"/>
      <c r="Q1144"/>
      <c r="R1144"/>
      <c r="S1144"/>
      <c r="T1144"/>
    </row>
    <row r="1145" spans="16:20" x14ac:dyDescent="0.3">
      <c r="P1145"/>
      <c r="Q1145"/>
      <c r="R1145"/>
      <c r="S1145"/>
      <c r="T1145"/>
    </row>
    <row r="1146" spans="16:20" x14ac:dyDescent="0.3">
      <c r="P1146"/>
      <c r="Q1146"/>
      <c r="R1146"/>
      <c r="S1146"/>
      <c r="T1146"/>
    </row>
    <row r="1147" spans="16:20" x14ac:dyDescent="0.3">
      <c r="P1147"/>
      <c r="Q1147"/>
      <c r="R1147"/>
      <c r="S1147"/>
      <c r="T1147"/>
    </row>
    <row r="1148" spans="16:20" x14ac:dyDescent="0.3">
      <c r="P1148"/>
      <c r="Q1148"/>
      <c r="R1148"/>
      <c r="S1148"/>
      <c r="T1148"/>
    </row>
    <row r="1149" spans="16:20" x14ac:dyDescent="0.3">
      <c r="P1149"/>
      <c r="Q1149"/>
      <c r="R1149"/>
      <c r="S1149"/>
      <c r="T1149"/>
    </row>
    <row r="1150" spans="16:20" x14ac:dyDescent="0.3">
      <c r="P1150"/>
      <c r="Q1150"/>
      <c r="R1150"/>
      <c r="S1150"/>
      <c r="T1150"/>
    </row>
    <row r="1151" spans="16:20" x14ac:dyDescent="0.3">
      <c r="P1151"/>
      <c r="Q1151"/>
      <c r="R1151"/>
      <c r="S1151"/>
      <c r="T1151"/>
    </row>
    <row r="1152" spans="16:20" x14ac:dyDescent="0.3">
      <c r="P1152"/>
      <c r="Q1152"/>
      <c r="R1152"/>
      <c r="S1152"/>
      <c r="T1152"/>
    </row>
    <row r="1153" spans="16:20" x14ac:dyDescent="0.3">
      <c r="P1153"/>
      <c r="Q1153"/>
      <c r="R1153"/>
      <c r="S1153"/>
      <c r="T1153"/>
    </row>
    <row r="1154" spans="16:20" x14ac:dyDescent="0.3">
      <c r="P1154"/>
      <c r="Q1154"/>
      <c r="R1154"/>
      <c r="S1154"/>
      <c r="T1154"/>
    </row>
    <row r="1155" spans="16:20" x14ac:dyDescent="0.3">
      <c r="P1155"/>
      <c r="Q1155"/>
      <c r="R1155"/>
      <c r="S1155"/>
      <c r="T1155"/>
    </row>
    <row r="1156" spans="16:20" x14ac:dyDescent="0.3">
      <c r="P1156"/>
      <c r="Q1156"/>
      <c r="R1156"/>
      <c r="S1156"/>
      <c r="T1156"/>
    </row>
    <row r="1157" spans="16:20" x14ac:dyDescent="0.3">
      <c r="P1157"/>
      <c r="Q1157"/>
      <c r="R1157"/>
      <c r="S1157"/>
      <c r="T1157"/>
    </row>
    <row r="1158" spans="16:20" x14ac:dyDescent="0.3">
      <c r="P1158"/>
      <c r="Q1158"/>
      <c r="R1158"/>
      <c r="S1158"/>
      <c r="T1158"/>
    </row>
    <row r="1159" spans="16:20" x14ac:dyDescent="0.3">
      <c r="P1159"/>
      <c r="Q1159"/>
      <c r="R1159"/>
      <c r="S1159"/>
      <c r="T1159"/>
    </row>
    <row r="1160" spans="16:20" x14ac:dyDescent="0.3">
      <c r="P1160"/>
      <c r="Q1160"/>
      <c r="R1160"/>
      <c r="S1160"/>
      <c r="T1160"/>
    </row>
    <row r="1161" spans="16:20" x14ac:dyDescent="0.3">
      <c r="P1161"/>
      <c r="Q1161"/>
      <c r="R1161"/>
      <c r="S1161"/>
      <c r="T1161"/>
    </row>
    <row r="1162" spans="16:20" x14ac:dyDescent="0.3">
      <c r="P1162"/>
      <c r="Q1162"/>
      <c r="R1162"/>
      <c r="S1162"/>
      <c r="T1162"/>
    </row>
    <row r="1163" spans="16:20" x14ac:dyDescent="0.3">
      <c r="P1163"/>
      <c r="Q1163"/>
      <c r="R1163"/>
      <c r="S1163"/>
      <c r="T1163"/>
    </row>
    <row r="1164" spans="16:20" x14ac:dyDescent="0.3">
      <c r="P1164"/>
      <c r="Q1164"/>
      <c r="R1164"/>
      <c r="S1164"/>
      <c r="T1164"/>
    </row>
    <row r="1165" spans="16:20" x14ac:dyDescent="0.3">
      <c r="P1165"/>
      <c r="Q1165"/>
      <c r="R1165"/>
      <c r="S1165"/>
      <c r="T1165"/>
    </row>
    <row r="1166" spans="16:20" x14ac:dyDescent="0.3">
      <c r="P1166"/>
      <c r="Q1166"/>
      <c r="R1166"/>
      <c r="S1166"/>
      <c r="T1166"/>
    </row>
    <row r="1167" spans="16:20" x14ac:dyDescent="0.3">
      <c r="P1167"/>
      <c r="Q1167"/>
      <c r="R1167"/>
      <c r="S1167"/>
      <c r="T1167"/>
    </row>
    <row r="1168" spans="16:20" x14ac:dyDescent="0.3">
      <c r="P1168"/>
      <c r="Q1168"/>
      <c r="R1168"/>
      <c r="S1168"/>
      <c r="T1168"/>
    </row>
    <row r="1169" spans="16:20" x14ac:dyDescent="0.3">
      <c r="P1169"/>
      <c r="Q1169"/>
      <c r="R1169"/>
      <c r="S1169"/>
      <c r="T1169"/>
    </row>
    <row r="1170" spans="16:20" x14ac:dyDescent="0.3">
      <c r="P1170"/>
      <c r="Q1170"/>
      <c r="R1170"/>
      <c r="S1170"/>
      <c r="T1170"/>
    </row>
    <row r="1171" spans="16:20" x14ac:dyDescent="0.3">
      <c r="P1171"/>
      <c r="Q1171"/>
      <c r="R1171"/>
      <c r="S1171"/>
      <c r="T1171"/>
    </row>
    <row r="1172" spans="16:20" x14ac:dyDescent="0.3">
      <c r="P1172"/>
      <c r="Q1172"/>
      <c r="R1172"/>
      <c r="S1172"/>
      <c r="T1172"/>
    </row>
    <row r="1173" spans="16:20" x14ac:dyDescent="0.3">
      <c r="P1173"/>
      <c r="Q1173"/>
      <c r="R1173"/>
      <c r="S1173"/>
      <c r="T1173"/>
    </row>
    <row r="1174" spans="16:20" x14ac:dyDescent="0.3">
      <c r="P1174"/>
      <c r="Q1174"/>
      <c r="R1174"/>
      <c r="S1174"/>
      <c r="T1174"/>
    </row>
    <row r="1175" spans="16:20" x14ac:dyDescent="0.3">
      <c r="P1175"/>
      <c r="Q1175"/>
      <c r="R1175"/>
      <c r="S1175"/>
      <c r="T1175"/>
    </row>
    <row r="1176" spans="16:20" x14ac:dyDescent="0.3">
      <c r="P1176"/>
      <c r="Q1176"/>
      <c r="R1176"/>
      <c r="S1176"/>
      <c r="T1176"/>
    </row>
    <row r="1177" spans="16:20" x14ac:dyDescent="0.3">
      <c r="P1177"/>
      <c r="Q1177"/>
      <c r="R1177"/>
      <c r="S1177"/>
      <c r="T1177"/>
    </row>
    <row r="1178" spans="16:20" x14ac:dyDescent="0.3">
      <c r="P1178"/>
      <c r="Q1178"/>
      <c r="R1178"/>
      <c r="S1178"/>
      <c r="T1178"/>
    </row>
    <row r="1179" spans="16:20" x14ac:dyDescent="0.3">
      <c r="P1179"/>
      <c r="Q1179"/>
      <c r="R1179"/>
      <c r="S1179"/>
      <c r="T1179"/>
    </row>
    <row r="1180" spans="16:20" x14ac:dyDescent="0.3">
      <c r="P1180"/>
      <c r="Q1180"/>
      <c r="R1180"/>
      <c r="S1180"/>
      <c r="T1180"/>
    </row>
    <row r="1181" spans="16:20" x14ac:dyDescent="0.3">
      <c r="P1181"/>
      <c r="Q1181"/>
      <c r="R1181"/>
      <c r="S1181"/>
      <c r="T1181"/>
    </row>
    <row r="1182" spans="16:20" x14ac:dyDescent="0.3">
      <c r="P1182"/>
      <c r="Q1182"/>
      <c r="R1182"/>
      <c r="S1182"/>
      <c r="T1182"/>
    </row>
    <row r="1183" spans="16:20" x14ac:dyDescent="0.3">
      <c r="P1183"/>
      <c r="Q1183"/>
      <c r="R1183"/>
      <c r="S1183"/>
      <c r="T1183"/>
    </row>
    <row r="1184" spans="16:20" x14ac:dyDescent="0.3">
      <c r="P1184"/>
      <c r="Q1184"/>
      <c r="R1184"/>
      <c r="S1184"/>
      <c r="T1184"/>
    </row>
    <row r="1185" spans="16:20" x14ac:dyDescent="0.3">
      <c r="P1185"/>
      <c r="Q1185"/>
      <c r="R1185"/>
      <c r="S1185"/>
      <c r="T1185"/>
    </row>
    <row r="1186" spans="16:20" x14ac:dyDescent="0.3">
      <c r="P1186"/>
      <c r="Q1186"/>
      <c r="R1186"/>
      <c r="S1186"/>
      <c r="T1186"/>
    </row>
    <row r="1187" spans="16:20" x14ac:dyDescent="0.3">
      <c r="P1187"/>
      <c r="Q1187"/>
      <c r="R1187"/>
      <c r="S1187"/>
      <c r="T1187"/>
    </row>
    <row r="1188" spans="16:20" x14ac:dyDescent="0.3">
      <c r="P1188"/>
      <c r="Q1188"/>
      <c r="R1188"/>
      <c r="S1188"/>
      <c r="T1188"/>
    </row>
    <row r="1189" spans="16:20" x14ac:dyDescent="0.3">
      <c r="P1189"/>
      <c r="Q1189"/>
      <c r="R1189"/>
      <c r="S1189"/>
      <c r="T1189"/>
    </row>
    <row r="1190" spans="16:20" x14ac:dyDescent="0.3">
      <c r="P1190"/>
      <c r="Q1190"/>
      <c r="R1190"/>
      <c r="S1190"/>
      <c r="T1190"/>
    </row>
    <row r="1191" spans="16:20" x14ac:dyDescent="0.3">
      <c r="P1191"/>
      <c r="Q1191"/>
      <c r="R1191"/>
      <c r="S1191"/>
      <c r="T1191"/>
    </row>
    <row r="1192" spans="16:20" x14ac:dyDescent="0.3">
      <c r="P1192"/>
      <c r="Q1192"/>
      <c r="R1192"/>
      <c r="S1192"/>
      <c r="T1192"/>
    </row>
    <row r="1193" spans="16:20" x14ac:dyDescent="0.3">
      <c r="P1193"/>
      <c r="Q1193"/>
      <c r="R1193"/>
      <c r="S1193"/>
      <c r="T1193"/>
    </row>
    <row r="1194" spans="16:20" x14ac:dyDescent="0.3">
      <c r="P1194"/>
      <c r="Q1194"/>
      <c r="R1194"/>
      <c r="S1194"/>
      <c r="T1194"/>
    </row>
    <row r="1195" spans="16:20" x14ac:dyDescent="0.3">
      <c r="P1195"/>
      <c r="Q1195"/>
      <c r="R1195"/>
      <c r="S1195"/>
      <c r="T1195"/>
    </row>
    <row r="1196" spans="16:20" x14ac:dyDescent="0.3">
      <c r="P1196"/>
      <c r="Q1196"/>
      <c r="R1196"/>
      <c r="S1196"/>
      <c r="T1196"/>
    </row>
    <row r="1197" spans="16:20" x14ac:dyDescent="0.3">
      <c r="P1197"/>
      <c r="Q1197"/>
      <c r="R1197"/>
      <c r="S1197"/>
      <c r="T1197"/>
    </row>
    <row r="1198" spans="16:20" x14ac:dyDescent="0.3">
      <c r="P1198"/>
      <c r="Q1198"/>
      <c r="R1198"/>
      <c r="S1198"/>
      <c r="T1198"/>
    </row>
    <row r="1199" spans="16:20" x14ac:dyDescent="0.3">
      <c r="P1199"/>
      <c r="Q1199"/>
      <c r="R1199"/>
      <c r="S1199"/>
      <c r="T1199"/>
    </row>
    <row r="1200" spans="16:20" x14ac:dyDescent="0.3">
      <c r="P1200"/>
      <c r="Q1200"/>
      <c r="R1200"/>
      <c r="S1200"/>
      <c r="T1200"/>
    </row>
    <row r="1201" spans="16:20" x14ac:dyDescent="0.3">
      <c r="P1201"/>
      <c r="Q1201"/>
      <c r="R1201"/>
      <c r="S1201"/>
      <c r="T1201"/>
    </row>
    <row r="1202" spans="16:20" x14ac:dyDescent="0.3">
      <c r="P1202"/>
      <c r="Q1202"/>
      <c r="R1202"/>
      <c r="S1202"/>
      <c r="T1202"/>
    </row>
    <row r="1203" spans="16:20" x14ac:dyDescent="0.3">
      <c r="P1203"/>
      <c r="Q1203"/>
      <c r="R1203"/>
      <c r="S1203"/>
      <c r="T1203"/>
    </row>
    <row r="1204" spans="16:20" x14ac:dyDescent="0.3">
      <c r="P1204"/>
      <c r="Q1204"/>
      <c r="R1204"/>
      <c r="S1204"/>
      <c r="T1204"/>
    </row>
    <row r="1205" spans="16:20" x14ac:dyDescent="0.3">
      <c r="P1205"/>
      <c r="Q1205"/>
      <c r="R1205"/>
      <c r="S1205"/>
      <c r="T1205"/>
    </row>
    <row r="1206" spans="16:20" x14ac:dyDescent="0.3">
      <c r="P1206"/>
      <c r="Q1206"/>
      <c r="R1206"/>
      <c r="S1206"/>
      <c r="T1206"/>
    </row>
    <row r="1207" spans="16:20" x14ac:dyDescent="0.3">
      <c r="P1207"/>
      <c r="Q1207"/>
      <c r="R1207"/>
      <c r="S1207"/>
      <c r="T1207"/>
    </row>
    <row r="1208" spans="16:20" x14ac:dyDescent="0.3">
      <c r="P1208"/>
      <c r="Q1208"/>
      <c r="R1208"/>
      <c r="S1208"/>
      <c r="T1208"/>
    </row>
    <row r="1209" spans="16:20" x14ac:dyDescent="0.3">
      <c r="P1209"/>
      <c r="Q1209"/>
      <c r="R1209"/>
      <c r="S1209"/>
      <c r="T1209"/>
    </row>
    <row r="1210" spans="16:20" x14ac:dyDescent="0.3">
      <c r="P1210"/>
      <c r="Q1210"/>
      <c r="R1210"/>
      <c r="S1210"/>
      <c r="T1210"/>
    </row>
    <row r="1211" spans="16:20" x14ac:dyDescent="0.3">
      <c r="P1211"/>
      <c r="Q1211"/>
      <c r="R1211"/>
      <c r="S1211"/>
      <c r="T1211"/>
    </row>
    <row r="1212" spans="16:20" x14ac:dyDescent="0.3">
      <c r="P1212"/>
      <c r="Q1212"/>
      <c r="R1212"/>
      <c r="S1212"/>
      <c r="T1212"/>
    </row>
    <row r="1213" spans="16:20" x14ac:dyDescent="0.3">
      <c r="P1213"/>
      <c r="Q1213"/>
      <c r="R1213"/>
      <c r="S1213"/>
      <c r="T1213"/>
    </row>
    <row r="1214" spans="16:20" x14ac:dyDescent="0.3">
      <c r="P1214"/>
      <c r="Q1214"/>
      <c r="R1214"/>
      <c r="S1214"/>
      <c r="T1214"/>
    </row>
    <row r="1215" spans="16:20" x14ac:dyDescent="0.3">
      <c r="P1215"/>
      <c r="Q1215"/>
      <c r="R1215"/>
      <c r="S1215"/>
      <c r="T1215"/>
    </row>
    <row r="1216" spans="16:20" x14ac:dyDescent="0.3">
      <c r="P1216"/>
      <c r="Q1216"/>
      <c r="R1216"/>
      <c r="S1216"/>
      <c r="T1216"/>
    </row>
    <row r="1217" spans="16:20" x14ac:dyDescent="0.3">
      <c r="P1217"/>
      <c r="Q1217"/>
      <c r="R1217"/>
      <c r="S1217"/>
      <c r="T1217"/>
    </row>
    <row r="1218" spans="16:20" x14ac:dyDescent="0.3">
      <c r="P1218"/>
      <c r="Q1218"/>
      <c r="R1218"/>
      <c r="S1218"/>
      <c r="T1218"/>
    </row>
    <row r="1219" spans="16:20" x14ac:dyDescent="0.3">
      <c r="P1219"/>
      <c r="Q1219"/>
      <c r="R1219"/>
      <c r="S1219"/>
      <c r="T1219"/>
    </row>
    <row r="1220" spans="16:20" x14ac:dyDescent="0.3">
      <c r="P1220"/>
      <c r="Q1220"/>
      <c r="R1220"/>
      <c r="S1220"/>
      <c r="T1220"/>
    </row>
    <row r="1221" spans="16:20" x14ac:dyDescent="0.3">
      <c r="P1221"/>
      <c r="Q1221"/>
      <c r="R1221"/>
      <c r="S1221"/>
      <c r="T1221"/>
    </row>
    <row r="1222" spans="16:20" x14ac:dyDescent="0.3">
      <c r="P1222"/>
      <c r="Q1222"/>
      <c r="R1222"/>
      <c r="S1222"/>
      <c r="T1222"/>
    </row>
    <row r="1223" spans="16:20" x14ac:dyDescent="0.3">
      <c r="P1223"/>
      <c r="Q1223"/>
      <c r="R1223"/>
      <c r="S1223"/>
      <c r="T1223"/>
    </row>
    <row r="1224" spans="16:20" x14ac:dyDescent="0.3">
      <c r="P1224"/>
      <c r="Q1224"/>
      <c r="R1224"/>
      <c r="S1224"/>
      <c r="T1224"/>
    </row>
    <row r="1225" spans="16:20" x14ac:dyDescent="0.3">
      <c r="P1225"/>
      <c r="Q1225"/>
      <c r="R1225"/>
      <c r="S1225"/>
      <c r="T1225"/>
    </row>
    <row r="1226" spans="16:20" x14ac:dyDescent="0.3">
      <c r="P1226"/>
      <c r="Q1226"/>
      <c r="R1226"/>
      <c r="S1226"/>
      <c r="T1226"/>
    </row>
    <row r="1227" spans="16:20" x14ac:dyDescent="0.3">
      <c r="P1227"/>
      <c r="Q1227"/>
      <c r="R1227"/>
      <c r="S1227"/>
      <c r="T1227"/>
    </row>
    <row r="1228" spans="16:20" x14ac:dyDescent="0.3">
      <c r="P1228"/>
      <c r="Q1228"/>
      <c r="R1228"/>
      <c r="S1228"/>
      <c r="T1228"/>
    </row>
    <row r="1229" spans="16:20" x14ac:dyDescent="0.3">
      <c r="P1229"/>
      <c r="Q1229"/>
      <c r="R1229"/>
      <c r="S1229"/>
      <c r="T1229"/>
    </row>
    <row r="1230" spans="16:20" x14ac:dyDescent="0.3">
      <c r="P1230"/>
      <c r="Q1230"/>
      <c r="R1230"/>
      <c r="S1230"/>
      <c r="T1230"/>
    </row>
    <row r="1231" spans="16:20" x14ac:dyDescent="0.3">
      <c r="P1231"/>
      <c r="Q1231"/>
      <c r="R1231"/>
      <c r="S1231"/>
      <c r="T1231"/>
    </row>
    <row r="1232" spans="16:20" x14ac:dyDescent="0.3">
      <c r="P1232"/>
      <c r="Q1232"/>
      <c r="R1232"/>
      <c r="S1232"/>
      <c r="T1232"/>
    </row>
    <row r="1233" spans="16:20" x14ac:dyDescent="0.3">
      <c r="P1233"/>
      <c r="Q1233"/>
      <c r="R1233"/>
      <c r="S1233"/>
      <c r="T1233"/>
    </row>
    <row r="1234" spans="16:20" x14ac:dyDescent="0.3">
      <c r="P1234"/>
      <c r="Q1234"/>
      <c r="R1234"/>
      <c r="S1234"/>
      <c r="T1234"/>
    </row>
    <row r="1235" spans="16:20" x14ac:dyDescent="0.3">
      <c r="P1235"/>
      <c r="Q1235"/>
      <c r="R1235"/>
      <c r="S1235"/>
      <c r="T1235"/>
    </row>
    <row r="1236" spans="16:20" x14ac:dyDescent="0.3">
      <c r="P1236"/>
      <c r="Q1236"/>
      <c r="R1236"/>
      <c r="S1236"/>
      <c r="T1236"/>
    </row>
    <row r="1237" spans="16:20" x14ac:dyDescent="0.3">
      <c r="P1237"/>
      <c r="Q1237"/>
      <c r="R1237"/>
      <c r="S1237"/>
      <c r="T1237"/>
    </row>
    <row r="1238" spans="16:20" x14ac:dyDescent="0.3">
      <c r="P1238"/>
      <c r="Q1238"/>
      <c r="R1238"/>
      <c r="S1238"/>
      <c r="T1238"/>
    </row>
    <row r="1239" spans="16:20" x14ac:dyDescent="0.3">
      <c r="P1239"/>
      <c r="Q1239"/>
      <c r="R1239"/>
      <c r="S1239"/>
      <c r="T1239"/>
    </row>
    <row r="1240" spans="16:20" x14ac:dyDescent="0.3">
      <c r="P1240"/>
      <c r="Q1240"/>
      <c r="R1240"/>
      <c r="S1240"/>
      <c r="T1240"/>
    </row>
    <row r="1241" spans="16:20" x14ac:dyDescent="0.3">
      <c r="P1241"/>
      <c r="Q1241"/>
      <c r="R1241"/>
      <c r="S1241"/>
      <c r="T1241"/>
    </row>
    <row r="1242" spans="16:20" x14ac:dyDescent="0.3">
      <c r="P1242"/>
      <c r="Q1242"/>
      <c r="R1242"/>
      <c r="S1242"/>
      <c r="T1242"/>
    </row>
    <row r="1243" spans="16:20" x14ac:dyDescent="0.3">
      <c r="P1243"/>
      <c r="Q1243"/>
      <c r="R1243"/>
      <c r="S1243"/>
      <c r="T1243"/>
    </row>
    <row r="1244" spans="16:20" x14ac:dyDescent="0.3">
      <c r="P1244"/>
      <c r="Q1244"/>
      <c r="R1244"/>
      <c r="S1244"/>
      <c r="T1244"/>
    </row>
    <row r="1245" spans="16:20" x14ac:dyDescent="0.3">
      <c r="P1245"/>
      <c r="Q1245"/>
      <c r="R1245"/>
      <c r="S1245"/>
      <c r="T1245"/>
    </row>
    <row r="1246" spans="16:20" x14ac:dyDescent="0.3">
      <c r="P1246"/>
      <c r="Q1246"/>
      <c r="R1246"/>
      <c r="S1246"/>
      <c r="T1246"/>
    </row>
    <row r="1247" spans="16:20" x14ac:dyDescent="0.3">
      <c r="P1247"/>
      <c r="Q1247"/>
      <c r="R1247"/>
      <c r="S1247"/>
      <c r="T1247"/>
    </row>
    <row r="1248" spans="16:20" x14ac:dyDescent="0.3">
      <c r="P1248"/>
      <c r="Q1248"/>
      <c r="R1248"/>
      <c r="S1248"/>
      <c r="T1248"/>
    </row>
    <row r="1249" spans="16:20" x14ac:dyDescent="0.3">
      <c r="P1249"/>
      <c r="Q1249"/>
      <c r="R1249"/>
      <c r="S1249"/>
      <c r="T1249"/>
    </row>
    <row r="1250" spans="16:20" x14ac:dyDescent="0.3">
      <c r="P1250"/>
      <c r="Q1250"/>
      <c r="R1250"/>
      <c r="S1250"/>
      <c r="T1250"/>
    </row>
    <row r="1251" spans="16:20" x14ac:dyDescent="0.3">
      <c r="P1251"/>
      <c r="Q1251"/>
      <c r="R1251"/>
      <c r="S1251"/>
      <c r="T1251"/>
    </row>
    <row r="1252" spans="16:20" x14ac:dyDescent="0.3">
      <c r="P1252"/>
      <c r="Q1252"/>
      <c r="R1252"/>
      <c r="S1252"/>
      <c r="T1252"/>
    </row>
    <row r="1253" spans="16:20" x14ac:dyDescent="0.3">
      <c r="P1253"/>
      <c r="Q1253"/>
      <c r="R1253"/>
      <c r="S1253"/>
      <c r="T1253"/>
    </row>
    <row r="1254" spans="16:20" x14ac:dyDescent="0.3">
      <c r="P1254"/>
      <c r="Q1254"/>
      <c r="R1254"/>
      <c r="S1254"/>
      <c r="T1254"/>
    </row>
    <row r="1255" spans="16:20" x14ac:dyDescent="0.3">
      <c r="P1255"/>
      <c r="Q1255"/>
      <c r="R1255"/>
      <c r="S1255"/>
      <c r="T1255"/>
    </row>
    <row r="1256" spans="16:20" x14ac:dyDescent="0.3">
      <c r="P1256"/>
      <c r="Q1256"/>
      <c r="R1256"/>
      <c r="S1256"/>
      <c r="T1256"/>
    </row>
    <row r="1257" spans="16:20" x14ac:dyDescent="0.3">
      <c r="P1257"/>
      <c r="Q1257"/>
      <c r="R1257"/>
      <c r="S1257"/>
      <c r="T1257"/>
    </row>
    <row r="1258" spans="16:20" x14ac:dyDescent="0.3">
      <c r="P1258"/>
      <c r="Q1258"/>
      <c r="R1258"/>
      <c r="S1258"/>
      <c r="T1258"/>
    </row>
    <row r="1259" spans="16:20" x14ac:dyDescent="0.3">
      <c r="P1259"/>
      <c r="Q1259"/>
      <c r="R1259"/>
      <c r="S1259"/>
      <c r="T1259"/>
    </row>
    <row r="1260" spans="16:20" x14ac:dyDescent="0.3">
      <c r="P1260"/>
      <c r="Q1260"/>
      <c r="R1260"/>
      <c r="S1260"/>
      <c r="T1260"/>
    </row>
    <row r="1261" spans="16:20" x14ac:dyDescent="0.3">
      <c r="P1261"/>
      <c r="Q1261"/>
      <c r="R1261"/>
      <c r="S1261"/>
      <c r="T1261"/>
    </row>
    <row r="1262" spans="16:20" x14ac:dyDescent="0.3">
      <c r="P1262"/>
      <c r="Q1262"/>
      <c r="R1262"/>
      <c r="S1262"/>
      <c r="T1262"/>
    </row>
    <row r="1263" spans="16:20" x14ac:dyDescent="0.3">
      <c r="P1263"/>
      <c r="Q1263"/>
      <c r="R1263"/>
      <c r="S1263"/>
      <c r="T1263"/>
    </row>
    <row r="1264" spans="16:20" x14ac:dyDescent="0.3">
      <c r="P1264"/>
      <c r="Q1264"/>
      <c r="R1264"/>
      <c r="S1264"/>
      <c r="T1264"/>
    </row>
    <row r="1265" spans="16:20" x14ac:dyDescent="0.3">
      <c r="P1265"/>
      <c r="Q1265"/>
      <c r="R1265"/>
      <c r="S1265"/>
      <c r="T1265"/>
    </row>
    <row r="1266" spans="16:20" x14ac:dyDescent="0.3">
      <c r="P1266"/>
      <c r="Q1266"/>
      <c r="R1266"/>
      <c r="S1266"/>
      <c r="T1266"/>
    </row>
    <row r="1267" spans="16:20" x14ac:dyDescent="0.3">
      <c r="P1267"/>
      <c r="Q1267"/>
      <c r="R1267"/>
      <c r="S1267"/>
      <c r="T1267"/>
    </row>
    <row r="1268" spans="16:20" x14ac:dyDescent="0.3">
      <c r="P1268"/>
      <c r="Q1268"/>
      <c r="R1268"/>
      <c r="S1268"/>
      <c r="T1268"/>
    </row>
    <row r="1269" spans="16:20" x14ac:dyDescent="0.3">
      <c r="P1269"/>
      <c r="Q1269"/>
      <c r="R1269"/>
      <c r="S1269"/>
      <c r="T1269"/>
    </row>
    <row r="1270" spans="16:20" x14ac:dyDescent="0.3">
      <c r="P1270"/>
      <c r="Q1270"/>
      <c r="R1270"/>
      <c r="S1270"/>
      <c r="T1270"/>
    </row>
    <row r="1271" spans="16:20" x14ac:dyDescent="0.3">
      <c r="P1271"/>
      <c r="Q1271"/>
      <c r="R1271"/>
      <c r="S1271"/>
      <c r="T1271"/>
    </row>
    <row r="1272" spans="16:20" x14ac:dyDescent="0.3">
      <c r="P1272"/>
      <c r="Q1272"/>
      <c r="R1272"/>
      <c r="S1272"/>
      <c r="T1272"/>
    </row>
    <row r="1273" spans="16:20" x14ac:dyDescent="0.3">
      <c r="P1273"/>
      <c r="Q1273"/>
      <c r="R1273"/>
      <c r="S1273"/>
      <c r="T1273"/>
    </row>
    <row r="1274" spans="16:20" x14ac:dyDescent="0.3">
      <c r="P1274"/>
      <c r="Q1274"/>
      <c r="R1274"/>
      <c r="S1274"/>
      <c r="T1274"/>
    </row>
    <row r="1275" spans="16:20" x14ac:dyDescent="0.3">
      <c r="P1275"/>
      <c r="Q1275"/>
      <c r="R1275"/>
      <c r="S1275"/>
      <c r="T1275"/>
    </row>
    <row r="1276" spans="16:20" x14ac:dyDescent="0.3">
      <c r="P1276"/>
      <c r="Q1276"/>
      <c r="R1276"/>
      <c r="S1276"/>
      <c r="T1276"/>
    </row>
    <row r="1277" spans="16:20" x14ac:dyDescent="0.3">
      <c r="P1277"/>
      <c r="Q1277"/>
      <c r="R1277"/>
      <c r="S1277"/>
      <c r="T1277"/>
    </row>
    <row r="1278" spans="16:20" x14ac:dyDescent="0.3">
      <c r="P1278"/>
      <c r="Q1278"/>
      <c r="R1278"/>
      <c r="S1278"/>
      <c r="T1278"/>
    </row>
    <row r="1279" spans="16:20" x14ac:dyDescent="0.3">
      <c r="P1279"/>
      <c r="Q1279"/>
      <c r="R1279"/>
      <c r="S1279"/>
      <c r="T1279"/>
    </row>
    <row r="1280" spans="16:20" x14ac:dyDescent="0.3">
      <c r="P1280"/>
      <c r="Q1280"/>
      <c r="R1280"/>
      <c r="S1280"/>
      <c r="T1280"/>
    </row>
    <row r="1281" spans="16:20" x14ac:dyDescent="0.3">
      <c r="P1281"/>
      <c r="Q1281"/>
      <c r="R1281"/>
      <c r="S1281"/>
      <c r="T1281"/>
    </row>
    <row r="1282" spans="16:20" x14ac:dyDescent="0.3">
      <c r="P1282"/>
      <c r="Q1282"/>
      <c r="R1282"/>
      <c r="S1282"/>
      <c r="T1282"/>
    </row>
    <row r="1283" spans="16:20" x14ac:dyDescent="0.3">
      <c r="P1283"/>
      <c r="Q1283"/>
      <c r="R1283"/>
      <c r="S1283"/>
      <c r="T1283"/>
    </row>
    <row r="1284" spans="16:20" x14ac:dyDescent="0.3">
      <c r="P1284"/>
      <c r="Q1284"/>
      <c r="R1284"/>
      <c r="S1284"/>
      <c r="T1284"/>
    </row>
    <row r="1285" spans="16:20" x14ac:dyDescent="0.3">
      <c r="P1285"/>
      <c r="Q1285"/>
      <c r="R1285"/>
      <c r="S1285"/>
      <c r="T1285"/>
    </row>
    <row r="1286" spans="16:20" x14ac:dyDescent="0.3">
      <c r="P1286"/>
      <c r="Q1286"/>
      <c r="R1286"/>
      <c r="S1286"/>
      <c r="T1286"/>
    </row>
    <row r="1287" spans="16:20" x14ac:dyDescent="0.3">
      <c r="P1287"/>
      <c r="Q1287"/>
      <c r="R1287"/>
      <c r="S1287"/>
      <c r="T1287"/>
    </row>
    <row r="1288" spans="16:20" x14ac:dyDescent="0.3">
      <c r="P1288"/>
      <c r="Q1288"/>
      <c r="R1288"/>
      <c r="S1288"/>
      <c r="T1288"/>
    </row>
    <row r="1289" spans="16:20" x14ac:dyDescent="0.3">
      <c r="P1289"/>
      <c r="Q1289"/>
      <c r="R1289"/>
      <c r="S1289"/>
      <c r="T1289"/>
    </row>
    <row r="1290" spans="16:20" x14ac:dyDescent="0.3">
      <c r="P1290"/>
      <c r="Q1290"/>
      <c r="R1290"/>
      <c r="S1290"/>
      <c r="T1290"/>
    </row>
    <row r="1291" spans="16:20" x14ac:dyDescent="0.3">
      <c r="P1291"/>
      <c r="Q1291"/>
      <c r="R1291"/>
      <c r="S1291"/>
      <c r="T1291"/>
    </row>
    <row r="1292" spans="16:20" x14ac:dyDescent="0.3">
      <c r="P1292"/>
      <c r="Q1292"/>
      <c r="R1292"/>
      <c r="S1292"/>
      <c r="T1292"/>
    </row>
    <row r="1293" spans="16:20" x14ac:dyDescent="0.3">
      <c r="P1293"/>
      <c r="Q1293"/>
      <c r="R1293"/>
      <c r="S1293"/>
      <c r="T1293"/>
    </row>
    <row r="1294" spans="16:20" x14ac:dyDescent="0.3">
      <c r="P1294"/>
      <c r="Q1294"/>
      <c r="R1294"/>
      <c r="S1294"/>
      <c r="T1294"/>
    </row>
    <row r="1295" spans="16:20" x14ac:dyDescent="0.3">
      <c r="P1295"/>
      <c r="Q1295"/>
      <c r="R1295"/>
      <c r="S1295"/>
      <c r="T1295"/>
    </row>
    <row r="1296" spans="16:20" x14ac:dyDescent="0.3">
      <c r="P1296"/>
      <c r="Q1296"/>
      <c r="R1296"/>
      <c r="S1296"/>
      <c r="T1296"/>
    </row>
    <row r="1297" spans="16:20" x14ac:dyDescent="0.3">
      <c r="P1297"/>
      <c r="Q1297"/>
      <c r="R1297"/>
      <c r="S1297"/>
      <c r="T1297"/>
    </row>
    <row r="1298" spans="16:20" x14ac:dyDescent="0.3">
      <c r="P1298"/>
      <c r="Q1298"/>
      <c r="R1298"/>
      <c r="S1298"/>
      <c r="T1298"/>
    </row>
    <row r="1299" spans="16:20" x14ac:dyDescent="0.3">
      <c r="P1299"/>
      <c r="Q1299"/>
      <c r="R1299"/>
      <c r="S1299"/>
      <c r="T1299"/>
    </row>
    <row r="1300" spans="16:20" x14ac:dyDescent="0.3">
      <c r="P1300"/>
      <c r="Q1300"/>
      <c r="R1300"/>
      <c r="S1300"/>
      <c r="T1300"/>
    </row>
    <row r="1301" spans="16:20" x14ac:dyDescent="0.3">
      <c r="P1301"/>
      <c r="Q1301"/>
      <c r="R1301"/>
      <c r="S1301"/>
      <c r="T1301"/>
    </row>
    <row r="1302" spans="16:20" x14ac:dyDescent="0.3">
      <c r="P1302"/>
      <c r="Q1302"/>
      <c r="R1302"/>
      <c r="S1302"/>
      <c r="T1302"/>
    </row>
    <row r="1303" spans="16:20" x14ac:dyDescent="0.3">
      <c r="P1303"/>
      <c r="Q1303"/>
      <c r="R1303"/>
      <c r="S1303"/>
      <c r="T1303"/>
    </row>
    <row r="1304" spans="16:20" x14ac:dyDescent="0.3">
      <c r="P1304"/>
      <c r="Q1304"/>
      <c r="R1304"/>
      <c r="S1304"/>
      <c r="T1304"/>
    </row>
    <row r="1305" spans="16:20" x14ac:dyDescent="0.3">
      <c r="P1305"/>
      <c r="Q1305"/>
      <c r="R1305"/>
      <c r="S1305"/>
      <c r="T1305"/>
    </row>
    <row r="1306" spans="16:20" x14ac:dyDescent="0.3">
      <c r="P1306"/>
      <c r="Q1306"/>
      <c r="R1306"/>
      <c r="S1306"/>
      <c r="T1306"/>
    </row>
    <row r="1307" spans="16:20" x14ac:dyDescent="0.3">
      <c r="P1307"/>
      <c r="Q1307"/>
      <c r="R1307"/>
      <c r="S1307"/>
      <c r="T1307"/>
    </row>
    <row r="1308" spans="16:20" x14ac:dyDescent="0.3">
      <c r="P1308"/>
      <c r="Q1308"/>
      <c r="R1308"/>
      <c r="S1308"/>
      <c r="T1308"/>
    </row>
    <row r="1309" spans="16:20" x14ac:dyDescent="0.3">
      <c r="P1309"/>
      <c r="Q1309"/>
      <c r="R1309"/>
      <c r="S1309"/>
      <c r="T1309"/>
    </row>
    <row r="1310" spans="16:20" x14ac:dyDescent="0.3">
      <c r="P1310"/>
      <c r="Q1310"/>
      <c r="R1310"/>
      <c r="S1310"/>
      <c r="T1310"/>
    </row>
    <row r="1311" spans="16:20" x14ac:dyDescent="0.3">
      <c r="P1311"/>
      <c r="Q1311"/>
      <c r="R1311"/>
      <c r="S1311"/>
      <c r="T1311"/>
    </row>
    <row r="1312" spans="16:20" x14ac:dyDescent="0.3">
      <c r="P1312"/>
      <c r="Q1312"/>
      <c r="R1312"/>
      <c r="S1312"/>
      <c r="T1312"/>
    </row>
    <row r="1313" spans="16:20" x14ac:dyDescent="0.3">
      <c r="P1313"/>
      <c r="Q1313"/>
      <c r="R1313"/>
      <c r="S1313"/>
      <c r="T1313"/>
    </row>
    <row r="1314" spans="16:20" x14ac:dyDescent="0.3">
      <c r="P1314"/>
      <c r="Q1314"/>
      <c r="R1314"/>
      <c r="S1314"/>
      <c r="T1314"/>
    </row>
    <row r="1315" spans="16:20" x14ac:dyDescent="0.3">
      <c r="P1315"/>
      <c r="Q1315"/>
      <c r="R1315"/>
      <c r="S1315"/>
      <c r="T1315"/>
    </row>
    <row r="1316" spans="16:20" x14ac:dyDescent="0.3">
      <c r="P1316"/>
      <c r="Q1316"/>
      <c r="R1316"/>
      <c r="S1316"/>
      <c r="T1316"/>
    </row>
    <row r="1317" spans="16:20" x14ac:dyDescent="0.3">
      <c r="P1317"/>
      <c r="Q1317"/>
      <c r="R1317"/>
      <c r="S1317"/>
      <c r="T1317"/>
    </row>
    <row r="1318" spans="16:20" x14ac:dyDescent="0.3">
      <c r="P1318"/>
      <c r="Q1318"/>
      <c r="R1318"/>
      <c r="S1318"/>
      <c r="T1318"/>
    </row>
    <row r="1319" spans="16:20" x14ac:dyDescent="0.3">
      <c r="P1319"/>
      <c r="Q1319"/>
      <c r="R1319"/>
      <c r="S1319"/>
      <c r="T1319"/>
    </row>
    <row r="1320" spans="16:20" x14ac:dyDescent="0.3">
      <c r="P1320"/>
      <c r="Q1320"/>
      <c r="R1320"/>
      <c r="S1320"/>
      <c r="T1320"/>
    </row>
    <row r="1321" spans="16:20" x14ac:dyDescent="0.3">
      <c r="P1321"/>
      <c r="Q1321"/>
      <c r="R1321"/>
      <c r="S1321"/>
      <c r="T1321"/>
    </row>
    <row r="1322" spans="16:20" x14ac:dyDescent="0.3">
      <c r="P1322"/>
      <c r="Q1322"/>
      <c r="R1322"/>
      <c r="S1322"/>
      <c r="T1322"/>
    </row>
    <row r="1323" spans="16:20" x14ac:dyDescent="0.3">
      <c r="P1323"/>
      <c r="Q1323"/>
      <c r="R1323"/>
      <c r="S1323"/>
      <c r="T1323"/>
    </row>
    <row r="1324" spans="16:20" x14ac:dyDescent="0.3">
      <c r="P1324"/>
      <c r="Q1324"/>
      <c r="R1324"/>
      <c r="S1324"/>
      <c r="T1324"/>
    </row>
    <row r="1325" spans="16:20" x14ac:dyDescent="0.3">
      <c r="P1325"/>
      <c r="Q1325"/>
      <c r="R1325"/>
      <c r="S1325"/>
      <c r="T1325"/>
    </row>
    <row r="1326" spans="16:20" x14ac:dyDescent="0.3">
      <c r="P1326"/>
      <c r="Q1326"/>
      <c r="R1326"/>
      <c r="S1326"/>
      <c r="T1326"/>
    </row>
    <row r="1327" spans="16:20" x14ac:dyDescent="0.3">
      <c r="P1327"/>
      <c r="Q1327"/>
      <c r="R1327"/>
      <c r="S1327"/>
      <c r="T1327"/>
    </row>
    <row r="1328" spans="16:20" x14ac:dyDescent="0.3">
      <c r="P1328"/>
      <c r="Q1328"/>
      <c r="R1328"/>
      <c r="S1328"/>
      <c r="T1328"/>
    </row>
    <row r="1329" spans="16:20" x14ac:dyDescent="0.3">
      <c r="P1329"/>
      <c r="Q1329"/>
      <c r="R1329"/>
      <c r="S1329"/>
      <c r="T1329"/>
    </row>
    <row r="1330" spans="16:20" x14ac:dyDescent="0.3">
      <c r="P1330"/>
      <c r="Q1330"/>
      <c r="R1330"/>
      <c r="S1330"/>
      <c r="T1330"/>
    </row>
    <row r="1331" spans="16:20" x14ac:dyDescent="0.3">
      <c r="P1331"/>
      <c r="Q1331"/>
      <c r="R1331"/>
      <c r="S1331"/>
      <c r="T1331"/>
    </row>
    <row r="1332" spans="16:20" x14ac:dyDescent="0.3">
      <c r="P1332"/>
      <c r="Q1332"/>
      <c r="R1332"/>
      <c r="S1332"/>
      <c r="T1332"/>
    </row>
    <row r="1333" spans="16:20" x14ac:dyDescent="0.3">
      <c r="P1333"/>
      <c r="Q1333"/>
      <c r="R1333"/>
      <c r="S1333"/>
      <c r="T1333"/>
    </row>
    <row r="1334" spans="16:20" x14ac:dyDescent="0.3">
      <c r="P1334"/>
      <c r="Q1334"/>
      <c r="R1334"/>
      <c r="S1334"/>
      <c r="T1334"/>
    </row>
    <row r="1335" spans="16:20" x14ac:dyDescent="0.3">
      <c r="P1335"/>
      <c r="Q1335"/>
      <c r="R1335"/>
      <c r="S1335"/>
      <c r="T1335"/>
    </row>
    <row r="1336" spans="16:20" x14ac:dyDescent="0.3">
      <c r="P1336"/>
      <c r="Q1336"/>
      <c r="R1336"/>
      <c r="S1336"/>
      <c r="T1336"/>
    </row>
    <row r="1337" spans="16:20" x14ac:dyDescent="0.3">
      <c r="P1337"/>
      <c r="Q1337"/>
      <c r="R1337"/>
      <c r="S1337"/>
      <c r="T1337"/>
    </row>
    <row r="1338" spans="16:20" x14ac:dyDescent="0.3">
      <c r="P1338"/>
      <c r="Q1338"/>
      <c r="R1338"/>
      <c r="S1338"/>
      <c r="T1338"/>
    </row>
    <row r="1339" spans="16:20" x14ac:dyDescent="0.3">
      <c r="P1339"/>
      <c r="Q1339"/>
      <c r="R1339"/>
      <c r="S1339"/>
      <c r="T1339"/>
    </row>
    <row r="1340" spans="16:20" x14ac:dyDescent="0.3">
      <c r="P1340"/>
      <c r="Q1340"/>
      <c r="R1340"/>
      <c r="S1340"/>
      <c r="T1340"/>
    </row>
    <row r="1341" spans="16:20" x14ac:dyDescent="0.3">
      <c r="P1341"/>
      <c r="Q1341"/>
      <c r="R1341"/>
      <c r="S1341"/>
      <c r="T1341"/>
    </row>
    <row r="1342" spans="16:20" x14ac:dyDescent="0.3">
      <c r="P1342"/>
      <c r="Q1342"/>
      <c r="R1342"/>
      <c r="S1342"/>
      <c r="T1342"/>
    </row>
    <row r="1343" spans="16:20" x14ac:dyDescent="0.3">
      <c r="P1343"/>
      <c r="Q1343"/>
      <c r="R1343"/>
      <c r="S1343"/>
      <c r="T1343"/>
    </row>
    <row r="1344" spans="16:20" x14ac:dyDescent="0.3">
      <c r="P1344"/>
      <c r="Q1344"/>
      <c r="R1344"/>
      <c r="S1344"/>
      <c r="T1344"/>
    </row>
    <row r="1345" spans="16:20" x14ac:dyDescent="0.3">
      <c r="P1345"/>
      <c r="Q1345"/>
      <c r="R1345"/>
      <c r="S1345"/>
      <c r="T1345"/>
    </row>
    <row r="1346" spans="16:20" x14ac:dyDescent="0.3">
      <c r="P1346"/>
      <c r="Q1346"/>
      <c r="R1346"/>
      <c r="S1346"/>
      <c r="T1346"/>
    </row>
    <row r="1347" spans="16:20" x14ac:dyDescent="0.3">
      <c r="P1347"/>
      <c r="Q1347"/>
      <c r="R1347"/>
      <c r="S1347"/>
      <c r="T1347"/>
    </row>
    <row r="1348" spans="16:20" x14ac:dyDescent="0.3">
      <c r="P1348"/>
      <c r="Q1348"/>
      <c r="R1348"/>
      <c r="S1348"/>
      <c r="T1348"/>
    </row>
    <row r="1349" spans="16:20" x14ac:dyDescent="0.3">
      <c r="P1349"/>
      <c r="Q1349"/>
      <c r="R1349"/>
      <c r="S1349"/>
      <c r="T1349"/>
    </row>
    <row r="1350" spans="16:20" x14ac:dyDescent="0.3">
      <c r="P1350"/>
      <c r="Q1350"/>
      <c r="R1350"/>
      <c r="S1350"/>
      <c r="T1350"/>
    </row>
    <row r="1351" spans="16:20" x14ac:dyDescent="0.3">
      <c r="P1351"/>
      <c r="Q1351"/>
      <c r="R1351"/>
      <c r="S1351"/>
      <c r="T1351"/>
    </row>
    <row r="1352" spans="16:20" x14ac:dyDescent="0.3">
      <c r="P1352"/>
      <c r="Q1352"/>
      <c r="R1352"/>
      <c r="S1352"/>
      <c r="T1352"/>
    </row>
    <row r="1353" spans="16:20" x14ac:dyDescent="0.3">
      <c r="P1353"/>
      <c r="Q1353"/>
      <c r="R1353"/>
      <c r="S1353"/>
      <c r="T1353"/>
    </row>
    <row r="1354" spans="16:20" x14ac:dyDescent="0.3">
      <c r="P1354"/>
      <c r="Q1354"/>
      <c r="R1354"/>
      <c r="S1354"/>
      <c r="T1354"/>
    </row>
    <row r="1355" spans="16:20" x14ac:dyDescent="0.3">
      <c r="P1355"/>
      <c r="Q1355"/>
      <c r="R1355"/>
      <c r="S1355"/>
      <c r="T1355"/>
    </row>
    <row r="1356" spans="16:20" x14ac:dyDescent="0.3">
      <c r="P1356"/>
      <c r="Q1356"/>
      <c r="R1356"/>
      <c r="S1356"/>
      <c r="T1356"/>
    </row>
    <row r="1357" spans="16:20" x14ac:dyDescent="0.3">
      <c r="P1357"/>
      <c r="Q1357"/>
      <c r="R1357"/>
      <c r="S1357"/>
      <c r="T1357"/>
    </row>
    <row r="1358" spans="16:20" x14ac:dyDescent="0.3">
      <c r="P1358"/>
      <c r="Q1358"/>
      <c r="R1358"/>
      <c r="S1358"/>
      <c r="T1358"/>
    </row>
    <row r="1359" spans="16:20" x14ac:dyDescent="0.3">
      <c r="P1359"/>
      <c r="Q1359"/>
      <c r="R1359"/>
      <c r="S1359"/>
      <c r="T1359"/>
    </row>
    <row r="1360" spans="16:20" x14ac:dyDescent="0.3">
      <c r="P1360"/>
      <c r="Q1360"/>
      <c r="R1360"/>
      <c r="S1360"/>
      <c r="T1360"/>
    </row>
    <row r="1361" spans="16:20" x14ac:dyDescent="0.3">
      <c r="P1361"/>
      <c r="Q1361"/>
      <c r="R1361"/>
      <c r="S1361"/>
      <c r="T1361"/>
    </row>
    <row r="1362" spans="16:20" x14ac:dyDescent="0.3">
      <c r="P1362"/>
      <c r="Q1362"/>
      <c r="R1362"/>
      <c r="S1362"/>
      <c r="T1362"/>
    </row>
    <row r="1363" spans="16:20" x14ac:dyDescent="0.3">
      <c r="P1363"/>
      <c r="Q1363"/>
      <c r="R1363"/>
      <c r="S1363"/>
      <c r="T1363"/>
    </row>
    <row r="1364" spans="16:20" x14ac:dyDescent="0.3">
      <c r="P1364"/>
      <c r="Q1364"/>
      <c r="R1364"/>
      <c r="S1364"/>
      <c r="T1364"/>
    </row>
    <row r="1365" spans="16:20" x14ac:dyDescent="0.3">
      <c r="P1365"/>
      <c r="Q1365"/>
      <c r="R1365"/>
      <c r="S1365"/>
      <c r="T1365"/>
    </row>
    <row r="1366" spans="16:20" x14ac:dyDescent="0.3">
      <c r="P1366"/>
      <c r="Q1366"/>
      <c r="R1366"/>
      <c r="S1366"/>
      <c r="T1366"/>
    </row>
    <row r="1367" spans="16:20" x14ac:dyDescent="0.3">
      <c r="P1367"/>
      <c r="Q1367"/>
      <c r="R1367"/>
      <c r="S1367"/>
      <c r="T1367"/>
    </row>
    <row r="1368" spans="16:20" x14ac:dyDescent="0.3">
      <c r="P1368"/>
      <c r="Q1368"/>
      <c r="R1368"/>
      <c r="S1368"/>
      <c r="T1368"/>
    </row>
    <row r="1369" spans="16:20" x14ac:dyDescent="0.3">
      <c r="P1369"/>
      <c r="Q1369"/>
      <c r="R1369"/>
      <c r="S1369"/>
      <c r="T1369"/>
    </row>
    <row r="1370" spans="16:20" x14ac:dyDescent="0.3">
      <c r="P1370"/>
      <c r="Q1370"/>
      <c r="R1370"/>
      <c r="S1370"/>
      <c r="T1370"/>
    </row>
    <row r="1371" spans="16:20" x14ac:dyDescent="0.3">
      <c r="P1371"/>
      <c r="Q1371"/>
      <c r="R1371"/>
      <c r="S1371"/>
      <c r="T1371"/>
    </row>
    <row r="1372" spans="16:20" x14ac:dyDescent="0.3">
      <c r="P1372"/>
      <c r="Q1372"/>
      <c r="R1372"/>
      <c r="S1372"/>
      <c r="T1372"/>
    </row>
    <row r="1373" spans="16:20" x14ac:dyDescent="0.3">
      <c r="P1373"/>
      <c r="Q1373"/>
      <c r="R1373"/>
      <c r="S1373"/>
      <c r="T1373"/>
    </row>
    <row r="1374" spans="16:20" x14ac:dyDescent="0.3">
      <c r="P1374"/>
      <c r="Q1374"/>
      <c r="R1374"/>
      <c r="S1374"/>
      <c r="T1374"/>
    </row>
    <row r="1375" spans="16:20" x14ac:dyDescent="0.3">
      <c r="P1375"/>
      <c r="Q1375"/>
      <c r="R1375"/>
      <c r="S1375"/>
      <c r="T1375"/>
    </row>
    <row r="1376" spans="16:20" x14ac:dyDescent="0.3">
      <c r="P1376"/>
      <c r="Q1376"/>
      <c r="R1376"/>
      <c r="S1376"/>
      <c r="T1376"/>
    </row>
    <row r="1377" spans="16:20" x14ac:dyDescent="0.3">
      <c r="P1377"/>
      <c r="Q1377"/>
      <c r="R1377"/>
      <c r="S1377"/>
      <c r="T1377"/>
    </row>
    <row r="1378" spans="16:20" x14ac:dyDescent="0.3">
      <c r="P1378"/>
      <c r="Q1378"/>
      <c r="R1378"/>
      <c r="S1378"/>
      <c r="T1378"/>
    </row>
    <row r="1379" spans="16:20" x14ac:dyDescent="0.3">
      <c r="P1379"/>
      <c r="Q1379"/>
      <c r="R1379"/>
      <c r="S1379"/>
      <c r="T1379"/>
    </row>
    <row r="1380" spans="16:20" x14ac:dyDescent="0.3">
      <c r="P1380"/>
      <c r="Q1380"/>
      <c r="R1380"/>
      <c r="S1380"/>
      <c r="T1380"/>
    </row>
    <row r="1381" spans="16:20" x14ac:dyDescent="0.3">
      <c r="P1381"/>
      <c r="Q1381"/>
      <c r="R1381"/>
      <c r="S1381"/>
      <c r="T1381"/>
    </row>
    <row r="1382" spans="16:20" x14ac:dyDescent="0.3">
      <c r="P1382"/>
      <c r="Q1382"/>
      <c r="R1382"/>
      <c r="S1382"/>
      <c r="T1382"/>
    </row>
    <row r="1383" spans="16:20" x14ac:dyDescent="0.3">
      <c r="P1383"/>
      <c r="Q1383"/>
      <c r="R1383"/>
      <c r="S1383"/>
      <c r="T1383"/>
    </row>
    <row r="1384" spans="16:20" x14ac:dyDescent="0.3">
      <c r="P1384"/>
      <c r="Q1384"/>
      <c r="R1384"/>
      <c r="S1384"/>
      <c r="T1384"/>
    </row>
    <row r="1385" spans="16:20" x14ac:dyDescent="0.3">
      <c r="P1385"/>
      <c r="Q1385"/>
      <c r="R1385"/>
      <c r="S1385"/>
      <c r="T1385"/>
    </row>
    <row r="1386" spans="16:20" x14ac:dyDescent="0.3">
      <c r="P1386"/>
      <c r="Q1386"/>
      <c r="R1386"/>
      <c r="S1386"/>
      <c r="T1386"/>
    </row>
    <row r="1387" spans="16:20" x14ac:dyDescent="0.3">
      <c r="P1387"/>
      <c r="Q1387"/>
      <c r="R1387"/>
      <c r="S1387"/>
      <c r="T1387"/>
    </row>
    <row r="1388" spans="16:20" x14ac:dyDescent="0.3">
      <c r="P1388"/>
      <c r="Q1388"/>
      <c r="R1388"/>
      <c r="S1388"/>
      <c r="T1388"/>
    </row>
    <row r="1389" spans="16:20" x14ac:dyDescent="0.3">
      <c r="P1389"/>
      <c r="Q1389"/>
      <c r="R1389"/>
      <c r="S1389"/>
      <c r="T1389"/>
    </row>
    <row r="1390" spans="16:20" x14ac:dyDescent="0.3">
      <c r="P1390"/>
      <c r="Q1390"/>
      <c r="R1390"/>
      <c r="S1390"/>
      <c r="T1390"/>
    </row>
    <row r="1391" spans="16:20" x14ac:dyDescent="0.3">
      <c r="P1391"/>
      <c r="Q1391"/>
      <c r="R1391"/>
      <c r="S1391"/>
      <c r="T1391"/>
    </row>
    <row r="1392" spans="16:20" x14ac:dyDescent="0.3">
      <c r="P1392"/>
      <c r="Q1392"/>
      <c r="R1392"/>
      <c r="S1392"/>
      <c r="T1392"/>
    </row>
    <row r="1393" spans="16:20" x14ac:dyDescent="0.3">
      <c r="P1393"/>
      <c r="Q1393"/>
      <c r="R1393"/>
      <c r="S1393"/>
      <c r="T1393"/>
    </row>
    <row r="1394" spans="16:20" x14ac:dyDescent="0.3">
      <c r="P1394"/>
      <c r="Q1394"/>
      <c r="R1394"/>
      <c r="S1394"/>
      <c r="T1394"/>
    </row>
    <row r="1395" spans="16:20" x14ac:dyDescent="0.3">
      <c r="P1395"/>
      <c r="Q1395"/>
      <c r="R1395"/>
      <c r="S1395"/>
      <c r="T1395"/>
    </row>
    <row r="1396" spans="16:20" x14ac:dyDescent="0.3">
      <c r="P1396"/>
      <c r="Q1396"/>
      <c r="R1396"/>
      <c r="S1396"/>
      <c r="T1396"/>
    </row>
    <row r="1397" spans="16:20" x14ac:dyDescent="0.3">
      <c r="P1397"/>
      <c r="Q1397"/>
      <c r="R1397"/>
      <c r="S1397"/>
      <c r="T1397"/>
    </row>
    <row r="1398" spans="16:20" x14ac:dyDescent="0.3">
      <c r="P1398"/>
      <c r="Q1398"/>
      <c r="R1398"/>
      <c r="S1398"/>
      <c r="T1398"/>
    </row>
    <row r="1399" spans="16:20" x14ac:dyDescent="0.3">
      <c r="P1399"/>
      <c r="Q1399"/>
      <c r="R1399"/>
      <c r="S1399"/>
      <c r="T1399"/>
    </row>
    <row r="1400" spans="16:20" x14ac:dyDescent="0.3">
      <c r="P1400"/>
      <c r="Q1400"/>
      <c r="R1400"/>
      <c r="S1400"/>
      <c r="T1400"/>
    </row>
    <row r="1401" spans="16:20" x14ac:dyDescent="0.3">
      <c r="P1401"/>
      <c r="Q1401"/>
      <c r="R1401"/>
      <c r="S1401"/>
      <c r="T1401"/>
    </row>
    <row r="1402" spans="16:20" x14ac:dyDescent="0.3">
      <c r="P1402"/>
      <c r="Q1402"/>
      <c r="R1402"/>
      <c r="S1402"/>
      <c r="T1402"/>
    </row>
    <row r="1403" spans="16:20" x14ac:dyDescent="0.3">
      <c r="P1403"/>
      <c r="Q1403"/>
      <c r="R1403"/>
      <c r="S1403"/>
      <c r="T1403"/>
    </row>
    <row r="1404" spans="16:20" x14ac:dyDescent="0.3">
      <c r="P1404"/>
      <c r="Q1404"/>
      <c r="R1404"/>
      <c r="S1404"/>
      <c r="T1404"/>
    </row>
    <row r="1405" spans="16:20" x14ac:dyDescent="0.3">
      <c r="P1405"/>
      <c r="Q1405"/>
      <c r="R1405"/>
      <c r="S1405"/>
      <c r="T1405"/>
    </row>
    <row r="1406" spans="16:20" x14ac:dyDescent="0.3">
      <c r="P1406"/>
      <c r="Q1406"/>
      <c r="R1406"/>
      <c r="S1406"/>
      <c r="T1406"/>
    </row>
    <row r="1407" spans="16:20" x14ac:dyDescent="0.3">
      <c r="P1407"/>
      <c r="Q1407"/>
      <c r="R1407"/>
      <c r="S1407"/>
      <c r="T1407"/>
    </row>
    <row r="1408" spans="16:20" x14ac:dyDescent="0.3">
      <c r="P1408"/>
      <c r="Q1408"/>
      <c r="R1408"/>
      <c r="S1408"/>
      <c r="T1408"/>
    </row>
    <row r="1409" spans="16:20" x14ac:dyDescent="0.3">
      <c r="P1409"/>
      <c r="Q1409"/>
      <c r="R1409"/>
      <c r="S1409"/>
      <c r="T1409"/>
    </row>
    <row r="1410" spans="16:20" x14ac:dyDescent="0.3">
      <c r="P1410"/>
      <c r="Q1410"/>
      <c r="R1410"/>
      <c r="S1410"/>
      <c r="T1410"/>
    </row>
    <row r="1411" spans="16:20" x14ac:dyDescent="0.3">
      <c r="P1411"/>
      <c r="Q1411"/>
      <c r="R1411"/>
      <c r="S1411"/>
      <c r="T1411"/>
    </row>
    <row r="1412" spans="16:20" x14ac:dyDescent="0.3">
      <c r="P1412"/>
      <c r="Q1412"/>
      <c r="R1412"/>
      <c r="S1412"/>
      <c r="T1412"/>
    </row>
    <row r="1413" spans="16:20" x14ac:dyDescent="0.3">
      <c r="P1413"/>
      <c r="Q1413"/>
      <c r="R1413"/>
      <c r="S1413"/>
      <c r="T1413"/>
    </row>
    <row r="1414" spans="16:20" x14ac:dyDescent="0.3">
      <c r="P1414"/>
      <c r="Q1414"/>
      <c r="R1414"/>
      <c r="S1414"/>
      <c r="T1414"/>
    </row>
    <row r="1415" spans="16:20" x14ac:dyDescent="0.3">
      <c r="P1415"/>
      <c r="Q1415"/>
      <c r="R1415"/>
      <c r="S1415"/>
      <c r="T1415"/>
    </row>
    <row r="1416" spans="16:20" x14ac:dyDescent="0.3">
      <c r="P1416"/>
      <c r="Q1416"/>
      <c r="R1416"/>
      <c r="S1416"/>
      <c r="T1416"/>
    </row>
    <row r="1417" spans="16:20" x14ac:dyDescent="0.3">
      <c r="P1417"/>
      <c r="Q1417"/>
      <c r="R1417"/>
      <c r="S1417"/>
      <c r="T1417"/>
    </row>
    <row r="1418" spans="16:20" x14ac:dyDescent="0.3">
      <c r="P1418"/>
      <c r="Q1418"/>
      <c r="R1418"/>
      <c r="S1418"/>
      <c r="T1418"/>
    </row>
    <row r="1419" spans="16:20" x14ac:dyDescent="0.3">
      <c r="P1419"/>
      <c r="Q1419"/>
      <c r="R1419"/>
      <c r="S1419"/>
      <c r="T1419"/>
    </row>
    <row r="1420" spans="16:20" x14ac:dyDescent="0.3">
      <c r="P1420"/>
      <c r="Q1420"/>
      <c r="R1420"/>
      <c r="S1420"/>
      <c r="T1420"/>
    </row>
    <row r="1421" spans="16:20" x14ac:dyDescent="0.3">
      <c r="P1421"/>
      <c r="Q1421"/>
      <c r="R1421"/>
      <c r="S1421"/>
      <c r="T1421"/>
    </row>
    <row r="1422" spans="16:20" x14ac:dyDescent="0.3">
      <c r="P1422"/>
      <c r="Q1422"/>
      <c r="R1422"/>
      <c r="S1422"/>
      <c r="T1422"/>
    </row>
    <row r="1423" spans="16:20" x14ac:dyDescent="0.3">
      <c r="P1423"/>
      <c r="Q1423"/>
      <c r="R1423"/>
      <c r="S1423"/>
      <c r="T1423"/>
    </row>
    <row r="1424" spans="16:20" x14ac:dyDescent="0.3">
      <c r="P1424"/>
      <c r="Q1424"/>
      <c r="R1424"/>
      <c r="S1424"/>
      <c r="T1424"/>
    </row>
    <row r="1425" spans="16:20" x14ac:dyDescent="0.3">
      <c r="P1425"/>
      <c r="Q1425"/>
      <c r="R1425"/>
      <c r="S1425"/>
      <c r="T1425"/>
    </row>
    <row r="1426" spans="16:20" x14ac:dyDescent="0.3">
      <c r="P1426"/>
      <c r="Q1426"/>
      <c r="R1426"/>
      <c r="S1426"/>
      <c r="T1426"/>
    </row>
    <row r="1427" spans="16:20" x14ac:dyDescent="0.3">
      <c r="P1427"/>
      <c r="Q1427"/>
      <c r="R1427"/>
      <c r="S1427"/>
      <c r="T1427"/>
    </row>
    <row r="1428" spans="16:20" x14ac:dyDescent="0.3">
      <c r="P1428"/>
      <c r="Q1428"/>
      <c r="R1428"/>
      <c r="S1428"/>
      <c r="T1428"/>
    </row>
    <row r="1429" spans="16:20" x14ac:dyDescent="0.3">
      <c r="P1429"/>
      <c r="Q1429"/>
      <c r="R1429"/>
      <c r="S1429"/>
      <c r="T1429"/>
    </row>
    <row r="1430" spans="16:20" x14ac:dyDescent="0.3">
      <c r="P1430"/>
      <c r="Q1430"/>
      <c r="R1430"/>
      <c r="S1430"/>
      <c r="T1430"/>
    </row>
    <row r="1431" spans="16:20" x14ac:dyDescent="0.3">
      <c r="P1431"/>
      <c r="Q1431"/>
      <c r="R1431"/>
      <c r="S1431"/>
      <c r="T1431"/>
    </row>
    <row r="1432" spans="16:20" x14ac:dyDescent="0.3">
      <c r="P1432"/>
      <c r="Q1432"/>
      <c r="R1432"/>
      <c r="S1432"/>
      <c r="T1432"/>
    </row>
    <row r="1433" spans="16:20" x14ac:dyDescent="0.3">
      <c r="P1433"/>
      <c r="Q1433"/>
      <c r="R1433"/>
      <c r="S1433"/>
      <c r="T1433"/>
    </row>
    <row r="1434" spans="16:20" x14ac:dyDescent="0.3">
      <c r="P1434"/>
      <c r="Q1434"/>
      <c r="R1434"/>
      <c r="S1434"/>
      <c r="T1434"/>
    </row>
    <row r="1435" spans="16:20" x14ac:dyDescent="0.3">
      <c r="P1435"/>
      <c r="Q1435"/>
      <c r="R1435"/>
      <c r="S1435"/>
      <c r="T1435"/>
    </row>
    <row r="1436" spans="16:20" x14ac:dyDescent="0.3">
      <c r="P1436"/>
      <c r="Q1436"/>
      <c r="R1436"/>
      <c r="S1436"/>
      <c r="T1436"/>
    </row>
    <row r="1437" spans="16:20" x14ac:dyDescent="0.3">
      <c r="P1437"/>
      <c r="Q1437"/>
      <c r="R1437"/>
      <c r="S1437"/>
      <c r="T1437"/>
    </row>
    <row r="1438" spans="16:20" x14ac:dyDescent="0.3">
      <c r="P1438"/>
      <c r="Q1438"/>
      <c r="R1438"/>
      <c r="S1438"/>
      <c r="T1438"/>
    </row>
    <row r="1439" spans="16:20" x14ac:dyDescent="0.3">
      <c r="P1439"/>
      <c r="Q1439"/>
      <c r="R1439"/>
      <c r="S1439"/>
      <c r="T1439"/>
    </row>
    <row r="1440" spans="16:20" x14ac:dyDescent="0.3">
      <c r="P1440"/>
      <c r="Q1440"/>
      <c r="R1440"/>
      <c r="S1440"/>
      <c r="T1440"/>
    </row>
    <row r="1441" spans="16:20" x14ac:dyDescent="0.3">
      <c r="P1441"/>
      <c r="Q1441"/>
      <c r="R1441"/>
      <c r="S1441"/>
      <c r="T1441"/>
    </row>
    <row r="1442" spans="16:20" x14ac:dyDescent="0.3">
      <c r="P1442"/>
      <c r="Q1442"/>
      <c r="R1442"/>
      <c r="S1442"/>
      <c r="T1442"/>
    </row>
    <row r="1443" spans="16:20" x14ac:dyDescent="0.3">
      <c r="P1443"/>
      <c r="Q1443"/>
      <c r="R1443"/>
      <c r="S1443"/>
      <c r="T1443"/>
    </row>
    <row r="1444" spans="16:20" x14ac:dyDescent="0.3">
      <c r="P1444"/>
      <c r="Q1444"/>
      <c r="R1444"/>
      <c r="S1444"/>
      <c r="T1444"/>
    </row>
    <row r="1445" spans="16:20" x14ac:dyDescent="0.3">
      <c r="P1445"/>
      <c r="Q1445"/>
      <c r="R1445"/>
      <c r="S1445"/>
      <c r="T1445"/>
    </row>
    <row r="1446" spans="16:20" x14ac:dyDescent="0.3">
      <c r="P1446"/>
      <c r="Q1446"/>
      <c r="R1446"/>
      <c r="S1446"/>
      <c r="T1446"/>
    </row>
    <row r="1447" spans="16:20" x14ac:dyDescent="0.3">
      <c r="P1447"/>
      <c r="Q1447"/>
      <c r="R1447"/>
      <c r="S1447"/>
      <c r="T1447"/>
    </row>
    <row r="1448" spans="16:20" x14ac:dyDescent="0.3">
      <c r="P1448"/>
      <c r="Q1448"/>
      <c r="R1448"/>
      <c r="S1448"/>
      <c r="T1448"/>
    </row>
    <row r="1449" spans="16:20" x14ac:dyDescent="0.3">
      <c r="P1449"/>
      <c r="Q1449"/>
      <c r="R1449"/>
      <c r="S1449"/>
      <c r="T1449"/>
    </row>
    <row r="1450" spans="16:20" x14ac:dyDescent="0.3">
      <c r="P1450"/>
      <c r="Q1450"/>
      <c r="R1450"/>
      <c r="S1450"/>
      <c r="T1450"/>
    </row>
    <row r="1451" spans="16:20" x14ac:dyDescent="0.3">
      <c r="P1451"/>
      <c r="Q1451"/>
      <c r="R1451"/>
      <c r="S1451"/>
      <c r="T1451"/>
    </row>
    <row r="1452" spans="16:20" x14ac:dyDescent="0.3">
      <c r="P1452"/>
      <c r="Q1452"/>
      <c r="R1452"/>
      <c r="S1452"/>
      <c r="T1452"/>
    </row>
    <row r="1453" spans="16:20" x14ac:dyDescent="0.3">
      <c r="P1453"/>
      <c r="Q1453"/>
      <c r="R1453"/>
      <c r="S1453"/>
      <c r="T1453"/>
    </row>
    <row r="1454" spans="16:20" x14ac:dyDescent="0.3">
      <c r="P1454"/>
      <c r="Q1454"/>
      <c r="R1454"/>
      <c r="S1454"/>
      <c r="T1454"/>
    </row>
    <row r="1455" spans="16:20" x14ac:dyDescent="0.3">
      <c r="P1455"/>
      <c r="Q1455"/>
      <c r="R1455"/>
      <c r="S1455"/>
      <c r="T1455"/>
    </row>
    <row r="1456" spans="16:20" x14ac:dyDescent="0.3">
      <c r="P1456"/>
      <c r="Q1456"/>
      <c r="R1456"/>
      <c r="S1456"/>
      <c r="T1456"/>
    </row>
    <row r="1457" spans="16:20" x14ac:dyDescent="0.3">
      <c r="P1457"/>
      <c r="Q1457"/>
      <c r="R1457"/>
      <c r="S1457"/>
      <c r="T1457"/>
    </row>
    <row r="1458" spans="16:20" x14ac:dyDescent="0.3">
      <c r="P1458"/>
      <c r="Q1458"/>
      <c r="R1458"/>
      <c r="S1458"/>
      <c r="T1458"/>
    </row>
    <row r="1459" spans="16:20" x14ac:dyDescent="0.3">
      <c r="P1459"/>
      <c r="Q1459"/>
      <c r="R1459"/>
      <c r="S1459"/>
      <c r="T1459"/>
    </row>
    <row r="1460" spans="16:20" x14ac:dyDescent="0.3">
      <c r="P1460"/>
      <c r="Q1460"/>
      <c r="R1460"/>
      <c r="S1460"/>
      <c r="T1460"/>
    </row>
    <row r="1461" spans="16:20" x14ac:dyDescent="0.3">
      <c r="P1461"/>
      <c r="Q1461"/>
      <c r="R1461"/>
      <c r="S1461"/>
      <c r="T1461"/>
    </row>
    <row r="1462" spans="16:20" x14ac:dyDescent="0.3">
      <c r="P1462"/>
      <c r="Q1462"/>
      <c r="R1462"/>
      <c r="S1462"/>
      <c r="T1462"/>
    </row>
    <row r="1463" spans="16:20" x14ac:dyDescent="0.3">
      <c r="P1463"/>
      <c r="Q1463"/>
      <c r="R1463"/>
      <c r="S1463"/>
      <c r="T1463"/>
    </row>
    <row r="1464" spans="16:20" x14ac:dyDescent="0.3">
      <c r="P1464"/>
      <c r="Q1464"/>
      <c r="R1464"/>
      <c r="S1464"/>
      <c r="T1464"/>
    </row>
    <row r="1465" spans="16:20" x14ac:dyDescent="0.3">
      <c r="P1465"/>
      <c r="Q1465"/>
      <c r="R1465"/>
      <c r="S1465"/>
      <c r="T1465"/>
    </row>
    <row r="1466" spans="16:20" x14ac:dyDescent="0.3">
      <c r="P1466"/>
      <c r="Q1466"/>
      <c r="R1466"/>
      <c r="S1466"/>
      <c r="T1466"/>
    </row>
    <row r="1467" spans="16:20" x14ac:dyDescent="0.3">
      <c r="P1467"/>
      <c r="Q1467"/>
      <c r="R1467"/>
      <c r="S1467"/>
      <c r="T1467"/>
    </row>
    <row r="1468" spans="16:20" x14ac:dyDescent="0.3">
      <c r="P1468"/>
      <c r="Q1468"/>
      <c r="R1468"/>
      <c r="S1468"/>
      <c r="T1468"/>
    </row>
    <row r="1469" spans="16:20" x14ac:dyDescent="0.3">
      <c r="P1469"/>
      <c r="Q1469"/>
      <c r="R1469"/>
      <c r="S1469"/>
      <c r="T1469"/>
    </row>
    <row r="1470" spans="16:20" x14ac:dyDescent="0.3">
      <c r="P1470"/>
      <c r="Q1470"/>
      <c r="R1470"/>
      <c r="S1470"/>
      <c r="T1470"/>
    </row>
    <row r="1471" spans="16:20" x14ac:dyDescent="0.3">
      <c r="P1471"/>
      <c r="Q1471"/>
      <c r="R1471"/>
      <c r="S1471"/>
      <c r="T1471"/>
    </row>
    <row r="1472" spans="16:20" x14ac:dyDescent="0.3">
      <c r="P1472"/>
      <c r="Q1472"/>
      <c r="R1472"/>
      <c r="S1472"/>
      <c r="T1472"/>
    </row>
    <row r="1473" spans="16:20" x14ac:dyDescent="0.3">
      <c r="P1473"/>
      <c r="Q1473"/>
      <c r="R1473"/>
      <c r="S1473"/>
      <c r="T1473"/>
    </row>
    <row r="1474" spans="16:20" x14ac:dyDescent="0.3">
      <c r="P1474"/>
      <c r="Q1474"/>
      <c r="R1474"/>
      <c r="S1474"/>
      <c r="T1474"/>
    </row>
    <row r="1475" spans="16:20" x14ac:dyDescent="0.3">
      <c r="P1475"/>
      <c r="Q1475"/>
      <c r="R1475"/>
      <c r="S1475"/>
      <c r="T1475"/>
    </row>
    <row r="1476" spans="16:20" x14ac:dyDescent="0.3">
      <c r="P1476"/>
      <c r="Q1476"/>
      <c r="R1476"/>
      <c r="S1476"/>
      <c r="T1476"/>
    </row>
    <row r="1477" spans="16:20" x14ac:dyDescent="0.3">
      <c r="P1477"/>
      <c r="Q1477"/>
      <c r="R1477"/>
      <c r="S1477"/>
      <c r="T1477"/>
    </row>
    <row r="1478" spans="16:20" x14ac:dyDescent="0.3">
      <c r="P1478"/>
      <c r="Q1478"/>
      <c r="R1478"/>
      <c r="S1478"/>
      <c r="T1478"/>
    </row>
    <row r="1479" spans="16:20" x14ac:dyDescent="0.3">
      <c r="P1479"/>
      <c r="Q1479"/>
      <c r="R1479"/>
      <c r="S1479"/>
      <c r="T1479"/>
    </row>
    <row r="1480" spans="16:20" x14ac:dyDescent="0.3">
      <c r="P1480"/>
      <c r="Q1480"/>
      <c r="R1480"/>
      <c r="S1480"/>
      <c r="T1480"/>
    </row>
    <row r="1481" spans="16:20" x14ac:dyDescent="0.3">
      <c r="P1481"/>
      <c r="Q1481"/>
      <c r="R1481"/>
      <c r="S1481"/>
      <c r="T1481"/>
    </row>
    <row r="1482" spans="16:20" x14ac:dyDescent="0.3">
      <c r="P1482"/>
      <c r="Q1482"/>
      <c r="R1482"/>
      <c r="S1482"/>
      <c r="T1482"/>
    </row>
    <row r="1483" spans="16:20" x14ac:dyDescent="0.3">
      <c r="P1483"/>
      <c r="Q1483"/>
      <c r="R1483"/>
      <c r="S1483"/>
      <c r="T1483"/>
    </row>
    <row r="1484" spans="16:20" x14ac:dyDescent="0.3">
      <c r="P1484"/>
      <c r="Q1484"/>
      <c r="R1484"/>
      <c r="S1484"/>
      <c r="T1484"/>
    </row>
    <row r="1485" spans="16:20" x14ac:dyDescent="0.3">
      <c r="P1485"/>
      <c r="Q1485"/>
      <c r="R1485"/>
      <c r="S1485"/>
      <c r="T1485"/>
    </row>
    <row r="1486" spans="16:20" x14ac:dyDescent="0.3">
      <c r="P1486"/>
      <c r="Q1486"/>
      <c r="R1486"/>
      <c r="S1486"/>
      <c r="T1486"/>
    </row>
    <row r="1487" spans="16:20" x14ac:dyDescent="0.3">
      <c r="P1487"/>
      <c r="Q1487"/>
      <c r="R1487"/>
      <c r="S1487"/>
      <c r="T1487"/>
    </row>
    <row r="1488" spans="16:20" x14ac:dyDescent="0.3">
      <c r="P1488"/>
      <c r="Q1488"/>
      <c r="R1488"/>
      <c r="S1488"/>
      <c r="T1488"/>
    </row>
    <row r="1489" spans="16:20" x14ac:dyDescent="0.3">
      <c r="P1489"/>
      <c r="Q1489"/>
      <c r="R1489"/>
      <c r="S1489"/>
      <c r="T1489"/>
    </row>
    <row r="1490" spans="16:20" x14ac:dyDescent="0.3">
      <c r="P1490"/>
      <c r="Q1490"/>
      <c r="R1490"/>
      <c r="S1490"/>
      <c r="T1490"/>
    </row>
    <row r="1491" spans="16:20" x14ac:dyDescent="0.3">
      <c r="P1491"/>
      <c r="Q1491"/>
      <c r="R1491"/>
      <c r="S1491"/>
      <c r="T1491"/>
    </row>
    <row r="1492" spans="16:20" x14ac:dyDescent="0.3">
      <c r="P1492"/>
      <c r="Q1492"/>
      <c r="R1492"/>
      <c r="S1492"/>
      <c r="T1492"/>
    </row>
    <row r="1493" spans="16:20" x14ac:dyDescent="0.3">
      <c r="P1493"/>
      <c r="Q1493"/>
      <c r="R1493"/>
      <c r="S1493"/>
      <c r="T1493"/>
    </row>
    <row r="1494" spans="16:20" x14ac:dyDescent="0.3">
      <c r="P1494"/>
      <c r="Q1494"/>
      <c r="R1494"/>
      <c r="S1494"/>
      <c r="T1494"/>
    </row>
    <row r="1495" spans="16:20" x14ac:dyDescent="0.3">
      <c r="P1495"/>
      <c r="Q1495"/>
      <c r="R1495"/>
      <c r="S1495"/>
      <c r="T1495"/>
    </row>
    <row r="1496" spans="16:20" x14ac:dyDescent="0.3">
      <c r="P1496"/>
      <c r="Q1496"/>
      <c r="R1496"/>
      <c r="S1496"/>
      <c r="T1496"/>
    </row>
    <row r="1497" spans="16:20" x14ac:dyDescent="0.3">
      <c r="P1497"/>
      <c r="Q1497"/>
      <c r="R1497"/>
      <c r="S1497"/>
      <c r="T1497"/>
    </row>
    <row r="1498" spans="16:20" x14ac:dyDescent="0.3">
      <c r="P1498"/>
      <c r="Q1498"/>
      <c r="R1498"/>
      <c r="S1498"/>
      <c r="T1498"/>
    </row>
    <row r="1499" spans="16:20" x14ac:dyDescent="0.3">
      <c r="P1499"/>
      <c r="Q1499"/>
      <c r="R1499"/>
      <c r="S1499"/>
      <c r="T1499"/>
    </row>
    <row r="1500" spans="16:20" x14ac:dyDescent="0.3">
      <c r="P1500"/>
      <c r="Q1500"/>
      <c r="R1500"/>
      <c r="S1500"/>
      <c r="T1500"/>
    </row>
    <row r="1501" spans="16:20" x14ac:dyDescent="0.3">
      <c r="P1501"/>
      <c r="Q1501"/>
      <c r="R1501"/>
      <c r="S1501"/>
      <c r="T1501"/>
    </row>
    <row r="1502" spans="16:20" x14ac:dyDescent="0.3">
      <c r="P1502"/>
      <c r="Q1502"/>
      <c r="R1502"/>
      <c r="S1502"/>
      <c r="T1502"/>
    </row>
    <row r="1503" spans="16:20" x14ac:dyDescent="0.3">
      <c r="P1503"/>
      <c r="Q1503"/>
      <c r="R1503"/>
      <c r="S1503"/>
      <c r="T1503"/>
    </row>
    <row r="1504" spans="16:20" x14ac:dyDescent="0.3">
      <c r="P1504"/>
      <c r="Q1504"/>
      <c r="R1504"/>
      <c r="S1504"/>
      <c r="T1504"/>
    </row>
    <row r="1505" spans="16:20" x14ac:dyDescent="0.3">
      <c r="P1505"/>
      <c r="Q1505"/>
      <c r="R1505"/>
      <c r="S1505"/>
      <c r="T1505"/>
    </row>
    <row r="1506" spans="16:20" x14ac:dyDescent="0.3">
      <c r="P1506"/>
      <c r="Q1506"/>
      <c r="R1506"/>
      <c r="S1506"/>
      <c r="T1506"/>
    </row>
    <row r="1507" spans="16:20" x14ac:dyDescent="0.3">
      <c r="P1507"/>
      <c r="Q1507"/>
      <c r="R1507"/>
      <c r="S1507"/>
      <c r="T1507"/>
    </row>
    <row r="1508" spans="16:20" x14ac:dyDescent="0.3">
      <c r="P1508"/>
      <c r="Q1508"/>
      <c r="R1508"/>
      <c r="S1508"/>
      <c r="T1508"/>
    </row>
    <row r="1509" spans="16:20" x14ac:dyDescent="0.3">
      <c r="P1509"/>
      <c r="Q1509"/>
      <c r="R1509"/>
      <c r="S1509"/>
      <c r="T1509"/>
    </row>
    <row r="1510" spans="16:20" x14ac:dyDescent="0.3">
      <c r="P1510"/>
      <c r="Q1510"/>
      <c r="R1510"/>
      <c r="S1510"/>
      <c r="T1510"/>
    </row>
    <row r="1511" spans="16:20" x14ac:dyDescent="0.3">
      <c r="P1511"/>
      <c r="Q1511"/>
      <c r="R1511"/>
      <c r="S1511"/>
      <c r="T1511"/>
    </row>
    <row r="1512" spans="16:20" x14ac:dyDescent="0.3">
      <c r="P1512"/>
      <c r="Q1512"/>
      <c r="R1512"/>
      <c r="S1512"/>
      <c r="T1512"/>
    </row>
    <row r="1513" spans="16:20" x14ac:dyDescent="0.3">
      <c r="P1513"/>
      <c r="Q1513"/>
      <c r="R1513"/>
      <c r="S1513"/>
      <c r="T1513"/>
    </row>
    <row r="1514" spans="16:20" x14ac:dyDescent="0.3">
      <c r="P1514"/>
      <c r="Q1514"/>
      <c r="R1514"/>
      <c r="S1514"/>
      <c r="T1514"/>
    </row>
    <row r="1515" spans="16:20" x14ac:dyDescent="0.3">
      <c r="P1515"/>
      <c r="Q1515"/>
      <c r="R1515"/>
      <c r="S1515"/>
      <c r="T1515"/>
    </row>
    <row r="1516" spans="16:20" x14ac:dyDescent="0.3">
      <c r="P1516"/>
      <c r="Q1516"/>
      <c r="R1516"/>
      <c r="S1516"/>
      <c r="T1516"/>
    </row>
    <row r="1517" spans="16:20" x14ac:dyDescent="0.3">
      <c r="P1517"/>
      <c r="Q1517"/>
      <c r="R1517"/>
      <c r="S1517"/>
      <c r="T1517"/>
    </row>
    <row r="1518" spans="16:20" x14ac:dyDescent="0.3">
      <c r="P1518"/>
      <c r="Q1518"/>
      <c r="R1518"/>
      <c r="S1518"/>
      <c r="T1518"/>
    </row>
    <row r="1519" spans="16:20" x14ac:dyDescent="0.3">
      <c r="P1519"/>
      <c r="Q1519"/>
      <c r="R1519"/>
      <c r="S1519"/>
      <c r="T1519"/>
    </row>
    <row r="1520" spans="16:20" x14ac:dyDescent="0.3">
      <c r="P1520"/>
      <c r="Q1520"/>
      <c r="R1520"/>
      <c r="S1520"/>
      <c r="T1520"/>
    </row>
    <row r="1521" spans="16:20" x14ac:dyDescent="0.3">
      <c r="P1521"/>
      <c r="Q1521"/>
      <c r="R1521"/>
      <c r="S1521"/>
      <c r="T1521"/>
    </row>
    <row r="1522" spans="16:20" x14ac:dyDescent="0.3">
      <c r="P1522"/>
      <c r="Q1522"/>
      <c r="R1522"/>
      <c r="S1522"/>
      <c r="T1522"/>
    </row>
    <row r="1523" spans="16:20" x14ac:dyDescent="0.3">
      <c r="P1523"/>
      <c r="Q1523"/>
      <c r="R1523"/>
      <c r="S1523"/>
      <c r="T1523"/>
    </row>
    <row r="1524" spans="16:20" x14ac:dyDescent="0.3">
      <c r="P1524"/>
      <c r="Q1524"/>
      <c r="R1524"/>
      <c r="S1524"/>
      <c r="T1524"/>
    </row>
    <row r="1525" spans="16:20" x14ac:dyDescent="0.3">
      <c r="P1525"/>
      <c r="Q1525"/>
      <c r="R1525"/>
      <c r="S1525"/>
      <c r="T1525"/>
    </row>
    <row r="1526" spans="16:20" x14ac:dyDescent="0.3">
      <c r="P1526"/>
      <c r="Q1526"/>
      <c r="R1526"/>
      <c r="S1526"/>
      <c r="T1526"/>
    </row>
    <row r="1527" spans="16:20" x14ac:dyDescent="0.3">
      <c r="P1527"/>
      <c r="Q1527"/>
      <c r="R1527"/>
      <c r="S1527"/>
      <c r="T1527"/>
    </row>
    <row r="1528" spans="16:20" x14ac:dyDescent="0.3">
      <c r="P1528"/>
      <c r="Q1528"/>
      <c r="R1528"/>
      <c r="S1528"/>
      <c r="T1528"/>
    </row>
    <row r="1529" spans="16:20" x14ac:dyDescent="0.3">
      <c r="P1529"/>
      <c r="Q1529"/>
      <c r="R1529"/>
      <c r="S1529"/>
      <c r="T1529"/>
    </row>
    <row r="1530" spans="16:20" x14ac:dyDescent="0.3">
      <c r="P1530"/>
      <c r="Q1530"/>
      <c r="R1530"/>
      <c r="S1530"/>
      <c r="T1530"/>
    </row>
    <row r="1531" spans="16:20" x14ac:dyDescent="0.3">
      <c r="P1531"/>
      <c r="Q1531"/>
      <c r="R1531"/>
      <c r="S1531"/>
      <c r="T1531"/>
    </row>
    <row r="1532" spans="16:20" x14ac:dyDescent="0.3">
      <c r="P1532"/>
      <c r="Q1532"/>
      <c r="R1532"/>
      <c r="S1532"/>
      <c r="T1532"/>
    </row>
    <row r="1533" spans="16:20" x14ac:dyDescent="0.3">
      <c r="P1533"/>
      <c r="Q1533"/>
      <c r="R1533"/>
      <c r="S1533"/>
      <c r="T1533"/>
    </row>
    <row r="1534" spans="16:20" x14ac:dyDescent="0.3">
      <c r="P1534"/>
      <c r="Q1534"/>
      <c r="R1534"/>
      <c r="S1534"/>
      <c r="T1534"/>
    </row>
    <row r="1535" spans="16:20" x14ac:dyDescent="0.3">
      <c r="P1535"/>
      <c r="Q1535"/>
      <c r="R1535"/>
      <c r="S1535"/>
      <c r="T1535"/>
    </row>
    <row r="1536" spans="16:20" x14ac:dyDescent="0.3">
      <c r="P1536"/>
      <c r="Q1536"/>
      <c r="R1536"/>
      <c r="S1536"/>
      <c r="T1536"/>
    </row>
    <row r="1537" spans="16:20" x14ac:dyDescent="0.3">
      <c r="P1537"/>
      <c r="Q1537"/>
      <c r="R1537"/>
      <c r="S1537"/>
      <c r="T1537"/>
    </row>
    <row r="1538" spans="16:20" x14ac:dyDescent="0.3">
      <c r="P1538"/>
      <c r="Q1538"/>
      <c r="R1538"/>
      <c r="S1538"/>
      <c r="T1538"/>
    </row>
    <row r="1539" spans="16:20" x14ac:dyDescent="0.3">
      <c r="P1539"/>
      <c r="Q1539"/>
      <c r="R1539"/>
      <c r="S1539"/>
      <c r="T1539"/>
    </row>
    <row r="1540" spans="16:20" x14ac:dyDescent="0.3">
      <c r="P1540"/>
      <c r="Q1540"/>
      <c r="R1540"/>
      <c r="S1540"/>
      <c r="T1540"/>
    </row>
    <row r="1541" spans="16:20" x14ac:dyDescent="0.3">
      <c r="P1541"/>
      <c r="Q1541"/>
      <c r="R1541"/>
      <c r="S1541"/>
      <c r="T1541"/>
    </row>
    <row r="1542" spans="16:20" x14ac:dyDescent="0.3">
      <c r="P1542"/>
      <c r="Q1542"/>
      <c r="R1542"/>
      <c r="S1542"/>
      <c r="T1542"/>
    </row>
    <row r="1543" spans="16:20" x14ac:dyDescent="0.3">
      <c r="P1543"/>
      <c r="Q1543"/>
      <c r="R1543"/>
      <c r="S1543"/>
      <c r="T1543"/>
    </row>
    <row r="1544" spans="16:20" x14ac:dyDescent="0.3">
      <c r="P1544"/>
      <c r="Q1544"/>
      <c r="R1544"/>
      <c r="S1544"/>
      <c r="T1544"/>
    </row>
    <row r="1545" spans="16:20" x14ac:dyDescent="0.3">
      <c r="P1545"/>
      <c r="Q1545"/>
      <c r="R1545"/>
      <c r="S1545"/>
      <c r="T1545"/>
    </row>
    <row r="1546" spans="16:20" x14ac:dyDescent="0.3">
      <c r="P1546"/>
      <c r="Q1546"/>
      <c r="R1546"/>
      <c r="S1546"/>
      <c r="T1546"/>
    </row>
    <row r="1547" spans="16:20" x14ac:dyDescent="0.3">
      <c r="P1547"/>
      <c r="Q1547"/>
      <c r="R1547"/>
      <c r="S1547"/>
      <c r="T1547"/>
    </row>
    <row r="1548" spans="16:20" x14ac:dyDescent="0.3">
      <c r="P1548"/>
      <c r="Q1548"/>
      <c r="R1548"/>
      <c r="S1548"/>
      <c r="T1548"/>
    </row>
    <row r="1549" spans="16:20" x14ac:dyDescent="0.3">
      <c r="P1549"/>
      <c r="Q1549"/>
      <c r="R1549"/>
      <c r="S1549"/>
      <c r="T1549"/>
    </row>
    <row r="1550" spans="16:20" x14ac:dyDescent="0.3">
      <c r="P1550"/>
      <c r="Q1550"/>
      <c r="R1550"/>
      <c r="S1550"/>
      <c r="T1550"/>
    </row>
    <row r="1551" spans="16:20" x14ac:dyDescent="0.3">
      <c r="P1551"/>
      <c r="Q1551"/>
      <c r="R1551"/>
      <c r="S1551"/>
      <c r="T1551"/>
    </row>
    <row r="1552" spans="16:20" x14ac:dyDescent="0.3">
      <c r="P1552"/>
      <c r="Q1552"/>
      <c r="R1552"/>
      <c r="S1552"/>
      <c r="T1552"/>
    </row>
    <row r="1553" spans="16:20" x14ac:dyDescent="0.3">
      <c r="P1553"/>
      <c r="Q1553"/>
      <c r="R1553"/>
      <c r="S1553"/>
      <c r="T1553"/>
    </row>
    <row r="1554" spans="16:20" x14ac:dyDescent="0.3">
      <c r="P1554"/>
      <c r="Q1554"/>
      <c r="R1554"/>
      <c r="S1554"/>
      <c r="T1554"/>
    </row>
    <row r="1555" spans="16:20" x14ac:dyDescent="0.3">
      <c r="P1555"/>
      <c r="Q1555"/>
      <c r="R1555"/>
      <c r="S1555"/>
      <c r="T1555"/>
    </row>
    <row r="1556" spans="16:20" x14ac:dyDescent="0.3">
      <c r="P1556"/>
      <c r="Q1556"/>
      <c r="R1556"/>
      <c r="S1556"/>
      <c r="T1556"/>
    </row>
    <row r="1557" spans="16:20" x14ac:dyDescent="0.3">
      <c r="P1557"/>
      <c r="Q1557"/>
      <c r="R1557"/>
      <c r="S1557"/>
      <c r="T1557"/>
    </row>
    <row r="1558" spans="16:20" x14ac:dyDescent="0.3">
      <c r="P1558"/>
      <c r="Q1558"/>
      <c r="R1558"/>
      <c r="S1558"/>
      <c r="T1558"/>
    </row>
    <row r="1559" spans="16:20" x14ac:dyDescent="0.3">
      <c r="P1559"/>
      <c r="Q1559"/>
      <c r="R1559"/>
      <c r="S1559"/>
      <c r="T1559"/>
    </row>
    <row r="1560" spans="16:20" x14ac:dyDescent="0.3">
      <c r="P1560"/>
      <c r="Q1560"/>
      <c r="R1560"/>
      <c r="S1560"/>
      <c r="T1560"/>
    </row>
    <row r="1561" spans="16:20" x14ac:dyDescent="0.3">
      <c r="P1561"/>
      <c r="Q1561"/>
      <c r="R1561"/>
      <c r="S1561"/>
      <c r="T1561"/>
    </row>
    <row r="1562" spans="16:20" x14ac:dyDescent="0.3">
      <c r="P1562"/>
      <c r="Q1562"/>
      <c r="R1562"/>
      <c r="S1562"/>
      <c r="T1562"/>
    </row>
    <row r="1563" spans="16:20" x14ac:dyDescent="0.3">
      <c r="P1563"/>
      <c r="Q1563"/>
      <c r="R1563"/>
      <c r="S1563"/>
      <c r="T1563"/>
    </row>
    <row r="1564" spans="16:20" x14ac:dyDescent="0.3">
      <c r="P1564"/>
      <c r="Q1564"/>
      <c r="R1564"/>
      <c r="S1564"/>
      <c r="T1564"/>
    </row>
    <row r="1565" spans="16:20" x14ac:dyDescent="0.3">
      <c r="P1565"/>
      <c r="Q1565"/>
      <c r="R1565"/>
      <c r="S1565"/>
      <c r="T1565"/>
    </row>
    <row r="1566" spans="16:20" x14ac:dyDescent="0.3">
      <c r="P1566"/>
      <c r="Q1566"/>
      <c r="R1566"/>
      <c r="S1566"/>
      <c r="T1566"/>
    </row>
    <row r="1567" spans="16:20" x14ac:dyDescent="0.3">
      <c r="P1567"/>
      <c r="Q1567"/>
      <c r="R1567"/>
      <c r="S1567"/>
      <c r="T1567"/>
    </row>
    <row r="1568" spans="16:20" x14ac:dyDescent="0.3">
      <c r="P1568"/>
      <c r="Q1568"/>
      <c r="R1568"/>
      <c r="S1568"/>
      <c r="T1568"/>
    </row>
    <row r="1569" spans="16:20" x14ac:dyDescent="0.3">
      <c r="P1569"/>
      <c r="Q1569"/>
      <c r="R1569"/>
      <c r="S1569"/>
      <c r="T1569"/>
    </row>
    <row r="1570" spans="16:20" x14ac:dyDescent="0.3">
      <c r="P1570"/>
      <c r="Q1570"/>
      <c r="R1570"/>
      <c r="S1570"/>
      <c r="T1570"/>
    </row>
    <row r="1571" spans="16:20" x14ac:dyDescent="0.3">
      <c r="P1571"/>
      <c r="Q1571"/>
      <c r="R1571"/>
      <c r="S1571"/>
      <c r="T1571"/>
    </row>
    <row r="1572" spans="16:20" x14ac:dyDescent="0.3">
      <c r="P1572"/>
      <c r="Q1572"/>
      <c r="R1572"/>
      <c r="S1572"/>
      <c r="T1572"/>
    </row>
    <row r="1573" spans="16:20" x14ac:dyDescent="0.3">
      <c r="P1573"/>
      <c r="Q1573"/>
      <c r="R1573"/>
      <c r="S1573"/>
      <c r="T1573"/>
    </row>
    <row r="1574" spans="16:20" x14ac:dyDescent="0.3">
      <c r="P1574"/>
      <c r="Q1574"/>
      <c r="R1574"/>
      <c r="S1574"/>
      <c r="T1574"/>
    </row>
    <row r="1575" spans="16:20" x14ac:dyDescent="0.3">
      <c r="P1575"/>
      <c r="Q1575"/>
      <c r="R1575"/>
      <c r="S1575"/>
      <c r="T1575"/>
    </row>
    <row r="1576" spans="16:20" x14ac:dyDescent="0.3">
      <c r="P1576"/>
      <c r="Q1576"/>
      <c r="R1576"/>
      <c r="S1576"/>
      <c r="T1576"/>
    </row>
    <row r="1577" spans="16:20" x14ac:dyDescent="0.3">
      <c r="P1577"/>
      <c r="Q1577"/>
      <c r="R1577"/>
      <c r="S1577"/>
      <c r="T1577"/>
    </row>
    <row r="1578" spans="16:20" x14ac:dyDescent="0.3">
      <c r="P1578"/>
      <c r="Q1578"/>
      <c r="R1578"/>
      <c r="S1578"/>
      <c r="T1578"/>
    </row>
    <row r="1579" spans="16:20" x14ac:dyDescent="0.3">
      <c r="P1579"/>
      <c r="Q1579"/>
      <c r="R1579"/>
      <c r="S1579"/>
      <c r="T1579"/>
    </row>
    <row r="1580" spans="16:20" x14ac:dyDescent="0.3">
      <c r="P1580"/>
      <c r="Q1580"/>
      <c r="R1580"/>
      <c r="S1580"/>
      <c r="T1580"/>
    </row>
    <row r="1581" spans="16:20" x14ac:dyDescent="0.3">
      <c r="P1581"/>
      <c r="Q1581"/>
      <c r="R1581"/>
      <c r="S1581"/>
      <c r="T1581"/>
    </row>
    <row r="1582" spans="16:20" x14ac:dyDescent="0.3">
      <c r="P1582"/>
      <c r="Q1582"/>
      <c r="R1582"/>
      <c r="S1582"/>
      <c r="T1582"/>
    </row>
    <row r="1583" spans="16:20" x14ac:dyDescent="0.3">
      <c r="P1583"/>
      <c r="Q1583"/>
      <c r="R1583"/>
      <c r="S1583"/>
      <c r="T1583"/>
    </row>
    <row r="1584" spans="16:20" x14ac:dyDescent="0.3">
      <c r="P1584"/>
      <c r="Q1584"/>
      <c r="R1584"/>
      <c r="S1584"/>
      <c r="T1584"/>
    </row>
    <row r="1585" spans="16:20" x14ac:dyDescent="0.3">
      <c r="P1585"/>
      <c r="Q1585"/>
      <c r="R1585"/>
      <c r="S1585"/>
      <c r="T1585"/>
    </row>
    <row r="1586" spans="16:20" x14ac:dyDescent="0.3">
      <c r="P1586"/>
      <c r="Q1586"/>
      <c r="R1586"/>
      <c r="S1586"/>
      <c r="T1586"/>
    </row>
    <row r="1587" spans="16:20" x14ac:dyDescent="0.3">
      <c r="P1587"/>
      <c r="Q1587"/>
      <c r="R1587"/>
      <c r="S1587"/>
      <c r="T1587"/>
    </row>
    <row r="1588" spans="16:20" x14ac:dyDescent="0.3">
      <c r="P1588"/>
      <c r="Q1588"/>
      <c r="R1588"/>
      <c r="S1588"/>
      <c r="T1588"/>
    </row>
    <row r="1589" spans="16:20" x14ac:dyDescent="0.3">
      <c r="P1589"/>
      <c r="Q1589"/>
      <c r="R1589"/>
      <c r="S1589"/>
      <c r="T1589"/>
    </row>
    <row r="1590" spans="16:20" x14ac:dyDescent="0.3">
      <c r="P1590"/>
      <c r="Q1590"/>
      <c r="R1590"/>
      <c r="S1590"/>
      <c r="T1590"/>
    </row>
    <row r="1591" spans="16:20" x14ac:dyDescent="0.3">
      <c r="P1591"/>
      <c r="Q1591"/>
      <c r="R1591"/>
      <c r="S1591"/>
      <c r="T1591"/>
    </row>
    <row r="1592" spans="16:20" x14ac:dyDescent="0.3">
      <c r="P1592"/>
      <c r="Q1592"/>
      <c r="R1592"/>
      <c r="S1592"/>
      <c r="T1592"/>
    </row>
    <row r="1593" spans="16:20" x14ac:dyDescent="0.3">
      <c r="P1593"/>
      <c r="Q1593"/>
      <c r="R1593"/>
      <c r="S1593"/>
      <c r="T1593"/>
    </row>
    <row r="1594" spans="16:20" x14ac:dyDescent="0.3">
      <c r="P1594"/>
      <c r="Q1594"/>
      <c r="R1594"/>
      <c r="S1594"/>
      <c r="T1594"/>
    </row>
    <row r="1595" spans="16:20" x14ac:dyDescent="0.3">
      <c r="P1595"/>
      <c r="Q1595"/>
      <c r="R1595"/>
      <c r="S1595"/>
      <c r="T1595"/>
    </row>
    <row r="1596" spans="16:20" x14ac:dyDescent="0.3">
      <c r="P1596"/>
      <c r="Q1596"/>
      <c r="R1596"/>
      <c r="S1596"/>
      <c r="T1596"/>
    </row>
    <row r="1597" spans="16:20" x14ac:dyDescent="0.3">
      <c r="P1597"/>
      <c r="Q1597"/>
      <c r="R1597"/>
      <c r="S1597"/>
      <c r="T1597"/>
    </row>
    <row r="1598" spans="16:20" x14ac:dyDescent="0.3">
      <c r="P1598"/>
      <c r="Q1598"/>
      <c r="R1598"/>
      <c r="S1598"/>
      <c r="T1598"/>
    </row>
    <row r="1599" spans="16:20" x14ac:dyDescent="0.3">
      <c r="P1599"/>
      <c r="Q1599"/>
      <c r="R1599"/>
      <c r="S1599"/>
      <c r="T1599"/>
    </row>
    <row r="1600" spans="16:20" x14ac:dyDescent="0.3">
      <c r="P1600"/>
      <c r="Q1600"/>
      <c r="R1600"/>
      <c r="S1600"/>
      <c r="T1600"/>
    </row>
    <row r="1601" spans="16:20" x14ac:dyDescent="0.3">
      <c r="P1601"/>
      <c r="Q1601"/>
      <c r="R1601"/>
      <c r="S1601"/>
      <c r="T1601"/>
    </row>
    <row r="1602" spans="16:20" x14ac:dyDescent="0.3">
      <c r="P1602"/>
      <c r="Q1602"/>
      <c r="R1602"/>
      <c r="S1602"/>
      <c r="T1602"/>
    </row>
    <row r="1603" spans="16:20" x14ac:dyDescent="0.3">
      <c r="P1603"/>
      <c r="Q1603"/>
      <c r="R1603"/>
      <c r="S1603"/>
      <c r="T1603"/>
    </row>
    <row r="1604" spans="16:20" x14ac:dyDescent="0.3">
      <c r="P1604"/>
      <c r="Q1604"/>
      <c r="R1604"/>
      <c r="S1604"/>
      <c r="T1604"/>
    </row>
    <row r="1605" spans="16:20" x14ac:dyDescent="0.3">
      <c r="P1605"/>
      <c r="Q1605"/>
      <c r="R1605"/>
      <c r="S1605"/>
      <c r="T1605"/>
    </row>
    <row r="1606" spans="16:20" x14ac:dyDescent="0.3">
      <c r="P1606"/>
      <c r="Q1606"/>
      <c r="R1606"/>
      <c r="S1606"/>
      <c r="T1606"/>
    </row>
    <row r="1607" spans="16:20" x14ac:dyDescent="0.3">
      <c r="P1607"/>
      <c r="Q1607"/>
      <c r="R1607"/>
      <c r="S1607"/>
      <c r="T1607"/>
    </row>
    <row r="1608" spans="16:20" x14ac:dyDescent="0.3">
      <c r="P1608"/>
      <c r="Q1608"/>
      <c r="R1608"/>
      <c r="S1608"/>
      <c r="T1608"/>
    </row>
    <row r="1609" spans="16:20" x14ac:dyDescent="0.3">
      <c r="P1609"/>
      <c r="Q1609"/>
      <c r="R1609"/>
      <c r="S1609"/>
      <c r="T1609"/>
    </row>
    <row r="1610" spans="16:20" x14ac:dyDescent="0.3">
      <c r="P1610"/>
      <c r="Q1610"/>
      <c r="R1610"/>
      <c r="S1610"/>
      <c r="T1610"/>
    </row>
    <row r="1611" spans="16:20" x14ac:dyDescent="0.3">
      <c r="P1611"/>
      <c r="Q1611"/>
      <c r="R1611"/>
      <c r="S1611"/>
      <c r="T1611"/>
    </row>
    <row r="1612" spans="16:20" x14ac:dyDescent="0.3">
      <c r="P1612"/>
      <c r="Q1612"/>
      <c r="R1612"/>
      <c r="S1612"/>
      <c r="T1612"/>
    </row>
    <row r="1613" spans="16:20" x14ac:dyDescent="0.3">
      <c r="P1613"/>
      <c r="Q1613"/>
      <c r="R1613"/>
      <c r="S1613"/>
      <c r="T1613"/>
    </row>
    <row r="1614" spans="16:20" x14ac:dyDescent="0.3">
      <c r="P1614"/>
      <c r="Q1614"/>
      <c r="R1614"/>
      <c r="S1614"/>
      <c r="T1614"/>
    </row>
    <row r="1615" spans="16:20" x14ac:dyDescent="0.3">
      <c r="P1615"/>
      <c r="Q1615"/>
      <c r="R1615"/>
      <c r="S1615"/>
      <c r="T1615"/>
    </row>
    <row r="1616" spans="16:20" x14ac:dyDescent="0.3">
      <c r="P1616"/>
      <c r="Q1616"/>
      <c r="R1616"/>
      <c r="S1616"/>
      <c r="T1616"/>
    </row>
    <row r="1617" spans="16:20" x14ac:dyDescent="0.3">
      <c r="P1617"/>
      <c r="Q1617"/>
      <c r="R1617"/>
      <c r="S1617"/>
      <c r="T1617"/>
    </row>
    <row r="1618" spans="16:20" x14ac:dyDescent="0.3">
      <c r="P1618"/>
      <c r="Q1618"/>
      <c r="R1618"/>
      <c r="S1618"/>
      <c r="T1618"/>
    </row>
    <row r="1619" spans="16:20" x14ac:dyDescent="0.3">
      <c r="P1619"/>
      <c r="Q1619"/>
      <c r="R1619"/>
      <c r="S1619"/>
      <c r="T1619"/>
    </row>
    <row r="1620" spans="16:20" x14ac:dyDescent="0.3">
      <c r="P1620"/>
      <c r="Q1620"/>
      <c r="R1620"/>
      <c r="S1620"/>
      <c r="T1620"/>
    </row>
    <row r="1621" spans="16:20" x14ac:dyDescent="0.3">
      <c r="P1621"/>
      <c r="Q1621"/>
      <c r="R1621"/>
      <c r="S1621"/>
      <c r="T1621"/>
    </row>
    <row r="1622" spans="16:20" x14ac:dyDescent="0.3">
      <c r="P1622"/>
      <c r="Q1622"/>
      <c r="R1622"/>
      <c r="S1622"/>
      <c r="T1622"/>
    </row>
    <row r="1623" spans="16:20" x14ac:dyDescent="0.3">
      <c r="P1623"/>
      <c r="Q1623"/>
      <c r="R1623"/>
      <c r="S1623"/>
      <c r="T1623"/>
    </row>
    <row r="1624" spans="16:20" x14ac:dyDescent="0.3">
      <c r="P1624"/>
      <c r="Q1624"/>
      <c r="R1624"/>
      <c r="S1624"/>
      <c r="T1624"/>
    </row>
    <row r="1625" spans="16:20" x14ac:dyDescent="0.3">
      <c r="P1625"/>
      <c r="Q1625"/>
      <c r="R1625"/>
      <c r="S1625"/>
      <c r="T1625"/>
    </row>
    <row r="1626" spans="16:20" x14ac:dyDescent="0.3">
      <c r="P1626"/>
      <c r="Q1626"/>
      <c r="R1626"/>
      <c r="S1626"/>
      <c r="T1626"/>
    </row>
    <row r="1627" spans="16:20" x14ac:dyDescent="0.3">
      <c r="P1627"/>
      <c r="Q1627"/>
      <c r="R1627"/>
      <c r="S1627"/>
      <c r="T1627"/>
    </row>
    <row r="1628" spans="16:20" x14ac:dyDescent="0.3">
      <c r="P1628"/>
      <c r="Q1628"/>
      <c r="R1628"/>
      <c r="S1628"/>
      <c r="T1628"/>
    </row>
    <row r="1629" spans="16:20" x14ac:dyDescent="0.3">
      <c r="P1629"/>
      <c r="Q1629"/>
      <c r="R1629"/>
      <c r="S1629"/>
      <c r="T1629"/>
    </row>
    <row r="1630" spans="16:20" x14ac:dyDescent="0.3">
      <c r="P1630"/>
      <c r="Q1630"/>
      <c r="R1630"/>
      <c r="S1630"/>
      <c r="T1630"/>
    </row>
    <row r="1631" spans="16:20" x14ac:dyDescent="0.3">
      <c r="P1631"/>
      <c r="Q1631"/>
      <c r="R1631"/>
      <c r="S1631"/>
      <c r="T1631"/>
    </row>
    <row r="1632" spans="16:20" x14ac:dyDescent="0.3">
      <c r="P1632"/>
      <c r="Q1632"/>
      <c r="R1632"/>
      <c r="S1632"/>
      <c r="T1632"/>
    </row>
    <row r="1633" spans="16:20" x14ac:dyDescent="0.3">
      <c r="P1633"/>
      <c r="Q1633"/>
      <c r="R1633"/>
      <c r="S1633"/>
      <c r="T1633"/>
    </row>
    <row r="1634" spans="16:20" x14ac:dyDescent="0.3">
      <c r="P1634"/>
      <c r="Q1634"/>
      <c r="R1634"/>
      <c r="S1634"/>
      <c r="T1634"/>
    </row>
    <row r="1635" spans="16:20" x14ac:dyDescent="0.3">
      <c r="P1635"/>
      <c r="Q1635"/>
      <c r="R1635"/>
      <c r="S1635"/>
      <c r="T1635"/>
    </row>
    <row r="1636" spans="16:20" x14ac:dyDescent="0.3">
      <c r="P1636"/>
      <c r="Q1636"/>
      <c r="R1636"/>
      <c r="S1636"/>
      <c r="T1636"/>
    </row>
    <row r="1637" spans="16:20" x14ac:dyDescent="0.3">
      <c r="P1637"/>
      <c r="Q1637"/>
      <c r="R1637"/>
      <c r="S1637"/>
      <c r="T1637"/>
    </row>
    <row r="1638" spans="16:20" x14ac:dyDescent="0.3">
      <c r="P1638"/>
      <c r="Q1638"/>
      <c r="R1638"/>
      <c r="S1638"/>
      <c r="T1638"/>
    </row>
    <row r="1639" spans="16:20" x14ac:dyDescent="0.3">
      <c r="P1639"/>
      <c r="Q1639"/>
      <c r="R1639"/>
      <c r="S1639"/>
      <c r="T1639"/>
    </row>
    <row r="1640" spans="16:20" x14ac:dyDescent="0.3">
      <c r="P1640"/>
      <c r="Q1640"/>
      <c r="R1640"/>
      <c r="S1640"/>
      <c r="T1640"/>
    </row>
    <row r="1641" spans="16:20" x14ac:dyDescent="0.3">
      <c r="P1641"/>
      <c r="Q1641"/>
      <c r="R1641"/>
      <c r="S1641"/>
      <c r="T1641"/>
    </row>
    <row r="1642" spans="16:20" x14ac:dyDescent="0.3">
      <c r="P1642"/>
      <c r="Q1642"/>
      <c r="R1642"/>
      <c r="S1642"/>
      <c r="T1642"/>
    </row>
    <row r="1643" spans="16:20" x14ac:dyDescent="0.3">
      <c r="P1643"/>
      <c r="Q1643"/>
      <c r="R1643"/>
      <c r="S1643"/>
      <c r="T1643"/>
    </row>
    <row r="1644" spans="16:20" x14ac:dyDescent="0.3">
      <c r="P1644"/>
      <c r="Q1644"/>
      <c r="R1644"/>
      <c r="S1644"/>
      <c r="T1644"/>
    </row>
    <row r="1645" spans="16:20" x14ac:dyDescent="0.3">
      <c r="P1645"/>
      <c r="Q1645"/>
      <c r="R1645"/>
      <c r="S1645"/>
      <c r="T1645"/>
    </row>
    <row r="1646" spans="16:20" x14ac:dyDescent="0.3">
      <c r="P1646"/>
      <c r="Q1646"/>
      <c r="R1646"/>
      <c r="S1646"/>
      <c r="T1646"/>
    </row>
    <row r="1647" spans="16:20" x14ac:dyDescent="0.3">
      <c r="P1647"/>
      <c r="Q1647"/>
      <c r="R1647"/>
      <c r="S1647"/>
      <c r="T1647"/>
    </row>
    <row r="1648" spans="16:20" x14ac:dyDescent="0.3">
      <c r="P1648"/>
      <c r="Q1648"/>
      <c r="R1648"/>
      <c r="S1648"/>
      <c r="T1648"/>
    </row>
    <row r="1649" spans="16:20" x14ac:dyDescent="0.3">
      <c r="P1649"/>
      <c r="Q1649"/>
      <c r="R1649"/>
      <c r="S1649"/>
      <c r="T1649"/>
    </row>
    <row r="1650" spans="16:20" x14ac:dyDescent="0.3">
      <c r="P1650"/>
      <c r="Q1650"/>
      <c r="R1650"/>
      <c r="S1650"/>
      <c r="T1650"/>
    </row>
    <row r="1651" spans="16:20" x14ac:dyDescent="0.3">
      <c r="P1651"/>
      <c r="Q1651"/>
      <c r="R1651"/>
      <c r="S1651"/>
      <c r="T1651"/>
    </row>
    <row r="1652" spans="16:20" x14ac:dyDescent="0.3">
      <c r="P1652"/>
      <c r="Q1652"/>
      <c r="R1652"/>
      <c r="S1652"/>
      <c r="T1652"/>
    </row>
    <row r="1653" spans="16:20" x14ac:dyDescent="0.3">
      <c r="P1653"/>
      <c r="Q1653"/>
      <c r="R1653"/>
      <c r="S1653"/>
      <c r="T1653"/>
    </row>
    <row r="1654" spans="16:20" x14ac:dyDescent="0.3">
      <c r="P1654"/>
      <c r="Q1654"/>
      <c r="R1654"/>
      <c r="S1654"/>
      <c r="T1654"/>
    </row>
    <row r="1655" spans="16:20" x14ac:dyDescent="0.3">
      <c r="P1655"/>
      <c r="Q1655"/>
      <c r="R1655"/>
      <c r="S1655"/>
      <c r="T1655"/>
    </row>
    <row r="1656" spans="16:20" x14ac:dyDescent="0.3">
      <c r="P1656"/>
      <c r="Q1656"/>
      <c r="R1656"/>
      <c r="S1656"/>
      <c r="T1656"/>
    </row>
    <row r="1657" spans="16:20" x14ac:dyDescent="0.3">
      <c r="P1657"/>
      <c r="Q1657"/>
      <c r="R1657"/>
      <c r="S1657"/>
      <c r="T1657"/>
    </row>
    <row r="1658" spans="16:20" x14ac:dyDescent="0.3">
      <c r="P1658"/>
      <c r="Q1658"/>
      <c r="R1658"/>
      <c r="S1658"/>
      <c r="T1658"/>
    </row>
    <row r="1659" spans="16:20" x14ac:dyDescent="0.3">
      <c r="P1659"/>
      <c r="Q1659"/>
      <c r="R1659"/>
      <c r="S1659"/>
      <c r="T1659"/>
    </row>
    <row r="1660" spans="16:20" x14ac:dyDescent="0.3">
      <c r="P1660"/>
      <c r="Q1660"/>
      <c r="R1660"/>
      <c r="S1660"/>
      <c r="T1660"/>
    </row>
    <row r="1661" spans="16:20" x14ac:dyDescent="0.3">
      <c r="P1661"/>
      <c r="Q1661"/>
      <c r="R1661"/>
      <c r="S1661"/>
      <c r="T1661"/>
    </row>
    <row r="1662" spans="16:20" x14ac:dyDescent="0.3">
      <c r="P1662"/>
      <c r="Q1662"/>
      <c r="R1662"/>
      <c r="S1662"/>
      <c r="T1662"/>
    </row>
    <row r="1663" spans="16:20" x14ac:dyDescent="0.3">
      <c r="P1663"/>
      <c r="Q1663"/>
      <c r="R1663"/>
      <c r="S1663"/>
      <c r="T1663"/>
    </row>
    <row r="1664" spans="16:20" x14ac:dyDescent="0.3">
      <c r="P1664"/>
      <c r="Q1664"/>
      <c r="R1664"/>
      <c r="S1664"/>
      <c r="T1664"/>
    </row>
    <row r="1665" spans="16:20" x14ac:dyDescent="0.3">
      <c r="P1665"/>
      <c r="Q1665"/>
      <c r="R1665"/>
      <c r="S1665"/>
      <c r="T1665"/>
    </row>
    <row r="1666" spans="16:20" x14ac:dyDescent="0.3">
      <c r="P1666"/>
      <c r="Q1666"/>
      <c r="R1666"/>
      <c r="S1666"/>
      <c r="T1666"/>
    </row>
    <row r="1667" spans="16:20" x14ac:dyDescent="0.3">
      <c r="P1667"/>
      <c r="Q1667"/>
      <c r="R1667"/>
      <c r="S1667"/>
      <c r="T1667"/>
    </row>
    <row r="1668" spans="16:20" x14ac:dyDescent="0.3">
      <c r="P1668"/>
      <c r="Q1668"/>
      <c r="R1668"/>
      <c r="S1668"/>
      <c r="T1668"/>
    </row>
    <row r="1669" spans="16:20" x14ac:dyDescent="0.3">
      <c r="P1669"/>
      <c r="Q1669"/>
      <c r="R1669"/>
      <c r="S1669"/>
      <c r="T1669"/>
    </row>
    <row r="1670" spans="16:20" x14ac:dyDescent="0.3">
      <c r="P1670"/>
      <c r="Q1670"/>
      <c r="R1670"/>
      <c r="S1670"/>
      <c r="T1670"/>
    </row>
    <row r="1671" spans="16:20" x14ac:dyDescent="0.3">
      <c r="P1671"/>
      <c r="Q1671"/>
      <c r="R1671"/>
      <c r="S1671"/>
      <c r="T1671"/>
    </row>
    <row r="1672" spans="16:20" x14ac:dyDescent="0.3">
      <c r="P1672"/>
      <c r="Q1672"/>
      <c r="R1672"/>
      <c r="S1672"/>
      <c r="T1672"/>
    </row>
    <row r="1673" spans="16:20" x14ac:dyDescent="0.3">
      <c r="P1673"/>
      <c r="Q1673"/>
      <c r="R1673"/>
      <c r="S1673"/>
      <c r="T1673"/>
    </row>
    <row r="1674" spans="16:20" x14ac:dyDescent="0.3">
      <c r="P1674"/>
      <c r="Q1674"/>
      <c r="R1674"/>
      <c r="S1674"/>
      <c r="T1674"/>
    </row>
    <row r="1675" spans="16:20" x14ac:dyDescent="0.3">
      <c r="P1675"/>
      <c r="Q1675"/>
      <c r="R1675"/>
      <c r="S1675"/>
      <c r="T1675"/>
    </row>
    <row r="1676" spans="16:20" x14ac:dyDescent="0.3">
      <c r="P1676"/>
      <c r="Q1676"/>
      <c r="R1676"/>
      <c r="S1676"/>
      <c r="T1676"/>
    </row>
    <row r="1677" spans="16:20" x14ac:dyDescent="0.3">
      <c r="P1677"/>
      <c r="Q1677"/>
      <c r="R1677"/>
      <c r="S1677"/>
      <c r="T1677"/>
    </row>
    <row r="1678" spans="16:20" x14ac:dyDescent="0.3">
      <c r="P1678"/>
      <c r="Q1678"/>
      <c r="R1678"/>
      <c r="S1678"/>
      <c r="T1678"/>
    </row>
    <row r="1679" spans="16:20" x14ac:dyDescent="0.3">
      <c r="P1679"/>
      <c r="Q1679"/>
      <c r="R1679"/>
      <c r="S1679"/>
      <c r="T1679"/>
    </row>
    <row r="1680" spans="16:20" x14ac:dyDescent="0.3">
      <c r="P1680"/>
      <c r="Q1680"/>
      <c r="R1680"/>
      <c r="S1680"/>
      <c r="T1680"/>
    </row>
    <row r="1681" spans="16:20" x14ac:dyDescent="0.3">
      <c r="P1681"/>
      <c r="Q1681"/>
      <c r="R1681"/>
      <c r="S1681"/>
      <c r="T1681"/>
    </row>
    <row r="1682" spans="16:20" x14ac:dyDescent="0.3">
      <c r="P1682"/>
      <c r="Q1682"/>
      <c r="R1682"/>
      <c r="S1682"/>
      <c r="T1682"/>
    </row>
    <row r="1683" spans="16:20" x14ac:dyDescent="0.3">
      <c r="P1683"/>
      <c r="Q1683"/>
      <c r="R1683"/>
      <c r="S1683"/>
      <c r="T1683"/>
    </row>
    <row r="1684" spans="16:20" x14ac:dyDescent="0.3">
      <c r="P1684"/>
      <c r="Q1684"/>
      <c r="R1684"/>
      <c r="S1684"/>
      <c r="T1684"/>
    </row>
    <row r="1685" spans="16:20" x14ac:dyDescent="0.3">
      <c r="P1685"/>
      <c r="Q1685"/>
      <c r="R1685"/>
      <c r="S1685"/>
      <c r="T1685"/>
    </row>
    <row r="1686" spans="16:20" x14ac:dyDescent="0.3">
      <c r="P1686"/>
      <c r="Q1686"/>
      <c r="R1686"/>
      <c r="S1686"/>
      <c r="T1686"/>
    </row>
    <row r="1687" spans="16:20" x14ac:dyDescent="0.3">
      <c r="P1687"/>
      <c r="Q1687"/>
      <c r="R1687"/>
      <c r="S1687"/>
      <c r="T1687"/>
    </row>
    <row r="1688" spans="16:20" x14ac:dyDescent="0.3">
      <c r="P1688"/>
      <c r="Q1688"/>
      <c r="R1688"/>
      <c r="S1688"/>
      <c r="T1688"/>
    </row>
    <row r="1689" spans="16:20" x14ac:dyDescent="0.3">
      <c r="P1689"/>
      <c r="Q1689"/>
      <c r="R1689"/>
      <c r="S1689"/>
      <c r="T1689"/>
    </row>
    <row r="1690" spans="16:20" x14ac:dyDescent="0.3">
      <c r="P1690"/>
      <c r="Q1690"/>
      <c r="R1690"/>
      <c r="S1690"/>
      <c r="T1690"/>
    </row>
    <row r="1691" spans="16:20" x14ac:dyDescent="0.3">
      <c r="P1691"/>
      <c r="Q1691"/>
      <c r="R1691"/>
      <c r="S1691"/>
      <c r="T1691"/>
    </row>
    <row r="1692" spans="16:20" x14ac:dyDescent="0.3">
      <c r="P1692"/>
      <c r="Q1692"/>
      <c r="R1692"/>
      <c r="S1692"/>
      <c r="T1692"/>
    </row>
    <row r="1693" spans="16:20" x14ac:dyDescent="0.3">
      <c r="P1693"/>
      <c r="Q1693"/>
      <c r="R1693"/>
      <c r="S1693"/>
      <c r="T1693"/>
    </row>
    <row r="1694" spans="16:20" x14ac:dyDescent="0.3">
      <c r="P1694"/>
      <c r="Q1694"/>
      <c r="R1694"/>
      <c r="S1694"/>
      <c r="T1694"/>
    </row>
    <row r="1695" spans="16:20" x14ac:dyDescent="0.3">
      <c r="P1695"/>
      <c r="Q1695"/>
      <c r="R1695"/>
      <c r="S1695"/>
      <c r="T1695"/>
    </row>
    <row r="1696" spans="16:20" x14ac:dyDescent="0.3">
      <c r="P1696"/>
      <c r="Q1696"/>
      <c r="R1696"/>
      <c r="S1696"/>
      <c r="T1696"/>
    </row>
    <row r="1697" spans="16:20" x14ac:dyDescent="0.3">
      <c r="P1697"/>
      <c r="Q1697"/>
      <c r="R1697"/>
      <c r="S1697"/>
      <c r="T1697"/>
    </row>
    <row r="1698" spans="16:20" x14ac:dyDescent="0.3">
      <c r="P1698"/>
      <c r="Q1698"/>
      <c r="R1698"/>
      <c r="S1698"/>
      <c r="T1698"/>
    </row>
    <row r="1699" spans="16:20" x14ac:dyDescent="0.3">
      <c r="P1699"/>
      <c r="Q1699"/>
      <c r="R1699"/>
      <c r="S1699"/>
      <c r="T1699"/>
    </row>
    <row r="1700" spans="16:20" x14ac:dyDescent="0.3">
      <c r="P1700"/>
      <c r="Q1700"/>
      <c r="R1700"/>
      <c r="S1700"/>
      <c r="T1700"/>
    </row>
    <row r="1701" spans="16:20" x14ac:dyDescent="0.3">
      <c r="P1701"/>
      <c r="Q1701"/>
      <c r="R1701"/>
      <c r="S1701"/>
      <c r="T1701"/>
    </row>
    <row r="1702" spans="16:20" x14ac:dyDescent="0.3">
      <c r="P1702"/>
      <c r="Q1702"/>
      <c r="R1702"/>
      <c r="S1702"/>
      <c r="T1702"/>
    </row>
    <row r="1703" spans="16:20" x14ac:dyDescent="0.3">
      <c r="P1703"/>
      <c r="Q1703"/>
      <c r="R1703"/>
      <c r="S1703"/>
      <c r="T1703"/>
    </row>
    <row r="1704" spans="16:20" x14ac:dyDescent="0.3">
      <c r="P1704"/>
      <c r="Q1704"/>
      <c r="R1704"/>
      <c r="S1704"/>
      <c r="T1704"/>
    </row>
    <row r="1705" spans="16:20" x14ac:dyDescent="0.3">
      <c r="P1705"/>
      <c r="Q1705"/>
      <c r="R1705"/>
      <c r="S1705"/>
      <c r="T1705"/>
    </row>
    <row r="1706" spans="16:20" x14ac:dyDescent="0.3">
      <c r="P1706"/>
      <c r="Q1706"/>
      <c r="R1706"/>
      <c r="S1706"/>
      <c r="T1706"/>
    </row>
    <row r="1707" spans="16:20" x14ac:dyDescent="0.3">
      <c r="P1707"/>
      <c r="Q1707"/>
      <c r="R1707"/>
      <c r="S1707"/>
      <c r="T1707"/>
    </row>
    <row r="1708" spans="16:20" x14ac:dyDescent="0.3">
      <c r="P1708"/>
      <c r="Q1708"/>
      <c r="R1708"/>
      <c r="S1708"/>
      <c r="T1708"/>
    </row>
    <row r="1709" spans="16:20" x14ac:dyDescent="0.3">
      <c r="P1709"/>
      <c r="Q1709"/>
      <c r="R1709"/>
      <c r="S1709"/>
      <c r="T1709"/>
    </row>
    <row r="1710" spans="16:20" x14ac:dyDescent="0.3">
      <c r="P1710"/>
      <c r="Q1710"/>
      <c r="R1710"/>
      <c r="S1710"/>
      <c r="T1710"/>
    </row>
    <row r="1711" spans="16:20" x14ac:dyDescent="0.3">
      <c r="P1711"/>
      <c r="Q1711"/>
      <c r="R1711"/>
      <c r="S1711"/>
      <c r="T1711"/>
    </row>
    <row r="1712" spans="16:20" x14ac:dyDescent="0.3">
      <c r="P1712"/>
      <c r="Q1712"/>
      <c r="R1712"/>
      <c r="S1712"/>
      <c r="T1712"/>
    </row>
    <row r="1713" spans="16:20" x14ac:dyDescent="0.3">
      <c r="P1713"/>
      <c r="Q1713"/>
      <c r="R1713"/>
      <c r="S1713"/>
      <c r="T1713"/>
    </row>
    <row r="1714" spans="16:20" x14ac:dyDescent="0.3">
      <c r="P1714"/>
      <c r="Q1714"/>
      <c r="R1714"/>
      <c r="S1714"/>
      <c r="T1714"/>
    </row>
    <row r="1715" spans="16:20" x14ac:dyDescent="0.3">
      <c r="P1715"/>
      <c r="Q1715"/>
      <c r="R1715"/>
      <c r="S1715"/>
      <c r="T1715"/>
    </row>
    <row r="1716" spans="16:20" x14ac:dyDescent="0.3">
      <c r="P1716"/>
      <c r="Q1716"/>
      <c r="R1716"/>
      <c r="S1716"/>
      <c r="T1716"/>
    </row>
    <row r="1717" spans="16:20" x14ac:dyDescent="0.3">
      <c r="P1717"/>
      <c r="Q1717"/>
      <c r="R1717"/>
      <c r="S1717"/>
      <c r="T1717"/>
    </row>
    <row r="1718" spans="16:20" x14ac:dyDescent="0.3">
      <c r="P1718"/>
      <c r="Q1718"/>
      <c r="R1718"/>
      <c r="S1718"/>
      <c r="T1718"/>
    </row>
    <row r="1719" spans="16:20" x14ac:dyDescent="0.3">
      <c r="P1719"/>
      <c r="Q1719"/>
      <c r="R1719"/>
      <c r="S1719"/>
      <c r="T1719"/>
    </row>
    <row r="1720" spans="16:20" x14ac:dyDescent="0.3">
      <c r="P1720"/>
      <c r="Q1720"/>
      <c r="R1720"/>
      <c r="S1720"/>
      <c r="T1720"/>
    </row>
    <row r="1721" spans="16:20" x14ac:dyDescent="0.3">
      <c r="P1721"/>
      <c r="Q1721"/>
      <c r="R1721"/>
      <c r="S1721"/>
      <c r="T1721"/>
    </row>
    <row r="1722" spans="16:20" x14ac:dyDescent="0.3">
      <c r="P1722"/>
      <c r="Q1722"/>
      <c r="R1722"/>
      <c r="S1722"/>
      <c r="T1722"/>
    </row>
    <row r="1723" spans="16:20" x14ac:dyDescent="0.3">
      <c r="P1723"/>
      <c r="Q1723"/>
      <c r="R1723"/>
      <c r="S1723"/>
      <c r="T1723"/>
    </row>
    <row r="1724" spans="16:20" x14ac:dyDescent="0.3">
      <c r="P1724"/>
      <c r="Q1724"/>
      <c r="R1724"/>
      <c r="S1724"/>
      <c r="T1724"/>
    </row>
    <row r="1725" spans="16:20" x14ac:dyDescent="0.3">
      <c r="P1725"/>
      <c r="Q1725"/>
      <c r="R1725"/>
      <c r="S1725"/>
      <c r="T1725"/>
    </row>
    <row r="1726" spans="16:20" x14ac:dyDescent="0.3">
      <c r="P1726"/>
      <c r="Q1726"/>
      <c r="R1726"/>
      <c r="S1726"/>
      <c r="T1726"/>
    </row>
    <row r="1727" spans="16:20" x14ac:dyDescent="0.3">
      <c r="P1727"/>
      <c r="Q1727"/>
      <c r="R1727"/>
      <c r="S1727"/>
      <c r="T1727"/>
    </row>
    <row r="1728" spans="16:20" x14ac:dyDescent="0.3">
      <c r="P1728"/>
      <c r="Q1728"/>
      <c r="R1728"/>
      <c r="S1728"/>
      <c r="T1728"/>
    </row>
    <row r="1729" spans="16:20" x14ac:dyDescent="0.3">
      <c r="P1729"/>
      <c r="Q1729"/>
      <c r="R1729"/>
      <c r="S1729"/>
      <c r="T1729"/>
    </row>
    <row r="1730" spans="16:20" x14ac:dyDescent="0.3">
      <c r="P1730"/>
      <c r="Q1730"/>
      <c r="R1730"/>
      <c r="S1730"/>
      <c r="T1730"/>
    </row>
    <row r="1731" spans="16:20" x14ac:dyDescent="0.3">
      <c r="P1731"/>
      <c r="Q1731"/>
      <c r="R1731"/>
      <c r="S1731"/>
      <c r="T1731"/>
    </row>
    <row r="1732" spans="16:20" x14ac:dyDescent="0.3">
      <c r="P1732"/>
      <c r="Q1732"/>
      <c r="R1732"/>
      <c r="S1732"/>
      <c r="T1732"/>
    </row>
    <row r="1733" spans="16:20" x14ac:dyDescent="0.3">
      <c r="P1733"/>
      <c r="Q1733"/>
      <c r="R1733"/>
      <c r="S1733"/>
      <c r="T1733"/>
    </row>
    <row r="1734" spans="16:20" x14ac:dyDescent="0.3">
      <c r="P1734"/>
      <c r="Q1734"/>
      <c r="R1734"/>
      <c r="S1734"/>
      <c r="T1734"/>
    </row>
    <row r="1735" spans="16:20" x14ac:dyDescent="0.3">
      <c r="P1735"/>
      <c r="Q1735"/>
      <c r="R1735"/>
      <c r="S1735"/>
      <c r="T1735"/>
    </row>
    <row r="1736" spans="16:20" x14ac:dyDescent="0.3">
      <c r="P1736"/>
      <c r="Q1736"/>
      <c r="R1736"/>
      <c r="S1736"/>
      <c r="T1736"/>
    </row>
    <row r="1737" spans="16:20" x14ac:dyDescent="0.3">
      <c r="P1737"/>
      <c r="Q1737"/>
      <c r="R1737"/>
      <c r="S1737"/>
      <c r="T1737"/>
    </row>
    <row r="1738" spans="16:20" x14ac:dyDescent="0.3">
      <c r="P1738"/>
      <c r="Q1738"/>
      <c r="R1738"/>
      <c r="S1738"/>
      <c r="T1738"/>
    </row>
    <row r="1739" spans="16:20" x14ac:dyDescent="0.3">
      <c r="P1739"/>
      <c r="Q1739"/>
      <c r="R1739"/>
      <c r="S1739"/>
      <c r="T1739"/>
    </row>
    <row r="1740" spans="16:20" x14ac:dyDescent="0.3">
      <c r="P1740"/>
      <c r="Q1740"/>
      <c r="R1740"/>
      <c r="S1740"/>
      <c r="T1740"/>
    </row>
    <row r="1741" spans="16:20" x14ac:dyDescent="0.3">
      <c r="P1741"/>
      <c r="Q1741"/>
      <c r="R1741"/>
      <c r="S1741"/>
      <c r="T1741"/>
    </row>
    <row r="1742" spans="16:20" x14ac:dyDescent="0.3">
      <c r="P1742"/>
      <c r="Q1742"/>
      <c r="R1742"/>
      <c r="S1742"/>
      <c r="T1742"/>
    </row>
    <row r="1743" spans="16:20" x14ac:dyDescent="0.3">
      <c r="P1743"/>
      <c r="Q1743"/>
      <c r="R1743"/>
      <c r="S1743"/>
      <c r="T1743"/>
    </row>
    <row r="1744" spans="16:20" x14ac:dyDescent="0.3">
      <c r="P1744"/>
      <c r="Q1744"/>
      <c r="R1744"/>
      <c r="S1744"/>
      <c r="T1744"/>
    </row>
    <row r="1745" spans="16:20" x14ac:dyDescent="0.3">
      <c r="P1745"/>
      <c r="Q1745"/>
      <c r="R1745"/>
      <c r="S1745"/>
      <c r="T1745"/>
    </row>
    <row r="1746" spans="16:20" x14ac:dyDescent="0.3">
      <c r="P1746"/>
      <c r="Q1746"/>
      <c r="R1746"/>
      <c r="S1746"/>
      <c r="T1746"/>
    </row>
    <row r="1747" spans="16:20" x14ac:dyDescent="0.3">
      <c r="P1747"/>
      <c r="Q1747"/>
      <c r="R1747"/>
      <c r="S1747"/>
      <c r="T1747"/>
    </row>
    <row r="1748" spans="16:20" x14ac:dyDescent="0.3">
      <c r="P1748"/>
      <c r="Q1748"/>
      <c r="R1748"/>
      <c r="S1748"/>
      <c r="T1748"/>
    </row>
    <row r="1749" spans="16:20" x14ac:dyDescent="0.3">
      <c r="P1749"/>
      <c r="Q1749"/>
      <c r="R1749"/>
      <c r="S1749"/>
      <c r="T1749"/>
    </row>
    <row r="1750" spans="16:20" x14ac:dyDescent="0.3">
      <c r="P1750"/>
      <c r="Q1750"/>
      <c r="R1750"/>
      <c r="S1750"/>
      <c r="T1750"/>
    </row>
    <row r="1751" spans="16:20" x14ac:dyDescent="0.3">
      <c r="P1751"/>
      <c r="Q1751"/>
      <c r="R1751"/>
      <c r="S1751"/>
      <c r="T1751"/>
    </row>
    <row r="1752" spans="16:20" x14ac:dyDescent="0.3">
      <c r="P1752"/>
      <c r="Q1752"/>
      <c r="R1752"/>
      <c r="S1752"/>
      <c r="T1752"/>
    </row>
    <row r="1753" spans="16:20" x14ac:dyDescent="0.3">
      <c r="P1753"/>
      <c r="Q1753"/>
      <c r="R1753"/>
      <c r="S1753"/>
      <c r="T1753"/>
    </row>
    <row r="1754" spans="16:20" x14ac:dyDescent="0.3">
      <c r="P1754"/>
      <c r="Q1754"/>
      <c r="R1754"/>
      <c r="S1754"/>
      <c r="T1754"/>
    </row>
    <row r="1755" spans="16:20" x14ac:dyDescent="0.3">
      <c r="P1755"/>
      <c r="Q1755"/>
      <c r="R1755"/>
      <c r="S1755"/>
      <c r="T1755"/>
    </row>
    <row r="1756" spans="16:20" x14ac:dyDescent="0.3">
      <c r="P1756"/>
      <c r="Q1756"/>
      <c r="R1756"/>
      <c r="S1756"/>
      <c r="T1756"/>
    </row>
    <row r="1757" spans="16:20" x14ac:dyDescent="0.3">
      <c r="P1757"/>
      <c r="Q1757"/>
      <c r="R1757"/>
      <c r="S1757"/>
      <c r="T1757"/>
    </row>
    <row r="1758" spans="16:20" x14ac:dyDescent="0.3">
      <c r="P1758"/>
      <c r="Q1758"/>
      <c r="R1758"/>
      <c r="S1758"/>
      <c r="T1758"/>
    </row>
    <row r="1759" spans="16:20" x14ac:dyDescent="0.3">
      <c r="P1759"/>
      <c r="Q1759"/>
      <c r="R1759"/>
      <c r="S1759"/>
      <c r="T1759"/>
    </row>
    <row r="1760" spans="16:20" x14ac:dyDescent="0.3">
      <c r="P1760"/>
      <c r="Q1760"/>
      <c r="R1760"/>
      <c r="S1760"/>
      <c r="T1760"/>
    </row>
    <row r="1761" spans="16:20" x14ac:dyDescent="0.3">
      <c r="P1761"/>
      <c r="Q1761"/>
      <c r="R1761"/>
      <c r="S1761"/>
      <c r="T1761"/>
    </row>
    <row r="1762" spans="16:20" x14ac:dyDescent="0.3">
      <c r="P1762"/>
      <c r="Q1762"/>
      <c r="R1762"/>
      <c r="S1762"/>
      <c r="T1762"/>
    </row>
    <row r="1763" spans="16:20" x14ac:dyDescent="0.3">
      <c r="P1763"/>
      <c r="Q1763"/>
      <c r="R1763"/>
      <c r="S1763"/>
      <c r="T1763"/>
    </row>
    <row r="1764" spans="16:20" x14ac:dyDescent="0.3">
      <c r="P1764"/>
      <c r="Q1764"/>
      <c r="R1764"/>
      <c r="S1764"/>
      <c r="T1764"/>
    </row>
    <row r="1765" spans="16:20" x14ac:dyDescent="0.3">
      <c r="P1765"/>
      <c r="Q1765"/>
      <c r="R1765"/>
      <c r="S1765"/>
      <c r="T1765"/>
    </row>
    <row r="1766" spans="16:20" x14ac:dyDescent="0.3">
      <c r="P1766"/>
      <c r="Q1766"/>
      <c r="R1766"/>
      <c r="S1766"/>
      <c r="T1766"/>
    </row>
    <row r="1767" spans="16:20" x14ac:dyDescent="0.3">
      <c r="P1767"/>
      <c r="Q1767"/>
      <c r="R1767"/>
      <c r="S1767"/>
      <c r="T1767"/>
    </row>
    <row r="1768" spans="16:20" x14ac:dyDescent="0.3">
      <c r="P1768"/>
      <c r="Q1768"/>
      <c r="R1768"/>
      <c r="S1768"/>
      <c r="T1768"/>
    </row>
    <row r="1769" spans="16:20" x14ac:dyDescent="0.3">
      <c r="P1769"/>
      <c r="Q1769"/>
      <c r="R1769"/>
      <c r="S1769"/>
      <c r="T1769"/>
    </row>
    <row r="1770" spans="16:20" x14ac:dyDescent="0.3">
      <c r="P1770"/>
      <c r="Q1770"/>
      <c r="R1770"/>
      <c r="S1770"/>
      <c r="T1770"/>
    </row>
    <row r="1771" spans="16:20" x14ac:dyDescent="0.3">
      <c r="P1771"/>
      <c r="Q1771"/>
      <c r="R1771"/>
      <c r="S1771"/>
      <c r="T1771"/>
    </row>
    <row r="1772" spans="16:20" x14ac:dyDescent="0.3">
      <c r="P1772"/>
      <c r="Q1772"/>
      <c r="R1772"/>
      <c r="S1772"/>
      <c r="T1772"/>
    </row>
    <row r="1773" spans="16:20" x14ac:dyDescent="0.3">
      <c r="P1773"/>
      <c r="Q1773"/>
      <c r="R1773"/>
      <c r="S1773"/>
      <c r="T1773"/>
    </row>
    <row r="1774" spans="16:20" x14ac:dyDescent="0.3">
      <c r="P1774"/>
      <c r="Q1774"/>
      <c r="R1774"/>
      <c r="S1774"/>
      <c r="T1774"/>
    </row>
    <row r="1775" spans="16:20" x14ac:dyDescent="0.3">
      <c r="P1775"/>
      <c r="Q1775"/>
      <c r="R1775"/>
      <c r="S1775"/>
      <c r="T1775"/>
    </row>
    <row r="1776" spans="16:20" x14ac:dyDescent="0.3">
      <c r="P1776"/>
      <c r="Q1776"/>
      <c r="R1776"/>
      <c r="S1776"/>
      <c r="T1776"/>
    </row>
    <row r="1777" spans="16:20" x14ac:dyDescent="0.3">
      <c r="P1777"/>
      <c r="Q1777"/>
      <c r="R1777"/>
      <c r="S1777"/>
      <c r="T1777"/>
    </row>
    <row r="1778" spans="16:20" x14ac:dyDescent="0.3">
      <c r="P1778"/>
      <c r="Q1778"/>
      <c r="R1778"/>
      <c r="S1778"/>
      <c r="T1778"/>
    </row>
    <row r="1779" spans="16:20" x14ac:dyDescent="0.3">
      <c r="P1779"/>
      <c r="Q1779"/>
      <c r="R1779"/>
      <c r="S1779"/>
      <c r="T1779"/>
    </row>
    <row r="1780" spans="16:20" x14ac:dyDescent="0.3">
      <c r="P1780"/>
      <c r="Q1780"/>
      <c r="R1780"/>
      <c r="S1780"/>
      <c r="T1780"/>
    </row>
    <row r="1781" spans="16:20" x14ac:dyDescent="0.3">
      <c r="P1781"/>
      <c r="Q1781"/>
      <c r="R1781"/>
      <c r="S1781"/>
      <c r="T1781"/>
    </row>
    <row r="1782" spans="16:20" x14ac:dyDescent="0.3">
      <c r="P1782"/>
      <c r="Q1782"/>
      <c r="R1782"/>
      <c r="S1782"/>
      <c r="T1782"/>
    </row>
    <row r="1783" spans="16:20" x14ac:dyDescent="0.3">
      <c r="P1783"/>
      <c r="Q1783"/>
      <c r="R1783"/>
      <c r="S1783"/>
      <c r="T1783"/>
    </row>
    <row r="1784" spans="16:20" x14ac:dyDescent="0.3">
      <c r="P1784"/>
      <c r="Q1784"/>
      <c r="R1784"/>
      <c r="S1784"/>
      <c r="T1784"/>
    </row>
    <row r="1785" spans="16:20" x14ac:dyDescent="0.3">
      <c r="P1785"/>
      <c r="Q1785"/>
      <c r="R1785"/>
      <c r="S1785"/>
      <c r="T1785"/>
    </row>
    <row r="1786" spans="16:20" x14ac:dyDescent="0.3">
      <c r="P1786"/>
      <c r="Q1786"/>
      <c r="R1786"/>
      <c r="S1786"/>
      <c r="T1786"/>
    </row>
    <row r="1787" spans="16:20" x14ac:dyDescent="0.3">
      <c r="P1787"/>
      <c r="Q1787"/>
      <c r="R1787"/>
      <c r="S1787"/>
      <c r="T1787"/>
    </row>
    <row r="1788" spans="16:20" x14ac:dyDescent="0.3">
      <c r="P1788"/>
      <c r="Q1788"/>
      <c r="R1788"/>
      <c r="S1788"/>
      <c r="T1788"/>
    </row>
    <row r="1789" spans="16:20" x14ac:dyDescent="0.3">
      <c r="P1789"/>
      <c r="Q1789"/>
      <c r="R1789"/>
      <c r="S1789"/>
      <c r="T1789"/>
    </row>
    <row r="1790" spans="16:20" x14ac:dyDescent="0.3">
      <c r="P1790"/>
      <c r="Q1790"/>
      <c r="R1790"/>
      <c r="S1790"/>
      <c r="T1790"/>
    </row>
    <row r="1791" spans="16:20" x14ac:dyDescent="0.3">
      <c r="P1791"/>
      <c r="Q1791"/>
      <c r="R1791"/>
      <c r="S1791"/>
      <c r="T1791"/>
    </row>
    <row r="1792" spans="16:20" x14ac:dyDescent="0.3">
      <c r="P1792"/>
      <c r="Q1792"/>
      <c r="R1792"/>
      <c r="S1792"/>
      <c r="T1792"/>
    </row>
    <row r="1793" spans="16:20" x14ac:dyDescent="0.3">
      <c r="P1793"/>
      <c r="Q1793"/>
      <c r="R1793"/>
      <c r="S1793"/>
      <c r="T1793"/>
    </row>
    <row r="1794" spans="16:20" x14ac:dyDescent="0.3">
      <c r="P1794"/>
      <c r="Q1794"/>
      <c r="R1794"/>
      <c r="S1794"/>
      <c r="T1794"/>
    </row>
    <row r="1795" spans="16:20" x14ac:dyDescent="0.3">
      <c r="P1795"/>
      <c r="Q1795"/>
      <c r="R1795"/>
      <c r="S1795"/>
      <c r="T1795"/>
    </row>
    <row r="1796" spans="16:20" x14ac:dyDescent="0.3">
      <c r="P1796"/>
      <c r="Q1796"/>
      <c r="R1796"/>
      <c r="S1796"/>
      <c r="T1796"/>
    </row>
    <row r="1797" spans="16:20" x14ac:dyDescent="0.3">
      <c r="P1797"/>
      <c r="Q1797"/>
      <c r="R1797"/>
      <c r="S1797"/>
      <c r="T1797"/>
    </row>
    <row r="1798" spans="16:20" x14ac:dyDescent="0.3">
      <c r="P1798"/>
      <c r="Q1798"/>
      <c r="R1798"/>
      <c r="S1798"/>
      <c r="T1798"/>
    </row>
    <row r="1799" spans="16:20" x14ac:dyDescent="0.3">
      <c r="P1799"/>
      <c r="Q1799"/>
      <c r="R1799"/>
      <c r="S1799"/>
      <c r="T1799"/>
    </row>
    <row r="1800" spans="16:20" x14ac:dyDescent="0.3">
      <c r="P1800"/>
      <c r="Q1800"/>
      <c r="R1800"/>
      <c r="S1800"/>
      <c r="T1800"/>
    </row>
    <row r="1801" spans="16:20" x14ac:dyDescent="0.3">
      <c r="P1801"/>
      <c r="Q1801"/>
      <c r="R1801"/>
      <c r="S1801"/>
      <c r="T1801"/>
    </row>
    <row r="1802" spans="16:20" x14ac:dyDescent="0.3">
      <c r="P1802"/>
      <c r="Q1802"/>
      <c r="R1802"/>
      <c r="S1802"/>
      <c r="T1802"/>
    </row>
    <row r="1803" spans="16:20" x14ac:dyDescent="0.3">
      <c r="P1803"/>
      <c r="Q1803"/>
      <c r="R1803"/>
      <c r="S1803"/>
      <c r="T1803"/>
    </row>
    <row r="1804" spans="16:20" x14ac:dyDescent="0.3">
      <c r="P1804"/>
      <c r="Q1804"/>
      <c r="R1804"/>
      <c r="S1804"/>
      <c r="T1804"/>
    </row>
    <row r="1805" spans="16:20" x14ac:dyDescent="0.3">
      <c r="P1805"/>
      <c r="Q1805"/>
      <c r="R1805"/>
      <c r="S1805"/>
      <c r="T1805"/>
    </row>
    <row r="1806" spans="16:20" x14ac:dyDescent="0.3">
      <c r="P1806"/>
      <c r="Q1806"/>
      <c r="R1806"/>
      <c r="S1806"/>
      <c r="T1806"/>
    </row>
    <row r="1807" spans="16:20" x14ac:dyDescent="0.3">
      <c r="P1807"/>
      <c r="Q1807"/>
      <c r="R1807"/>
      <c r="S1807"/>
      <c r="T1807"/>
    </row>
    <row r="1808" spans="16:20" x14ac:dyDescent="0.3">
      <c r="P1808"/>
      <c r="Q1808"/>
      <c r="R1808"/>
      <c r="S1808"/>
      <c r="T1808"/>
    </row>
    <row r="1809" spans="16:20" x14ac:dyDescent="0.3">
      <c r="P1809"/>
      <c r="Q1809"/>
      <c r="R1809"/>
      <c r="S1809"/>
      <c r="T1809"/>
    </row>
    <row r="1810" spans="16:20" x14ac:dyDescent="0.3">
      <c r="P1810"/>
      <c r="Q1810"/>
      <c r="R1810"/>
      <c r="S1810"/>
      <c r="T1810"/>
    </row>
    <row r="1811" spans="16:20" x14ac:dyDescent="0.3">
      <c r="P1811"/>
      <c r="Q1811"/>
      <c r="R1811"/>
      <c r="S1811"/>
      <c r="T1811"/>
    </row>
    <row r="1812" spans="16:20" x14ac:dyDescent="0.3">
      <c r="P1812"/>
      <c r="Q1812"/>
      <c r="R1812"/>
      <c r="S1812"/>
      <c r="T1812"/>
    </row>
    <row r="1813" spans="16:20" x14ac:dyDescent="0.3">
      <c r="P1813"/>
      <c r="Q1813"/>
      <c r="R1813"/>
      <c r="S1813"/>
      <c r="T1813"/>
    </row>
    <row r="1814" spans="16:20" x14ac:dyDescent="0.3">
      <c r="P1814"/>
      <c r="Q1814"/>
      <c r="R1814"/>
      <c r="S1814"/>
      <c r="T1814"/>
    </row>
    <row r="1815" spans="16:20" x14ac:dyDescent="0.3">
      <c r="P1815"/>
      <c r="Q1815"/>
      <c r="R1815"/>
      <c r="S1815"/>
      <c r="T1815"/>
    </row>
    <row r="1816" spans="16:20" x14ac:dyDescent="0.3">
      <c r="P1816"/>
      <c r="Q1816"/>
      <c r="R1816"/>
      <c r="S1816"/>
      <c r="T1816"/>
    </row>
    <row r="1817" spans="16:20" x14ac:dyDescent="0.3">
      <c r="P1817"/>
      <c r="Q1817"/>
      <c r="R1817"/>
      <c r="S1817"/>
      <c r="T1817"/>
    </row>
    <row r="1818" spans="16:20" x14ac:dyDescent="0.3">
      <c r="P1818"/>
      <c r="Q1818"/>
      <c r="R1818"/>
      <c r="S1818"/>
      <c r="T1818"/>
    </row>
    <row r="1819" spans="16:20" x14ac:dyDescent="0.3">
      <c r="P1819"/>
      <c r="Q1819"/>
      <c r="R1819"/>
      <c r="S1819"/>
      <c r="T1819"/>
    </row>
    <row r="1820" spans="16:20" x14ac:dyDescent="0.3">
      <c r="P1820"/>
      <c r="Q1820"/>
      <c r="R1820"/>
      <c r="S1820"/>
      <c r="T1820"/>
    </row>
    <row r="1821" spans="16:20" x14ac:dyDescent="0.3">
      <c r="P1821"/>
      <c r="Q1821"/>
      <c r="R1821"/>
      <c r="S1821"/>
      <c r="T1821"/>
    </row>
    <row r="1822" spans="16:20" x14ac:dyDescent="0.3">
      <c r="P1822"/>
      <c r="Q1822"/>
      <c r="R1822"/>
      <c r="S1822"/>
      <c r="T1822"/>
    </row>
    <row r="1823" spans="16:20" x14ac:dyDescent="0.3">
      <c r="P1823"/>
      <c r="Q1823"/>
      <c r="R1823"/>
      <c r="S1823"/>
      <c r="T1823"/>
    </row>
    <row r="1824" spans="16:20" x14ac:dyDescent="0.3">
      <c r="P1824"/>
      <c r="Q1824"/>
      <c r="R1824"/>
      <c r="S1824"/>
      <c r="T1824"/>
    </row>
    <row r="1825" spans="16:20" x14ac:dyDescent="0.3">
      <c r="P1825"/>
      <c r="Q1825"/>
      <c r="R1825"/>
      <c r="S1825"/>
      <c r="T1825"/>
    </row>
    <row r="1826" spans="16:20" x14ac:dyDescent="0.3">
      <c r="P1826"/>
      <c r="Q1826"/>
      <c r="R1826"/>
      <c r="S1826"/>
      <c r="T1826"/>
    </row>
    <row r="1827" spans="16:20" x14ac:dyDescent="0.3">
      <c r="P1827"/>
      <c r="Q1827"/>
      <c r="R1827"/>
      <c r="S1827"/>
      <c r="T1827"/>
    </row>
    <row r="1828" spans="16:20" x14ac:dyDescent="0.3">
      <c r="P1828"/>
      <c r="Q1828"/>
      <c r="R1828"/>
      <c r="S1828"/>
      <c r="T1828"/>
    </row>
    <row r="1829" spans="16:20" x14ac:dyDescent="0.3">
      <c r="P1829"/>
      <c r="Q1829"/>
      <c r="R1829"/>
      <c r="S1829"/>
      <c r="T1829"/>
    </row>
    <row r="1830" spans="16:20" x14ac:dyDescent="0.3">
      <c r="P1830"/>
      <c r="Q1830"/>
      <c r="R1830"/>
      <c r="S1830"/>
      <c r="T1830"/>
    </row>
    <row r="1831" spans="16:20" x14ac:dyDescent="0.3">
      <c r="P1831"/>
      <c r="Q1831"/>
      <c r="R1831"/>
      <c r="S1831"/>
      <c r="T1831"/>
    </row>
    <row r="1832" spans="16:20" x14ac:dyDescent="0.3">
      <c r="P1832"/>
      <c r="Q1832"/>
      <c r="R1832"/>
      <c r="S1832"/>
      <c r="T1832"/>
    </row>
    <row r="1833" spans="16:20" x14ac:dyDescent="0.3">
      <c r="P1833"/>
      <c r="Q1833"/>
      <c r="R1833"/>
      <c r="S1833"/>
      <c r="T1833"/>
    </row>
    <row r="1834" spans="16:20" x14ac:dyDescent="0.3">
      <c r="P1834"/>
      <c r="Q1834"/>
      <c r="R1834"/>
      <c r="S1834"/>
      <c r="T1834"/>
    </row>
    <row r="1835" spans="16:20" x14ac:dyDescent="0.3">
      <c r="P1835"/>
      <c r="Q1835"/>
      <c r="R1835"/>
      <c r="S1835"/>
      <c r="T1835"/>
    </row>
    <row r="1836" spans="16:20" x14ac:dyDescent="0.3">
      <c r="P1836"/>
      <c r="Q1836"/>
      <c r="R1836"/>
      <c r="S1836"/>
      <c r="T1836"/>
    </row>
    <row r="1837" spans="16:20" x14ac:dyDescent="0.3">
      <c r="P1837"/>
      <c r="Q1837"/>
      <c r="R1837"/>
      <c r="S1837"/>
      <c r="T1837"/>
    </row>
    <row r="1838" spans="16:20" x14ac:dyDescent="0.3">
      <c r="P1838"/>
      <c r="Q1838"/>
      <c r="R1838"/>
      <c r="S1838"/>
      <c r="T1838"/>
    </row>
    <row r="1839" spans="16:20" x14ac:dyDescent="0.3">
      <c r="P1839"/>
      <c r="Q1839"/>
      <c r="R1839"/>
      <c r="S1839"/>
      <c r="T1839"/>
    </row>
    <row r="1840" spans="16:20" x14ac:dyDescent="0.3">
      <c r="P1840"/>
      <c r="Q1840"/>
      <c r="R1840"/>
      <c r="S1840"/>
      <c r="T1840"/>
    </row>
    <row r="1841" spans="16:20" x14ac:dyDescent="0.3">
      <c r="P1841"/>
      <c r="Q1841"/>
      <c r="R1841"/>
      <c r="S1841"/>
      <c r="T1841"/>
    </row>
    <row r="1842" spans="16:20" x14ac:dyDescent="0.3">
      <c r="P1842"/>
      <c r="Q1842"/>
      <c r="R1842"/>
      <c r="S1842"/>
      <c r="T1842"/>
    </row>
    <row r="1843" spans="16:20" x14ac:dyDescent="0.3">
      <c r="P1843"/>
      <c r="Q1843"/>
      <c r="R1843"/>
      <c r="S1843"/>
      <c r="T1843"/>
    </row>
    <row r="1844" spans="16:20" x14ac:dyDescent="0.3">
      <c r="P1844"/>
      <c r="Q1844"/>
      <c r="R1844"/>
      <c r="S1844"/>
      <c r="T1844"/>
    </row>
    <row r="1845" spans="16:20" x14ac:dyDescent="0.3">
      <c r="P1845"/>
      <c r="Q1845"/>
      <c r="R1845"/>
      <c r="S1845"/>
      <c r="T1845"/>
    </row>
    <row r="1846" spans="16:20" x14ac:dyDescent="0.3">
      <c r="P1846"/>
      <c r="Q1846"/>
      <c r="R1846"/>
      <c r="S1846"/>
      <c r="T1846"/>
    </row>
    <row r="1847" spans="16:20" x14ac:dyDescent="0.3">
      <c r="P1847"/>
      <c r="Q1847"/>
      <c r="R1847"/>
      <c r="S1847"/>
      <c r="T1847"/>
    </row>
    <row r="1848" spans="16:20" x14ac:dyDescent="0.3">
      <c r="P1848"/>
      <c r="Q1848"/>
      <c r="R1848"/>
      <c r="S1848"/>
      <c r="T1848"/>
    </row>
    <row r="1849" spans="16:20" x14ac:dyDescent="0.3">
      <c r="P1849"/>
      <c r="Q1849"/>
      <c r="R1849"/>
      <c r="S1849"/>
      <c r="T1849"/>
    </row>
    <row r="1850" spans="16:20" x14ac:dyDescent="0.3">
      <c r="P1850"/>
      <c r="Q1850"/>
      <c r="R1850"/>
      <c r="S1850"/>
      <c r="T1850"/>
    </row>
    <row r="1851" spans="16:20" x14ac:dyDescent="0.3">
      <c r="P1851"/>
      <c r="Q1851"/>
      <c r="R1851"/>
      <c r="S1851"/>
      <c r="T1851"/>
    </row>
    <row r="1852" spans="16:20" x14ac:dyDescent="0.3">
      <c r="P1852"/>
      <c r="Q1852"/>
      <c r="R1852"/>
      <c r="S1852"/>
      <c r="T1852"/>
    </row>
    <row r="1853" spans="16:20" x14ac:dyDescent="0.3">
      <c r="P1853"/>
      <c r="Q1853"/>
      <c r="R1853"/>
      <c r="S1853"/>
      <c r="T1853"/>
    </row>
    <row r="1854" spans="16:20" x14ac:dyDescent="0.3">
      <c r="P1854"/>
      <c r="Q1854"/>
      <c r="R1854"/>
      <c r="S1854"/>
      <c r="T1854"/>
    </row>
    <row r="1855" spans="16:20" x14ac:dyDescent="0.3">
      <c r="P1855"/>
      <c r="Q1855"/>
      <c r="R1855"/>
      <c r="S1855"/>
      <c r="T1855"/>
    </row>
    <row r="1856" spans="16:20" x14ac:dyDescent="0.3">
      <c r="P1856"/>
      <c r="Q1856"/>
      <c r="R1856"/>
      <c r="S1856"/>
      <c r="T1856"/>
    </row>
    <row r="1857" spans="16:20" x14ac:dyDescent="0.3">
      <c r="P1857"/>
      <c r="Q1857"/>
      <c r="R1857"/>
      <c r="S1857"/>
      <c r="T1857"/>
    </row>
    <row r="1858" spans="16:20" x14ac:dyDescent="0.3">
      <c r="P1858"/>
      <c r="Q1858"/>
      <c r="R1858"/>
      <c r="S1858"/>
      <c r="T1858"/>
    </row>
    <row r="1859" spans="16:20" x14ac:dyDescent="0.3">
      <c r="P1859"/>
      <c r="Q1859"/>
      <c r="R1859"/>
      <c r="S1859"/>
      <c r="T1859"/>
    </row>
    <row r="1860" spans="16:20" x14ac:dyDescent="0.3">
      <c r="P1860"/>
      <c r="Q1860"/>
      <c r="R1860"/>
      <c r="S1860"/>
      <c r="T1860"/>
    </row>
    <row r="1861" spans="16:20" x14ac:dyDescent="0.3">
      <c r="P1861"/>
      <c r="Q1861"/>
      <c r="R1861"/>
      <c r="S1861"/>
      <c r="T1861"/>
    </row>
    <row r="1862" spans="16:20" x14ac:dyDescent="0.3">
      <c r="P1862"/>
      <c r="Q1862"/>
      <c r="R1862"/>
      <c r="S1862"/>
      <c r="T1862"/>
    </row>
    <row r="1863" spans="16:20" x14ac:dyDescent="0.3">
      <c r="P1863"/>
      <c r="Q1863"/>
      <c r="R1863"/>
      <c r="S1863"/>
      <c r="T1863"/>
    </row>
    <row r="1864" spans="16:20" x14ac:dyDescent="0.3">
      <c r="P1864"/>
      <c r="Q1864"/>
      <c r="R1864"/>
      <c r="S1864"/>
      <c r="T1864"/>
    </row>
    <row r="1865" spans="16:20" x14ac:dyDescent="0.3">
      <c r="P1865"/>
      <c r="Q1865"/>
      <c r="R1865"/>
      <c r="S1865"/>
      <c r="T1865"/>
    </row>
    <row r="1866" spans="16:20" x14ac:dyDescent="0.3">
      <c r="P1866"/>
      <c r="Q1866"/>
      <c r="R1866"/>
      <c r="S1866"/>
      <c r="T1866"/>
    </row>
    <row r="1867" spans="16:20" x14ac:dyDescent="0.3">
      <c r="P1867"/>
      <c r="Q1867"/>
      <c r="R1867"/>
      <c r="S1867"/>
      <c r="T1867"/>
    </row>
    <row r="1868" spans="16:20" x14ac:dyDescent="0.3">
      <c r="P1868"/>
      <c r="Q1868"/>
      <c r="R1868"/>
      <c r="S1868"/>
      <c r="T1868"/>
    </row>
    <row r="1869" spans="16:20" x14ac:dyDescent="0.3">
      <c r="P1869"/>
      <c r="Q1869"/>
      <c r="R1869"/>
      <c r="S1869"/>
      <c r="T1869"/>
    </row>
    <row r="1870" spans="16:20" x14ac:dyDescent="0.3">
      <c r="P1870"/>
      <c r="Q1870"/>
      <c r="R1870"/>
      <c r="S1870"/>
      <c r="T1870"/>
    </row>
    <row r="1871" spans="16:20" x14ac:dyDescent="0.3">
      <c r="P1871"/>
      <c r="Q1871"/>
      <c r="R1871"/>
      <c r="S1871"/>
      <c r="T1871"/>
    </row>
    <row r="1872" spans="16:20" x14ac:dyDescent="0.3">
      <c r="P1872"/>
      <c r="Q1872"/>
      <c r="R1872"/>
      <c r="S1872"/>
      <c r="T1872"/>
    </row>
    <row r="1873" spans="16:20" x14ac:dyDescent="0.3">
      <c r="P1873"/>
      <c r="Q1873"/>
      <c r="R1873"/>
      <c r="S1873"/>
      <c r="T1873"/>
    </row>
    <row r="1874" spans="16:20" x14ac:dyDescent="0.3">
      <c r="P1874"/>
      <c r="Q1874"/>
      <c r="R1874"/>
      <c r="S1874"/>
      <c r="T1874"/>
    </row>
    <row r="1875" spans="16:20" x14ac:dyDescent="0.3">
      <c r="P1875"/>
      <c r="Q1875"/>
      <c r="R1875"/>
      <c r="S1875"/>
      <c r="T1875"/>
    </row>
    <row r="1876" spans="16:20" x14ac:dyDescent="0.3">
      <c r="P1876"/>
      <c r="Q1876"/>
      <c r="R1876"/>
      <c r="S1876"/>
      <c r="T1876"/>
    </row>
    <row r="1877" spans="16:20" x14ac:dyDescent="0.3">
      <c r="P1877"/>
      <c r="Q1877"/>
      <c r="R1877"/>
      <c r="S1877"/>
      <c r="T1877"/>
    </row>
    <row r="1878" spans="16:20" x14ac:dyDescent="0.3">
      <c r="P1878"/>
      <c r="Q1878"/>
      <c r="R1878"/>
      <c r="S1878"/>
      <c r="T1878"/>
    </row>
    <row r="1879" spans="16:20" x14ac:dyDescent="0.3">
      <c r="P1879"/>
      <c r="Q1879"/>
      <c r="R1879"/>
      <c r="S1879"/>
      <c r="T1879"/>
    </row>
    <row r="1880" spans="16:20" x14ac:dyDescent="0.3">
      <c r="P1880"/>
      <c r="Q1880"/>
      <c r="R1880"/>
      <c r="S1880"/>
      <c r="T1880"/>
    </row>
    <row r="1881" spans="16:20" x14ac:dyDescent="0.3">
      <c r="P1881"/>
      <c r="Q1881"/>
      <c r="R1881"/>
      <c r="S1881"/>
      <c r="T1881"/>
    </row>
    <row r="1882" spans="16:20" x14ac:dyDescent="0.3">
      <c r="P1882"/>
      <c r="Q1882"/>
      <c r="R1882"/>
      <c r="S1882"/>
      <c r="T1882"/>
    </row>
    <row r="1883" spans="16:20" x14ac:dyDescent="0.3">
      <c r="P1883"/>
      <c r="Q1883"/>
      <c r="R1883"/>
      <c r="S1883"/>
      <c r="T1883"/>
    </row>
    <row r="1884" spans="16:20" x14ac:dyDescent="0.3">
      <c r="P1884"/>
      <c r="Q1884"/>
      <c r="R1884"/>
      <c r="S1884"/>
      <c r="T1884"/>
    </row>
    <row r="1885" spans="16:20" x14ac:dyDescent="0.3">
      <c r="P1885"/>
      <c r="Q1885"/>
      <c r="R1885"/>
      <c r="S1885"/>
      <c r="T1885"/>
    </row>
    <row r="1886" spans="16:20" x14ac:dyDescent="0.3">
      <c r="P1886"/>
      <c r="Q1886"/>
      <c r="R1886"/>
      <c r="S1886"/>
      <c r="T1886"/>
    </row>
    <row r="1887" spans="16:20" x14ac:dyDescent="0.3">
      <c r="P1887"/>
      <c r="Q1887"/>
      <c r="R1887"/>
      <c r="S1887"/>
      <c r="T1887"/>
    </row>
    <row r="1888" spans="16:20" x14ac:dyDescent="0.3">
      <c r="P1888"/>
      <c r="Q1888"/>
      <c r="R1888"/>
      <c r="S1888"/>
      <c r="T1888"/>
    </row>
    <row r="1889" spans="16:20" x14ac:dyDescent="0.3">
      <c r="P1889"/>
      <c r="Q1889"/>
      <c r="R1889"/>
      <c r="S1889"/>
      <c r="T1889"/>
    </row>
    <row r="1890" spans="16:20" x14ac:dyDescent="0.3">
      <c r="P1890"/>
      <c r="Q1890"/>
      <c r="R1890"/>
      <c r="S1890"/>
      <c r="T1890"/>
    </row>
    <row r="1891" spans="16:20" x14ac:dyDescent="0.3">
      <c r="P1891"/>
      <c r="Q1891"/>
      <c r="R1891"/>
      <c r="S1891"/>
      <c r="T1891"/>
    </row>
    <row r="1892" spans="16:20" x14ac:dyDescent="0.3">
      <c r="P1892"/>
      <c r="Q1892"/>
      <c r="R1892"/>
      <c r="S1892"/>
      <c r="T1892"/>
    </row>
    <row r="1893" spans="16:20" x14ac:dyDescent="0.3">
      <c r="P1893"/>
      <c r="Q1893"/>
      <c r="R1893"/>
      <c r="S1893"/>
      <c r="T1893"/>
    </row>
    <row r="1894" spans="16:20" x14ac:dyDescent="0.3">
      <c r="P1894"/>
      <c r="Q1894"/>
      <c r="R1894"/>
      <c r="S1894"/>
      <c r="T1894"/>
    </row>
    <row r="1895" spans="16:20" x14ac:dyDescent="0.3">
      <c r="P1895"/>
      <c r="Q1895"/>
      <c r="R1895"/>
      <c r="S1895"/>
      <c r="T1895"/>
    </row>
    <row r="1896" spans="16:20" x14ac:dyDescent="0.3">
      <c r="P1896"/>
      <c r="Q1896"/>
      <c r="R1896"/>
      <c r="S1896"/>
      <c r="T1896"/>
    </row>
    <row r="1897" spans="16:20" x14ac:dyDescent="0.3">
      <c r="P1897"/>
      <c r="Q1897"/>
      <c r="R1897"/>
      <c r="S1897"/>
      <c r="T1897"/>
    </row>
    <row r="1898" spans="16:20" x14ac:dyDescent="0.3">
      <c r="P1898"/>
      <c r="Q1898"/>
      <c r="R1898"/>
      <c r="S1898"/>
      <c r="T1898"/>
    </row>
    <row r="1899" spans="16:20" x14ac:dyDescent="0.3">
      <c r="P1899"/>
      <c r="Q1899"/>
      <c r="R1899"/>
      <c r="S1899"/>
      <c r="T1899"/>
    </row>
    <row r="1900" spans="16:20" x14ac:dyDescent="0.3">
      <c r="P1900"/>
      <c r="Q1900"/>
      <c r="R1900"/>
      <c r="S1900"/>
      <c r="T1900"/>
    </row>
    <row r="1901" spans="16:20" x14ac:dyDescent="0.3">
      <c r="P1901"/>
      <c r="Q1901"/>
      <c r="R1901"/>
      <c r="S1901"/>
      <c r="T1901"/>
    </row>
    <row r="1902" spans="16:20" x14ac:dyDescent="0.3">
      <c r="P1902"/>
      <c r="Q1902"/>
      <c r="R1902"/>
      <c r="S1902"/>
      <c r="T1902"/>
    </row>
    <row r="1903" spans="16:20" x14ac:dyDescent="0.3">
      <c r="P1903"/>
      <c r="Q1903"/>
      <c r="R1903"/>
      <c r="S1903"/>
      <c r="T1903"/>
    </row>
    <row r="1904" spans="16:20" x14ac:dyDescent="0.3">
      <c r="P1904"/>
      <c r="Q1904"/>
      <c r="R1904"/>
      <c r="S1904"/>
      <c r="T1904"/>
    </row>
    <row r="1905" spans="16:20" x14ac:dyDescent="0.3">
      <c r="P1905"/>
      <c r="Q1905"/>
      <c r="R1905"/>
      <c r="S1905"/>
      <c r="T1905"/>
    </row>
    <row r="1906" spans="16:20" x14ac:dyDescent="0.3">
      <c r="P1906"/>
      <c r="Q1906"/>
      <c r="R1906"/>
      <c r="S1906"/>
      <c r="T1906"/>
    </row>
    <row r="1907" spans="16:20" x14ac:dyDescent="0.3">
      <c r="P1907"/>
      <c r="Q1907"/>
      <c r="R1907"/>
      <c r="S1907"/>
      <c r="T1907"/>
    </row>
    <row r="1908" spans="16:20" x14ac:dyDescent="0.3">
      <c r="P1908"/>
      <c r="Q1908"/>
      <c r="R1908"/>
      <c r="S1908"/>
      <c r="T1908"/>
    </row>
    <row r="1909" spans="16:20" x14ac:dyDescent="0.3">
      <c r="P1909"/>
      <c r="Q1909"/>
      <c r="R1909"/>
      <c r="S1909"/>
      <c r="T1909"/>
    </row>
    <row r="1910" spans="16:20" x14ac:dyDescent="0.3">
      <c r="P1910"/>
      <c r="Q1910"/>
      <c r="R1910"/>
      <c r="S1910"/>
      <c r="T1910"/>
    </row>
    <row r="1911" spans="16:20" x14ac:dyDescent="0.3">
      <c r="P1911"/>
      <c r="Q1911"/>
      <c r="R1911"/>
      <c r="S1911"/>
      <c r="T1911"/>
    </row>
    <row r="1912" spans="16:20" x14ac:dyDescent="0.3">
      <c r="P1912"/>
      <c r="Q1912"/>
      <c r="R1912"/>
      <c r="S1912"/>
      <c r="T1912"/>
    </row>
    <row r="1913" spans="16:20" x14ac:dyDescent="0.3">
      <c r="P1913"/>
      <c r="Q1913"/>
      <c r="R1913"/>
      <c r="S1913"/>
      <c r="T1913"/>
    </row>
    <row r="1914" spans="16:20" x14ac:dyDescent="0.3">
      <c r="P1914"/>
      <c r="Q1914"/>
      <c r="R1914"/>
      <c r="S1914"/>
      <c r="T1914"/>
    </row>
    <row r="1915" spans="16:20" x14ac:dyDescent="0.3">
      <c r="P1915"/>
      <c r="Q1915"/>
      <c r="R1915"/>
      <c r="S1915"/>
      <c r="T1915"/>
    </row>
    <row r="1916" spans="16:20" x14ac:dyDescent="0.3">
      <c r="P1916"/>
      <c r="Q1916"/>
      <c r="R1916"/>
      <c r="S1916"/>
      <c r="T1916"/>
    </row>
    <row r="1917" spans="16:20" x14ac:dyDescent="0.3">
      <c r="P1917"/>
      <c r="Q1917"/>
      <c r="R1917"/>
      <c r="S1917"/>
      <c r="T1917"/>
    </row>
    <row r="1918" spans="16:20" x14ac:dyDescent="0.3">
      <c r="P1918"/>
      <c r="Q1918"/>
      <c r="R1918"/>
      <c r="S1918"/>
      <c r="T1918"/>
    </row>
    <row r="1919" spans="16:20" x14ac:dyDescent="0.3">
      <c r="P1919"/>
      <c r="Q1919"/>
      <c r="R1919"/>
      <c r="S1919"/>
      <c r="T1919"/>
    </row>
    <row r="1920" spans="16:20" x14ac:dyDescent="0.3">
      <c r="P1920"/>
      <c r="Q1920"/>
      <c r="R1920"/>
      <c r="S1920"/>
      <c r="T1920"/>
    </row>
    <row r="1921" spans="16:20" x14ac:dyDescent="0.3">
      <c r="P1921"/>
      <c r="Q1921"/>
      <c r="R1921"/>
      <c r="S1921"/>
      <c r="T1921"/>
    </row>
    <row r="1922" spans="16:20" x14ac:dyDescent="0.3">
      <c r="P1922"/>
      <c r="Q1922"/>
      <c r="R1922"/>
      <c r="S1922"/>
      <c r="T1922"/>
    </row>
    <row r="1923" spans="16:20" x14ac:dyDescent="0.3">
      <c r="P1923"/>
      <c r="Q1923"/>
      <c r="R1923"/>
      <c r="S1923"/>
      <c r="T1923"/>
    </row>
    <row r="1924" spans="16:20" x14ac:dyDescent="0.3">
      <c r="P1924"/>
      <c r="Q1924"/>
      <c r="R1924"/>
      <c r="S1924"/>
      <c r="T1924"/>
    </row>
    <row r="1925" spans="16:20" x14ac:dyDescent="0.3">
      <c r="P1925"/>
      <c r="Q1925"/>
      <c r="R1925"/>
      <c r="S1925"/>
      <c r="T1925"/>
    </row>
    <row r="1926" spans="16:20" x14ac:dyDescent="0.3">
      <c r="P1926"/>
      <c r="Q1926"/>
      <c r="R1926"/>
      <c r="S1926"/>
      <c r="T1926"/>
    </row>
    <row r="1927" spans="16:20" x14ac:dyDescent="0.3">
      <c r="P1927"/>
      <c r="Q1927"/>
      <c r="R1927"/>
      <c r="S1927"/>
      <c r="T1927"/>
    </row>
    <row r="1928" spans="16:20" x14ac:dyDescent="0.3">
      <c r="P1928"/>
      <c r="Q1928"/>
      <c r="R1928"/>
      <c r="S1928"/>
      <c r="T1928"/>
    </row>
    <row r="1929" spans="16:20" x14ac:dyDescent="0.3">
      <c r="P1929"/>
      <c r="Q1929"/>
      <c r="R1929"/>
      <c r="S1929"/>
      <c r="T1929"/>
    </row>
    <row r="1930" spans="16:20" x14ac:dyDescent="0.3">
      <c r="P1930"/>
      <c r="Q1930"/>
      <c r="R1930"/>
      <c r="S1930"/>
      <c r="T1930"/>
    </row>
    <row r="1931" spans="16:20" x14ac:dyDescent="0.3">
      <c r="P1931"/>
      <c r="Q1931"/>
      <c r="R1931"/>
      <c r="S1931"/>
      <c r="T1931"/>
    </row>
    <row r="1932" spans="16:20" x14ac:dyDescent="0.3">
      <c r="P1932"/>
      <c r="Q1932"/>
      <c r="R1932"/>
      <c r="S1932"/>
      <c r="T1932"/>
    </row>
    <row r="1933" spans="16:20" x14ac:dyDescent="0.3">
      <c r="P1933"/>
      <c r="Q1933"/>
      <c r="R1933"/>
      <c r="S1933"/>
      <c r="T1933"/>
    </row>
    <row r="1934" spans="16:20" x14ac:dyDescent="0.3">
      <c r="P1934"/>
      <c r="Q1934"/>
      <c r="R1934"/>
      <c r="S1934"/>
      <c r="T1934"/>
    </row>
    <row r="1935" spans="16:20" x14ac:dyDescent="0.3">
      <c r="P1935"/>
      <c r="Q1935"/>
      <c r="R1935"/>
      <c r="S1935"/>
      <c r="T1935"/>
    </row>
    <row r="1936" spans="16:20" x14ac:dyDescent="0.3">
      <c r="P1936"/>
      <c r="Q1936"/>
      <c r="R1936"/>
      <c r="S1936"/>
      <c r="T1936"/>
    </row>
    <row r="1937" spans="16:20" x14ac:dyDescent="0.3">
      <c r="P1937"/>
      <c r="Q1937"/>
      <c r="R1937"/>
      <c r="S1937"/>
      <c r="T1937"/>
    </row>
    <row r="1938" spans="16:20" x14ac:dyDescent="0.3">
      <c r="P1938"/>
      <c r="Q1938"/>
      <c r="R1938"/>
      <c r="S1938"/>
      <c r="T1938"/>
    </row>
    <row r="1939" spans="16:20" x14ac:dyDescent="0.3">
      <c r="P1939"/>
      <c r="Q1939"/>
      <c r="R1939"/>
      <c r="S1939"/>
      <c r="T1939"/>
    </row>
    <row r="1940" spans="16:20" x14ac:dyDescent="0.3">
      <c r="P1940"/>
      <c r="Q1940"/>
      <c r="R1940"/>
      <c r="S1940"/>
      <c r="T1940"/>
    </row>
    <row r="1941" spans="16:20" x14ac:dyDescent="0.3">
      <c r="P1941"/>
      <c r="Q1941"/>
      <c r="R1941"/>
      <c r="S1941"/>
      <c r="T1941"/>
    </row>
    <row r="1942" spans="16:20" x14ac:dyDescent="0.3">
      <c r="P1942"/>
      <c r="Q1942"/>
      <c r="R1942"/>
      <c r="S1942"/>
      <c r="T1942"/>
    </row>
    <row r="1943" spans="16:20" x14ac:dyDescent="0.3">
      <c r="P1943"/>
      <c r="Q1943"/>
      <c r="R1943"/>
      <c r="S1943"/>
      <c r="T1943"/>
    </row>
    <row r="1944" spans="16:20" x14ac:dyDescent="0.3">
      <c r="P1944"/>
      <c r="Q1944"/>
      <c r="R1944"/>
      <c r="S1944"/>
      <c r="T1944"/>
    </row>
    <row r="1945" spans="16:20" x14ac:dyDescent="0.3">
      <c r="P1945"/>
      <c r="Q1945"/>
      <c r="R1945"/>
      <c r="S1945"/>
      <c r="T1945"/>
    </row>
    <row r="1946" spans="16:20" x14ac:dyDescent="0.3">
      <c r="P1946"/>
      <c r="Q1946"/>
      <c r="R1946"/>
      <c r="S1946"/>
      <c r="T1946"/>
    </row>
    <row r="1947" spans="16:20" x14ac:dyDescent="0.3">
      <c r="P1947"/>
      <c r="Q1947"/>
      <c r="R1947"/>
      <c r="S1947"/>
      <c r="T1947"/>
    </row>
    <row r="1948" spans="16:20" x14ac:dyDescent="0.3">
      <c r="P1948"/>
      <c r="Q1948"/>
      <c r="R1948"/>
      <c r="S1948"/>
      <c r="T1948"/>
    </row>
    <row r="1949" spans="16:20" x14ac:dyDescent="0.3">
      <c r="P1949"/>
      <c r="Q1949"/>
      <c r="R1949"/>
      <c r="S1949"/>
      <c r="T1949"/>
    </row>
    <row r="1950" spans="16:20" x14ac:dyDescent="0.3">
      <c r="P1950"/>
      <c r="Q1950"/>
      <c r="R1950"/>
      <c r="S1950"/>
      <c r="T1950"/>
    </row>
    <row r="1951" spans="16:20" x14ac:dyDescent="0.3">
      <c r="P1951"/>
      <c r="Q1951"/>
      <c r="R1951"/>
      <c r="S1951"/>
      <c r="T1951"/>
    </row>
    <row r="1952" spans="16:20" x14ac:dyDescent="0.3">
      <c r="P1952"/>
      <c r="Q1952"/>
      <c r="R1952"/>
      <c r="S1952"/>
      <c r="T1952"/>
    </row>
    <row r="1953" spans="16:20" x14ac:dyDescent="0.3">
      <c r="P1953"/>
      <c r="Q1953"/>
      <c r="R1953"/>
      <c r="S1953"/>
      <c r="T1953"/>
    </row>
    <row r="1954" spans="16:20" x14ac:dyDescent="0.3">
      <c r="P1954"/>
      <c r="Q1954"/>
      <c r="R1954"/>
      <c r="S1954"/>
      <c r="T1954"/>
    </row>
    <row r="1955" spans="16:20" x14ac:dyDescent="0.3">
      <c r="P1955"/>
      <c r="Q1955"/>
      <c r="R1955"/>
      <c r="S1955"/>
      <c r="T1955"/>
    </row>
    <row r="1956" spans="16:20" x14ac:dyDescent="0.3">
      <c r="P1956"/>
      <c r="Q1956"/>
      <c r="R1956"/>
      <c r="S1956"/>
      <c r="T1956"/>
    </row>
    <row r="1957" spans="16:20" x14ac:dyDescent="0.3">
      <c r="P1957"/>
      <c r="Q1957"/>
      <c r="R1957"/>
      <c r="S1957"/>
      <c r="T1957"/>
    </row>
    <row r="1958" spans="16:20" x14ac:dyDescent="0.3">
      <c r="P1958"/>
      <c r="Q1958"/>
      <c r="R1958"/>
      <c r="S1958"/>
      <c r="T1958"/>
    </row>
    <row r="1959" spans="16:20" x14ac:dyDescent="0.3">
      <c r="P1959"/>
      <c r="Q1959"/>
      <c r="R1959"/>
      <c r="S1959"/>
      <c r="T1959"/>
    </row>
    <row r="1960" spans="16:20" x14ac:dyDescent="0.3">
      <c r="P1960"/>
      <c r="Q1960"/>
      <c r="R1960"/>
      <c r="S1960"/>
      <c r="T1960"/>
    </row>
    <row r="1961" spans="16:20" x14ac:dyDescent="0.3">
      <c r="P1961"/>
      <c r="Q1961"/>
      <c r="R1961"/>
      <c r="S1961"/>
      <c r="T1961"/>
    </row>
    <row r="1962" spans="16:20" x14ac:dyDescent="0.3">
      <c r="P1962"/>
      <c r="Q1962"/>
      <c r="R1962"/>
      <c r="S1962"/>
      <c r="T1962"/>
    </row>
    <row r="1963" spans="16:20" x14ac:dyDescent="0.3">
      <c r="P1963"/>
      <c r="Q1963"/>
      <c r="R1963"/>
      <c r="S1963"/>
      <c r="T1963"/>
    </row>
    <row r="1964" spans="16:20" x14ac:dyDescent="0.3">
      <c r="P1964"/>
      <c r="Q1964"/>
      <c r="R1964"/>
      <c r="S1964"/>
      <c r="T1964"/>
    </row>
    <row r="1965" spans="16:20" x14ac:dyDescent="0.3">
      <c r="P1965"/>
      <c r="Q1965"/>
      <c r="R1965"/>
      <c r="S1965"/>
      <c r="T1965"/>
    </row>
    <row r="1966" spans="16:20" x14ac:dyDescent="0.3">
      <c r="P1966"/>
      <c r="Q1966"/>
      <c r="R1966"/>
      <c r="S1966"/>
      <c r="T1966"/>
    </row>
    <row r="1967" spans="16:20" x14ac:dyDescent="0.3">
      <c r="P1967"/>
      <c r="Q1967"/>
      <c r="R1967"/>
      <c r="S1967"/>
      <c r="T1967"/>
    </row>
    <row r="1968" spans="16:20" x14ac:dyDescent="0.3">
      <c r="P1968"/>
      <c r="Q1968"/>
      <c r="R1968"/>
      <c r="S1968"/>
      <c r="T1968"/>
    </row>
    <row r="1969" spans="16:20" x14ac:dyDescent="0.3">
      <c r="P1969"/>
      <c r="Q1969"/>
      <c r="R1969"/>
      <c r="S1969"/>
      <c r="T1969"/>
    </row>
    <row r="1970" spans="16:20" x14ac:dyDescent="0.3">
      <c r="P1970"/>
      <c r="Q1970"/>
      <c r="R1970"/>
      <c r="S1970"/>
      <c r="T1970"/>
    </row>
    <row r="1971" spans="16:20" x14ac:dyDescent="0.3">
      <c r="P1971"/>
      <c r="Q1971"/>
      <c r="R1971"/>
      <c r="S1971"/>
      <c r="T1971"/>
    </row>
    <row r="1972" spans="16:20" x14ac:dyDescent="0.3">
      <c r="P1972"/>
      <c r="Q1972"/>
      <c r="R1972"/>
      <c r="S1972"/>
      <c r="T1972"/>
    </row>
    <row r="1973" spans="16:20" x14ac:dyDescent="0.3">
      <c r="P1973"/>
      <c r="Q1973"/>
      <c r="R1973"/>
      <c r="S1973"/>
      <c r="T1973"/>
    </row>
    <row r="1974" spans="16:20" x14ac:dyDescent="0.3">
      <c r="P1974"/>
      <c r="Q1974"/>
      <c r="R1974"/>
      <c r="S1974"/>
      <c r="T1974"/>
    </row>
    <row r="1975" spans="16:20" x14ac:dyDescent="0.3">
      <c r="P1975"/>
      <c r="Q1975"/>
      <c r="R1975"/>
      <c r="S1975"/>
      <c r="T1975"/>
    </row>
    <row r="1976" spans="16:20" x14ac:dyDescent="0.3">
      <c r="P1976"/>
      <c r="Q1976"/>
      <c r="R1976"/>
      <c r="S1976"/>
      <c r="T1976"/>
    </row>
    <row r="1977" spans="16:20" x14ac:dyDescent="0.3">
      <c r="P1977"/>
      <c r="Q1977"/>
      <c r="R1977"/>
      <c r="S1977"/>
      <c r="T1977"/>
    </row>
    <row r="1978" spans="16:20" x14ac:dyDescent="0.3">
      <c r="P1978"/>
      <c r="Q1978"/>
      <c r="R1978"/>
      <c r="S1978"/>
      <c r="T1978"/>
    </row>
    <row r="1979" spans="16:20" x14ac:dyDescent="0.3">
      <c r="P1979"/>
      <c r="Q1979"/>
      <c r="R1979"/>
      <c r="S1979"/>
      <c r="T1979"/>
    </row>
    <row r="1980" spans="16:20" x14ac:dyDescent="0.3">
      <c r="P1980"/>
      <c r="Q1980"/>
      <c r="R1980"/>
      <c r="S1980"/>
      <c r="T1980"/>
    </row>
    <row r="1981" spans="16:20" x14ac:dyDescent="0.3">
      <c r="P1981"/>
      <c r="Q1981"/>
      <c r="R1981"/>
      <c r="S1981"/>
      <c r="T1981"/>
    </row>
    <row r="1982" spans="16:20" x14ac:dyDescent="0.3">
      <c r="P1982"/>
      <c r="Q1982"/>
      <c r="R1982"/>
      <c r="S1982"/>
      <c r="T1982"/>
    </row>
    <row r="1983" spans="16:20" x14ac:dyDescent="0.3">
      <c r="P1983"/>
      <c r="Q1983"/>
      <c r="R1983"/>
      <c r="S1983"/>
      <c r="T1983"/>
    </row>
    <row r="1984" spans="16:20" x14ac:dyDescent="0.3">
      <c r="P1984"/>
      <c r="Q1984"/>
      <c r="R1984"/>
      <c r="S1984"/>
      <c r="T1984"/>
    </row>
    <row r="1985" spans="16:20" x14ac:dyDescent="0.3">
      <c r="P1985"/>
      <c r="Q1985"/>
      <c r="R1985"/>
      <c r="S1985"/>
      <c r="T1985"/>
    </row>
    <row r="1986" spans="16:20" x14ac:dyDescent="0.3">
      <c r="P1986"/>
      <c r="Q1986"/>
      <c r="R1986"/>
      <c r="S1986"/>
      <c r="T1986"/>
    </row>
    <row r="1987" spans="16:20" x14ac:dyDescent="0.3">
      <c r="P1987"/>
      <c r="Q1987"/>
      <c r="R1987"/>
      <c r="S1987"/>
      <c r="T1987"/>
    </row>
    <row r="1988" spans="16:20" x14ac:dyDescent="0.3">
      <c r="P1988"/>
      <c r="Q1988"/>
      <c r="R1988"/>
      <c r="S1988"/>
      <c r="T1988"/>
    </row>
    <row r="1989" spans="16:20" x14ac:dyDescent="0.3">
      <c r="P1989"/>
      <c r="Q1989"/>
      <c r="R1989"/>
      <c r="S1989"/>
      <c r="T1989"/>
    </row>
    <row r="1990" spans="16:20" x14ac:dyDescent="0.3">
      <c r="P1990"/>
      <c r="Q1990"/>
      <c r="R1990"/>
      <c r="S1990"/>
      <c r="T1990"/>
    </row>
    <row r="1991" spans="16:20" x14ac:dyDescent="0.3">
      <c r="P1991"/>
      <c r="Q1991"/>
      <c r="R1991"/>
      <c r="S1991"/>
      <c r="T1991"/>
    </row>
    <row r="1992" spans="16:20" x14ac:dyDescent="0.3">
      <c r="P1992"/>
      <c r="Q1992"/>
      <c r="R1992"/>
      <c r="S1992"/>
      <c r="T1992"/>
    </row>
    <row r="1993" spans="16:20" x14ac:dyDescent="0.3">
      <c r="P1993"/>
      <c r="Q1993"/>
      <c r="R1993"/>
      <c r="S1993"/>
      <c r="T1993"/>
    </row>
    <row r="1994" spans="16:20" x14ac:dyDescent="0.3">
      <c r="P1994"/>
      <c r="Q1994"/>
      <c r="R1994"/>
      <c r="S1994"/>
      <c r="T1994"/>
    </row>
    <row r="1995" spans="16:20" x14ac:dyDescent="0.3">
      <c r="P1995"/>
      <c r="Q1995"/>
      <c r="R1995"/>
      <c r="S1995"/>
      <c r="T1995"/>
    </row>
    <row r="1996" spans="16:20" x14ac:dyDescent="0.3">
      <c r="P1996"/>
      <c r="Q1996"/>
      <c r="R1996"/>
      <c r="S1996"/>
      <c r="T1996"/>
    </row>
    <row r="1997" spans="16:20" x14ac:dyDescent="0.3">
      <c r="P1997"/>
      <c r="Q1997"/>
      <c r="R1997"/>
      <c r="S1997"/>
      <c r="T1997"/>
    </row>
    <row r="1998" spans="16:20" x14ac:dyDescent="0.3">
      <c r="P1998"/>
      <c r="Q1998"/>
      <c r="R1998"/>
      <c r="S1998"/>
      <c r="T1998"/>
    </row>
    <row r="1999" spans="16:20" x14ac:dyDescent="0.3">
      <c r="P1999"/>
      <c r="Q1999"/>
      <c r="R1999"/>
      <c r="S1999"/>
      <c r="T1999"/>
    </row>
    <row r="2000" spans="16:20" x14ac:dyDescent="0.3">
      <c r="P2000"/>
      <c r="Q2000"/>
      <c r="R2000"/>
      <c r="S2000"/>
      <c r="T2000"/>
    </row>
    <row r="2001" spans="16:20" x14ac:dyDescent="0.3">
      <c r="P2001"/>
      <c r="Q2001"/>
      <c r="R2001"/>
      <c r="S2001"/>
      <c r="T2001"/>
    </row>
    <row r="2002" spans="16:20" x14ac:dyDescent="0.3">
      <c r="P2002"/>
      <c r="Q2002"/>
      <c r="R2002"/>
      <c r="S2002"/>
      <c r="T2002"/>
    </row>
    <row r="2003" spans="16:20" x14ac:dyDescent="0.3">
      <c r="P2003"/>
      <c r="Q2003"/>
      <c r="R2003"/>
      <c r="S2003"/>
      <c r="T2003"/>
    </row>
    <row r="2004" spans="16:20" x14ac:dyDescent="0.3">
      <c r="P2004"/>
      <c r="Q2004"/>
      <c r="R2004"/>
      <c r="S2004"/>
      <c r="T2004"/>
    </row>
    <row r="2005" spans="16:20" x14ac:dyDescent="0.3">
      <c r="P2005"/>
      <c r="Q2005"/>
      <c r="R2005"/>
      <c r="S2005"/>
      <c r="T2005"/>
    </row>
    <row r="2006" spans="16:20" x14ac:dyDescent="0.3">
      <c r="P2006"/>
      <c r="Q2006"/>
      <c r="R2006"/>
      <c r="S2006"/>
      <c r="T2006"/>
    </row>
    <row r="2007" spans="16:20" x14ac:dyDescent="0.3">
      <c r="P2007"/>
      <c r="Q2007"/>
      <c r="R2007"/>
      <c r="S2007"/>
      <c r="T2007"/>
    </row>
    <row r="2008" spans="16:20" x14ac:dyDescent="0.3">
      <c r="P2008"/>
      <c r="Q2008"/>
      <c r="R2008"/>
      <c r="S2008"/>
      <c r="T2008"/>
    </row>
    <row r="2009" spans="16:20" x14ac:dyDescent="0.3">
      <c r="P2009"/>
      <c r="Q2009"/>
      <c r="R2009"/>
      <c r="S2009"/>
      <c r="T2009"/>
    </row>
    <row r="2010" spans="16:20" x14ac:dyDescent="0.3">
      <c r="P2010"/>
      <c r="Q2010"/>
      <c r="R2010"/>
      <c r="S2010"/>
      <c r="T2010"/>
    </row>
    <row r="2011" spans="16:20" x14ac:dyDescent="0.3">
      <c r="P2011"/>
      <c r="Q2011"/>
      <c r="R2011"/>
      <c r="S2011"/>
      <c r="T2011"/>
    </row>
    <row r="2012" spans="16:20" x14ac:dyDescent="0.3">
      <c r="P2012"/>
      <c r="Q2012"/>
      <c r="R2012"/>
      <c r="S2012"/>
      <c r="T2012"/>
    </row>
    <row r="2013" spans="16:20" x14ac:dyDescent="0.3">
      <c r="P2013"/>
      <c r="Q2013"/>
      <c r="R2013"/>
      <c r="S2013"/>
      <c r="T2013"/>
    </row>
    <row r="2014" spans="16:20" x14ac:dyDescent="0.3">
      <c r="P2014"/>
      <c r="Q2014"/>
      <c r="R2014"/>
      <c r="S2014"/>
      <c r="T2014"/>
    </row>
    <row r="2015" spans="16:20" x14ac:dyDescent="0.3">
      <c r="P2015"/>
      <c r="Q2015"/>
      <c r="R2015"/>
      <c r="S2015"/>
      <c r="T2015"/>
    </row>
    <row r="2016" spans="16:20" x14ac:dyDescent="0.3">
      <c r="P2016"/>
      <c r="Q2016"/>
      <c r="R2016"/>
      <c r="S2016"/>
      <c r="T2016"/>
    </row>
    <row r="2017" spans="16:20" x14ac:dyDescent="0.3">
      <c r="P2017"/>
      <c r="Q2017"/>
      <c r="R2017"/>
      <c r="S2017"/>
      <c r="T2017"/>
    </row>
    <row r="2018" spans="16:20" x14ac:dyDescent="0.3">
      <c r="P2018"/>
      <c r="Q2018"/>
      <c r="R2018"/>
      <c r="S2018"/>
      <c r="T2018"/>
    </row>
    <row r="2019" spans="16:20" x14ac:dyDescent="0.3">
      <c r="P2019"/>
      <c r="Q2019"/>
      <c r="R2019"/>
      <c r="S2019"/>
      <c r="T2019"/>
    </row>
    <row r="2020" spans="16:20" x14ac:dyDescent="0.3">
      <c r="P2020"/>
      <c r="Q2020"/>
      <c r="R2020"/>
      <c r="S2020"/>
      <c r="T2020"/>
    </row>
    <row r="2021" spans="16:20" x14ac:dyDescent="0.3">
      <c r="P2021"/>
      <c r="Q2021"/>
      <c r="R2021"/>
      <c r="S2021"/>
      <c r="T2021"/>
    </row>
    <row r="2022" spans="16:20" x14ac:dyDescent="0.3">
      <c r="P2022"/>
      <c r="Q2022"/>
      <c r="R2022"/>
      <c r="S2022"/>
      <c r="T2022"/>
    </row>
    <row r="2023" spans="16:20" x14ac:dyDescent="0.3">
      <c r="P2023"/>
      <c r="Q2023"/>
      <c r="R2023"/>
      <c r="S2023"/>
      <c r="T2023"/>
    </row>
    <row r="2024" spans="16:20" x14ac:dyDescent="0.3">
      <c r="P2024"/>
      <c r="Q2024"/>
      <c r="R2024"/>
      <c r="S2024"/>
      <c r="T2024"/>
    </row>
    <row r="2025" spans="16:20" x14ac:dyDescent="0.3">
      <c r="P2025"/>
      <c r="Q2025"/>
      <c r="R2025"/>
      <c r="S2025"/>
      <c r="T2025"/>
    </row>
    <row r="2026" spans="16:20" x14ac:dyDescent="0.3">
      <c r="P2026"/>
      <c r="Q2026"/>
      <c r="R2026"/>
      <c r="S2026"/>
      <c r="T2026"/>
    </row>
    <row r="2027" spans="16:20" x14ac:dyDescent="0.3">
      <c r="P2027"/>
      <c r="Q2027"/>
      <c r="R2027"/>
      <c r="S2027"/>
      <c r="T2027"/>
    </row>
    <row r="2028" spans="16:20" x14ac:dyDescent="0.3">
      <c r="P2028"/>
      <c r="Q2028"/>
      <c r="R2028"/>
      <c r="S2028"/>
      <c r="T2028"/>
    </row>
    <row r="2029" spans="16:20" x14ac:dyDescent="0.3">
      <c r="P2029"/>
      <c r="Q2029"/>
      <c r="R2029"/>
      <c r="S2029"/>
      <c r="T2029"/>
    </row>
    <row r="2030" spans="16:20" x14ac:dyDescent="0.3">
      <c r="P2030"/>
      <c r="Q2030"/>
      <c r="R2030"/>
      <c r="S2030"/>
      <c r="T2030"/>
    </row>
    <row r="2031" spans="16:20" x14ac:dyDescent="0.3">
      <c r="P2031"/>
      <c r="Q2031"/>
      <c r="R2031"/>
      <c r="S2031"/>
      <c r="T2031"/>
    </row>
    <row r="2032" spans="16:20" x14ac:dyDescent="0.3">
      <c r="P2032"/>
      <c r="Q2032"/>
      <c r="R2032"/>
      <c r="S2032"/>
      <c r="T2032"/>
    </row>
    <row r="2033" spans="16:20" x14ac:dyDescent="0.3">
      <c r="P2033"/>
      <c r="Q2033"/>
      <c r="R2033"/>
      <c r="S2033"/>
      <c r="T2033"/>
    </row>
    <row r="2034" spans="16:20" x14ac:dyDescent="0.3">
      <c r="P2034"/>
      <c r="Q2034"/>
      <c r="R2034"/>
      <c r="S2034"/>
      <c r="T2034"/>
    </row>
    <row r="2035" spans="16:20" x14ac:dyDescent="0.3">
      <c r="P2035"/>
      <c r="Q2035"/>
      <c r="R2035"/>
      <c r="S2035"/>
      <c r="T2035"/>
    </row>
    <row r="2036" spans="16:20" x14ac:dyDescent="0.3">
      <c r="P2036"/>
      <c r="Q2036"/>
      <c r="R2036"/>
      <c r="S2036"/>
      <c r="T2036"/>
    </row>
    <row r="2037" spans="16:20" x14ac:dyDescent="0.3">
      <c r="P2037"/>
      <c r="Q2037"/>
      <c r="R2037"/>
      <c r="S2037"/>
      <c r="T2037"/>
    </row>
    <row r="2038" spans="16:20" x14ac:dyDescent="0.3">
      <c r="P2038"/>
      <c r="Q2038"/>
      <c r="R2038"/>
      <c r="S2038"/>
      <c r="T2038"/>
    </row>
    <row r="2039" spans="16:20" x14ac:dyDescent="0.3">
      <c r="P2039"/>
      <c r="Q2039"/>
      <c r="R2039"/>
      <c r="S2039"/>
      <c r="T2039"/>
    </row>
    <row r="2040" spans="16:20" x14ac:dyDescent="0.3">
      <c r="P2040"/>
      <c r="Q2040"/>
      <c r="R2040"/>
      <c r="S2040"/>
      <c r="T2040"/>
    </row>
    <row r="2041" spans="16:20" x14ac:dyDescent="0.3">
      <c r="P2041"/>
      <c r="Q2041"/>
      <c r="R2041"/>
      <c r="S2041"/>
      <c r="T2041"/>
    </row>
    <row r="2042" spans="16:20" x14ac:dyDescent="0.3">
      <c r="P2042"/>
      <c r="Q2042"/>
      <c r="R2042"/>
      <c r="S2042"/>
      <c r="T2042"/>
    </row>
    <row r="2043" spans="16:20" x14ac:dyDescent="0.3">
      <c r="P2043"/>
      <c r="Q2043"/>
      <c r="R2043"/>
      <c r="S2043"/>
      <c r="T2043"/>
    </row>
    <row r="2044" spans="16:20" x14ac:dyDescent="0.3">
      <c r="P2044"/>
      <c r="Q2044"/>
      <c r="R2044"/>
      <c r="S2044"/>
      <c r="T2044"/>
    </row>
    <row r="2045" spans="16:20" x14ac:dyDescent="0.3">
      <c r="P2045"/>
      <c r="Q2045"/>
      <c r="R2045"/>
      <c r="S2045"/>
      <c r="T2045"/>
    </row>
    <row r="2046" spans="16:20" x14ac:dyDescent="0.3">
      <c r="P2046"/>
      <c r="Q2046"/>
      <c r="R2046"/>
      <c r="S2046"/>
      <c r="T2046"/>
    </row>
    <row r="2047" spans="16:20" x14ac:dyDescent="0.3">
      <c r="P2047"/>
      <c r="Q2047"/>
      <c r="R2047"/>
      <c r="S2047"/>
      <c r="T2047"/>
    </row>
    <row r="2048" spans="16:20" x14ac:dyDescent="0.3">
      <c r="P2048"/>
      <c r="Q2048"/>
      <c r="R2048"/>
      <c r="S2048"/>
      <c r="T2048"/>
    </row>
    <row r="2049" spans="16:20" x14ac:dyDescent="0.3">
      <c r="P2049"/>
      <c r="Q2049"/>
      <c r="R2049"/>
      <c r="S2049"/>
      <c r="T2049"/>
    </row>
    <row r="2050" spans="16:20" x14ac:dyDescent="0.3">
      <c r="P2050"/>
      <c r="Q2050"/>
      <c r="R2050"/>
      <c r="S2050"/>
      <c r="T2050"/>
    </row>
    <row r="2051" spans="16:20" x14ac:dyDescent="0.3">
      <c r="P2051"/>
      <c r="Q2051"/>
      <c r="R2051"/>
      <c r="S2051"/>
      <c r="T2051"/>
    </row>
    <row r="2052" spans="16:20" x14ac:dyDescent="0.3">
      <c r="P2052"/>
      <c r="Q2052"/>
      <c r="R2052"/>
      <c r="S2052"/>
      <c r="T2052"/>
    </row>
    <row r="2053" spans="16:20" x14ac:dyDescent="0.3">
      <c r="P2053"/>
      <c r="Q2053"/>
      <c r="R2053"/>
      <c r="S2053"/>
      <c r="T2053"/>
    </row>
    <row r="2054" spans="16:20" x14ac:dyDescent="0.3">
      <c r="P2054"/>
      <c r="Q2054"/>
      <c r="R2054"/>
      <c r="S2054"/>
      <c r="T2054"/>
    </row>
    <row r="2055" spans="16:20" x14ac:dyDescent="0.3">
      <c r="P2055"/>
      <c r="Q2055"/>
      <c r="R2055"/>
      <c r="S2055"/>
      <c r="T2055"/>
    </row>
    <row r="2056" spans="16:20" x14ac:dyDescent="0.3">
      <c r="P2056"/>
      <c r="Q2056"/>
      <c r="R2056"/>
      <c r="S2056"/>
      <c r="T2056"/>
    </row>
    <row r="2057" spans="16:20" x14ac:dyDescent="0.3">
      <c r="P2057"/>
      <c r="Q2057"/>
      <c r="R2057"/>
      <c r="S2057"/>
      <c r="T2057"/>
    </row>
    <row r="2058" spans="16:20" x14ac:dyDescent="0.3">
      <c r="P2058"/>
      <c r="Q2058"/>
      <c r="R2058"/>
      <c r="S2058"/>
      <c r="T2058"/>
    </row>
    <row r="2059" spans="16:20" x14ac:dyDescent="0.3">
      <c r="P2059"/>
      <c r="Q2059"/>
      <c r="R2059"/>
      <c r="S2059"/>
      <c r="T2059"/>
    </row>
    <row r="2060" spans="16:20" x14ac:dyDescent="0.3">
      <c r="P2060"/>
      <c r="Q2060"/>
      <c r="R2060"/>
      <c r="S2060"/>
      <c r="T2060"/>
    </row>
    <row r="2061" spans="16:20" x14ac:dyDescent="0.3">
      <c r="P2061"/>
      <c r="Q2061"/>
      <c r="R2061"/>
      <c r="S2061"/>
      <c r="T2061"/>
    </row>
    <row r="2062" spans="16:20" x14ac:dyDescent="0.3">
      <c r="P2062"/>
      <c r="Q2062"/>
      <c r="R2062"/>
      <c r="S2062"/>
      <c r="T2062"/>
    </row>
    <row r="2063" spans="16:20" x14ac:dyDescent="0.3">
      <c r="P2063"/>
      <c r="Q2063"/>
      <c r="R2063"/>
      <c r="S2063"/>
      <c r="T2063"/>
    </row>
    <row r="2064" spans="16:20" x14ac:dyDescent="0.3">
      <c r="P2064"/>
      <c r="Q2064"/>
      <c r="R2064"/>
      <c r="S2064"/>
      <c r="T2064"/>
    </row>
    <row r="2065" spans="16:20" x14ac:dyDescent="0.3">
      <c r="P2065"/>
      <c r="Q2065"/>
      <c r="R2065"/>
      <c r="S2065"/>
      <c r="T2065"/>
    </row>
    <row r="2066" spans="16:20" x14ac:dyDescent="0.3">
      <c r="P2066"/>
      <c r="Q2066"/>
      <c r="R2066"/>
      <c r="S2066"/>
      <c r="T2066"/>
    </row>
    <row r="2067" spans="16:20" x14ac:dyDescent="0.3">
      <c r="P2067"/>
      <c r="Q2067"/>
      <c r="R2067"/>
      <c r="S2067"/>
      <c r="T2067"/>
    </row>
    <row r="2068" spans="16:20" x14ac:dyDescent="0.3">
      <c r="P2068"/>
      <c r="Q2068"/>
      <c r="R2068"/>
      <c r="S2068"/>
      <c r="T2068"/>
    </row>
    <row r="2069" spans="16:20" x14ac:dyDescent="0.3">
      <c r="P2069"/>
      <c r="Q2069"/>
      <c r="R2069"/>
      <c r="S2069"/>
      <c r="T2069"/>
    </row>
    <row r="2070" spans="16:20" x14ac:dyDescent="0.3">
      <c r="P2070"/>
      <c r="Q2070"/>
      <c r="R2070"/>
      <c r="S2070"/>
      <c r="T2070"/>
    </row>
    <row r="2071" spans="16:20" x14ac:dyDescent="0.3">
      <c r="P2071"/>
      <c r="Q2071"/>
      <c r="R2071"/>
      <c r="S2071"/>
      <c r="T2071"/>
    </row>
    <row r="2072" spans="16:20" x14ac:dyDescent="0.3">
      <c r="P2072"/>
      <c r="Q2072"/>
      <c r="R2072"/>
      <c r="S2072"/>
      <c r="T2072"/>
    </row>
    <row r="2073" spans="16:20" x14ac:dyDescent="0.3">
      <c r="P2073"/>
      <c r="Q2073"/>
      <c r="R2073"/>
      <c r="S2073"/>
      <c r="T2073"/>
    </row>
    <row r="2074" spans="16:20" x14ac:dyDescent="0.3">
      <c r="P2074"/>
      <c r="Q2074"/>
      <c r="R2074"/>
      <c r="S2074"/>
      <c r="T2074"/>
    </row>
    <row r="2075" spans="16:20" x14ac:dyDescent="0.3">
      <c r="P2075"/>
      <c r="Q2075"/>
      <c r="R2075"/>
      <c r="S2075"/>
      <c r="T2075"/>
    </row>
    <row r="2076" spans="16:20" x14ac:dyDescent="0.3">
      <c r="P2076"/>
      <c r="Q2076"/>
      <c r="R2076"/>
      <c r="S2076"/>
      <c r="T2076"/>
    </row>
    <row r="2077" spans="16:20" x14ac:dyDescent="0.3">
      <c r="P2077"/>
      <c r="Q2077"/>
      <c r="R2077"/>
      <c r="S2077"/>
      <c r="T2077"/>
    </row>
    <row r="2078" spans="16:20" x14ac:dyDescent="0.3">
      <c r="P2078"/>
      <c r="Q2078"/>
      <c r="R2078"/>
      <c r="S2078"/>
      <c r="T2078"/>
    </row>
    <row r="2079" spans="16:20" x14ac:dyDescent="0.3">
      <c r="P2079"/>
      <c r="Q2079"/>
      <c r="R2079"/>
      <c r="S2079"/>
      <c r="T2079"/>
    </row>
    <row r="2080" spans="16:20" x14ac:dyDescent="0.3">
      <c r="P2080"/>
      <c r="Q2080"/>
      <c r="R2080"/>
      <c r="S2080"/>
      <c r="T2080"/>
    </row>
    <row r="2081" spans="16:20" x14ac:dyDescent="0.3">
      <c r="P2081"/>
      <c r="Q2081"/>
      <c r="R2081"/>
      <c r="S2081"/>
      <c r="T2081"/>
    </row>
    <row r="2082" spans="16:20" x14ac:dyDescent="0.3">
      <c r="P2082"/>
      <c r="Q2082"/>
      <c r="R2082"/>
      <c r="S2082"/>
      <c r="T2082"/>
    </row>
    <row r="2083" spans="16:20" x14ac:dyDescent="0.3">
      <c r="P2083"/>
      <c r="Q2083"/>
      <c r="R2083"/>
      <c r="S2083"/>
      <c r="T2083"/>
    </row>
    <row r="2084" spans="16:20" x14ac:dyDescent="0.3">
      <c r="P2084"/>
      <c r="Q2084"/>
      <c r="R2084"/>
      <c r="S2084"/>
      <c r="T2084"/>
    </row>
    <row r="2085" spans="16:20" x14ac:dyDescent="0.3">
      <c r="P2085"/>
      <c r="Q2085"/>
      <c r="R2085"/>
      <c r="S2085"/>
      <c r="T2085"/>
    </row>
    <row r="2086" spans="16:20" x14ac:dyDescent="0.3">
      <c r="P2086"/>
      <c r="Q2086"/>
      <c r="R2086"/>
      <c r="S2086"/>
      <c r="T2086"/>
    </row>
    <row r="2087" spans="16:20" x14ac:dyDescent="0.3">
      <c r="P2087"/>
      <c r="Q2087"/>
      <c r="R2087"/>
      <c r="S2087"/>
      <c r="T2087"/>
    </row>
    <row r="2088" spans="16:20" x14ac:dyDescent="0.3">
      <c r="P2088"/>
      <c r="Q2088"/>
      <c r="R2088"/>
      <c r="S2088"/>
      <c r="T2088"/>
    </row>
    <row r="2089" spans="16:20" x14ac:dyDescent="0.3">
      <c r="P2089"/>
      <c r="Q2089"/>
      <c r="R2089"/>
      <c r="S2089"/>
      <c r="T2089"/>
    </row>
    <row r="2090" spans="16:20" x14ac:dyDescent="0.3">
      <c r="P2090"/>
      <c r="Q2090"/>
      <c r="R2090"/>
      <c r="S2090"/>
      <c r="T2090"/>
    </row>
    <row r="2091" spans="16:20" x14ac:dyDescent="0.3">
      <c r="P2091"/>
      <c r="Q2091"/>
      <c r="R2091"/>
      <c r="S2091"/>
      <c r="T2091"/>
    </row>
    <row r="2092" spans="16:20" x14ac:dyDescent="0.3">
      <c r="P2092"/>
      <c r="Q2092"/>
      <c r="R2092"/>
      <c r="S2092"/>
      <c r="T2092"/>
    </row>
    <row r="2093" spans="16:20" x14ac:dyDescent="0.3">
      <c r="P2093"/>
      <c r="Q2093"/>
      <c r="R2093"/>
      <c r="S2093"/>
      <c r="T2093"/>
    </row>
    <row r="2094" spans="16:20" x14ac:dyDescent="0.3">
      <c r="P2094"/>
      <c r="Q2094"/>
      <c r="R2094"/>
      <c r="S2094"/>
      <c r="T2094"/>
    </row>
    <row r="2095" spans="16:20" x14ac:dyDescent="0.3">
      <c r="P2095"/>
      <c r="Q2095"/>
      <c r="R2095"/>
      <c r="S2095"/>
      <c r="T2095"/>
    </row>
    <row r="2096" spans="16:20" x14ac:dyDescent="0.3">
      <c r="P2096"/>
      <c r="Q2096"/>
      <c r="R2096"/>
      <c r="S2096"/>
      <c r="T2096"/>
    </row>
    <row r="2097" spans="16:20" x14ac:dyDescent="0.3">
      <c r="P2097"/>
      <c r="Q2097"/>
      <c r="R2097"/>
      <c r="S2097"/>
      <c r="T2097"/>
    </row>
    <row r="2098" spans="16:20" x14ac:dyDescent="0.3">
      <c r="P2098"/>
      <c r="Q2098"/>
      <c r="R2098"/>
      <c r="S2098"/>
      <c r="T2098"/>
    </row>
    <row r="2099" spans="16:20" x14ac:dyDescent="0.3">
      <c r="P2099"/>
      <c r="Q2099"/>
      <c r="R2099"/>
      <c r="S2099"/>
      <c r="T2099"/>
    </row>
    <row r="2100" spans="16:20" x14ac:dyDescent="0.3">
      <c r="P2100"/>
      <c r="Q2100"/>
      <c r="R2100"/>
      <c r="S2100"/>
      <c r="T2100"/>
    </row>
    <row r="2101" spans="16:20" x14ac:dyDescent="0.3">
      <c r="P2101"/>
      <c r="Q2101"/>
      <c r="R2101"/>
      <c r="S2101"/>
      <c r="T2101"/>
    </row>
    <row r="2102" spans="16:20" x14ac:dyDescent="0.3">
      <c r="P2102"/>
      <c r="Q2102"/>
      <c r="R2102"/>
      <c r="S2102"/>
      <c r="T2102"/>
    </row>
    <row r="2103" spans="16:20" x14ac:dyDescent="0.3">
      <c r="P2103"/>
      <c r="Q2103"/>
      <c r="R2103"/>
      <c r="S2103"/>
      <c r="T2103"/>
    </row>
    <row r="2104" spans="16:20" x14ac:dyDescent="0.3">
      <c r="P2104"/>
      <c r="Q2104"/>
      <c r="R2104"/>
      <c r="S2104"/>
      <c r="T2104"/>
    </row>
    <row r="2105" spans="16:20" x14ac:dyDescent="0.3">
      <c r="P2105"/>
      <c r="Q2105"/>
      <c r="R2105"/>
      <c r="S2105"/>
      <c r="T2105"/>
    </row>
    <row r="2106" spans="16:20" x14ac:dyDescent="0.3">
      <c r="P2106"/>
      <c r="Q2106"/>
      <c r="R2106"/>
      <c r="S2106"/>
      <c r="T2106"/>
    </row>
    <row r="2107" spans="16:20" x14ac:dyDescent="0.3">
      <c r="P2107"/>
      <c r="Q2107"/>
      <c r="R2107"/>
      <c r="S2107"/>
      <c r="T2107"/>
    </row>
    <row r="2108" spans="16:20" x14ac:dyDescent="0.3">
      <c r="P2108"/>
      <c r="Q2108"/>
      <c r="R2108"/>
      <c r="S2108"/>
      <c r="T2108"/>
    </row>
    <row r="2109" spans="16:20" x14ac:dyDescent="0.3">
      <c r="P2109"/>
      <c r="Q2109"/>
      <c r="R2109"/>
      <c r="S2109"/>
      <c r="T2109"/>
    </row>
    <row r="2110" spans="16:20" x14ac:dyDescent="0.3">
      <c r="P2110"/>
      <c r="Q2110"/>
      <c r="R2110"/>
      <c r="S2110"/>
      <c r="T2110"/>
    </row>
    <row r="2111" spans="16:20" x14ac:dyDescent="0.3">
      <c r="P2111"/>
      <c r="Q2111"/>
      <c r="R2111"/>
      <c r="S2111"/>
      <c r="T2111"/>
    </row>
    <row r="2112" spans="16:20" x14ac:dyDescent="0.3">
      <c r="P2112"/>
      <c r="Q2112"/>
      <c r="R2112"/>
      <c r="S2112"/>
      <c r="T2112"/>
    </row>
    <row r="2113" spans="16:20" x14ac:dyDescent="0.3">
      <c r="P2113"/>
      <c r="Q2113"/>
      <c r="R2113"/>
      <c r="S2113"/>
      <c r="T2113"/>
    </row>
    <row r="2114" spans="16:20" x14ac:dyDescent="0.3">
      <c r="P2114"/>
      <c r="Q2114"/>
      <c r="R2114"/>
      <c r="S2114"/>
      <c r="T2114"/>
    </row>
    <row r="2115" spans="16:20" x14ac:dyDescent="0.3">
      <c r="P2115"/>
      <c r="Q2115"/>
      <c r="R2115"/>
      <c r="S2115"/>
      <c r="T2115"/>
    </row>
    <row r="2116" spans="16:20" x14ac:dyDescent="0.3">
      <c r="P2116"/>
      <c r="Q2116"/>
      <c r="R2116"/>
      <c r="S2116"/>
      <c r="T2116"/>
    </row>
    <row r="2117" spans="16:20" x14ac:dyDescent="0.3">
      <c r="P2117"/>
      <c r="Q2117"/>
      <c r="R2117"/>
      <c r="S2117"/>
      <c r="T2117"/>
    </row>
    <row r="2118" spans="16:20" x14ac:dyDescent="0.3">
      <c r="P2118"/>
      <c r="Q2118"/>
      <c r="R2118"/>
      <c r="S2118"/>
      <c r="T2118"/>
    </row>
    <row r="2119" spans="16:20" x14ac:dyDescent="0.3">
      <c r="P2119"/>
      <c r="Q2119"/>
      <c r="R2119"/>
      <c r="S2119"/>
      <c r="T2119"/>
    </row>
    <row r="2120" spans="16:20" x14ac:dyDescent="0.3">
      <c r="P2120"/>
      <c r="Q2120"/>
      <c r="R2120"/>
      <c r="S2120"/>
      <c r="T2120"/>
    </row>
    <row r="2121" spans="16:20" x14ac:dyDescent="0.3">
      <c r="P2121"/>
      <c r="Q2121"/>
      <c r="R2121"/>
      <c r="S2121"/>
      <c r="T2121"/>
    </row>
    <row r="2122" spans="16:20" x14ac:dyDescent="0.3">
      <c r="P2122"/>
      <c r="Q2122"/>
      <c r="R2122"/>
      <c r="S2122"/>
      <c r="T2122"/>
    </row>
    <row r="2123" spans="16:20" x14ac:dyDescent="0.3">
      <c r="P2123"/>
      <c r="Q2123"/>
      <c r="R2123"/>
      <c r="S2123"/>
      <c r="T2123"/>
    </row>
    <row r="2124" spans="16:20" x14ac:dyDescent="0.3">
      <c r="P2124"/>
      <c r="Q2124"/>
      <c r="R2124"/>
      <c r="S2124"/>
      <c r="T2124"/>
    </row>
    <row r="2125" spans="16:20" x14ac:dyDescent="0.3">
      <c r="P2125"/>
      <c r="Q2125"/>
      <c r="R2125"/>
      <c r="S2125"/>
      <c r="T2125"/>
    </row>
    <row r="2126" spans="16:20" x14ac:dyDescent="0.3">
      <c r="P2126"/>
      <c r="Q2126"/>
      <c r="R2126"/>
      <c r="S2126"/>
      <c r="T2126"/>
    </row>
    <row r="2127" spans="16:20" x14ac:dyDescent="0.3">
      <c r="P2127"/>
      <c r="Q2127"/>
      <c r="R2127"/>
      <c r="S2127"/>
      <c r="T2127"/>
    </row>
    <row r="2128" spans="16:20" x14ac:dyDescent="0.3">
      <c r="P2128"/>
      <c r="Q2128"/>
      <c r="R2128"/>
      <c r="S2128"/>
      <c r="T2128"/>
    </row>
    <row r="2129" spans="16:20" x14ac:dyDescent="0.3">
      <c r="P2129"/>
      <c r="Q2129"/>
      <c r="R2129"/>
      <c r="S2129"/>
      <c r="T2129"/>
    </row>
    <row r="2130" spans="16:20" x14ac:dyDescent="0.3">
      <c r="P2130"/>
      <c r="Q2130"/>
      <c r="R2130"/>
      <c r="S2130"/>
      <c r="T2130"/>
    </row>
    <row r="2131" spans="16:20" x14ac:dyDescent="0.3">
      <c r="P2131"/>
      <c r="Q2131"/>
      <c r="R2131"/>
      <c r="S2131"/>
      <c r="T2131"/>
    </row>
    <row r="2132" spans="16:20" x14ac:dyDescent="0.3">
      <c r="P2132"/>
      <c r="Q2132"/>
      <c r="R2132"/>
      <c r="S2132"/>
      <c r="T2132"/>
    </row>
    <row r="2133" spans="16:20" x14ac:dyDescent="0.3">
      <c r="P2133"/>
      <c r="Q2133"/>
      <c r="R2133"/>
      <c r="S2133"/>
      <c r="T2133"/>
    </row>
    <row r="2134" spans="16:20" x14ac:dyDescent="0.3">
      <c r="P2134"/>
      <c r="Q2134"/>
      <c r="R2134"/>
      <c r="S2134"/>
      <c r="T2134"/>
    </row>
    <row r="2135" spans="16:20" x14ac:dyDescent="0.3">
      <c r="P2135"/>
      <c r="Q2135"/>
      <c r="R2135"/>
      <c r="S2135"/>
      <c r="T2135"/>
    </row>
    <row r="2136" spans="16:20" x14ac:dyDescent="0.3">
      <c r="P2136"/>
      <c r="Q2136"/>
      <c r="R2136"/>
      <c r="S2136"/>
      <c r="T2136"/>
    </row>
    <row r="2137" spans="16:20" x14ac:dyDescent="0.3">
      <c r="P2137"/>
      <c r="Q2137"/>
      <c r="R2137"/>
      <c r="S2137"/>
      <c r="T2137"/>
    </row>
    <row r="2138" spans="16:20" x14ac:dyDescent="0.3">
      <c r="P2138"/>
      <c r="Q2138"/>
      <c r="R2138"/>
      <c r="S2138"/>
      <c r="T2138"/>
    </row>
    <row r="2139" spans="16:20" x14ac:dyDescent="0.3">
      <c r="P2139"/>
      <c r="Q2139"/>
      <c r="R2139"/>
      <c r="S2139"/>
      <c r="T2139"/>
    </row>
    <row r="2140" spans="16:20" x14ac:dyDescent="0.3">
      <c r="P2140"/>
      <c r="Q2140"/>
      <c r="R2140"/>
      <c r="S2140"/>
      <c r="T2140"/>
    </row>
    <row r="2141" spans="16:20" x14ac:dyDescent="0.3">
      <c r="P2141"/>
      <c r="Q2141"/>
      <c r="R2141"/>
      <c r="S2141"/>
      <c r="T2141"/>
    </row>
    <row r="2142" spans="16:20" x14ac:dyDescent="0.3">
      <c r="P2142"/>
      <c r="Q2142"/>
      <c r="R2142"/>
      <c r="S2142"/>
      <c r="T2142"/>
    </row>
    <row r="2143" spans="16:20" x14ac:dyDescent="0.3">
      <c r="P2143"/>
      <c r="Q2143"/>
      <c r="R2143"/>
      <c r="S2143"/>
      <c r="T2143"/>
    </row>
    <row r="2144" spans="16:20" x14ac:dyDescent="0.3">
      <c r="P2144"/>
      <c r="Q2144"/>
      <c r="R2144"/>
      <c r="S2144"/>
      <c r="T2144"/>
    </row>
    <row r="2145" spans="16:20" x14ac:dyDescent="0.3">
      <c r="P2145"/>
      <c r="Q2145"/>
      <c r="R2145"/>
      <c r="S2145"/>
      <c r="T2145"/>
    </row>
    <row r="2146" spans="16:20" x14ac:dyDescent="0.3">
      <c r="P2146"/>
      <c r="Q2146"/>
      <c r="R2146"/>
      <c r="S2146"/>
      <c r="T2146"/>
    </row>
    <row r="2147" spans="16:20" x14ac:dyDescent="0.3">
      <c r="P2147"/>
      <c r="Q2147"/>
      <c r="R2147"/>
      <c r="S2147"/>
      <c r="T2147"/>
    </row>
    <row r="2148" spans="16:20" x14ac:dyDescent="0.3">
      <c r="P2148"/>
      <c r="Q2148"/>
      <c r="R2148"/>
      <c r="S2148"/>
      <c r="T2148"/>
    </row>
    <row r="2149" spans="16:20" x14ac:dyDescent="0.3">
      <c r="P2149"/>
      <c r="Q2149"/>
      <c r="R2149"/>
      <c r="S2149"/>
      <c r="T2149"/>
    </row>
    <row r="2150" spans="16:20" x14ac:dyDescent="0.3">
      <c r="P2150"/>
      <c r="Q2150"/>
      <c r="R2150"/>
      <c r="S2150"/>
      <c r="T2150"/>
    </row>
    <row r="2151" spans="16:20" x14ac:dyDescent="0.3">
      <c r="P2151"/>
      <c r="Q2151"/>
      <c r="R2151"/>
      <c r="S2151"/>
      <c r="T2151"/>
    </row>
    <row r="2152" spans="16:20" x14ac:dyDescent="0.3">
      <c r="P2152"/>
      <c r="Q2152"/>
      <c r="R2152"/>
      <c r="S2152"/>
      <c r="T2152"/>
    </row>
    <row r="2153" spans="16:20" x14ac:dyDescent="0.3">
      <c r="P2153"/>
      <c r="Q2153"/>
      <c r="R2153"/>
      <c r="S2153"/>
      <c r="T2153"/>
    </row>
    <row r="2154" spans="16:20" x14ac:dyDescent="0.3">
      <c r="P2154"/>
      <c r="Q2154"/>
      <c r="R2154"/>
      <c r="S2154"/>
      <c r="T2154"/>
    </row>
    <row r="2155" spans="16:20" x14ac:dyDescent="0.3">
      <c r="P2155"/>
      <c r="Q2155"/>
      <c r="R2155"/>
      <c r="S2155"/>
      <c r="T2155"/>
    </row>
    <row r="2156" spans="16:20" x14ac:dyDescent="0.3">
      <c r="P2156"/>
      <c r="Q2156"/>
      <c r="R2156"/>
      <c r="S2156"/>
      <c r="T2156"/>
    </row>
    <row r="2157" spans="16:20" x14ac:dyDescent="0.3">
      <c r="P2157"/>
      <c r="Q2157"/>
      <c r="R2157"/>
      <c r="S2157"/>
      <c r="T2157"/>
    </row>
    <row r="2158" spans="16:20" x14ac:dyDescent="0.3">
      <c r="P2158"/>
      <c r="Q2158"/>
      <c r="R2158"/>
      <c r="S2158"/>
      <c r="T2158"/>
    </row>
    <row r="2159" spans="16:20" x14ac:dyDescent="0.3">
      <c r="P2159"/>
      <c r="Q2159"/>
      <c r="R2159"/>
      <c r="S2159"/>
      <c r="T2159"/>
    </row>
    <row r="2160" spans="16:20" x14ac:dyDescent="0.3">
      <c r="P2160"/>
      <c r="Q2160"/>
      <c r="R2160"/>
      <c r="S2160"/>
      <c r="T2160"/>
    </row>
    <row r="2161" spans="16:20" x14ac:dyDescent="0.3">
      <c r="P2161"/>
      <c r="Q2161"/>
      <c r="R2161"/>
      <c r="S2161"/>
      <c r="T2161"/>
    </row>
    <row r="2162" spans="16:20" x14ac:dyDescent="0.3">
      <c r="P2162"/>
      <c r="Q2162"/>
      <c r="R2162"/>
      <c r="S2162"/>
      <c r="T2162"/>
    </row>
    <row r="2163" spans="16:20" x14ac:dyDescent="0.3">
      <c r="P2163"/>
      <c r="Q2163"/>
      <c r="R2163"/>
      <c r="S2163"/>
      <c r="T2163"/>
    </row>
    <row r="2164" spans="16:20" x14ac:dyDescent="0.3">
      <c r="P2164"/>
      <c r="Q2164"/>
      <c r="R2164"/>
      <c r="S2164"/>
      <c r="T2164"/>
    </row>
    <row r="2165" spans="16:20" x14ac:dyDescent="0.3">
      <c r="P2165"/>
      <c r="Q2165"/>
      <c r="R2165"/>
      <c r="S2165"/>
      <c r="T2165"/>
    </row>
    <row r="2166" spans="16:20" x14ac:dyDescent="0.3">
      <c r="P2166"/>
      <c r="Q2166"/>
      <c r="R2166"/>
      <c r="S2166"/>
      <c r="T2166"/>
    </row>
    <row r="2167" spans="16:20" x14ac:dyDescent="0.3">
      <c r="P2167"/>
      <c r="Q2167"/>
      <c r="R2167"/>
      <c r="S2167"/>
      <c r="T2167"/>
    </row>
    <row r="2168" spans="16:20" x14ac:dyDescent="0.3">
      <c r="P2168"/>
      <c r="Q2168"/>
      <c r="R2168"/>
      <c r="S2168"/>
      <c r="T2168"/>
    </row>
    <row r="2169" spans="16:20" x14ac:dyDescent="0.3">
      <c r="P2169"/>
      <c r="Q2169"/>
      <c r="R2169"/>
      <c r="S2169"/>
      <c r="T2169"/>
    </row>
    <row r="2170" spans="16:20" x14ac:dyDescent="0.3">
      <c r="P2170"/>
      <c r="Q2170"/>
      <c r="R2170"/>
      <c r="S2170"/>
      <c r="T2170"/>
    </row>
    <row r="2171" spans="16:20" x14ac:dyDescent="0.3">
      <c r="P2171"/>
      <c r="Q2171"/>
      <c r="R2171"/>
      <c r="S2171"/>
      <c r="T2171"/>
    </row>
    <row r="2172" spans="16:20" x14ac:dyDescent="0.3">
      <c r="P2172"/>
      <c r="Q2172"/>
      <c r="R2172"/>
      <c r="S2172"/>
      <c r="T2172"/>
    </row>
    <row r="2173" spans="16:20" x14ac:dyDescent="0.3">
      <c r="P2173"/>
      <c r="Q2173"/>
      <c r="R2173"/>
      <c r="S2173"/>
      <c r="T2173"/>
    </row>
    <row r="2174" spans="16:20" x14ac:dyDescent="0.3">
      <c r="P2174"/>
      <c r="Q2174"/>
      <c r="R2174"/>
      <c r="S2174"/>
      <c r="T2174"/>
    </row>
    <row r="2175" spans="16:20" x14ac:dyDescent="0.3">
      <c r="P2175"/>
      <c r="Q2175"/>
      <c r="R2175"/>
      <c r="S2175"/>
      <c r="T2175"/>
    </row>
    <row r="2176" spans="16:20" x14ac:dyDescent="0.3">
      <c r="P2176"/>
      <c r="Q2176"/>
      <c r="R2176"/>
      <c r="S2176"/>
      <c r="T2176"/>
    </row>
    <row r="2177" spans="16:20" x14ac:dyDescent="0.3">
      <c r="P2177"/>
      <c r="Q2177"/>
      <c r="R2177"/>
      <c r="S2177"/>
      <c r="T2177"/>
    </row>
    <row r="2178" spans="16:20" x14ac:dyDescent="0.3">
      <c r="P2178"/>
      <c r="Q2178"/>
      <c r="R2178"/>
      <c r="S2178"/>
      <c r="T2178"/>
    </row>
    <row r="2179" spans="16:20" x14ac:dyDescent="0.3">
      <c r="P2179"/>
      <c r="Q2179"/>
      <c r="R2179"/>
      <c r="S2179"/>
      <c r="T2179"/>
    </row>
    <row r="2180" spans="16:20" x14ac:dyDescent="0.3">
      <c r="P2180"/>
      <c r="Q2180"/>
      <c r="R2180"/>
      <c r="S2180"/>
      <c r="T2180"/>
    </row>
    <row r="2181" spans="16:20" x14ac:dyDescent="0.3">
      <c r="P2181"/>
      <c r="Q2181"/>
      <c r="R2181"/>
      <c r="S2181"/>
      <c r="T2181"/>
    </row>
    <row r="2182" spans="16:20" x14ac:dyDescent="0.3">
      <c r="P2182"/>
      <c r="Q2182"/>
      <c r="R2182"/>
      <c r="S2182"/>
      <c r="T2182"/>
    </row>
    <row r="2183" spans="16:20" x14ac:dyDescent="0.3">
      <c r="P2183"/>
      <c r="Q2183"/>
      <c r="R2183"/>
      <c r="S2183"/>
      <c r="T2183"/>
    </row>
    <row r="2184" spans="16:20" x14ac:dyDescent="0.3">
      <c r="P2184"/>
      <c r="Q2184"/>
      <c r="R2184"/>
      <c r="S2184"/>
      <c r="T2184"/>
    </row>
    <row r="2185" spans="16:20" x14ac:dyDescent="0.3">
      <c r="P2185"/>
      <c r="Q2185"/>
      <c r="R2185"/>
      <c r="S2185"/>
      <c r="T2185"/>
    </row>
    <row r="2186" spans="16:20" x14ac:dyDescent="0.3">
      <c r="P2186"/>
      <c r="Q2186"/>
      <c r="R2186"/>
      <c r="S2186"/>
      <c r="T2186"/>
    </row>
    <row r="2187" spans="16:20" x14ac:dyDescent="0.3">
      <c r="P2187"/>
      <c r="Q2187"/>
      <c r="R2187"/>
      <c r="S2187"/>
      <c r="T2187"/>
    </row>
    <row r="2188" spans="16:20" x14ac:dyDescent="0.3">
      <c r="P2188"/>
      <c r="Q2188"/>
      <c r="R2188"/>
      <c r="S2188"/>
      <c r="T2188"/>
    </row>
    <row r="2189" spans="16:20" x14ac:dyDescent="0.3">
      <c r="P2189"/>
      <c r="Q2189"/>
      <c r="R2189"/>
      <c r="S2189"/>
      <c r="T2189"/>
    </row>
    <row r="2190" spans="16:20" x14ac:dyDescent="0.3">
      <c r="P2190"/>
      <c r="Q2190"/>
      <c r="R2190"/>
      <c r="S2190"/>
      <c r="T2190"/>
    </row>
    <row r="2191" spans="16:20" x14ac:dyDescent="0.3">
      <c r="P2191"/>
      <c r="Q2191"/>
      <c r="R2191"/>
      <c r="S2191"/>
      <c r="T2191"/>
    </row>
    <row r="2192" spans="16:20" x14ac:dyDescent="0.3">
      <c r="P2192"/>
      <c r="Q2192"/>
      <c r="R2192"/>
      <c r="S2192"/>
      <c r="T2192"/>
    </row>
    <row r="2193" spans="16:20" x14ac:dyDescent="0.3">
      <c r="P2193"/>
      <c r="Q2193"/>
      <c r="R2193"/>
      <c r="S2193"/>
      <c r="T2193"/>
    </row>
    <row r="2194" spans="16:20" x14ac:dyDescent="0.3">
      <c r="P2194"/>
      <c r="Q2194"/>
      <c r="R2194"/>
      <c r="S2194"/>
      <c r="T2194"/>
    </row>
    <row r="2195" spans="16:20" x14ac:dyDescent="0.3">
      <c r="P2195"/>
      <c r="Q2195"/>
      <c r="R2195"/>
      <c r="S2195"/>
      <c r="T2195"/>
    </row>
    <row r="2196" spans="16:20" x14ac:dyDescent="0.3">
      <c r="P2196"/>
      <c r="Q2196"/>
      <c r="R2196"/>
      <c r="S2196"/>
      <c r="T2196"/>
    </row>
    <row r="2197" spans="16:20" x14ac:dyDescent="0.3">
      <c r="P2197"/>
      <c r="Q2197"/>
      <c r="R2197"/>
      <c r="S2197"/>
      <c r="T2197"/>
    </row>
    <row r="2198" spans="16:20" x14ac:dyDescent="0.3">
      <c r="P2198"/>
      <c r="Q2198"/>
      <c r="R2198"/>
      <c r="S2198"/>
      <c r="T2198"/>
    </row>
    <row r="2199" spans="16:20" x14ac:dyDescent="0.3">
      <c r="P2199"/>
      <c r="Q2199"/>
      <c r="R2199"/>
      <c r="S2199"/>
      <c r="T2199"/>
    </row>
    <row r="2200" spans="16:20" x14ac:dyDescent="0.3">
      <c r="P2200"/>
      <c r="Q2200"/>
      <c r="R2200"/>
      <c r="S2200"/>
      <c r="T2200"/>
    </row>
    <row r="2201" spans="16:20" x14ac:dyDescent="0.3">
      <c r="P2201"/>
      <c r="Q2201"/>
      <c r="R2201"/>
      <c r="S2201"/>
      <c r="T2201"/>
    </row>
    <row r="2202" spans="16:20" x14ac:dyDescent="0.3">
      <c r="P2202"/>
      <c r="Q2202"/>
      <c r="R2202"/>
      <c r="S2202"/>
      <c r="T2202"/>
    </row>
    <row r="2203" spans="16:20" x14ac:dyDescent="0.3">
      <c r="P2203"/>
      <c r="Q2203"/>
      <c r="R2203"/>
      <c r="S2203"/>
      <c r="T2203"/>
    </row>
    <row r="2204" spans="16:20" x14ac:dyDescent="0.3">
      <c r="P2204"/>
      <c r="Q2204"/>
      <c r="R2204"/>
      <c r="S2204"/>
      <c r="T2204"/>
    </row>
    <row r="2205" spans="16:20" x14ac:dyDescent="0.3">
      <c r="P2205"/>
      <c r="Q2205"/>
      <c r="R2205"/>
      <c r="S2205"/>
      <c r="T2205"/>
    </row>
    <row r="2206" spans="16:20" x14ac:dyDescent="0.3">
      <c r="P2206"/>
      <c r="Q2206"/>
      <c r="R2206"/>
      <c r="S2206"/>
      <c r="T2206"/>
    </row>
    <row r="2207" spans="16:20" x14ac:dyDescent="0.3">
      <c r="P2207"/>
      <c r="Q2207"/>
      <c r="R2207"/>
      <c r="S2207"/>
      <c r="T2207"/>
    </row>
    <row r="2208" spans="16:20" x14ac:dyDescent="0.3">
      <c r="P2208"/>
      <c r="Q2208"/>
      <c r="R2208"/>
      <c r="S2208"/>
      <c r="T2208"/>
    </row>
    <row r="2209" spans="16:20" x14ac:dyDescent="0.3">
      <c r="P2209"/>
      <c r="Q2209"/>
      <c r="R2209"/>
      <c r="S2209"/>
      <c r="T2209"/>
    </row>
    <row r="2210" spans="16:20" x14ac:dyDescent="0.3">
      <c r="P2210"/>
      <c r="Q2210"/>
      <c r="R2210"/>
      <c r="S2210"/>
      <c r="T2210"/>
    </row>
    <row r="2211" spans="16:20" x14ac:dyDescent="0.3">
      <c r="P2211"/>
      <c r="Q2211"/>
      <c r="R2211"/>
      <c r="S2211"/>
      <c r="T2211"/>
    </row>
    <row r="2212" spans="16:20" x14ac:dyDescent="0.3">
      <c r="P2212"/>
      <c r="Q2212"/>
      <c r="R2212"/>
      <c r="S2212"/>
      <c r="T2212"/>
    </row>
    <row r="2213" spans="16:20" x14ac:dyDescent="0.3">
      <c r="P2213"/>
      <c r="Q2213"/>
      <c r="R2213"/>
      <c r="S2213"/>
      <c r="T2213"/>
    </row>
    <row r="2214" spans="16:20" x14ac:dyDescent="0.3">
      <c r="P2214"/>
      <c r="Q2214"/>
      <c r="R2214"/>
      <c r="S2214"/>
      <c r="T2214"/>
    </row>
    <row r="2215" spans="16:20" x14ac:dyDescent="0.3">
      <c r="P2215"/>
      <c r="Q2215"/>
      <c r="R2215"/>
      <c r="S2215"/>
      <c r="T2215"/>
    </row>
    <row r="2216" spans="16:20" x14ac:dyDescent="0.3">
      <c r="P2216"/>
      <c r="Q2216"/>
      <c r="R2216"/>
      <c r="S2216"/>
      <c r="T2216"/>
    </row>
    <row r="2217" spans="16:20" x14ac:dyDescent="0.3">
      <c r="P2217"/>
      <c r="Q2217"/>
      <c r="R2217"/>
      <c r="S2217"/>
      <c r="T2217"/>
    </row>
    <row r="2218" spans="16:20" x14ac:dyDescent="0.3">
      <c r="P2218"/>
      <c r="Q2218"/>
      <c r="R2218"/>
      <c r="S2218"/>
      <c r="T2218"/>
    </row>
    <row r="2219" spans="16:20" x14ac:dyDescent="0.3">
      <c r="P2219"/>
      <c r="Q2219"/>
      <c r="R2219"/>
      <c r="S2219"/>
      <c r="T2219"/>
    </row>
    <row r="2220" spans="16:20" x14ac:dyDescent="0.3">
      <c r="P2220"/>
      <c r="Q2220"/>
      <c r="R2220"/>
      <c r="S2220"/>
      <c r="T2220"/>
    </row>
    <row r="2221" spans="16:20" x14ac:dyDescent="0.3">
      <c r="P2221"/>
      <c r="Q2221"/>
      <c r="R2221"/>
      <c r="S2221"/>
      <c r="T2221"/>
    </row>
    <row r="2222" spans="16:20" x14ac:dyDescent="0.3">
      <c r="P2222"/>
      <c r="Q2222"/>
      <c r="R2222"/>
      <c r="S2222"/>
      <c r="T2222"/>
    </row>
    <row r="2223" spans="16:20" x14ac:dyDescent="0.3">
      <c r="P2223"/>
      <c r="Q2223"/>
      <c r="R2223"/>
      <c r="S2223"/>
      <c r="T2223"/>
    </row>
    <row r="2224" spans="16:20" x14ac:dyDescent="0.3">
      <c r="P2224"/>
      <c r="Q2224"/>
      <c r="R2224"/>
      <c r="S2224"/>
      <c r="T2224"/>
    </row>
    <row r="2225" spans="16:20" x14ac:dyDescent="0.3">
      <c r="P2225"/>
      <c r="Q2225"/>
      <c r="R2225"/>
      <c r="S2225"/>
      <c r="T2225"/>
    </row>
    <row r="2226" spans="16:20" x14ac:dyDescent="0.3">
      <c r="P2226"/>
      <c r="Q2226"/>
      <c r="R2226"/>
      <c r="S2226"/>
      <c r="T2226"/>
    </row>
    <row r="2227" spans="16:20" x14ac:dyDescent="0.3">
      <c r="P2227"/>
      <c r="Q2227"/>
      <c r="R2227"/>
      <c r="S2227"/>
      <c r="T2227"/>
    </row>
    <row r="2228" spans="16:20" x14ac:dyDescent="0.3">
      <c r="P2228"/>
      <c r="Q2228"/>
      <c r="R2228"/>
      <c r="S2228"/>
      <c r="T2228"/>
    </row>
    <row r="2229" spans="16:20" x14ac:dyDescent="0.3">
      <c r="P2229"/>
      <c r="Q2229"/>
      <c r="R2229"/>
      <c r="S2229"/>
      <c r="T2229"/>
    </row>
    <row r="2230" spans="16:20" x14ac:dyDescent="0.3">
      <c r="P2230"/>
      <c r="Q2230"/>
      <c r="R2230"/>
      <c r="S2230"/>
      <c r="T2230"/>
    </row>
    <row r="2231" spans="16:20" x14ac:dyDescent="0.3">
      <c r="P2231"/>
      <c r="Q2231"/>
      <c r="R2231"/>
      <c r="S2231"/>
      <c r="T2231"/>
    </row>
    <row r="2232" spans="16:20" x14ac:dyDescent="0.3">
      <c r="P2232"/>
      <c r="Q2232"/>
      <c r="R2232"/>
      <c r="S2232"/>
      <c r="T2232"/>
    </row>
    <row r="2233" spans="16:20" x14ac:dyDescent="0.3">
      <c r="P2233"/>
      <c r="Q2233"/>
      <c r="R2233"/>
      <c r="S2233"/>
      <c r="T2233"/>
    </row>
    <row r="2234" spans="16:20" x14ac:dyDescent="0.3">
      <c r="P2234"/>
      <c r="Q2234"/>
      <c r="R2234"/>
      <c r="S2234"/>
      <c r="T2234"/>
    </row>
    <row r="2235" spans="16:20" x14ac:dyDescent="0.3">
      <c r="P2235"/>
      <c r="Q2235"/>
      <c r="R2235"/>
      <c r="S2235"/>
      <c r="T2235"/>
    </row>
    <row r="2236" spans="16:20" x14ac:dyDescent="0.3">
      <c r="P2236"/>
      <c r="Q2236"/>
      <c r="R2236"/>
      <c r="S2236"/>
      <c r="T2236"/>
    </row>
    <row r="2237" spans="16:20" x14ac:dyDescent="0.3">
      <c r="P2237"/>
      <c r="Q2237"/>
      <c r="R2237"/>
      <c r="S2237"/>
      <c r="T2237"/>
    </row>
    <row r="2238" spans="16:20" x14ac:dyDescent="0.3">
      <c r="P2238"/>
      <c r="Q2238"/>
      <c r="R2238"/>
      <c r="S2238"/>
      <c r="T2238"/>
    </row>
    <row r="2239" spans="16:20" x14ac:dyDescent="0.3">
      <c r="P2239"/>
      <c r="Q2239"/>
      <c r="R2239"/>
      <c r="S2239"/>
      <c r="T2239"/>
    </row>
    <row r="2240" spans="16:20" x14ac:dyDescent="0.3">
      <c r="P2240"/>
      <c r="Q2240"/>
      <c r="R2240"/>
      <c r="S2240"/>
      <c r="T2240"/>
    </row>
    <row r="2241" spans="16:20" x14ac:dyDescent="0.3">
      <c r="P2241"/>
      <c r="Q2241"/>
      <c r="R2241"/>
      <c r="S2241"/>
      <c r="T2241"/>
    </row>
    <row r="2242" spans="16:20" x14ac:dyDescent="0.3">
      <c r="P2242"/>
      <c r="Q2242"/>
      <c r="R2242"/>
      <c r="S2242"/>
      <c r="T2242"/>
    </row>
    <row r="2243" spans="16:20" x14ac:dyDescent="0.3">
      <c r="P2243"/>
      <c r="Q2243"/>
      <c r="R2243"/>
      <c r="S2243"/>
      <c r="T2243"/>
    </row>
    <row r="2244" spans="16:20" x14ac:dyDescent="0.3">
      <c r="P2244"/>
      <c r="Q2244"/>
      <c r="R2244"/>
      <c r="S2244"/>
      <c r="T2244"/>
    </row>
    <row r="2245" spans="16:20" x14ac:dyDescent="0.3">
      <c r="P2245"/>
      <c r="Q2245"/>
      <c r="R2245"/>
      <c r="S2245"/>
      <c r="T2245"/>
    </row>
    <row r="2246" spans="16:20" x14ac:dyDescent="0.3">
      <c r="P2246"/>
      <c r="Q2246"/>
      <c r="R2246"/>
      <c r="S2246"/>
      <c r="T2246"/>
    </row>
    <row r="2247" spans="16:20" x14ac:dyDescent="0.3">
      <c r="P2247"/>
      <c r="Q2247"/>
      <c r="R2247"/>
      <c r="S2247"/>
      <c r="T2247"/>
    </row>
    <row r="2248" spans="16:20" x14ac:dyDescent="0.3">
      <c r="P2248"/>
      <c r="Q2248"/>
      <c r="R2248"/>
      <c r="S2248"/>
      <c r="T2248"/>
    </row>
    <row r="2249" spans="16:20" x14ac:dyDescent="0.3">
      <c r="P2249"/>
      <c r="Q2249"/>
      <c r="R2249"/>
      <c r="S2249"/>
      <c r="T2249"/>
    </row>
    <row r="2250" spans="16:20" x14ac:dyDescent="0.3">
      <c r="P2250"/>
      <c r="Q2250"/>
      <c r="R2250"/>
      <c r="S2250"/>
      <c r="T2250"/>
    </row>
    <row r="2251" spans="16:20" x14ac:dyDescent="0.3">
      <c r="P2251"/>
      <c r="Q2251"/>
      <c r="R2251"/>
      <c r="S2251"/>
      <c r="T2251"/>
    </row>
    <row r="2252" spans="16:20" x14ac:dyDescent="0.3">
      <c r="P2252"/>
      <c r="Q2252"/>
      <c r="R2252"/>
      <c r="S2252"/>
      <c r="T2252"/>
    </row>
    <row r="2253" spans="16:20" x14ac:dyDescent="0.3">
      <c r="P2253"/>
      <c r="Q2253"/>
      <c r="R2253"/>
      <c r="S2253"/>
      <c r="T2253"/>
    </row>
    <row r="2254" spans="16:20" x14ac:dyDescent="0.3">
      <c r="P2254"/>
      <c r="Q2254"/>
      <c r="R2254"/>
      <c r="S2254"/>
      <c r="T2254"/>
    </row>
    <row r="2255" spans="16:20" x14ac:dyDescent="0.3">
      <c r="P2255"/>
      <c r="Q2255"/>
      <c r="R2255"/>
      <c r="S2255"/>
      <c r="T2255"/>
    </row>
    <row r="2256" spans="16:20" x14ac:dyDescent="0.3">
      <c r="P2256"/>
      <c r="Q2256"/>
      <c r="R2256"/>
      <c r="S2256"/>
      <c r="T2256"/>
    </row>
    <row r="2257" spans="16:20" x14ac:dyDescent="0.3">
      <c r="P2257"/>
      <c r="Q2257"/>
      <c r="R2257"/>
      <c r="S2257"/>
      <c r="T2257"/>
    </row>
    <row r="2258" spans="16:20" x14ac:dyDescent="0.3">
      <c r="P2258"/>
      <c r="Q2258"/>
      <c r="R2258"/>
      <c r="S2258"/>
      <c r="T2258"/>
    </row>
    <row r="2259" spans="16:20" x14ac:dyDescent="0.3">
      <c r="P2259"/>
      <c r="Q2259"/>
      <c r="R2259"/>
      <c r="S2259"/>
      <c r="T2259"/>
    </row>
    <row r="2260" spans="16:20" x14ac:dyDescent="0.3">
      <c r="P2260"/>
      <c r="Q2260"/>
      <c r="R2260"/>
      <c r="S2260"/>
      <c r="T2260"/>
    </row>
    <row r="2261" spans="16:20" x14ac:dyDescent="0.3">
      <c r="P2261"/>
      <c r="Q2261"/>
      <c r="R2261"/>
      <c r="S2261"/>
      <c r="T2261"/>
    </row>
    <row r="2262" spans="16:20" x14ac:dyDescent="0.3">
      <c r="P2262"/>
      <c r="Q2262"/>
      <c r="R2262"/>
      <c r="S2262"/>
      <c r="T2262"/>
    </row>
    <row r="2263" spans="16:20" x14ac:dyDescent="0.3">
      <c r="P2263"/>
      <c r="Q2263"/>
      <c r="R2263"/>
      <c r="S2263"/>
      <c r="T2263"/>
    </row>
    <row r="2264" spans="16:20" x14ac:dyDescent="0.3">
      <c r="P2264"/>
      <c r="Q2264"/>
      <c r="R2264"/>
      <c r="S2264"/>
      <c r="T2264"/>
    </row>
    <row r="2265" spans="16:20" x14ac:dyDescent="0.3">
      <c r="P2265"/>
      <c r="Q2265"/>
      <c r="R2265"/>
      <c r="S2265"/>
      <c r="T2265"/>
    </row>
    <row r="2266" spans="16:20" x14ac:dyDescent="0.3">
      <c r="P2266"/>
      <c r="Q2266"/>
      <c r="R2266"/>
      <c r="S2266"/>
      <c r="T2266"/>
    </row>
    <row r="2267" spans="16:20" x14ac:dyDescent="0.3">
      <c r="P2267"/>
      <c r="Q2267"/>
      <c r="R2267"/>
      <c r="S2267"/>
      <c r="T2267"/>
    </row>
    <row r="2268" spans="16:20" x14ac:dyDescent="0.3">
      <c r="P2268"/>
      <c r="Q2268"/>
      <c r="R2268"/>
      <c r="S2268"/>
      <c r="T2268"/>
    </row>
    <row r="2269" spans="16:20" x14ac:dyDescent="0.3">
      <c r="P2269"/>
      <c r="Q2269"/>
      <c r="R2269"/>
      <c r="S2269"/>
      <c r="T2269"/>
    </row>
    <row r="2270" spans="16:20" x14ac:dyDescent="0.3">
      <c r="P2270"/>
      <c r="Q2270"/>
      <c r="R2270"/>
      <c r="S2270"/>
      <c r="T2270"/>
    </row>
    <row r="2271" spans="16:20" x14ac:dyDescent="0.3">
      <c r="P2271"/>
      <c r="Q2271"/>
      <c r="R2271"/>
      <c r="S2271"/>
      <c r="T2271"/>
    </row>
    <row r="2272" spans="16:20" x14ac:dyDescent="0.3">
      <c r="P2272"/>
      <c r="Q2272"/>
      <c r="R2272"/>
      <c r="S2272"/>
      <c r="T2272"/>
    </row>
    <row r="2273" spans="16:20" x14ac:dyDescent="0.3">
      <c r="P2273"/>
      <c r="Q2273"/>
      <c r="R2273"/>
      <c r="S2273"/>
      <c r="T2273"/>
    </row>
    <row r="2274" spans="16:20" x14ac:dyDescent="0.3">
      <c r="P2274"/>
      <c r="Q2274"/>
      <c r="R2274"/>
      <c r="S2274"/>
      <c r="T2274"/>
    </row>
    <row r="2275" spans="16:20" x14ac:dyDescent="0.3">
      <c r="P2275"/>
      <c r="Q2275"/>
      <c r="R2275"/>
      <c r="S2275"/>
      <c r="T2275"/>
    </row>
    <row r="2276" spans="16:20" x14ac:dyDescent="0.3">
      <c r="P2276"/>
      <c r="Q2276"/>
      <c r="R2276"/>
      <c r="S2276"/>
      <c r="T2276"/>
    </row>
    <row r="2277" spans="16:20" x14ac:dyDescent="0.3">
      <c r="P2277"/>
      <c r="Q2277"/>
      <c r="R2277"/>
      <c r="S2277"/>
      <c r="T2277"/>
    </row>
    <row r="2278" spans="16:20" x14ac:dyDescent="0.3">
      <c r="P2278"/>
      <c r="Q2278"/>
      <c r="R2278"/>
      <c r="S2278"/>
      <c r="T2278"/>
    </row>
    <row r="2279" spans="16:20" x14ac:dyDescent="0.3">
      <c r="P2279"/>
      <c r="Q2279"/>
      <c r="R2279"/>
      <c r="S2279"/>
      <c r="T2279"/>
    </row>
    <row r="2280" spans="16:20" x14ac:dyDescent="0.3">
      <c r="P2280"/>
      <c r="Q2280"/>
      <c r="R2280"/>
      <c r="S2280"/>
      <c r="T2280"/>
    </row>
    <row r="2281" spans="16:20" x14ac:dyDescent="0.3">
      <c r="P2281"/>
      <c r="Q2281"/>
      <c r="R2281"/>
      <c r="S2281"/>
      <c r="T2281"/>
    </row>
    <row r="2282" spans="16:20" x14ac:dyDescent="0.3">
      <c r="P2282"/>
      <c r="Q2282"/>
      <c r="R2282"/>
      <c r="S2282"/>
      <c r="T2282"/>
    </row>
    <row r="2283" spans="16:20" x14ac:dyDescent="0.3">
      <c r="P2283"/>
      <c r="Q2283"/>
      <c r="R2283"/>
      <c r="S2283"/>
      <c r="T2283"/>
    </row>
    <row r="2284" spans="16:20" x14ac:dyDescent="0.3">
      <c r="P2284"/>
      <c r="Q2284"/>
      <c r="R2284"/>
      <c r="S2284"/>
      <c r="T2284"/>
    </row>
    <row r="2285" spans="16:20" x14ac:dyDescent="0.3">
      <c r="P2285"/>
      <c r="Q2285"/>
      <c r="R2285"/>
      <c r="S2285"/>
      <c r="T2285"/>
    </row>
    <row r="2286" spans="16:20" x14ac:dyDescent="0.3">
      <c r="P2286"/>
      <c r="Q2286"/>
      <c r="R2286"/>
      <c r="S2286"/>
      <c r="T2286"/>
    </row>
    <row r="2287" spans="16:20" x14ac:dyDescent="0.3">
      <c r="P2287"/>
      <c r="Q2287"/>
      <c r="R2287"/>
      <c r="S2287"/>
      <c r="T2287"/>
    </row>
    <row r="2288" spans="16:20" x14ac:dyDescent="0.3">
      <c r="P2288"/>
      <c r="Q2288"/>
      <c r="R2288"/>
      <c r="S2288"/>
      <c r="T2288"/>
    </row>
    <row r="2289" spans="16:20" x14ac:dyDescent="0.3">
      <c r="P2289"/>
      <c r="Q2289"/>
      <c r="R2289"/>
      <c r="S2289"/>
      <c r="T2289"/>
    </row>
    <row r="2290" spans="16:20" x14ac:dyDescent="0.3">
      <c r="P2290"/>
      <c r="Q2290"/>
      <c r="R2290"/>
      <c r="S2290"/>
      <c r="T2290"/>
    </row>
    <row r="2291" spans="16:20" x14ac:dyDescent="0.3">
      <c r="P2291"/>
      <c r="Q2291"/>
      <c r="R2291"/>
      <c r="S2291"/>
      <c r="T2291"/>
    </row>
    <row r="2292" spans="16:20" x14ac:dyDescent="0.3">
      <c r="P2292"/>
      <c r="Q2292"/>
      <c r="R2292"/>
      <c r="S2292"/>
      <c r="T2292"/>
    </row>
    <row r="2293" spans="16:20" x14ac:dyDescent="0.3">
      <c r="P2293"/>
      <c r="Q2293"/>
      <c r="R2293"/>
      <c r="S2293"/>
      <c r="T2293"/>
    </row>
    <row r="2294" spans="16:20" x14ac:dyDescent="0.3">
      <c r="P2294"/>
      <c r="Q2294"/>
      <c r="R2294"/>
      <c r="S2294"/>
      <c r="T2294"/>
    </row>
    <row r="2295" spans="16:20" x14ac:dyDescent="0.3">
      <c r="P2295"/>
      <c r="Q2295"/>
      <c r="R2295"/>
      <c r="S2295"/>
      <c r="T2295"/>
    </row>
    <row r="2296" spans="16:20" x14ac:dyDescent="0.3">
      <c r="P2296"/>
      <c r="Q2296"/>
      <c r="R2296"/>
      <c r="S2296"/>
      <c r="T2296"/>
    </row>
    <row r="2297" spans="16:20" x14ac:dyDescent="0.3">
      <c r="P2297"/>
      <c r="Q2297"/>
      <c r="R2297"/>
      <c r="S2297"/>
      <c r="T2297"/>
    </row>
    <row r="2298" spans="16:20" x14ac:dyDescent="0.3">
      <c r="P2298"/>
      <c r="Q2298"/>
      <c r="R2298"/>
      <c r="S2298"/>
      <c r="T2298"/>
    </row>
    <row r="2299" spans="16:20" x14ac:dyDescent="0.3">
      <c r="P2299"/>
      <c r="Q2299"/>
      <c r="R2299"/>
      <c r="S2299"/>
      <c r="T2299"/>
    </row>
    <row r="2300" spans="16:20" x14ac:dyDescent="0.3">
      <c r="P2300"/>
      <c r="Q2300"/>
      <c r="R2300"/>
      <c r="S2300"/>
      <c r="T2300"/>
    </row>
    <row r="2301" spans="16:20" x14ac:dyDescent="0.3">
      <c r="P2301"/>
      <c r="Q2301"/>
      <c r="R2301"/>
      <c r="S2301"/>
      <c r="T2301"/>
    </row>
    <row r="2302" spans="16:20" x14ac:dyDescent="0.3">
      <c r="P2302"/>
      <c r="Q2302"/>
      <c r="R2302"/>
      <c r="S2302"/>
      <c r="T2302"/>
    </row>
    <row r="2303" spans="16:20" x14ac:dyDescent="0.3">
      <c r="P2303"/>
      <c r="Q2303"/>
      <c r="R2303"/>
      <c r="S2303"/>
      <c r="T2303"/>
    </row>
    <row r="2304" spans="16:20" x14ac:dyDescent="0.3">
      <c r="P2304"/>
      <c r="Q2304"/>
      <c r="R2304"/>
      <c r="S2304"/>
      <c r="T2304"/>
    </row>
    <row r="2305" spans="16:20" x14ac:dyDescent="0.3">
      <c r="P2305"/>
      <c r="Q2305"/>
      <c r="R2305"/>
      <c r="S2305"/>
      <c r="T2305"/>
    </row>
    <row r="2306" spans="16:20" x14ac:dyDescent="0.3">
      <c r="P2306"/>
      <c r="Q2306"/>
      <c r="R2306"/>
      <c r="S2306"/>
      <c r="T2306"/>
    </row>
    <row r="2307" spans="16:20" x14ac:dyDescent="0.3">
      <c r="P2307"/>
      <c r="Q2307"/>
      <c r="R2307"/>
      <c r="S2307"/>
      <c r="T2307"/>
    </row>
    <row r="2308" spans="16:20" x14ac:dyDescent="0.3">
      <c r="P2308"/>
      <c r="Q2308"/>
      <c r="R2308"/>
      <c r="S2308"/>
      <c r="T2308"/>
    </row>
    <row r="2309" spans="16:20" x14ac:dyDescent="0.3">
      <c r="P2309"/>
      <c r="Q2309"/>
      <c r="R2309"/>
      <c r="S2309"/>
      <c r="T2309"/>
    </row>
    <row r="2310" spans="16:20" x14ac:dyDescent="0.3">
      <c r="P2310"/>
      <c r="Q2310"/>
      <c r="R2310"/>
      <c r="S2310"/>
      <c r="T2310"/>
    </row>
    <row r="2311" spans="16:20" x14ac:dyDescent="0.3">
      <c r="P2311"/>
      <c r="Q2311"/>
      <c r="R2311"/>
      <c r="S2311"/>
      <c r="T2311"/>
    </row>
    <row r="2312" spans="16:20" x14ac:dyDescent="0.3">
      <c r="P2312"/>
      <c r="Q2312"/>
      <c r="R2312"/>
      <c r="S2312"/>
      <c r="T2312"/>
    </row>
    <row r="2313" spans="16:20" x14ac:dyDescent="0.3">
      <c r="P2313"/>
      <c r="Q2313"/>
      <c r="R2313"/>
      <c r="S2313"/>
      <c r="T2313"/>
    </row>
    <row r="2314" spans="16:20" x14ac:dyDescent="0.3">
      <c r="P2314"/>
      <c r="Q2314"/>
      <c r="R2314"/>
      <c r="S2314"/>
      <c r="T2314"/>
    </row>
    <row r="2315" spans="16:20" x14ac:dyDescent="0.3">
      <c r="P2315"/>
      <c r="Q2315"/>
      <c r="R2315"/>
      <c r="S2315"/>
      <c r="T2315"/>
    </row>
    <row r="2316" spans="16:20" x14ac:dyDescent="0.3">
      <c r="P2316"/>
      <c r="Q2316"/>
      <c r="R2316"/>
      <c r="S2316"/>
      <c r="T2316"/>
    </row>
    <row r="2317" spans="16:20" x14ac:dyDescent="0.3">
      <c r="P2317"/>
      <c r="Q2317"/>
      <c r="R2317"/>
      <c r="S2317"/>
      <c r="T2317"/>
    </row>
    <row r="2318" spans="16:20" x14ac:dyDescent="0.3">
      <c r="P2318"/>
      <c r="Q2318"/>
      <c r="R2318"/>
      <c r="S2318"/>
      <c r="T2318"/>
    </row>
    <row r="2319" spans="16:20" x14ac:dyDescent="0.3">
      <c r="P2319"/>
      <c r="Q2319"/>
      <c r="R2319"/>
      <c r="S2319"/>
      <c r="T2319"/>
    </row>
    <row r="2320" spans="16:20" x14ac:dyDescent="0.3">
      <c r="P2320"/>
      <c r="Q2320"/>
      <c r="R2320"/>
      <c r="S2320"/>
      <c r="T2320"/>
    </row>
    <row r="2321" spans="16:20" x14ac:dyDescent="0.3">
      <c r="P2321"/>
      <c r="Q2321"/>
      <c r="R2321"/>
      <c r="S2321"/>
      <c r="T2321"/>
    </row>
    <row r="2322" spans="16:20" x14ac:dyDescent="0.3">
      <c r="P2322"/>
      <c r="Q2322"/>
      <c r="R2322"/>
      <c r="S2322"/>
      <c r="T2322"/>
    </row>
    <row r="2323" spans="16:20" x14ac:dyDescent="0.3">
      <c r="P2323"/>
      <c r="Q2323"/>
      <c r="R2323"/>
      <c r="S2323"/>
      <c r="T2323"/>
    </row>
    <row r="2324" spans="16:20" x14ac:dyDescent="0.3">
      <c r="P2324"/>
      <c r="Q2324"/>
      <c r="R2324"/>
      <c r="S2324"/>
      <c r="T2324"/>
    </row>
    <row r="2325" spans="16:20" x14ac:dyDescent="0.3">
      <c r="P2325"/>
      <c r="Q2325"/>
      <c r="R2325"/>
      <c r="S2325"/>
      <c r="T2325"/>
    </row>
    <row r="2326" spans="16:20" x14ac:dyDescent="0.3">
      <c r="P2326"/>
      <c r="Q2326"/>
      <c r="R2326"/>
      <c r="S2326"/>
      <c r="T2326"/>
    </row>
    <row r="2327" spans="16:20" x14ac:dyDescent="0.3">
      <c r="P2327"/>
      <c r="Q2327"/>
      <c r="R2327"/>
      <c r="S2327"/>
      <c r="T2327"/>
    </row>
    <row r="2328" spans="16:20" x14ac:dyDescent="0.3">
      <c r="P2328"/>
      <c r="Q2328"/>
      <c r="R2328"/>
      <c r="S2328"/>
      <c r="T2328"/>
    </row>
    <row r="2329" spans="16:20" x14ac:dyDescent="0.3">
      <c r="P2329"/>
      <c r="Q2329"/>
      <c r="R2329"/>
      <c r="S2329"/>
      <c r="T2329"/>
    </row>
    <row r="2330" spans="16:20" x14ac:dyDescent="0.3">
      <c r="P2330"/>
      <c r="Q2330"/>
      <c r="R2330"/>
      <c r="S2330"/>
      <c r="T2330"/>
    </row>
    <row r="2331" spans="16:20" x14ac:dyDescent="0.3">
      <c r="P2331"/>
      <c r="Q2331"/>
      <c r="R2331"/>
      <c r="S2331"/>
      <c r="T2331"/>
    </row>
    <row r="2332" spans="16:20" x14ac:dyDescent="0.3">
      <c r="P2332"/>
      <c r="Q2332"/>
      <c r="R2332"/>
      <c r="S2332"/>
      <c r="T2332"/>
    </row>
    <row r="2333" spans="16:20" x14ac:dyDescent="0.3">
      <c r="P2333"/>
      <c r="Q2333"/>
      <c r="R2333"/>
      <c r="S2333"/>
      <c r="T2333"/>
    </row>
    <row r="2334" spans="16:20" x14ac:dyDescent="0.3">
      <c r="P2334"/>
      <c r="Q2334"/>
      <c r="R2334"/>
      <c r="S2334"/>
      <c r="T2334"/>
    </row>
    <row r="2335" spans="16:20" x14ac:dyDescent="0.3">
      <c r="P2335"/>
      <c r="Q2335"/>
      <c r="R2335"/>
      <c r="S2335"/>
      <c r="T2335"/>
    </row>
    <row r="2336" spans="16:20" x14ac:dyDescent="0.3">
      <c r="P2336"/>
      <c r="Q2336"/>
      <c r="R2336"/>
      <c r="S2336"/>
      <c r="T2336"/>
    </row>
    <row r="2337" spans="16:20" x14ac:dyDescent="0.3">
      <c r="P2337"/>
      <c r="Q2337"/>
      <c r="R2337"/>
      <c r="S2337"/>
      <c r="T2337"/>
    </row>
    <row r="2338" spans="16:20" x14ac:dyDescent="0.3">
      <c r="P2338"/>
      <c r="Q2338"/>
      <c r="R2338"/>
      <c r="S2338"/>
      <c r="T2338"/>
    </row>
    <row r="2339" spans="16:20" x14ac:dyDescent="0.3">
      <c r="P2339"/>
      <c r="Q2339"/>
      <c r="R2339"/>
      <c r="S2339"/>
      <c r="T2339"/>
    </row>
    <row r="2340" spans="16:20" x14ac:dyDescent="0.3">
      <c r="P2340"/>
      <c r="Q2340"/>
      <c r="R2340"/>
      <c r="S2340"/>
      <c r="T2340"/>
    </row>
    <row r="2341" spans="16:20" x14ac:dyDescent="0.3">
      <c r="P2341"/>
      <c r="Q2341"/>
      <c r="R2341"/>
      <c r="S2341"/>
      <c r="T2341"/>
    </row>
    <row r="2342" spans="16:20" x14ac:dyDescent="0.3">
      <c r="P2342"/>
      <c r="Q2342"/>
      <c r="R2342"/>
      <c r="S2342"/>
      <c r="T2342"/>
    </row>
    <row r="2343" spans="16:20" x14ac:dyDescent="0.3">
      <c r="P2343"/>
      <c r="Q2343"/>
      <c r="R2343"/>
      <c r="S2343"/>
      <c r="T2343"/>
    </row>
    <row r="2344" spans="16:20" x14ac:dyDescent="0.3">
      <c r="P2344"/>
      <c r="Q2344"/>
      <c r="R2344"/>
      <c r="S2344"/>
      <c r="T2344"/>
    </row>
    <row r="2345" spans="16:20" x14ac:dyDescent="0.3">
      <c r="P2345"/>
      <c r="Q2345"/>
      <c r="R2345"/>
      <c r="S2345"/>
      <c r="T2345"/>
    </row>
    <row r="2346" spans="16:20" x14ac:dyDescent="0.3">
      <c r="P2346"/>
      <c r="Q2346"/>
      <c r="R2346"/>
      <c r="S2346"/>
      <c r="T2346"/>
    </row>
    <row r="2347" spans="16:20" x14ac:dyDescent="0.3">
      <c r="P2347"/>
      <c r="Q2347"/>
      <c r="R2347"/>
      <c r="S2347"/>
      <c r="T2347"/>
    </row>
    <row r="2348" spans="16:20" x14ac:dyDescent="0.3">
      <c r="P2348"/>
      <c r="Q2348"/>
      <c r="R2348"/>
      <c r="S2348"/>
      <c r="T2348"/>
    </row>
    <row r="2349" spans="16:20" x14ac:dyDescent="0.3">
      <c r="P2349"/>
      <c r="Q2349"/>
      <c r="R2349"/>
      <c r="S2349"/>
      <c r="T2349"/>
    </row>
    <row r="2350" spans="16:20" x14ac:dyDescent="0.3">
      <c r="P2350"/>
      <c r="Q2350"/>
      <c r="R2350"/>
      <c r="S2350"/>
      <c r="T2350"/>
    </row>
    <row r="2351" spans="16:20" x14ac:dyDescent="0.3">
      <c r="P2351"/>
      <c r="Q2351"/>
      <c r="R2351"/>
      <c r="S2351"/>
      <c r="T2351"/>
    </row>
    <row r="2352" spans="16:20" x14ac:dyDescent="0.3">
      <c r="P2352"/>
      <c r="Q2352"/>
      <c r="R2352"/>
      <c r="S2352"/>
      <c r="T2352"/>
    </row>
    <row r="2353" spans="16:20" x14ac:dyDescent="0.3">
      <c r="P2353"/>
      <c r="Q2353"/>
      <c r="R2353"/>
      <c r="S2353"/>
      <c r="T2353"/>
    </row>
    <row r="2354" spans="16:20" x14ac:dyDescent="0.3">
      <c r="P2354"/>
      <c r="Q2354"/>
      <c r="R2354"/>
      <c r="S2354"/>
      <c r="T2354"/>
    </row>
    <row r="2355" spans="16:20" x14ac:dyDescent="0.3">
      <c r="P2355"/>
      <c r="Q2355"/>
      <c r="R2355"/>
      <c r="S2355"/>
      <c r="T2355"/>
    </row>
    <row r="2356" spans="16:20" x14ac:dyDescent="0.3">
      <c r="P2356"/>
      <c r="Q2356"/>
      <c r="R2356"/>
      <c r="S2356"/>
      <c r="T2356"/>
    </row>
    <row r="2357" spans="16:20" x14ac:dyDescent="0.3">
      <c r="P2357"/>
      <c r="Q2357"/>
      <c r="R2357"/>
      <c r="S2357"/>
      <c r="T2357"/>
    </row>
    <row r="2358" spans="16:20" x14ac:dyDescent="0.3">
      <c r="P2358"/>
      <c r="Q2358"/>
      <c r="R2358"/>
      <c r="S2358"/>
      <c r="T2358"/>
    </row>
    <row r="2359" spans="16:20" x14ac:dyDescent="0.3">
      <c r="P2359"/>
      <c r="Q2359"/>
      <c r="R2359"/>
      <c r="S2359"/>
      <c r="T2359"/>
    </row>
    <row r="2360" spans="16:20" x14ac:dyDescent="0.3">
      <c r="P2360"/>
      <c r="Q2360"/>
      <c r="R2360"/>
      <c r="S2360"/>
      <c r="T2360"/>
    </row>
    <row r="2361" spans="16:20" x14ac:dyDescent="0.3">
      <c r="P2361"/>
      <c r="Q2361"/>
      <c r="R2361"/>
      <c r="S2361"/>
      <c r="T2361"/>
    </row>
    <row r="2362" spans="16:20" x14ac:dyDescent="0.3">
      <c r="P2362"/>
      <c r="Q2362"/>
      <c r="R2362"/>
      <c r="S2362"/>
      <c r="T2362"/>
    </row>
    <row r="2363" spans="16:20" x14ac:dyDescent="0.3">
      <c r="P2363"/>
      <c r="Q2363"/>
      <c r="R2363"/>
      <c r="S2363"/>
      <c r="T2363"/>
    </row>
    <row r="2364" spans="16:20" x14ac:dyDescent="0.3">
      <c r="P2364"/>
      <c r="Q2364"/>
      <c r="R2364"/>
      <c r="S2364"/>
      <c r="T2364"/>
    </row>
    <row r="2365" spans="16:20" x14ac:dyDescent="0.3">
      <c r="P2365"/>
      <c r="Q2365"/>
      <c r="R2365"/>
      <c r="S2365"/>
      <c r="T2365"/>
    </row>
    <row r="2366" spans="16:20" x14ac:dyDescent="0.3">
      <c r="P2366"/>
      <c r="Q2366"/>
      <c r="R2366"/>
      <c r="S2366"/>
      <c r="T2366"/>
    </row>
    <row r="2367" spans="16:20" x14ac:dyDescent="0.3">
      <c r="P2367"/>
      <c r="Q2367"/>
      <c r="R2367"/>
      <c r="S2367"/>
      <c r="T2367"/>
    </row>
    <row r="2368" spans="16:20" x14ac:dyDescent="0.3">
      <c r="P2368"/>
      <c r="Q2368"/>
      <c r="R2368"/>
      <c r="S2368"/>
      <c r="T2368"/>
    </row>
    <row r="2369" spans="16:20" x14ac:dyDescent="0.3">
      <c r="P2369"/>
      <c r="Q2369"/>
      <c r="R2369"/>
      <c r="S2369"/>
      <c r="T2369"/>
    </row>
    <row r="2370" spans="16:20" x14ac:dyDescent="0.3">
      <c r="P2370"/>
      <c r="Q2370"/>
      <c r="R2370"/>
      <c r="S2370"/>
      <c r="T2370"/>
    </row>
    <row r="2371" spans="16:20" x14ac:dyDescent="0.3">
      <c r="P2371"/>
      <c r="Q2371"/>
      <c r="R2371"/>
      <c r="S2371"/>
      <c r="T2371"/>
    </row>
    <row r="2372" spans="16:20" x14ac:dyDescent="0.3">
      <c r="P2372"/>
      <c r="Q2372"/>
      <c r="R2372"/>
      <c r="S2372"/>
      <c r="T2372"/>
    </row>
    <row r="2373" spans="16:20" x14ac:dyDescent="0.3">
      <c r="P2373"/>
      <c r="Q2373"/>
      <c r="R2373"/>
      <c r="S2373"/>
      <c r="T2373"/>
    </row>
    <row r="2374" spans="16:20" x14ac:dyDescent="0.3">
      <c r="P2374"/>
      <c r="Q2374"/>
      <c r="R2374"/>
      <c r="S2374"/>
      <c r="T2374"/>
    </row>
    <row r="2375" spans="16:20" x14ac:dyDescent="0.3">
      <c r="P2375"/>
      <c r="Q2375"/>
      <c r="R2375"/>
      <c r="S2375"/>
      <c r="T2375"/>
    </row>
    <row r="2376" spans="16:20" x14ac:dyDescent="0.3">
      <c r="P2376"/>
      <c r="Q2376"/>
      <c r="R2376"/>
      <c r="S2376"/>
      <c r="T2376"/>
    </row>
    <row r="2377" spans="16:20" x14ac:dyDescent="0.3">
      <c r="P2377"/>
      <c r="Q2377"/>
      <c r="R2377"/>
      <c r="S2377"/>
      <c r="T2377"/>
    </row>
    <row r="2378" spans="16:20" x14ac:dyDescent="0.3">
      <c r="P2378"/>
      <c r="Q2378"/>
      <c r="R2378"/>
      <c r="S2378"/>
      <c r="T2378"/>
    </row>
    <row r="2379" spans="16:20" x14ac:dyDescent="0.3">
      <c r="P2379"/>
      <c r="Q2379"/>
      <c r="R2379"/>
      <c r="S2379"/>
      <c r="T2379"/>
    </row>
    <row r="2380" spans="16:20" x14ac:dyDescent="0.3">
      <c r="P2380"/>
      <c r="Q2380"/>
      <c r="R2380"/>
      <c r="S2380"/>
      <c r="T2380"/>
    </row>
    <row r="2381" spans="16:20" x14ac:dyDescent="0.3">
      <c r="P2381"/>
      <c r="Q2381"/>
      <c r="R2381"/>
      <c r="S2381"/>
      <c r="T2381"/>
    </row>
    <row r="2382" spans="16:20" x14ac:dyDescent="0.3">
      <c r="P2382"/>
      <c r="Q2382"/>
      <c r="R2382"/>
      <c r="S2382"/>
      <c r="T2382"/>
    </row>
    <row r="2383" spans="16:20" x14ac:dyDescent="0.3">
      <c r="P2383"/>
      <c r="Q2383"/>
      <c r="R2383"/>
      <c r="S2383"/>
      <c r="T2383"/>
    </row>
    <row r="2384" spans="16:20" x14ac:dyDescent="0.3">
      <c r="P2384"/>
      <c r="Q2384"/>
      <c r="R2384"/>
      <c r="S2384"/>
      <c r="T2384"/>
    </row>
    <row r="2385" spans="16:20" x14ac:dyDescent="0.3">
      <c r="P2385"/>
      <c r="Q2385"/>
      <c r="R2385"/>
      <c r="S2385"/>
      <c r="T2385"/>
    </row>
    <row r="2386" spans="16:20" x14ac:dyDescent="0.3">
      <c r="P2386"/>
      <c r="Q2386"/>
      <c r="R2386"/>
      <c r="S2386"/>
      <c r="T2386"/>
    </row>
    <row r="2387" spans="16:20" x14ac:dyDescent="0.3">
      <c r="P2387"/>
      <c r="Q2387"/>
      <c r="R2387"/>
      <c r="S2387"/>
      <c r="T2387"/>
    </row>
    <row r="2388" spans="16:20" x14ac:dyDescent="0.3">
      <c r="P2388"/>
      <c r="Q2388"/>
      <c r="R2388"/>
      <c r="S2388"/>
      <c r="T2388"/>
    </row>
    <row r="2389" spans="16:20" x14ac:dyDescent="0.3">
      <c r="P2389"/>
      <c r="Q2389"/>
      <c r="R2389"/>
      <c r="S2389"/>
      <c r="T2389"/>
    </row>
    <row r="2390" spans="16:20" x14ac:dyDescent="0.3">
      <c r="P2390"/>
      <c r="Q2390"/>
      <c r="R2390"/>
      <c r="S2390"/>
      <c r="T2390"/>
    </row>
    <row r="2391" spans="16:20" x14ac:dyDescent="0.3">
      <c r="P2391"/>
      <c r="Q2391"/>
      <c r="R2391"/>
      <c r="S2391"/>
      <c r="T2391"/>
    </row>
    <row r="2392" spans="16:20" x14ac:dyDescent="0.3">
      <c r="P2392"/>
      <c r="Q2392"/>
      <c r="R2392"/>
      <c r="S2392"/>
      <c r="T2392"/>
    </row>
    <row r="2393" spans="16:20" x14ac:dyDescent="0.3">
      <c r="P2393"/>
      <c r="Q2393"/>
      <c r="R2393"/>
      <c r="S2393"/>
      <c r="T2393"/>
    </row>
    <row r="2394" spans="16:20" x14ac:dyDescent="0.3">
      <c r="P2394"/>
      <c r="Q2394"/>
      <c r="R2394"/>
      <c r="S2394"/>
      <c r="T2394"/>
    </row>
    <row r="2395" spans="16:20" x14ac:dyDescent="0.3">
      <c r="P2395"/>
      <c r="Q2395"/>
      <c r="R2395"/>
      <c r="S2395"/>
      <c r="T2395"/>
    </row>
    <row r="2396" spans="16:20" x14ac:dyDescent="0.3">
      <c r="P2396"/>
      <c r="Q2396"/>
      <c r="R2396"/>
      <c r="S2396"/>
      <c r="T2396"/>
    </row>
    <row r="2397" spans="16:20" x14ac:dyDescent="0.3">
      <c r="P2397"/>
      <c r="Q2397"/>
      <c r="R2397"/>
      <c r="S2397"/>
      <c r="T2397"/>
    </row>
    <row r="2398" spans="16:20" x14ac:dyDescent="0.3">
      <c r="P2398"/>
      <c r="Q2398"/>
      <c r="R2398"/>
      <c r="S2398"/>
      <c r="T2398"/>
    </row>
    <row r="2399" spans="16:20" x14ac:dyDescent="0.3">
      <c r="P2399"/>
      <c r="Q2399"/>
      <c r="R2399"/>
      <c r="S2399"/>
      <c r="T2399"/>
    </row>
    <row r="2400" spans="16:20" x14ac:dyDescent="0.3">
      <c r="P2400"/>
      <c r="Q2400"/>
      <c r="R2400"/>
      <c r="S2400"/>
      <c r="T2400"/>
    </row>
    <row r="2401" spans="16:20" x14ac:dyDescent="0.3">
      <c r="P2401"/>
      <c r="Q2401"/>
      <c r="R2401"/>
      <c r="S2401"/>
      <c r="T2401"/>
    </row>
    <row r="2402" spans="16:20" x14ac:dyDescent="0.3">
      <c r="P2402"/>
      <c r="Q2402"/>
      <c r="R2402"/>
      <c r="S2402"/>
      <c r="T2402"/>
    </row>
    <row r="2403" spans="16:20" x14ac:dyDescent="0.3">
      <c r="P2403"/>
      <c r="Q2403"/>
      <c r="R2403"/>
      <c r="S2403"/>
      <c r="T2403"/>
    </row>
    <row r="2404" spans="16:20" x14ac:dyDescent="0.3">
      <c r="P2404"/>
      <c r="Q2404"/>
      <c r="R2404"/>
      <c r="S2404"/>
      <c r="T2404"/>
    </row>
    <row r="2405" spans="16:20" x14ac:dyDescent="0.3">
      <c r="P2405"/>
      <c r="Q2405"/>
      <c r="R2405"/>
      <c r="S2405"/>
      <c r="T2405"/>
    </row>
    <row r="2406" spans="16:20" x14ac:dyDescent="0.3">
      <c r="P2406"/>
      <c r="Q2406"/>
      <c r="R2406"/>
      <c r="S2406"/>
      <c r="T2406"/>
    </row>
    <row r="2407" spans="16:20" x14ac:dyDescent="0.3">
      <c r="P2407"/>
      <c r="Q2407"/>
      <c r="R2407"/>
      <c r="S2407"/>
      <c r="T2407"/>
    </row>
    <row r="2408" spans="16:20" x14ac:dyDescent="0.3">
      <c r="P2408"/>
      <c r="Q2408"/>
      <c r="R2408"/>
      <c r="S2408"/>
      <c r="T2408"/>
    </row>
    <row r="2409" spans="16:20" x14ac:dyDescent="0.3">
      <c r="P2409"/>
      <c r="Q2409"/>
      <c r="R2409"/>
      <c r="S2409"/>
      <c r="T2409"/>
    </row>
    <row r="2410" spans="16:20" x14ac:dyDescent="0.3">
      <c r="P2410"/>
      <c r="Q2410"/>
      <c r="R2410"/>
      <c r="S2410"/>
      <c r="T2410"/>
    </row>
    <row r="2411" spans="16:20" x14ac:dyDescent="0.3">
      <c r="P2411"/>
      <c r="Q2411"/>
      <c r="R2411"/>
      <c r="S2411"/>
      <c r="T2411"/>
    </row>
    <row r="2412" spans="16:20" x14ac:dyDescent="0.3">
      <c r="P2412"/>
      <c r="Q2412"/>
      <c r="R2412"/>
      <c r="S2412"/>
      <c r="T2412"/>
    </row>
    <row r="2413" spans="16:20" x14ac:dyDescent="0.3">
      <c r="P2413"/>
      <c r="Q2413"/>
      <c r="R2413"/>
      <c r="S2413"/>
      <c r="T2413"/>
    </row>
    <row r="2414" spans="16:20" x14ac:dyDescent="0.3">
      <c r="P2414"/>
      <c r="Q2414"/>
      <c r="R2414"/>
      <c r="S2414"/>
      <c r="T2414"/>
    </row>
    <row r="2415" spans="16:20" x14ac:dyDescent="0.3">
      <c r="P2415"/>
      <c r="Q2415"/>
      <c r="R2415"/>
      <c r="S2415"/>
      <c r="T2415"/>
    </row>
    <row r="2416" spans="16:20" x14ac:dyDescent="0.3">
      <c r="P2416"/>
      <c r="Q2416"/>
      <c r="R2416"/>
      <c r="S2416"/>
      <c r="T2416"/>
    </row>
    <row r="2417" spans="16:20" x14ac:dyDescent="0.3">
      <c r="P2417"/>
      <c r="Q2417"/>
      <c r="R2417"/>
      <c r="S2417"/>
      <c r="T2417"/>
    </row>
    <row r="2418" spans="16:20" x14ac:dyDescent="0.3">
      <c r="P2418"/>
      <c r="Q2418"/>
      <c r="R2418"/>
      <c r="S2418"/>
      <c r="T2418"/>
    </row>
    <row r="2419" spans="16:20" x14ac:dyDescent="0.3">
      <c r="P2419"/>
      <c r="Q2419"/>
      <c r="R2419"/>
      <c r="S2419"/>
      <c r="T2419"/>
    </row>
    <row r="2420" spans="16:20" x14ac:dyDescent="0.3">
      <c r="P2420"/>
      <c r="Q2420"/>
      <c r="R2420"/>
      <c r="S2420"/>
      <c r="T2420"/>
    </row>
    <row r="2421" spans="16:20" x14ac:dyDescent="0.3">
      <c r="P2421"/>
      <c r="Q2421"/>
      <c r="R2421"/>
      <c r="S2421"/>
      <c r="T2421"/>
    </row>
    <row r="2422" spans="16:20" x14ac:dyDescent="0.3">
      <c r="P2422"/>
      <c r="Q2422"/>
      <c r="R2422"/>
      <c r="S2422"/>
      <c r="T2422"/>
    </row>
    <row r="2423" spans="16:20" x14ac:dyDescent="0.3">
      <c r="P2423"/>
      <c r="Q2423"/>
      <c r="R2423"/>
      <c r="S2423"/>
      <c r="T2423"/>
    </row>
    <row r="2424" spans="16:20" x14ac:dyDescent="0.3">
      <c r="P2424"/>
      <c r="Q2424"/>
      <c r="R2424"/>
      <c r="S2424"/>
      <c r="T2424"/>
    </row>
    <row r="2425" spans="16:20" x14ac:dyDescent="0.3">
      <c r="P2425"/>
      <c r="Q2425"/>
      <c r="R2425"/>
      <c r="S2425"/>
      <c r="T2425"/>
    </row>
    <row r="2426" spans="16:20" x14ac:dyDescent="0.3">
      <c r="P2426"/>
      <c r="Q2426"/>
      <c r="R2426"/>
      <c r="S2426"/>
      <c r="T2426"/>
    </row>
    <row r="2427" spans="16:20" x14ac:dyDescent="0.3">
      <c r="P2427"/>
      <c r="Q2427"/>
      <c r="R2427"/>
      <c r="S2427"/>
      <c r="T2427"/>
    </row>
    <row r="2428" spans="16:20" x14ac:dyDescent="0.3">
      <c r="P2428"/>
      <c r="Q2428"/>
      <c r="R2428"/>
      <c r="S2428"/>
      <c r="T2428"/>
    </row>
    <row r="2429" spans="16:20" x14ac:dyDescent="0.3">
      <c r="P2429"/>
      <c r="Q2429"/>
      <c r="R2429"/>
      <c r="S2429"/>
      <c r="T2429"/>
    </row>
    <row r="2430" spans="16:20" x14ac:dyDescent="0.3">
      <c r="P2430"/>
      <c r="Q2430"/>
      <c r="R2430"/>
      <c r="S2430"/>
      <c r="T2430"/>
    </row>
    <row r="2431" spans="16:20" x14ac:dyDescent="0.3">
      <c r="P2431"/>
      <c r="Q2431"/>
      <c r="R2431"/>
      <c r="S2431"/>
      <c r="T2431"/>
    </row>
    <row r="2432" spans="16:20" x14ac:dyDescent="0.3">
      <c r="P2432"/>
      <c r="Q2432"/>
      <c r="R2432"/>
      <c r="S2432"/>
      <c r="T2432"/>
    </row>
    <row r="2433" spans="16:20" x14ac:dyDescent="0.3">
      <c r="P2433"/>
      <c r="Q2433"/>
      <c r="R2433"/>
      <c r="S2433"/>
      <c r="T2433"/>
    </row>
    <row r="2434" spans="16:20" x14ac:dyDescent="0.3">
      <c r="P2434"/>
      <c r="Q2434"/>
      <c r="R2434"/>
      <c r="S2434"/>
      <c r="T2434"/>
    </row>
    <row r="2435" spans="16:20" x14ac:dyDescent="0.3">
      <c r="P2435"/>
      <c r="Q2435"/>
      <c r="R2435"/>
      <c r="S2435"/>
      <c r="T2435"/>
    </row>
    <row r="2436" spans="16:20" x14ac:dyDescent="0.3">
      <c r="P2436"/>
      <c r="Q2436"/>
      <c r="R2436"/>
      <c r="S2436"/>
      <c r="T2436"/>
    </row>
    <row r="2437" spans="16:20" x14ac:dyDescent="0.3">
      <c r="P2437"/>
      <c r="Q2437"/>
      <c r="R2437"/>
      <c r="S2437"/>
      <c r="T2437"/>
    </row>
    <row r="2438" spans="16:20" x14ac:dyDescent="0.3">
      <c r="P2438"/>
      <c r="Q2438"/>
      <c r="R2438"/>
      <c r="S2438"/>
      <c r="T2438"/>
    </row>
    <row r="2439" spans="16:20" x14ac:dyDescent="0.3">
      <c r="P2439"/>
      <c r="Q2439"/>
      <c r="R2439"/>
      <c r="S2439"/>
      <c r="T2439"/>
    </row>
    <row r="2440" spans="16:20" x14ac:dyDescent="0.3">
      <c r="P2440"/>
      <c r="Q2440"/>
      <c r="R2440"/>
      <c r="S2440"/>
      <c r="T2440"/>
    </row>
    <row r="2441" spans="16:20" x14ac:dyDescent="0.3">
      <c r="P2441"/>
      <c r="Q2441"/>
      <c r="R2441"/>
      <c r="S2441"/>
      <c r="T2441"/>
    </row>
    <row r="2442" spans="16:20" x14ac:dyDescent="0.3">
      <c r="P2442"/>
      <c r="Q2442"/>
      <c r="R2442"/>
      <c r="S2442"/>
      <c r="T2442"/>
    </row>
    <row r="2443" spans="16:20" x14ac:dyDescent="0.3">
      <c r="P2443"/>
      <c r="Q2443"/>
      <c r="R2443"/>
      <c r="S2443"/>
      <c r="T2443"/>
    </row>
    <row r="2444" spans="16:20" x14ac:dyDescent="0.3">
      <c r="P2444"/>
      <c r="Q2444"/>
      <c r="R2444"/>
      <c r="S2444"/>
      <c r="T2444"/>
    </row>
    <row r="2445" spans="16:20" x14ac:dyDescent="0.3">
      <c r="P2445"/>
      <c r="Q2445"/>
      <c r="R2445"/>
      <c r="S2445"/>
      <c r="T2445"/>
    </row>
    <row r="2446" spans="16:20" x14ac:dyDescent="0.3">
      <c r="P2446"/>
      <c r="Q2446"/>
      <c r="R2446"/>
      <c r="S2446"/>
      <c r="T2446"/>
    </row>
    <row r="2447" spans="16:20" x14ac:dyDescent="0.3">
      <c r="P2447"/>
      <c r="Q2447"/>
      <c r="R2447"/>
      <c r="S2447"/>
      <c r="T2447"/>
    </row>
    <row r="2448" spans="16:20" x14ac:dyDescent="0.3">
      <c r="P2448"/>
      <c r="Q2448"/>
      <c r="R2448"/>
      <c r="S2448"/>
      <c r="T2448"/>
    </row>
    <row r="2449" spans="16:20" x14ac:dyDescent="0.3">
      <c r="P2449"/>
      <c r="Q2449"/>
      <c r="R2449"/>
      <c r="S2449"/>
      <c r="T2449"/>
    </row>
    <row r="2450" spans="16:20" x14ac:dyDescent="0.3">
      <c r="P2450"/>
      <c r="Q2450"/>
      <c r="R2450"/>
      <c r="S2450"/>
      <c r="T2450"/>
    </row>
    <row r="2451" spans="16:20" x14ac:dyDescent="0.3">
      <c r="P2451"/>
      <c r="Q2451"/>
      <c r="R2451"/>
      <c r="S2451"/>
      <c r="T2451"/>
    </row>
    <row r="2452" spans="16:20" x14ac:dyDescent="0.3">
      <c r="P2452"/>
      <c r="Q2452"/>
      <c r="R2452"/>
      <c r="S2452"/>
      <c r="T2452"/>
    </row>
    <row r="2453" spans="16:20" x14ac:dyDescent="0.3">
      <c r="P2453"/>
      <c r="Q2453"/>
      <c r="R2453"/>
      <c r="S2453"/>
      <c r="T2453"/>
    </row>
    <row r="2454" spans="16:20" x14ac:dyDescent="0.3">
      <c r="P2454"/>
      <c r="Q2454"/>
      <c r="R2454"/>
      <c r="S2454"/>
      <c r="T2454"/>
    </row>
    <row r="2455" spans="16:20" x14ac:dyDescent="0.3">
      <c r="P2455"/>
      <c r="Q2455"/>
      <c r="R2455"/>
      <c r="S2455"/>
      <c r="T2455"/>
    </row>
    <row r="2456" spans="16:20" x14ac:dyDescent="0.3">
      <c r="P2456"/>
      <c r="Q2456"/>
      <c r="R2456"/>
      <c r="S2456"/>
      <c r="T2456"/>
    </row>
    <row r="2457" spans="16:20" x14ac:dyDescent="0.3">
      <c r="P2457"/>
      <c r="Q2457"/>
      <c r="R2457"/>
      <c r="S2457"/>
      <c r="T2457"/>
    </row>
    <row r="2458" spans="16:20" x14ac:dyDescent="0.3">
      <c r="P2458"/>
      <c r="Q2458"/>
      <c r="R2458"/>
      <c r="S2458"/>
      <c r="T2458"/>
    </row>
    <row r="2459" spans="16:20" x14ac:dyDescent="0.3">
      <c r="P2459"/>
      <c r="Q2459"/>
      <c r="R2459"/>
      <c r="S2459"/>
      <c r="T2459"/>
    </row>
    <row r="2460" spans="16:20" x14ac:dyDescent="0.3">
      <c r="P2460"/>
      <c r="Q2460"/>
      <c r="R2460"/>
      <c r="S2460"/>
      <c r="T2460"/>
    </row>
    <row r="2461" spans="16:20" x14ac:dyDescent="0.3">
      <c r="P2461"/>
      <c r="Q2461"/>
      <c r="R2461"/>
      <c r="S2461"/>
      <c r="T2461"/>
    </row>
    <row r="2462" spans="16:20" x14ac:dyDescent="0.3">
      <c r="P2462"/>
      <c r="Q2462"/>
      <c r="R2462"/>
      <c r="S2462"/>
      <c r="T2462"/>
    </row>
    <row r="2463" spans="16:20" x14ac:dyDescent="0.3">
      <c r="P2463"/>
      <c r="Q2463"/>
      <c r="R2463"/>
      <c r="S2463"/>
      <c r="T2463"/>
    </row>
    <row r="2464" spans="16:20" x14ac:dyDescent="0.3">
      <c r="P2464"/>
      <c r="Q2464"/>
      <c r="R2464"/>
      <c r="S2464"/>
      <c r="T2464"/>
    </row>
    <row r="2465" spans="16:20" x14ac:dyDescent="0.3">
      <c r="P2465"/>
      <c r="Q2465"/>
      <c r="R2465"/>
      <c r="S2465"/>
      <c r="T2465"/>
    </row>
    <row r="2466" spans="16:20" x14ac:dyDescent="0.3">
      <c r="P2466"/>
      <c r="Q2466"/>
      <c r="R2466"/>
      <c r="S2466"/>
      <c r="T2466"/>
    </row>
    <row r="2467" spans="16:20" x14ac:dyDescent="0.3">
      <c r="P2467"/>
      <c r="Q2467"/>
      <c r="R2467"/>
      <c r="S2467"/>
      <c r="T2467"/>
    </row>
    <row r="2468" spans="16:20" x14ac:dyDescent="0.3">
      <c r="P2468"/>
      <c r="Q2468"/>
      <c r="R2468"/>
      <c r="S2468"/>
      <c r="T2468"/>
    </row>
    <row r="2469" spans="16:20" x14ac:dyDescent="0.3">
      <c r="P2469"/>
      <c r="Q2469"/>
      <c r="R2469"/>
      <c r="S2469"/>
      <c r="T2469"/>
    </row>
    <row r="2470" spans="16:20" x14ac:dyDescent="0.3">
      <c r="P2470"/>
      <c r="Q2470"/>
      <c r="R2470"/>
      <c r="S2470"/>
      <c r="T2470"/>
    </row>
    <row r="2471" spans="16:20" x14ac:dyDescent="0.3">
      <c r="P2471"/>
      <c r="Q2471"/>
      <c r="R2471"/>
      <c r="S2471"/>
      <c r="T2471"/>
    </row>
    <row r="2472" spans="16:20" x14ac:dyDescent="0.3">
      <c r="P2472"/>
      <c r="Q2472"/>
      <c r="R2472"/>
      <c r="S2472"/>
      <c r="T2472"/>
    </row>
    <row r="2473" spans="16:20" x14ac:dyDescent="0.3">
      <c r="P2473"/>
      <c r="Q2473"/>
      <c r="R2473"/>
      <c r="S2473"/>
      <c r="T2473"/>
    </row>
    <row r="2474" spans="16:20" x14ac:dyDescent="0.3">
      <c r="P2474"/>
      <c r="Q2474"/>
      <c r="R2474"/>
      <c r="S2474"/>
      <c r="T2474"/>
    </row>
    <row r="2475" spans="16:20" x14ac:dyDescent="0.3">
      <c r="P2475"/>
      <c r="Q2475"/>
      <c r="R2475"/>
      <c r="S2475"/>
      <c r="T2475"/>
    </row>
    <row r="2476" spans="16:20" x14ac:dyDescent="0.3">
      <c r="P2476"/>
      <c r="Q2476"/>
      <c r="R2476"/>
      <c r="S2476"/>
      <c r="T2476"/>
    </row>
    <row r="2477" spans="16:20" x14ac:dyDescent="0.3">
      <c r="P2477"/>
      <c r="Q2477"/>
      <c r="R2477"/>
      <c r="S2477"/>
      <c r="T2477"/>
    </row>
    <row r="2478" spans="16:20" x14ac:dyDescent="0.3">
      <c r="P2478"/>
      <c r="Q2478"/>
      <c r="R2478"/>
      <c r="S2478"/>
      <c r="T2478"/>
    </row>
    <row r="2479" spans="16:20" x14ac:dyDescent="0.3">
      <c r="P2479"/>
      <c r="Q2479"/>
      <c r="R2479"/>
      <c r="S2479"/>
      <c r="T2479"/>
    </row>
    <row r="2480" spans="16:20" x14ac:dyDescent="0.3">
      <c r="P2480"/>
      <c r="Q2480"/>
      <c r="R2480"/>
      <c r="S2480"/>
      <c r="T2480"/>
    </row>
    <row r="2481" spans="16:20" x14ac:dyDescent="0.3">
      <c r="P2481"/>
      <c r="Q2481"/>
      <c r="R2481"/>
      <c r="S2481"/>
      <c r="T2481"/>
    </row>
    <row r="2482" spans="16:20" x14ac:dyDescent="0.3">
      <c r="P2482"/>
      <c r="Q2482"/>
      <c r="R2482"/>
      <c r="S2482"/>
      <c r="T2482"/>
    </row>
    <row r="2483" spans="16:20" x14ac:dyDescent="0.3">
      <c r="P2483"/>
      <c r="Q2483"/>
      <c r="R2483"/>
      <c r="S2483"/>
      <c r="T2483"/>
    </row>
    <row r="2484" spans="16:20" x14ac:dyDescent="0.3">
      <c r="P2484"/>
      <c r="Q2484"/>
      <c r="R2484"/>
      <c r="S2484"/>
      <c r="T2484"/>
    </row>
    <row r="2485" spans="16:20" x14ac:dyDescent="0.3">
      <c r="P2485"/>
      <c r="Q2485"/>
      <c r="R2485"/>
      <c r="S2485"/>
      <c r="T2485"/>
    </row>
    <row r="2486" spans="16:20" x14ac:dyDescent="0.3">
      <c r="P2486"/>
      <c r="Q2486"/>
      <c r="R2486"/>
      <c r="S2486"/>
      <c r="T2486"/>
    </row>
    <row r="2487" spans="16:20" x14ac:dyDescent="0.3">
      <c r="P2487"/>
      <c r="Q2487"/>
      <c r="R2487"/>
      <c r="S2487"/>
      <c r="T2487"/>
    </row>
    <row r="2488" spans="16:20" x14ac:dyDescent="0.3">
      <c r="P2488"/>
      <c r="Q2488"/>
      <c r="R2488"/>
      <c r="S2488"/>
      <c r="T2488"/>
    </row>
    <row r="2489" spans="16:20" x14ac:dyDescent="0.3">
      <c r="P2489"/>
      <c r="Q2489"/>
      <c r="R2489"/>
      <c r="S2489"/>
      <c r="T2489"/>
    </row>
    <row r="2490" spans="16:20" x14ac:dyDescent="0.3">
      <c r="P2490"/>
      <c r="Q2490"/>
      <c r="R2490"/>
      <c r="S2490"/>
      <c r="T2490"/>
    </row>
    <row r="2491" spans="16:20" x14ac:dyDescent="0.3">
      <c r="P2491"/>
      <c r="Q2491"/>
      <c r="R2491"/>
      <c r="S2491"/>
      <c r="T2491"/>
    </row>
    <row r="2492" spans="16:20" x14ac:dyDescent="0.3">
      <c r="P2492"/>
      <c r="Q2492"/>
      <c r="R2492"/>
      <c r="S2492"/>
      <c r="T2492"/>
    </row>
    <row r="2493" spans="16:20" x14ac:dyDescent="0.3">
      <c r="P2493"/>
      <c r="Q2493"/>
      <c r="R2493"/>
      <c r="S2493"/>
      <c r="T2493"/>
    </row>
    <row r="2494" spans="16:20" x14ac:dyDescent="0.3">
      <c r="P2494"/>
      <c r="Q2494"/>
      <c r="R2494"/>
      <c r="S2494"/>
      <c r="T2494"/>
    </row>
    <row r="2495" spans="16:20" x14ac:dyDescent="0.3">
      <c r="P2495"/>
      <c r="Q2495"/>
      <c r="R2495"/>
      <c r="S2495"/>
      <c r="T2495"/>
    </row>
    <row r="2496" spans="16:20" x14ac:dyDescent="0.3">
      <c r="P2496"/>
      <c r="Q2496"/>
      <c r="R2496"/>
      <c r="S2496"/>
      <c r="T2496"/>
    </row>
    <row r="2497" spans="16:20" x14ac:dyDescent="0.3">
      <c r="P2497"/>
      <c r="Q2497"/>
      <c r="R2497"/>
      <c r="S2497"/>
      <c r="T2497"/>
    </row>
    <row r="2498" spans="16:20" x14ac:dyDescent="0.3">
      <c r="P2498"/>
      <c r="Q2498"/>
      <c r="R2498"/>
      <c r="S2498"/>
      <c r="T2498"/>
    </row>
    <row r="2499" spans="16:20" x14ac:dyDescent="0.3">
      <c r="P2499"/>
      <c r="Q2499"/>
      <c r="R2499"/>
      <c r="S2499"/>
      <c r="T2499"/>
    </row>
    <row r="2500" spans="16:20" x14ac:dyDescent="0.3">
      <c r="P2500"/>
      <c r="Q2500"/>
      <c r="R2500"/>
      <c r="S2500"/>
      <c r="T2500"/>
    </row>
    <row r="2501" spans="16:20" x14ac:dyDescent="0.3">
      <c r="P2501"/>
      <c r="Q2501"/>
      <c r="R2501"/>
      <c r="S2501"/>
      <c r="T2501"/>
    </row>
    <row r="2502" spans="16:20" x14ac:dyDescent="0.3">
      <c r="P2502"/>
      <c r="Q2502"/>
      <c r="R2502"/>
      <c r="S2502"/>
      <c r="T2502"/>
    </row>
    <row r="2503" spans="16:20" x14ac:dyDescent="0.3">
      <c r="P2503"/>
      <c r="Q2503"/>
      <c r="R2503"/>
      <c r="S2503"/>
      <c r="T2503"/>
    </row>
    <row r="2504" spans="16:20" x14ac:dyDescent="0.3">
      <c r="P2504"/>
      <c r="Q2504"/>
      <c r="R2504"/>
      <c r="S2504"/>
      <c r="T2504"/>
    </row>
    <row r="2505" spans="16:20" x14ac:dyDescent="0.3">
      <c r="P2505"/>
      <c r="Q2505"/>
      <c r="R2505"/>
      <c r="S2505"/>
      <c r="T2505"/>
    </row>
    <row r="2506" spans="16:20" x14ac:dyDescent="0.3">
      <c r="P2506"/>
      <c r="Q2506"/>
      <c r="R2506"/>
      <c r="S2506"/>
      <c r="T2506"/>
    </row>
    <row r="2507" spans="16:20" x14ac:dyDescent="0.3">
      <c r="P2507"/>
      <c r="Q2507"/>
      <c r="R2507"/>
      <c r="S2507"/>
      <c r="T2507"/>
    </row>
    <row r="2508" spans="16:20" x14ac:dyDescent="0.3">
      <c r="P2508"/>
      <c r="Q2508"/>
      <c r="R2508"/>
      <c r="S2508"/>
      <c r="T2508"/>
    </row>
    <row r="2509" spans="16:20" x14ac:dyDescent="0.3">
      <c r="P2509"/>
      <c r="Q2509"/>
      <c r="R2509"/>
      <c r="S2509"/>
      <c r="T2509"/>
    </row>
    <row r="2510" spans="16:20" x14ac:dyDescent="0.3">
      <c r="P2510"/>
      <c r="Q2510"/>
      <c r="R2510"/>
      <c r="S2510"/>
      <c r="T2510"/>
    </row>
    <row r="2511" spans="16:20" x14ac:dyDescent="0.3">
      <c r="P2511"/>
      <c r="Q2511"/>
      <c r="R2511"/>
      <c r="S2511"/>
      <c r="T2511"/>
    </row>
    <row r="2512" spans="16:20" x14ac:dyDescent="0.3">
      <c r="P2512"/>
      <c r="Q2512"/>
      <c r="R2512"/>
      <c r="S2512"/>
      <c r="T2512"/>
    </row>
    <row r="2513" spans="16:20" x14ac:dyDescent="0.3">
      <c r="P2513"/>
      <c r="Q2513"/>
      <c r="R2513"/>
      <c r="S2513"/>
      <c r="T2513"/>
    </row>
    <row r="2514" spans="16:20" x14ac:dyDescent="0.3">
      <c r="P2514"/>
      <c r="Q2514"/>
      <c r="R2514"/>
      <c r="S2514"/>
      <c r="T2514"/>
    </row>
    <row r="2515" spans="16:20" x14ac:dyDescent="0.3">
      <c r="P2515"/>
      <c r="Q2515"/>
      <c r="R2515"/>
      <c r="S2515"/>
      <c r="T2515"/>
    </row>
    <row r="2516" spans="16:20" x14ac:dyDescent="0.3">
      <c r="P2516"/>
      <c r="Q2516"/>
      <c r="R2516"/>
      <c r="S2516"/>
      <c r="T2516"/>
    </row>
    <row r="2517" spans="16:20" x14ac:dyDescent="0.3">
      <c r="P2517"/>
      <c r="Q2517"/>
      <c r="R2517"/>
      <c r="S2517"/>
      <c r="T2517"/>
    </row>
    <row r="2518" spans="16:20" x14ac:dyDescent="0.3">
      <c r="P2518"/>
      <c r="Q2518"/>
      <c r="R2518"/>
      <c r="S2518"/>
      <c r="T2518"/>
    </row>
    <row r="2519" spans="16:20" x14ac:dyDescent="0.3">
      <c r="P2519"/>
      <c r="Q2519"/>
      <c r="R2519"/>
      <c r="S2519"/>
      <c r="T2519"/>
    </row>
    <row r="2520" spans="16:20" x14ac:dyDescent="0.3">
      <c r="P2520"/>
      <c r="Q2520"/>
      <c r="R2520"/>
      <c r="S2520"/>
      <c r="T2520"/>
    </row>
    <row r="2521" spans="16:20" x14ac:dyDescent="0.3">
      <c r="P2521"/>
      <c r="Q2521"/>
      <c r="R2521"/>
      <c r="S2521"/>
      <c r="T2521"/>
    </row>
    <row r="2522" spans="16:20" x14ac:dyDescent="0.3">
      <c r="P2522"/>
      <c r="Q2522"/>
      <c r="R2522"/>
      <c r="S2522"/>
      <c r="T2522"/>
    </row>
    <row r="2523" spans="16:20" x14ac:dyDescent="0.3">
      <c r="P2523"/>
      <c r="Q2523"/>
      <c r="R2523"/>
      <c r="S2523"/>
      <c r="T2523"/>
    </row>
    <row r="2524" spans="16:20" x14ac:dyDescent="0.3">
      <c r="P2524"/>
      <c r="Q2524"/>
      <c r="R2524"/>
      <c r="S2524"/>
      <c r="T2524"/>
    </row>
    <row r="2525" spans="16:20" x14ac:dyDescent="0.3">
      <c r="P2525"/>
      <c r="Q2525"/>
      <c r="R2525"/>
      <c r="S2525"/>
      <c r="T2525"/>
    </row>
    <row r="2526" spans="16:20" x14ac:dyDescent="0.3">
      <c r="P2526"/>
      <c r="Q2526"/>
      <c r="R2526"/>
      <c r="S2526"/>
      <c r="T2526"/>
    </row>
    <row r="2527" spans="16:20" x14ac:dyDescent="0.3">
      <c r="P2527"/>
      <c r="Q2527"/>
      <c r="R2527"/>
      <c r="S2527"/>
      <c r="T2527"/>
    </row>
    <row r="2528" spans="16:20" x14ac:dyDescent="0.3">
      <c r="P2528"/>
      <c r="Q2528"/>
      <c r="R2528"/>
      <c r="S2528"/>
      <c r="T2528"/>
    </row>
    <row r="2529" spans="16:20" x14ac:dyDescent="0.3">
      <c r="P2529"/>
      <c r="Q2529"/>
      <c r="R2529"/>
      <c r="S2529"/>
      <c r="T2529"/>
    </row>
    <row r="2530" spans="16:20" x14ac:dyDescent="0.3">
      <c r="P2530"/>
      <c r="Q2530"/>
      <c r="R2530"/>
      <c r="S2530"/>
      <c r="T2530"/>
    </row>
    <row r="2531" spans="16:20" x14ac:dyDescent="0.3">
      <c r="P2531"/>
      <c r="Q2531"/>
      <c r="R2531"/>
      <c r="S2531"/>
      <c r="T2531"/>
    </row>
    <row r="2532" spans="16:20" x14ac:dyDescent="0.3">
      <c r="P2532"/>
      <c r="Q2532"/>
      <c r="R2532"/>
      <c r="S2532"/>
      <c r="T2532"/>
    </row>
    <row r="2533" spans="16:20" x14ac:dyDescent="0.3">
      <c r="P2533"/>
      <c r="Q2533"/>
      <c r="R2533"/>
      <c r="S2533"/>
      <c r="T2533"/>
    </row>
    <row r="2534" spans="16:20" x14ac:dyDescent="0.3">
      <c r="P2534"/>
      <c r="Q2534"/>
      <c r="R2534"/>
      <c r="S2534"/>
      <c r="T2534"/>
    </row>
    <row r="2535" spans="16:20" x14ac:dyDescent="0.3">
      <c r="P2535"/>
      <c r="Q2535"/>
      <c r="R2535"/>
      <c r="S2535"/>
      <c r="T2535"/>
    </row>
    <row r="2536" spans="16:20" x14ac:dyDescent="0.3">
      <c r="P2536"/>
      <c r="Q2536"/>
      <c r="R2536"/>
      <c r="S2536"/>
      <c r="T2536"/>
    </row>
    <row r="2537" spans="16:20" x14ac:dyDescent="0.3">
      <c r="P2537"/>
      <c r="Q2537"/>
      <c r="R2537"/>
      <c r="S2537"/>
      <c r="T2537"/>
    </row>
    <row r="2538" spans="16:20" x14ac:dyDescent="0.3">
      <c r="P2538"/>
      <c r="Q2538"/>
      <c r="R2538"/>
      <c r="S2538"/>
      <c r="T2538"/>
    </row>
    <row r="2539" spans="16:20" x14ac:dyDescent="0.3">
      <c r="P2539"/>
      <c r="Q2539"/>
      <c r="R2539"/>
      <c r="S2539"/>
      <c r="T2539"/>
    </row>
    <row r="2540" spans="16:20" x14ac:dyDescent="0.3">
      <c r="P2540"/>
      <c r="Q2540"/>
      <c r="R2540"/>
      <c r="S2540"/>
      <c r="T2540"/>
    </row>
    <row r="2541" spans="16:20" x14ac:dyDescent="0.3">
      <c r="P2541"/>
      <c r="Q2541"/>
      <c r="R2541"/>
      <c r="S2541"/>
      <c r="T2541"/>
    </row>
    <row r="2542" spans="16:20" x14ac:dyDescent="0.3">
      <c r="P2542"/>
      <c r="Q2542"/>
      <c r="R2542"/>
      <c r="S2542"/>
      <c r="T2542"/>
    </row>
    <row r="2543" spans="16:20" x14ac:dyDescent="0.3">
      <c r="P2543"/>
      <c r="Q2543"/>
      <c r="R2543"/>
      <c r="S2543"/>
      <c r="T2543"/>
    </row>
    <row r="2544" spans="16:20" x14ac:dyDescent="0.3">
      <c r="P2544"/>
      <c r="Q2544"/>
      <c r="R2544"/>
      <c r="S2544"/>
      <c r="T2544"/>
    </row>
    <row r="2545" spans="16:20" x14ac:dyDescent="0.3">
      <c r="P2545"/>
      <c r="Q2545"/>
      <c r="R2545"/>
      <c r="S2545"/>
      <c r="T2545"/>
    </row>
    <row r="2546" spans="16:20" x14ac:dyDescent="0.3">
      <c r="P2546"/>
      <c r="Q2546"/>
      <c r="R2546"/>
      <c r="S2546"/>
      <c r="T2546"/>
    </row>
    <row r="2547" spans="16:20" x14ac:dyDescent="0.3">
      <c r="P2547"/>
      <c r="Q2547"/>
      <c r="R2547"/>
      <c r="S2547"/>
      <c r="T2547"/>
    </row>
    <row r="2548" spans="16:20" x14ac:dyDescent="0.3">
      <c r="P2548"/>
      <c r="Q2548"/>
      <c r="R2548"/>
      <c r="S2548"/>
      <c r="T2548"/>
    </row>
    <row r="2549" spans="16:20" x14ac:dyDescent="0.3">
      <c r="P2549"/>
      <c r="Q2549"/>
      <c r="R2549"/>
      <c r="S2549"/>
      <c r="T2549"/>
    </row>
    <row r="2550" spans="16:20" x14ac:dyDescent="0.3">
      <c r="P2550"/>
      <c r="Q2550"/>
      <c r="R2550"/>
      <c r="S2550"/>
      <c r="T2550"/>
    </row>
    <row r="2551" spans="16:20" x14ac:dyDescent="0.3">
      <c r="P2551"/>
      <c r="Q2551"/>
      <c r="R2551"/>
      <c r="S2551"/>
      <c r="T2551"/>
    </row>
    <row r="2552" spans="16:20" x14ac:dyDescent="0.3">
      <c r="P2552"/>
      <c r="Q2552"/>
      <c r="R2552"/>
      <c r="S2552"/>
      <c r="T2552"/>
    </row>
    <row r="2553" spans="16:20" x14ac:dyDescent="0.3">
      <c r="P2553"/>
      <c r="Q2553"/>
      <c r="R2553"/>
      <c r="S2553"/>
      <c r="T2553"/>
    </row>
    <row r="2554" spans="16:20" x14ac:dyDescent="0.3">
      <c r="P2554"/>
      <c r="Q2554"/>
      <c r="R2554"/>
      <c r="S2554"/>
      <c r="T2554"/>
    </row>
    <row r="2555" spans="16:20" x14ac:dyDescent="0.3">
      <c r="P2555"/>
      <c r="Q2555"/>
      <c r="R2555"/>
      <c r="S2555"/>
      <c r="T2555"/>
    </row>
    <row r="2556" spans="16:20" x14ac:dyDescent="0.3">
      <c r="P2556"/>
      <c r="Q2556"/>
      <c r="R2556"/>
      <c r="S2556"/>
      <c r="T2556"/>
    </row>
    <row r="2557" spans="16:20" x14ac:dyDescent="0.3">
      <c r="P2557"/>
      <c r="Q2557"/>
      <c r="R2557"/>
      <c r="S2557"/>
      <c r="T2557"/>
    </row>
    <row r="2558" spans="16:20" x14ac:dyDescent="0.3">
      <c r="P2558"/>
      <c r="Q2558"/>
      <c r="R2558"/>
      <c r="S2558"/>
      <c r="T2558"/>
    </row>
    <row r="2559" spans="16:20" x14ac:dyDescent="0.3">
      <c r="P2559"/>
      <c r="Q2559"/>
      <c r="R2559"/>
      <c r="S2559"/>
      <c r="T2559"/>
    </row>
    <row r="2560" spans="16:20" x14ac:dyDescent="0.3">
      <c r="P2560"/>
      <c r="Q2560"/>
      <c r="R2560"/>
      <c r="S2560"/>
      <c r="T2560"/>
    </row>
    <row r="2561" spans="16:20" x14ac:dyDescent="0.3">
      <c r="P2561"/>
      <c r="Q2561"/>
      <c r="R2561"/>
      <c r="S2561"/>
      <c r="T2561"/>
    </row>
    <row r="2562" spans="16:20" x14ac:dyDescent="0.3">
      <c r="P2562"/>
      <c r="Q2562"/>
      <c r="R2562"/>
      <c r="S2562"/>
      <c r="T2562"/>
    </row>
    <row r="2563" spans="16:20" x14ac:dyDescent="0.3">
      <c r="P2563"/>
      <c r="Q2563"/>
      <c r="R2563"/>
      <c r="S2563"/>
      <c r="T2563"/>
    </row>
    <row r="2564" spans="16:20" x14ac:dyDescent="0.3">
      <c r="P2564"/>
      <c r="Q2564"/>
      <c r="R2564"/>
      <c r="S2564"/>
      <c r="T2564"/>
    </row>
    <row r="2565" spans="16:20" x14ac:dyDescent="0.3">
      <c r="P2565"/>
      <c r="Q2565"/>
      <c r="R2565"/>
      <c r="S2565"/>
      <c r="T2565"/>
    </row>
    <row r="2566" spans="16:20" x14ac:dyDescent="0.3">
      <c r="P2566"/>
      <c r="Q2566"/>
      <c r="R2566"/>
      <c r="S2566"/>
      <c r="T2566"/>
    </row>
    <row r="2567" spans="16:20" x14ac:dyDescent="0.3">
      <c r="P2567"/>
      <c r="Q2567"/>
      <c r="R2567"/>
      <c r="S2567"/>
      <c r="T2567"/>
    </row>
    <row r="2568" spans="16:20" x14ac:dyDescent="0.3">
      <c r="P2568"/>
      <c r="Q2568"/>
      <c r="R2568"/>
      <c r="S2568"/>
      <c r="T2568"/>
    </row>
    <row r="2569" spans="16:20" x14ac:dyDescent="0.3">
      <c r="P2569"/>
      <c r="Q2569"/>
      <c r="R2569"/>
      <c r="S2569"/>
      <c r="T2569"/>
    </row>
    <row r="2570" spans="16:20" x14ac:dyDescent="0.3">
      <c r="P2570"/>
      <c r="Q2570"/>
      <c r="R2570"/>
      <c r="S2570"/>
      <c r="T2570"/>
    </row>
    <row r="2571" spans="16:20" x14ac:dyDescent="0.3">
      <c r="P2571"/>
      <c r="Q2571"/>
      <c r="R2571"/>
      <c r="S2571"/>
      <c r="T2571"/>
    </row>
    <row r="2572" spans="16:20" x14ac:dyDescent="0.3">
      <c r="P2572"/>
      <c r="Q2572"/>
      <c r="R2572"/>
      <c r="S2572"/>
      <c r="T2572"/>
    </row>
    <row r="2573" spans="16:20" x14ac:dyDescent="0.3">
      <c r="P2573"/>
      <c r="Q2573"/>
      <c r="R2573"/>
      <c r="S2573"/>
      <c r="T2573"/>
    </row>
    <row r="2574" spans="16:20" x14ac:dyDescent="0.3">
      <c r="P2574"/>
      <c r="Q2574"/>
      <c r="R2574"/>
      <c r="S2574"/>
      <c r="T2574"/>
    </row>
    <row r="2575" spans="16:20" x14ac:dyDescent="0.3">
      <c r="P2575"/>
      <c r="Q2575"/>
      <c r="R2575"/>
      <c r="S2575"/>
      <c r="T2575"/>
    </row>
    <row r="2576" spans="16:20" x14ac:dyDescent="0.3">
      <c r="P2576"/>
      <c r="Q2576"/>
      <c r="R2576"/>
      <c r="S2576"/>
      <c r="T2576"/>
    </row>
    <row r="2577" spans="16:20" x14ac:dyDescent="0.3">
      <c r="P2577"/>
      <c r="Q2577"/>
      <c r="R2577"/>
      <c r="S2577"/>
      <c r="T2577"/>
    </row>
    <row r="2578" spans="16:20" x14ac:dyDescent="0.3">
      <c r="P2578"/>
      <c r="Q2578"/>
      <c r="R2578"/>
      <c r="S2578"/>
      <c r="T2578"/>
    </row>
    <row r="2579" spans="16:20" x14ac:dyDescent="0.3">
      <c r="P2579"/>
      <c r="Q2579"/>
      <c r="R2579"/>
      <c r="S2579"/>
      <c r="T2579"/>
    </row>
    <row r="2580" spans="16:20" x14ac:dyDescent="0.3">
      <c r="P2580"/>
      <c r="Q2580"/>
      <c r="R2580"/>
      <c r="S2580"/>
      <c r="T2580"/>
    </row>
    <row r="2581" spans="16:20" x14ac:dyDescent="0.3">
      <c r="P2581"/>
      <c r="Q2581"/>
      <c r="R2581"/>
      <c r="S2581"/>
      <c r="T2581"/>
    </row>
    <row r="2582" spans="16:20" x14ac:dyDescent="0.3">
      <c r="P2582"/>
      <c r="Q2582"/>
      <c r="R2582"/>
      <c r="S2582"/>
      <c r="T2582"/>
    </row>
    <row r="2583" spans="16:20" x14ac:dyDescent="0.3">
      <c r="P2583"/>
      <c r="Q2583"/>
      <c r="R2583"/>
      <c r="S2583"/>
      <c r="T2583"/>
    </row>
    <row r="2584" spans="16:20" x14ac:dyDescent="0.3">
      <c r="P2584"/>
      <c r="Q2584"/>
      <c r="R2584"/>
      <c r="S2584"/>
      <c r="T2584"/>
    </row>
    <row r="2585" spans="16:20" x14ac:dyDescent="0.3">
      <c r="P2585"/>
      <c r="Q2585"/>
      <c r="R2585"/>
      <c r="S2585"/>
      <c r="T2585"/>
    </row>
    <row r="2586" spans="16:20" x14ac:dyDescent="0.3">
      <c r="P2586"/>
      <c r="Q2586"/>
      <c r="R2586"/>
      <c r="S2586"/>
      <c r="T2586"/>
    </row>
    <row r="2587" spans="16:20" x14ac:dyDescent="0.3">
      <c r="P2587"/>
      <c r="Q2587"/>
      <c r="R2587"/>
      <c r="S2587"/>
      <c r="T2587"/>
    </row>
    <row r="2588" spans="16:20" x14ac:dyDescent="0.3">
      <c r="P2588"/>
      <c r="Q2588"/>
      <c r="R2588"/>
      <c r="S2588"/>
      <c r="T2588"/>
    </row>
    <row r="2589" spans="16:20" x14ac:dyDescent="0.3">
      <c r="P2589"/>
      <c r="Q2589"/>
      <c r="R2589"/>
      <c r="S2589"/>
      <c r="T2589"/>
    </row>
    <row r="2590" spans="16:20" x14ac:dyDescent="0.3">
      <c r="P2590"/>
      <c r="Q2590"/>
      <c r="R2590"/>
      <c r="S2590"/>
      <c r="T2590"/>
    </row>
    <row r="2591" spans="16:20" x14ac:dyDescent="0.3">
      <c r="P2591"/>
      <c r="Q2591"/>
      <c r="R2591"/>
      <c r="S2591"/>
      <c r="T2591"/>
    </row>
    <row r="2592" spans="16:20" x14ac:dyDescent="0.3">
      <c r="P2592"/>
      <c r="Q2592"/>
      <c r="R2592"/>
      <c r="S2592"/>
      <c r="T2592"/>
    </row>
    <row r="2593" spans="16:20" x14ac:dyDescent="0.3">
      <c r="P2593"/>
      <c r="Q2593"/>
      <c r="R2593"/>
      <c r="S2593"/>
      <c r="T2593"/>
    </row>
    <row r="2594" spans="16:20" x14ac:dyDescent="0.3">
      <c r="P2594"/>
      <c r="Q2594"/>
      <c r="R2594"/>
      <c r="S2594"/>
      <c r="T2594"/>
    </row>
    <row r="2595" spans="16:20" x14ac:dyDescent="0.3">
      <c r="P2595"/>
      <c r="Q2595"/>
      <c r="R2595"/>
      <c r="S2595"/>
      <c r="T2595"/>
    </row>
    <row r="2596" spans="16:20" x14ac:dyDescent="0.3">
      <c r="P2596"/>
      <c r="Q2596"/>
      <c r="R2596"/>
      <c r="S2596"/>
      <c r="T2596"/>
    </row>
    <row r="2597" spans="16:20" x14ac:dyDescent="0.3">
      <c r="P2597"/>
      <c r="Q2597"/>
      <c r="R2597"/>
      <c r="S2597"/>
      <c r="T2597"/>
    </row>
    <row r="2598" spans="16:20" x14ac:dyDescent="0.3">
      <c r="P2598"/>
      <c r="Q2598"/>
      <c r="R2598"/>
      <c r="S2598"/>
      <c r="T2598"/>
    </row>
    <row r="2599" spans="16:20" x14ac:dyDescent="0.3">
      <c r="P2599"/>
      <c r="Q2599"/>
      <c r="R2599"/>
      <c r="S2599"/>
      <c r="T2599"/>
    </row>
    <row r="2600" spans="16:20" x14ac:dyDescent="0.3">
      <c r="P2600"/>
      <c r="Q2600"/>
      <c r="R2600"/>
      <c r="S2600"/>
      <c r="T2600"/>
    </row>
    <row r="2601" spans="16:20" x14ac:dyDescent="0.3">
      <c r="P2601"/>
      <c r="Q2601"/>
      <c r="R2601"/>
      <c r="S2601"/>
      <c r="T2601"/>
    </row>
    <row r="2602" spans="16:20" x14ac:dyDescent="0.3">
      <c r="P2602"/>
      <c r="Q2602"/>
      <c r="R2602"/>
      <c r="S2602"/>
      <c r="T2602"/>
    </row>
    <row r="2603" spans="16:20" x14ac:dyDescent="0.3">
      <c r="P2603"/>
      <c r="Q2603"/>
      <c r="R2603"/>
      <c r="S2603"/>
      <c r="T2603"/>
    </row>
    <row r="2604" spans="16:20" x14ac:dyDescent="0.3">
      <c r="P2604"/>
      <c r="Q2604"/>
      <c r="R2604"/>
      <c r="S2604"/>
      <c r="T2604"/>
    </row>
    <row r="2605" spans="16:20" x14ac:dyDescent="0.3">
      <c r="P2605"/>
      <c r="Q2605"/>
      <c r="R2605"/>
      <c r="S2605"/>
      <c r="T2605"/>
    </row>
    <row r="2606" spans="16:20" x14ac:dyDescent="0.3">
      <c r="P2606"/>
      <c r="Q2606"/>
      <c r="R2606"/>
      <c r="S2606"/>
      <c r="T2606"/>
    </row>
    <row r="2607" spans="16:20" x14ac:dyDescent="0.3">
      <c r="P2607"/>
      <c r="Q2607"/>
      <c r="R2607"/>
      <c r="S2607"/>
      <c r="T2607"/>
    </row>
    <row r="2608" spans="16:20" x14ac:dyDescent="0.3">
      <c r="P2608"/>
      <c r="Q2608"/>
      <c r="R2608"/>
      <c r="S2608"/>
      <c r="T2608"/>
    </row>
    <row r="2609" spans="16:20" x14ac:dyDescent="0.3">
      <c r="P2609"/>
      <c r="Q2609"/>
      <c r="R2609"/>
      <c r="S2609"/>
      <c r="T2609"/>
    </row>
    <row r="2610" spans="16:20" x14ac:dyDescent="0.3">
      <c r="P2610"/>
      <c r="Q2610"/>
      <c r="R2610"/>
      <c r="S2610"/>
      <c r="T2610"/>
    </row>
    <row r="2611" spans="16:20" x14ac:dyDescent="0.3">
      <c r="P2611"/>
      <c r="Q2611"/>
      <c r="R2611"/>
      <c r="S2611"/>
      <c r="T2611"/>
    </row>
    <row r="2612" spans="16:20" x14ac:dyDescent="0.3">
      <c r="P2612"/>
      <c r="Q2612"/>
      <c r="R2612"/>
      <c r="S2612"/>
      <c r="T2612"/>
    </row>
    <row r="2613" spans="16:20" x14ac:dyDescent="0.3">
      <c r="P2613"/>
      <c r="Q2613"/>
      <c r="R2613"/>
      <c r="S2613"/>
      <c r="T2613"/>
    </row>
    <row r="2614" spans="16:20" x14ac:dyDescent="0.3">
      <c r="P2614"/>
      <c r="Q2614"/>
      <c r="R2614"/>
      <c r="S2614"/>
      <c r="T2614"/>
    </row>
    <row r="2615" spans="16:20" x14ac:dyDescent="0.3">
      <c r="P2615"/>
      <c r="Q2615"/>
      <c r="R2615"/>
      <c r="S2615"/>
      <c r="T2615"/>
    </row>
    <row r="2616" spans="16:20" x14ac:dyDescent="0.3">
      <c r="P2616"/>
      <c r="Q2616"/>
      <c r="R2616"/>
      <c r="S2616"/>
      <c r="T2616"/>
    </row>
    <row r="2617" spans="16:20" x14ac:dyDescent="0.3">
      <c r="P2617"/>
      <c r="Q2617"/>
      <c r="R2617"/>
      <c r="S2617"/>
      <c r="T2617"/>
    </row>
    <row r="2618" spans="16:20" x14ac:dyDescent="0.3">
      <c r="P2618"/>
      <c r="Q2618"/>
      <c r="R2618"/>
      <c r="S2618"/>
      <c r="T2618"/>
    </row>
    <row r="2619" spans="16:20" x14ac:dyDescent="0.3">
      <c r="P2619"/>
      <c r="Q2619"/>
      <c r="R2619"/>
      <c r="S2619"/>
      <c r="T2619"/>
    </row>
    <row r="2620" spans="16:20" x14ac:dyDescent="0.3">
      <c r="P2620"/>
      <c r="Q2620"/>
      <c r="R2620"/>
      <c r="S2620"/>
      <c r="T2620"/>
    </row>
    <row r="2621" spans="16:20" x14ac:dyDescent="0.3">
      <c r="P2621"/>
      <c r="Q2621"/>
      <c r="R2621"/>
      <c r="S2621"/>
      <c r="T2621"/>
    </row>
    <row r="2622" spans="16:20" x14ac:dyDescent="0.3">
      <c r="P2622"/>
      <c r="Q2622"/>
      <c r="R2622"/>
      <c r="S2622"/>
      <c r="T2622"/>
    </row>
    <row r="2623" spans="16:20" x14ac:dyDescent="0.3">
      <c r="P2623"/>
      <c r="Q2623"/>
      <c r="R2623"/>
      <c r="S2623"/>
      <c r="T2623"/>
    </row>
    <row r="2624" spans="16:20" x14ac:dyDescent="0.3">
      <c r="P2624"/>
      <c r="Q2624"/>
      <c r="R2624"/>
      <c r="S2624"/>
      <c r="T2624"/>
    </row>
    <row r="2625" spans="16:20" x14ac:dyDescent="0.3">
      <c r="P2625"/>
      <c r="Q2625"/>
      <c r="R2625"/>
      <c r="S2625"/>
      <c r="T2625"/>
    </row>
    <row r="2626" spans="16:20" x14ac:dyDescent="0.3">
      <c r="P2626"/>
      <c r="Q2626"/>
      <c r="R2626"/>
      <c r="S2626"/>
      <c r="T2626"/>
    </row>
    <row r="2627" spans="16:20" x14ac:dyDescent="0.3">
      <c r="P2627"/>
      <c r="Q2627"/>
      <c r="R2627"/>
      <c r="S2627"/>
      <c r="T2627"/>
    </row>
    <row r="2628" spans="16:20" x14ac:dyDescent="0.3">
      <c r="P2628"/>
      <c r="Q2628"/>
      <c r="R2628"/>
      <c r="S2628"/>
      <c r="T2628"/>
    </row>
    <row r="2629" spans="16:20" x14ac:dyDescent="0.3">
      <c r="P2629"/>
      <c r="Q2629"/>
      <c r="R2629"/>
      <c r="S2629"/>
      <c r="T2629"/>
    </row>
    <row r="2630" spans="16:20" x14ac:dyDescent="0.3">
      <c r="P2630"/>
      <c r="Q2630"/>
      <c r="R2630"/>
      <c r="S2630"/>
      <c r="T2630"/>
    </row>
    <row r="2631" spans="16:20" x14ac:dyDescent="0.3">
      <c r="P2631"/>
      <c r="Q2631"/>
      <c r="R2631"/>
      <c r="S2631"/>
      <c r="T2631"/>
    </row>
    <row r="2632" spans="16:20" x14ac:dyDescent="0.3">
      <c r="P2632"/>
      <c r="Q2632"/>
      <c r="R2632"/>
      <c r="S2632"/>
      <c r="T2632"/>
    </row>
    <row r="2633" spans="16:20" x14ac:dyDescent="0.3">
      <c r="P2633"/>
      <c r="Q2633"/>
      <c r="R2633"/>
      <c r="S2633"/>
      <c r="T2633"/>
    </row>
    <row r="2634" spans="16:20" x14ac:dyDescent="0.3">
      <c r="P2634"/>
      <c r="Q2634"/>
      <c r="R2634"/>
      <c r="S2634"/>
      <c r="T2634"/>
    </row>
    <row r="2635" spans="16:20" x14ac:dyDescent="0.3">
      <c r="P2635"/>
      <c r="Q2635"/>
      <c r="R2635"/>
      <c r="S2635"/>
      <c r="T2635"/>
    </row>
    <row r="2636" spans="16:20" x14ac:dyDescent="0.3">
      <c r="P2636"/>
      <c r="Q2636"/>
      <c r="R2636"/>
      <c r="S2636"/>
      <c r="T2636"/>
    </row>
    <row r="2637" spans="16:20" x14ac:dyDescent="0.3">
      <c r="P2637"/>
      <c r="Q2637"/>
      <c r="R2637"/>
      <c r="S2637"/>
      <c r="T2637"/>
    </row>
    <row r="2638" spans="16:20" x14ac:dyDescent="0.3">
      <c r="P2638"/>
      <c r="Q2638"/>
      <c r="R2638"/>
      <c r="S2638"/>
      <c r="T2638"/>
    </row>
    <row r="2639" spans="16:20" x14ac:dyDescent="0.3">
      <c r="P2639"/>
      <c r="Q2639"/>
      <c r="R2639"/>
      <c r="S2639"/>
      <c r="T2639"/>
    </row>
    <row r="2640" spans="16:20" x14ac:dyDescent="0.3">
      <c r="P2640"/>
      <c r="Q2640"/>
      <c r="R2640"/>
      <c r="S2640"/>
      <c r="T2640"/>
    </row>
    <row r="2641" spans="16:20" x14ac:dyDescent="0.3">
      <c r="P2641"/>
      <c r="Q2641"/>
      <c r="R2641"/>
      <c r="S2641"/>
      <c r="T2641"/>
    </row>
    <row r="2642" spans="16:20" x14ac:dyDescent="0.3">
      <c r="P2642"/>
      <c r="Q2642"/>
      <c r="R2642"/>
      <c r="S2642"/>
      <c r="T2642"/>
    </row>
    <row r="2643" spans="16:20" x14ac:dyDescent="0.3">
      <c r="P2643"/>
      <c r="Q2643"/>
      <c r="R2643"/>
      <c r="S2643"/>
      <c r="T2643"/>
    </row>
    <row r="2644" spans="16:20" x14ac:dyDescent="0.3">
      <c r="P2644"/>
      <c r="Q2644"/>
      <c r="R2644"/>
      <c r="S2644"/>
      <c r="T2644"/>
    </row>
    <row r="2645" spans="16:20" x14ac:dyDescent="0.3">
      <c r="P2645"/>
      <c r="Q2645"/>
      <c r="R2645"/>
      <c r="S2645"/>
      <c r="T2645"/>
    </row>
    <row r="2646" spans="16:20" x14ac:dyDescent="0.3">
      <c r="P2646"/>
      <c r="Q2646"/>
      <c r="R2646"/>
      <c r="S2646"/>
      <c r="T2646"/>
    </row>
    <row r="2647" spans="16:20" x14ac:dyDescent="0.3">
      <c r="P2647"/>
      <c r="Q2647"/>
      <c r="R2647"/>
      <c r="S2647"/>
      <c r="T2647"/>
    </row>
    <row r="2648" spans="16:20" x14ac:dyDescent="0.3">
      <c r="P2648"/>
      <c r="Q2648"/>
      <c r="R2648"/>
      <c r="S2648"/>
      <c r="T2648"/>
    </row>
    <row r="2649" spans="16:20" x14ac:dyDescent="0.3">
      <c r="P2649"/>
      <c r="Q2649"/>
      <c r="R2649"/>
      <c r="S2649"/>
      <c r="T2649"/>
    </row>
    <row r="2650" spans="16:20" x14ac:dyDescent="0.3">
      <c r="P2650"/>
      <c r="Q2650"/>
      <c r="R2650"/>
      <c r="S2650"/>
      <c r="T2650"/>
    </row>
    <row r="2651" spans="16:20" x14ac:dyDescent="0.3">
      <c r="P2651"/>
      <c r="Q2651"/>
      <c r="R2651"/>
      <c r="S2651"/>
      <c r="T2651"/>
    </row>
    <row r="2652" spans="16:20" x14ac:dyDescent="0.3">
      <c r="P2652"/>
      <c r="Q2652"/>
      <c r="R2652"/>
      <c r="S2652"/>
      <c r="T2652"/>
    </row>
    <row r="2653" spans="16:20" x14ac:dyDescent="0.3">
      <c r="P2653"/>
      <c r="Q2653"/>
      <c r="R2653"/>
      <c r="S2653"/>
      <c r="T2653"/>
    </row>
    <row r="2654" spans="16:20" x14ac:dyDescent="0.3">
      <c r="P2654"/>
      <c r="Q2654"/>
      <c r="R2654"/>
      <c r="S2654"/>
      <c r="T2654"/>
    </row>
    <row r="2655" spans="16:20" x14ac:dyDescent="0.3">
      <c r="P2655"/>
      <c r="Q2655"/>
      <c r="R2655"/>
      <c r="S2655"/>
      <c r="T2655"/>
    </row>
    <row r="2656" spans="16:20" x14ac:dyDescent="0.3">
      <c r="P2656"/>
      <c r="Q2656"/>
      <c r="R2656"/>
      <c r="S2656"/>
      <c r="T2656"/>
    </row>
    <row r="2657" spans="16:20" x14ac:dyDescent="0.3">
      <c r="P2657"/>
      <c r="Q2657"/>
      <c r="R2657"/>
      <c r="S2657"/>
      <c r="T2657"/>
    </row>
    <row r="2658" spans="16:20" x14ac:dyDescent="0.3">
      <c r="P2658"/>
      <c r="Q2658"/>
      <c r="R2658"/>
      <c r="S2658"/>
      <c r="T2658"/>
    </row>
    <row r="2659" spans="16:20" x14ac:dyDescent="0.3">
      <c r="P2659"/>
      <c r="Q2659"/>
      <c r="R2659"/>
      <c r="S2659"/>
      <c r="T2659"/>
    </row>
    <row r="2660" spans="16:20" x14ac:dyDescent="0.3">
      <c r="P2660"/>
      <c r="Q2660"/>
      <c r="R2660"/>
      <c r="S2660"/>
      <c r="T2660"/>
    </row>
    <row r="2661" spans="16:20" x14ac:dyDescent="0.3">
      <c r="P2661"/>
      <c r="Q2661"/>
      <c r="R2661"/>
      <c r="S2661"/>
      <c r="T2661"/>
    </row>
    <row r="2662" spans="16:20" x14ac:dyDescent="0.3">
      <c r="P2662"/>
      <c r="Q2662"/>
      <c r="R2662"/>
      <c r="S2662"/>
      <c r="T2662"/>
    </row>
    <row r="2663" spans="16:20" x14ac:dyDescent="0.3">
      <c r="P2663"/>
      <c r="Q2663"/>
      <c r="R2663"/>
      <c r="S2663"/>
      <c r="T2663"/>
    </row>
    <row r="2664" spans="16:20" x14ac:dyDescent="0.3">
      <c r="P2664"/>
      <c r="Q2664"/>
      <c r="R2664"/>
      <c r="S2664"/>
      <c r="T2664"/>
    </row>
    <row r="2665" spans="16:20" x14ac:dyDescent="0.3">
      <c r="P2665"/>
      <c r="Q2665"/>
      <c r="R2665"/>
      <c r="S2665"/>
      <c r="T2665"/>
    </row>
    <row r="2666" spans="16:20" x14ac:dyDescent="0.3">
      <c r="P2666"/>
      <c r="Q2666"/>
      <c r="R2666"/>
      <c r="S2666"/>
      <c r="T2666"/>
    </row>
    <row r="2667" spans="16:20" x14ac:dyDescent="0.3">
      <c r="P2667"/>
      <c r="Q2667"/>
      <c r="R2667"/>
      <c r="S2667"/>
      <c r="T2667"/>
    </row>
    <row r="2668" spans="16:20" x14ac:dyDescent="0.3">
      <c r="P2668"/>
      <c r="Q2668"/>
      <c r="R2668"/>
      <c r="S2668"/>
      <c r="T2668"/>
    </row>
    <row r="2669" spans="16:20" x14ac:dyDescent="0.3">
      <c r="P2669"/>
      <c r="Q2669"/>
      <c r="R2669"/>
      <c r="S2669"/>
      <c r="T2669"/>
    </row>
    <row r="2670" spans="16:20" x14ac:dyDescent="0.3">
      <c r="P2670"/>
      <c r="Q2670"/>
      <c r="R2670"/>
      <c r="S2670"/>
      <c r="T2670"/>
    </row>
    <row r="2671" spans="16:20" x14ac:dyDescent="0.3">
      <c r="P2671"/>
      <c r="Q2671"/>
      <c r="R2671"/>
      <c r="S2671"/>
      <c r="T2671"/>
    </row>
    <row r="2672" spans="16:20" x14ac:dyDescent="0.3">
      <c r="P2672"/>
      <c r="Q2672"/>
      <c r="R2672"/>
      <c r="S2672"/>
      <c r="T2672"/>
    </row>
    <row r="2673" spans="16:20" x14ac:dyDescent="0.3">
      <c r="P2673"/>
      <c r="Q2673"/>
      <c r="R2673"/>
      <c r="S2673"/>
      <c r="T2673"/>
    </row>
    <row r="2674" spans="16:20" x14ac:dyDescent="0.3">
      <c r="P2674"/>
      <c r="Q2674"/>
      <c r="R2674"/>
      <c r="S2674"/>
      <c r="T2674"/>
    </row>
    <row r="2675" spans="16:20" x14ac:dyDescent="0.3">
      <c r="P2675"/>
      <c r="Q2675"/>
      <c r="R2675"/>
      <c r="S2675"/>
      <c r="T2675"/>
    </row>
    <row r="2676" spans="16:20" x14ac:dyDescent="0.3">
      <c r="P2676"/>
      <c r="Q2676"/>
      <c r="R2676"/>
      <c r="S2676"/>
      <c r="T2676"/>
    </row>
    <row r="2677" spans="16:20" x14ac:dyDescent="0.3">
      <c r="P2677"/>
      <c r="Q2677"/>
      <c r="R2677"/>
      <c r="S2677"/>
      <c r="T2677"/>
    </row>
    <row r="2678" spans="16:20" x14ac:dyDescent="0.3">
      <c r="P2678"/>
      <c r="Q2678"/>
      <c r="R2678"/>
      <c r="S2678"/>
      <c r="T2678"/>
    </row>
    <row r="2679" spans="16:20" x14ac:dyDescent="0.3">
      <c r="P2679"/>
      <c r="Q2679"/>
      <c r="R2679"/>
      <c r="S2679"/>
      <c r="T2679"/>
    </row>
    <row r="2680" spans="16:20" x14ac:dyDescent="0.3">
      <c r="P2680"/>
      <c r="Q2680"/>
      <c r="R2680"/>
      <c r="S2680"/>
      <c r="T2680"/>
    </row>
    <row r="2681" spans="16:20" x14ac:dyDescent="0.3">
      <c r="P2681"/>
      <c r="Q2681"/>
      <c r="R2681"/>
      <c r="S2681"/>
      <c r="T2681"/>
    </row>
    <row r="2682" spans="16:20" x14ac:dyDescent="0.3">
      <c r="P2682"/>
      <c r="Q2682"/>
      <c r="R2682"/>
      <c r="S2682"/>
      <c r="T2682"/>
    </row>
    <row r="2683" spans="16:20" x14ac:dyDescent="0.3">
      <c r="P2683"/>
      <c r="Q2683"/>
      <c r="R2683"/>
      <c r="S2683"/>
      <c r="T2683"/>
    </row>
    <row r="2684" spans="16:20" x14ac:dyDescent="0.3">
      <c r="P2684"/>
      <c r="Q2684"/>
      <c r="R2684"/>
      <c r="S2684"/>
      <c r="T2684"/>
    </row>
    <row r="2685" spans="16:20" x14ac:dyDescent="0.3">
      <c r="P2685"/>
      <c r="Q2685"/>
      <c r="R2685"/>
      <c r="S2685"/>
      <c r="T2685"/>
    </row>
    <row r="2686" spans="16:20" x14ac:dyDescent="0.3">
      <c r="P2686"/>
      <c r="Q2686"/>
      <c r="R2686"/>
      <c r="S2686"/>
      <c r="T2686"/>
    </row>
    <row r="2687" spans="16:20" x14ac:dyDescent="0.3">
      <c r="P2687"/>
      <c r="Q2687"/>
      <c r="R2687"/>
      <c r="S2687"/>
      <c r="T2687"/>
    </row>
    <row r="2688" spans="16:20" x14ac:dyDescent="0.3">
      <c r="P2688"/>
      <c r="Q2688"/>
      <c r="R2688"/>
      <c r="S2688"/>
      <c r="T2688"/>
    </row>
    <row r="2689" spans="16:20" x14ac:dyDescent="0.3">
      <c r="P2689"/>
      <c r="Q2689"/>
      <c r="R2689"/>
      <c r="S2689"/>
      <c r="T2689"/>
    </row>
    <row r="2690" spans="16:20" x14ac:dyDescent="0.3">
      <c r="P2690"/>
      <c r="Q2690"/>
      <c r="R2690"/>
      <c r="S2690"/>
      <c r="T2690"/>
    </row>
    <row r="2691" spans="16:20" x14ac:dyDescent="0.3">
      <c r="P2691"/>
      <c r="Q2691"/>
      <c r="R2691"/>
      <c r="S2691"/>
      <c r="T2691"/>
    </row>
    <row r="2692" spans="16:20" x14ac:dyDescent="0.3">
      <c r="P2692"/>
      <c r="Q2692"/>
      <c r="R2692"/>
      <c r="S2692"/>
      <c r="T2692"/>
    </row>
    <row r="2693" spans="16:20" x14ac:dyDescent="0.3">
      <c r="P2693"/>
      <c r="Q2693"/>
      <c r="R2693"/>
      <c r="S2693"/>
      <c r="T2693"/>
    </row>
    <row r="2694" spans="16:20" x14ac:dyDescent="0.3">
      <c r="P2694"/>
      <c r="Q2694"/>
      <c r="R2694"/>
      <c r="S2694"/>
      <c r="T2694"/>
    </row>
    <row r="2695" spans="16:20" x14ac:dyDescent="0.3">
      <c r="P2695"/>
      <c r="Q2695"/>
      <c r="R2695"/>
      <c r="S2695"/>
      <c r="T2695"/>
    </row>
    <row r="2696" spans="16:20" x14ac:dyDescent="0.3">
      <c r="P2696"/>
      <c r="Q2696"/>
      <c r="R2696"/>
      <c r="S2696"/>
      <c r="T2696"/>
    </row>
    <row r="2697" spans="16:20" x14ac:dyDescent="0.3">
      <c r="P2697"/>
      <c r="Q2697"/>
      <c r="R2697"/>
      <c r="S2697"/>
      <c r="T2697"/>
    </row>
    <row r="2698" spans="16:20" x14ac:dyDescent="0.3">
      <c r="P2698"/>
      <c r="Q2698"/>
      <c r="R2698"/>
      <c r="S2698"/>
      <c r="T2698"/>
    </row>
    <row r="2699" spans="16:20" x14ac:dyDescent="0.3">
      <c r="P2699"/>
      <c r="Q2699"/>
      <c r="R2699"/>
      <c r="S2699"/>
      <c r="T2699"/>
    </row>
    <row r="2700" spans="16:20" x14ac:dyDescent="0.3">
      <c r="P2700"/>
      <c r="Q2700"/>
      <c r="R2700"/>
      <c r="S2700"/>
      <c r="T2700"/>
    </row>
    <row r="2701" spans="16:20" x14ac:dyDescent="0.3">
      <c r="P2701"/>
      <c r="Q2701"/>
      <c r="R2701"/>
      <c r="S2701"/>
      <c r="T2701"/>
    </row>
    <row r="2702" spans="16:20" x14ac:dyDescent="0.3">
      <c r="P2702"/>
      <c r="Q2702"/>
      <c r="R2702"/>
      <c r="S2702"/>
      <c r="T2702"/>
    </row>
    <row r="2703" spans="16:20" x14ac:dyDescent="0.3">
      <c r="P2703"/>
      <c r="Q2703"/>
      <c r="R2703"/>
      <c r="S2703"/>
      <c r="T2703"/>
    </row>
    <row r="2704" spans="16:20" x14ac:dyDescent="0.3">
      <c r="P2704"/>
      <c r="Q2704"/>
      <c r="R2704"/>
      <c r="S2704"/>
      <c r="T2704"/>
    </row>
    <row r="2705" spans="16:20" x14ac:dyDescent="0.3">
      <c r="P2705"/>
      <c r="Q2705"/>
      <c r="R2705"/>
      <c r="S2705"/>
      <c r="T2705"/>
    </row>
    <row r="2706" spans="16:20" x14ac:dyDescent="0.3">
      <c r="P2706"/>
      <c r="Q2706"/>
      <c r="R2706"/>
      <c r="S2706"/>
      <c r="T2706"/>
    </row>
    <row r="2707" spans="16:20" x14ac:dyDescent="0.3">
      <c r="P2707"/>
      <c r="Q2707"/>
      <c r="R2707"/>
      <c r="S2707"/>
      <c r="T2707"/>
    </row>
    <row r="2708" spans="16:20" x14ac:dyDescent="0.3">
      <c r="P2708"/>
      <c r="Q2708"/>
      <c r="R2708"/>
      <c r="S2708"/>
      <c r="T2708"/>
    </row>
    <row r="2709" spans="16:20" x14ac:dyDescent="0.3">
      <c r="P2709"/>
      <c r="Q2709"/>
      <c r="R2709"/>
      <c r="S2709"/>
      <c r="T2709"/>
    </row>
    <row r="2710" spans="16:20" x14ac:dyDescent="0.3">
      <c r="P2710"/>
      <c r="Q2710"/>
      <c r="R2710"/>
      <c r="S2710"/>
      <c r="T2710"/>
    </row>
    <row r="2711" spans="16:20" x14ac:dyDescent="0.3">
      <c r="P2711"/>
      <c r="Q2711"/>
      <c r="R2711"/>
      <c r="S2711"/>
      <c r="T2711"/>
    </row>
    <row r="2712" spans="16:20" x14ac:dyDescent="0.3">
      <c r="P2712"/>
      <c r="Q2712"/>
      <c r="R2712"/>
      <c r="S2712"/>
      <c r="T2712"/>
    </row>
    <row r="2713" spans="16:20" x14ac:dyDescent="0.3">
      <c r="P2713"/>
      <c r="Q2713"/>
      <c r="R2713"/>
      <c r="S2713"/>
      <c r="T2713"/>
    </row>
    <row r="2714" spans="16:20" x14ac:dyDescent="0.3">
      <c r="P2714"/>
      <c r="Q2714"/>
      <c r="R2714"/>
      <c r="S2714"/>
      <c r="T2714"/>
    </row>
    <row r="2715" spans="16:20" x14ac:dyDescent="0.3">
      <c r="P2715"/>
      <c r="Q2715"/>
      <c r="R2715"/>
      <c r="S2715"/>
      <c r="T2715"/>
    </row>
    <row r="2716" spans="16:20" x14ac:dyDescent="0.3">
      <c r="P2716"/>
      <c r="Q2716"/>
      <c r="R2716"/>
      <c r="S2716"/>
      <c r="T2716"/>
    </row>
    <row r="2717" spans="16:20" x14ac:dyDescent="0.3">
      <c r="P2717"/>
      <c r="Q2717"/>
      <c r="R2717"/>
      <c r="S2717"/>
      <c r="T2717"/>
    </row>
    <row r="2718" spans="16:20" x14ac:dyDescent="0.3">
      <c r="P2718"/>
      <c r="Q2718"/>
      <c r="R2718"/>
      <c r="S2718"/>
      <c r="T2718"/>
    </row>
    <row r="2719" spans="16:20" x14ac:dyDescent="0.3">
      <c r="P2719"/>
      <c r="Q2719"/>
      <c r="R2719"/>
      <c r="S2719"/>
      <c r="T2719"/>
    </row>
    <row r="2720" spans="16:20" x14ac:dyDescent="0.3">
      <c r="P2720"/>
      <c r="Q2720"/>
      <c r="R2720"/>
      <c r="S2720"/>
      <c r="T2720"/>
    </row>
    <row r="2721" spans="16:20" x14ac:dyDescent="0.3">
      <c r="P2721"/>
      <c r="Q2721"/>
      <c r="R2721"/>
      <c r="S2721"/>
      <c r="T2721"/>
    </row>
    <row r="2722" spans="16:20" x14ac:dyDescent="0.3">
      <c r="P2722"/>
      <c r="Q2722"/>
      <c r="R2722"/>
      <c r="S2722"/>
      <c r="T2722"/>
    </row>
    <row r="2723" spans="16:20" x14ac:dyDescent="0.3">
      <c r="P2723"/>
      <c r="Q2723"/>
      <c r="R2723"/>
      <c r="S2723"/>
      <c r="T2723"/>
    </row>
    <row r="2724" spans="16:20" x14ac:dyDescent="0.3">
      <c r="P2724"/>
      <c r="Q2724"/>
      <c r="R2724"/>
      <c r="S2724"/>
      <c r="T2724"/>
    </row>
    <row r="2725" spans="16:20" x14ac:dyDescent="0.3">
      <c r="P2725"/>
      <c r="Q2725"/>
      <c r="R2725"/>
      <c r="S2725"/>
      <c r="T2725"/>
    </row>
    <row r="2726" spans="16:20" x14ac:dyDescent="0.3">
      <c r="P2726"/>
      <c r="Q2726"/>
      <c r="R2726"/>
      <c r="S2726"/>
      <c r="T2726"/>
    </row>
    <row r="2727" spans="16:20" x14ac:dyDescent="0.3">
      <c r="P2727"/>
      <c r="Q2727"/>
      <c r="R2727"/>
      <c r="S2727"/>
      <c r="T2727"/>
    </row>
    <row r="2728" spans="16:20" x14ac:dyDescent="0.3">
      <c r="P2728"/>
      <c r="Q2728"/>
      <c r="R2728"/>
      <c r="S2728"/>
      <c r="T2728"/>
    </row>
    <row r="2729" spans="16:20" x14ac:dyDescent="0.3">
      <c r="P2729"/>
      <c r="Q2729"/>
      <c r="R2729"/>
      <c r="S2729"/>
      <c r="T2729"/>
    </row>
    <row r="2730" spans="16:20" x14ac:dyDescent="0.3">
      <c r="P2730"/>
      <c r="Q2730"/>
      <c r="R2730"/>
      <c r="S2730"/>
      <c r="T2730"/>
    </row>
    <row r="2731" spans="16:20" x14ac:dyDescent="0.3">
      <c r="P2731"/>
      <c r="Q2731"/>
      <c r="R2731"/>
      <c r="S2731"/>
      <c r="T2731"/>
    </row>
    <row r="2732" spans="16:20" x14ac:dyDescent="0.3">
      <c r="P2732"/>
      <c r="Q2732"/>
      <c r="R2732"/>
      <c r="S2732"/>
      <c r="T2732"/>
    </row>
    <row r="2733" spans="16:20" x14ac:dyDescent="0.3">
      <c r="P2733"/>
      <c r="Q2733"/>
      <c r="R2733"/>
      <c r="S2733"/>
      <c r="T2733"/>
    </row>
    <row r="2734" spans="16:20" x14ac:dyDescent="0.3">
      <c r="P2734"/>
      <c r="Q2734"/>
      <c r="R2734"/>
      <c r="S2734"/>
      <c r="T2734"/>
    </row>
    <row r="2735" spans="16:20" x14ac:dyDescent="0.3">
      <c r="P2735"/>
      <c r="Q2735"/>
      <c r="R2735"/>
      <c r="S2735"/>
      <c r="T2735"/>
    </row>
    <row r="2736" spans="16:20" x14ac:dyDescent="0.3">
      <c r="P2736"/>
      <c r="Q2736"/>
      <c r="R2736"/>
      <c r="S2736"/>
      <c r="T2736"/>
    </row>
    <row r="2737" spans="16:20" x14ac:dyDescent="0.3">
      <c r="P2737"/>
      <c r="Q2737"/>
      <c r="R2737"/>
      <c r="S2737"/>
      <c r="T2737"/>
    </row>
    <row r="2738" spans="16:20" x14ac:dyDescent="0.3">
      <c r="P2738"/>
      <c r="Q2738"/>
      <c r="R2738"/>
      <c r="S2738"/>
      <c r="T2738"/>
    </row>
    <row r="2739" spans="16:20" x14ac:dyDescent="0.3">
      <c r="P2739"/>
      <c r="Q2739"/>
      <c r="R2739"/>
      <c r="S2739"/>
      <c r="T2739"/>
    </row>
    <row r="2740" spans="16:20" x14ac:dyDescent="0.3">
      <c r="P2740"/>
      <c r="Q2740"/>
      <c r="R2740"/>
      <c r="S2740"/>
      <c r="T2740"/>
    </row>
    <row r="2741" spans="16:20" x14ac:dyDescent="0.3">
      <c r="P2741"/>
      <c r="Q2741"/>
      <c r="R2741"/>
      <c r="S2741"/>
      <c r="T2741"/>
    </row>
    <row r="2742" spans="16:20" x14ac:dyDescent="0.3">
      <c r="P2742"/>
      <c r="Q2742"/>
      <c r="R2742"/>
      <c r="S2742"/>
      <c r="T2742"/>
    </row>
    <row r="2743" spans="16:20" x14ac:dyDescent="0.3">
      <c r="P2743"/>
      <c r="Q2743"/>
      <c r="R2743"/>
      <c r="S2743"/>
      <c r="T2743"/>
    </row>
    <row r="2744" spans="16:20" x14ac:dyDescent="0.3">
      <c r="P2744"/>
      <c r="Q2744"/>
      <c r="R2744"/>
      <c r="S2744"/>
      <c r="T2744"/>
    </row>
    <row r="2745" spans="16:20" x14ac:dyDescent="0.3">
      <c r="P2745"/>
      <c r="Q2745"/>
      <c r="R2745"/>
      <c r="S2745"/>
      <c r="T2745"/>
    </row>
    <row r="2746" spans="16:20" x14ac:dyDescent="0.3">
      <c r="P2746"/>
      <c r="Q2746"/>
      <c r="R2746"/>
      <c r="S2746"/>
      <c r="T2746"/>
    </row>
    <row r="2747" spans="16:20" x14ac:dyDescent="0.3">
      <c r="P2747"/>
      <c r="Q2747"/>
      <c r="R2747"/>
      <c r="S2747"/>
      <c r="T2747"/>
    </row>
    <row r="2748" spans="16:20" x14ac:dyDescent="0.3">
      <c r="P2748"/>
      <c r="Q2748"/>
      <c r="R2748"/>
      <c r="S2748"/>
      <c r="T2748"/>
    </row>
    <row r="2749" spans="16:20" x14ac:dyDescent="0.3">
      <c r="P2749"/>
      <c r="Q2749"/>
      <c r="R2749"/>
      <c r="S2749"/>
      <c r="T2749"/>
    </row>
    <row r="2750" spans="16:20" x14ac:dyDescent="0.3">
      <c r="P2750"/>
      <c r="Q2750"/>
      <c r="R2750"/>
      <c r="S2750"/>
      <c r="T2750"/>
    </row>
    <row r="2751" spans="16:20" x14ac:dyDescent="0.3">
      <c r="P2751"/>
      <c r="Q2751"/>
      <c r="R2751"/>
      <c r="S2751"/>
      <c r="T2751"/>
    </row>
    <row r="2752" spans="16:20" x14ac:dyDescent="0.3">
      <c r="P2752"/>
      <c r="Q2752"/>
      <c r="R2752"/>
      <c r="S2752"/>
      <c r="T2752"/>
    </row>
    <row r="2753" spans="16:20" x14ac:dyDescent="0.3">
      <c r="P2753"/>
      <c r="Q2753"/>
      <c r="R2753"/>
      <c r="S2753"/>
      <c r="T2753"/>
    </row>
    <row r="2754" spans="16:20" x14ac:dyDescent="0.3">
      <c r="P2754"/>
      <c r="Q2754"/>
      <c r="R2754"/>
      <c r="S2754"/>
      <c r="T2754"/>
    </row>
    <row r="2755" spans="16:20" x14ac:dyDescent="0.3">
      <c r="P2755"/>
      <c r="Q2755"/>
      <c r="R2755"/>
      <c r="S2755"/>
      <c r="T2755"/>
    </row>
    <row r="2756" spans="16:20" x14ac:dyDescent="0.3">
      <c r="P2756"/>
      <c r="Q2756"/>
      <c r="R2756"/>
      <c r="S2756"/>
      <c r="T2756"/>
    </row>
    <row r="2757" spans="16:20" x14ac:dyDescent="0.3">
      <c r="P2757"/>
      <c r="Q2757"/>
      <c r="R2757"/>
      <c r="S2757"/>
      <c r="T2757"/>
    </row>
    <row r="2758" spans="16:20" x14ac:dyDescent="0.3">
      <c r="P2758"/>
      <c r="Q2758"/>
      <c r="R2758"/>
      <c r="S2758"/>
      <c r="T2758"/>
    </row>
    <row r="2759" spans="16:20" x14ac:dyDescent="0.3">
      <c r="P2759"/>
      <c r="Q2759"/>
      <c r="R2759"/>
      <c r="S2759"/>
      <c r="T2759"/>
    </row>
    <row r="2760" spans="16:20" x14ac:dyDescent="0.3">
      <c r="P2760"/>
      <c r="Q2760"/>
      <c r="R2760"/>
      <c r="S2760"/>
      <c r="T2760"/>
    </row>
    <row r="2761" spans="16:20" x14ac:dyDescent="0.3">
      <c r="P2761"/>
      <c r="Q2761"/>
      <c r="R2761"/>
      <c r="S2761"/>
      <c r="T2761"/>
    </row>
    <row r="2762" spans="16:20" x14ac:dyDescent="0.3">
      <c r="P2762"/>
      <c r="Q2762"/>
      <c r="R2762"/>
      <c r="S2762"/>
      <c r="T2762"/>
    </row>
    <row r="2763" spans="16:20" x14ac:dyDescent="0.3">
      <c r="P2763"/>
      <c r="Q2763"/>
      <c r="R2763"/>
      <c r="S2763"/>
      <c r="T2763"/>
    </row>
    <row r="2764" spans="16:20" x14ac:dyDescent="0.3">
      <c r="P2764"/>
      <c r="Q2764"/>
      <c r="R2764"/>
      <c r="S2764"/>
      <c r="T2764"/>
    </row>
    <row r="2765" spans="16:20" x14ac:dyDescent="0.3">
      <c r="P2765"/>
      <c r="Q2765"/>
      <c r="R2765"/>
      <c r="S2765"/>
      <c r="T2765"/>
    </row>
    <row r="2766" spans="16:20" x14ac:dyDescent="0.3">
      <c r="P2766"/>
      <c r="Q2766"/>
      <c r="R2766"/>
      <c r="S2766"/>
      <c r="T2766"/>
    </row>
    <row r="2767" spans="16:20" x14ac:dyDescent="0.3">
      <c r="P2767"/>
      <c r="Q2767"/>
      <c r="R2767"/>
      <c r="S2767"/>
      <c r="T2767"/>
    </row>
    <row r="2768" spans="16:20" x14ac:dyDescent="0.3">
      <c r="P2768"/>
      <c r="Q2768"/>
      <c r="R2768"/>
      <c r="S2768"/>
      <c r="T2768"/>
    </row>
    <row r="2769" spans="16:20" x14ac:dyDescent="0.3">
      <c r="P2769"/>
      <c r="Q2769"/>
      <c r="R2769"/>
      <c r="S2769"/>
      <c r="T2769"/>
    </row>
    <row r="2770" spans="16:20" x14ac:dyDescent="0.3">
      <c r="P2770"/>
      <c r="Q2770"/>
      <c r="R2770"/>
      <c r="S2770"/>
      <c r="T2770"/>
    </row>
    <row r="2771" spans="16:20" x14ac:dyDescent="0.3">
      <c r="P2771"/>
      <c r="Q2771"/>
      <c r="R2771"/>
      <c r="S2771"/>
      <c r="T2771"/>
    </row>
    <row r="2772" spans="16:20" x14ac:dyDescent="0.3">
      <c r="P2772"/>
      <c r="Q2772"/>
      <c r="R2772"/>
      <c r="S2772"/>
      <c r="T2772"/>
    </row>
    <row r="2773" spans="16:20" x14ac:dyDescent="0.3">
      <c r="P2773"/>
      <c r="Q2773"/>
      <c r="R2773"/>
      <c r="S2773"/>
      <c r="T2773"/>
    </row>
    <row r="2774" spans="16:20" x14ac:dyDescent="0.3">
      <c r="P2774"/>
      <c r="Q2774"/>
      <c r="R2774"/>
      <c r="S2774"/>
      <c r="T2774"/>
    </row>
    <row r="2775" spans="16:20" x14ac:dyDescent="0.3">
      <c r="P2775"/>
      <c r="Q2775"/>
      <c r="R2775"/>
      <c r="S2775"/>
      <c r="T2775"/>
    </row>
    <row r="2776" spans="16:20" x14ac:dyDescent="0.3">
      <c r="P2776"/>
      <c r="Q2776"/>
      <c r="R2776"/>
      <c r="S2776"/>
      <c r="T2776"/>
    </row>
    <row r="2777" spans="16:20" x14ac:dyDescent="0.3">
      <c r="P2777"/>
      <c r="Q2777"/>
      <c r="R2777"/>
      <c r="S2777"/>
      <c r="T2777"/>
    </row>
    <row r="2778" spans="16:20" x14ac:dyDescent="0.3">
      <c r="P2778"/>
      <c r="Q2778"/>
      <c r="R2778"/>
      <c r="S2778"/>
      <c r="T2778"/>
    </row>
    <row r="2779" spans="16:20" x14ac:dyDescent="0.3">
      <c r="P2779"/>
      <c r="Q2779"/>
      <c r="R2779"/>
      <c r="S2779"/>
      <c r="T2779"/>
    </row>
    <row r="2780" spans="16:20" x14ac:dyDescent="0.3">
      <c r="P2780"/>
      <c r="Q2780"/>
      <c r="R2780"/>
      <c r="S2780"/>
      <c r="T2780"/>
    </row>
    <row r="2781" spans="16:20" x14ac:dyDescent="0.3">
      <c r="P2781"/>
      <c r="Q2781"/>
      <c r="R2781"/>
      <c r="S2781"/>
      <c r="T2781"/>
    </row>
    <row r="2782" spans="16:20" x14ac:dyDescent="0.3">
      <c r="P2782"/>
      <c r="Q2782"/>
      <c r="R2782"/>
      <c r="S2782"/>
      <c r="T2782"/>
    </row>
    <row r="2783" spans="16:20" x14ac:dyDescent="0.3">
      <c r="P2783"/>
      <c r="Q2783"/>
      <c r="R2783"/>
      <c r="S2783"/>
      <c r="T2783"/>
    </row>
    <row r="2784" spans="16:20" x14ac:dyDescent="0.3">
      <c r="P2784"/>
      <c r="Q2784"/>
      <c r="R2784"/>
      <c r="S2784"/>
      <c r="T2784"/>
    </row>
    <row r="2785" spans="16:20" x14ac:dyDescent="0.3">
      <c r="P2785"/>
      <c r="Q2785"/>
      <c r="R2785"/>
      <c r="S2785"/>
      <c r="T2785"/>
    </row>
    <row r="2786" spans="16:20" x14ac:dyDescent="0.3">
      <c r="P2786"/>
      <c r="Q2786"/>
      <c r="R2786"/>
      <c r="S2786"/>
      <c r="T2786"/>
    </row>
    <row r="2787" spans="16:20" x14ac:dyDescent="0.3">
      <c r="P2787"/>
      <c r="Q2787"/>
      <c r="R2787"/>
      <c r="S2787"/>
      <c r="T2787"/>
    </row>
    <row r="2788" spans="16:20" x14ac:dyDescent="0.3">
      <c r="P2788"/>
      <c r="Q2788"/>
      <c r="R2788"/>
      <c r="S2788"/>
      <c r="T2788"/>
    </row>
    <row r="2789" spans="16:20" x14ac:dyDescent="0.3">
      <c r="P2789"/>
      <c r="Q2789"/>
      <c r="R2789"/>
      <c r="S2789"/>
      <c r="T2789"/>
    </row>
    <row r="2790" spans="16:20" x14ac:dyDescent="0.3">
      <c r="P2790"/>
      <c r="Q2790"/>
      <c r="R2790"/>
      <c r="S2790"/>
      <c r="T2790"/>
    </row>
    <row r="2791" spans="16:20" x14ac:dyDescent="0.3">
      <c r="P2791"/>
      <c r="Q2791"/>
      <c r="R2791"/>
      <c r="S2791"/>
      <c r="T2791"/>
    </row>
    <row r="2792" spans="16:20" x14ac:dyDescent="0.3">
      <c r="P2792"/>
      <c r="Q2792"/>
      <c r="R2792"/>
      <c r="S2792"/>
      <c r="T2792"/>
    </row>
    <row r="2793" spans="16:20" x14ac:dyDescent="0.3">
      <c r="P2793"/>
      <c r="Q2793"/>
      <c r="R2793"/>
      <c r="S2793"/>
      <c r="T2793"/>
    </row>
    <row r="2794" spans="16:20" x14ac:dyDescent="0.3">
      <c r="P2794"/>
      <c r="Q2794"/>
      <c r="R2794"/>
      <c r="S2794"/>
      <c r="T2794"/>
    </row>
    <row r="2795" spans="16:20" x14ac:dyDescent="0.3">
      <c r="P2795"/>
      <c r="Q2795"/>
      <c r="R2795"/>
      <c r="S2795"/>
      <c r="T2795"/>
    </row>
    <row r="2796" spans="16:20" x14ac:dyDescent="0.3">
      <c r="P2796"/>
      <c r="Q2796"/>
      <c r="R2796"/>
      <c r="S2796"/>
      <c r="T2796"/>
    </row>
    <row r="2797" spans="16:20" x14ac:dyDescent="0.3">
      <c r="P2797"/>
      <c r="Q2797"/>
      <c r="R2797"/>
      <c r="S2797"/>
      <c r="T2797"/>
    </row>
    <row r="2798" spans="16:20" x14ac:dyDescent="0.3">
      <c r="P2798"/>
      <c r="Q2798"/>
      <c r="R2798"/>
      <c r="S2798"/>
      <c r="T2798"/>
    </row>
    <row r="2799" spans="16:20" x14ac:dyDescent="0.3">
      <c r="P2799"/>
      <c r="Q2799"/>
      <c r="R2799"/>
      <c r="S2799"/>
      <c r="T2799"/>
    </row>
    <row r="2800" spans="16:20" x14ac:dyDescent="0.3">
      <c r="P2800"/>
      <c r="Q2800"/>
      <c r="R2800"/>
      <c r="S2800"/>
      <c r="T2800"/>
    </row>
    <row r="2801" spans="16:20" x14ac:dyDescent="0.3">
      <c r="P2801"/>
      <c r="Q2801"/>
      <c r="R2801"/>
      <c r="S2801"/>
      <c r="T2801"/>
    </row>
    <row r="2802" spans="16:20" x14ac:dyDescent="0.3">
      <c r="P2802"/>
      <c r="Q2802"/>
      <c r="R2802"/>
      <c r="S2802"/>
      <c r="T2802"/>
    </row>
    <row r="2803" spans="16:20" x14ac:dyDescent="0.3">
      <c r="P2803"/>
      <c r="Q2803"/>
      <c r="R2803"/>
      <c r="S2803"/>
      <c r="T2803"/>
    </row>
    <row r="2804" spans="16:20" x14ac:dyDescent="0.3">
      <c r="P2804"/>
      <c r="Q2804"/>
      <c r="R2804"/>
      <c r="S2804"/>
      <c r="T2804"/>
    </row>
    <row r="2805" spans="16:20" x14ac:dyDescent="0.3">
      <c r="P2805"/>
      <c r="Q2805"/>
      <c r="R2805"/>
      <c r="S2805"/>
      <c r="T2805"/>
    </row>
    <row r="2806" spans="16:20" x14ac:dyDescent="0.3">
      <c r="P2806"/>
      <c r="Q2806"/>
      <c r="R2806"/>
      <c r="S2806"/>
      <c r="T2806"/>
    </row>
    <row r="2807" spans="16:20" x14ac:dyDescent="0.3">
      <c r="P2807"/>
      <c r="Q2807"/>
      <c r="R2807"/>
      <c r="S2807"/>
      <c r="T2807"/>
    </row>
    <row r="2808" spans="16:20" x14ac:dyDescent="0.3">
      <c r="P2808"/>
      <c r="Q2808"/>
      <c r="R2808"/>
      <c r="S2808"/>
      <c r="T2808"/>
    </row>
    <row r="2809" spans="16:20" x14ac:dyDescent="0.3">
      <c r="P2809"/>
      <c r="Q2809"/>
      <c r="R2809"/>
      <c r="S2809"/>
      <c r="T2809"/>
    </row>
    <row r="2810" spans="16:20" x14ac:dyDescent="0.3">
      <c r="P2810"/>
      <c r="Q2810"/>
      <c r="R2810"/>
      <c r="S2810"/>
      <c r="T2810"/>
    </row>
    <row r="2811" spans="16:20" x14ac:dyDescent="0.3">
      <c r="P2811"/>
      <c r="Q2811"/>
      <c r="R2811"/>
      <c r="S2811"/>
      <c r="T2811"/>
    </row>
    <row r="2812" spans="16:20" x14ac:dyDescent="0.3">
      <c r="P2812"/>
      <c r="Q2812"/>
      <c r="R2812"/>
      <c r="S2812"/>
      <c r="T2812"/>
    </row>
    <row r="2813" spans="16:20" x14ac:dyDescent="0.3">
      <c r="P2813"/>
      <c r="Q2813"/>
      <c r="R2813"/>
      <c r="S2813"/>
      <c r="T2813"/>
    </row>
    <row r="2814" spans="16:20" x14ac:dyDescent="0.3">
      <c r="P2814"/>
      <c r="Q2814"/>
      <c r="R2814"/>
      <c r="S2814"/>
      <c r="T2814"/>
    </row>
    <row r="2815" spans="16:20" x14ac:dyDescent="0.3">
      <c r="P2815"/>
      <c r="Q2815"/>
      <c r="R2815"/>
      <c r="S2815"/>
      <c r="T2815"/>
    </row>
    <row r="2816" spans="16:20" x14ac:dyDescent="0.3">
      <c r="P2816"/>
      <c r="Q2816"/>
      <c r="R2816"/>
      <c r="S2816"/>
      <c r="T2816"/>
    </row>
    <row r="2817" spans="16:20" x14ac:dyDescent="0.3">
      <c r="P2817"/>
      <c r="Q2817"/>
      <c r="R2817"/>
      <c r="S2817"/>
      <c r="T2817"/>
    </row>
    <row r="2818" spans="16:20" x14ac:dyDescent="0.3">
      <c r="P2818"/>
      <c r="Q2818"/>
      <c r="R2818"/>
      <c r="S2818"/>
      <c r="T2818"/>
    </row>
    <row r="2819" spans="16:20" x14ac:dyDescent="0.3">
      <c r="P2819"/>
      <c r="Q2819"/>
      <c r="R2819"/>
      <c r="S2819"/>
      <c r="T2819"/>
    </row>
    <row r="2820" spans="16:20" x14ac:dyDescent="0.3">
      <c r="P2820"/>
      <c r="Q2820"/>
      <c r="R2820"/>
      <c r="S2820"/>
      <c r="T2820"/>
    </row>
    <row r="2821" spans="16:20" x14ac:dyDescent="0.3">
      <c r="P2821"/>
      <c r="Q2821"/>
      <c r="R2821"/>
      <c r="S2821"/>
      <c r="T2821"/>
    </row>
    <row r="2822" spans="16:20" x14ac:dyDescent="0.3">
      <c r="P2822"/>
      <c r="Q2822"/>
      <c r="R2822"/>
      <c r="S2822"/>
      <c r="T2822"/>
    </row>
    <row r="2823" spans="16:20" x14ac:dyDescent="0.3">
      <c r="P2823"/>
      <c r="Q2823"/>
      <c r="R2823"/>
      <c r="S2823"/>
      <c r="T2823"/>
    </row>
    <row r="2824" spans="16:20" x14ac:dyDescent="0.3">
      <c r="P2824"/>
      <c r="Q2824"/>
      <c r="R2824"/>
      <c r="S2824"/>
      <c r="T2824"/>
    </row>
    <row r="2825" spans="16:20" x14ac:dyDescent="0.3">
      <c r="P2825"/>
      <c r="Q2825"/>
      <c r="R2825"/>
      <c r="S2825"/>
      <c r="T2825"/>
    </row>
    <row r="2826" spans="16:20" x14ac:dyDescent="0.3">
      <c r="P2826"/>
      <c r="Q2826"/>
      <c r="R2826"/>
      <c r="S2826"/>
      <c r="T2826"/>
    </row>
    <row r="2827" spans="16:20" x14ac:dyDescent="0.3">
      <c r="P2827"/>
      <c r="Q2827"/>
      <c r="R2827"/>
      <c r="S2827"/>
      <c r="T2827"/>
    </row>
    <row r="2828" spans="16:20" x14ac:dyDescent="0.3">
      <c r="P2828"/>
      <c r="Q2828"/>
      <c r="R2828"/>
      <c r="S2828"/>
      <c r="T2828"/>
    </row>
    <row r="2829" spans="16:20" x14ac:dyDescent="0.3">
      <c r="P2829"/>
      <c r="Q2829"/>
      <c r="R2829"/>
      <c r="S2829"/>
      <c r="T2829"/>
    </row>
    <row r="2830" spans="16:20" x14ac:dyDescent="0.3">
      <c r="P2830"/>
      <c r="Q2830"/>
      <c r="R2830"/>
      <c r="S2830"/>
      <c r="T2830"/>
    </row>
    <row r="2831" spans="16:20" x14ac:dyDescent="0.3">
      <c r="P2831"/>
      <c r="Q2831"/>
      <c r="R2831"/>
      <c r="S2831"/>
      <c r="T2831"/>
    </row>
    <row r="2832" spans="16:20" x14ac:dyDescent="0.3">
      <c r="P2832"/>
      <c r="Q2832"/>
      <c r="R2832"/>
      <c r="S2832"/>
      <c r="T2832"/>
    </row>
    <row r="2833" spans="16:20" x14ac:dyDescent="0.3">
      <c r="P2833"/>
      <c r="Q2833"/>
      <c r="R2833"/>
      <c r="S2833"/>
      <c r="T2833"/>
    </row>
    <row r="2834" spans="16:20" x14ac:dyDescent="0.3">
      <c r="P2834"/>
      <c r="Q2834"/>
      <c r="R2834"/>
      <c r="S2834"/>
      <c r="T2834"/>
    </row>
    <row r="2835" spans="16:20" x14ac:dyDescent="0.3">
      <c r="P2835"/>
      <c r="Q2835"/>
      <c r="R2835"/>
      <c r="S2835"/>
      <c r="T2835"/>
    </row>
    <row r="2836" spans="16:20" x14ac:dyDescent="0.3">
      <c r="P2836"/>
      <c r="Q2836"/>
      <c r="R2836"/>
      <c r="S2836"/>
      <c r="T2836"/>
    </row>
    <row r="2837" spans="16:20" x14ac:dyDescent="0.3">
      <c r="P2837"/>
      <c r="Q2837"/>
      <c r="R2837"/>
      <c r="S2837"/>
      <c r="T2837"/>
    </row>
    <row r="2838" spans="16:20" x14ac:dyDescent="0.3">
      <c r="P2838"/>
      <c r="Q2838"/>
      <c r="R2838"/>
      <c r="S2838"/>
      <c r="T2838"/>
    </row>
    <row r="2839" spans="16:20" x14ac:dyDescent="0.3">
      <c r="P2839"/>
      <c r="Q2839"/>
      <c r="R2839"/>
      <c r="S2839"/>
      <c r="T2839"/>
    </row>
    <row r="2840" spans="16:20" x14ac:dyDescent="0.3">
      <c r="P2840"/>
      <c r="Q2840"/>
      <c r="R2840"/>
      <c r="S2840"/>
      <c r="T2840"/>
    </row>
    <row r="2841" spans="16:20" x14ac:dyDescent="0.3">
      <c r="P2841"/>
      <c r="Q2841"/>
      <c r="R2841"/>
      <c r="S2841"/>
      <c r="T2841"/>
    </row>
    <row r="2842" spans="16:20" x14ac:dyDescent="0.3">
      <c r="P2842"/>
      <c r="Q2842"/>
      <c r="R2842"/>
      <c r="S2842"/>
      <c r="T2842"/>
    </row>
    <row r="2843" spans="16:20" x14ac:dyDescent="0.3">
      <c r="P2843"/>
      <c r="Q2843"/>
      <c r="R2843"/>
      <c r="S2843"/>
      <c r="T2843"/>
    </row>
    <row r="2844" spans="16:20" x14ac:dyDescent="0.3">
      <c r="P2844"/>
      <c r="Q2844"/>
      <c r="R2844"/>
      <c r="S2844"/>
      <c r="T2844"/>
    </row>
    <row r="2845" spans="16:20" x14ac:dyDescent="0.3">
      <c r="P2845"/>
      <c r="Q2845"/>
      <c r="R2845"/>
      <c r="S2845"/>
      <c r="T2845"/>
    </row>
    <row r="2846" spans="16:20" x14ac:dyDescent="0.3">
      <c r="P2846"/>
      <c r="Q2846"/>
      <c r="R2846"/>
      <c r="S2846"/>
      <c r="T2846"/>
    </row>
    <row r="2847" spans="16:20" x14ac:dyDescent="0.3">
      <c r="P2847"/>
      <c r="Q2847"/>
      <c r="R2847"/>
      <c r="S2847"/>
      <c r="T2847"/>
    </row>
    <row r="2848" spans="16:20" x14ac:dyDescent="0.3">
      <c r="P2848"/>
      <c r="Q2848"/>
      <c r="R2848"/>
      <c r="S2848"/>
      <c r="T2848"/>
    </row>
    <row r="2849" spans="16:20" x14ac:dyDescent="0.3">
      <c r="P2849"/>
      <c r="Q2849"/>
      <c r="R2849"/>
      <c r="S2849"/>
      <c r="T2849"/>
    </row>
    <row r="2850" spans="16:20" x14ac:dyDescent="0.3">
      <c r="P2850"/>
      <c r="Q2850"/>
      <c r="R2850"/>
      <c r="S2850"/>
      <c r="T2850"/>
    </row>
    <row r="2851" spans="16:20" x14ac:dyDescent="0.3">
      <c r="P2851"/>
      <c r="Q2851"/>
      <c r="R2851"/>
      <c r="S2851"/>
      <c r="T2851"/>
    </row>
    <row r="2852" spans="16:20" x14ac:dyDescent="0.3">
      <c r="P2852"/>
      <c r="Q2852"/>
      <c r="R2852"/>
      <c r="S2852"/>
      <c r="T2852"/>
    </row>
    <row r="2853" spans="16:20" x14ac:dyDescent="0.3">
      <c r="P2853"/>
      <c r="Q2853"/>
      <c r="R2853"/>
      <c r="S2853"/>
      <c r="T2853"/>
    </row>
    <row r="2854" spans="16:20" x14ac:dyDescent="0.3">
      <c r="P2854"/>
      <c r="Q2854"/>
      <c r="R2854"/>
      <c r="S2854"/>
      <c r="T2854"/>
    </row>
    <row r="2855" spans="16:20" x14ac:dyDescent="0.3">
      <c r="P2855"/>
      <c r="Q2855"/>
      <c r="R2855"/>
      <c r="S2855"/>
      <c r="T2855"/>
    </row>
    <row r="2856" spans="16:20" x14ac:dyDescent="0.3">
      <c r="P2856"/>
      <c r="Q2856"/>
      <c r="R2856"/>
      <c r="S2856"/>
      <c r="T2856"/>
    </row>
    <row r="2857" spans="16:20" x14ac:dyDescent="0.3">
      <c r="P2857"/>
      <c r="Q2857"/>
      <c r="R2857"/>
      <c r="S2857"/>
      <c r="T2857"/>
    </row>
    <row r="2858" spans="16:20" x14ac:dyDescent="0.3">
      <c r="P2858"/>
      <c r="Q2858"/>
      <c r="R2858"/>
      <c r="S2858"/>
      <c r="T2858"/>
    </row>
    <row r="2859" spans="16:20" x14ac:dyDescent="0.3">
      <c r="P2859"/>
      <c r="Q2859"/>
      <c r="R2859"/>
      <c r="S2859"/>
      <c r="T2859"/>
    </row>
    <row r="2860" spans="16:20" x14ac:dyDescent="0.3">
      <c r="P2860"/>
      <c r="Q2860"/>
      <c r="R2860"/>
      <c r="S2860"/>
      <c r="T2860"/>
    </row>
    <row r="2861" spans="16:20" x14ac:dyDescent="0.3">
      <c r="P2861"/>
      <c r="Q2861"/>
      <c r="R2861"/>
      <c r="S2861"/>
      <c r="T2861"/>
    </row>
    <row r="2862" spans="16:20" x14ac:dyDescent="0.3">
      <c r="P2862"/>
      <c r="Q2862"/>
      <c r="R2862"/>
      <c r="S2862"/>
      <c r="T2862"/>
    </row>
    <row r="2863" spans="16:20" x14ac:dyDescent="0.3">
      <c r="P2863"/>
      <c r="Q2863"/>
      <c r="R2863"/>
      <c r="S2863"/>
      <c r="T2863"/>
    </row>
    <row r="2864" spans="16:20" x14ac:dyDescent="0.3">
      <c r="P2864"/>
      <c r="Q2864"/>
      <c r="R2864"/>
      <c r="S2864"/>
      <c r="T2864"/>
    </row>
    <row r="2865" spans="16:20" x14ac:dyDescent="0.3">
      <c r="P2865"/>
      <c r="Q2865"/>
      <c r="R2865"/>
      <c r="S2865"/>
      <c r="T2865"/>
    </row>
    <row r="2866" spans="16:20" x14ac:dyDescent="0.3">
      <c r="P2866"/>
      <c r="Q2866"/>
      <c r="R2866"/>
      <c r="S2866"/>
      <c r="T2866"/>
    </row>
    <row r="2867" spans="16:20" x14ac:dyDescent="0.3">
      <c r="P2867"/>
      <c r="Q2867"/>
      <c r="R2867"/>
      <c r="S2867"/>
      <c r="T2867"/>
    </row>
    <row r="2868" spans="16:20" x14ac:dyDescent="0.3">
      <c r="P2868"/>
      <c r="Q2868"/>
      <c r="R2868"/>
      <c r="S2868"/>
      <c r="T2868"/>
    </row>
    <row r="2869" spans="16:20" x14ac:dyDescent="0.3">
      <c r="P2869"/>
      <c r="Q2869"/>
      <c r="R2869"/>
      <c r="S2869"/>
      <c r="T2869"/>
    </row>
    <row r="2870" spans="16:20" x14ac:dyDescent="0.3">
      <c r="P2870"/>
      <c r="Q2870"/>
      <c r="R2870"/>
      <c r="S2870"/>
      <c r="T2870"/>
    </row>
    <row r="2871" spans="16:20" x14ac:dyDescent="0.3">
      <c r="P2871"/>
      <c r="Q2871"/>
      <c r="R2871"/>
      <c r="S2871"/>
      <c r="T2871"/>
    </row>
    <row r="2872" spans="16:20" x14ac:dyDescent="0.3">
      <c r="P2872"/>
      <c r="Q2872"/>
      <c r="R2872"/>
      <c r="S2872"/>
      <c r="T2872"/>
    </row>
    <row r="2873" spans="16:20" x14ac:dyDescent="0.3">
      <c r="P2873"/>
      <c r="Q2873"/>
      <c r="R2873"/>
      <c r="S2873"/>
      <c r="T2873"/>
    </row>
    <row r="2874" spans="16:20" x14ac:dyDescent="0.3">
      <c r="P2874"/>
      <c r="Q2874"/>
      <c r="R2874"/>
      <c r="S2874"/>
      <c r="T2874"/>
    </row>
    <row r="2875" spans="16:20" x14ac:dyDescent="0.3">
      <c r="P2875"/>
      <c r="Q2875"/>
      <c r="R2875"/>
      <c r="S2875"/>
      <c r="T2875"/>
    </row>
    <row r="2876" spans="16:20" x14ac:dyDescent="0.3">
      <c r="P2876"/>
      <c r="Q2876"/>
      <c r="R2876"/>
      <c r="S2876"/>
      <c r="T2876"/>
    </row>
    <row r="2877" spans="16:20" x14ac:dyDescent="0.3">
      <c r="P2877"/>
      <c r="Q2877"/>
      <c r="R2877"/>
      <c r="S2877"/>
      <c r="T2877"/>
    </row>
    <row r="2878" spans="16:20" x14ac:dyDescent="0.3">
      <c r="P2878"/>
      <c r="Q2878"/>
      <c r="R2878"/>
      <c r="S2878"/>
      <c r="T2878"/>
    </row>
    <row r="2879" spans="16:20" x14ac:dyDescent="0.3">
      <c r="P2879"/>
      <c r="Q2879"/>
      <c r="R2879"/>
      <c r="S2879"/>
      <c r="T2879"/>
    </row>
    <row r="2880" spans="16:20" x14ac:dyDescent="0.3">
      <c r="P2880"/>
      <c r="Q2880"/>
      <c r="R2880"/>
      <c r="S2880"/>
      <c r="T2880"/>
    </row>
    <row r="2881" spans="16:20" x14ac:dyDescent="0.3">
      <c r="P2881"/>
      <c r="Q2881"/>
      <c r="R2881"/>
      <c r="S2881"/>
      <c r="T2881"/>
    </row>
    <row r="2882" spans="16:20" x14ac:dyDescent="0.3">
      <c r="P2882"/>
      <c r="Q2882"/>
      <c r="R2882"/>
      <c r="S2882"/>
      <c r="T2882"/>
    </row>
    <row r="2883" spans="16:20" x14ac:dyDescent="0.3">
      <c r="P2883"/>
      <c r="Q2883"/>
      <c r="R2883"/>
      <c r="S2883"/>
      <c r="T2883"/>
    </row>
    <row r="2884" spans="16:20" x14ac:dyDescent="0.3">
      <c r="P2884"/>
      <c r="Q2884"/>
      <c r="R2884"/>
      <c r="S2884"/>
      <c r="T2884"/>
    </row>
    <row r="2885" spans="16:20" x14ac:dyDescent="0.3">
      <c r="P2885"/>
      <c r="Q2885"/>
      <c r="R2885"/>
      <c r="S2885"/>
      <c r="T2885"/>
    </row>
    <row r="2886" spans="16:20" x14ac:dyDescent="0.3">
      <c r="P2886"/>
      <c r="Q2886"/>
      <c r="R2886"/>
      <c r="S2886"/>
      <c r="T2886"/>
    </row>
    <row r="2887" spans="16:20" x14ac:dyDescent="0.3">
      <c r="P2887"/>
      <c r="Q2887"/>
      <c r="R2887"/>
      <c r="S2887"/>
      <c r="T2887"/>
    </row>
    <row r="2888" spans="16:20" x14ac:dyDescent="0.3">
      <c r="P2888"/>
      <c r="Q2888"/>
      <c r="R2888"/>
      <c r="S2888"/>
      <c r="T2888"/>
    </row>
    <row r="2889" spans="16:20" x14ac:dyDescent="0.3">
      <c r="P2889"/>
      <c r="Q2889"/>
      <c r="R2889"/>
      <c r="S2889"/>
      <c r="T2889"/>
    </row>
    <row r="2890" spans="16:20" x14ac:dyDescent="0.3">
      <c r="P2890"/>
      <c r="Q2890"/>
      <c r="R2890"/>
      <c r="S2890"/>
      <c r="T2890"/>
    </row>
    <row r="2891" spans="16:20" x14ac:dyDescent="0.3">
      <c r="P2891"/>
      <c r="Q2891"/>
      <c r="R2891"/>
      <c r="S2891"/>
      <c r="T2891"/>
    </row>
    <row r="2892" spans="16:20" x14ac:dyDescent="0.3">
      <c r="P2892"/>
      <c r="Q2892"/>
      <c r="R2892"/>
      <c r="S2892"/>
      <c r="T2892"/>
    </row>
    <row r="2893" spans="16:20" x14ac:dyDescent="0.3">
      <c r="P2893"/>
      <c r="Q2893"/>
      <c r="R2893"/>
      <c r="S2893"/>
      <c r="T2893"/>
    </row>
    <row r="2894" spans="16:20" x14ac:dyDescent="0.3">
      <c r="P2894"/>
      <c r="Q2894"/>
      <c r="R2894"/>
      <c r="S2894"/>
      <c r="T2894"/>
    </row>
    <row r="2895" spans="16:20" x14ac:dyDescent="0.3">
      <c r="P2895"/>
      <c r="Q2895"/>
      <c r="R2895"/>
      <c r="S2895"/>
      <c r="T2895"/>
    </row>
    <row r="2896" spans="16:20" x14ac:dyDescent="0.3">
      <c r="P2896"/>
      <c r="Q2896"/>
      <c r="R2896"/>
      <c r="S2896"/>
      <c r="T2896"/>
    </row>
    <row r="2897" spans="16:20" x14ac:dyDescent="0.3">
      <c r="P2897"/>
      <c r="Q2897"/>
      <c r="R2897"/>
      <c r="S2897"/>
      <c r="T2897"/>
    </row>
    <row r="2898" spans="16:20" x14ac:dyDescent="0.3">
      <c r="P2898"/>
      <c r="Q2898"/>
      <c r="R2898"/>
      <c r="S2898"/>
      <c r="T2898"/>
    </row>
    <row r="2899" spans="16:20" x14ac:dyDescent="0.3">
      <c r="P2899"/>
      <c r="Q2899"/>
      <c r="R2899"/>
      <c r="S2899"/>
      <c r="T2899"/>
    </row>
    <row r="2900" spans="16:20" x14ac:dyDescent="0.3">
      <c r="P2900"/>
      <c r="Q2900"/>
      <c r="R2900"/>
      <c r="S2900"/>
      <c r="T2900"/>
    </row>
    <row r="2901" spans="16:20" x14ac:dyDescent="0.3">
      <c r="P2901"/>
      <c r="Q2901"/>
      <c r="R2901"/>
      <c r="S2901"/>
      <c r="T2901"/>
    </row>
    <row r="2902" spans="16:20" x14ac:dyDescent="0.3">
      <c r="P2902"/>
      <c r="Q2902"/>
      <c r="R2902"/>
      <c r="S2902"/>
      <c r="T2902"/>
    </row>
    <row r="2903" spans="16:20" x14ac:dyDescent="0.3">
      <c r="P2903"/>
      <c r="Q2903"/>
      <c r="R2903"/>
      <c r="S2903"/>
      <c r="T2903"/>
    </row>
    <row r="2904" spans="16:20" x14ac:dyDescent="0.3">
      <c r="P2904"/>
      <c r="Q2904"/>
      <c r="R2904"/>
      <c r="S2904"/>
      <c r="T2904"/>
    </row>
    <row r="2905" spans="16:20" x14ac:dyDescent="0.3">
      <c r="P2905"/>
      <c r="Q2905"/>
      <c r="R2905"/>
      <c r="S2905"/>
      <c r="T2905"/>
    </row>
    <row r="2906" spans="16:20" x14ac:dyDescent="0.3">
      <c r="P2906"/>
      <c r="Q2906"/>
      <c r="R2906"/>
      <c r="S2906"/>
      <c r="T2906"/>
    </row>
    <row r="2907" spans="16:20" x14ac:dyDescent="0.3">
      <c r="P2907"/>
      <c r="Q2907"/>
      <c r="R2907"/>
      <c r="S2907"/>
      <c r="T2907"/>
    </row>
    <row r="2908" spans="16:20" x14ac:dyDescent="0.3">
      <c r="P2908"/>
      <c r="Q2908"/>
      <c r="R2908"/>
      <c r="S2908"/>
      <c r="T2908"/>
    </row>
    <row r="2909" spans="16:20" x14ac:dyDescent="0.3">
      <c r="P2909"/>
      <c r="Q2909"/>
      <c r="R2909"/>
      <c r="S2909"/>
      <c r="T2909"/>
    </row>
    <row r="2910" spans="16:20" x14ac:dyDescent="0.3">
      <c r="P2910"/>
      <c r="Q2910"/>
      <c r="R2910"/>
      <c r="S2910"/>
      <c r="T2910"/>
    </row>
    <row r="2911" spans="16:20" x14ac:dyDescent="0.3">
      <c r="P2911"/>
      <c r="Q2911"/>
      <c r="R2911"/>
      <c r="S2911"/>
      <c r="T2911"/>
    </row>
    <row r="2912" spans="16:20" x14ac:dyDescent="0.3">
      <c r="P2912"/>
      <c r="Q2912"/>
      <c r="R2912"/>
      <c r="S2912"/>
      <c r="T2912"/>
    </row>
    <row r="2913" spans="16:20" x14ac:dyDescent="0.3">
      <c r="P2913"/>
      <c r="Q2913"/>
      <c r="R2913"/>
      <c r="S2913"/>
      <c r="T2913"/>
    </row>
    <row r="2914" spans="16:20" x14ac:dyDescent="0.3">
      <c r="P2914"/>
      <c r="Q2914"/>
      <c r="R2914"/>
      <c r="S2914"/>
      <c r="T2914"/>
    </row>
    <row r="2915" spans="16:20" x14ac:dyDescent="0.3">
      <c r="P2915"/>
      <c r="Q2915"/>
      <c r="R2915"/>
      <c r="S2915"/>
      <c r="T2915"/>
    </row>
    <row r="2916" spans="16:20" x14ac:dyDescent="0.3">
      <c r="P2916"/>
      <c r="Q2916"/>
      <c r="R2916"/>
      <c r="S2916"/>
      <c r="T2916"/>
    </row>
    <row r="2917" spans="16:20" x14ac:dyDescent="0.3">
      <c r="P2917"/>
      <c r="Q2917"/>
      <c r="R2917"/>
      <c r="S2917"/>
      <c r="T2917"/>
    </row>
    <row r="2918" spans="16:20" x14ac:dyDescent="0.3">
      <c r="P2918"/>
      <c r="Q2918"/>
      <c r="R2918"/>
      <c r="S2918"/>
      <c r="T2918"/>
    </row>
    <row r="2919" spans="16:20" x14ac:dyDescent="0.3">
      <c r="P2919"/>
      <c r="Q2919"/>
      <c r="R2919"/>
      <c r="S2919"/>
      <c r="T2919"/>
    </row>
    <row r="2920" spans="16:20" x14ac:dyDescent="0.3">
      <c r="P2920"/>
      <c r="Q2920"/>
      <c r="R2920"/>
      <c r="S2920"/>
      <c r="T2920"/>
    </row>
    <row r="2921" spans="16:20" x14ac:dyDescent="0.3">
      <c r="P2921"/>
      <c r="Q2921"/>
      <c r="R2921"/>
      <c r="S2921"/>
      <c r="T2921"/>
    </row>
    <row r="2922" spans="16:20" x14ac:dyDescent="0.3">
      <c r="P2922"/>
      <c r="Q2922"/>
      <c r="R2922"/>
      <c r="S2922"/>
      <c r="T2922"/>
    </row>
    <row r="2923" spans="16:20" x14ac:dyDescent="0.3">
      <c r="P2923"/>
      <c r="Q2923"/>
      <c r="R2923"/>
      <c r="S2923"/>
      <c r="T2923"/>
    </row>
    <row r="2924" spans="16:20" x14ac:dyDescent="0.3">
      <c r="P2924"/>
      <c r="Q2924"/>
      <c r="R2924"/>
      <c r="S2924"/>
      <c r="T2924"/>
    </row>
    <row r="2925" spans="16:20" x14ac:dyDescent="0.3">
      <c r="P2925"/>
      <c r="Q2925"/>
      <c r="R2925"/>
      <c r="S2925"/>
      <c r="T2925"/>
    </row>
    <row r="2926" spans="16:20" x14ac:dyDescent="0.3">
      <c r="P2926"/>
      <c r="Q2926"/>
      <c r="R2926"/>
      <c r="S2926"/>
      <c r="T2926"/>
    </row>
    <row r="2927" spans="16:20" x14ac:dyDescent="0.3">
      <c r="P2927"/>
      <c r="Q2927"/>
      <c r="R2927"/>
      <c r="S2927"/>
      <c r="T2927"/>
    </row>
    <row r="2928" spans="16:20" x14ac:dyDescent="0.3">
      <c r="P2928"/>
      <c r="Q2928"/>
      <c r="R2928"/>
      <c r="S2928"/>
      <c r="T2928"/>
    </row>
    <row r="2929" spans="16:20" x14ac:dyDescent="0.3">
      <c r="P2929"/>
      <c r="Q2929"/>
      <c r="R2929"/>
      <c r="S2929"/>
      <c r="T2929"/>
    </row>
    <row r="2930" spans="16:20" x14ac:dyDescent="0.3">
      <c r="P2930"/>
      <c r="Q2930"/>
      <c r="R2930"/>
      <c r="S2930"/>
      <c r="T2930"/>
    </row>
    <row r="2931" spans="16:20" x14ac:dyDescent="0.3">
      <c r="P2931"/>
      <c r="Q2931"/>
      <c r="R2931"/>
      <c r="S2931"/>
      <c r="T2931"/>
    </row>
    <row r="2932" spans="16:20" x14ac:dyDescent="0.3">
      <c r="P2932"/>
      <c r="Q2932"/>
      <c r="R2932"/>
      <c r="S2932"/>
      <c r="T2932"/>
    </row>
    <row r="2933" spans="16:20" x14ac:dyDescent="0.3">
      <c r="P2933"/>
      <c r="Q2933"/>
      <c r="R2933"/>
      <c r="S2933"/>
      <c r="T2933"/>
    </row>
    <row r="2934" spans="16:20" x14ac:dyDescent="0.3">
      <c r="P2934"/>
      <c r="Q2934"/>
      <c r="R2934"/>
      <c r="S2934"/>
      <c r="T2934"/>
    </row>
    <row r="2935" spans="16:20" x14ac:dyDescent="0.3">
      <c r="P2935"/>
      <c r="Q2935"/>
      <c r="R2935"/>
      <c r="S2935"/>
      <c r="T2935"/>
    </row>
    <row r="2936" spans="16:20" x14ac:dyDescent="0.3">
      <c r="P2936"/>
      <c r="Q2936"/>
      <c r="R2936"/>
      <c r="S2936"/>
      <c r="T2936"/>
    </row>
    <row r="2937" spans="16:20" x14ac:dyDescent="0.3">
      <c r="P2937"/>
      <c r="Q2937"/>
      <c r="R2937"/>
      <c r="S2937"/>
      <c r="T2937"/>
    </row>
    <row r="2938" spans="16:20" x14ac:dyDescent="0.3">
      <c r="P2938"/>
      <c r="Q2938"/>
      <c r="R2938"/>
      <c r="S2938"/>
      <c r="T2938"/>
    </row>
    <row r="2939" spans="16:20" x14ac:dyDescent="0.3">
      <c r="P2939"/>
      <c r="Q2939"/>
      <c r="R2939"/>
      <c r="S2939"/>
      <c r="T2939"/>
    </row>
    <row r="2940" spans="16:20" x14ac:dyDescent="0.3">
      <c r="P2940"/>
      <c r="Q2940"/>
      <c r="R2940"/>
      <c r="S2940"/>
      <c r="T2940"/>
    </row>
    <row r="2941" spans="16:20" x14ac:dyDescent="0.3">
      <c r="P2941"/>
      <c r="Q2941"/>
      <c r="R2941"/>
      <c r="S2941"/>
      <c r="T2941"/>
    </row>
    <row r="2942" spans="16:20" x14ac:dyDescent="0.3">
      <c r="P2942"/>
      <c r="Q2942"/>
      <c r="R2942"/>
      <c r="S2942"/>
      <c r="T2942"/>
    </row>
    <row r="2943" spans="16:20" x14ac:dyDescent="0.3">
      <c r="P2943"/>
      <c r="Q2943"/>
      <c r="R2943"/>
      <c r="S2943"/>
      <c r="T2943"/>
    </row>
    <row r="2944" spans="16:20" x14ac:dyDescent="0.3">
      <c r="P2944"/>
      <c r="Q2944"/>
      <c r="R2944"/>
      <c r="S2944"/>
      <c r="T2944"/>
    </row>
    <row r="2945" spans="16:20" x14ac:dyDescent="0.3">
      <c r="P2945"/>
      <c r="Q2945"/>
      <c r="R2945"/>
      <c r="S2945"/>
      <c r="T2945"/>
    </row>
    <row r="2946" spans="16:20" x14ac:dyDescent="0.3">
      <c r="P2946"/>
      <c r="Q2946"/>
      <c r="R2946"/>
      <c r="S2946"/>
      <c r="T2946"/>
    </row>
    <row r="2947" spans="16:20" x14ac:dyDescent="0.3">
      <c r="P2947"/>
      <c r="Q2947"/>
      <c r="R2947"/>
      <c r="S2947"/>
      <c r="T2947"/>
    </row>
    <row r="2948" spans="16:20" x14ac:dyDescent="0.3">
      <c r="P2948"/>
      <c r="Q2948"/>
      <c r="R2948"/>
      <c r="S2948"/>
      <c r="T2948"/>
    </row>
    <row r="2949" spans="16:20" x14ac:dyDescent="0.3">
      <c r="P2949"/>
      <c r="Q2949"/>
      <c r="R2949"/>
      <c r="S2949"/>
      <c r="T2949"/>
    </row>
    <row r="2950" spans="16:20" x14ac:dyDescent="0.3">
      <c r="P2950"/>
      <c r="Q2950"/>
      <c r="R2950"/>
      <c r="S2950"/>
      <c r="T2950"/>
    </row>
    <row r="2951" spans="16:20" x14ac:dyDescent="0.3">
      <c r="P2951"/>
      <c r="Q2951"/>
      <c r="R2951"/>
      <c r="S2951"/>
      <c r="T2951"/>
    </row>
    <row r="2952" spans="16:20" x14ac:dyDescent="0.3">
      <c r="P2952"/>
      <c r="Q2952"/>
      <c r="R2952"/>
      <c r="S2952"/>
      <c r="T2952"/>
    </row>
    <row r="2953" spans="16:20" x14ac:dyDescent="0.3">
      <c r="P2953"/>
      <c r="Q2953"/>
      <c r="R2953"/>
      <c r="S2953"/>
      <c r="T2953"/>
    </row>
    <row r="2954" spans="16:20" x14ac:dyDescent="0.3">
      <c r="P2954"/>
      <c r="Q2954"/>
      <c r="R2954"/>
      <c r="S2954"/>
      <c r="T2954"/>
    </row>
    <row r="2955" spans="16:20" x14ac:dyDescent="0.3">
      <c r="P2955"/>
      <c r="Q2955"/>
      <c r="R2955"/>
      <c r="S2955"/>
      <c r="T2955"/>
    </row>
    <row r="2956" spans="16:20" x14ac:dyDescent="0.3">
      <c r="P2956"/>
      <c r="Q2956"/>
      <c r="R2956"/>
      <c r="S2956"/>
      <c r="T2956"/>
    </row>
    <row r="2957" spans="16:20" x14ac:dyDescent="0.3">
      <c r="P2957"/>
      <c r="Q2957"/>
      <c r="R2957"/>
      <c r="S2957"/>
      <c r="T2957"/>
    </row>
    <row r="2958" spans="16:20" x14ac:dyDescent="0.3">
      <c r="P2958"/>
      <c r="Q2958"/>
      <c r="R2958"/>
      <c r="S2958"/>
      <c r="T2958"/>
    </row>
    <row r="2959" spans="16:20" x14ac:dyDescent="0.3">
      <c r="P2959"/>
      <c r="Q2959"/>
      <c r="R2959"/>
      <c r="S2959"/>
      <c r="T2959"/>
    </row>
    <row r="2960" spans="16:20" x14ac:dyDescent="0.3">
      <c r="P2960"/>
      <c r="Q2960"/>
      <c r="R2960"/>
      <c r="S2960"/>
      <c r="T2960"/>
    </row>
    <row r="2961" spans="16:20" x14ac:dyDescent="0.3">
      <c r="P2961"/>
      <c r="Q2961"/>
      <c r="R2961"/>
      <c r="S2961"/>
      <c r="T2961"/>
    </row>
    <row r="2962" spans="16:20" x14ac:dyDescent="0.3">
      <c r="P2962"/>
      <c r="Q2962"/>
      <c r="R2962"/>
      <c r="S2962"/>
      <c r="T2962"/>
    </row>
    <row r="2963" spans="16:20" x14ac:dyDescent="0.3">
      <c r="P2963"/>
      <c r="Q2963"/>
      <c r="R2963"/>
      <c r="S2963"/>
      <c r="T2963"/>
    </row>
    <row r="2964" spans="16:20" x14ac:dyDescent="0.3">
      <c r="P2964"/>
      <c r="Q2964"/>
      <c r="R2964"/>
      <c r="S2964"/>
      <c r="T2964"/>
    </row>
    <row r="2965" spans="16:20" x14ac:dyDescent="0.3">
      <c r="P2965"/>
      <c r="Q2965"/>
      <c r="R2965"/>
      <c r="S2965"/>
      <c r="T2965"/>
    </row>
    <row r="2966" spans="16:20" x14ac:dyDescent="0.3">
      <c r="P2966"/>
      <c r="Q2966"/>
      <c r="R2966"/>
      <c r="S2966"/>
      <c r="T2966"/>
    </row>
    <row r="2967" spans="16:20" x14ac:dyDescent="0.3">
      <c r="P2967"/>
      <c r="Q2967"/>
      <c r="R2967"/>
      <c r="S2967"/>
      <c r="T2967"/>
    </row>
    <row r="2968" spans="16:20" x14ac:dyDescent="0.3">
      <c r="P2968"/>
      <c r="Q2968"/>
      <c r="R2968"/>
      <c r="S2968"/>
      <c r="T2968"/>
    </row>
    <row r="2969" spans="16:20" x14ac:dyDescent="0.3">
      <c r="P2969"/>
      <c r="Q2969"/>
      <c r="R2969"/>
      <c r="S2969"/>
      <c r="T2969"/>
    </row>
    <row r="2970" spans="16:20" x14ac:dyDescent="0.3">
      <c r="P2970"/>
      <c r="Q2970"/>
      <c r="R2970"/>
      <c r="S2970"/>
      <c r="T2970"/>
    </row>
    <row r="2971" spans="16:20" x14ac:dyDescent="0.3">
      <c r="P2971"/>
      <c r="Q2971"/>
      <c r="R2971"/>
      <c r="S2971"/>
      <c r="T2971"/>
    </row>
    <row r="2972" spans="16:20" x14ac:dyDescent="0.3">
      <c r="P2972"/>
      <c r="Q2972"/>
      <c r="R2972"/>
      <c r="S2972"/>
      <c r="T2972"/>
    </row>
    <row r="2973" spans="16:20" x14ac:dyDescent="0.3">
      <c r="P2973"/>
      <c r="Q2973"/>
      <c r="R2973"/>
      <c r="S2973"/>
      <c r="T2973"/>
    </row>
    <row r="2974" spans="16:20" x14ac:dyDescent="0.3">
      <c r="P2974"/>
      <c r="Q2974"/>
      <c r="R2974"/>
      <c r="S2974"/>
      <c r="T2974"/>
    </row>
    <row r="2975" spans="16:20" x14ac:dyDescent="0.3">
      <c r="P2975"/>
      <c r="Q2975"/>
      <c r="R2975"/>
      <c r="S2975"/>
      <c r="T2975"/>
    </row>
    <row r="2976" spans="16:20" x14ac:dyDescent="0.3">
      <c r="P2976"/>
      <c r="Q2976"/>
      <c r="R2976"/>
      <c r="S2976"/>
      <c r="T2976"/>
    </row>
    <row r="2977" spans="16:20" x14ac:dyDescent="0.3">
      <c r="P2977"/>
      <c r="Q2977"/>
      <c r="R2977"/>
      <c r="S2977"/>
      <c r="T2977"/>
    </row>
    <row r="2978" spans="16:20" x14ac:dyDescent="0.3">
      <c r="P2978"/>
      <c r="Q2978"/>
      <c r="R2978"/>
      <c r="S2978"/>
      <c r="T2978"/>
    </row>
    <row r="2979" spans="16:20" x14ac:dyDescent="0.3">
      <c r="P2979"/>
      <c r="Q2979"/>
      <c r="R2979"/>
      <c r="S2979"/>
      <c r="T2979"/>
    </row>
    <row r="2980" spans="16:20" x14ac:dyDescent="0.3">
      <c r="P2980"/>
      <c r="Q2980"/>
      <c r="R2980"/>
      <c r="S2980"/>
      <c r="T2980"/>
    </row>
    <row r="2981" spans="16:20" x14ac:dyDescent="0.3">
      <c r="P2981"/>
      <c r="Q2981"/>
      <c r="R2981"/>
      <c r="S2981"/>
      <c r="T2981"/>
    </row>
    <row r="2982" spans="16:20" x14ac:dyDescent="0.3">
      <c r="P2982"/>
      <c r="Q2982"/>
      <c r="R2982"/>
      <c r="S2982"/>
      <c r="T2982"/>
    </row>
    <row r="2983" spans="16:20" x14ac:dyDescent="0.3">
      <c r="P2983"/>
      <c r="Q2983"/>
      <c r="R2983"/>
      <c r="S2983"/>
      <c r="T2983"/>
    </row>
    <row r="2984" spans="16:20" x14ac:dyDescent="0.3">
      <c r="P2984"/>
      <c r="Q2984"/>
      <c r="R2984"/>
      <c r="S2984"/>
      <c r="T2984"/>
    </row>
    <row r="2985" spans="16:20" x14ac:dyDescent="0.3">
      <c r="P2985"/>
      <c r="Q2985"/>
      <c r="R2985"/>
      <c r="S2985"/>
      <c r="T2985"/>
    </row>
    <row r="2986" spans="16:20" x14ac:dyDescent="0.3">
      <c r="P2986"/>
      <c r="Q2986"/>
      <c r="R2986"/>
      <c r="S2986"/>
      <c r="T2986"/>
    </row>
    <row r="2987" spans="16:20" x14ac:dyDescent="0.3">
      <c r="P2987"/>
      <c r="Q2987"/>
      <c r="R2987"/>
      <c r="S2987"/>
      <c r="T2987"/>
    </row>
    <row r="2988" spans="16:20" x14ac:dyDescent="0.3">
      <c r="P2988"/>
      <c r="Q2988"/>
      <c r="R2988"/>
      <c r="S2988"/>
      <c r="T2988"/>
    </row>
    <row r="2989" spans="16:20" x14ac:dyDescent="0.3">
      <c r="P2989"/>
      <c r="Q2989"/>
      <c r="R2989"/>
      <c r="S2989"/>
      <c r="T2989"/>
    </row>
    <row r="2990" spans="16:20" x14ac:dyDescent="0.3">
      <c r="P2990"/>
      <c r="Q2990"/>
      <c r="R2990"/>
      <c r="S2990"/>
      <c r="T2990"/>
    </row>
    <row r="2991" spans="16:20" x14ac:dyDescent="0.3">
      <c r="P2991"/>
      <c r="Q2991"/>
      <c r="R2991"/>
      <c r="S2991"/>
      <c r="T2991"/>
    </row>
    <row r="2992" spans="16:20" x14ac:dyDescent="0.3">
      <c r="P2992"/>
      <c r="Q2992"/>
      <c r="R2992"/>
      <c r="S2992"/>
      <c r="T2992"/>
    </row>
    <row r="2993" spans="16:20" x14ac:dyDescent="0.3">
      <c r="P2993"/>
      <c r="Q2993"/>
      <c r="R2993"/>
      <c r="S2993"/>
      <c r="T2993"/>
    </row>
    <row r="2994" spans="16:20" x14ac:dyDescent="0.3">
      <c r="P2994"/>
      <c r="Q2994"/>
      <c r="R2994"/>
      <c r="S2994"/>
      <c r="T2994"/>
    </row>
    <row r="2995" spans="16:20" x14ac:dyDescent="0.3">
      <c r="P2995"/>
      <c r="Q2995"/>
      <c r="R2995"/>
      <c r="S2995"/>
      <c r="T2995"/>
    </row>
    <row r="2996" spans="16:20" x14ac:dyDescent="0.3">
      <c r="P2996"/>
      <c r="Q2996"/>
      <c r="R2996"/>
      <c r="S2996"/>
      <c r="T2996"/>
    </row>
    <row r="2997" spans="16:20" x14ac:dyDescent="0.3">
      <c r="P2997"/>
      <c r="Q2997"/>
      <c r="R2997"/>
      <c r="S2997"/>
      <c r="T2997"/>
    </row>
    <row r="2998" spans="16:20" x14ac:dyDescent="0.3">
      <c r="P2998"/>
      <c r="Q2998"/>
      <c r="R2998"/>
      <c r="S2998"/>
      <c r="T2998"/>
    </row>
    <row r="2999" spans="16:20" x14ac:dyDescent="0.3">
      <c r="P2999"/>
      <c r="Q2999"/>
      <c r="R2999"/>
      <c r="S2999"/>
      <c r="T2999"/>
    </row>
    <row r="3000" spans="16:20" x14ac:dyDescent="0.3">
      <c r="P3000"/>
      <c r="Q3000"/>
      <c r="R3000"/>
      <c r="S3000"/>
      <c r="T3000"/>
    </row>
    <row r="3001" spans="16:20" x14ac:dyDescent="0.3">
      <c r="P3001"/>
      <c r="Q3001"/>
      <c r="R3001"/>
      <c r="S3001"/>
      <c r="T3001"/>
    </row>
    <row r="3002" spans="16:20" x14ac:dyDescent="0.3">
      <c r="P3002"/>
      <c r="Q3002"/>
      <c r="R3002"/>
      <c r="S3002"/>
      <c r="T3002"/>
    </row>
    <row r="3003" spans="16:20" x14ac:dyDescent="0.3">
      <c r="P3003"/>
      <c r="Q3003"/>
      <c r="R3003"/>
      <c r="S3003"/>
      <c r="T3003"/>
    </row>
    <row r="3004" spans="16:20" x14ac:dyDescent="0.3">
      <c r="P3004"/>
      <c r="Q3004"/>
      <c r="R3004"/>
      <c r="S3004"/>
      <c r="T3004"/>
    </row>
    <row r="3005" spans="16:20" x14ac:dyDescent="0.3">
      <c r="P3005"/>
      <c r="Q3005"/>
      <c r="R3005"/>
      <c r="S3005"/>
      <c r="T3005"/>
    </row>
    <row r="3006" spans="16:20" x14ac:dyDescent="0.3">
      <c r="P3006"/>
      <c r="Q3006"/>
      <c r="R3006"/>
      <c r="S3006"/>
      <c r="T3006"/>
    </row>
    <row r="3007" spans="16:20" x14ac:dyDescent="0.3">
      <c r="P3007"/>
      <c r="Q3007"/>
      <c r="R3007"/>
      <c r="S3007"/>
      <c r="T3007"/>
    </row>
    <row r="3008" spans="16:20" x14ac:dyDescent="0.3">
      <c r="P3008"/>
      <c r="Q3008"/>
      <c r="R3008"/>
      <c r="S3008"/>
      <c r="T3008"/>
    </row>
    <row r="3009" spans="16:20" x14ac:dyDescent="0.3">
      <c r="P3009"/>
      <c r="Q3009"/>
      <c r="R3009"/>
      <c r="S3009"/>
      <c r="T3009"/>
    </row>
    <row r="3010" spans="16:20" x14ac:dyDescent="0.3">
      <c r="P3010"/>
      <c r="Q3010"/>
      <c r="R3010"/>
      <c r="S3010"/>
      <c r="T3010"/>
    </row>
    <row r="3011" spans="16:20" x14ac:dyDescent="0.3">
      <c r="P3011"/>
      <c r="Q3011"/>
      <c r="R3011"/>
      <c r="S3011"/>
      <c r="T3011"/>
    </row>
    <row r="3012" spans="16:20" x14ac:dyDescent="0.3">
      <c r="P3012"/>
      <c r="Q3012"/>
      <c r="R3012"/>
      <c r="S3012"/>
      <c r="T3012"/>
    </row>
    <row r="3013" spans="16:20" x14ac:dyDescent="0.3">
      <c r="P3013"/>
      <c r="Q3013"/>
      <c r="R3013"/>
      <c r="S3013"/>
      <c r="T3013"/>
    </row>
    <row r="3014" spans="16:20" x14ac:dyDescent="0.3">
      <c r="P3014"/>
      <c r="Q3014"/>
      <c r="R3014"/>
      <c r="S3014"/>
      <c r="T3014"/>
    </row>
    <row r="3015" spans="16:20" x14ac:dyDescent="0.3">
      <c r="P3015"/>
      <c r="Q3015"/>
      <c r="R3015"/>
      <c r="S3015"/>
      <c r="T3015"/>
    </row>
    <row r="3016" spans="16:20" x14ac:dyDescent="0.3">
      <c r="P3016"/>
      <c r="Q3016"/>
      <c r="R3016"/>
      <c r="S3016"/>
      <c r="T3016"/>
    </row>
    <row r="3017" spans="16:20" x14ac:dyDescent="0.3">
      <c r="P3017"/>
      <c r="Q3017"/>
      <c r="R3017"/>
      <c r="S3017"/>
      <c r="T3017"/>
    </row>
    <row r="3018" spans="16:20" x14ac:dyDescent="0.3">
      <c r="P3018"/>
      <c r="Q3018"/>
      <c r="R3018"/>
      <c r="S3018"/>
      <c r="T3018"/>
    </row>
    <row r="3019" spans="16:20" x14ac:dyDescent="0.3">
      <c r="P3019"/>
      <c r="Q3019"/>
      <c r="R3019"/>
      <c r="S3019"/>
      <c r="T3019"/>
    </row>
    <row r="3020" spans="16:20" x14ac:dyDescent="0.3">
      <c r="P3020"/>
      <c r="Q3020"/>
      <c r="R3020"/>
      <c r="S3020"/>
      <c r="T3020"/>
    </row>
    <row r="3021" spans="16:20" x14ac:dyDescent="0.3">
      <c r="P3021"/>
      <c r="Q3021"/>
      <c r="R3021"/>
      <c r="S3021"/>
      <c r="T3021"/>
    </row>
    <row r="3022" spans="16:20" x14ac:dyDescent="0.3">
      <c r="P3022"/>
      <c r="Q3022"/>
      <c r="R3022"/>
      <c r="S3022"/>
      <c r="T3022"/>
    </row>
    <row r="3023" spans="16:20" x14ac:dyDescent="0.3">
      <c r="P3023"/>
      <c r="Q3023"/>
      <c r="R3023"/>
      <c r="S3023"/>
      <c r="T3023"/>
    </row>
    <row r="3024" spans="16:20" x14ac:dyDescent="0.3">
      <c r="P3024"/>
      <c r="Q3024"/>
      <c r="R3024"/>
      <c r="S3024"/>
      <c r="T3024"/>
    </row>
    <row r="3025" spans="16:20" x14ac:dyDescent="0.3">
      <c r="P3025"/>
      <c r="Q3025"/>
      <c r="R3025"/>
      <c r="S3025"/>
      <c r="T3025"/>
    </row>
    <row r="3026" spans="16:20" x14ac:dyDescent="0.3">
      <c r="P3026"/>
      <c r="Q3026"/>
      <c r="R3026"/>
      <c r="S3026"/>
      <c r="T3026"/>
    </row>
    <row r="3027" spans="16:20" x14ac:dyDescent="0.3">
      <c r="P3027"/>
      <c r="Q3027"/>
      <c r="R3027"/>
      <c r="S3027"/>
      <c r="T3027"/>
    </row>
    <row r="3028" spans="16:20" x14ac:dyDescent="0.3">
      <c r="P3028"/>
      <c r="Q3028"/>
      <c r="R3028"/>
      <c r="S3028"/>
      <c r="T3028"/>
    </row>
    <row r="3029" spans="16:20" x14ac:dyDescent="0.3">
      <c r="P3029"/>
      <c r="Q3029"/>
      <c r="R3029"/>
      <c r="S3029"/>
      <c r="T3029"/>
    </row>
    <row r="3030" spans="16:20" x14ac:dyDescent="0.3">
      <c r="P3030"/>
      <c r="Q3030"/>
      <c r="R3030"/>
      <c r="S3030"/>
      <c r="T3030"/>
    </row>
    <row r="3031" spans="16:20" x14ac:dyDescent="0.3">
      <c r="P3031"/>
      <c r="Q3031"/>
      <c r="R3031"/>
      <c r="S3031"/>
      <c r="T3031"/>
    </row>
    <row r="3032" spans="16:20" x14ac:dyDescent="0.3">
      <c r="P3032"/>
      <c r="Q3032"/>
      <c r="R3032"/>
      <c r="S3032"/>
      <c r="T3032"/>
    </row>
    <row r="3033" spans="16:20" x14ac:dyDescent="0.3">
      <c r="P3033"/>
      <c r="Q3033"/>
      <c r="R3033"/>
      <c r="S3033"/>
      <c r="T3033"/>
    </row>
    <row r="3034" spans="16:20" x14ac:dyDescent="0.3">
      <c r="P3034"/>
      <c r="Q3034"/>
      <c r="R3034"/>
      <c r="S3034"/>
      <c r="T3034"/>
    </row>
    <row r="3035" spans="16:20" x14ac:dyDescent="0.3">
      <c r="P3035"/>
      <c r="Q3035"/>
      <c r="R3035"/>
      <c r="S3035"/>
      <c r="T3035"/>
    </row>
    <row r="3036" spans="16:20" x14ac:dyDescent="0.3">
      <c r="P3036"/>
      <c r="Q3036"/>
      <c r="R3036"/>
      <c r="S3036"/>
      <c r="T3036"/>
    </row>
    <row r="3037" spans="16:20" x14ac:dyDescent="0.3">
      <c r="P3037"/>
      <c r="Q3037"/>
      <c r="R3037"/>
      <c r="S3037"/>
      <c r="T3037"/>
    </row>
    <row r="3038" spans="16:20" x14ac:dyDescent="0.3">
      <c r="P3038"/>
      <c r="Q3038"/>
      <c r="R3038"/>
      <c r="S3038"/>
      <c r="T3038"/>
    </row>
    <row r="3039" spans="16:20" x14ac:dyDescent="0.3">
      <c r="P3039"/>
      <c r="Q3039"/>
      <c r="R3039"/>
      <c r="S3039"/>
      <c r="T3039"/>
    </row>
    <row r="3040" spans="16:20" x14ac:dyDescent="0.3">
      <c r="P3040"/>
      <c r="Q3040"/>
      <c r="R3040"/>
      <c r="S3040"/>
      <c r="T3040"/>
    </row>
    <row r="3041" spans="16:20" x14ac:dyDescent="0.3">
      <c r="P3041"/>
      <c r="Q3041"/>
      <c r="R3041"/>
      <c r="S3041"/>
      <c r="T3041"/>
    </row>
    <row r="3042" spans="16:20" x14ac:dyDescent="0.3">
      <c r="P3042"/>
      <c r="Q3042"/>
      <c r="R3042"/>
      <c r="S3042"/>
      <c r="T3042"/>
    </row>
    <row r="3043" spans="16:20" x14ac:dyDescent="0.3">
      <c r="P3043"/>
      <c r="Q3043"/>
      <c r="R3043"/>
      <c r="S3043"/>
      <c r="T3043"/>
    </row>
    <row r="3044" spans="16:20" x14ac:dyDescent="0.3">
      <c r="P3044"/>
      <c r="Q3044"/>
      <c r="R3044"/>
      <c r="S3044"/>
      <c r="T3044"/>
    </row>
    <row r="3045" spans="16:20" x14ac:dyDescent="0.3">
      <c r="P3045"/>
      <c r="Q3045"/>
      <c r="R3045"/>
      <c r="S3045"/>
      <c r="T3045"/>
    </row>
    <row r="3046" spans="16:20" x14ac:dyDescent="0.3">
      <c r="P3046"/>
      <c r="Q3046"/>
      <c r="R3046"/>
      <c r="S3046"/>
      <c r="T3046"/>
    </row>
    <row r="3047" spans="16:20" x14ac:dyDescent="0.3">
      <c r="P3047"/>
      <c r="Q3047"/>
      <c r="R3047"/>
      <c r="S3047"/>
      <c r="T3047"/>
    </row>
    <row r="3048" spans="16:20" x14ac:dyDescent="0.3">
      <c r="P3048"/>
      <c r="Q3048"/>
      <c r="R3048"/>
      <c r="S3048"/>
      <c r="T3048"/>
    </row>
    <row r="3049" spans="16:20" x14ac:dyDescent="0.3">
      <c r="P3049"/>
      <c r="Q3049"/>
      <c r="R3049"/>
      <c r="S3049"/>
      <c r="T3049"/>
    </row>
    <row r="3050" spans="16:20" x14ac:dyDescent="0.3">
      <c r="P3050"/>
      <c r="Q3050"/>
      <c r="R3050"/>
      <c r="S3050"/>
      <c r="T3050"/>
    </row>
    <row r="3051" spans="16:20" x14ac:dyDescent="0.3">
      <c r="P3051"/>
      <c r="Q3051"/>
      <c r="R3051"/>
      <c r="S3051"/>
      <c r="T3051"/>
    </row>
    <row r="3052" spans="16:20" x14ac:dyDescent="0.3">
      <c r="P3052"/>
      <c r="Q3052"/>
      <c r="R3052"/>
      <c r="S3052"/>
      <c r="T3052"/>
    </row>
    <row r="3053" spans="16:20" x14ac:dyDescent="0.3">
      <c r="P3053"/>
      <c r="Q3053"/>
      <c r="R3053"/>
      <c r="S3053"/>
      <c r="T3053"/>
    </row>
    <row r="3054" spans="16:20" x14ac:dyDescent="0.3">
      <c r="P3054"/>
      <c r="Q3054"/>
      <c r="R3054"/>
      <c r="S3054"/>
      <c r="T3054"/>
    </row>
    <row r="3055" spans="16:20" x14ac:dyDescent="0.3">
      <c r="P3055"/>
      <c r="Q3055"/>
      <c r="R3055"/>
      <c r="S3055"/>
      <c r="T3055"/>
    </row>
    <row r="3056" spans="16:20" x14ac:dyDescent="0.3">
      <c r="P3056"/>
      <c r="Q3056"/>
      <c r="R3056"/>
      <c r="S3056"/>
      <c r="T3056"/>
    </row>
    <row r="3057" spans="16:20" x14ac:dyDescent="0.3">
      <c r="P3057"/>
      <c r="Q3057"/>
      <c r="R3057"/>
      <c r="S3057"/>
      <c r="T3057"/>
    </row>
    <row r="3058" spans="16:20" x14ac:dyDescent="0.3">
      <c r="P3058"/>
      <c r="Q3058"/>
      <c r="R3058"/>
      <c r="S3058"/>
      <c r="T3058"/>
    </row>
    <row r="3059" spans="16:20" x14ac:dyDescent="0.3">
      <c r="P3059"/>
      <c r="Q3059"/>
      <c r="R3059"/>
      <c r="S3059"/>
      <c r="T3059"/>
    </row>
    <row r="3060" spans="16:20" x14ac:dyDescent="0.3">
      <c r="P3060"/>
      <c r="Q3060"/>
      <c r="R3060"/>
      <c r="S3060"/>
      <c r="T3060"/>
    </row>
    <row r="3061" spans="16:20" x14ac:dyDescent="0.3">
      <c r="P3061"/>
      <c r="Q3061"/>
      <c r="R3061"/>
      <c r="S3061"/>
      <c r="T3061"/>
    </row>
    <row r="3062" spans="16:20" x14ac:dyDescent="0.3">
      <c r="P3062"/>
      <c r="Q3062"/>
      <c r="R3062"/>
      <c r="S3062"/>
      <c r="T3062"/>
    </row>
    <row r="3063" spans="16:20" x14ac:dyDescent="0.3">
      <c r="P3063"/>
      <c r="Q3063"/>
      <c r="R3063"/>
      <c r="S3063"/>
      <c r="T3063"/>
    </row>
    <row r="3064" spans="16:20" x14ac:dyDescent="0.3">
      <c r="P3064"/>
      <c r="Q3064"/>
      <c r="R3064"/>
      <c r="S3064"/>
      <c r="T3064"/>
    </row>
    <row r="3065" spans="16:20" x14ac:dyDescent="0.3">
      <c r="P3065"/>
      <c r="Q3065"/>
      <c r="R3065"/>
      <c r="S3065"/>
      <c r="T3065"/>
    </row>
    <row r="3066" spans="16:20" x14ac:dyDescent="0.3">
      <c r="P3066"/>
      <c r="Q3066"/>
      <c r="R3066"/>
      <c r="S3066"/>
      <c r="T3066"/>
    </row>
    <row r="3067" spans="16:20" x14ac:dyDescent="0.3">
      <c r="P3067"/>
      <c r="Q3067"/>
      <c r="R3067"/>
      <c r="S3067"/>
      <c r="T3067"/>
    </row>
    <row r="3068" spans="16:20" x14ac:dyDescent="0.3">
      <c r="P3068"/>
      <c r="Q3068"/>
      <c r="R3068"/>
      <c r="S3068"/>
      <c r="T3068"/>
    </row>
    <row r="3069" spans="16:20" x14ac:dyDescent="0.3">
      <c r="P3069"/>
      <c r="Q3069"/>
      <c r="R3069"/>
      <c r="S3069"/>
      <c r="T3069"/>
    </row>
    <row r="3070" spans="16:20" x14ac:dyDescent="0.3">
      <c r="P3070"/>
      <c r="Q3070"/>
      <c r="R3070"/>
      <c r="S3070"/>
      <c r="T3070"/>
    </row>
    <row r="3071" spans="16:20" x14ac:dyDescent="0.3">
      <c r="P3071"/>
      <c r="Q3071"/>
      <c r="R3071"/>
      <c r="S3071"/>
      <c r="T3071"/>
    </row>
    <row r="3072" spans="16:20" x14ac:dyDescent="0.3">
      <c r="P3072"/>
      <c r="Q3072"/>
      <c r="R3072"/>
      <c r="S3072"/>
      <c r="T3072"/>
    </row>
    <row r="3073" spans="16:20" x14ac:dyDescent="0.3">
      <c r="P3073"/>
      <c r="Q3073"/>
      <c r="R3073"/>
      <c r="S3073"/>
      <c r="T3073"/>
    </row>
    <row r="3074" spans="16:20" x14ac:dyDescent="0.3">
      <c r="P3074"/>
      <c r="Q3074"/>
      <c r="R3074"/>
      <c r="S3074"/>
      <c r="T3074"/>
    </row>
    <row r="3075" spans="16:20" x14ac:dyDescent="0.3">
      <c r="P3075"/>
      <c r="Q3075"/>
      <c r="R3075"/>
      <c r="S3075"/>
      <c r="T3075"/>
    </row>
    <row r="3076" spans="16:20" x14ac:dyDescent="0.3">
      <c r="P3076"/>
      <c r="Q3076"/>
      <c r="R3076"/>
      <c r="S3076"/>
      <c r="T3076"/>
    </row>
    <row r="3077" spans="16:20" x14ac:dyDescent="0.3">
      <c r="P3077"/>
      <c r="Q3077"/>
      <c r="R3077"/>
      <c r="S3077"/>
      <c r="T3077"/>
    </row>
    <row r="3078" spans="16:20" x14ac:dyDescent="0.3">
      <c r="P3078"/>
      <c r="Q3078"/>
      <c r="R3078"/>
      <c r="S3078"/>
      <c r="T3078"/>
    </row>
    <row r="3079" spans="16:20" x14ac:dyDescent="0.3">
      <c r="P3079"/>
      <c r="Q3079"/>
      <c r="R3079"/>
      <c r="S3079"/>
      <c r="T3079"/>
    </row>
    <row r="3080" spans="16:20" x14ac:dyDescent="0.3">
      <c r="P3080"/>
      <c r="Q3080"/>
      <c r="R3080"/>
      <c r="S3080"/>
      <c r="T3080"/>
    </row>
    <row r="3081" spans="16:20" x14ac:dyDescent="0.3">
      <c r="P3081"/>
      <c r="Q3081"/>
      <c r="R3081"/>
      <c r="S3081"/>
      <c r="T3081"/>
    </row>
    <row r="3082" spans="16:20" x14ac:dyDescent="0.3">
      <c r="P3082"/>
      <c r="Q3082"/>
      <c r="R3082"/>
      <c r="S3082"/>
      <c r="T3082"/>
    </row>
    <row r="3083" spans="16:20" x14ac:dyDescent="0.3">
      <c r="P3083"/>
      <c r="Q3083"/>
      <c r="R3083"/>
      <c r="S3083"/>
      <c r="T3083"/>
    </row>
    <row r="3084" spans="16:20" x14ac:dyDescent="0.3">
      <c r="P3084"/>
      <c r="Q3084"/>
      <c r="R3084"/>
      <c r="S3084"/>
      <c r="T3084"/>
    </row>
    <row r="3085" spans="16:20" x14ac:dyDescent="0.3">
      <c r="P3085"/>
      <c r="Q3085"/>
      <c r="R3085"/>
      <c r="S3085"/>
      <c r="T3085"/>
    </row>
    <row r="3086" spans="16:20" x14ac:dyDescent="0.3">
      <c r="P3086"/>
      <c r="Q3086"/>
      <c r="R3086"/>
      <c r="S3086"/>
      <c r="T3086"/>
    </row>
    <row r="3087" spans="16:20" x14ac:dyDescent="0.3">
      <c r="P3087"/>
      <c r="Q3087"/>
      <c r="R3087"/>
      <c r="S3087"/>
      <c r="T3087"/>
    </row>
    <row r="3088" spans="16:20" x14ac:dyDescent="0.3">
      <c r="P3088"/>
      <c r="Q3088"/>
      <c r="R3088"/>
      <c r="S3088"/>
      <c r="T3088"/>
    </row>
    <row r="3089" spans="16:20" x14ac:dyDescent="0.3">
      <c r="P3089"/>
      <c r="Q3089"/>
      <c r="R3089"/>
      <c r="S3089"/>
      <c r="T3089"/>
    </row>
    <row r="3090" spans="16:20" x14ac:dyDescent="0.3">
      <c r="P3090"/>
      <c r="Q3090"/>
      <c r="R3090"/>
      <c r="S3090"/>
      <c r="T3090"/>
    </row>
    <row r="3091" spans="16:20" x14ac:dyDescent="0.3">
      <c r="P3091"/>
      <c r="Q3091"/>
      <c r="R3091"/>
      <c r="S3091"/>
      <c r="T3091"/>
    </row>
    <row r="3092" spans="16:20" x14ac:dyDescent="0.3">
      <c r="P3092"/>
      <c r="Q3092"/>
      <c r="R3092"/>
      <c r="S3092"/>
      <c r="T3092"/>
    </row>
    <row r="3093" spans="16:20" x14ac:dyDescent="0.3">
      <c r="P3093"/>
      <c r="Q3093"/>
      <c r="R3093"/>
      <c r="S3093"/>
      <c r="T3093"/>
    </row>
    <row r="3094" spans="16:20" x14ac:dyDescent="0.3">
      <c r="P3094"/>
      <c r="Q3094"/>
      <c r="R3094"/>
      <c r="S3094"/>
      <c r="T3094"/>
    </row>
    <row r="3095" spans="16:20" x14ac:dyDescent="0.3">
      <c r="P3095"/>
      <c r="Q3095"/>
      <c r="R3095"/>
      <c r="S3095"/>
      <c r="T3095"/>
    </row>
    <row r="3096" spans="16:20" x14ac:dyDescent="0.3">
      <c r="P3096"/>
      <c r="Q3096"/>
      <c r="R3096"/>
      <c r="S3096"/>
      <c r="T3096"/>
    </row>
    <row r="3097" spans="16:20" x14ac:dyDescent="0.3">
      <c r="P3097"/>
      <c r="Q3097"/>
      <c r="R3097"/>
      <c r="S3097"/>
      <c r="T3097"/>
    </row>
    <row r="3098" spans="16:20" x14ac:dyDescent="0.3">
      <c r="P3098"/>
      <c r="Q3098"/>
      <c r="R3098"/>
      <c r="S3098"/>
      <c r="T3098"/>
    </row>
    <row r="3099" spans="16:20" x14ac:dyDescent="0.3">
      <c r="P3099"/>
      <c r="Q3099"/>
      <c r="R3099"/>
      <c r="S3099"/>
      <c r="T3099"/>
    </row>
    <row r="3100" spans="16:20" x14ac:dyDescent="0.3">
      <c r="P3100"/>
      <c r="Q3100"/>
      <c r="R3100"/>
      <c r="S3100"/>
      <c r="T3100"/>
    </row>
    <row r="3101" spans="16:20" x14ac:dyDescent="0.3">
      <c r="P3101"/>
      <c r="Q3101"/>
      <c r="R3101"/>
      <c r="S3101"/>
      <c r="T3101"/>
    </row>
    <row r="3102" spans="16:20" x14ac:dyDescent="0.3">
      <c r="P3102"/>
      <c r="Q3102"/>
      <c r="R3102"/>
      <c r="S3102"/>
      <c r="T3102"/>
    </row>
    <row r="3103" spans="16:20" x14ac:dyDescent="0.3">
      <c r="P3103"/>
      <c r="Q3103"/>
      <c r="R3103"/>
      <c r="S3103"/>
      <c r="T3103"/>
    </row>
    <row r="3104" spans="16:20" x14ac:dyDescent="0.3">
      <c r="P3104"/>
      <c r="Q3104"/>
      <c r="R3104"/>
      <c r="S3104"/>
      <c r="T3104"/>
    </row>
    <row r="3105" spans="16:20" x14ac:dyDescent="0.3">
      <c r="P3105"/>
      <c r="Q3105"/>
      <c r="R3105"/>
      <c r="S3105"/>
      <c r="T3105"/>
    </row>
    <row r="3106" spans="16:20" x14ac:dyDescent="0.3">
      <c r="P3106"/>
      <c r="Q3106"/>
      <c r="R3106"/>
      <c r="S3106"/>
      <c r="T3106"/>
    </row>
    <row r="3107" spans="16:20" x14ac:dyDescent="0.3">
      <c r="P3107"/>
      <c r="Q3107"/>
      <c r="R3107"/>
      <c r="S3107"/>
      <c r="T3107"/>
    </row>
    <row r="3108" spans="16:20" x14ac:dyDescent="0.3">
      <c r="P3108"/>
      <c r="Q3108"/>
      <c r="R3108"/>
      <c r="S3108"/>
      <c r="T3108"/>
    </row>
    <row r="3109" spans="16:20" x14ac:dyDescent="0.3">
      <c r="P3109"/>
      <c r="Q3109"/>
      <c r="R3109"/>
      <c r="S3109"/>
      <c r="T3109"/>
    </row>
    <row r="3110" spans="16:20" x14ac:dyDescent="0.3">
      <c r="P3110"/>
      <c r="Q3110"/>
      <c r="R3110"/>
      <c r="S3110"/>
      <c r="T3110"/>
    </row>
    <row r="3111" spans="16:20" x14ac:dyDescent="0.3">
      <c r="P3111"/>
      <c r="Q3111"/>
      <c r="R3111"/>
      <c r="S3111"/>
      <c r="T3111"/>
    </row>
    <row r="3112" spans="16:20" x14ac:dyDescent="0.3">
      <c r="P3112"/>
      <c r="Q3112"/>
      <c r="R3112"/>
      <c r="S3112"/>
      <c r="T3112"/>
    </row>
    <row r="3113" spans="16:20" x14ac:dyDescent="0.3">
      <c r="P3113"/>
      <c r="Q3113"/>
      <c r="R3113"/>
      <c r="S3113"/>
      <c r="T3113"/>
    </row>
    <row r="3114" spans="16:20" x14ac:dyDescent="0.3">
      <c r="P3114"/>
      <c r="Q3114"/>
      <c r="R3114"/>
      <c r="S3114"/>
      <c r="T3114"/>
    </row>
    <row r="3115" spans="16:20" x14ac:dyDescent="0.3">
      <c r="P3115"/>
      <c r="Q3115"/>
      <c r="R3115"/>
      <c r="S3115"/>
      <c r="T3115"/>
    </row>
    <row r="3116" spans="16:20" x14ac:dyDescent="0.3">
      <c r="P3116"/>
      <c r="Q3116"/>
      <c r="R3116"/>
      <c r="S3116"/>
      <c r="T3116"/>
    </row>
    <row r="3117" spans="16:20" x14ac:dyDescent="0.3">
      <c r="P3117"/>
      <c r="Q3117"/>
      <c r="R3117"/>
      <c r="S3117"/>
      <c r="T3117"/>
    </row>
    <row r="3118" spans="16:20" x14ac:dyDescent="0.3">
      <c r="P3118"/>
      <c r="Q3118"/>
      <c r="R3118"/>
      <c r="S3118"/>
      <c r="T3118"/>
    </row>
    <row r="3119" spans="16:20" x14ac:dyDescent="0.3">
      <c r="P3119"/>
      <c r="Q3119"/>
      <c r="R3119"/>
      <c r="S3119"/>
      <c r="T3119"/>
    </row>
    <row r="3120" spans="16:20" x14ac:dyDescent="0.3">
      <c r="P3120"/>
      <c r="Q3120"/>
      <c r="R3120"/>
      <c r="S3120"/>
      <c r="T3120"/>
    </row>
    <row r="3121" spans="16:20" x14ac:dyDescent="0.3">
      <c r="P3121"/>
      <c r="Q3121"/>
      <c r="R3121"/>
      <c r="S3121"/>
      <c r="T3121"/>
    </row>
    <row r="3122" spans="16:20" x14ac:dyDescent="0.3">
      <c r="P3122"/>
      <c r="Q3122"/>
      <c r="R3122"/>
      <c r="S3122"/>
      <c r="T3122"/>
    </row>
    <row r="3123" spans="16:20" x14ac:dyDescent="0.3">
      <c r="P3123"/>
      <c r="Q3123"/>
      <c r="R3123"/>
      <c r="S3123"/>
      <c r="T3123"/>
    </row>
    <row r="3124" spans="16:20" x14ac:dyDescent="0.3">
      <c r="P3124"/>
      <c r="Q3124"/>
      <c r="R3124"/>
      <c r="S3124"/>
      <c r="T3124"/>
    </row>
    <row r="3125" spans="16:20" x14ac:dyDescent="0.3">
      <c r="P3125"/>
      <c r="Q3125"/>
      <c r="R3125"/>
      <c r="S3125"/>
      <c r="T3125"/>
    </row>
    <row r="3126" spans="16:20" x14ac:dyDescent="0.3">
      <c r="P3126"/>
      <c r="Q3126"/>
      <c r="R3126"/>
      <c r="S3126"/>
      <c r="T3126"/>
    </row>
    <row r="3127" spans="16:20" x14ac:dyDescent="0.3">
      <c r="P3127"/>
      <c r="Q3127"/>
      <c r="R3127"/>
      <c r="S3127"/>
      <c r="T3127"/>
    </row>
    <row r="3128" spans="16:20" x14ac:dyDescent="0.3">
      <c r="P3128"/>
      <c r="Q3128"/>
      <c r="R3128"/>
      <c r="S3128"/>
      <c r="T3128"/>
    </row>
    <row r="3129" spans="16:20" x14ac:dyDescent="0.3">
      <c r="P3129"/>
      <c r="Q3129"/>
      <c r="R3129"/>
      <c r="S3129"/>
      <c r="T3129"/>
    </row>
    <row r="3130" spans="16:20" x14ac:dyDescent="0.3">
      <c r="P3130"/>
      <c r="Q3130"/>
      <c r="R3130"/>
      <c r="S3130"/>
      <c r="T3130"/>
    </row>
    <row r="3131" spans="16:20" x14ac:dyDescent="0.3">
      <c r="P3131"/>
      <c r="Q3131"/>
      <c r="R3131"/>
      <c r="S3131"/>
      <c r="T3131"/>
    </row>
    <row r="3132" spans="16:20" x14ac:dyDescent="0.3">
      <c r="P3132"/>
      <c r="Q3132"/>
      <c r="R3132"/>
      <c r="S3132"/>
      <c r="T3132"/>
    </row>
    <row r="3133" spans="16:20" x14ac:dyDescent="0.3">
      <c r="P3133"/>
      <c r="Q3133"/>
      <c r="R3133"/>
      <c r="S3133"/>
      <c r="T3133"/>
    </row>
    <row r="3134" spans="16:20" x14ac:dyDescent="0.3">
      <c r="P3134"/>
      <c r="Q3134"/>
      <c r="R3134"/>
      <c r="S3134"/>
      <c r="T3134"/>
    </row>
    <row r="3135" spans="16:20" x14ac:dyDescent="0.3">
      <c r="P3135"/>
      <c r="Q3135"/>
      <c r="R3135"/>
      <c r="S3135"/>
      <c r="T3135"/>
    </row>
    <row r="3136" spans="16:20" x14ac:dyDescent="0.3">
      <c r="P3136"/>
      <c r="Q3136"/>
      <c r="R3136"/>
      <c r="S3136"/>
      <c r="T3136"/>
    </row>
    <row r="3137" spans="16:20" x14ac:dyDescent="0.3">
      <c r="P3137"/>
      <c r="Q3137"/>
      <c r="R3137"/>
      <c r="S3137"/>
      <c r="T3137"/>
    </row>
    <row r="3138" spans="16:20" x14ac:dyDescent="0.3">
      <c r="P3138"/>
      <c r="Q3138"/>
      <c r="R3138"/>
      <c r="S3138"/>
      <c r="T3138"/>
    </row>
    <row r="3139" spans="16:20" x14ac:dyDescent="0.3">
      <c r="P3139"/>
      <c r="Q3139"/>
      <c r="R3139"/>
      <c r="S3139"/>
      <c r="T3139"/>
    </row>
    <row r="3140" spans="16:20" x14ac:dyDescent="0.3">
      <c r="P3140"/>
      <c r="Q3140"/>
      <c r="R3140"/>
      <c r="S3140"/>
      <c r="T3140"/>
    </row>
    <row r="3141" spans="16:20" x14ac:dyDescent="0.3">
      <c r="P3141"/>
      <c r="Q3141"/>
      <c r="R3141"/>
      <c r="S3141"/>
      <c r="T3141"/>
    </row>
    <row r="3142" spans="16:20" x14ac:dyDescent="0.3">
      <c r="P3142"/>
      <c r="Q3142"/>
      <c r="R3142"/>
      <c r="S3142"/>
      <c r="T3142"/>
    </row>
    <row r="3143" spans="16:20" x14ac:dyDescent="0.3">
      <c r="P3143"/>
      <c r="Q3143"/>
      <c r="R3143"/>
      <c r="S3143"/>
      <c r="T3143"/>
    </row>
    <row r="3144" spans="16:20" x14ac:dyDescent="0.3">
      <c r="P3144"/>
      <c r="Q3144"/>
      <c r="R3144"/>
      <c r="S3144"/>
      <c r="T3144"/>
    </row>
    <row r="3145" spans="16:20" x14ac:dyDescent="0.3">
      <c r="P3145"/>
      <c r="Q3145"/>
      <c r="R3145"/>
      <c r="S3145"/>
      <c r="T3145"/>
    </row>
    <row r="3146" spans="16:20" x14ac:dyDescent="0.3">
      <c r="P3146"/>
      <c r="Q3146"/>
      <c r="R3146"/>
      <c r="S3146"/>
      <c r="T3146"/>
    </row>
    <row r="3147" spans="16:20" x14ac:dyDescent="0.3">
      <c r="P3147"/>
      <c r="Q3147"/>
      <c r="R3147"/>
      <c r="S3147"/>
      <c r="T3147"/>
    </row>
    <row r="3148" spans="16:20" x14ac:dyDescent="0.3">
      <c r="P3148"/>
      <c r="Q3148"/>
      <c r="R3148"/>
      <c r="S3148"/>
      <c r="T3148"/>
    </row>
    <row r="3149" spans="16:20" x14ac:dyDescent="0.3">
      <c r="P3149"/>
      <c r="Q3149"/>
      <c r="R3149"/>
      <c r="S3149"/>
      <c r="T3149"/>
    </row>
    <row r="3150" spans="16:20" x14ac:dyDescent="0.3">
      <c r="P3150"/>
      <c r="Q3150"/>
      <c r="R3150"/>
      <c r="S3150"/>
      <c r="T3150"/>
    </row>
    <row r="3151" spans="16:20" x14ac:dyDescent="0.3">
      <c r="P3151"/>
      <c r="Q3151"/>
      <c r="R3151"/>
      <c r="S3151"/>
      <c r="T3151"/>
    </row>
    <row r="3152" spans="16:20" x14ac:dyDescent="0.3">
      <c r="P3152"/>
      <c r="Q3152"/>
      <c r="R3152"/>
      <c r="S3152"/>
      <c r="T3152"/>
    </row>
    <row r="3153" spans="16:20" x14ac:dyDescent="0.3">
      <c r="P3153"/>
      <c r="Q3153"/>
      <c r="R3153"/>
      <c r="S3153"/>
      <c r="T3153"/>
    </row>
    <row r="3154" spans="16:20" x14ac:dyDescent="0.3">
      <c r="P3154"/>
      <c r="Q3154"/>
      <c r="R3154"/>
      <c r="S3154"/>
      <c r="T3154"/>
    </row>
    <row r="3155" spans="16:20" x14ac:dyDescent="0.3">
      <c r="P3155"/>
      <c r="Q3155"/>
      <c r="R3155"/>
      <c r="S3155"/>
      <c r="T3155"/>
    </row>
    <row r="3156" spans="16:20" x14ac:dyDescent="0.3">
      <c r="P3156"/>
      <c r="Q3156"/>
      <c r="R3156"/>
      <c r="S3156"/>
      <c r="T3156"/>
    </row>
    <row r="3157" spans="16:20" x14ac:dyDescent="0.3">
      <c r="P3157"/>
      <c r="Q3157"/>
      <c r="R3157"/>
      <c r="S3157"/>
      <c r="T3157"/>
    </row>
    <row r="3158" spans="16:20" x14ac:dyDescent="0.3">
      <c r="P3158"/>
      <c r="Q3158"/>
      <c r="R3158"/>
      <c r="S3158"/>
      <c r="T3158"/>
    </row>
    <row r="3159" spans="16:20" x14ac:dyDescent="0.3">
      <c r="P3159"/>
      <c r="Q3159"/>
      <c r="R3159"/>
      <c r="S3159"/>
      <c r="T3159"/>
    </row>
    <row r="3160" spans="16:20" x14ac:dyDescent="0.3">
      <c r="P3160"/>
      <c r="Q3160"/>
      <c r="R3160"/>
      <c r="S3160"/>
      <c r="T3160"/>
    </row>
    <row r="3161" spans="16:20" x14ac:dyDescent="0.3">
      <c r="P3161"/>
      <c r="Q3161"/>
      <c r="R3161"/>
      <c r="S3161"/>
      <c r="T3161"/>
    </row>
    <row r="3162" spans="16:20" x14ac:dyDescent="0.3">
      <c r="P3162"/>
      <c r="Q3162"/>
      <c r="R3162"/>
      <c r="S3162"/>
      <c r="T3162"/>
    </row>
    <row r="3163" spans="16:20" x14ac:dyDescent="0.3">
      <c r="P3163"/>
      <c r="Q3163"/>
      <c r="R3163"/>
      <c r="S3163"/>
      <c r="T3163"/>
    </row>
    <row r="3164" spans="16:20" x14ac:dyDescent="0.3">
      <c r="P3164"/>
      <c r="Q3164"/>
      <c r="R3164"/>
      <c r="S3164"/>
      <c r="T3164"/>
    </row>
    <row r="3165" spans="16:20" x14ac:dyDescent="0.3">
      <c r="P3165"/>
      <c r="Q3165"/>
      <c r="R3165"/>
      <c r="S3165"/>
      <c r="T3165"/>
    </row>
    <row r="3166" spans="16:20" x14ac:dyDescent="0.3">
      <c r="P3166"/>
      <c r="Q3166"/>
      <c r="R3166"/>
      <c r="S3166"/>
      <c r="T3166"/>
    </row>
    <row r="3167" spans="16:20" x14ac:dyDescent="0.3">
      <c r="P3167"/>
      <c r="Q3167"/>
      <c r="R3167"/>
      <c r="S3167"/>
      <c r="T3167"/>
    </row>
    <row r="3168" spans="16:20" x14ac:dyDescent="0.3">
      <c r="P3168"/>
      <c r="Q3168"/>
      <c r="R3168"/>
      <c r="S3168"/>
      <c r="T3168"/>
    </row>
    <row r="3169" spans="16:20" x14ac:dyDescent="0.3">
      <c r="P3169"/>
      <c r="Q3169"/>
      <c r="R3169"/>
      <c r="S3169"/>
      <c r="T3169"/>
    </row>
    <row r="3170" spans="16:20" x14ac:dyDescent="0.3">
      <c r="P3170"/>
      <c r="Q3170"/>
      <c r="R3170"/>
      <c r="S3170"/>
      <c r="T3170"/>
    </row>
    <row r="3171" spans="16:20" x14ac:dyDescent="0.3">
      <c r="P3171"/>
      <c r="Q3171"/>
      <c r="R3171"/>
      <c r="S3171"/>
      <c r="T3171"/>
    </row>
    <row r="3172" spans="16:20" x14ac:dyDescent="0.3">
      <c r="P3172"/>
      <c r="Q3172"/>
      <c r="R3172"/>
      <c r="S3172"/>
      <c r="T3172"/>
    </row>
    <row r="3173" spans="16:20" x14ac:dyDescent="0.3">
      <c r="P3173"/>
      <c r="Q3173"/>
      <c r="R3173"/>
      <c r="S3173"/>
      <c r="T3173"/>
    </row>
    <row r="3174" spans="16:20" x14ac:dyDescent="0.3">
      <c r="P3174"/>
      <c r="Q3174"/>
      <c r="R3174"/>
      <c r="S3174"/>
      <c r="T3174"/>
    </row>
    <row r="3175" spans="16:20" x14ac:dyDescent="0.3">
      <c r="P3175"/>
      <c r="Q3175"/>
      <c r="R3175"/>
      <c r="S3175"/>
      <c r="T3175"/>
    </row>
    <row r="3176" spans="16:20" x14ac:dyDescent="0.3">
      <c r="P3176"/>
      <c r="Q3176"/>
      <c r="R3176"/>
      <c r="S3176"/>
      <c r="T3176"/>
    </row>
    <row r="3177" spans="16:20" x14ac:dyDescent="0.3">
      <c r="P3177"/>
      <c r="Q3177"/>
      <c r="R3177"/>
      <c r="S3177"/>
      <c r="T3177"/>
    </row>
    <row r="3178" spans="16:20" x14ac:dyDescent="0.3">
      <c r="P3178"/>
      <c r="Q3178"/>
      <c r="R3178"/>
      <c r="S3178"/>
      <c r="T3178"/>
    </row>
    <row r="3179" spans="16:20" x14ac:dyDescent="0.3">
      <c r="P3179"/>
      <c r="Q3179"/>
      <c r="R3179"/>
      <c r="S3179"/>
      <c r="T3179"/>
    </row>
    <row r="3180" spans="16:20" x14ac:dyDescent="0.3">
      <c r="P3180"/>
      <c r="Q3180"/>
      <c r="R3180"/>
      <c r="S3180"/>
      <c r="T3180"/>
    </row>
    <row r="3181" spans="16:20" x14ac:dyDescent="0.3">
      <c r="P3181"/>
      <c r="Q3181"/>
      <c r="R3181"/>
      <c r="S3181"/>
      <c r="T3181"/>
    </row>
    <row r="3182" spans="16:20" x14ac:dyDescent="0.3">
      <c r="P3182"/>
      <c r="Q3182"/>
      <c r="R3182"/>
      <c r="S3182"/>
      <c r="T3182"/>
    </row>
    <row r="3183" spans="16:20" x14ac:dyDescent="0.3">
      <c r="P3183"/>
      <c r="Q3183"/>
      <c r="R3183"/>
      <c r="S3183"/>
      <c r="T3183"/>
    </row>
    <row r="3184" spans="16:20" x14ac:dyDescent="0.3">
      <c r="P3184"/>
      <c r="Q3184"/>
      <c r="R3184"/>
      <c r="S3184"/>
      <c r="T3184"/>
    </row>
    <row r="3185" spans="16:20" x14ac:dyDescent="0.3">
      <c r="P3185"/>
      <c r="Q3185"/>
      <c r="R3185"/>
      <c r="S3185"/>
      <c r="T3185"/>
    </row>
    <row r="3186" spans="16:20" x14ac:dyDescent="0.3">
      <c r="P3186"/>
      <c r="Q3186"/>
      <c r="R3186"/>
      <c r="S3186"/>
      <c r="T3186"/>
    </row>
    <row r="3187" spans="16:20" x14ac:dyDescent="0.3">
      <c r="P3187"/>
      <c r="Q3187"/>
      <c r="R3187"/>
      <c r="S3187"/>
      <c r="T3187"/>
    </row>
    <row r="3188" spans="16:20" x14ac:dyDescent="0.3">
      <c r="P3188"/>
      <c r="Q3188"/>
      <c r="R3188"/>
      <c r="S3188"/>
      <c r="T3188"/>
    </row>
    <row r="3189" spans="16:20" x14ac:dyDescent="0.3">
      <c r="P3189"/>
      <c r="Q3189"/>
      <c r="R3189"/>
      <c r="S3189"/>
      <c r="T3189"/>
    </row>
    <row r="3190" spans="16:20" x14ac:dyDescent="0.3">
      <c r="P3190"/>
      <c r="Q3190"/>
      <c r="R3190"/>
      <c r="S3190"/>
      <c r="T3190"/>
    </row>
    <row r="3191" spans="16:20" x14ac:dyDescent="0.3">
      <c r="P3191"/>
      <c r="Q3191"/>
      <c r="R3191"/>
      <c r="S3191"/>
      <c r="T3191"/>
    </row>
    <row r="3192" spans="16:20" x14ac:dyDescent="0.3">
      <c r="P3192"/>
      <c r="Q3192"/>
      <c r="R3192"/>
      <c r="S3192"/>
      <c r="T3192"/>
    </row>
    <row r="3193" spans="16:20" x14ac:dyDescent="0.3">
      <c r="P3193"/>
      <c r="Q3193"/>
      <c r="R3193"/>
      <c r="S3193"/>
      <c r="T3193"/>
    </row>
    <row r="3194" spans="16:20" x14ac:dyDescent="0.3">
      <c r="P3194"/>
      <c r="Q3194"/>
      <c r="R3194"/>
      <c r="S3194"/>
      <c r="T3194"/>
    </row>
    <row r="3195" spans="16:20" x14ac:dyDescent="0.3">
      <c r="P3195"/>
      <c r="Q3195"/>
      <c r="R3195"/>
      <c r="S3195"/>
      <c r="T3195"/>
    </row>
    <row r="3196" spans="16:20" x14ac:dyDescent="0.3">
      <c r="P3196"/>
      <c r="Q3196"/>
      <c r="R3196"/>
      <c r="S3196"/>
      <c r="T3196"/>
    </row>
    <row r="3197" spans="16:20" x14ac:dyDescent="0.3">
      <c r="P3197"/>
      <c r="Q3197"/>
      <c r="R3197"/>
      <c r="S3197"/>
      <c r="T3197"/>
    </row>
    <row r="3198" spans="16:20" x14ac:dyDescent="0.3">
      <c r="P3198"/>
      <c r="Q3198"/>
      <c r="R3198"/>
      <c r="S3198"/>
      <c r="T3198"/>
    </row>
    <row r="3199" spans="16:20" x14ac:dyDescent="0.3">
      <c r="P3199"/>
      <c r="Q3199"/>
      <c r="R3199"/>
      <c r="S3199"/>
      <c r="T3199"/>
    </row>
    <row r="3200" spans="16:20" x14ac:dyDescent="0.3">
      <c r="P3200"/>
      <c r="Q3200"/>
      <c r="R3200"/>
      <c r="S3200"/>
      <c r="T3200"/>
    </row>
    <row r="3201" spans="16:20" x14ac:dyDescent="0.3">
      <c r="P3201"/>
      <c r="Q3201"/>
      <c r="R3201"/>
      <c r="S3201"/>
      <c r="T3201"/>
    </row>
    <row r="3202" spans="16:20" x14ac:dyDescent="0.3">
      <c r="P3202"/>
      <c r="Q3202"/>
      <c r="R3202"/>
      <c r="S3202"/>
      <c r="T3202"/>
    </row>
    <row r="3203" spans="16:20" x14ac:dyDescent="0.3">
      <c r="P3203"/>
      <c r="Q3203"/>
      <c r="R3203"/>
      <c r="S3203"/>
      <c r="T3203"/>
    </row>
    <row r="3204" spans="16:20" x14ac:dyDescent="0.3">
      <c r="P3204"/>
      <c r="Q3204"/>
      <c r="R3204"/>
      <c r="S3204"/>
      <c r="T3204"/>
    </row>
    <row r="3205" spans="16:20" x14ac:dyDescent="0.3">
      <c r="P3205"/>
      <c r="Q3205"/>
      <c r="R3205"/>
      <c r="S3205"/>
      <c r="T3205"/>
    </row>
    <row r="3206" spans="16:20" x14ac:dyDescent="0.3">
      <c r="P3206"/>
      <c r="Q3206"/>
      <c r="R3206"/>
      <c r="S3206"/>
      <c r="T3206"/>
    </row>
    <row r="3207" spans="16:20" x14ac:dyDescent="0.3">
      <c r="P3207"/>
      <c r="Q3207"/>
      <c r="R3207"/>
      <c r="S3207"/>
      <c r="T3207"/>
    </row>
    <row r="3208" spans="16:20" x14ac:dyDescent="0.3">
      <c r="P3208"/>
      <c r="Q3208"/>
      <c r="R3208"/>
      <c r="S3208"/>
      <c r="T3208"/>
    </row>
    <row r="3209" spans="16:20" x14ac:dyDescent="0.3">
      <c r="P3209"/>
      <c r="Q3209"/>
      <c r="R3209"/>
      <c r="S3209"/>
      <c r="T3209"/>
    </row>
    <row r="3210" spans="16:20" x14ac:dyDescent="0.3">
      <c r="P3210"/>
      <c r="Q3210"/>
      <c r="R3210"/>
      <c r="S3210"/>
      <c r="T3210"/>
    </row>
    <row r="3211" spans="16:20" x14ac:dyDescent="0.3">
      <c r="P3211"/>
      <c r="Q3211"/>
      <c r="R3211"/>
      <c r="S3211"/>
      <c r="T3211"/>
    </row>
    <row r="3212" spans="16:20" x14ac:dyDescent="0.3">
      <c r="P3212"/>
      <c r="Q3212"/>
      <c r="R3212"/>
      <c r="S3212"/>
      <c r="T3212"/>
    </row>
    <row r="3213" spans="16:20" x14ac:dyDescent="0.3">
      <c r="P3213"/>
      <c r="Q3213"/>
      <c r="R3213"/>
      <c r="S3213"/>
      <c r="T3213"/>
    </row>
    <row r="3214" spans="16:20" x14ac:dyDescent="0.3">
      <c r="P3214"/>
      <c r="Q3214"/>
      <c r="R3214"/>
      <c r="S3214"/>
      <c r="T3214"/>
    </row>
    <row r="3215" spans="16:20" x14ac:dyDescent="0.3">
      <c r="P3215"/>
      <c r="Q3215"/>
      <c r="R3215"/>
      <c r="S3215"/>
      <c r="T3215"/>
    </row>
    <row r="3216" spans="16:20" x14ac:dyDescent="0.3">
      <c r="P3216"/>
      <c r="Q3216"/>
      <c r="R3216"/>
      <c r="S3216"/>
      <c r="T3216"/>
    </row>
    <row r="3217" spans="16:20" x14ac:dyDescent="0.3">
      <c r="P3217"/>
      <c r="Q3217"/>
      <c r="R3217"/>
      <c r="S3217"/>
      <c r="T3217"/>
    </row>
    <row r="3218" spans="16:20" x14ac:dyDescent="0.3">
      <c r="P3218"/>
      <c r="Q3218"/>
      <c r="R3218"/>
      <c r="S3218"/>
      <c r="T3218"/>
    </row>
    <row r="3219" spans="16:20" x14ac:dyDescent="0.3">
      <c r="P3219"/>
      <c r="Q3219"/>
      <c r="R3219"/>
      <c r="S3219"/>
      <c r="T3219"/>
    </row>
    <row r="3220" spans="16:20" x14ac:dyDescent="0.3">
      <c r="P3220"/>
      <c r="Q3220"/>
      <c r="R3220"/>
      <c r="S3220"/>
      <c r="T3220"/>
    </row>
    <row r="3221" spans="16:20" x14ac:dyDescent="0.3">
      <c r="P3221"/>
      <c r="Q3221"/>
      <c r="R3221"/>
      <c r="S3221"/>
      <c r="T3221"/>
    </row>
    <row r="3222" spans="16:20" x14ac:dyDescent="0.3">
      <c r="P3222"/>
      <c r="Q3222"/>
      <c r="R3222"/>
      <c r="S3222"/>
      <c r="T3222"/>
    </row>
    <row r="3223" spans="16:20" x14ac:dyDescent="0.3">
      <c r="P3223"/>
      <c r="Q3223"/>
      <c r="R3223"/>
      <c r="S3223"/>
      <c r="T3223"/>
    </row>
    <row r="3224" spans="16:20" x14ac:dyDescent="0.3">
      <c r="P3224"/>
      <c r="Q3224"/>
      <c r="R3224"/>
      <c r="S3224"/>
      <c r="T3224"/>
    </row>
    <row r="3225" spans="16:20" x14ac:dyDescent="0.3">
      <c r="P3225"/>
      <c r="Q3225"/>
      <c r="R3225"/>
      <c r="S3225"/>
      <c r="T3225"/>
    </row>
    <row r="3226" spans="16:20" x14ac:dyDescent="0.3">
      <c r="P3226"/>
      <c r="Q3226"/>
      <c r="R3226"/>
      <c r="S3226"/>
      <c r="T3226"/>
    </row>
    <row r="3227" spans="16:20" x14ac:dyDescent="0.3">
      <c r="P3227"/>
      <c r="Q3227"/>
      <c r="R3227"/>
      <c r="S3227"/>
      <c r="T3227"/>
    </row>
    <row r="3228" spans="16:20" x14ac:dyDescent="0.3">
      <c r="P3228"/>
      <c r="Q3228"/>
      <c r="R3228"/>
      <c r="S3228"/>
      <c r="T3228"/>
    </row>
    <row r="3229" spans="16:20" x14ac:dyDescent="0.3">
      <c r="P3229"/>
      <c r="Q3229"/>
      <c r="R3229"/>
      <c r="S3229"/>
      <c r="T3229"/>
    </row>
    <row r="3230" spans="16:20" x14ac:dyDescent="0.3">
      <c r="P3230"/>
      <c r="Q3230"/>
      <c r="R3230"/>
      <c r="S3230"/>
      <c r="T3230"/>
    </row>
    <row r="3231" spans="16:20" x14ac:dyDescent="0.3">
      <c r="P3231"/>
      <c r="Q3231"/>
      <c r="R3231"/>
      <c r="S3231"/>
      <c r="T3231"/>
    </row>
    <row r="3232" spans="16:20" x14ac:dyDescent="0.3">
      <c r="P3232"/>
      <c r="Q3232"/>
      <c r="R3232"/>
      <c r="S3232"/>
      <c r="T3232"/>
    </row>
    <row r="3233" spans="16:20" x14ac:dyDescent="0.3">
      <c r="P3233"/>
      <c r="Q3233"/>
      <c r="R3233"/>
      <c r="S3233"/>
      <c r="T3233"/>
    </row>
    <row r="3234" spans="16:20" x14ac:dyDescent="0.3">
      <c r="P3234"/>
      <c r="Q3234"/>
      <c r="R3234"/>
      <c r="S3234"/>
      <c r="T3234"/>
    </row>
    <row r="3235" spans="16:20" x14ac:dyDescent="0.3">
      <c r="P3235"/>
      <c r="Q3235"/>
      <c r="R3235"/>
      <c r="S3235"/>
      <c r="T3235"/>
    </row>
    <row r="3236" spans="16:20" x14ac:dyDescent="0.3">
      <c r="P3236"/>
      <c r="Q3236"/>
      <c r="R3236"/>
      <c r="S3236"/>
      <c r="T3236"/>
    </row>
    <row r="3237" spans="16:20" x14ac:dyDescent="0.3">
      <c r="P3237"/>
      <c r="Q3237"/>
      <c r="R3237"/>
      <c r="S3237"/>
      <c r="T3237"/>
    </row>
    <row r="3238" spans="16:20" x14ac:dyDescent="0.3">
      <c r="P3238"/>
      <c r="Q3238"/>
      <c r="R3238"/>
      <c r="S3238"/>
      <c r="T3238"/>
    </row>
    <row r="3239" spans="16:20" x14ac:dyDescent="0.3">
      <c r="P3239"/>
      <c r="Q3239"/>
      <c r="R3239"/>
      <c r="S3239"/>
      <c r="T3239"/>
    </row>
    <row r="3240" spans="16:20" x14ac:dyDescent="0.3">
      <c r="P3240"/>
      <c r="Q3240"/>
      <c r="R3240"/>
      <c r="S3240"/>
      <c r="T3240"/>
    </row>
    <row r="3241" spans="16:20" x14ac:dyDescent="0.3">
      <c r="P3241"/>
      <c r="Q3241"/>
      <c r="R3241"/>
      <c r="S3241"/>
      <c r="T3241"/>
    </row>
    <row r="3242" spans="16:20" x14ac:dyDescent="0.3">
      <c r="P3242"/>
      <c r="Q3242"/>
      <c r="R3242"/>
      <c r="S3242"/>
      <c r="T3242"/>
    </row>
    <row r="3243" spans="16:20" x14ac:dyDescent="0.3">
      <c r="P3243"/>
      <c r="Q3243"/>
      <c r="R3243"/>
      <c r="S3243"/>
      <c r="T3243"/>
    </row>
    <row r="3244" spans="16:20" x14ac:dyDescent="0.3">
      <c r="P3244"/>
      <c r="Q3244"/>
      <c r="R3244"/>
      <c r="S3244"/>
      <c r="T3244"/>
    </row>
    <row r="3245" spans="16:20" x14ac:dyDescent="0.3">
      <c r="P3245"/>
      <c r="Q3245"/>
      <c r="R3245"/>
      <c r="S3245"/>
      <c r="T3245"/>
    </row>
    <row r="3246" spans="16:20" x14ac:dyDescent="0.3">
      <c r="P3246"/>
      <c r="Q3246"/>
      <c r="R3246"/>
      <c r="S3246"/>
      <c r="T3246"/>
    </row>
    <row r="3247" spans="16:20" x14ac:dyDescent="0.3">
      <c r="P3247"/>
      <c r="Q3247"/>
      <c r="R3247"/>
      <c r="S3247"/>
      <c r="T3247"/>
    </row>
    <row r="3248" spans="16:20" x14ac:dyDescent="0.3">
      <c r="P3248"/>
      <c r="Q3248"/>
      <c r="R3248"/>
      <c r="S3248"/>
      <c r="T3248"/>
    </row>
    <row r="3249" spans="16:20" x14ac:dyDescent="0.3">
      <c r="P3249"/>
      <c r="Q3249"/>
      <c r="R3249"/>
      <c r="S3249"/>
      <c r="T3249"/>
    </row>
    <row r="3250" spans="16:20" x14ac:dyDescent="0.3">
      <c r="P3250"/>
      <c r="Q3250"/>
      <c r="R3250"/>
      <c r="S3250"/>
      <c r="T3250"/>
    </row>
    <row r="3251" spans="16:20" x14ac:dyDescent="0.3">
      <c r="P3251"/>
      <c r="Q3251"/>
      <c r="R3251"/>
      <c r="S3251"/>
      <c r="T3251"/>
    </row>
    <row r="3252" spans="16:20" x14ac:dyDescent="0.3">
      <c r="P3252"/>
      <c r="Q3252"/>
      <c r="R3252"/>
      <c r="S3252"/>
      <c r="T3252"/>
    </row>
    <row r="3253" spans="16:20" x14ac:dyDescent="0.3">
      <c r="P3253"/>
      <c r="Q3253"/>
      <c r="R3253"/>
      <c r="S3253"/>
      <c r="T3253"/>
    </row>
    <row r="3254" spans="16:20" x14ac:dyDescent="0.3">
      <c r="P3254"/>
      <c r="Q3254"/>
      <c r="R3254"/>
      <c r="S3254"/>
      <c r="T3254"/>
    </row>
    <row r="3255" spans="16:20" x14ac:dyDescent="0.3">
      <c r="P3255"/>
      <c r="Q3255"/>
      <c r="R3255"/>
      <c r="S3255"/>
      <c r="T3255"/>
    </row>
    <row r="3256" spans="16:20" x14ac:dyDescent="0.3">
      <c r="P3256"/>
      <c r="Q3256"/>
      <c r="R3256"/>
      <c r="S3256"/>
      <c r="T3256"/>
    </row>
    <row r="3257" spans="16:20" x14ac:dyDescent="0.3">
      <c r="P3257"/>
      <c r="Q3257"/>
      <c r="R3257"/>
      <c r="S3257"/>
      <c r="T3257"/>
    </row>
    <row r="3258" spans="16:20" x14ac:dyDescent="0.3">
      <c r="P3258"/>
      <c r="Q3258"/>
      <c r="R3258"/>
      <c r="S3258"/>
      <c r="T3258"/>
    </row>
    <row r="3259" spans="16:20" x14ac:dyDescent="0.3">
      <c r="P3259"/>
      <c r="Q3259"/>
      <c r="R3259"/>
      <c r="S3259"/>
      <c r="T3259"/>
    </row>
    <row r="3260" spans="16:20" x14ac:dyDescent="0.3">
      <c r="P3260"/>
      <c r="Q3260"/>
      <c r="R3260"/>
      <c r="S3260"/>
      <c r="T3260"/>
    </row>
    <row r="3261" spans="16:20" x14ac:dyDescent="0.3">
      <c r="P3261"/>
      <c r="Q3261"/>
      <c r="R3261"/>
      <c r="S3261"/>
      <c r="T3261"/>
    </row>
    <row r="3262" spans="16:20" x14ac:dyDescent="0.3">
      <c r="P3262"/>
      <c r="Q3262"/>
      <c r="R3262"/>
      <c r="S3262"/>
      <c r="T3262"/>
    </row>
    <row r="3263" spans="16:20" x14ac:dyDescent="0.3">
      <c r="P3263"/>
      <c r="Q3263"/>
      <c r="R3263"/>
      <c r="S3263"/>
      <c r="T3263"/>
    </row>
    <row r="3264" spans="16:20" x14ac:dyDescent="0.3">
      <c r="P3264"/>
      <c r="Q3264"/>
      <c r="R3264"/>
      <c r="S3264"/>
      <c r="T3264"/>
    </row>
    <row r="3265" spans="16:20" x14ac:dyDescent="0.3">
      <c r="P3265"/>
      <c r="Q3265"/>
      <c r="R3265"/>
      <c r="S3265"/>
      <c r="T3265"/>
    </row>
    <row r="3266" spans="16:20" x14ac:dyDescent="0.3">
      <c r="P3266"/>
      <c r="Q3266"/>
      <c r="R3266"/>
      <c r="S3266"/>
      <c r="T3266"/>
    </row>
    <row r="3267" spans="16:20" x14ac:dyDescent="0.3">
      <c r="P3267"/>
      <c r="Q3267"/>
      <c r="R3267"/>
      <c r="S3267"/>
      <c r="T3267"/>
    </row>
    <row r="3268" spans="16:20" x14ac:dyDescent="0.3">
      <c r="P3268"/>
      <c r="Q3268"/>
      <c r="R3268"/>
      <c r="S3268"/>
      <c r="T3268"/>
    </row>
    <row r="3269" spans="16:20" x14ac:dyDescent="0.3">
      <c r="P3269"/>
      <c r="Q3269"/>
      <c r="R3269"/>
      <c r="S3269"/>
      <c r="T3269"/>
    </row>
    <row r="3270" spans="16:20" x14ac:dyDescent="0.3">
      <c r="P3270"/>
      <c r="Q3270"/>
      <c r="R3270"/>
      <c r="S3270"/>
      <c r="T3270"/>
    </row>
    <row r="3271" spans="16:20" x14ac:dyDescent="0.3">
      <c r="P3271"/>
      <c r="Q3271"/>
      <c r="R3271"/>
      <c r="S3271"/>
      <c r="T3271"/>
    </row>
    <row r="3272" spans="16:20" x14ac:dyDescent="0.3">
      <c r="P3272"/>
      <c r="Q3272"/>
      <c r="R3272"/>
      <c r="S3272"/>
      <c r="T3272"/>
    </row>
    <row r="3273" spans="16:20" x14ac:dyDescent="0.3">
      <c r="P3273"/>
      <c r="Q3273"/>
      <c r="R3273"/>
      <c r="S3273"/>
      <c r="T3273"/>
    </row>
    <row r="3274" spans="16:20" x14ac:dyDescent="0.3">
      <c r="P3274"/>
      <c r="Q3274"/>
      <c r="R3274"/>
      <c r="S3274"/>
      <c r="T3274"/>
    </row>
    <row r="3275" spans="16:20" x14ac:dyDescent="0.3">
      <c r="P3275"/>
      <c r="Q3275"/>
      <c r="R3275"/>
      <c r="S3275"/>
      <c r="T3275"/>
    </row>
    <row r="3276" spans="16:20" x14ac:dyDescent="0.3">
      <c r="P3276"/>
      <c r="Q3276"/>
      <c r="R3276"/>
      <c r="S3276"/>
      <c r="T3276"/>
    </row>
    <row r="3277" spans="16:20" x14ac:dyDescent="0.3">
      <c r="P3277"/>
      <c r="Q3277"/>
      <c r="R3277"/>
      <c r="S3277"/>
      <c r="T3277"/>
    </row>
    <row r="3278" spans="16:20" x14ac:dyDescent="0.3">
      <c r="P3278"/>
      <c r="Q3278"/>
      <c r="R3278"/>
      <c r="S3278"/>
      <c r="T3278"/>
    </row>
    <row r="3279" spans="16:20" x14ac:dyDescent="0.3">
      <c r="P3279"/>
      <c r="Q3279"/>
      <c r="R3279"/>
      <c r="S3279"/>
      <c r="T3279"/>
    </row>
    <row r="3280" spans="16:20" x14ac:dyDescent="0.3">
      <c r="P3280"/>
      <c r="Q3280"/>
      <c r="R3280"/>
      <c r="S3280"/>
      <c r="T3280"/>
    </row>
    <row r="3281" spans="16:20" x14ac:dyDescent="0.3">
      <c r="P3281"/>
      <c r="Q3281"/>
      <c r="R3281"/>
      <c r="S3281"/>
      <c r="T3281"/>
    </row>
    <row r="3282" spans="16:20" x14ac:dyDescent="0.3">
      <c r="P3282"/>
      <c r="Q3282"/>
      <c r="R3282"/>
      <c r="S3282"/>
      <c r="T3282"/>
    </row>
    <row r="3283" spans="16:20" x14ac:dyDescent="0.3">
      <c r="P3283"/>
      <c r="Q3283"/>
      <c r="R3283"/>
      <c r="S3283"/>
      <c r="T3283"/>
    </row>
    <row r="3284" spans="16:20" x14ac:dyDescent="0.3">
      <c r="P3284"/>
      <c r="Q3284"/>
      <c r="R3284"/>
      <c r="S3284"/>
      <c r="T3284"/>
    </row>
    <row r="3285" spans="16:20" x14ac:dyDescent="0.3">
      <c r="P3285"/>
      <c r="Q3285"/>
      <c r="R3285"/>
      <c r="S3285"/>
      <c r="T3285"/>
    </row>
    <row r="3286" spans="16:20" x14ac:dyDescent="0.3">
      <c r="P3286"/>
      <c r="Q3286"/>
      <c r="R3286"/>
      <c r="S3286"/>
      <c r="T3286"/>
    </row>
    <row r="3287" spans="16:20" x14ac:dyDescent="0.3">
      <c r="P3287"/>
      <c r="Q3287"/>
      <c r="R3287"/>
      <c r="S3287"/>
      <c r="T3287"/>
    </row>
    <row r="3288" spans="16:20" x14ac:dyDescent="0.3">
      <c r="P3288"/>
      <c r="Q3288"/>
      <c r="R3288"/>
      <c r="S3288"/>
      <c r="T3288"/>
    </row>
    <row r="3289" spans="16:20" x14ac:dyDescent="0.3">
      <c r="P3289"/>
      <c r="Q3289"/>
      <c r="R3289"/>
      <c r="S3289"/>
      <c r="T3289"/>
    </row>
    <row r="3290" spans="16:20" x14ac:dyDescent="0.3">
      <c r="P3290"/>
      <c r="Q3290"/>
      <c r="R3290"/>
      <c r="S3290"/>
      <c r="T3290"/>
    </row>
    <row r="3291" spans="16:20" x14ac:dyDescent="0.3">
      <c r="P3291"/>
      <c r="Q3291"/>
      <c r="R3291"/>
      <c r="S3291"/>
      <c r="T3291"/>
    </row>
    <row r="3292" spans="16:20" x14ac:dyDescent="0.3">
      <c r="P3292"/>
      <c r="Q3292"/>
      <c r="R3292"/>
      <c r="S3292"/>
      <c r="T3292"/>
    </row>
    <row r="3293" spans="16:20" x14ac:dyDescent="0.3">
      <c r="P3293"/>
      <c r="Q3293"/>
      <c r="R3293"/>
      <c r="S3293"/>
      <c r="T3293"/>
    </row>
    <row r="3294" spans="16:20" x14ac:dyDescent="0.3">
      <c r="P3294"/>
      <c r="Q3294"/>
      <c r="R3294"/>
      <c r="S3294"/>
      <c r="T3294"/>
    </row>
    <row r="3295" spans="16:20" x14ac:dyDescent="0.3">
      <c r="P3295"/>
      <c r="Q3295"/>
      <c r="R3295"/>
      <c r="S3295"/>
      <c r="T3295"/>
    </row>
    <row r="3296" spans="16:20" x14ac:dyDescent="0.3">
      <c r="P3296"/>
      <c r="Q3296"/>
      <c r="R3296"/>
      <c r="S3296"/>
      <c r="T3296"/>
    </row>
    <row r="3297" spans="16:20" x14ac:dyDescent="0.3">
      <c r="P3297"/>
      <c r="Q3297"/>
      <c r="R3297"/>
      <c r="S3297"/>
      <c r="T3297"/>
    </row>
    <row r="3298" spans="16:20" x14ac:dyDescent="0.3">
      <c r="P3298"/>
      <c r="Q3298"/>
      <c r="R3298"/>
      <c r="S3298"/>
      <c r="T3298"/>
    </row>
    <row r="3299" spans="16:20" x14ac:dyDescent="0.3">
      <c r="P3299"/>
      <c r="Q3299"/>
      <c r="R3299"/>
      <c r="S3299"/>
      <c r="T3299"/>
    </row>
    <row r="3300" spans="16:20" x14ac:dyDescent="0.3">
      <c r="P3300"/>
      <c r="Q3300"/>
      <c r="R3300"/>
      <c r="S3300"/>
      <c r="T3300"/>
    </row>
    <row r="3301" spans="16:20" x14ac:dyDescent="0.3">
      <c r="P3301"/>
      <c r="Q3301"/>
      <c r="R3301"/>
      <c r="S3301"/>
      <c r="T3301"/>
    </row>
    <row r="3302" spans="16:20" x14ac:dyDescent="0.3">
      <c r="P3302"/>
      <c r="Q3302"/>
      <c r="R3302"/>
      <c r="S3302"/>
      <c r="T3302"/>
    </row>
    <row r="3303" spans="16:20" x14ac:dyDescent="0.3">
      <c r="P3303"/>
      <c r="Q3303"/>
      <c r="R3303"/>
      <c r="S3303"/>
      <c r="T3303"/>
    </row>
    <row r="3304" spans="16:20" x14ac:dyDescent="0.3">
      <c r="P3304"/>
      <c r="Q3304"/>
      <c r="R3304"/>
      <c r="S3304"/>
      <c r="T3304"/>
    </row>
    <row r="3305" spans="16:20" x14ac:dyDescent="0.3">
      <c r="P3305"/>
      <c r="Q3305"/>
      <c r="R3305"/>
      <c r="S3305"/>
      <c r="T3305"/>
    </row>
    <row r="3306" spans="16:20" x14ac:dyDescent="0.3">
      <c r="P3306"/>
      <c r="Q3306"/>
      <c r="R3306"/>
      <c r="S3306"/>
      <c r="T3306"/>
    </row>
    <row r="3307" spans="16:20" x14ac:dyDescent="0.3">
      <c r="P3307"/>
      <c r="Q3307"/>
      <c r="R3307"/>
      <c r="S3307"/>
      <c r="T3307"/>
    </row>
    <row r="3308" spans="16:20" x14ac:dyDescent="0.3">
      <c r="P3308"/>
      <c r="Q3308"/>
      <c r="R3308"/>
      <c r="S3308"/>
      <c r="T3308"/>
    </row>
    <row r="3309" spans="16:20" x14ac:dyDescent="0.3">
      <c r="P3309"/>
      <c r="Q3309"/>
      <c r="R3309"/>
      <c r="S3309"/>
      <c r="T3309"/>
    </row>
    <row r="3310" spans="16:20" x14ac:dyDescent="0.3">
      <c r="P3310"/>
      <c r="Q3310"/>
      <c r="R3310"/>
      <c r="S3310"/>
      <c r="T3310"/>
    </row>
    <row r="3311" spans="16:20" x14ac:dyDescent="0.3">
      <c r="P3311"/>
      <c r="Q3311"/>
      <c r="R3311"/>
      <c r="S3311"/>
      <c r="T3311"/>
    </row>
    <row r="3312" spans="16:20" x14ac:dyDescent="0.3">
      <c r="P3312"/>
      <c r="Q3312"/>
      <c r="R3312"/>
      <c r="S3312"/>
      <c r="T3312"/>
    </row>
    <row r="3313" spans="16:20" x14ac:dyDescent="0.3">
      <c r="P3313"/>
      <c r="Q3313"/>
      <c r="R3313"/>
      <c r="S3313"/>
      <c r="T3313"/>
    </row>
    <row r="3314" spans="16:20" x14ac:dyDescent="0.3">
      <c r="P3314"/>
      <c r="Q3314"/>
      <c r="R3314"/>
      <c r="S3314"/>
      <c r="T3314"/>
    </row>
    <row r="3315" spans="16:20" x14ac:dyDescent="0.3">
      <c r="P3315"/>
      <c r="Q3315"/>
      <c r="R3315"/>
      <c r="S3315"/>
      <c r="T3315"/>
    </row>
    <row r="3316" spans="16:20" x14ac:dyDescent="0.3">
      <c r="P3316"/>
      <c r="Q3316"/>
      <c r="R3316"/>
      <c r="S3316"/>
      <c r="T3316"/>
    </row>
    <row r="3317" spans="16:20" x14ac:dyDescent="0.3">
      <c r="P3317"/>
      <c r="Q3317"/>
      <c r="R3317"/>
      <c r="S3317"/>
      <c r="T3317"/>
    </row>
    <row r="3318" spans="16:20" x14ac:dyDescent="0.3">
      <c r="P3318"/>
      <c r="Q3318"/>
      <c r="R3318"/>
      <c r="S3318"/>
      <c r="T3318"/>
    </row>
    <row r="3319" spans="16:20" x14ac:dyDescent="0.3">
      <c r="P3319"/>
      <c r="Q3319"/>
      <c r="R3319"/>
      <c r="S3319"/>
      <c r="T3319"/>
    </row>
    <row r="3320" spans="16:20" x14ac:dyDescent="0.3">
      <c r="P3320"/>
      <c r="Q3320"/>
      <c r="R3320"/>
      <c r="S3320"/>
      <c r="T3320"/>
    </row>
    <row r="3321" spans="16:20" x14ac:dyDescent="0.3">
      <c r="P3321"/>
      <c r="Q3321"/>
      <c r="R3321"/>
      <c r="S3321"/>
      <c r="T3321"/>
    </row>
    <row r="3322" spans="16:20" x14ac:dyDescent="0.3">
      <c r="P3322"/>
      <c r="Q3322"/>
      <c r="R3322"/>
      <c r="S3322"/>
      <c r="T3322"/>
    </row>
    <row r="3323" spans="16:20" x14ac:dyDescent="0.3">
      <c r="P3323"/>
      <c r="Q3323"/>
      <c r="R3323"/>
      <c r="S3323"/>
      <c r="T3323"/>
    </row>
    <row r="3324" spans="16:20" x14ac:dyDescent="0.3">
      <c r="P3324"/>
      <c r="Q3324"/>
      <c r="R3324"/>
      <c r="S3324"/>
      <c r="T3324"/>
    </row>
    <row r="3325" spans="16:20" x14ac:dyDescent="0.3">
      <c r="P3325"/>
      <c r="Q3325"/>
      <c r="R3325"/>
      <c r="S3325"/>
      <c r="T3325"/>
    </row>
    <row r="3326" spans="16:20" x14ac:dyDescent="0.3">
      <c r="P3326"/>
      <c r="Q3326"/>
      <c r="R3326"/>
      <c r="S3326"/>
      <c r="T3326"/>
    </row>
    <row r="3327" spans="16:20" x14ac:dyDescent="0.3">
      <c r="P3327"/>
      <c r="Q3327"/>
      <c r="R3327"/>
      <c r="S3327"/>
      <c r="T3327"/>
    </row>
    <row r="3328" spans="16:20" x14ac:dyDescent="0.3">
      <c r="P3328"/>
      <c r="Q3328"/>
      <c r="R3328"/>
      <c r="S3328"/>
      <c r="T3328"/>
    </row>
    <row r="3329" spans="16:20" x14ac:dyDescent="0.3">
      <c r="P3329"/>
      <c r="Q3329"/>
      <c r="R3329"/>
      <c r="S3329"/>
      <c r="T3329"/>
    </row>
    <row r="3330" spans="16:20" x14ac:dyDescent="0.3">
      <c r="P3330"/>
      <c r="Q3330"/>
      <c r="R3330"/>
      <c r="S3330"/>
      <c r="T3330"/>
    </row>
    <row r="3331" spans="16:20" x14ac:dyDescent="0.3">
      <c r="P3331"/>
      <c r="Q3331"/>
      <c r="R3331"/>
      <c r="S3331"/>
      <c r="T3331"/>
    </row>
    <row r="3332" spans="16:20" x14ac:dyDescent="0.3">
      <c r="P3332"/>
      <c r="Q3332"/>
      <c r="R3332"/>
      <c r="S3332"/>
      <c r="T3332"/>
    </row>
    <row r="3333" spans="16:20" x14ac:dyDescent="0.3">
      <c r="P3333"/>
      <c r="Q3333"/>
      <c r="R3333"/>
      <c r="S3333"/>
      <c r="T3333"/>
    </row>
    <row r="3334" spans="16:20" x14ac:dyDescent="0.3">
      <c r="P3334"/>
      <c r="Q3334"/>
      <c r="R3334"/>
      <c r="S3334"/>
      <c r="T3334"/>
    </row>
    <row r="3335" spans="16:20" x14ac:dyDescent="0.3">
      <c r="P3335"/>
      <c r="Q3335"/>
      <c r="R3335"/>
      <c r="S3335"/>
      <c r="T3335"/>
    </row>
    <row r="3336" spans="16:20" x14ac:dyDescent="0.3">
      <c r="P3336"/>
      <c r="Q3336"/>
      <c r="R3336"/>
      <c r="S3336"/>
      <c r="T3336"/>
    </row>
    <row r="3337" spans="16:20" x14ac:dyDescent="0.3">
      <c r="P3337"/>
      <c r="Q3337"/>
      <c r="R3337"/>
      <c r="S3337"/>
      <c r="T3337"/>
    </row>
    <row r="3338" spans="16:20" x14ac:dyDescent="0.3">
      <c r="P3338"/>
      <c r="Q3338"/>
      <c r="R3338"/>
      <c r="S3338"/>
      <c r="T3338"/>
    </row>
    <row r="3339" spans="16:20" x14ac:dyDescent="0.3">
      <c r="P3339"/>
      <c r="Q3339"/>
      <c r="R3339"/>
      <c r="S3339"/>
      <c r="T3339"/>
    </row>
    <row r="3340" spans="16:20" x14ac:dyDescent="0.3">
      <c r="P3340"/>
      <c r="Q3340"/>
      <c r="R3340"/>
      <c r="S3340"/>
      <c r="T3340"/>
    </row>
    <row r="3341" spans="16:20" x14ac:dyDescent="0.3">
      <c r="P3341"/>
      <c r="Q3341"/>
      <c r="R3341"/>
      <c r="S3341"/>
      <c r="T3341"/>
    </row>
    <row r="3342" spans="16:20" x14ac:dyDescent="0.3">
      <c r="P3342"/>
      <c r="Q3342"/>
      <c r="R3342"/>
      <c r="S3342"/>
      <c r="T3342"/>
    </row>
    <row r="3343" spans="16:20" x14ac:dyDescent="0.3">
      <c r="P3343"/>
      <c r="Q3343"/>
      <c r="R3343"/>
      <c r="S3343"/>
      <c r="T3343"/>
    </row>
    <row r="3344" spans="16:20" x14ac:dyDescent="0.3">
      <c r="P3344"/>
      <c r="Q3344"/>
      <c r="R3344"/>
      <c r="S3344"/>
      <c r="T3344"/>
    </row>
    <row r="3345" spans="16:20" x14ac:dyDescent="0.3">
      <c r="P3345"/>
      <c r="Q3345"/>
      <c r="R3345"/>
      <c r="S3345"/>
      <c r="T3345"/>
    </row>
    <row r="3346" spans="16:20" x14ac:dyDescent="0.3">
      <c r="P3346"/>
      <c r="Q3346"/>
      <c r="R3346"/>
      <c r="S3346"/>
      <c r="T3346"/>
    </row>
    <row r="3347" spans="16:20" x14ac:dyDescent="0.3">
      <c r="P3347"/>
      <c r="Q3347"/>
      <c r="R3347"/>
      <c r="S3347"/>
      <c r="T3347"/>
    </row>
    <row r="3348" spans="16:20" x14ac:dyDescent="0.3">
      <c r="P3348"/>
      <c r="Q3348"/>
      <c r="R3348"/>
      <c r="S3348"/>
      <c r="T3348"/>
    </row>
    <row r="3349" spans="16:20" x14ac:dyDescent="0.3">
      <c r="P3349"/>
      <c r="Q3349"/>
      <c r="R3349"/>
      <c r="S3349"/>
      <c r="T3349"/>
    </row>
    <row r="3350" spans="16:20" x14ac:dyDescent="0.3">
      <c r="P3350"/>
      <c r="Q3350"/>
      <c r="R3350"/>
      <c r="S3350"/>
      <c r="T3350"/>
    </row>
    <row r="3351" spans="16:20" x14ac:dyDescent="0.3">
      <c r="P3351"/>
      <c r="Q3351"/>
      <c r="R3351"/>
      <c r="S3351"/>
      <c r="T3351"/>
    </row>
    <row r="3352" spans="16:20" x14ac:dyDescent="0.3">
      <c r="P3352"/>
      <c r="Q3352"/>
      <c r="R3352"/>
      <c r="S3352"/>
      <c r="T3352"/>
    </row>
    <row r="3353" spans="16:20" x14ac:dyDescent="0.3">
      <c r="P3353"/>
      <c r="Q3353"/>
      <c r="R3353"/>
      <c r="S3353"/>
      <c r="T3353"/>
    </row>
    <row r="3354" spans="16:20" x14ac:dyDescent="0.3">
      <c r="P3354"/>
      <c r="Q3354"/>
      <c r="R3354"/>
      <c r="S3354"/>
      <c r="T3354"/>
    </row>
    <row r="3355" spans="16:20" x14ac:dyDescent="0.3">
      <c r="P3355"/>
      <c r="Q3355"/>
      <c r="R3355"/>
      <c r="S3355"/>
      <c r="T3355"/>
    </row>
    <row r="3356" spans="16:20" x14ac:dyDescent="0.3">
      <c r="P3356"/>
      <c r="Q3356"/>
      <c r="R3356"/>
      <c r="S3356"/>
      <c r="T3356"/>
    </row>
    <row r="3357" spans="16:20" x14ac:dyDescent="0.3">
      <c r="P3357"/>
      <c r="Q3357"/>
      <c r="R3357"/>
      <c r="S3357"/>
      <c r="T3357"/>
    </row>
    <row r="3358" spans="16:20" x14ac:dyDescent="0.3">
      <c r="P3358"/>
      <c r="Q3358"/>
      <c r="R3358"/>
      <c r="S3358"/>
      <c r="T3358"/>
    </row>
    <row r="3359" spans="16:20" x14ac:dyDescent="0.3">
      <c r="P3359"/>
      <c r="Q3359"/>
      <c r="R3359"/>
      <c r="S3359"/>
      <c r="T3359"/>
    </row>
    <row r="3360" spans="16:20" x14ac:dyDescent="0.3">
      <c r="P3360"/>
      <c r="Q3360"/>
      <c r="R3360"/>
      <c r="S3360"/>
      <c r="T3360"/>
    </row>
    <row r="3361" spans="16:20" x14ac:dyDescent="0.3">
      <c r="P3361"/>
      <c r="Q3361"/>
      <c r="R3361"/>
      <c r="S3361"/>
      <c r="T3361"/>
    </row>
    <row r="3362" spans="16:20" x14ac:dyDescent="0.3">
      <c r="P3362"/>
      <c r="Q3362"/>
      <c r="R3362"/>
      <c r="S3362"/>
      <c r="T3362"/>
    </row>
    <row r="3363" spans="16:20" x14ac:dyDescent="0.3">
      <c r="P3363"/>
      <c r="Q3363"/>
      <c r="R3363"/>
      <c r="S3363"/>
      <c r="T3363"/>
    </row>
    <row r="3364" spans="16:20" x14ac:dyDescent="0.3">
      <c r="P3364"/>
      <c r="Q3364"/>
      <c r="R3364"/>
      <c r="S3364"/>
      <c r="T3364"/>
    </row>
    <row r="3365" spans="16:20" x14ac:dyDescent="0.3">
      <c r="P3365"/>
      <c r="Q3365"/>
      <c r="R3365"/>
      <c r="S3365"/>
      <c r="T3365"/>
    </row>
    <row r="3366" spans="16:20" x14ac:dyDescent="0.3">
      <c r="P3366"/>
      <c r="Q3366"/>
      <c r="R3366"/>
      <c r="S3366"/>
      <c r="T3366"/>
    </row>
    <row r="3367" spans="16:20" x14ac:dyDescent="0.3">
      <c r="P3367"/>
      <c r="Q3367"/>
      <c r="R3367"/>
      <c r="S3367"/>
      <c r="T3367"/>
    </row>
    <row r="3368" spans="16:20" x14ac:dyDescent="0.3">
      <c r="P3368"/>
      <c r="Q3368"/>
      <c r="R3368"/>
      <c r="S3368"/>
      <c r="T3368"/>
    </row>
    <row r="3369" spans="16:20" x14ac:dyDescent="0.3">
      <c r="P3369"/>
      <c r="Q3369"/>
      <c r="R3369"/>
      <c r="S3369"/>
      <c r="T3369"/>
    </row>
    <row r="3370" spans="16:20" x14ac:dyDescent="0.3">
      <c r="P3370"/>
      <c r="Q3370"/>
      <c r="R3370"/>
      <c r="S3370"/>
      <c r="T3370"/>
    </row>
    <row r="3371" spans="16:20" x14ac:dyDescent="0.3">
      <c r="P3371"/>
      <c r="Q3371"/>
      <c r="R3371"/>
      <c r="S3371"/>
      <c r="T3371"/>
    </row>
    <row r="3372" spans="16:20" x14ac:dyDescent="0.3">
      <c r="P3372"/>
      <c r="Q3372"/>
      <c r="R3372"/>
      <c r="S3372"/>
      <c r="T3372"/>
    </row>
    <row r="3373" spans="16:20" x14ac:dyDescent="0.3">
      <c r="P3373"/>
      <c r="Q3373"/>
      <c r="R3373"/>
      <c r="S3373"/>
      <c r="T3373"/>
    </row>
    <row r="3374" spans="16:20" x14ac:dyDescent="0.3">
      <c r="P3374"/>
      <c r="Q3374"/>
      <c r="R3374"/>
      <c r="S3374"/>
      <c r="T3374"/>
    </row>
    <row r="3375" spans="16:20" x14ac:dyDescent="0.3">
      <c r="P3375"/>
      <c r="Q3375"/>
      <c r="R3375"/>
      <c r="S3375"/>
      <c r="T3375"/>
    </row>
    <row r="3376" spans="16:20" x14ac:dyDescent="0.3">
      <c r="P3376"/>
      <c r="Q3376"/>
      <c r="R3376"/>
      <c r="S3376"/>
      <c r="T3376"/>
    </row>
    <row r="3377" spans="16:20" x14ac:dyDescent="0.3">
      <c r="P3377"/>
      <c r="Q3377"/>
      <c r="R3377"/>
      <c r="S3377"/>
      <c r="T3377"/>
    </row>
    <row r="3378" spans="16:20" x14ac:dyDescent="0.3">
      <c r="P3378"/>
      <c r="Q3378"/>
      <c r="R3378"/>
      <c r="S3378"/>
      <c r="T3378"/>
    </row>
    <row r="3379" spans="16:20" x14ac:dyDescent="0.3">
      <c r="P3379"/>
      <c r="Q3379"/>
      <c r="R3379"/>
      <c r="S3379"/>
      <c r="T3379"/>
    </row>
    <row r="3380" spans="16:20" x14ac:dyDescent="0.3">
      <c r="P3380"/>
      <c r="Q3380"/>
      <c r="R3380"/>
      <c r="S3380"/>
      <c r="T3380"/>
    </row>
    <row r="3381" spans="16:20" x14ac:dyDescent="0.3">
      <c r="P3381"/>
      <c r="Q3381"/>
      <c r="R3381"/>
      <c r="S3381"/>
      <c r="T3381"/>
    </row>
    <row r="3382" spans="16:20" x14ac:dyDescent="0.3">
      <c r="P3382"/>
      <c r="Q3382"/>
      <c r="R3382"/>
      <c r="S3382"/>
      <c r="T3382"/>
    </row>
    <row r="3383" spans="16:20" x14ac:dyDescent="0.3">
      <c r="P3383"/>
      <c r="Q3383"/>
      <c r="R3383"/>
      <c r="S3383"/>
      <c r="T3383"/>
    </row>
    <row r="3384" spans="16:20" x14ac:dyDescent="0.3">
      <c r="P3384"/>
      <c r="Q3384"/>
      <c r="R3384"/>
      <c r="S3384"/>
      <c r="T3384"/>
    </row>
    <row r="3385" spans="16:20" x14ac:dyDescent="0.3">
      <c r="P3385"/>
      <c r="Q3385"/>
      <c r="R3385"/>
      <c r="S3385"/>
      <c r="T3385"/>
    </row>
    <row r="3386" spans="16:20" x14ac:dyDescent="0.3">
      <c r="P3386"/>
      <c r="Q3386"/>
      <c r="R3386"/>
      <c r="S3386"/>
      <c r="T3386"/>
    </row>
    <row r="3387" spans="16:20" x14ac:dyDescent="0.3">
      <c r="P3387"/>
      <c r="Q3387"/>
      <c r="R3387"/>
      <c r="S3387"/>
      <c r="T3387"/>
    </row>
    <row r="3388" spans="16:20" x14ac:dyDescent="0.3">
      <c r="P3388"/>
      <c r="Q3388"/>
      <c r="R3388"/>
      <c r="S3388"/>
      <c r="T3388"/>
    </row>
    <row r="3389" spans="16:20" x14ac:dyDescent="0.3">
      <c r="P3389"/>
      <c r="Q3389"/>
      <c r="R3389"/>
      <c r="S3389"/>
      <c r="T3389"/>
    </row>
    <row r="3390" spans="16:20" x14ac:dyDescent="0.3">
      <c r="P3390"/>
      <c r="Q3390"/>
      <c r="R3390"/>
      <c r="S3390"/>
      <c r="T3390"/>
    </row>
    <row r="3391" spans="16:20" x14ac:dyDescent="0.3">
      <c r="P3391"/>
      <c r="Q3391"/>
      <c r="R3391"/>
      <c r="S3391"/>
      <c r="T3391"/>
    </row>
    <row r="3392" spans="16:20" x14ac:dyDescent="0.3">
      <c r="P3392"/>
      <c r="Q3392"/>
      <c r="R3392"/>
      <c r="S3392"/>
      <c r="T3392"/>
    </row>
    <row r="3393" spans="16:20" x14ac:dyDescent="0.3">
      <c r="P3393"/>
      <c r="Q3393"/>
      <c r="R3393"/>
      <c r="S3393"/>
      <c r="T3393"/>
    </row>
    <row r="3394" spans="16:20" x14ac:dyDescent="0.3">
      <c r="P3394"/>
      <c r="Q3394"/>
      <c r="R3394"/>
      <c r="S3394"/>
      <c r="T3394"/>
    </row>
    <row r="3395" spans="16:20" x14ac:dyDescent="0.3">
      <c r="P3395"/>
      <c r="Q3395"/>
      <c r="R3395"/>
      <c r="S3395"/>
      <c r="T3395"/>
    </row>
    <row r="3396" spans="16:20" x14ac:dyDescent="0.3">
      <c r="P3396"/>
      <c r="Q3396"/>
      <c r="R3396"/>
      <c r="S3396"/>
      <c r="T3396"/>
    </row>
    <row r="3397" spans="16:20" x14ac:dyDescent="0.3">
      <c r="P3397"/>
      <c r="Q3397"/>
      <c r="R3397"/>
      <c r="S3397"/>
      <c r="T3397"/>
    </row>
    <row r="3398" spans="16:20" x14ac:dyDescent="0.3">
      <c r="P3398"/>
      <c r="Q3398"/>
      <c r="R3398"/>
      <c r="S3398"/>
      <c r="T3398"/>
    </row>
    <row r="3399" spans="16:20" x14ac:dyDescent="0.3">
      <c r="P3399"/>
      <c r="Q3399"/>
      <c r="R3399"/>
      <c r="S3399"/>
      <c r="T3399"/>
    </row>
    <row r="3400" spans="16:20" x14ac:dyDescent="0.3">
      <c r="P3400"/>
      <c r="Q3400"/>
      <c r="R3400"/>
      <c r="S3400"/>
      <c r="T3400"/>
    </row>
    <row r="3401" spans="16:20" x14ac:dyDescent="0.3">
      <c r="P3401"/>
      <c r="Q3401"/>
      <c r="R3401"/>
      <c r="S3401"/>
      <c r="T3401"/>
    </row>
    <row r="3402" spans="16:20" x14ac:dyDescent="0.3">
      <c r="P3402"/>
      <c r="Q3402"/>
      <c r="R3402"/>
      <c r="S3402"/>
      <c r="T3402"/>
    </row>
    <row r="3403" spans="16:20" x14ac:dyDescent="0.3">
      <c r="P3403"/>
      <c r="Q3403"/>
      <c r="R3403"/>
      <c r="S3403"/>
      <c r="T3403"/>
    </row>
    <row r="3404" spans="16:20" x14ac:dyDescent="0.3">
      <c r="P3404"/>
      <c r="Q3404"/>
      <c r="R3404"/>
      <c r="S3404"/>
      <c r="T3404"/>
    </row>
    <row r="3405" spans="16:20" x14ac:dyDescent="0.3">
      <c r="P3405"/>
      <c r="Q3405"/>
      <c r="R3405"/>
      <c r="S3405"/>
      <c r="T3405"/>
    </row>
    <row r="3406" spans="16:20" x14ac:dyDescent="0.3">
      <c r="P3406"/>
      <c r="Q3406"/>
      <c r="R3406"/>
      <c r="S3406"/>
      <c r="T3406"/>
    </row>
    <row r="3407" spans="16:20" x14ac:dyDescent="0.3">
      <c r="P3407"/>
      <c r="Q3407"/>
      <c r="R3407"/>
      <c r="S3407"/>
      <c r="T3407"/>
    </row>
    <row r="3408" spans="16:20" x14ac:dyDescent="0.3">
      <c r="P3408"/>
      <c r="Q3408"/>
      <c r="R3408"/>
      <c r="S3408"/>
      <c r="T3408"/>
    </row>
    <row r="3409" spans="16:20" x14ac:dyDescent="0.3">
      <c r="P3409"/>
      <c r="Q3409"/>
      <c r="R3409"/>
      <c r="S3409"/>
      <c r="T3409"/>
    </row>
    <row r="3410" spans="16:20" x14ac:dyDescent="0.3">
      <c r="P3410"/>
      <c r="Q3410"/>
      <c r="R3410"/>
      <c r="S3410"/>
      <c r="T3410"/>
    </row>
    <row r="3411" spans="16:20" x14ac:dyDescent="0.3">
      <c r="P3411"/>
      <c r="Q3411"/>
      <c r="R3411"/>
      <c r="S3411"/>
      <c r="T3411"/>
    </row>
    <row r="3412" spans="16:20" x14ac:dyDescent="0.3">
      <c r="P3412"/>
      <c r="Q3412"/>
      <c r="R3412"/>
      <c r="S3412"/>
      <c r="T3412"/>
    </row>
    <row r="3413" spans="16:20" x14ac:dyDescent="0.3">
      <c r="P3413"/>
      <c r="Q3413"/>
      <c r="R3413"/>
      <c r="S3413"/>
      <c r="T3413"/>
    </row>
    <row r="3414" spans="16:20" x14ac:dyDescent="0.3">
      <c r="P3414"/>
      <c r="Q3414"/>
      <c r="R3414"/>
      <c r="S3414"/>
      <c r="T3414"/>
    </row>
    <row r="3415" spans="16:20" x14ac:dyDescent="0.3">
      <c r="P3415"/>
      <c r="Q3415"/>
      <c r="R3415"/>
      <c r="S3415"/>
      <c r="T3415"/>
    </row>
    <row r="3416" spans="16:20" x14ac:dyDescent="0.3">
      <c r="P3416"/>
      <c r="Q3416"/>
      <c r="R3416"/>
      <c r="S3416"/>
      <c r="T3416"/>
    </row>
    <row r="3417" spans="16:20" x14ac:dyDescent="0.3">
      <c r="P3417"/>
      <c r="Q3417"/>
      <c r="R3417"/>
      <c r="S3417"/>
      <c r="T3417"/>
    </row>
    <row r="3418" spans="16:20" x14ac:dyDescent="0.3">
      <c r="P3418"/>
      <c r="Q3418"/>
      <c r="R3418"/>
      <c r="S3418"/>
      <c r="T3418"/>
    </row>
    <row r="3419" spans="16:20" x14ac:dyDescent="0.3">
      <c r="P3419"/>
      <c r="Q3419"/>
      <c r="R3419"/>
      <c r="S3419"/>
      <c r="T3419"/>
    </row>
    <row r="3420" spans="16:20" x14ac:dyDescent="0.3">
      <c r="P3420"/>
      <c r="Q3420"/>
      <c r="R3420"/>
      <c r="S3420"/>
      <c r="T3420"/>
    </row>
    <row r="3421" spans="16:20" x14ac:dyDescent="0.3">
      <c r="P3421"/>
      <c r="Q3421"/>
      <c r="R3421"/>
      <c r="S3421"/>
      <c r="T3421"/>
    </row>
    <row r="3422" spans="16:20" x14ac:dyDescent="0.3">
      <c r="P3422"/>
      <c r="Q3422"/>
      <c r="R3422"/>
      <c r="S3422"/>
      <c r="T3422"/>
    </row>
    <row r="3423" spans="16:20" x14ac:dyDescent="0.3">
      <c r="P3423"/>
      <c r="Q3423"/>
      <c r="R3423"/>
      <c r="S3423"/>
      <c r="T3423"/>
    </row>
    <row r="3424" spans="16:20" x14ac:dyDescent="0.3">
      <c r="P3424"/>
      <c r="Q3424"/>
      <c r="R3424"/>
      <c r="S3424"/>
      <c r="T3424"/>
    </row>
    <row r="3425" spans="16:20" x14ac:dyDescent="0.3">
      <c r="P3425"/>
      <c r="Q3425"/>
      <c r="R3425"/>
      <c r="S3425"/>
      <c r="T3425"/>
    </row>
    <row r="3426" spans="16:20" x14ac:dyDescent="0.3">
      <c r="P3426"/>
      <c r="Q3426"/>
      <c r="R3426"/>
      <c r="S3426"/>
      <c r="T3426"/>
    </row>
    <row r="3427" spans="16:20" x14ac:dyDescent="0.3">
      <c r="P3427"/>
      <c r="Q3427"/>
      <c r="R3427"/>
      <c r="S3427"/>
      <c r="T3427"/>
    </row>
    <row r="3428" spans="16:20" x14ac:dyDescent="0.3">
      <c r="P3428"/>
      <c r="Q3428"/>
      <c r="R3428"/>
      <c r="S3428"/>
      <c r="T3428"/>
    </row>
    <row r="3429" spans="16:20" x14ac:dyDescent="0.3">
      <c r="P3429"/>
      <c r="Q3429"/>
      <c r="R3429"/>
      <c r="S3429"/>
      <c r="T3429"/>
    </row>
    <row r="3430" spans="16:20" x14ac:dyDescent="0.3">
      <c r="P3430"/>
      <c r="Q3430"/>
      <c r="R3430"/>
      <c r="S3430"/>
      <c r="T3430"/>
    </row>
    <row r="3431" spans="16:20" x14ac:dyDescent="0.3">
      <c r="P3431"/>
      <c r="Q3431"/>
      <c r="R3431"/>
      <c r="S3431"/>
      <c r="T3431"/>
    </row>
    <row r="3432" spans="16:20" x14ac:dyDescent="0.3">
      <c r="P3432"/>
      <c r="Q3432"/>
      <c r="R3432"/>
      <c r="S3432"/>
      <c r="T3432"/>
    </row>
    <row r="3433" spans="16:20" x14ac:dyDescent="0.3">
      <c r="P3433"/>
      <c r="Q3433"/>
      <c r="R3433"/>
      <c r="S3433"/>
      <c r="T3433"/>
    </row>
    <row r="3434" spans="16:20" x14ac:dyDescent="0.3">
      <c r="P3434"/>
      <c r="Q3434"/>
      <c r="R3434"/>
      <c r="S3434"/>
      <c r="T3434"/>
    </row>
    <row r="3435" spans="16:20" x14ac:dyDescent="0.3">
      <c r="P3435"/>
      <c r="Q3435"/>
      <c r="R3435"/>
      <c r="S3435"/>
      <c r="T3435"/>
    </row>
    <row r="3436" spans="16:20" x14ac:dyDescent="0.3">
      <c r="P3436"/>
      <c r="Q3436"/>
      <c r="R3436"/>
      <c r="S3436"/>
      <c r="T3436"/>
    </row>
    <row r="3437" spans="16:20" x14ac:dyDescent="0.3">
      <c r="P3437"/>
      <c r="Q3437"/>
      <c r="R3437"/>
      <c r="S3437"/>
      <c r="T3437"/>
    </row>
    <row r="3438" spans="16:20" x14ac:dyDescent="0.3">
      <c r="P3438"/>
      <c r="Q3438"/>
      <c r="R3438"/>
      <c r="S3438"/>
      <c r="T3438"/>
    </row>
    <row r="3439" spans="16:20" x14ac:dyDescent="0.3">
      <c r="P3439"/>
      <c r="Q3439"/>
      <c r="R3439"/>
      <c r="S3439"/>
      <c r="T3439"/>
    </row>
    <row r="3440" spans="16:20" x14ac:dyDescent="0.3">
      <c r="P3440"/>
      <c r="Q3440"/>
      <c r="R3440"/>
      <c r="S3440"/>
      <c r="T3440"/>
    </row>
    <row r="3441" spans="16:20" x14ac:dyDescent="0.3">
      <c r="P3441"/>
      <c r="Q3441"/>
      <c r="R3441"/>
      <c r="S3441"/>
      <c r="T3441"/>
    </row>
    <row r="3442" spans="16:20" x14ac:dyDescent="0.3">
      <c r="P3442"/>
      <c r="Q3442"/>
      <c r="R3442"/>
      <c r="S3442"/>
      <c r="T3442"/>
    </row>
    <row r="3443" spans="16:20" x14ac:dyDescent="0.3">
      <c r="P3443"/>
      <c r="Q3443"/>
      <c r="R3443"/>
      <c r="S3443"/>
      <c r="T3443"/>
    </row>
    <row r="3444" spans="16:20" x14ac:dyDescent="0.3">
      <c r="P3444"/>
      <c r="Q3444"/>
      <c r="R3444"/>
      <c r="S3444"/>
      <c r="T3444"/>
    </row>
    <row r="3445" spans="16:20" x14ac:dyDescent="0.3">
      <c r="P3445"/>
      <c r="Q3445"/>
      <c r="R3445"/>
      <c r="S3445"/>
      <c r="T3445"/>
    </row>
    <row r="3446" spans="16:20" x14ac:dyDescent="0.3">
      <c r="P3446"/>
      <c r="Q3446"/>
      <c r="R3446"/>
      <c r="S3446"/>
      <c r="T3446"/>
    </row>
    <row r="3447" spans="16:20" x14ac:dyDescent="0.3">
      <c r="P3447"/>
      <c r="Q3447"/>
      <c r="R3447"/>
      <c r="S3447"/>
      <c r="T3447"/>
    </row>
    <row r="3448" spans="16:20" x14ac:dyDescent="0.3">
      <c r="P3448"/>
      <c r="Q3448"/>
      <c r="R3448"/>
      <c r="S3448"/>
      <c r="T3448"/>
    </row>
    <row r="3449" spans="16:20" x14ac:dyDescent="0.3">
      <c r="P3449"/>
      <c r="Q3449"/>
      <c r="R3449"/>
      <c r="S3449"/>
      <c r="T3449"/>
    </row>
    <row r="3450" spans="16:20" x14ac:dyDescent="0.3">
      <c r="P3450"/>
      <c r="Q3450"/>
      <c r="R3450"/>
      <c r="S3450"/>
      <c r="T3450"/>
    </row>
    <row r="3451" spans="16:20" x14ac:dyDescent="0.3">
      <c r="P3451"/>
      <c r="Q3451"/>
      <c r="R3451"/>
      <c r="S3451"/>
      <c r="T3451"/>
    </row>
    <row r="3452" spans="16:20" x14ac:dyDescent="0.3">
      <c r="P3452"/>
      <c r="Q3452"/>
      <c r="R3452"/>
      <c r="S3452"/>
      <c r="T3452"/>
    </row>
    <row r="3453" spans="16:20" x14ac:dyDescent="0.3">
      <c r="P3453"/>
      <c r="Q3453"/>
      <c r="R3453"/>
      <c r="S3453"/>
      <c r="T3453"/>
    </row>
    <row r="3454" spans="16:20" x14ac:dyDescent="0.3">
      <c r="P3454"/>
      <c r="Q3454"/>
      <c r="R3454"/>
      <c r="S3454"/>
      <c r="T3454"/>
    </row>
    <row r="3455" spans="16:20" x14ac:dyDescent="0.3">
      <c r="P3455"/>
      <c r="Q3455"/>
      <c r="R3455"/>
      <c r="S3455"/>
      <c r="T3455"/>
    </row>
    <row r="3456" spans="16:20" x14ac:dyDescent="0.3">
      <c r="P3456"/>
      <c r="Q3456"/>
      <c r="R3456"/>
      <c r="S3456"/>
      <c r="T3456"/>
    </row>
    <row r="3457" spans="16:20" x14ac:dyDescent="0.3">
      <c r="P3457"/>
      <c r="Q3457"/>
      <c r="R3457"/>
      <c r="S3457"/>
      <c r="T3457"/>
    </row>
    <row r="3458" spans="16:20" x14ac:dyDescent="0.3">
      <c r="P3458"/>
      <c r="Q3458"/>
      <c r="R3458"/>
      <c r="S3458"/>
      <c r="T3458"/>
    </row>
    <row r="3459" spans="16:20" x14ac:dyDescent="0.3">
      <c r="P3459"/>
      <c r="Q3459"/>
      <c r="R3459"/>
      <c r="S3459"/>
      <c r="T3459"/>
    </row>
    <row r="3460" spans="16:20" x14ac:dyDescent="0.3">
      <c r="P3460"/>
      <c r="Q3460"/>
      <c r="R3460"/>
      <c r="S3460"/>
      <c r="T3460"/>
    </row>
    <row r="3461" spans="16:20" x14ac:dyDescent="0.3">
      <c r="P3461"/>
      <c r="Q3461"/>
      <c r="R3461"/>
      <c r="S3461"/>
      <c r="T3461"/>
    </row>
    <row r="3462" spans="16:20" x14ac:dyDescent="0.3">
      <c r="P3462"/>
      <c r="Q3462"/>
      <c r="R3462"/>
      <c r="S3462"/>
      <c r="T3462"/>
    </row>
    <row r="3463" spans="16:20" x14ac:dyDescent="0.3">
      <c r="P3463"/>
      <c r="Q3463"/>
      <c r="R3463"/>
      <c r="S3463"/>
      <c r="T3463"/>
    </row>
    <row r="3464" spans="16:20" x14ac:dyDescent="0.3">
      <c r="P3464"/>
      <c r="Q3464"/>
      <c r="R3464"/>
      <c r="S3464"/>
      <c r="T3464"/>
    </row>
    <row r="3465" spans="16:20" x14ac:dyDescent="0.3">
      <c r="P3465"/>
      <c r="Q3465"/>
      <c r="R3465"/>
      <c r="S3465"/>
      <c r="T3465"/>
    </row>
    <row r="3466" spans="16:20" x14ac:dyDescent="0.3">
      <c r="P3466"/>
      <c r="Q3466"/>
      <c r="R3466"/>
      <c r="S3466"/>
      <c r="T3466"/>
    </row>
    <row r="3467" spans="16:20" x14ac:dyDescent="0.3">
      <c r="P3467"/>
      <c r="Q3467"/>
      <c r="R3467"/>
      <c r="S3467"/>
      <c r="T3467"/>
    </row>
    <row r="3468" spans="16:20" x14ac:dyDescent="0.3">
      <c r="P3468"/>
      <c r="Q3468"/>
      <c r="R3468"/>
      <c r="S3468"/>
      <c r="T3468"/>
    </row>
    <row r="3469" spans="16:20" x14ac:dyDescent="0.3">
      <c r="P3469"/>
      <c r="Q3469"/>
      <c r="R3469"/>
      <c r="S3469"/>
      <c r="T3469"/>
    </row>
    <row r="3470" spans="16:20" x14ac:dyDescent="0.3">
      <c r="P3470"/>
      <c r="Q3470"/>
      <c r="R3470"/>
      <c r="S3470"/>
      <c r="T3470"/>
    </row>
    <row r="3471" spans="16:20" x14ac:dyDescent="0.3">
      <c r="P3471"/>
      <c r="Q3471"/>
      <c r="R3471"/>
      <c r="S3471"/>
      <c r="T3471"/>
    </row>
    <row r="3472" spans="16:20" x14ac:dyDescent="0.3">
      <c r="P3472"/>
      <c r="Q3472"/>
      <c r="R3472"/>
      <c r="S3472"/>
      <c r="T3472"/>
    </row>
    <row r="3473" spans="16:20" x14ac:dyDescent="0.3">
      <c r="P3473"/>
      <c r="Q3473"/>
      <c r="R3473"/>
      <c r="S3473"/>
      <c r="T3473"/>
    </row>
    <row r="3474" spans="16:20" x14ac:dyDescent="0.3">
      <c r="P3474"/>
      <c r="Q3474"/>
      <c r="R3474"/>
      <c r="S3474"/>
      <c r="T3474"/>
    </row>
    <row r="3475" spans="16:20" x14ac:dyDescent="0.3">
      <c r="P3475"/>
      <c r="Q3475"/>
      <c r="R3475"/>
      <c r="S3475"/>
      <c r="T3475"/>
    </row>
    <row r="3476" spans="16:20" x14ac:dyDescent="0.3">
      <c r="P3476"/>
      <c r="Q3476"/>
      <c r="R3476"/>
      <c r="S3476"/>
      <c r="T3476"/>
    </row>
    <row r="3477" spans="16:20" x14ac:dyDescent="0.3">
      <c r="P3477"/>
      <c r="Q3477"/>
      <c r="R3477"/>
      <c r="S3477"/>
      <c r="T3477"/>
    </row>
    <row r="3478" spans="16:20" x14ac:dyDescent="0.3">
      <c r="P3478"/>
      <c r="Q3478"/>
      <c r="R3478"/>
      <c r="S3478"/>
      <c r="T3478"/>
    </row>
    <row r="3479" spans="16:20" x14ac:dyDescent="0.3">
      <c r="P3479"/>
      <c r="Q3479"/>
      <c r="R3479"/>
      <c r="S3479"/>
      <c r="T3479"/>
    </row>
    <row r="3480" spans="16:20" x14ac:dyDescent="0.3">
      <c r="P3480"/>
      <c r="Q3480"/>
      <c r="R3480"/>
      <c r="S3480"/>
      <c r="T3480"/>
    </row>
    <row r="3481" spans="16:20" x14ac:dyDescent="0.3">
      <c r="P3481"/>
      <c r="Q3481"/>
      <c r="R3481"/>
      <c r="S3481"/>
      <c r="T3481"/>
    </row>
    <row r="3482" spans="16:20" x14ac:dyDescent="0.3">
      <c r="P3482"/>
      <c r="Q3482"/>
      <c r="R3482"/>
      <c r="S3482"/>
      <c r="T3482"/>
    </row>
    <row r="3483" spans="16:20" x14ac:dyDescent="0.3">
      <c r="P3483"/>
      <c r="Q3483"/>
      <c r="R3483"/>
      <c r="S3483"/>
      <c r="T3483"/>
    </row>
    <row r="3484" spans="16:20" x14ac:dyDescent="0.3">
      <c r="P3484"/>
      <c r="Q3484"/>
      <c r="R3484"/>
      <c r="S3484"/>
      <c r="T3484"/>
    </row>
    <row r="3485" spans="16:20" x14ac:dyDescent="0.3">
      <c r="P3485"/>
      <c r="Q3485"/>
      <c r="R3485"/>
      <c r="S3485"/>
      <c r="T3485"/>
    </row>
    <row r="3486" spans="16:20" x14ac:dyDescent="0.3">
      <c r="P3486"/>
      <c r="Q3486"/>
      <c r="R3486"/>
      <c r="S3486"/>
      <c r="T3486"/>
    </row>
    <row r="3487" spans="16:20" x14ac:dyDescent="0.3">
      <c r="P3487"/>
      <c r="Q3487"/>
      <c r="R3487"/>
      <c r="S3487"/>
      <c r="T3487"/>
    </row>
    <row r="3488" spans="16:20" x14ac:dyDescent="0.3">
      <c r="P3488"/>
      <c r="Q3488"/>
      <c r="R3488"/>
      <c r="S3488"/>
      <c r="T3488"/>
    </row>
    <row r="3489" spans="16:20" x14ac:dyDescent="0.3">
      <c r="P3489"/>
      <c r="Q3489"/>
      <c r="R3489"/>
      <c r="S3489"/>
      <c r="T3489"/>
    </row>
    <row r="3490" spans="16:20" x14ac:dyDescent="0.3">
      <c r="P3490"/>
      <c r="Q3490"/>
      <c r="R3490"/>
      <c r="S3490"/>
      <c r="T3490"/>
    </row>
    <row r="3491" spans="16:20" x14ac:dyDescent="0.3">
      <c r="P3491"/>
      <c r="Q3491"/>
      <c r="R3491"/>
      <c r="S3491"/>
      <c r="T3491"/>
    </row>
    <row r="3492" spans="16:20" x14ac:dyDescent="0.3">
      <c r="P3492"/>
      <c r="Q3492"/>
      <c r="R3492"/>
      <c r="S3492"/>
      <c r="T3492"/>
    </row>
    <row r="3493" spans="16:20" x14ac:dyDescent="0.3">
      <c r="P3493"/>
      <c r="Q3493"/>
      <c r="R3493"/>
      <c r="S3493"/>
      <c r="T3493"/>
    </row>
    <row r="3494" spans="16:20" x14ac:dyDescent="0.3">
      <c r="P3494"/>
      <c r="Q3494"/>
      <c r="R3494"/>
      <c r="S3494"/>
      <c r="T3494"/>
    </row>
    <row r="3495" spans="16:20" x14ac:dyDescent="0.3">
      <c r="P3495"/>
      <c r="Q3495"/>
      <c r="R3495"/>
      <c r="S3495"/>
      <c r="T3495"/>
    </row>
    <row r="3496" spans="16:20" x14ac:dyDescent="0.3">
      <c r="P3496"/>
      <c r="Q3496"/>
      <c r="R3496"/>
      <c r="S3496"/>
      <c r="T3496"/>
    </row>
    <row r="3497" spans="16:20" x14ac:dyDescent="0.3">
      <c r="P3497"/>
      <c r="Q3497"/>
      <c r="R3497"/>
      <c r="S3497"/>
      <c r="T3497"/>
    </row>
    <row r="3498" spans="16:20" x14ac:dyDescent="0.3">
      <c r="P3498"/>
      <c r="Q3498"/>
      <c r="R3498"/>
      <c r="S3498"/>
      <c r="T3498"/>
    </row>
    <row r="3499" spans="16:20" x14ac:dyDescent="0.3">
      <c r="P3499"/>
      <c r="Q3499"/>
      <c r="R3499"/>
      <c r="S3499"/>
      <c r="T3499"/>
    </row>
    <row r="3500" spans="16:20" x14ac:dyDescent="0.3">
      <c r="P3500"/>
      <c r="Q3500"/>
      <c r="R3500"/>
      <c r="S3500"/>
      <c r="T3500"/>
    </row>
    <row r="3501" spans="16:20" x14ac:dyDescent="0.3">
      <c r="P3501"/>
      <c r="Q3501"/>
      <c r="R3501"/>
      <c r="S3501"/>
      <c r="T3501"/>
    </row>
    <row r="3502" spans="16:20" x14ac:dyDescent="0.3">
      <c r="P3502"/>
      <c r="Q3502"/>
      <c r="R3502"/>
      <c r="S3502"/>
      <c r="T3502"/>
    </row>
    <row r="3503" spans="16:20" x14ac:dyDescent="0.3">
      <c r="P3503"/>
      <c r="Q3503"/>
      <c r="R3503"/>
      <c r="S3503"/>
      <c r="T3503"/>
    </row>
    <row r="3504" spans="16:20" x14ac:dyDescent="0.3">
      <c r="P3504"/>
      <c r="Q3504"/>
      <c r="R3504"/>
      <c r="S3504"/>
      <c r="T3504"/>
    </row>
    <row r="3505" spans="16:20" x14ac:dyDescent="0.3">
      <c r="P3505"/>
      <c r="Q3505"/>
      <c r="R3505"/>
      <c r="S3505"/>
      <c r="T3505"/>
    </row>
    <row r="3506" spans="16:20" x14ac:dyDescent="0.3">
      <c r="P3506"/>
      <c r="Q3506"/>
      <c r="R3506"/>
      <c r="S3506"/>
      <c r="T3506"/>
    </row>
    <row r="3507" spans="16:20" x14ac:dyDescent="0.3">
      <c r="P3507"/>
      <c r="Q3507"/>
      <c r="R3507"/>
      <c r="S3507"/>
      <c r="T3507"/>
    </row>
    <row r="3508" spans="16:20" x14ac:dyDescent="0.3">
      <c r="P3508"/>
      <c r="Q3508"/>
      <c r="R3508"/>
      <c r="S3508"/>
      <c r="T3508"/>
    </row>
    <row r="3509" spans="16:20" x14ac:dyDescent="0.3">
      <c r="P3509"/>
      <c r="Q3509"/>
      <c r="R3509"/>
      <c r="S3509"/>
      <c r="T3509"/>
    </row>
    <row r="3510" spans="16:20" x14ac:dyDescent="0.3">
      <c r="P3510"/>
      <c r="Q3510"/>
      <c r="R3510"/>
      <c r="S3510"/>
      <c r="T3510"/>
    </row>
    <row r="3511" spans="16:20" x14ac:dyDescent="0.3">
      <c r="P3511"/>
      <c r="Q3511"/>
      <c r="R3511"/>
      <c r="S3511"/>
      <c r="T3511"/>
    </row>
    <row r="3512" spans="16:20" x14ac:dyDescent="0.3">
      <c r="P3512"/>
      <c r="Q3512"/>
      <c r="R3512"/>
      <c r="S3512"/>
      <c r="T3512"/>
    </row>
    <row r="3513" spans="16:20" x14ac:dyDescent="0.3">
      <c r="P3513"/>
      <c r="Q3513"/>
      <c r="R3513"/>
      <c r="S3513"/>
      <c r="T3513"/>
    </row>
    <row r="3514" spans="16:20" x14ac:dyDescent="0.3">
      <c r="P3514"/>
      <c r="Q3514"/>
      <c r="R3514"/>
      <c r="S3514"/>
      <c r="T3514"/>
    </row>
    <row r="3515" spans="16:20" x14ac:dyDescent="0.3">
      <c r="P3515"/>
      <c r="Q3515"/>
      <c r="R3515"/>
      <c r="S3515"/>
      <c r="T3515"/>
    </row>
    <row r="3516" spans="16:20" x14ac:dyDescent="0.3">
      <c r="P3516"/>
      <c r="Q3516"/>
      <c r="R3516"/>
      <c r="S3516"/>
      <c r="T3516"/>
    </row>
    <row r="3517" spans="16:20" x14ac:dyDescent="0.3">
      <c r="P3517"/>
      <c r="Q3517"/>
      <c r="R3517"/>
      <c r="S3517"/>
      <c r="T3517"/>
    </row>
    <row r="3518" spans="16:20" x14ac:dyDescent="0.3">
      <c r="P3518"/>
      <c r="Q3518"/>
      <c r="R3518"/>
      <c r="S3518"/>
      <c r="T3518"/>
    </row>
    <row r="3519" spans="16:20" x14ac:dyDescent="0.3">
      <c r="P3519"/>
      <c r="Q3519"/>
      <c r="R3519"/>
      <c r="S3519"/>
      <c r="T3519"/>
    </row>
    <row r="3520" spans="16:20" x14ac:dyDescent="0.3">
      <c r="P3520"/>
      <c r="Q3520"/>
      <c r="R3520"/>
      <c r="S3520"/>
      <c r="T3520"/>
    </row>
    <row r="3521" spans="16:20" x14ac:dyDescent="0.3">
      <c r="P3521"/>
      <c r="Q3521"/>
      <c r="R3521"/>
      <c r="S3521"/>
      <c r="T3521"/>
    </row>
    <row r="3522" spans="16:20" x14ac:dyDescent="0.3">
      <c r="P3522"/>
      <c r="Q3522"/>
      <c r="R3522"/>
      <c r="S3522"/>
      <c r="T3522"/>
    </row>
    <row r="3523" spans="16:20" x14ac:dyDescent="0.3">
      <c r="P3523"/>
      <c r="Q3523"/>
      <c r="R3523"/>
      <c r="S3523"/>
      <c r="T3523"/>
    </row>
    <row r="3524" spans="16:20" x14ac:dyDescent="0.3">
      <c r="P3524"/>
      <c r="Q3524"/>
      <c r="R3524"/>
      <c r="S3524"/>
      <c r="T3524"/>
    </row>
    <row r="3525" spans="16:20" x14ac:dyDescent="0.3">
      <c r="P3525"/>
      <c r="Q3525"/>
      <c r="R3525"/>
      <c r="S3525"/>
      <c r="T3525"/>
    </row>
    <row r="3526" spans="16:20" x14ac:dyDescent="0.3">
      <c r="P3526"/>
      <c r="Q3526"/>
      <c r="R3526"/>
      <c r="S3526"/>
      <c r="T3526"/>
    </row>
    <row r="3527" spans="16:20" x14ac:dyDescent="0.3">
      <c r="P3527"/>
      <c r="Q3527"/>
      <c r="R3527"/>
      <c r="S3527"/>
      <c r="T3527"/>
    </row>
    <row r="3528" spans="16:20" x14ac:dyDescent="0.3">
      <c r="P3528"/>
      <c r="Q3528"/>
      <c r="R3528"/>
      <c r="S3528"/>
      <c r="T3528"/>
    </row>
    <row r="3529" spans="16:20" x14ac:dyDescent="0.3">
      <c r="P3529"/>
      <c r="Q3529"/>
      <c r="R3529"/>
      <c r="S3529"/>
      <c r="T3529"/>
    </row>
    <row r="3530" spans="16:20" x14ac:dyDescent="0.3">
      <c r="P3530"/>
      <c r="Q3530"/>
      <c r="R3530"/>
      <c r="S3530"/>
      <c r="T3530"/>
    </row>
    <row r="3531" spans="16:20" x14ac:dyDescent="0.3">
      <c r="P3531"/>
      <c r="Q3531"/>
      <c r="R3531"/>
      <c r="S3531"/>
      <c r="T3531"/>
    </row>
    <row r="3532" spans="16:20" x14ac:dyDescent="0.3">
      <c r="P3532"/>
      <c r="Q3532"/>
      <c r="R3532"/>
      <c r="S3532"/>
      <c r="T3532"/>
    </row>
    <row r="3533" spans="16:20" x14ac:dyDescent="0.3">
      <c r="P3533"/>
      <c r="Q3533"/>
      <c r="R3533"/>
      <c r="S3533"/>
      <c r="T3533"/>
    </row>
    <row r="3534" spans="16:20" x14ac:dyDescent="0.3">
      <c r="P3534"/>
      <c r="Q3534"/>
      <c r="R3534"/>
      <c r="S3534"/>
      <c r="T3534"/>
    </row>
    <row r="3535" spans="16:20" x14ac:dyDescent="0.3">
      <c r="P3535"/>
      <c r="Q3535"/>
      <c r="R3535"/>
      <c r="S3535"/>
      <c r="T3535"/>
    </row>
    <row r="3536" spans="16:20" x14ac:dyDescent="0.3">
      <c r="P3536"/>
      <c r="Q3536"/>
      <c r="R3536"/>
      <c r="S3536"/>
      <c r="T3536"/>
    </row>
    <row r="3537" spans="16:20" x14ac:dyDescent="0.3">
      <c r="P3537"/>
      <c r="Q3537"/>
      <c r="R3537"/>
      <c r="S3537"/>
      <c r="T3537"/>
    </row>
    <row r="3538" spans="16:20" x14ac:dyDescent="0.3">
      <c r="P3538"/>
      <c r="Q3538"/>
      <c r="R3538"/>
      <c r="S3538"/>
      <c r="T3538"/>
    </row>
    <row r="3539" spans="16:20" x14ac:dyDescent="0.3">
      <c r="P3539"/>
      <c r="Q3539"/>
      <c r="R3539"/>
      <c r="S3539"/>
      <c r="T3539"/>
    </row>
    <row r="3540" spans="16:20" x14ac:dyDescent="0.3">
      <c r="P3540"/>
      <c r="Q3540"/>
      <c r="R3540"/>
      <c r="S3540"/>
      <c r="T3540"/>
    </row>
    <row r="3541" spans="16:20" x14ac:dyDescent="0.3">
      <c r="P3541"/>
      <c r="Q3541"/>
      <c r="R3541"/>
      <c r="S3541"/>
      <c r="T3541"/>
    </row>
    <row r="3542" spans="16:20" x14ac:dyDescent="0.3">
      <c r="P3542"/>
      <c r="Q3542"/>
      <c r="R3542"/>
      <c r="S3542"/>
      <c r="T3542"/>
    </row>
    <row r="3543" spans="16:20" x14ac:dyDescent="0.3">
      <c r="P3543"/>
      <c r="Q3543"/>
      <c r="R3543"/>
      <c r="S3543"/>
      <c r="T3543"/>
    </row>
    <row r="3544" spans="16:20" x14ac:dyDescent="0.3">
      <c r="P3544"/>
      <c r="Q3544"/>
      <c r="R3544"/>
      <c r="S3544"/>
      <c r="T3544"/>
    </row>
    <row r="3545" spans="16:20" x14ac:dyDescent="0.3">
      <c r="P3545"/>
      <c r="Q3545"/>
      <c r="R3545"/>
      <c r="S3545"/>
      <c r="T3545"/>
    </row>
    <row r="3546" spans="16:20" x14ac:dyDescent="0.3">
      <c r="P3546"/>
      <c r="Q3546"/>
      <c r="R3546"/>
      <c r="S3546"/>
      <c r="T3546"/>
    </row>
    <row r="3547" spans="16:20" x14ac:dyDescent="0.3">
      <c r="P3547"/>
      <c r="Q3547"/>
      <c r="R3547"/>
      <c r="S3547"/>
      <c r="T3547"/>
    </row>
    <row r="3548" spans="16:20" x14ac:dyDescent="0.3">
      <c r="P3548"/>
      <c r="Q3548"/>
      <c r="R3548"/>
      <c r="S3548"/>
      <c r="T3548"/>
    </row>
    <row r="3549" spans="16:20" x14ac:dyDescent="0.3">
      <c r="P3549"/>
      <c r="Q3549"/>
      <c r="R3549"/>
      <c r="S3549"/>
      <c r="T3549"/>
    </row>
    <row r="3550" spans="16:20" x14ac:dyDescent="0.3">
      <c r="P3550"/>
      <c r="Q3550"/>
      <c r="R3550"/>
      <c r="S3550"/>
      <c r="T3550"/>
    </row>
    <row r="3551" spans="16:20" x14ac:dyDescent="0.3">
      <c r="P3551"/>
      <c r="Q3551"/>
      <c r="R3551"/>
      <c r="S3551"/>
      <c r="T3551"/>
    </row>
    <row r="3552" spans="16:20" x14ac:dyDescent="0.3">
      <c r="P3552"/>
      <c r="Q3552"/>
      <c r="R3552"/>
      <c r="S3552"/>
      <c r="T3552"/>
    </row>
    <row r="3553" spans="16:20" x14ac:dyDescent="0.3">
      <c r="P3553"/>
      <c r="Q3553"/>
      <c r="R3553"/>
      <c r="S3553"/>
      <c r="T3553"/>
    </row>
    <row r="3554" spans="16:20" x14ac:dyDescent="0.3">
      <c r="P3554"/>
      <c r="Q3554"/>
      <c r="R3554"/>
      <c r="S3554"/>
      <c r="T3554"/>
    </row>
    <row r="3555" spans="16:20" x14ac:dyDescent="0.3">
      <c r="P3555"/>
      <c r="Q3555"/>
      <c r="R3555"/>
      <c r="S3555"/>
      <c r="T3555"/>
    </row>
    <row r="3556" spans="16:20" x14ac:dyDescent="0.3">
      <c r="P3556"/>
      <c r="Q3556"/>
      <c r="R3556"/>
      <c r="S3556"/>
      <c r="T3556"/>
    </row>
    <row r="3557" spans="16:20" x14ac:dyDescent="0.3">
      <c r="P3557"/>
      <c r="Q3557"/>
      <c r="R3557"/>
      <c r="S3557"/>
      <c r="T3557"/>
    </row>
    <row r="3558" spans="16:20" x14ac:dyDescent="0.3">
      <c r="P3558"/>
      <c r="Q3558"/>
      <c r="R3558"/>
      <c r="S3558"/>
      <c r="T3558"/>
    </row>
    <row r="3559" spans="16:20" x14ac:dyDescent="0.3">
      <c r="P3559"/>
      <c r="Q3559"/>
      <c r="R3559"/>
      <c r="S3559"/>
      <c r="T3559"/>
    </row>
    <row r="3560" spans="16:20" x14ac:dyDescent="0.3">
      <c r="P3560"/>
      <c r="Q3560"/>
      <c r="R3560"/>
      <c r="S3560"/>
      <c r="T3560"/>
    </row>
    <row r="3561" spans="16:20" x14ac:dyDescent="0.3">
      <c r="P3561"/>
      <c r="Q3561"/>
      <c r="R3561"/>
      <c r="S3561"/>
      <c r="T3561"/>
    </row>
    <row r="3562" spans="16:20" x14ac:dyDescent="0.3">
      <c r="P3562"/>
      <c r="Q3562"/>
      <c r="R3562"/>
      <c r="S3562"/>
      <c r="T3562"/>
    </row>
    <row r="3563" spans="16:20" x14ac:dyDescent="0.3">
      <c r="P3563"/>
      <c r="Q3563"/>
      <c r="R3563"/>
      <c r="S3563"/>
      <c r="T3563"/>
    </row>
    <row r="3564" spans="16:20" x14ac:dyDescent="0.3">
      <c r="P3564"/>
      <c r="Q3564"/>
      <c r="R3564"/>
      <c r="S3564"/>
      <c r="T3564"/>
    </row>
    <row r="3565" spans="16:20" x14ac:dyDescent="0.3">
      <c r="P3565"/>
      <c r="Q3565"/>
      <c r="R3565"/>
      <c r="S3565"/>
      <c r="T3565"/>
    </row>
    <row r="3566" spans="16:20" x14ac:dyDescent="0.3">
      <c r="P3566"/>
      <c r="Q3566"/>
      <c r="R3566"/>
      <c r="S3566"/>
      <c r="T3566"/>
    </row>
    <row r="3567" spans="16:20" x14ac:dyDescent="0.3">
      <c r="P3567"/>
      <c r="Q3567"/>
      <c r="R3567"/>
      <c r="S3567"/>
      <c r="T3567"/>
    </row>
    <row r="3568" spans="16:20" x14ac:dyDescent="0.3">
      <c r="P3568"/>
      <c r="Q3568"/>
      <c r="R3568"/>
      <c r="S3568"/>
      <c r="T3568"/>
    </row>
    <row r="3569" spans="16:20" x14ac:dyDescent="0.3">
      <c r="P3569"/>
      <c r="Q3569"/>
      <c r="R3569"/>
      <c r="S3569"/>
      <c r="T3569"/>
    </row>
    <row r="3570" spans="16:20" x14ac:dyDescent="0.3">
      <c r="P3570"/>
      <c r="Q3570"/>
      <c r="R3570"/>
      <c r="S3570"/>
      <c r="T3570"/>
    </row>
    <row r="3571" spans="16:20" x14ac:dyDescent="0.3">
      <c r="P3571"/>
      <c r="Q3571"/>
      <c r="R3571"/>
      <c r="S3571"/>
      <c r="T3571"/>
    </row>
    <row r="3572" spans="16:20" x14ac:dyDescent="0.3">
      <c r="P3572"/>
      <c r="Q3572"/>
      <c r="R3572"/>
      <c r="S3572"/>
      <c r="T3572"/>
    </row>
    <row r="3573" spans="16:20" x14ac:dyDescent="0.3">
      <c r="P3573"/>
      <c r="Q3573"/>
      <c r="R3573"/>
      <c r="S3573"/>
      <c r="T3573"/>
    </row>
    <row r="3574" spans="16:20" x14ac:dyDescent="0.3">
      <c r="P3574"/>
      <c r="Q3574"/>
      <c r="R3574"/>
      <c r="S3574"/>
      <c r="T3574"/>
    </row>
    <row r="3575" spans="16:20" x14ac:dyDescent="0.3">
      <c r="P3575"/>
      <c r="Q3575"/>
      <c r="R3575"/>
      <c r="S3575"/>
      <c r="T3575"/>
    </row>
    <row r="3576" spans="16:20" x14ac:dyDescent="0.3">
      <c r="P3576"/>
      <c r="Q3576"/>
      <c r="R3576"/>
      <c r="S3576"/>
      <c r="T3576"/>
    </row>
    <row r="3577" spans="16:20" x14ac:dyDescent="0.3">
      <c r="P3577"/>
      <c r="Q3577"/>
      <c r="R3577"/>
      <c r="S3577"/>
      <c r="T3577"/>
    </row>
    <row r="3578" spans="16:20" x14ac:dyDescent="0.3">
      <c r="P3578"/>
      <c r="Q3578"/>
      <c r="R3578"/>
      <c r="S3578"/>
      <c r="T3578"/>
    </row>
    <row r="3579" spans="16:20" x14ac:dyDescent="0.3">
      <c r="P3579"/>
      <c r="Q3579"/>
      <c r="R3579"/>
      <c r="S3579"/>
      <c r="T3579"/>
    </row>
    <row r="3580" spans="16:20" x14ac:dyDescent="0.3">
      <c r="P3580"/>
      <c r="Q3580"/>
      <c r="R3580"/>
      <c r="S3580"/>
      <c r="T3580"/>
    </row>
    <row r="3581" spans="16:20" x14ac:dyDescent="0.3">
      <c r="P3581"/>
      <c r="Q3581"/>
      <c r="R3581"/>
      <c r="S3581"/>
      <c r="T3581"/>
    </row>
    <row r="3582" spans="16:20" x14ac:dyDescent="0.3">
      <c r="P3582"/>
      <c r="Q3582"/>
      <c r="R3582"/>
      <c r="S3582"/>
      <c r="T3582"/>
    </row>
    <row r="3583" spans="16:20" x14ac:dyDescent="0.3">
      <c r="P3583"/>
      <c r="Q3583"/>
      <c r="R3583"/>
      <c r="S3583"/>
      <c r="T3583"/>
    </row>
    <row r="3584" spans="16:20" x14ac:dyDescent="0.3">
      <c r="P3584"/>
      <c r="Q3584"/>
      <c r="R3584"/>
      <c r="S3584"/>
      <c r="T3584"/>
    </row>
    <row r="3585" spans="16:20" x14ac:dyDescent="0.3">
      <c r="P3585"/>
      <c r="Q3585"/>
      <c r="R3585"/>
      <c r="S3585"/>
      <c r="T3585"/>
    </row>
    <row r="3586" spans="16:20" x14ac:dyDescent="0.3">
      <c r="P3586"/>
      <c r="Q3586"/>
      <c r="R3586"/>
      <c r="S3586"/>
      <c r="T3586"/>
    </row>
    <row r="3587" spans="16:20" x14ac:dyDescent="0.3">
      <c r="P3587"/>
      <c r="Q3587"/>
      <c r="R3587"/>
      <c r="S3587"/>
      <c r="T3587"/>
    </row>
    <row r="3588" spans="16:20" x14ac:dyDescent="0.3">
      <c r="P3588"/>
      <c r="Q3588"/>
      <c r="R3588"/>
      <c r="S3588"/>
      <c r="T3588"/>
    </row>
    <row r="3589" spans="16:20" x14ac:dyDescent="0.3">
      <c r="P3589"/>
      <c r="Q3589"/>
      <c r="R3589"/>
      <c r="S3589"/>
      <c r="T3589"/>
    </row>
    <row r="3590" spans="16:20" x14ac:dyDescent="0.3">
      <c r="P3590"/>
      <c r="Q3590"/>
      <c r="R3590"/>
      <c r="S3590"/>
      <c r="T3590"/>
    </row>
    <row r="3591" spans="16:20" x14ac:dyDescent="0.3">
      <c r="P3591"/>
      <c r="Q3591"/>
      <c r="R3591"/>
      <c r="S3591"/>
      <c r="T3591"/>
    </row>
    <row r="3592" spans="16:20" x14ac:dyDescent="0.3">
      <c r="P3592"/>
      <c r="Q3592"/>
      <c r="R3592"/>
      <c r="S3592"/>
      <c r="T3592"/>
    </row>
    <row r="3593" spans="16:20" x14ac:dyDescent="0.3">
      <c r="P3593"/>
      <c r="Q3593"/>
      <c r="R3593"/>
      <c r="S3593"/>
      <c r="T3593"/>
    </row>
    <row r="3594" spans="16:20" x14ac:dyDescent="0.3">
      <c r="P3594"/>
      <c r="Q3594"/>
      <c r="R3594"/>
      <c r="S3594"/>
      <c r="T3594"/>
    </row>
    <row r="3595" spans="16:20" x14ac:dyDescent="0.3">
      <c r="P3595"/>
      <c r="Q3595"/>
      <c r="R3595"/>
      <c r="S3595"/>
      <c r="T3595"/>
    </row>
    <row r="3596" spans="16:20" x14ac:dyDescent="0.3">
      <c r="P3596"/>
      <c r="Q3596"/>
      <c r="R3596"/>
      <c r="S3596"/>
      <c r="T3596"/>
    </row>
    <row r="3597" spans="16:20" x14ac:dyDescent="0.3">
      <c r="P3597"/>
      <c r="Q3597"/>
      <c r="R3597"/>
      <c r="S3597"/>
      <c r="T3597"/>
    </row>
    <row r="3598" spans="16:20" x14ac:dyDescent="0.3">
      <c r="P3598"/>
      <c r="Q3598"/>
      <c r="R3598"/>
      <c r="S3598"/>
      <c r="T3598"/>
    </row>
    <row r="3599" spans="16:20" x14ac:dyDescent="0.3">
      <c r="P3599"/>
      <c r="Q3599"/>
      <c r="R3599"/>
      <c r="S3599"/>
      <c r="T3599"/>
    </row>
    <row r="3600" spans="16:20" x14ac:dyDescent="0.3">
      <c r="P3600"/>
      <c r="Q3600"/>
      <c r="R3600"/>
      <c r="S3600"/>
      <c r="T3600"/>
    </row>
    <row r="3601" spans="16:20" x14ac:dyDescent="0.3">
      <c r="P3601"/>
      <c r="Q3601"/>
      <c r="R3601"/>
      <c r="S3601"/>
      <c r="T3601"/>
    </row>
    <row r="3602" spans="16:20" x14ac:dyDescent="0.3">
      <c r="P3602"/>
      <c r="Q3602"/>
      <c r="R3602"/>
      <c r="S3602"/>
      <c r="T3602"/>
    </row>
    <row r="3603" spans="16:20" x14ac:dyDescent="0.3">
      <c r="P3603"/>
      <c r="Q3603"/>
      <c r="R3603"/>
      <c r="S3603"/>
      <c r="T3603"/>
    </row>
    <row r="3604" spans="16:20" x14ac:dyDescent="0.3">
      <c r="P3604"/>
      <c r="Q3604"/>
      <c r="R3604"/>
      <c r="S3604"/>
      <c r="T3604"/>
    </row>
    <row r="3605" spans="16:20" x14ac:dyDescent="0.3">
      <c r="P3605"/>
      <c r="Q3605"/>
      <c r="R3605"/>
      <c r="S3605"/>
      <c r="T3605"/>
    </row>
    <row r="3606" spans="16:20" x14ac:dyDescent="0.3">
      <c r="P3606"/>
      <c r="Q3606"/>
      <c r="R3606"/>
      <c r="S3606"/>
      <c r="T3606"/>
    </row>
    <row r="3607" spans="16:20" x14ac:dyDescent="0.3">
      <c r="P3607"/>
      <c r="Q3607"/>
      <c r="R3607"/>
      <c r="S3607"/>
      <c r="T3607"/>
    </row>
    <row r="3608" spans="16:20" x14ac:dyDescent="0.3">
      <c r="P3608"/>
      <c r="Q3608"/>
      <c r="R3608"/>
      <c r="S3608"/>
      <c r="T3608"/>
    </row>
    <row r="3609" spans="16:20" x14ac:dyDescent="0.3">
      <c r="P3609"/>
      <c r="Q3609"/>
      <c r="R3609"/>
      <c r="S3609"/>
      <c r="T3609"/>
    </row>
    <row r="3610" spans="16:20" x14ac:dyDescent="0.3">
      <c r="P3610"/>
      <c r="Q3610"/>
      <c r="R3610"/>
      <c r="S3610"/>
      <c r="T3610"/>
    </row>
    <row r="3611" spans="16:20" x14ac:dyDescent="0.3">
      <c r="P3611"/>
      <c r="Q3611"/>
      <c r="R3611"/>
      <c r="S3611"/>
      <c r="T3611"/>
    </row>
    <row r="3612" spans="16:20" x14ac:dyDescent="0.3">
      <c r="P3612"/>
      <c r="Q3612"/>
      <c r="R3612"/>
      <c r="S3612"/>
      <c r="T3612"/>
    </row>
    <row r="3613" spans="16:20" x14ac:dyDescent="0.3">
      <c r="P3613"/>
      <c r="Q3613"/>
      <c r="R3613"/>
      <c r="S3613"/>
      <c r="T3613"/>
    </row>
    <row r="3614" spans="16:20" x14ac:dyDescent="0.3">
      <c r="P3614"/>
      <c r="Q3614"/>
      <c r="R3614"/>
      <c r="S3614"/>
      <c r="T3614"/>
    </row>
    <row r="3615" spans="16:20" x14ac:dyDescent="0.3">
      <c r="P3615"/>
      <c r="Q3615"/>
      <c r="R3615"/>
      <c r="S3615"/>
      <c r="T3615"/>
    </row>
    <row r="3616" spans="16:20" x14ac:dyDescent="0.3">
      <c r="P3616"/>
      <c r="Q3616"/>
      <c r="R3616"/>
      <c r="S3616"/>
      <c r="T3616"/>
    </row>
    <row r="3617" spans="16:20" x14ac:dyDescent="0.3">
      <c r="P3617"/>
      <c r="Q3617"/>
      <c r="R3617"/>
      <c r="S3617"/>
      <c r="T3617"/>
    </row>
    <row r="3618" spans="16:20" x14ac:dyDescent="0.3">
      <c r="P3618"/>
      <c r="Q3618"/>
      <c r="R3618"/>
      <c r="S3618"/>
      <c r="T3618"/>
    </row>
    <row r="3619" spans="16:20" x14ac:dyDescent="0.3">
      <c r="P3619"/>
      <c r="Q3619"/>
      <c r="R3619"/>
      <c r="S3619"/>
      <c r="T3619"/>
    </row>
    <row r="3620" spans="16:20" x14ac:dyDescent="0.3">
      <c r="P3620"/>
      <c r="Q3620"/>
      <c r="R3620"/>
      <c r="S3620"/>
      <c r="T3620"/>
    </row>
    <row r="3621" spans="16:20" x14ac:dyDescent="0.3">
      <c r="P3621"/>
      <c r="Q3621"/>
      <c r="R3621"/>
      <c r="S3621"/>
      <c r="T3621"/>
    </row>
    <row r="3622" spans="16:20" x14ac:dyDescent="0.3">
      <c r="P3622"/>
      <c r="Q3622"/>
      <c r="R3622"/>
      <c r="S3622"/>
      <c r="T3622"/>
    </row>
    <row r="3623" spans="16:20" x14ac:dyDescent="0.3">
      <c r="P3623"/>
      <c r="Q3623"/>
      <c r="R3623"/>
      <c r="S3623"/>
      <c r="T3623"/>
    </row>
    <row r="3624" spans="16:20" x14ac:dyDescent="0.3">
      <c r="P3624"/>
      <c r="Q3624"/>
      <c r="R3624"/>
      <c r="S3624"/>
      <c r="T3624"/>
    </row>
    <row r="3625" spans="16:20" x14ac:dyDescent="0.3">
      <c r="P3625"/>
      <c r="Q3625"/>
      <c r="R3625"/>
      <c r="S3625"/>
      <c r="T3625"/>
    </row>
    <row r="3626" spans="16:20" x14ac:dyDescent="0.3">
      <c r="P3626"/>
      <c r="Q3626"/>
      <c r="R3626"/>
      <c r="S3626"/>
      <c r="T3626"/>
    </row>
    <row r="3627" spans="16:20" x14ac:dyDescent="0.3">
      <c r="P3627"/>
      <c r="Q3627"/>
      <c r="R3627"/>
      <c r="S3627"/>
      <c r="T3627"/>
    </row>
    <row r="3628" spans="16:20" x14ac:dyDescent="0.3">
      <c r="P3628"/>
      <c r="Q3628"/>
      <c r="R3628"/>
      <c r="S3628"/>
      <c r="T3628"/>
    </row>
    <row r="3629" spans="16:20" x14ac:dyDescent="0.3">
      <c r="P3629"/>
      <c r="Q3629"/>
      <c r="R3629"/>
      <c r="S3629"/>
      <c r="T3629"/>
    </row>
    <row r="3630" spans="16:20" x14ac:dyDescent="0.3">
      <c r="P3630"/>
      <c r="Q3630"/>
      <c r="R3630"/>
      <c r="S3630"/>
      <c r="T3630"/>
    </row>
    <row r="3631" spans="16:20" x14ac:dyDescent="0.3">
      <c r="P3631"/>
      <c r="Q3631"/>
      <c r="R3631"/>
      <c r="S3631"/>
      <c r="T3631"/>
    </row>
    <row r="3632" spans="16:20" x14ac:dyDescent="0.3">
      <c r="P3632"/>
      <c r="Q3632"/>
      <c r="R3632"/>
      <c r="S3632"/>
      <c r="T3632"/>
    </row>
    <row r="3633" spans="16:20" x14ac:dyDescent="0.3">
      <c r="P3633"/>
      <c r="Q3633"/>
      <c r="R3633"/>
      <c r="S3633"/>
      <c r="T3633"/>
    </row>
    <row r="3634" spans="16:20" x14ac:dyDescent="0.3">
      <c r="P3634"/>
      <c r="Q3634"/>
      <c r="R3634"/>
      <c r="S3634"/>
      <c r="T3634"/>
    </row>
    <row r="3635" spans="16:20" x14ac:dyDescent="0.3">
      <c r="P3635"/>
      <c r="Q3635"/>
      <c r="R3635"/>
      <c r="S3635"/>
      <c r="T3635"/>
    </row>
    <row r="3636" spans="16:20" x14ac:dyDescent="0.3">
      <c r="P3636"/>
      <c r="Q3636"/>
      <c r="R3636"/>
      <c r="S3636"/>
      <c r="T3636"/>
    </row>
    <row r="3637" spans="16:20" x14ac:dyDescent="0.3">
      <c r="P3637"/>
      <c r="Q3637"/>
      <c r="R3637"/>
      <c r="S3637"/>
      <c r="T3637"/>
    </row>
    <row r="3638" spans="16:20" x14ac:dyDescent="0.3">
      <c r="P3638"/>
      <c r="Q3638"/>
      <c r="R3638"/>
      <c r="S3638"/>
      <c r="T3638"/>
    </row>
    <row r="3639" spans="16:20" x14ac:dyDescent="0.3">
      <c r="P3639"/>
      <c r="Q3639"/>
      <c r="R3639"/>
      <c r="S3639"/>
      <c r="T3639"/>
    </row>
    <row r="3640" spans="16:20" x14ac:dyDescent="0.3">
      <c r="P3640"/>
      <c r="Q3640"/>
      <c r="R3640"/>
      <c r="S3640"/>
      <c r="T3640"/>
    </row>
    <row r="3641" spans="16:20" x14ac:dyDescent="0.3">
      <c r="P3641"/>
      <c r="Q3641"/>
      <c r="R3641"/>
      <c r="S3641"/>
      <c r="T3641"/>
    </row>
    <row r="3642" spans="16:20" x14ac:dyDescent="0.3">
      <c r="P3642"/>
      <c r="Q3642"/>
      <c r="R3642"/>
      <c r="S3642"/>
      <c r="T3642"/>
    </row>
    <row r="3643" spans="16:20" x14ac:dyDescent="0.3">
      <c r="P3643"/>
      <c r="Q3643"/>
      <c r="R3643"/>
      <c r="S3643"/>
      <c r="T3643"/>
    </row>
    <row r="3644" spans="16:20" x14ac:dyDescent="0.3">
      <c r="P3644"/>
      <c r="Q3644"/>
      <c r="R3644"/>
      <c r="S3644"/>
      <c r="T3644"/>
    </row>
    <row r="3645" spans="16:20" x14ac:dyDescent="0.3">
      <c r="P3645"/>
      <c r="Q3645"/>
      <c r="R3645"/>
      <c r="S3645"/>
      <c r="T3645"/>
    </row>
    <row r="3646" spans="16:20" x14ac:dyDescent="0.3">
      <c r="P3646"/>
      <c r="Q3646"/>
      <c r="R3646"/>
      <c r="S3646"/>
      <c r="T3646"/>
    </row>
    <row r="3647" spans="16:20" x14ac:dyDescent="0.3">
      <c r="P3647"/>
      <c r="Q3647"/>
      <c r="R3647"/>
      <c r="S3647"/>
      <c r="T3647"/>
    </row>
    <row r="3648" spans="16:20" x14ac:dyDescent="0.3">
      <c r="P3648"/>
      <c r="Q3648"/>
      <c r="R3648"/>
      <c r="S3648"/>
      <c r="T3648"/>
    </row>
    <row r="3649" spans="16:20" x14ac:dyDescent="0.3">
      <c r="P3649"/>
      <c r="Q3649"/>
      <c r="R3649"/>
      <c r="S3649"/>
      <c r="T3649"/>
    </row>
    <row r="3650" spans="16:20" x14ac:dyDescent="0.3">
      <c r="P3650"/>
      <c r="Q3650"/>
      <c r="R3650"/>
      <c r="S3650"/>
      <c r="T3650"/>
    </row>
    <row r="3651" spans="16:20" x14ac:dyDescent="0.3">
      <c r="P3651"/>
      <c r="Q3651"/>
      <c r="R3651"/>
      <c r="S3651"/>
      <c r="T3651"/>
    </row>
    <row r="3652" spans="16:20" x14ac:dyDescent="0.3">
      <c r="P3652"/>
      <c r="Q3652"/>
      <c r="R3652"/>
      <c r="S3652"/>
      <c r="T3652"/>
    </row>
    <row r="3653" spans="16:20" x14ac:dyDescent="0.3">
      <c r="P3653"/>
      <c r="Q3653"/>
      <c r="R3653"/>
      <c r="S3653"/>
      <c r="T3653"/>
    </row>
    <row r="3654" spans="16:20" x14ac:dyDescent="0.3">
      <c r="P3654"/>
      <c r="Q3654"/>
      <c r="R3654"/>
      <c r="S3654"/>
      <c r="T3654"/>
    </row>
    <row r="3655" spans="16:20" x14ac:dyDescent="0.3">
      <c r="P3655"/>
      <c r="Q3655"/>
      <c r="R3655"/>
      <c r="S3655"/>
      <c r="T3655"/>
    </row>
    <row r="3656" spans="16:20" x14ac:dyDescent="0.3">
      <c r="P3656"/>
      <c r="Q3656"/>
      <c r="R3656"/>
      <c r="S3656"/>
      <c r="T3656"/>
    </row>
    <row r="3657" spans="16:20" x14ac:dyDescent="0.3">
      <c r="P3657"/>
      <c r="Q3657"/>
      <c r="R3657"/>
      <c r="S3657"/>
      <c r="T3657"/>
    </row>
    <row r="3658" spans="16:20" x14ac:dyDescent="0.3">
      <c r="P3658"/>
      <c r="Q3658"/>
      <c r="R3658"/>
      <c r="S3658"/>
      <c r="T3658"/>
    </row>
    <row r="3659" spans="16:20" x14ac:dyDescent="0.3">
      <c r="P3659"/>
      <c r="Q3659"/>
      <c r="R3659"/>
      <c r="S3659"/>
      <c r="T3659"/>
    </row>
    <row r="3660" spans="16:20" x14ac:dyDescent="0.3">
      <c r="P3660"/>
      <c r="Q3660"/>
      <c r="R3660"/>
      <c r="S3660"/>
      <c r="T3660"/>
    </row>
    <row r="3661" spans="16:20" x14ac:dyDescent="0.3">
      <c r="P3661"/>
      <c r="Q3661"/>
      <c r="R3661"/>
      <c r="S3661"/>
      <c r="T3661"/>
    </row>
    <row r="3662" spans="16:20" x14ac:dyDescent="0.3">
      <c r="P3662"/>
      <c r="Q3662"/>
      <c r="R3662"/>
      <c r="S3662"/>
      <c r="T3662"/>
    </row>
    <row r="3663" spans="16:20" x14ac:dyDescent="0.3">
      <c r="P3663"/>
      <c r="Q3663"/>
      <c r="R3663"/>
      <c r="S3663"/>
      <c r="T3663"/>
    </row>
    <row r="3664" spans="16:20" x14ac:dyDescent="0.3">
      <c r="P3664"/>
      <c r="Q3664"/>
      <c r="R3664"/>
      <c r="S3664"/>
      <c r="T3664"/>
    </row>
    <row r="3665" spans="16:20" x14ac:dyDescent="0.3">
      <c r="P3665"/>
      <c r="Q3665"/>
      <c r="R3665"/>
      <c r="S3665"/>
      <c r="T3665"/>
    </row>
    <row r="3666" spans="16:20" x14ac:dyDescent="0.3">
      <c r="P3666"/>
      <c r="Q3666"/>
      <c r="R3666"/>
      <c r="S3666"/>
      <c r="T3666"/>
    </row>
    <row r="3667" spans="16:20" x14ac:dyDescent="0.3">
      <c r="P3667"/>
      <c r="Q3667"/>
      <c r="R3667"/>
      <c r="S3667"/>
      <c r="T3667"/>
    </row>
    <row r="3668" spans="16:20" x14ac:dyDescent="0.3">
      <c r="P3668"/>
      <c r="Q3668"/>
      <c r="R3668"/>
      <c r="S3668"/>
      <c r="T3668"/>
    </row>
    <row r="3669" spans="16:20" x14ac:dyDescent="0.3">
      <c r="P3669"/>
      <c r="Q3669"/>
      <c r="R3669"/>
      <c r="S3669"/>
      <c r="T3669"/>
    </row>
    <row r="3670" spans="16:20" x14ac:dyDescent="0.3">
      <c r="P3670"/>
      <c r="Q3670"/>
      <c r="R3670"/>
      <c r="S3670"/>
      <c r="T3670"/>
    </row>
    <row r="3671" spans="16:20" x14ac:dyDescent="0.3">
      <c r="P3671"/>
      <c r="Q3671"/>
      <c r="R3671"/>
      <c r="S3671"/>
      <c r="T3671"/>
    </row>
    <row r="3672" spans="16:20" x14ac:dyDescent="0.3">
      <c r="P3672"/>
      <c r="Q3672"/>
      <c r="R3672"/>
      <c r="S3672"/>
      <c r="T3672"/>
    </row>
    <row r="3673" spans="16:20" x14ac:dyDescent="0.3">
      <c r="P3673"/>
      <c r="Q3673"/>
      <c r="R3673"/>
      <c r="S3673"/>
      <c r="T3673"/>
    </row>
    <row r="3674" spans="16:20" x14ac:dyDescent="0.3">
      <c r="P3674"/>
      <c r="Q3674"/>
      <c r="R3674"/>
      <c r="S3674"/>
      <c r="T3674"/>
    </row>
    <row r="3675" spans="16:20" x14ac:dyDescent="0.3">
      <c r="P3675"/>
      <c r="Q3675"/>
      <c r="R3675"/>
      <c r="S3675"/>
      <c r="T3675"/>
    </row>
    <row r="3676" spans="16:20" x14ac:dyDescent="0.3">
      <c r="P3676"/>
      <c r="Q3676"/>
      <c r="R3676"/>
      <c r="S3676"/>
      <c r="T3676"/>
    </row>
    <row r="3677" spans="16:20" x14ac:dyDescent="0.3">
      <c r="P3677"/>
      <c r="Q3677"/>
      <c r="R3677"/>
      <c r="S3677"/>
      <c r="T3677"/>
    </row>
    <row r="3678" spans="16:20" x14ac:dyDescent="0.3">
      <c r="P3678"/>
      <c r="Q3678"/>
      <c r="R3678"/>
      <c r="S3678"/>
      <c r="T3678"/>
    </row>
    <row r="3679" spans="16:20" x14ac:dyDescent="0.3">
      <c r="P3679"/>
      <c r="Q3679"/>
      <c r="R3679"/>
      <c r="S3679"/>
      <c r="T3679"/>
    </row>
    <row r="3680" spans="16:20" x14ac:dyDescent="0.3">
      <c r="P3680"/>
      <c r="Q3680"/>
      <c r="R3680"/>
      <c r="S3680"/>
      <c r="T3680"/>
    </row>
    <row r="3681" spans="16:20" x14ac:dyDescent="0.3">
      <c r="P3681"/>
      <c r="Q3681"/>
      <c r="R3681"/>
      <c r="S3681"/>
      <c r="T3681"/>
    </row>
    <row r="3682" spans="16:20" x14ac:dyDescent="0.3">
      <c r="P3682"/>
      <c r="Q3682"/>
      <c r="R3682"/>
      <c r="S3682"/>
      <c r="T3682"/>
    </row>
    <row r="3683" spans="16:20" x14ac:dyDescent="0.3">
      <c r="P3683"/>
      <c r="Q3683"/>
      <c r="R3683"/>
      <c r="S3683"/>
      <c r="T3683"/>
    </row>
    <row r="3684" spans="16:20" x14ac:dyDescent="0.3">
      <c r="P3684"/>
      <c r="Q3684"/>
      <c r="R3684"/>
      <c r="S3684"/>
      <c r="T3684"/>
    </row>
    <row r="3685" spans="16:20" x14ac:dyDescent="0.3">
      <c r="P3685"/>
      <c r="Q3685"/>
      <c r="R3685"/>
      <c r="S3685"/>
      <c r="T3685"/>
    </row>
    <row r="3686" spans="16:20" x14ac:dyDescent="0.3">
      <c r="P3686"/>
      <c r="Q3686"/>
      <c r="R3686"/>
      <c r="S3686"/>
      <c r="T3686"/>
    </row>
    <row r="3687" spans="16:20" x14ac:dyDescent="0.3">
      <c r="P3687"/>
      <c r="Q3687"/>
      <c r="R3687"/>
      <c r="S3687"/>
      <c r="T3687"/>
    </row>
    <row r="3688" spans="16:20" x14ac:dyDescent="0.3">
      <c r="P3688"/>
      <c r="Q3688"/>
      <c r="R3688"/>
      <c r="S3688"/>
      <c r="T3688"/>
    </row>
    <row r="3689" spans="16:20" x14ac:dyDescent="0.3">
      <c r="P3689"/>
      <c r="Q3689"/>
      <c r="R3689"/>
      <c r="S3689"/>
      <c r="T3689"/>
    </row>
    <row r="3690" spans="16:20" x14ac:dyDescent="0.3">
      <c r="P3690"/>
      <c r="Q3690"/>
      <c r="R3690"/>
      <c r="S3690"/>
      <c r="T3690"/>
    </row>
    <row r="3691" spans="16:20" x14ac:dyDescent="0.3">
      <c r="P3691"/>
      <c r="Q3691"/>
      <c r="R3691"/>
      <c r="S3691"/>
      <c r="T3691"/>
    </row>
    <row r="3692" spans="16:20" x14ac:dyDescent="0.3">
      <c r="P3692"/>
      <c r="Q3692"/>
      <c r="R3692"/>
      <c r="S3692"/>
      <c r="T3692"/>
    </row>
    <row r="3693" spans="16:20" x14ac:dyDescent="0.3">
      <c r="P3693"/>
      <c r="Q3693"/>
      <c r="R3693"/>
      <c r="S3693"/>
      <c r="T3693"/>
    </row>
    <row r="3694" spans="16:20" x14ac:dyDescent="0.3">
      <c r="P3694"/>
      <c r="Q3694"/>
      <c r="R3694"/>
      <c r="S3694"/>
      <c r="T3694"/>
    </row>
    <row r="3695" spans="16:20" x14ac:dyDescent="0.3">
      <c r="P3695"/>
      <c r="Q3695"/>
      <c r="R3695"/>
      <c r="S3695"/>
      <c r="T3695"/>
    </row>
    <row r="3696" spans="16:20" x14ac:dyDescent="0.3">
      <c r="P3696"/>
      <c r="Q3696"/>
      <c r="R3696"/>
      <c r="S3696"/>
      <c r="T3696"/>
    </row>
    <row r="3697" spans="16:20" x14ac:dyDescent="0.3">
      <c r="P3697"/>
      <c r="Q3697"/>
      <c r="R3697"/>
      <c r="S3697"/>
      <c r="T3697"/>
    </row>
    <row r="3698" spans="16:20" x14ac:dyDescent="0.3">
      <c r="P3698"/>
      <c r="Q3698"/>
      <c r="R3698"/>
      <c r="S3698"/>
      <c r="T3698"/>
    </row>
    <row r="3699" spans="16:20" x14ac:dyDescent="0.3">
      <c r="P3699"/>
      <c r="Q3699"/>
      <c r="R3699"/>
      <c r="S3699"/>
      <c r="T3699"/>
    </row>
    <row r="3700" spans="16:20" x14ac:dyDescent="0.3">
      <c r="P3700"/>
      <c r="Q3700"/>
      <c r="R3700"/>
      <c r="S3700"/>
      <c r="T3700"/>
    </row>
    <row r="3701" spans="16:20" x14ac:dyDescent="0.3">
      <c r="P3701"/>
      <c r="Q3701"/>
      <c r="R3701"/>
      <c r="S3701"/>
      <c r="T3701"/>
    </row>
    <row r="3702" spans="16:20" x14ac:dyDescent="0.3">
      <c r="P3702"/>
      <c r="Q3702"/>
      <c r="R3702"/>
      <c r="S3702"/>
      <c r="T3702"/>
    </row>
    <row r="3703" spans="16:20" x14ac:dyDescent="0.3">
      <c r="P3703"/>
      <c r="Q3703"/>
      <c r="R3703"/>
      <c r="S3703"/>
      <c r="T3703"/>
    </row>
    <row r="3704" spans="16:20" x14ac:dyDescent="0.3">
      <c r="P3704"/>
      <c r="Q3704"/>
      <c r="R3704"/>
      <c r="S3704"/>
      <c r="T3704"/>
    </row>
    <row r="3705" spans="16:20" x14ac:dyDescent="0.3">
      <c r="P3705"/>
      <c r="Q3705"/>
      <c r="R3705"/>
      <c r="S3705"/>
      <c r="T3705"/>
    </row>
    <row r="3706" spans="16:20" x14ac:dyDescent="0.3">
      <c r="P3706"/>
      <c r="Q3706"/>
      <c r="R3706"/>
      <c r="S3706"/>
      <c r="T3706"/>
    </row>
    <row r="3707" spans="16:20" x14ac:dyDescent="0.3">
      <c r="P3707"/>
      <c r="Q3707"/>
      <c r="R3707"/>
      <c r="S3707"/>
      <c r="T3707"/>
    </row>
    <row r="3708" spans="16:20" x14ac:dyDescent="0.3">
      <c r="P3708"/>
      <c r="Q3708"/>
      <c r="R3708"/>
      <c r="S3708"/>
      <c r="T3708"/>
    </row>
    <row r="3709" spans="16:20" x14ac:dyDescent="0.3">
      <c r="P3709"/>
      <c r="Q3709"/>
      <c r="R3709"/>
      <c r="S3709"/>
      <c r="T3709"/>
    </row>
    <row r="3710" spans="16:20" x14ac:dyDescent="0.3">
      <c r="P3710"/>
      <c r="Q3710"/>
      <c r="R3710"/>
      <c r="S3710"/>
      <c r="T3710"/>
    </row>
    <row r="3711" spans="16:20" x14ac:dyDescent="0.3">
      <c r="P3711"/>
      <c r="Q3711"/>
      <c r="R3711"/>
      <c r="S3711"/>
      <c r="T3711"/>
    </row>
    <row r="3712" spans="16:20" x14ac:dyDescent="0.3">
      <c r="P3712"/>
      <c r="Q3712"/>
      <c r="R3712"/>
      <c r="S3712"/>
      <c r="T3712"/>
    </row>
    <row r="3713" spans="16:20" x14ac:dyDescent="0.3">
      <c r="P3713"/>
      <c r="Q3713"/>
      <c r="R3713"/>
      <c r="S3713"/>
      <c r="T3713"/>
    </row>
    <row r="3714" spans="16:20" x14ac:dyDescent="0.3">
      <c r="P3714"/>
      <c r="Q3714"/>
      <c r="R3714"/>
      <c r="S3714"/>
      <c r="T3714"/>
    </row>
    <row r="3715" spans="16:20" x14ac:dyDescent="0.3">
      <c r="P3715"/>
      <c r="Q3715"/>
      <c r="R3715"/>
      <c r="S3715"/>
      <c r="T3715"/>
    </row>
    <row r="3716" spans="16:20" x14ac:dyDescent="0.3">
      <c r="P3716"/>
      <c r="Q3716"/>
      <c r="R3716"/>
      <c r="S3716"/>
      <c r="T3716"/>
    </row>
    <row r="3717" spans="16:20" x14ac:dyDescent="0.3">
      <c r="P3717"/>
      <c r="Q3717"/>
      <c r="R3717"/>
      <c r="S3717"/>
      <c r="T3717"/>
    </row>
    <row r="3718" spans="16:20" x14ac:dyDescent="0.3">
      <c r="P3718"/>
      <c r="Q3718"/>
      <c r="R3718"/>
      <c r="S3718"/>
      <c r="T3718"/>
    </row>
    <row r="3719" spans="16:20" x14ac:dyDescent="0.3">
      <c r="P3719"/>
      <c r="Q3719"/>
      <c r="R3719"/>
      <c r="S3719"/>
      <c r="T3719"/>
    </row>
    <row r="3720" spans="16:20" x14ac:dyDescent="0.3">
      <c r="P3720"/>
      <c r="Q3720"/>
      <c r="R3720"/>
      <c r="S3720"/>
      <c r="T3720"/>
    </row>
    <row r="3721" spans="16:20" x14ac:dyDescent="0.3">
      <c r="P3721"/>
      <c r="Q3721"/>
      <c r="R3721"/>
      <c r="S3721"/>
      <c r="T3721"/>
    </row>
    <row r="3722" spans="16:20" x14ac:dyDescent="0.3">
      <c r="P3722"/>
      <c r="Q3722"/>
      <c r="R3722"/>
      <c r="S3722"/>
      <c r="T3722"/>
    </row>
    <row r="3723" spans="16:20" x14ac:dyDescent="0.3">
      <c r="P3723"/>
      <c r="Q3723"/>
      <c r="R3723"/>
      <c r="S3723"/>
      <c r="T3723"/>
    </row>
    <row r="3724" spans="16:20" x14ac:dyDescent="0.3">
      <c r="P3724"/>
      <c r="Q3724"/>
      <c r="R3724"/>
      <c r="S3724"/>
      <c r="T3724"/>
    </row>
    <row r="3725" spans="16:20" x14ac:dyDescent="0.3">
      <c r="P3725"/>
      <c r="Q3725"/>
      <c r="R3725"/>
      <c r="S3725"/>
      <c r="T3725"/>
    </row>
    <row r="3726" spans="16:20" x14ac:dyDescent="0.3">
      <c r="P3726"/>
      <c r="Q3726"/>
      <c r="R3726"/>
      <c r="S3726"/>
      <c r="T3726"/>
    </row>
    <row r="3727" spans="16:20" x14ac:dyDescent="0.3">
      <c r="P3727"/>
      <c r="Q3727"/>
      <c r="R3727"/>
      <c r="S3727"/>
      <c r="T3727"/>
    </row>
    <row r="3728" spans="16:20" x14ac:dyDescent="0.3">
      <c r="P3728"/>
      <c r="Q3728"/>
      <c r="R3728"/>
      <c r="S3728"/>
      <c r="T3728"/>
    </row>
    <row r="3729" spans="16:20" x14ac:dyDescent="0.3">
      <c r="P3729"/>
      <c r="Q3729"/>
      <c r="R3729"/>
      <c r="S3729"/>
      <c r="T3729"/>
    </row>
    <row r="3730" spans="16:20" x14ac:dyDescent="0.3">
      <c r="P3730"/>
      <c r="Q3730"/>
      <c r="R3730"/>
      <c r="S3730"/>
      <c r="T3730"/>
    </row>
    <row r="3731" spans="16:20" x14ac:dyDescent="0.3">
      <c r="P3731"/>
      <c r="Q3731"/>
      <c r="R3731"/>
      <c r="S3731"/>
      <c r="T3731"/>
    </row>
    <row r="3732" spans="16:20" x14ac:dyDescent="0.3">
      <c r="P3732"/>
      <c r="Q3732"/>
      <c r="R3732"/>
      <c r="S3732"/>
      <c r="T3732"/>
    </row>
    <row r="3733" spans="16:20" x14ac:dyDescent="0.3">
      <c r="P3733"/>
      <c r="Q3733"/>
      <c r="R3733"/>
      <c r="S3733"/>
      <c r="T3733"/>
    </row>
    <row r="3734" spans="16:20" x14ac:dyDescent="0.3">
      <c r="P3734"/>
      <c r="Q3734"/>
      <c r="R3734"/>
      <c r="S3734"/>
      <c r="T3734"/>
    </row>
    <row r="3735" spans="16:20" x14ac:dyDescent="0.3">
      <c r="P3735"/>
      <c r="Q3735"/>
      <c r="R3735"/>
      <c r="S3735"/>
      <c r="T3735"/>
    </row>
    <row r="3736" spans="16:20" x14ac:dyDescent="0.3">
      <c r="P3736"/>
      <c r="Q3736"/>
      <c r="R3736"/>
      <c r="S3736"/>
      <c r="T3736"/>
    </row>
    <row r="3737" spans="16:20" x14ac:dyDescent="0.3">
      <c r="P3737"/>
      <c r="Q3737"/>
      <c r="R3737"/>
      <c r="S3737"/>
      <c r="T3737"/>
    </row>
    <row r="3738" spans="16:20" x14ac:dyDescent="0.3">
      <c r="P3738"/>
      <c r="Q3738"/>
      <c r="R3738"/>
      <c r="S3738"/>
      <c r="T3738"/>
    </row>
    <row r="3739" spans="16:20" x14ac:dyDescent="0.3">
      <c r="P3739"/>
      <c r="Q3739"/>
      <c r="R3739"/>
      <c r="S3739"/>
      <c r="T3739"/>
    </row>
    <row r="3740" spans="16:20" x14ac:dyDescent="0.3">
      <c r="P3740"/>
      <c r="Q3740"/>
      <c r="R3740"/>
      <c r="S3740"/>
      <c r="T3740"/>
    </row>
    <row r="3741" spans="16:20" x14ac:dyDescent="0.3">
      <c r="P3741"/>
      <c r="Q3741"/>
      <c r="R3741"/>
      <c r="S3741"/>
      <c r="T3741"/>
    </row>
    <row r="3742" spans="16:20" x14ac:dyDescent="0.3">
      <c r="P3742"/>
      <c r="Q3742"/>
      <c r="R3742"/>
      <c r="S3742"/>
      <c r="T3742"/>
    </row>
    <row r="3743" spans="16:20" x14ac:dyDescent="0.3">
      <c r="P3743"/>
      <c r="Q3743"/>
      <c r="R3743"/>
      <c r="S3743"/>
      <c r="T3743"/>
    </row>
    <row r="3744" spans="16:20" x14ac:dyDescent="0.3">
      <c r="P3744"/>
      <c r="Q3744"/>
      <c r="R3744"/>
      <c r="S3744"/>
      <c r="T3744"/>
    </row>
    <row r="3745" spans="16:20" x14ac:dyDescent="0.3">
      <c r="P3745"/>
      <c r="Q3745"/>
      <c r="R3745"/>
      <c r="S3745"/>
      <c r="T3745"/>
    </row>
    <row r="3746" spans="16:20" x14ac:dyDescent="0.3">
      <c r="P3746"/>
      <c r="Q3746"/>
      <c r="R3746"/>
      <c r="S3746"/>
      <c r="T3746"/>
    </row>
    <row r="3747" spans="16:20" x14ac:dyDescent="0.3">
      <c r="P3747"/>
      <c r="Q3747"/>
      <c r="R3747"/>
      <c r="S3747"/>
      <c r="T3747"/>
    </row>
    <row r="3748" spans="16:20" x14ac:dyDescent="0.3">
      <c r="P3748"/>
      <c r="Q3748"/>
      <c r="R3748"/>
      <c r="S3748"/>
      <c r="T3748"/>
    </row>
    <row r="3749" spans="16:20" x14ac:dyDescent="0.3">
      <c r="P3749"/>
      <c r="Q3749"/>
      <c r="R3749"/>
      <c r="S3749"/>
      <c r="T3749"/>
    </row>
    <row r="3750" spans="16:20" x14ac:dyDescent="0.3">
      <c r="P3750"/>
      <c r="Q3750"/>
      <c r="R3750"/>
      <c r="S3750"/>
      <c r="T3750"/>
    </row>
    <row r="3751" spans="16:20" x14ac:dyDescent="0.3">
      <c r="P3751"/>
      <c r="Q3751"/>
      <c r="R3751"/>
      <c r="S3751"/>
      <c r="T3751"/>
    </row>
    <row r="3752" spans="16:20" x14ac:dyDescent="0.3">
      <c r="P3752"/>
      <c r="Q3752"/>
      <c r="R3752"/>
      <c r="S3752"/>
      <c r="T3752"/>
    </row>
    <row r="3753" spans="16:20" x14ac:dyDescent="0.3">
      <c r="P3753"/>
      <c r="Q3753"/>
      <c r="R3753"/>
      <c r="S3753"/>
      <c r="T3753"/>
    </row>
    <row r="3754" spans="16:20" x14ac:dyDescent="0.3">
      <c r="P3754"/>
      <c r="Q3754"/>
      <c r="R3754"/>
      <c r="S3754"/>
      <c r="T3754"/>
    </row>
    <row r="3755" spans="16:20" x14ac:dyDescent="0.3">
      <c r="P3755"/>
      <c r="Q3755"/>
      <c r="R3755"/>
      <c r="S3755"/>
      <c r="T3755"/>
    </row>
    <row r="3756" spans="16:20" x14ac:dyDescent="0.3">
      <c r="P3756"/>
      <c r="Q3756"/>
      <c r="R3756"/>
      <c r="S3756"/>
      <c r="T3756"/>
    </row>
    <row r="3757" spans="16:20" x14ac:dyDescent="0.3">
      <c r="P3757"/>
      <c r="Q3757"/>
      <c r="R3757"/>
      <c r="S3757"/>
      <c r="T3757"/>
    </row>
    <row r="3758" spans="16:20" x14ac:dyDescent="0.3">
      <c r="P3758"/>
      <c r="Q3758"/>
      <c r="R3758"/>
      <c r="S3758"/>
      <c r="T3758"/>
    </row>
    <row r="3759" spans="16:20" x14ac:dyDescent="0.3">
      <c r="P3759"/>
      <c r="Q3759"/>
      <c r="R3759"/>
      <c r="S3759"/>
      <c r="T3759"/>
    </row>
    <row r="3760" spans="16:20" x14ac:dyDescent="0.3">
      <c r="P3760"/>
      <c r="Q3760"/>
      <c r="R3760"/>
      <c r="S3760"/>
      <c r="T3760"/>
    </row>
    <row r="3761" spans="16:20" x14ac:dyDescent="0.3">
      <c r="P3761"/>
      <c r="Q3761"/>
      <c r="R3761"/>
      <c r="S3761"/>
      <c r="T3761"/>
    </row>
    <row r="3762" spans="16:20" x14ac:dyDescent="0.3">
      <c r="P3762"/>
      <c r="Q3762"/>
      <c r="R3762"/>
      <c r="S3762"/>
      <c r="T3762"/>
    </row>
    <row r="3763" spans="16:20" x14ac:dyDescent="0.3">
      <c r="P3763"/>
      <c r="Q3763"/>
      <c r="R3763"/>
      <c r="S3763"/>
      <c r="T3763"/>
    </row>
    <row r="3764" spans="16:20" x14ac:dyDescent="0.3">
      <c r="P3764"/>
      <c r="Q3764"/>
      <c r="R3764"/>
      <c r="S3764"/>
      <c r="T3764"/>
    </row>
    <row r="3765" spans="16:20" x14ac:dyDescent="0.3">
      <c r="P3765"/>
      <c r="Q3765"/>
      <c r="R3765"/>
      <c r="S3765"/>
      <c r="T3765"/>
    </row>
    <row r="3766" spans="16:20" x14ac:dyDescent="0.3">
      <c r="P3766"/>
      <c r="Q3766"/>
      <c r="R3766"/>
      <c r="S3766"/>
      <c r="T3766"/>
    </row>
    <row r="3767" spans="16:20" x14ac:dyDescent="0.3">
      <c r="P3767"/>
      <c r="Q3767"/>
      <c r="R3767"/>
      <c r="S3767"/>
      <c r="T3767"/>
    </row>
    <row r="3768" spans="16:20" x14ac:dyDescent="0.3">
      <c r="P3768"/>
      <c r="Q3768"/>
      <c r="R3768"/>
      <c r="S3768"/>
      <c r="T3768"/>
    </row>
    <row r="3769" spans="16:20" x14ac:dyDescent="0.3">
      <c r="P3769"/>
      <c r="Q3769"/>
      <c r="R3769"/>
      <c r="S3769"/>
      <c r="T3769"/>
    </row>
    <row r="3770" spans="16:20" x14ac:dyDescent="0.3">
      <c r="P3770"/>
      <c r="Q3770"/>
      <c r="R3770"/>
      <c r="S3770"/>
      <c r="T3770"/>
    </row>
    <row r="3771" spans="16:20" x14ac:dyDescent="0.3">
      <c r="P3771"/>
      <c r="Q3771"/>
      <c r="R3771"/>
      <c r="S3771"/>
      <c r="T3771"/>
    </row>
    <row r="3772" spans="16:20" x14ac:dyDescent="0.3">
      <c r="P3772"/>
      <c r="Q3772"/>
      <c r="R3772"/>
      <c r="S3772"/>
      <c r="T3772"/>
    </row>
    <row r="3773" spans="16:20" x14ac:dyDescent="0.3">
      <c r="P3773"/>
      <c r="Q3773"/>
      <c r="R3773"/>
      <c r="S3773"/>
      <c r="T3773"/>
    </row>
    <row r="3774" spans="16:20" x14ac:dyDescent="0.3">
      <c r="P3774"/>
      <c r="Q3774"/>
      <c r="R3774"/>
      <c r="S3774"/>
      <c r="T3774"/>
    </row>
    <row r="3775" spans="16:20" x14ac:dyDescent="0.3">
      <c r="P3775"/>
      <c r="Q3775"/>
      <c r="R3775"/>
      <c r="S3775"/>
      <c r="T3775"/>
    </row>
    <row r="3776" spans="16:20" x14ac:dyDescent="0.3">
      <c r="P3776"/>
      <c r="Q3776"/>
      <c r="R3776"/>
      <c r="S3776"/>
      <c r="T3776"/>
    </row>
    <row r="3777" spans="16:20" x14ac:dyDescent="0.3">
      <c r="P3777"/>
      <c r="Q3777"/>
      <c r="R3777"/>
      <c r="S3777"/>
      <c r="T3777"/>
    </row>
    <row r="3778" spans="16:20" x14ac:dyDescent="0.3">
      <c r="P3778"/>
      <c r="Q3778"/>
      <c r="R3778"/>
      <c r="S3778"/>
      <c r="T3778"/>
    </row>
    <row r="3779" spans="16:20" x14ac:dyDescent="0.3">
      <c r="P3779"/>
      <c r="Q3779"/>
      <c r="R3779"/>
      <c r="S3779"/>
      <c r="T3779"/>
    </row>
    <row r="3780" spans="16:20" x14ac:dyDescent="0.3">
      <c r="P3780"/>
      <c r="Q3780"/>
      <c r="R3780"/>
      <c r="S3780"/>
      <c r="T3780"/>
    </row>
    <row r="3781" spans="16:20" x14ac:dyDescent="0.3">
      <c r="P3781"/>
      <c r="Q3781"/>
      <c r="R3781"/>
      <c r="S3781"/>
      <c r="T3781"/>
    </row>
    <row r="3782" spans="16:20" x14ac:dyDescent="0.3">
      <c r="P3782"/>
      <c r="Q3782"/>
      <c r="R3782"/>
      <c r="S3782"/>
      <c r="T3782"/>
    </row>
    <row r="3783" spans="16:20" x14ac:dyDescent="0.3">
      <c r="P3783"/>
      <c r="Q3783"/>
      <c r="R3783"/>
      <c r="S3783"/>
      <c r="T3783"/>
    </row>
    <row r="3784" spans="16:20" x14ac:dyDescent="0.3">
      <c r="P3784"/>
      <c r="Q3784"/>
      <c r="R3784"/>
      <c r="S3784"/>
      <c r="T3784"/>
    </row>
    <row r="3785" spans="16:20" x14ac:dyDescent="0.3">
      <c r="P3785"/>
      <c r="Q3785"/>
      <c r="R3785"/>
      <c r="S3785"/>
      <c r="T3785"/>
    </row>
    <row r="3786" spans="16:20" x14ac:dyDescent="0.3">
      <c r="P3786"/>
      <c r="Q3786"/>
      <c r="R3786"/>
      <c r="S3786"/>
      <c r="T3786"/>
    </row>
    <row r="3787" spans="16:20" x14ac:dyDescent="0.3">
      <c r="P3787"/>
      <c r="Q3787"/>
      <c r="R3787"/>
      <c r="S3787"/>
      <c r="T3787"/>
    </row>
    <row r="3788" spans="16:20" x14ac:dyDescent="0.3">
      <c r="P3788"/>
      <c r="Q3788"/>
      <c r="R3788"/>
      <c r="S3788"/>
      <c r="T3788"/>
    </row>
    <row r="3789" spans="16:20" x14ac:dyDescent="0.3">
      <c r="P3789"/>
      <c r="Q3789"/>
      <c r="R3789"/>
      <c r="S3789"/>
      <c r="T3789"/>
    </row>
    <row r="3790" spans="16:20" x14ac:dyDescent="0.3">
      <c r="P3790"/>
      <c r="Q3790"/>
      <c r="R3790"/>
      <c r="S3790"/>
      <c r="T3790"/>
    </row>
    <row r="3791" spans="16:20" x14ac:dyDescent="0.3">
      <c r="P3791"/>
      <c r="Q3791"/>
      <c r="R3791"/>
      <c r="S3791"/>
      <c r="T3791"/>
    </row>
    <row r="3792" spans="16:20" x14ac:dyDescent="0.3">
      <c r="P3792"/>
      <c r="Q3792"/>
      <c r="R3792"/>
      <c r="S3792"/>
      <c r="T3792"/>
    </row>
    <row r="3793" spans="16:20" x14ac:dyDescent="0.3">
      <c r="P3793"/>
      <c r="Q3793"/>
      <c r="R3793"/>
      <c r="S3793"/>
      <c r="T3793"/>
    </row>
    <row r="3794" spans="16:20" x14ac:dyDescent="0.3">
      <c r="P3794"/>
      <c r="Q3794"/>
      <c r="R3794"/>
      <c r="S3794"/>
      <c r="T3794"/>
    </row>
    <row r="3795" spans="16:20" x14ac:dyDescent="0.3">
      <c r="P3795"/>
      <c r="Q3795"/>
      <c r="R3795"/>
      <c r="S3795"/>
      <c r="T3795"/>
    </row>
    <row r="3796" spans="16:20" x14ac:dyDescent="0.3">
      <c r="P3796"/>
      <c r="Q3796"/>
      <c r="R3796"/>
      <c r="S3796"/>
      <c r="T3796"/>
    </row>
    <row r="3797" spans="16:20" x14ac:dyDescent="0.3">
      <c r="P3797"/>
      <c r="Q3797"/>
      <c r="R3797"/>
      <c r="S3797"/>
      <c r="T3797"/>
    </row>
    <row r="3798" spans="16:20" x14ac:dyDescent="0.3">
      <c r="P3798"/>
      <c r="Q3798"/>
      <c r="R3798"/>
      <c r="S3798"/>
      <c r="T3798"/>
    </row>
    <row r="3799" spans="16:20" x14ac:dyDescent="0.3">
      <c r="P3799"/>
      <c r="Q3799"/>
      <c r="R3799"/>
      <c r="S3799"/>
      <c r="T3799"/>
    </row>
    <row r="3800" spans="16:20" x14ac:dyDescent="0.3">
      <c r="P3800"/>
      <c r="Q3800"/>
      <c r="R3800"/>
      <c r="S3800"/>
      <c r="T3800"/>
    </row>
    <row r="3801" spans="16:20" x14ac:dyDescent="0.3">
      <c r="P3801"/>
      <c r="Q3801"/>
      <c r="R3801"/>
      <c r="S3801"/>
      <c r="T3801"/>
    </row>
    <row r="3802" spans="16:20" x14ac:dyDescent="0.3">
      <c r="P3802"/>
      <c r="Q3802"/>
      <c r="R3802"/>
      <c r="S3802"/>
      <c r="T3802"/>
    </row>
    <row r="3803" spans="16:20" x14ac:dyDescent="0.3">
      <c r="P3803"/>
      <c r="Q3803"/>
      <c r="R3803"/>
      <c r="S3803"/>
      <c r="T3803"/>
    </row>
    <row r="3804" spans="16:20" x14ac:dyDescent="0.3">
      <c r="P3804"/>
      <c r="Q3804"/>
      <c r="R3804"/>
      <c r="S3804"/>
      <c r="T3804"/>
    </row>
    <row r="3805" spans="16:20" x14ac:dyDescent="0.3">
      <c r="P3805"/>
      <c r="Q3805"/>
      <c r="R3805"/>
      <c r="S3805"/>
      <c r="T3805"/>
    </row>
    <row r="3806" spans="16:20" x14ac:dyDescent="0.3">
      <c r="P3806"/>
      <c r="Q3806"/>
      <c r="R3806"/>
      <c r="S3806"/>
      <c r="T3806"/>
    </row>
    <row r="3807" spans="16:20" x14ac:dyDescent="0.3">
      <c r="P3807"/>
      <c r="Q3807"/>
      <c r="R3807"/>
      <c r="S3807"/>
      <c r="T3807"/>
    </row>
    <row r="3808" spans="16:20" x14ac:dyDescent="0.3">
      <c r="P3808"/>
      <c r="Q3808"/>
      <c r="R3808"/>
      <c r="S3808"/>
      <c r="T3808"/>
    </row>
    <row r="3809" spans="16:20" x14ac:dyDescent="0.3">
      <c r="P3809"/>
      <c r="Q3809"/>
      <c r="R3809"/>
      <c r="S3809"/>
      <c r="T3809"/>
    </row>
    <row r="3810" spans="16:20" x14ac:dyDescent="0.3">
      <c r="P3810"/>
      <c r="Q3810"/>
      <c r="R3810"/>
      <c r="S3810"/>
      <c r="T3810"/>
    </row>
    <row r="3811" spans="16:20" x14ac:dyDescent="0.3">
      <c r="P3811"/>
      <c r="Q3811"/>
      <c r="R3811"/>
      <c r="S3811"/>
      <c r="T3811"/>
    </row>
    <row r="3812" spans="16:20" x14ac:dyDescent="0.3">
      <c r="P3812"/>
      <c r="Q3812"/>
      <c r="R3812"/>
      <c r="S3812"/>
      <c r="T3812"/>
    </row>
    <row r="3813" spans="16:20" x14ac:dyDescent="0.3">
      <c r="P3813"/>
      <c r="Q3813"/>
      <c r="R3813"/>
      <c r="S3813"/>
      <c r="T3813"/>
    </row>
    <row r="3814" spans="16:20" x14ac:dyDescent="0.3">
      <c r="P3814"/>
      <c r="Q3814"/>
      <c r="R3814"/>
      <c r="S3814"/>
      <c r="T3814"/>
    </row>
    <row r="3815" spans="16:20" x14ac:dyDescent="0.3">
      <c r="P3815"/>
      <c r="Q3815"/>
      <c r="R3815"/>
      <c r="S3815"/>
      <c r="T3815"/>
    </row>
    <row r="3816" spans="16:20" x14ac:dyDescent="0.3">
      <c r="P3816"/>
      <c r="Q3816"/>
      <c r="R3816"/>
      <c r="S3816"/>
      <c r="T3816"/>
    </row>
    <row r="3817" spans="16:20" x14ac:dyDescent="0.3">
      <c r="P3817"/>
      <c r="Q3817"/>
      <c r="R3817"/>
      <c r="S3817"/>
      <c r="T3817"/>
    </row>
    <row r="3818" spans="16:20" x14ac:dyDescent="0.3">
      <c r="P3818"/>
      <c r="Q3818"/>
      <c r="R3818"/>
      <c r="S3818"/>
      <c r="T3818"/>
    </row>
    <row r="3819" spans="16:20" x14ac:dyDescent="0.3">
      <c r="P3819"/>
      <c r="Q3819"/>
      <c r="R3819"/>
      <c r="S3819"/>
      <c r="T3819"/>
    </row>
    <row r="3820" spans="16:20" x14ac:dyDescent="0.3">
      <c r="P3820"/>
      <c r="Q3820"/>
      <c r="R3820"/>
      <c r="S3820"/>
      <c r="T3820"/>
    </row>
    <row r="3821" spans="16:20" x14ac:dyDescent="0.3">
      <c r="P3821"/>
      <c r="Q3821"/>
      <c r="R3821"/>
      <c r="S3821"/>
      <c r="T3821"/>
    </row>
    <row r="3822" spans="16:20" x14ac:dyDescent="0.3">
      <c r="P3822"/>
      <c r="Q3822"/>
      <c r="R3822"/>
      <c r="S3822"/>
      <c r="T3822"/>
    </row>
    <row r="3823" spans="16:20" x14ac:dyDescent="0.3">
      <c r="P3823"/>
      <c r="Q3823"/>
      <c r="R3823"/>
      <c r="S3823"/>
      <c r="T3823"/>
    </row>
    <row r="3824" spans="16:20" x14ac:dyDescent="0.3">
      <c r="P3824"/>
      <c r="Q3824"/>
      <c r="R3824"/>
      <c r="S3824"/>
      <c r="T3824"/>
    </row>
    <row r="3825" spans="16:20" x14ac:dyDescent="0.3">
      <c r="P3825"/>
      <c r="Q3825"/>
      <c r="R3825"/>
      <c r="S3825"/>
      <c r="T3825"/>
    </row>
    <row r="3826" spans="16:20" x14ac:dyDescent="0.3">
      <c r="P3826"/>
      <c r="Q3826"/>
      <c r="R3826"/>
      <c r="S3826"/>
      <c r="T3826"/>
    </row>
    <row r="3827" spans="16:20" x14ac:dyDescent="0.3">
      <c r="P3827"/>
      <c r="Q3827"/>
      <c r="R3827"/>
      <c r="S3827"/>
      <c r="T3827"/>
    </row>
    <row r="3828" spans="16:20" x14ac:dyDescent="0.3">
      <c r="P3828"/>
      <c r="Q3828"/>
      <c r="R3828"/>
      <c r="S3828"/>
      <c r="T3828"/>
    </row>
    <row r="3829" spans="16:20" x14ac:dyDescent="0.3">
      <c r="P3829"/>
      <c r="Q3829"/>
      <c r="R3829"/>
      <c r="S3829"/>
      <c r="T3829"/>
    </row>
    <row r="3830" spans="16:20" x14ac:dyDescent="0.3">
      <c r="P3830"/>
      <c r="Q3830"/>
      <c r="R3830"/>
      <c r="S3830"/>
      <c r="T3830"/>
    </row>
    <row r="3831" spans="16:20" x14ac:dyDescent="0.3">
      <c r="P3831"/>
      <c r="Q3831"/>
      <c r="R3831"/>
      <c r="S3831"/>
      <c r="T3831"/>
    </row>
    <row r="3832" spans="16:20" x14ac:dyDescent="0.3">
      <c r="P3832"/>
      <c r="Q3832"/>
      <c r="R3832"/>
      <c r="S3832"/>
      <c r="T3832"/>
    </row>
    <row r="3833" spans="16:20" x14ac:dyDescent="0.3">
      <c r="P3833"/>
      <c r="Q3833"/>
      <c r="R3833"/>
      <c r="S3833"/>
      <c r="T3833"/>
    </row>
    <row r="3834" spans="16:20" x14ac:dyDescent="0.3">
      <c r="P3834"/>
      <c r="Q3834"/>
      <c r="R3834"/>
      <c r="S3834"/>
      <c r="T3834"/>
    </row>
    <row r="3835" spans="16:20" x14ac:dyDescent="0.3">
      <c r="P3835"/>
      <c r="Q3835"/>
      <c r="R3835"/>
      <c r="S3835"/>
      <c r="T3835"/>
    </row>
    <row r="3836" spans="16:20" x14ac:dyDescent="0.3">
      <c r="P3836"/>
      <c r="Q3836"/>
      <c r="R3836"/>
      <c r="S3836"/>
      <c r="T3836"/>
    </row>
    <row r="3837" spans="16:20" x14ac:dyDescent="0.3">
      <c r="P3837"/>
      <c r="Q3837"/>
      <c r="R3837"/>
      <c r="S3837"/>
      <c r="T3837"/>
    </row>
    <row r="3838" spans="16:20" x14ac:dyDescent="0.3">
      <c r="P3838"/>
      <c r="Q3838"/>
      <c r="R3838"/>
      <c r="S3838"/>
      <c r="T3838"/>
    </row>
    <row r="3839" spans="16:20" x14ac:dyDescent="0.3">
      <c r="P3839"/>
      <c r="Q3839"/>
      <c r="R3839"/>
      <c r="S3839"/>
      <c r="T3839"/>
    </row>
    <row r="3840" spans="16:20" x14ac:dyDescent="0.3">
      <c r="P3840"/>
      <c r="Q3840"/>
      <c r="R3840"/>
      <c r="S3840"/>
      <c r="T3840"/>
    </row>
    <row r="3841" spans="16:20" x14ac:dyDescent="0.3">
      <c r="P3841"/>
      <c r="Q3841"/>
      <c r="R3841"/>
      <c r="S3841"/>
      <c r="T3841"/>
    </row>
    <row r="3842" spans="16:20" x14ac:dyDescent="0.3">
      <c r="P3842"/>
      <c r="Q3842"/>
      <c r="R3842"/>
      <c r="S3842"/>
      <c r="T3842"/>
    </row>
    <row r="3843" spans="16:20" x14ac:dyDescent="0.3">
      <c r="P3843"/>
      <c r="Q3843"/>
      <c r="R3843"/>
      <c r="S3843"/>
      <c r="T3843"/>
    </row>
    <row r="3844" spans="16:20" x14ac:dyDescent="0.3">
      <c r="P3844"/>
      <c r="Q3844"/>
      <c r="R3844"/>
      <c r="S3844"/>
      <c r="T3844"/>
    </row>
    <row r="3845" spans="16:20" x14ac:dyDescent="0.3">
      <c r="P3845"/>
      <c r="Q3845"/>
      <c r="R3845"/>
      <c r="S3845"/>
      <c r="T3845"/>
    </row>
    <row r="3846" spans="16:20" x14ac:dyDescent="0.3">
      <c r="P3846"/>
      <c r="Q3846"/>
      <c r="R3846"/>
      <c r="S3846"/>
      <c r="T3846"/>
    </row>
    <row r="3847" spans="16:20" x14ac:dyDescent="0.3">
      <c r="P3847"/>
      <c r="Q3847"/>
      <c r="R3847"/>
      <c r="S3847"/>
      <c r="T3847"/>
    </row>
    <row r="3848" spans="16:20" x14ac:dyDescent="0.3">
      <c r="P3848"/>
      <c r="Q3848"/>
      <c r="R3848"/>
      <c r="S3848"/>
      <c r="T3848"/>
    </row>
    <row r="3849" spans="16:20" x14ac:dyDescent="0.3">
      <c r="P3849"/>
      <c r="Q3849"/>
      <c r="R3849"/>
      <c r="S3849"/>
      <c r="T3849"/>
    </row>
    <row r="3850" spans="16:20" x14ac:dyDescent="0.3">
      <c r="P3850"/>
      <c r="Q3850"/>
      <c r="R3850"/>
      <c r="S3850"/>
      <c r="T3850"/>
    </row>
    <row r="3851" spans="16:20" x14ac:dyDescent="0.3">
      <c r="P3851"/>
      <c r="Q3851"/>
      <c r="R3851"/>
      <c r="S3851"/>
      <c r="T3851"/>
    </row>
    <row r="3852" spans="16:20" x14ac:dyDescent="0.3">
      <c r="P3852"/>
      <c r="Q3852"/>
      <c r="R3852"/>
      <c r="S3852"/>
      <c r="T3852"/>
    </row>
    <row r="3853" spans="16:20" x14ac:dyDescent="0.3">
      <c r="P3853"/>
      <c r="Q3853"/>
      <c r="R3853"/>
      <c r="S3853"/>
      <c r="T3853"/>
    </row>
    <row r="3854" spans="16:20" x14ac:dyDescent="0.3">
      <c r="P3854"/>
      <c r="Q3854"/>
      <c r="R3854"/>
      <c r="S3854"/>
      <c r="T3854"/>
    </row>
    <row r="3855" spans="16:20" x14ac:dyDescent="0.3">
      <c r="P3855"/>
      <c r="Q3855"/>
      <c r="R3855"/>
      <c r="S3855"/>
      <c r="T3855"/>
    </row>
    <row r="3856" spans="16:20" x14ac:dyDescent="0.3">
      <c r="P3856"/>
      <c r="Q3856"/>
      <c r="R3856"/>
      <c r="S3856"/>
      <c r="T3856"/>
    </row>
    <row r="3857" spans="16:20" x14ac:dyDescent="0.3">
      <c r="P3857"/>
      <c r="Q3857"/>
      <c r="R3857"/>
      <c r="S3857"/>
      <c r="T3857"/>
    </row>
    <row r="3858" spans="16:20" x14ac:dyDescent="0.3">
      <c r="P3858"/>
      <c r="Q3858"/>
      <c r="R3858"/>
      <c r="S3858"/>
      <c r="T3858"/>
    </row>
    <row r="3859" spans="16:20" x14ac:dyDescent="0.3">
      <c r="P3859"/>
      <c r="Q3859"/>
      <c r="R3859"/>
      <c r="S3859"/>
      <c r="T3859"/>
    </row>
    <row r="3860" spans="16:20" x14ac:dyDescent="0.3">
      <c r="P3860"/>
      <c r="Q3860"/>
      <c r="R3860"/>
      <c r="S3860"/>
      <c r="T3860"/>
    </row>
    <row r="3861" spans="16:20" x14ac:dyDescent="0.3">
      <c r="P3861"/>
      <c r="Q3861"/>
      <c r="R3861"/>
      <c r="S3861"/>
      <c r="T3861"/>
    </row>
    <row r="3862" spans="16:20" x14ac:dyDescent="0.3">
      <c r="P3862"/>
      <c r="Q3862"/>
      <c r="R3862"/>
      <c r="S3862"/>
      <c r="T3862"/>
    </row>
    <row r="3863" spans="16:20" x14ac:dyDescent="0.3">
      <c r="P3863"/>
      <c r="Q3863"/>
      <c r="R3863"/>
      <c r="S3863"/>
      <c r="T3863"/>
    </row>
    <row r="3864" spans="16:20" x14ac:dyDescent="0.3">
      <c r="P3864"/>
      <c r="Q3864"/>
      <c r="R3864"/>
      <c r="S3864"/>
      <c r="T3864"/>
    </row>
    <row r="3865" spans="16:20" x14ac:dyDescent="0.3">
      <c r="P3865"/>
      <c r="Q3865"/>
      <c r="R3865"/>
      <c r="S3865"/>
      <c r="T3865"/>
    </row>
    <row r="3866" spans="16:20" x14ac:dyDescent="0.3">
      <c r="P3866"/>
      <c r="Q3866"/>
      <c r="R3866"/>
      <c r="S3866"/>
      <c r="T3866"/>
    </row>
    <row r="3867" spans="16:20" x14ac:dyDescent="0.3">
      <c r="P3867"/>
      <c r="Q3867"/>
      <c r="R3867"/>
      <c r="S3867"/>
      <c r="T3867"/>
    </row>
    <row r="3868" spans="16:20" x14ac:dyDescent="0.3">
      <c r="P3868"/>
      <c r="Q3868"/>
      <c r="R3868"/>
      <c r="S3868"/>
      <c r="T3868"/>
    </row>
    <row r="3869" spans="16:20" x14ac:dyDescent="0.3">
      <c r="P3869"/>
      <c r="Q3869"/>
      <c r="R3869"/>
      <c r="S3869"/>
      <c r="T3869"/>
    </row>
    <row r="3870" spans="16:20" x14ac:dyDescent="0.3">
      <c r="P3870"/>
      <c r="Q3870"/>
      <c r="R3870"/>
      <c r="S3870"/>
      <c r="T3870"/>
    </row>
    <row r="3871" spans="16:20" x14ac:dyDescent="0.3">
      <c r="P3871"/>
      <c r="Q3871"/>
      <c r="R3871"/>
      <c r="S3871"/>
      <c r="T3871"/>
    </row>
    <row r="3872" spans="16:20" x14ac:dyDescent="0.3">
      <c r="P3872"/>
      <c r="Q3872"/>
      <c r="R3872"/>
      <c r="S3872"/>
      <c r="T3872"/>
    </row>
    <row r="3873" spans="16:20" x14ac:dyDescent="0.3">
      <c r="P3873"/>
      <c r="Q3873"/>
      <c r="R3873"/>
      <c r="S3873"/>
      <c r="T3873"/>
    </row>
    <row r="3874" spans="16:20" x14ac:dyDescent="0.3">
      <c r="P3874"/>
      <c r="Q3874"/>
      <c r="R3874"/>
      <c r="S3874"/>
      <c r="T3874"/>
    </row>
    <row r="3875" spans="16:20" x14ac:dyDescent="0.3">
      <c r="P3875"/>
      <c r="Q3875"/>
      <c r="R3875"/>
      <c r="S3875"/>
      <c r="T3875"/>
    </row>
    <row r="3876" spans="16:20" x14ac:dyDescent="0.3">
      <c r="P3876"/>
      <c r="Q3876"/>
      <c r="R3876"/>
      <c r="S3876"/>
      <c r="T3876"/>
    </row>
    <row r="3877" spans="16:20" x14ac:dyDescent="0.3">
      <c r="P3877"/>
      <c r="Q3877"/>
      <c r="R3877"/>
      <c r="S3877"/>
      <c r="T3877"/>
    </row>
    <row r="3878" spans="16:20" x14ac:dyDescent="0.3">
      <c r="P3878"/>
      <c r="Q3878"/>
      <c r="R3878"/>
      <c r="S3878"/>
      <c r="T3878"/>
    </row>
    <row r="3879" spans="16:20" x14ac:dyDescent="0.3">
      <c r="P3879"/>
      <c r="Q3879"/>
      <c r="R3879"/>
      <c r="S3879"/>
      <c r="T3879"/>
    </row>
    <row r="3880" spans="16:20" x14ac:dyDescent="0.3">
      <c r="P3880"/>
      <c r="Q3880"/>
      <c r="R3880"/>
      <c r="S3880"/>
      <c r="T3880"/>
    </row>
    <row r="3881" spans="16:20" x14ac:dyDescent="0.3">
      <c r="P3881"/>
      <c r="Q3881"/>
      <c r="R3881"/>
      <c r="S3881"/>
      <c r="T3881"/>
    </row>
    <row r="3882" spans="16:20" x14ac:dyDescent="0.3">
      <c r="P3882"/>
      <c r="Q3882"/>
      <c r="R3882"/>
      <c r="S3882"/>
      <c r="T3882"/>
    </row>
    <row r="3883" spans="16:20" x14ac:dyDescent="0.3">
      <c r="P3883"/>
      <c r="Q3883"/>
      <c r="R3883"/>
      <c r="S3883"/>
      <c r="T3883"/>
    </row>
    <row r="3884" spans="16:20" x14ac:dyDescent="0.3">
      <c r="P3884"/>
      <c r="Q3884"/>
      <c r="R3884"/>
      <c r="S3884"/>
      <c r="T3884"/>
    </row>
    <row r="3885" spans="16:20" x14ac:dyDescent="0.3">
      <c r="P3885"/>
      <c r="Q3885"/>
      <c r="R3885"/>
      <c r="S3885"/>
      <c r="T3885"/>
    </row>
    <row r="3886" spans="16:20" x14ac:dyDescent="0.3">
      <c r="P3886"/>
      <c r="Q3886"/>
      <c r="R3886"/>
      <c r="S3886"/>
      <c r="T3886"/>
    </row>
    <row r="3887" spans="16:20" x14ac:dyDescent="0.3">
      <c r="P3887"/>
      <c r="Q3887"/>
      <c r="R3887"/>
      <c r="S3887"/>
      <c r="T3887"/>
    </row>
    <row r="3888" spans="16:20" x14ac:dyDescent="0.3">
      <c r="P3888"/>
      <c r="Q3888"/>
      <c r="R3888"/>
      <c r="S3888"/>
      <c r="T3888"/>
    </row>
    <row r="3889" spans="16:20" x14ac:dyDescent="0.3">
      <c r="P3889"/>
      <c r="Q3889"/>
      <c r="R3889"/>
      <c r="S3889"/>
      <c r="T3889"/>
    </row>
    <row r="3890" spans="16:20" x14ac:dyDescent="0.3">
      <c r="P3890"/>
      <c r="Q3890"/>
      <c r="R3890"/>
      <c r="S3890"/>
      <c r="T3890"/>
    </row>
    <row r="3891" spans="16:20" x14ac:dyDescent="0.3">
      <c r="P3891"/>
      <c r="Q3891"/>
      <c r="R3891"/>
      <c r="S3891"/>
      <c r="T3891"/>
    </row>
    <row r="3892" spans="16:20" x14ac:dyDescent="0.3">
      <c r="P3892"/>
      <c r="Q3892"/>
      <c r="R3892"/>
      <c r="S3892"/>
      <c r="T3892"/>
    </row>
    <row r="3893" spans="16:20" x14ac:dyDescent="0.3">
      <c r="P3893"/>
      <c r="Q3893"/>
      <c r="R3893"/>
      <c r="S3893"/>
      <c r="T3893"/>
    </row>
    <row r="3894" spans="16:20" x14ac:dyDescent="0.3">
      <c r="P3894"/>
      <c r="Q3894"/>
      <c r="R3894"/>
      <c r="S3894"/>
      <c r="T3894"/>
    </row>
    <row r="3895" spans="16:20" x14ac:dyDescent="0.3">
      <c r="P3895"/>
      <c r="Q3895"/>
      <c r="R3895"/>
      <c r="S3895"/>
      <c r="T3895"/>
    </row>
    <row r="3896" spans="16:20" x14ac:dyDescent="0.3">
      <c r="P3896"/>
      <c r="Q3896"/>
      <c r="R3896"/>
      <c r="S3896"/>
      <c r="T3896"/>
    </row>
    <row r="3897" spans="16:20" x14ac:dyDescent="0.3">
      <c r="P3897"/>
      <c r="Q3897"/>
      <c r="R3897"/>
      <c r="S3897"/>
      <c r="T3897"/>
    </row>
    <row r="3898" spans="16:20" x14ac:dyDescent="0.3">
      <c r="P3898"/>
      <c r="Q3898"/>
      <c r="R3898"/>
      <c r="S3898"/>
      <c r="T3898"/>
    </row>
    <row r="3899" spans="16:20" x14ac:dyDescent="0.3">
      <c r="P3899"/>
      <c r="Q3899"/>
      <c r="R3899"/>
      <c r="S3899"/>
      <c r="T3899"/>
    </row>
    <row r="3900" spans="16:20" x14ac:dyDescent="0.3">
      <c r="P3900"/>
      <c r="Q3900"/>
      <c r="R3900"/>
      <c r="S3900"/>
      <c r="T3900"/>
    </row>
    <row r="3901" spans="16:20" x14ac:dyDescent="0.3">
      <c r="P3901"/>
      <c r="Q3901"/>
      <c r="R3901"/>
      <c r="S3901"/>
      <c r="T3901"/>
    </row>
    <row r="3902" spans="16:20" x14ac:dyDescent="0.3">
      <c r="P3902"/>
      <c r="Q3902"/>
      <c r="R3902"/>
      <c r="S3902"/>
      <c r="T3902"/>
    </row>
    <row r="3903" spans="16:20" x14ac:dyDescent="0.3">
      <c r="P3903"/>
      <c r="Q3903"/>
      <c r="R3903"/>
      <c r="S3903"/>
      <c r="T3903"/>
    </row>
    <row r="3904" spans="16:20" x14ac:dyDescent="0.3">
      <c r="P3904"/>
      <c r="Q3904"/>
      <c r="R3904"/>
      <c r="S3904"/>
      <c r="T3904"/>
    </row>
    <row r="3905" spans="16:20" x14ac:dyDescent="0.3">
      <c r="P3905"/>
      <c r="Q3905"/>
      <c r="R3905"/>
      <c r="S3905"/>
      <c r="T3905"/>
    </row>
    <row r="3906" spans="16:20" x14ac:dyDescent="0.3">
      <c r="P3906"/>
      <c r="Q3906"/>
      <c r="R3906"/>
      <c r="S3906"/>
      <c r="T3906"/>
    </row>
    <row r="3907" spans="16:20" x14ac:dyDescent="0.3">
      <c r="P3907"/>
      <c r="Q3907"/>
      <c r="R3907"/>
      <c r="S3907"/>
      <c r="T3907"/>
    </row>
    <row r="3908" spans="16:20" x14ac:dyDescent="0.3">
      <c r="P3908"/>
      <c r="Q3908"/>
      <c r="R3908"/>
      <c r="S3908"/>
      <c r="T3908"/>
    </row>
    <row r="3909" spans="16:20" x14ac:dyDescent="0.3">
      <c r="P3909"/>
      <c r="Q3909"/>
      <c r="R3909"/>
      <c r="S3909"/>
      <c r="T3909"/>
    </row>
    <row r="3910" spans="16:20" x14ac:dyDescent="0.3">
      <c r="P3910"/>
      <c r="Q3910"/>
      <c r="R3910"/>
      <c r="S3910"/>
      <c r="T3910"/>
    </row>
    <row r="3911" spans="16:20" x14ac:dyDescent="0.3">
      <c r="P3911"/>
      <c r="Q3911"/>
      <c r="R3911"/>
      <c r="S3911"/>
      <c r="T3911"/>
    </row>
    <row r="3912" spans="16:20" x14ac:dyDescent="0.3">
      <c r="P3912"/>
      <c r="Q3912"/>
      <c r="R3912"/>
      <c r="S3912"/>
      <c r="T3912"/>
    </row>
    <row r="3913" spans="16:20" x14ac:dyDescent="0.3">
      <c r="P3913"/>
      <c r="Q3913"/>
      <c r="R3913"/>
      <c r="S3913"/>
      <c r="T3913"/>
    </row>
    <row r="3914" spans="16:20" x14ac:dyDescent="0.3">
      <c r="P3914"/>
      <c r="Q3914"/>
      <c r="R3914"/>
      <c r="S3914"/>
      <c r="T3914"/>
    </row>
    <row r="3915" spans="16:20" x14ac:dyDescent="0.3">
      <c r="P3915"/>
      <c r="Q3915"/>
      <c r="R3915"/>
      <c r="S3915"/>
      <c r="T3915"/>
    </row>
    <row r="3916" spans="16:20" x14ac:dyDescent="0.3">
      <c r="P3916"/>
      <c r="Q3916"/>
      <c r="R3916"/>
      <c r="S3916"/>
      <c r="T3916"/>
    </row>
    <row r="3917" spans="16:20" x14ac:dyDescent="0.3">
      <c r="P3917"/>
      <c r="Q3917"/>
      <c r="R3917"/>
      <c r="S3917"/>
      <c r="T3917"/>
    </row>
    <row r="3918" spans="16:20" x14ac:dyDescent="0.3">
      <c r="P3918"/>
      <c r="Q3918"/>
      <c r="R3918"/>
      <c r="S3918"/>
      <c r="T3918"/>
    </row>
    <row r="3919" spans="16:20" x14ac:dyDescent="0.3">
      <c r="P3919"/>
      <c r="Q3919"/>
      <c r="R3919"/>
      <c r="S3919"/>
      <c r="T3919"/>
    </row>
    <row r="3920" spans="16:20" x14ac:dyDescent="0.3">
      <c r="P3920"/>
      <c r="Q3920"/>
      <c r="R3920"/>
      <c r="S3920"/>
      <c r="T3920"/>
    </row>
    <row r="3921" spans="16:20" x14ac:dyDescent="0.3">
      <c r="P3921"/>
      <c r="Q3921"/>
      <c r="R3921"/>
      <c r="S3921"/>
      <c r="T3921"/>
    </row>
    <row r="3922" spans="16:20" x14ac:dyDescent="0.3">
      <c r="P3922"/>
      <c r="Q3922"/>
      <c r="R3922"/>
      <c r="S3922"/>
      <c r="T3922"/>
    </row>
    <row r="3923" spans="16:20" x14ac:dyDescent="0.3">
      <c r="P3923"/>
      <c r="Q3923"/>
      <c r="R3923"/>
      <c r="S3923"/>
      <c r="T3923"/>
    </row>
    <row r="3924" spans="16:20" x14ac:dyDescent="0.3">
      <c r="P3924"/>
      <c r="Q3924"/>
      <c r="R3924"/>
      <c r="S3924"/>
      <c r="T3924"/>
    </row>
    <row r="3925" spans="16:20" x14ac:dyDescent="0.3">
      <c r="P3925"/>
      <c r="Q3925"/>
      <c r="R3925"/>
      <c r="S3925"/>
      <c r="T3925"/>
    </row>
    <row r="3926" spans="16:20" x14ac:dyDescent="0.3">
      <c r="P3926"/>
      <c r="Q3926"/>
      <c r="R3926"/>
      <c r="S3926"/>
      <c r="T3926"/>
    </row>
    <row r="3927" spans="16:20" x14ac:dyDescent="0.3">
      <c r="P3927"/>
      <c r="Q3927"/>
      <c r="R3927"/>
      <c r="S3927"/>
      <c r="T3927"/>
    </row>
    <row r="3928" spans="16:20" x14ac:dyDescent="0.3">
      <c r="P3928"/>
      <c r="Q3928"/>
      <c r="R3928"/>
      <c r="S3928"/>
      <c r="T3928"/>
    </row>
    <row r="3929" spans="16:20" x14ac:dyDescent="0.3">
      <c r="P3929"/>
      <c r="Q3929"/>
      <c r="R3929"/>
      <c r="S3929"/>
      <c r="T3929"/>
    </row>
    <row r="3930" spans="16:20" x14ac:dyDescent="0.3">
      <c r="P3930"/>
      <c r="Q3930"/>
      <c r="R3930"/>
      <c r="S3930"/>
      <c r="T3930"/>
    </row>
    <row r="3931" spans="16:20" x14ac:dyDescent="0.3">
      <c r="P3931"/>
      <c r="Q3931"/>
      <c r="R3931"/>
      <c r="S3931"/>
      <c r="T3931"/>
    </row>
    <row r="3932" spans="16:20" x14ac:dyDescent="0.3">
      <c r="P3932"/>
      <c r="Q3932"/>
      <c r="R3932"/>
      <c r="S3932"/>
      <c r="T3932"/>
    </row>
    <row r="3933" spans="16:20" x14ac:dyDescent="0.3">
      <c r="P3933"/>
      <c r="Q3933"/>
      <c r="R3933"/>
      <c r="S3933"/>
      <c r="T3933"/>
    </row>
    <row r="3934" spans="16:20" x14ac:dyDescent="0.3">
      <c r="P3934"/>
      <c r="Q3934"/>
      <c r="R3934"/>
      <c r="S3934"/>
      <c r="T3934"/>
    </row>
    <row r="3935" spans="16:20" x14ac:dyDescent="0.3">
      <c r="P3935"/>
      <c r="Q3935"/>
      <c r="R3935"/>
      <c r="S3935"/>
      <c r="T3935"/>
    </row>
    <row r="3936" spans="16:20" x14ac:dyDescent="0.3">
      <c r="P3936"/>
      <c r="Q3936"/>
      <c r="R3936"/>
      <c r="S3936"/>
      <c r="T3936"/>
    </row>
    <row r="3937" spans="16:20" x14ac:dyDescent="0.3">
      <c r="P3937"/>
      <c r="Q3937"/>
      <c r="R3937"/>
      <c r="S3937"/>
      <c r="T3937"/>
    </row>
    <row r="3938" spans="16:20" x14ac:dyDescent="0.3">
      <c r="P3938"/>
      <c r="Q3938"/>
      <c r="R3938"/>
      <c r="S3938"/>
      <c r="T3938"/>
    </row>
    <row r="3939" spans="16:20" x14ac:dyDescent="0.3">
      <c r="P3939"/>
      <c r="Q3939"/>
      <c r="R3939"/>
      <c r="S3939"/>
      <c r="T3939"/>
    </row>
    <row r="3940" spans="16:20" x14ac:dyDescent="0.3">
      <c r="P3940"/>
      <c r="Q3940"/>
      <c r="R3940"/>
      <c r="S3940"/>
      <c r="T3940"/>
    </row>
    <row r="3941" spans="16:20" x14ac:dyDescent="0.3">
      <c r="P3941"/>
      <c r="Q3941"/>
      <c r="R3941"/>
      <c r="S3941"/>
      <c r="T3941"/>
    </row>
    <row r="3942" spans="16:20" x14ac:dyDescent="0.3">
      <c r="P3942"/>
      <c r="Q3942"/>
      <c r="R3942"/>
      <c r="S3942"/>
      <c r="T3942"/>
    </row>
    <row r="3943" spans="16:20" x14ac:dyDescent="0.3">
      <c r="P3943"/>
      <c r="Q3943"/>
      <c r="R3943"/>
      <c r="S3943"/>
      <c r="T3943"/>
    </row>
    <row r="3944" spans="16:20" x14ac:dyDescent="0.3">
      <c r="P3944"/>
      <c r="Q3944"/>
      <c r="R3944"/>
      <c r="S3944"/>
      <c r="T3944"/>
    </row>
    <row r="3945" spans="16:20" x14ac:dyDescent="0.3">
      <c r="P3945"/>
      <c r="Q3945"/>
      <c r="R3945"/>
      <c r="S3945"/>
      <c r="T3945"/>
    </row>
    <row r="3946" spans="16:20" x14ac:dyDescent="0.3">
      <c r="P3946"/>
      <c r="Q3946"/>
      <c r="R3946"/>
      <c r="S3946"/>
      <c r="T3946"/>
    </row>
    <row r="3947" spans="16:20" x14ac:dyDescent="0.3">
      <c r="P3947"/>
      <c r="Q3947"/>
      <c r="R3947"/>
      <c r="S3947"/>
      <c r="T3947"/>
    </row>
    <row r="3948" spans="16:20" x14ac:dyDescent="0.3">
      <c r="P3948"/>
      <c r="Q3948"/>
      <c r="R3948"/>
      <c r="S3948"/>
      <c r="T3948"/>
    </row>
    <row r="3949" spans="16:20" x14ac:dyDescent="0.3">
      <c r="P3949"/>
      <c r="Q3949"/>
      <c r="R3949"/>
      <c r="S3949"/>
      <c r="T3949"/>
    </row>
    <row r="3950" spans="16:20" x14ac:dyDescent="0.3">
      <c r="P3950"/>
      <c r="Q3950"/>
      <c r="R3950"/>
      <c r="S3950"/>
      <c r="T3950"/>
    </row>
    <row r="3951" spans="16:20" x14ac:dyDescent="0.3">
      <c r="P3951"/>
      <c r="Q3951"/>
      <c r="R3951"/>
      <c r="S3951"/>
      <c r="T3951"/>
    </row>
    <row r="3952" spans="16:20" x14ac:dyDescent="0.3">
      <c r="P3952"/>
      <c r="Q3952"/>
      <c r="R3952"/>
      <c r="S3952"/>
      <c r="T3952"/>
    </row>
    <row r="3953" spans="16:20" x14ac:dyDescent="0.3">
      <c r="P3953"/>
      <c r="Q3953"/>
      <c r="R3953"/>
      <c r="S3953"/>
      <c r="T3953"/>
    </row>
    <row r="3954" spans="16:20" x14ac:dyDescent="0.3">
      <c r="P3954"/>
      <c r="Q3954"/>
      <c r="R3954"/>
      <c r="S3954"/>
      <c r="T3954"/>
    </row>
    <row r="3955" spans="16:20" x14ac:dyDescent="0.3">
      <c r="P3955"/>
      <c r="Q3955"/>
      <c r="R3955"/>
      <c r="S3955"/>
      <c r="T3955"/>
    </row>
    <row r="3956" spans="16:20" x14ac:dyDescent="0.3">
      <c r="P3956"/>
      <c r="Q3956"/>
      <c r="R3956"/>
      <c r="S3956"/>
      <c r="T3956"/>
    </row>
    <row r="3957" spans="16:20" x14ac:dyDescent="0.3">
      <c r="P3957"/>
      <c r="Q3957"/>
      <c r="R3957"/>
      <c r="S3957"/>
      <c r="T3957"/>
    </row>
    <row r="3958" spans="16:20" x14ac:dyDescent="0.3">
      <c r="P3958"/>
      <c r="Q3958"/>
      <c r="R3958"/>
      <c r="S3958"/>
      <c r="T3958"/>
    </row>
    <row r="3959" spans="16:20" x14ac:dyDescent="0.3">
      <c r="P3959"/>
      <c r="Q3959"/>
      <c r="R3959"/>
      <c r="S3959"/>
      <c r="T3959"/>
    </row>
    <row r="3960" spans="16:20" x14ac:dyDescent="0.3">
      <c r="P3960"/>
      <c r="Q3960"/>
      <c r="R3960"/>
      <c r="S3960"/>
      <c r="T3960"/>
    </row>
    <row r="3961" spans="16:20" x14ac:dyDescent="0.3">
      <c r="P3961"/>
      <c r="Q3961"/>
      <c r="R3961"/>
      <c r="S3961"/>
      <c r="T3961"/>
    </row>
    <row r="3962" spans="16:20" x14ac:dyDescent="0.3">
      <c r="P3962"/>
      <c r="Q3962"/>
      <c r="R3962"/>
      <c r="S3962"/>
      <c r="T3962"/>
    </row>
    <row r="3963" spans="16:20" x14ac:dyDescent="0.3">
      <c r="P3963"/>
      <c r="Q3963"/>
      <c r="R3963"/>
      <c r="S3963"/>
      <c r="T3963"/>
    </row>
    <row r="3964" spans="16:20" x14ac:dyDescent="0.3">
      <c r="P3964"/>
      <c r="Q3964"/>
      <c r="R3964"/>
      <c r="S3964"/>
      <c r="T3964"/>
    </row>
    <row r="3965" spans="16:20" x14ac:dyDescent="0.3">
      <c r="P3965"/>
      <c r="Q3965"/>
      <c r="R3965"/>
      <c r="S3965"/>
      <c r="T3965"/>
    </row>
    <row r="3966" spans="16:20" x14ac:dyDescent="0.3">
      <c r="P3966"/>
      <c r="Q3966"/>
      <c r="R3966"/>
      <c r="S3966"/>
      <c r="T3966"/>
    </row>
    <row r="3967" spans="16:20" x14ac:dyDescent="0.3">
      <c r="P3967"/>
      <c r="Q3967"/>
      <c r="R3967"/>
      <c r="S3967"/>
      <c r="T3967"/>
    </row>
    <row r="3968" spans="16:20" x14ac:dyDescent="0.3">
      <c r="P3968"/>
      <c r="Q3968"/>
      <c r="R3968"/>
      <c r="S3968"/>
      <c r="T3968"/>
    </row>
    <row r="3969" spans="16:20" x14ac:dyDescent="0.3">
      <c r="P3969"/>
      <c r="Q3969"/>
      <c r="R3969"/>
      <c r="S3969"/>
      <c r="T3969"/>
    </row>
    <row r="3970" spans="16:20" x14ac:dyDescent="0.3">
      <c r="P3970"/>
      <c r="Q3970"/>
      <c r="R3970"/>
      <c r="S3970"/>
      <c r="T3970"/>
    </row>
    <row r="3971" spans="16:20" x14ac:dyDescent="0.3">
      <c r="P3971"/>
      <c r="Q3971"/>
      <c r="R3971"/>
      <c r="S3971"/>
      <c r="T3971"/>
    </row>
    <row r="3972" spans="16:20" x14ac:dyDescent="0.3">
      <c r="P3972"/>
      <c r="Q3972"/>
      <c r="R3972"/>
      <c r="S3972"/>
      <c r="T3972"/>
    </row>
    <row r="3973" spans="16:20" x14ac:dyDescent="0.3">
      <c r="P3973"/>
      <c r="Q3973"/>
      <c r="R3973"/>
      <c r="S3973"/>
      <c r="T3973"/>
    </row>
    <row r="3974" spans="16:20" x14ac:dyDescent="0.3">
      <c r="P3974"/>
      <c r="Q3974"/>
      <c r="R3974"/>
      <c r="S3974"/>
      <c r="T3974"/>
    </row>
    <row r="3975" spans="16:20" x14ac:dyDescent="0.3">
      <c r="P3975"/>
      <c r="Q3975"/>
      <c r="R3975"/>
      <c r="S3975"/>
      <c r="T3975"/>
    </row>
    <row r="3976" spans="16:20" x14ac:dyDescent="0.3">
      <c r="P3976"/>
      <c r="Q3976"/>
      <c r="R3976"/>
      <c r="S3976"/>
      <c r="T3976"/>
    </row>
    <row r="3977" spans="16:20" x14ac:dyDescent="0.3">
      <c r="P3977"/>
      <c r="Q3977"/>
      <c r="R3977"/>
      <c r="S3977"/>
      <c r="T3977"/>
    </row>
    <row r="3978" spans="16:20" x14ac:dyDescent="0.3">
      <c r="P3978"/>
      <c r="Q3978"/>
      <c r="R3978"/>
      <c r="S3978"/>
      <c r="T3978"/>
    </row>
    <row r="3979" spans="16:20" x14ac:dyDescent="0.3">
      <c r="P3979"/>
      <c r="Q3979"/>
      <c r="R3979"/>
      <c r="S3979"/>
      <c r="T3979"/>
    </row>
    <row r="3980" spans="16:20" x14ac:dyDescent="0.3">
      <c r="P3980"/>
      <c r="Q3980"/>
      <c r="R3980"/>
      <c r="S3980"/>
      <c r="T3980"/>
    </row>
    <row r="3981" spans="16:20" x14ac:dyDescent="0.3">
      <c r="P3981"/>
      <c r="Q3981"/>
      <c r="R3981"/>
      <c r="S3981"/>
      <c r="T3981"/>
    </row>
    <row r="3982" spans="16:20" x14ac:dyDescent="0.3">
      <c r="P3982"/>
      <c r="Q3982"/>
      <c r="R3982"/>
      <c r="S3982"/>
      <c r="T3982"/>
    </row>
    <row r="3983" spans="16:20" x14ac:dyDescent="0.3">
      <c r="P3983"/>
      <c r="Q3983"/>
      <c r="R3983"/>
      <c r="S3983"/>
      <c r="T3983"/>
    </row>
    <row r="3984" spans="16:20" x14ac:dyDescent="0.3">
      <c r="P3984"/>
      <c r="Q3984"/>
      <c r="R3984"/>
      <c r="S3984"/>
      <c r="T3984"/>
    </row>
    <row r="3985" spans="16:20" x14ac:dyDescent="0.3">
      <c r="P3985"/>
      <c r="Q3985"/>
      <c r="R3985"/>
      <c r="S3985"/>
      <c r="T3985"/>
    </row>
    <row r="3986" spans="16:20" x14ac:dyDescent="0.3">
      <c r="P3986"/>
      <c r="Q3986"/>
      <c r="R3986"/>
      <c r="S3986"/>
      <c r="T3986"/>
    </row>
    <row r="3987" spans="16:20" x14ac:dyDescent="0.3">
      <c r="P3987"/>
      <c r="Q3987"/>
      <c r="R3987"/>
      <c r="S3987"/>
      <c r="T3987"/>
    </row>
    <row r="3988" spans="16:20" x14ac:dyDescent="0.3">
      <c r="P3988"/>
      <c r="Q3988"/>
      <c r="R3988"/>
      <c r="S3988"/>
      <c r="T3988"/>
    </row>
    <row r="3989" spans="16:20" x14ac:dyDescent="0.3">
      <c r="P3989"/>
      <c r="Q3989"/>
      <c r="R3989"/>
      <c r="S3989"/>
      <c r="T3989"/>
    </row>
    <row r="3990" spans="16:20" x14ac:dyDescent="0.3">
      <c r="P3990"/>
      <c r="Q3990"/>
      <c r="R3990"/>
      <c r="S3990"/>
      <c r="T3990"/>
    </row>
    <row r="3991" spans="16:20" x14ac:dyDescent="0.3">
      <c r="P3991"/>
      <c r="Q3991"/>
      <c r="R3991"/>
      <c r="S3991"/>
      <c r="T3991"/>
    </row>
    <row r="3992" spans="16:20" x14ac:dyDescent="0.3">
      <c r="P3992"/>
      <c r="Q3992"/>
      <c r="R3992"/>
      <c r="S3992"/>
      <c r="T3992"/>
    </row>
    <row r="3993" spans="16:20" x14ac:dyDescent="0.3">
      <c r="P3993"/>
      <c r="Q3993"/>
      <c r="R3993"/>
      <c r="S3993"/>
      <c r="T3993"/>
    </row>
    <row r="3994" spans="16:20" x14ac:dyDescent="0.3">
      <c r="P3994"/>
      <c r="Q3994"/>
      <c r="R3994"/>
      <c r="S3994"/>
      <c r="T3994"/>
    </row>
    <row r="3995" spans="16:20" x14ac:dyDescent="0.3">
      <c r="P3995"/>
      <c r="Q3995"/>
      <c r="R3995"/>
      <c r="S3995"/>
      <c r="T3995"/>
    </row>
    <row r="3996" spans="16:20" x14ac:dyDescent="0.3">
      <c r="P3996"/>
      <c r="Q3996"/>
      <c r="R3996"/>
      <c r="S3996"/>
      <c r="T3996"/>
    </row>
    <row r="3997" spans="16:20" x14ac:dyDescent="0.3">
      <c r="P3997"/>
      <c r="Q3997"/>
      <c r="R3997"/>
      <c r="S3997"/>
      <c r="T3997"/>
    </row>
    <row r="3998" spans="16:20" x14ac:dyDescent="0.3">
      <c r="P3998"/>
      <c r="Q3998"/>
      <c r="R3998"/>
      <c r="S3998"/>
      <c r="T3998"/>
    </row>
    <row r="3999" spans="16:20" x14ac:dyDescent="0.3">
      <c r="P3999"/>
      <c r="Q3999"/>
      <c r="R3999"/>
      <c r="S3999"/>
      <c r="T3999"/>
    </row>
    <row r="4000" spans="16:20" x14ac:dyDescent="0.3">
      <c r="P4000"/>
      <c r="Q4000"/>
      <c r="R4000"/>
      <c r="S4000"/>
      <c r="T4000"/>
    </row>
    <row r="4001" spans="16:20" x14ac:dyDescent="0.3">
      <c r="P4001"/>
      <c r="Q4001"/>
      <c r="R4001"/>
      <c r="S4001"/>
      <c r="T4001"/>
    </row>
    <row r="4002" spans="16:20" x14ac:dyDescent="0.3">
      <c r="P4002"/>
      <c r="Q4002"/>
      <c r="R4002"/>
      <c r="S4002"/>
      <c r="T4002"/>
    </row>
    <row r="4003" spans="16:20" x14ac:dyDescent="0.3">
      <c r="P4003"/>
      <c r="Q4003"/>
      <c r="R4003"/>
      <c r="S4003"/>
      <c r="T4003"/>
    </row>
    <row r="4004" spans="16:20" x14ac:dyDescent="0.3">
      <c r="P4004"/>
      <c r="Q4004"/>
      <c r="R4004"/>
      <c r="S4004"/>
      <c r="T4004"/>
    </row>
    <row r="4005" spans="16:20" x14ac:dyDescent="0.3">
      <c r="P4005"/>
      <c r="Q4005"/>
      <c r="R4005"/>
      <c r="S4005"/>
      <c r="T4005"/>
    </row>
    <row r="4006" spans="16:20" x14ac:dyDescent="0.3">
      <c r="P4006"/>
      <c r="Q4006"/>
      <c r="R4006"/>
      <c r="S4006"/>
      <c r="T4006"/>
    </row>
    <row r="4007" spans="16:20" x14ac:dyDescent="0.3">
      <c r="P4007"/>
      <c r="Q4007"/>
      <c r="R4007"/>
      <c r="S4007"/>
      <c r="T4007"/>
    </row>
    <row r="4008" spans="16:20" x14ac:dyDescent="0.3">
      <c r="P4008"/>
      <c r="Q4008"/>
      <c r="R4008"/>
      <c r="S4008"/>
      <c r="T4008"/>
    </row>
    <row r="4009" spans="16:20" x14ac:dyDescent="0.3">
      <c r="P4009"/>
      <c r="Q4009"/>
      <c r="R4009"/>
      <c r="S4009"/>
      <c r="T4009"/>
    </row>
    <row r="4010" spans="16:20" x14ac:dyDescent="0.3">
      <c r="P4010"/>
      <c r="Q4010"/>
      <c r="R4010"/>
      <c r="S4010"/>
      <c r="T4010"/>
    </row>
    <row r="4011" spans="16:20" x14ac:dyDescent="0.3">
      <c r="P4011"/>
      <c r="Q4011"/>
      <c r="R4011"/>
      <c r="S4011"/>
      <c r="T4011"/>
    </row>
    <row r="4012" spans="16:20" x14ac:dyDescent="0.3">
      <c r="P4012"/>
      <c r="Q4012"/>
      <c r="R4012"/>
      <c r="S4012"/>
      <c r="T4012"/>
    </row>
    <row r="4013" spans="16:20" x14ac:dyDescent="0.3">
      <c r="P4013"/>
      <c r="Q4013"/>
      <c r="R4013"/>
      <c r="S4013"/>
      <c r="T4013"/>
    </row>
    <row r="4014" spans="16:20" x14ac:dyDescent="0.3">
      <c r="P4014"/>
      <c r="Q4014"/>
      <c r="R4014"/>
      <c r="S4014"/>
      <c r="T4014"/>
    </row>
    <row r="4015" spans="16:20" x14ac:dyDescent="0.3">
      <c r="P4015"/>
      <c r="Q4015"/>
      <c r="R4015"/>
      <c r="S4015"/>
      <c r="T4015"/>
    </row>
    <row r="4016" spans="16:20" x14ac:dyDescent="0.3">
      <c r="P4016"/>
      <c r="Q4016"/>
      <c r="R4016"/>
      <c r="S4016"/>
      <c r="T4016"/>
    </row>
    <row r="4017" spans="16:20" x14ac:dyDescent="0.3">
      <c r="P4017"/>
      <c r="Q4017"/>
      <c r="R4017"/>
      <c r="S4017"/>
      <c r="T4017"/>
    </row>
    <row r="4018" spans="16:20" x14ac:dyDescent="0.3">
      <c r="P4018"/>
      <c r="Q4018"/>
      <c r="R4018"/>
      <c r="S4018"/>
      <c r="T4018"/>
    </row>
    <row r="4019" spans="16:20" x14ac:dyDescent="0.3">
      <c r="P4019"/>
      <c r="Q4019"/>
      <c r="R4019"/>
      <c r="S4019"/>
      <c r="T4019"/>
    </row>
    <row r="4020" spans="16:20" x14ac:dyDescent="0.3">
      <c r="P4020"/>
      <c r="Q4020"/>
      <c r="R4020"/>
      <c r="S4020"/>
      <c r="T4020"/>
    </row>
    <row r="4021" spans="16:20" x14ac:dyDescent="0.3">
      <c r="P4021"/>
      <c r="Q4021"/>
      <c r="R4021"/>
      <c r="S4021"/>
      <c r="T4021"/>
    </row>
    <row r="4022" spans="16:20" x14ac:dyDescent="0.3">
      <c r="P4022"/>
      <c r="Q4022"/>
      <c r="R4022"/>
      <c r="S4022"/>
      <c r="T4022"/>
    </row>
    <row r="4023" spans="16:20" x14ac:dyDescent="0.3">
      <c r="P4023"/>
      <c r="Q4023"/>
      <c r="R4023"/>
      <c r="S4023"/>
      <c r="T4023"/>
    </row>
    <row r="4024" spans="16:20" x14ac:dyDescent="0.3">
      <c r="P4024"/>
      <c r="Q4024"/>
      <c r="R4024"/>
      <c r="S4024"/>
      <c r="T4024"/>
    </row>
    <row r="4025" spans="16:20" x14ac:dyDescent="0.3">
      <c r="P4025"/>
      <c r="Q4025"/>
      <c r="R4025"/>
      <c r="S4025"/>
      <c r="T4025"/>
    </row>
    <row r="4026" spans="16:20" x14ac:dyDescent="0.3">
      <c r="P4026"/>
      <c r="Q4026"/>
      <c r="R4026"/>
      <c r="S4026"/>
      <c r="T4026"/>
    </row>
    <row r="4027" spans="16:20" x14ac:dyDescent="0.3">
      <c r="P4027"/>
      <c r="Q4027"/>
      <c r="R4027"/>
      <c r="S4027"/>
      <c r="T4027"/>
    </row>
    <row r="4028" spans="16:20" x14ac:dyDescent="0.3">
      <c r="P4028"/>
      <c r="Q4028"/>
      <c r="R4028"/>
      <c r="S4028"/>
      <c r="T4028"/>
    </row>
    <row r="4029" spans="16:20" x14ac:dyDescent="0.3">
      <c r="P4029"/>
      <c r="Q4029"/>
      <c r="R4029"/>
      <c r="S4029"/>
      <c r="T4029"/>
    </row>
    <row r="4030" spans="16:20" x14ac:dyDescent="0.3">
      <c r="P4030"/>
      <c r="Q4030"/>
      <c r="R4030"/>
      <c r="S4030"/>
      <c r="T4030"/>
    </row>
    <row r="4031" spans="16:20" x14ac:dyDescent="0.3">
      <c r="P4031"/>
      <c r="Q4031"/>
      <c r="R4031"/>
      <c r="S4031"/>
      <c r="T4031"/>
    </row>
    <row r="4032" spans="16:20" x14ac:dyDescent="0.3">
      <c r="P4032"/>
      <c r="Q4032"/>
      <c r="R4032"/>
      <c r="S4032"/>
      <c r="T4032"/>
    </row>
    <row r="4033" spans="16:20" x14ac:dyDescent="0.3">
      <c r="P4033"/>
      <c r="Q4033"/>
      <c r="R4033"/>
      <c r="S4033"/>
      <c r="T4033"/>
    </row>
    <row r="4034" spans="16:20" x14ac:dyDescent="0.3">
      <c r="P4034"/>
      <c r="Q4034"/>
      <c r="R4034"/>
      <c r="S4034"/>
      <c r="T4034"/>
    </row>
    <row r="4035" spans="16:20" x14ac:dyDescent="0.3">
      <c r="P4035"/>
      <c r="Q4035"/>
      <c r="R4035"/>
      <c r="S4035"/>
      <c r="T4035"/>
    </row>
    <row r="4036" spans="16:20" x14ac:dyDescent="0.3">
      <c r="P4036"/>
      <c r="Q4036"/>
      <c r="R4036"/>
      <c r="S4036"/>
      <c r="T4036"/>
    </row>
    <row r="4037" spans="16:20" x14ac:dyDescent="0.3">
      <c r="P4037"/>
      <c r="Q4037"/>
      <c r="R4037"/>
      <c r="S4037"/>
      <c r="T4037"/>
    </row>
    <row r="4038" spans="16:20" x14ac:dyDescent="0.3">
      <c r="P4038"/>
      <c r="Q4038"/>
      <c r="R4038"/>
      <c r="S4038"/>
      <c r="T4038"/>
    </row>
    <row r="4039" spans="16:20" x14ac:dyDescent="0.3">
      <c r="P4039"/>
      <c r="Q4039"/>
      <c r="R4039"/>
      <c r="S4039"/>
      <c r="T4039"/>
    </row>
    <row r="4040" spans="16:20" x14ac:dyDescent="0.3">
      <c r="P4040"/>
      <c r="Q4040"/>
      <c r="R4040"/>
      <c r="S4040"/>
      <c r="T4040"/>
    </row>
    <row r="4041" spans="16:20" x14ac:dyDescent="0.3">
      <c r="P4041"/>
      <c r="Q4041"/>
      <c r="R4041"/>
      <c r="S4041"/>
      <c r="T4041"/>
    </row>
    <row r="4042" spans="16:20" x14ac:dyDescent="0.3">
      <c r="P4042"/>
      <c r="Q4042"/>
      <c r="R4042"/>
      <c r="S4042"/>
      <c r="T4042"/>
    </row>
    <row r="4043" spans="16:20" x14ac:dyDescent="0.3">
      <c r="P4043"/>
      <c r="Q4043"/>
      <c r="R4043"/>
      <c r="S4043"/>
      <c r="T4043"/>
    </row>
    <row r="4044" spans="16:20" x14ac:dyDescent="0.3">
      <c r="P4044"/>
      <c r="Q4044"/>
      <c r="R4044"/>
      <c r="S4044"/>
      <c r="T4044"/>
    </row>
    <row r="4045" spans="16:20" x14ac:dyDescent="0.3">
      <c r="P4045"/>
      <c r="Q4045"/>
      <c r="R4045"/>
      <c r="S4045"/>
      <c r="T4045"/>
    </row>
    <row r="4046" spans="16:20" x14ac:dyDescent="0.3">
      <c r="P4046"/>
      <c r="Q4046"/>
      <c r="R4046"/>
      <c r="S4046"/>
      <c r="T4046"/>
    </row>
    <row r="4047" spans="16:20" x14ac:dyDescent="0.3">
      <c r="P4047"/>
      <c r="Q4047"/>
      <c r="R4047"/>
      <c r="S4047"/>
      <c r="T4047"/>
    </row>
    <row r="4048" spans="16:20" x14ac:dyDescent="0.3">
      <c r="P4048"/>
      <c r="Q4048"/>
      <c r="R4048"/>
      <c r="S4048"/>
      <c r="T4048"/>
    </row>
    <row r="4049" spans="16:20" x14ac:dyDescent="0.3">
      <c r="P4049"/>
      <c r="Q4049"/>
      <c r="R4049"/>
      <c r="S4049"/>
      <c r="T4049"/>
    </row>
    <row r="4050" spans="16:20" x14ac:dyDescent="0.3">
      <c r="P4050"/>
      <c r="Q4050"/>
      <c r="R4050"/>
      <c r="S4050"/>
      <c r="T4050"/>
    </row>
    <row r="4051" spans="16:20" x14ac:dyDescent="0.3">
      <c r="P4051"/>
      <c r="Q4051"/>
      <c r="R4051"/>
      <c r="S4051"/>
      <c r="T4051"/>
    </row>
    <row r="4052" spans="16:20" x14ac:dyDescent="0.3">
      <c r="P4052"/>
      <c r="Q4052"/>
      <c r="R4052"/>
      <c r="S4052"/>
      <c r="T4052"/>
    </row>
    <row r="4053" spans="16:20" x14ac:dyDescent="0.3">
      <c r="P4053"/>
      <c r="Q4053"/>
      <c r="R4053"/>
      <c r="S4053"/>
      <c r="T4053"/>
    </row>
    <row r="4054" spans="16:20" x14ac:dyDescent="0.3">
      <c r="P4054"/>
      <c r="Q4054"/>
      <c r="R4054"/>
      <c r="S4054"/>
      <c r="T4054"/>
    </row>
    <row r="4055" spans="16:20" x14ac:dyDescent="0.3">
      <c r="P4055"/>
      <c r="Q4055"/>
      <c r="R4055"/>
      <c r="S4055"/>
      <c r="T4055"/>
    </row>
    <row r="4056" spans="16:20" x14ac:dyDescent="0.3">
      <c r="P4056"/>
      <c r="Q4056"/>
      <c r="R4056"/>
      <c r="S4056"/>
      <c r="T4056"/>
    </row>
    <row r="4057" spans="16:20" x14ac:dyDescent="0.3">
      <c r="P4057"/>
      <c r="Q4057"/>
      <c r="R4057"/>
      <c r="S4057"/>
      <c r="T4057"/>
    </row>
    <row r="4058" spans="16:20" x14ac:dyDescent="0.3">
      <c r="P4058"/>
      <c r="Q4058"/>
      <c r="R4058"/>
      <c r="S4058"/>
      <c r="T4058"/>
    </row>
    <row r="4059" spans="16:20" x14ac:dyDescent="0.3">
      <c r="P4059"/>
      <c r="Q4059"/>
      <c r="R4059"/>
      <c r="S4059"/>
      <c r="T4059"/>
    </row>
    <row r="4060" spans="16:20" x14ac:dyDescent="0.3">
      <c r="P4060"/>
      <c r="Q4060"/>
      <c r="R4060"/>
      <c r="S4060"/>
      <c r="T4060"/>
    </row>
    <row r="4061" spans="16:20" x14ac:dyDescent="0.3">
      <c r="P4061"/>
      <c r="Q4061"/>
      <c r="R4061"/>
      <c r="S4061"/>
      <c r="T4061"/>
    </row>
    <row r="4062" spans="16:20" x14ac:dyDescent="0.3">
      <c r="P4062"/>
      <c r="Q4062"/>
      <c r="R4062"/>
      <c r="S4062"/>
      <c r="T4062"/>
    </row>
    <row r="4063" spans="16:20" x14ac:dyDescent="0.3">
      <c r="P4063"/>
      <c r="Q4063"/>
      <c r="R4063"/>
      <c r="S4063"/>
      <c r="T4063"/>
    </row>
    <row r="4064" spans="16:20" x14ac:dyDescent="0.3">
      <c r="P4064"/>
      <c r="Q4064"/>
      <c r="R4064"/>
      <c r="S4064"/>
      <c r="T4064"/>
    </row>
    <row r="4065" spans="16:20" x14ac:dyDescent="0.3">
      <c r="P4065"/>
      <c r="Q4065"/>
      <c r="R4065"/>
      <c r="S4065"/>
      <c r="T4065"/>
    </row>
    <row r="4066" spans="16:20" x14ac:dyDescent="0.3">
      <c r="P4066"/>
      <c r="Q4066"/>
      <c r="R4066"/>
      <c r="S4066"/>
      <c r="T4066"/>
    </row>
    <row r="4067" spans="16:20" x14ac:dyDescent="0.3">
      <c r="P4067"/>
      <c r="Q4067"/>
      <c r="R4067"/>
      <c r="S4067"/>
      <c r="T4067"/>
    </row>
    <row r="4068" spans="16:20" x14ac:dyDescent="0.3">
      <c r="P4068"/>
      <c r="Q4068"/>
      <c r="R4068"/>
      <c r="S4068"/>
      <c r="T4068"/>
    </row>
    <row r="4069" spans="16:20" x14ac:dyDescent="0.3">
      <c r="P4069"/>
      <c r="Q4069"/>
      <c r="R4069"/>
      <c r="S4069"/>
      <c r="T4069"/>
    </row>
    <row r="4070" spans="16:20" x14ac:dyDescent="0.3">
      <c r="P4070"/>
      <c r="Q4070"/>
      <c r="R4070"/>
      <c r="S4070"/>
      <c r="T4070"/>
    </row>
    <row r="4071" spans="16:20" x14ac:dyDescent="0.3">
      <c r="P4071"/>
      <c r="Q4071"/>
      <c r="R4071"/>
      <c r="S4071"/>
      <c r="T4071"/>
    </row>
    <row r="4072" spans="16:20" x14ac:dyDescent="0.3">
      <c r="P4072"/>
      <c r="Q4072"/>
      <c r="R4072"/>
      <c r="S4072"/>
      <c r="T4072"/>
    </row>
    <row r="4073" spans="16:20" x14ac:dyDescent="0.3">
      <c r="P4073"/>
      <c r="Q4073"/>
      <c r="R4073"/>
      <c r="S4073"/>
      <c r="T4073"/>
    </row>
    <row r="4074" spans="16:20" x14ac:dyDescent="0.3">
      <c r="P4074"/>
      <c r="Q4074"/>
      <c r="R4074"/>
      <c r="S4074"/>
      <c r="T4074"/>
    </row>
    <row r="4075" spans="16:20" x14ac:dyDescent="0.3">
      <c r="P4075"/>
      <c r="Q4075"/>
      <c r="R4075"/>
      <c r="S4075"/>
      <c r="T4075"/>
    </row>
    <row r="4076" spans="16:20" x14ac:dyDescent="0.3">
      <c r="P4076"/>
      <c r="Q4076"/>
      <c r="R4076"/>
      <c r="S4076"/>
      <c r="T4076"/>
    </row>
    <row r="4077" spans="16:20" x14ac:dyDescent="0.3">
      <c r="P4077"/>
      <c r="Q4077"/>
      <c r="R4077"/>
      <c r="S4077"/>
      <c r="T4077"/>
    </row>
    <row r="4078" spans="16:20" x14ac:dyDescent="0.3">
      <c r="P4078"/>
      <c r="Q4078"/>
      <c r="R4078"/>
      <c r="S4078"/>
      <c r="T4078"/>
    </row>
    <row r="4079" spans="16:20" x14ac:dyDescent="0.3">
      <c r="P4079"/>
      <c r="Q4079"/>
      <c r="R4079"/>
      <c r="S4079"/>
      <c r="T4079"/>
    </row>
    <row r="4080" spans="16:20" x14ac:dyDescent="0.3">
      <c r="P4080"/>
      <c r="Q4080"/>
      <c r="R4080"/>
      <c r="S4080"/>
      <c r="T4080"/>
    </row>
    <row r="4081" spans="16:20" x14ac:dyDescent="0.3">
      <c r="P4081"/>
      <c r="Q4081"/>
      <c r="R4081"/>
      <c r="S4081"/>
      <c r="T4081"/>
    </row>
    <row r="4082" spans="16:20" x14ac:dyDescent="0.3">
      <c r="P4082"/>
      <c r="Q4082"/>
      <c r="R4082"/>
      <c r="S4082"/>
      <c r="T4082"/>
    </row>
    <row r="4083" spans="16:20" x14ac:dyDescent="0.3">
      <c r="P4083"/>
      <c r="Q4083"/>
      <c r="R4083"/>
      <c r="S4083"/>
      <c r="T4083"/>
    </row>
    <row r="4084" spans="16:20" x14ac:dyDescent="0.3">
      <c r="P4084"/>
      <c r="Q4084"/>
      <c r="R4084"/>
      <c r="S4084"/>
      <c r="T4084"/>
    </row>
    <row r="4085" spans="16:20" x14ac:dyDescent="0.3">
      <c r="P4085"/>
      <c r="Q4085"/>
      <c r="R4085"/>
      <c r="S4085"/>
      <c r="T4085"/>
    </row>
    <row r="4086" spans="16:20" x14ac:dyDescent="0.3">
      <c r="P4086"/>
      <c r="Q4086"/>
      <c r="R4086"/>
      <c r="S4086"/>
      <c r="T4086"/>
    </row>
    <row r="4087" spans="16:20" x14ac:dyDescent="0.3">
      <c r="P4087"/>
      <c r="Q4087"/>
      <c r="R4087"/>
      <c r="S4087"/>
      <c r="T4087"/>
    </row>
    <row r="4088" spans="16:20" x14ac:dyDescent="0.3">
      <c r="P4088"/>
      <c r="Q4088"/>
      <c r="R4088"/>
      <c r="S4088"/>
      <c r="T4088"/>
    </row>
    <row r="4089" spans="16:20" x14ac:dyDescent="0.3">
      <c r="P4089"/>
      <c r="Q4089"/>
      <c r="R4089"/>
      <c r="S4089"/>
      <c r="T4089"/>
    </row>
    <row r="4090" spans="16:20" x14ac:dyDescent="0.3">
      <c r="P4090"/>
      <c r="Q4090"/>
      <c r="R4090"/>
      <c r="S4090"/>
      <c r="T4090"/>
    </row>
    <row r="4091" spans="16:20" x14ac:dyDescent="0.3">
      <c r="P4091"/>
      <c r="Q4091"/>
      <c r="R4091"/>
      <c r="S4091"/>
      <c r="T4091"/>
    </row>
    <row r="4092" spans="16:20" x14ac:dyDescent="0.3">
      <c r="P4092"/>
      <c r="Q4092"/>
      <c r="R4092"/>
      <c r="S4092"/>
      <c r="T4092"/>
    </row>
    <row r="4093" spans="16:20" x14ac:dyDescent="0.3">
      <c r="P4093"/>
      <c r="Q4093"/>
      <c r="R4093"/>
      <c r="S4093"/>
      <c r="T4093"/>
    </row>
    <row r="4094" spans="16:20" x14ac:dyDescent="0.3">
      <c r="P4094"/>
      <c r="Q4094"/>
      <c r="R4094"/>
      <c r="S4094"/>
      <c r="T4094"/>
    </row>
    <row r="4095" spans="16:20" x14ac:dyDescent="0.3">
      <c r="P4095"/>
      <c r="Q4095"/>
      <c r="R4095"/>
      <c r="S4095"/>
      <c r="T4095"/>
    </row>
    <row r="4096" spans="16:20" x14ac:dyDescent="0.3">
      <c r="P4096"/>
      <c r="Q4096"/>
      <c r="R4096"/>
      <c r="S4096"/>
      <c r="T4096"/>
    </row>
    <row r="4097" spans="16:20" x14ac:dyDescent="0.3">
      <c r="P4097"/>
      <c r="Q4097"/>
      <c r="R4097"/>
      <c r="S4097"/>
      <c r="T4097"/>
    </row>
    <row r="4098" spans="16:20" x14ac:dyDescent="0.3">
      <c r="P4098"/>
      <c r="Q4098"/>
      <c r="R4098"/>
      <c r="S4098"/>
      <c r="T4098"/>
    </row>
    <row r="4099" spans="16:20" x14ac:dyDescent="0.3">
      <c r="P4099"/>
      <c r="Q4099"/>
      <c r="R4099"/>
      <c r="S4099"/>
      <c r="T4099"/>
    </row>
    <row r="4100" spans="16:20" x14ac:dyDescent="0.3">
      <c r="P4100"/>
      <c r="Q4100"/>
      <c r="R4100"/>
      <c r="S4100"/>
      <c r="T4100"/>
    </row>
    <row r="4101" spans="16:20" x14ac:dyDescent="0.3">
      <c r="P4101"/>
      <c r="Q4101"/>
      <c r="R4101"/>
      <c r="S4101"/>
      <c r="T4101"/>
    </row>
    <row r="4102" spans="16:20" x14ac:dyDescent="0.3">
      <c r="P4102"/>
      <c r="Q4102"/>
      <c r="R4102"/>
      <c r="S4102"/>
      <c r="T4102"/>
    </row>
    <row r="4103" spans="16:20" x14ac:dyDescent="0.3">
      <c r="P4103"/>
      <c r="Q4103"/>
      <c r="R4103"/>
      <c r="S4103"/>
      <c r="T4103"/>
    </row>
    <row r="4104" spans="16:20" x14ac:dyDescent="0.3">
      <c r="P4104"/>
      <c r="Q4104"/>
      <c r="R4104"/>
      <c r="S4104"/>
      <c r="T4104"/>
    </row>
    <row r="4105" spans="16:20" x14ac:dyDescent="0.3">
      <c r="P4105"/>
      <c r="Q4105"/>
      <c r="R4105"/>
      <c r="S4105"/>
      <c r="T4105"/>
    </row>
    <row r="4106" spans="16:20" x14ac:dyDescent="0.3">
      <c r="P4106"/>
      <c r="Q4106"/>
      <c r="R4106"/>
      <c r="S4106"/>
      <c r="T4106"/>
    </row>
    <row r="4107" spans="16:20" x14ac:dyDescent="0.3">
      <c r="P4107"/>
      <c r="Q4107"/>
      <c r="R4107"/>
      <c r="S4107"/>
      <c r="T4107"/>
    </row>
    <row r="4108" spans="16:20" x14ac:dyDescent="0.3">
      <c r="P4108"/>
      <c r="Q4108"/>
      <c r="R4108"/>
      <c r="S4108"/>
      <c r="T4108"/>
    </row>
    <row r="4109" spans="16:20" x14ac:dyDescent="0.3">
      <c r="P4109"/>
      <c r="Q4109"/>
      <c r="R4109"/>
      <c r="S4109"/>
      <c r="T4109"/>
    </row>
    <row r="4110" spans="16:20" x14ac:dyDescent="0.3">
      <c r="P4110"/>
      <c r="Q4110"/>
      <c r="R4110"/>
      <c r="S4110"/>
      <c r="T4110"/>
    </row>
    <row r="4111" spans="16:20" x14ac:dyDescent="0.3">
      <c r="P4111"/>
      <c r="Q4111"/>
      <c r="R4111"/>
      <c r="S4111"/>
      <c r="T4111"/>
    </row>
    <row r="4112" spans="16:20" x14ac:dyDescent="0.3">
      <c r="P4112"/>
      <c r="Q4112"/>
      <c r="R4112"/>
      <c r="S4112"/>
      <c r="T4112"/>
    </row>
    <row r="4113" spans="16:20" x14ac:dyDescent="0.3">
      <c r="P4113"/>
      <c r="Q4113"/>
      <c r="R4113"/>
      <c r="S4113"/>
      <c r="T4113"/>
    </row>
    <row r="4114" spans="16:20" x14ac:dyDescent="0.3">
      <c r="P4114"/>
      <c r="Q4114"/>
      <c r="R4114"/>
      <c r="S4114"/>
      <c r="T4114"/>
    </row>
    <row r="4115" spans="16:20" x14ac:dyDescent="0.3">
      <c r="P4115"/>
      <c r="Q4115"/>
      <c r="R4115"/>
      <c r="S4115"/>
      <c r="T4115"/>
    </row>
    <row r="4116" spans="16:20" x14ac:dyDescent="0.3">
      <c r="P4116"/>
      <c r="Q4116"/>
      <c r="R4116"/>
      <c r="S4116"/>
      <c r="T4116"/>
    </row>
    <row r="4117" spans="16:20" x14ac:dyDescent="0.3">
      <c r="P4117"/>
      <c r="Q4117"/>
      <c r="R4117"/>
      <c r="S4117"/>
      <c r="T4117"/>
    </row>
    <row r="4118" spans="16:20" x14ac:dyDescent="0.3">
      <c r="P4118"/>
      <c r="Q4118"/>
      <c r="R4118"/>
      <c r="S4118"/>
      <c r="T4118"/>
    </row>
    <row r="4119" spans="16:20" x14ac:dyDescent="0.3">
      <c r="P4119"/>
      <c r="Q4119"/>
      <c r="R4119"/>
      <c r="S4119"/>
      <c r="T4119"/>
    </row>
    <row r="4120" spans="16:20" x14ac:dyDescent="0.3">
      <c r="P4120"/>
      <c r="Q4120"/>
      <c r="R4120"/>
      <c r="S4120"/>
      <c r="T4120"/>
    </row>
    <row r="4121" spans="16:20" x14ac:dyDescent="0.3">
      <c r="P4121"/>
      <c r="Q4121"/>
      <c r="R4121"/>
      <c r="S4121"/>
      <c r="T4121"/>
    </row>
    <row r="4122" spans="16:20" x14ac:dyDescent="0.3">
      <c r="P4122"/>
      <c r="Q4122"/>
      <c r="R4122"/>
      <c r="S4122"/>
      <c r="T4122"/>
    </row>
    <row r="4123" spans="16:20" x14ac:dyDescent="0.3">
      <c r="P4123"/>
      <c r="Q4123"/>
      <c r="R4123"/>
      <c r="S4123"/>
      <c r="T4123"/>
    </row>
    <row r="4124" spans="16:20" x14ac:dyDescent="0.3">
      <c r="P4124"/>
      <c r="Q4124"/>
      <c r="R4124"/>
      <c r="S4124"/>
      <c r="T4124"/>
    </row>
    <row r="4125" spans="16:20" x14ac:dyDescent="0.3">
      <c r="P4125"/>
      <c r="Q4125"/>
      <c r="R4125"/>
      <c r="S4125"/>
      <c r="T4125"/>
    </row>
    <row r="4126" spans="16:20" x14ac:dyDescent="0.3">
      <c r="P4126"/>
      <c r="Q4126"/>
      <c r="R4126"/>
      <c r="S4126"/>
      <c r="T4126"/>
    </row>
    <row r="4127" spans="16:20" x14ac:dyDescent="0.3">
      <c r="P4127"/>
      <c r="Q4127"/>
      <c r="R4127"/>
      <c r="S4127"/>
      <c r="T4127"/>
    </row>
    <row r="4128" spans="16:20" x14ac:dyDescent="0.3">
      <c r="P4128"/>
      <c r="Q4128"/>
      <c r="R4128"/>
      <c r="S4128"/>
      <c r="T4128"/>
    </row>
    <row r="4129" spans="16:20" x14ac:dyDescent="0.3">
      <c r="P4129"/>
      <c r="Q4129"/>
      <c r="R4129"/>
      <c r="S4129"/>
      <c r="T4129"/>
    </row>
    <row r="4130" spans="16:20" x14ac:dyDescent="0.3">
      <c r="P4130"/>
      <c r="Q4130"/>
      <c r="R4130"/>
      <c r="S4130"/>
      <c r="T4130"/>
    </row>
    <row r="4131" spans="16:20" x14ac:dyDescent="0.3">
      <c r="P4131"/>
      <c r="Q4131"/>
      <c r="R4131"/>
      <c r="S4131"/>
      <c r="T4131"/>
    </row>
    <row r="4132" spans="16:20" x14ac:dyDescent="0.3">
      <c r="P4132"/>
      <c r="Q4132"/>
      <c r="R4132"/>
      <c r="S4132"/>
      <c r="T4132"/>
    </row>
    <row r="4133" spans="16:20" x14ac:dyDescent="0.3">
      <c r="P4133"/>
      <c r="Q4133"/>
      <c r="R4133"/>
      <c r="S4133"/>
      <c r="T4133"/>
    </row>
    <row r="4134" spans="16:20" x14ac:dyDescent="0.3">
      <c r="P4134"/>
      <c r="Q4134"/>
      <c r="R4134"/>
      <c r="S4134"/>
      <c r="T4134"/>
    </row>
    <row r="4135" spans="16:20" x14ac:dyDescent="0.3">
      <c r="P4135"/>
      <c r="Q4135"/>
      <c r="R4135"/>
      <c r="S4135"/>
      <c r="T4135"/>
    </row>
    <row r="4136" spans="16:20" x14ac:dyDescent="0.3">
      <c r="P4136"/>
      <c r="Q4136"/>
      <c r="R4136"/>
      <c r="S4136"/>
      <c r="T4136"/>
    </row>
    <row r="4137" spans="16:20" x14ac:dyDescent="0.3">
      <c r="P4137"/>
      <c r="Q4137"/>
      <c r="R4137"/>
      <c r="S4137"/>
      <c r="T4137"/>
    </row>
    <row r="4138" spans="16:20" x14ac:dyDescent="0.3">
      <c r="P4138"/>
      <c r="Q4138"/>
      <c r="R4138"/>
      <c r="S4138"/>
      <c r="T4138"/>
    </row>
    <row r="4139" spans="16:20" x14ac:dyDescent="0.3">
      <c r="P4139"/>
      <c r="Q4139"/>
      <c r="R4139"/>
      <c r="S4139"/>
      <c r="T4139"/>
    </row>
    <row r="4140" spans="16:20" x14ac:dyDescent="0.3">
      <c r="P4140"/>
      <c r="Q4140"/>
      <c r="R4140"/>
      <c r="S4140"/>
      <c r="T4140"/>
    </row>
    <row r="4141" spans="16:20" x14ac:dyDescent="0.3">
      <c r="P4141"/>
      <c r="Q4141"/>
      <c r="R4141"/>
      <c r="S4141"/>
      <c r="T4141"/>
    </row>
    <row r="4142" spans="16:20" x14ac:dyDescent="0.3">
      <c r="P4142"/>
      <c r="Q4142"/>
      <c r="R4142"/>
      <c r="S4142"/>
      <c r="T4142"/>
    </row>
    <row r="4143" spans="16:20" x14ac:dyDescent="0.3">
      <c r="P4143"/>
      <c r="Q4143"/>
      <c r="R4143"/>
      <c r="S4143"/>
      <c r="T4143"/>
    </row>
    <row r="4144" spans="16:20" x14ac:dyDescent="0.3">
      <c r="P4144"/>
      <c r="Q4144"/>
      <c r="R4144"/>
      <c r="S4144"/>
      <c r="T4144"/>
    </row>
    <row r="4145" spans="16:20" x14ac:dyDescent="0.3">
      <c r="P4145"/>
      <c r="Q4145"/>
      <c r="R4145"/>
      <c r="S4145"/>
      <c r="T4145"/>
    </row>
    <row r="4146" spans="16:20" x14ac:dyDescent="0.3">
      <c r="P4146"/>
      <c r="Q4146"/>
      <c r="R4146"/>
      <c r="S4146"/>
      <c r="T4146"/>
    </row>
    <row r="4147" spans="16:20" x14ac:dyDescent="0.3">
      <c r="P4147"/>
      <c r="Q4147"/>
      <c r="R4147"/>
      <c r="S4147"/>
      <c r="T4147"/>
    </row>
    <row r="4148" spans="16:20" x14ac:dyDescent="0.3">
      <c r="P4148"/>
      <c r="Q4148"/>
      <c r="R4148"/>
      <c r="S4148"/>
      <c r="T4148"/>
    </row>
    <row r="4149" spans="16:20" x14ac:dyDescent="0.3">
      <c r="P4149"/>
      <c r="Q4149"/>
      <c r="R4149"/>
      <c r="S4149"/>
      <c r="T4149"/>
    </row>
    <row r="4150" spans="16:20" x14ac:dyDescent="0.3">
      <c r="P4150"/>
      <c r="Q4150"/>
      <c r="R4150"/>
      <c r="S4150"/>
      <c r="T4150"/>
    </row>
    <row r="4151" spans="16:20" x14ac:dyDescent="0.3">
      <c r="P4151"/>
      <c r="Q4151"/>
      <c r="R4151"/>
      <c r="S4151"/>
      <c r="T4151"/>
    </row>
    <row r="4152" spans="16:20" x14ac:dyDescent="0.3">
      <c r="P4152"/>
      <c r="Q4152"/>
      <c r="R4152"/>
      <c r="S4152"/>
      <c r="T4152"/>
    </row>
    <row r="4153" spans="16:20" x14ac:dyDescent="0.3">
      <c r="P4153"/>
      <c r="Q4153"/>
      <c r="R4153"/>
      <c r="S4153"/>
      <c r="T4153"/>
    </row>
    <row r="4154" spans="16:20" x14ac:dyDescent="0.3">
      <c r="P4154"/>
      <c r="Q4154"/>
      <c r="R4154"/>
      <c r="S4154"/>
      <c r="T4154"/>
    </row>
    <row r="4155" spans="16:20" x14ac:dyDescent="0.3">
      <c r="P4155"/>
      <c r="Q4155"/>
      <c r="R4155"/>
      <c r="S4155"/>
      <c r="T4155"/>
    </row>
    <row r="4156" spans="16:20" x14ac:dyDescent="0.3">
      <c r="P4156"/>
      <c r="Q4156"/>
      <c r="R4156"/>
      <c r="S4156"/>
      <c r="T4156"/>
    </row>
    <row r="4157" spans="16:20" x14ac:dyDescent="0.3">
      <c r="P4157"/>
      <c r="Q4157"/>
      <c r="R4157"/>
      <c r="S4157"/>
      <c r="T4157"/>
    </row>
    <row r="4158" spans="16:20" x14ac:dyDescent="0.3">
      <c r="P4158"/>
      <c r="Q4158"/>
      <c r="R4158"/>
      <c r="S4158"/>
      <c r="T4158"/>
    </row>
    <row r="4159" spans="16:20" x14ac:dyDescent="0.3">
      <c r="P4159"/>
      <c r="Q4159"/>
      <c r="R4159"/>
      <c r="S4159"/>
      <c r="T4159"/>
    </row>
    <row r="4160" spans="16:20" x14ac:dyDescent="0.3">
      <c r="P4160"/>
      <c r="Q4160"/>
      <c r="R4160"/>
      <c r="S4160"/>
      <c r="T4160"/>
    </row>
    <row r="4161" spans="16:20" x14ac:dyDescent="0.3">
      <c r="P4161"/>
      <c r="Q4161"/>
      <c r="R4161"/>
      <c r="S4161"/>
      <c r="T4161"/>
    </row>
    <row r="4162" spans="16:20" x14ac:dyDescent="0.3">
      <c r="P4162"/>
      <c r="Q4162"/>
      <c r="R4162"/>
      <c r="S4162"/>
      <c r="T4162"/>
    </row>
    <row r="4163" spans="16:20" x14ac:dyDescent="0.3">
      <c r="P4163"/>
      <c r="Q4163"/>
      <c r="R4163"/>
      <c r="S4163"/>
      <c r="T4163"/>
    </row>
    <row r="4164" spans="16:20" x14ac:dyDescent="0.3">
      <c r="P4164"/>
      <c r="Q4164"/>
      <c r="R4164"/>
      <c r="S4164"/>
      <c r="T4164"/>
    </row>
    <row r="4165" spans="16:20" x14ac:dyDescent="0.3">
      <c r="P4165"/>
      <c r="Q4165"/>
      <c r="R4165"/>
      <c r="S4165"/>
      <c r="T4165"/>
    </row>
    <row r="4166" spans="16:20" x14ac:dyDescent="0.3">
      <c r="P4166"/>
      <c r="Q4166"/>
      <c r="R4166"/>
      <c r="S4166"/>
      <c r="T4166"/>
    </row>
    <row r="4167" spans="16:20" x14ac:dyDescent="0.3">
      <c r="P4167"/>
      <c r="Q4167"/>
      <c r="R4167"/>
      <c r="S4167"/>
      <c r="T4167"/>
    </row>
    <row r="4168" spans="16:20" x14ac:dyDescent="0.3">
      <c r="P4168"/>
      <c r="Q4168"/>
      <c r="R4168"/>
      <c r="S4168"/>
      <c r="T4168"/>
    </row>
    <row r="4169" spans="16:20" x14ac:dyDescent="0.3">
      <c r="P4169"/>
      <c r="Q4169"/>
      <c r="R4169"/>
      <c r="S4169"/>
      <c r="T4169"/>
    </row>
    <row r="4170" spans="16:20" x14ac:dyDescent="0.3">
      <c r="P4170"/>
      <c r="Q4170"/>
      <c r="R4170"/>
      <c r="S4170"/>
      <c r="T4170"/>
    </row>
    <row r="4171" spans="16:20" x14ac:dyDescent="0.3">
      <c r="P4171"/>
      <c r="Q4171"/>
      <c r="R4171"/>
      <c r="S4171"/>
      <c r="T4171"/>
    </row>
    <row r="4172" spans="16:20" x14ac:dyDescent="0.3">
      <c r="P4172"/>
      <c r="Q4172"/>
      <c r="R4172"/>
      <c r="S4172"/>
      <c r="T4172"/>
    </row>
    <row r="4173" spans="16:20" x14ac:dyDescent="0.3">
      <c r="P4173"/>
      <c r="Q4173"/>
      <c r="R4173"/>
      <c r="S4173"/>
      <c r="T4173"/>
    </row>
    <row r="4174" spans="16:20" x14ac:dyDescent="0.3">
      <c r="P4174"/>
      <c r="Q4174"/>
      <c r="R4174"/>
      <c r="S4174"/>
      <c r="T4174"/>
    </row>
    <row r="4175" spans="16:20" x14ac:dyDescent="0.3">
      <c r="P4175"/>
      <c r="Q4175"/>
      <c r="R4175"/>
      <c r="S4175"/>
      <c r="T4175"/>
    </row>
    <row r="4176" spans="16:20" x14ac:dyDescent="0.3">
      <c r="P4176"/>
      <c r="Q4176"/>
      <c r="R4176"/>
      <c r="S4176"/>
      <c r="T4176"/>
    </row>
    <row r="4177" spans="16:20" x14ac:dyDescent="0.3">
      <c r="P4177"/>
      <c r="Q4177"/>
      <c r="R4177"/>
      <c r="S4177"/>
      <c r="T4177"/>
    </row>
    <row r="4178" spans="16:20" x14ac:dyDescent="0.3">
      <c r="P4178"/>
      <c r="Q4178"/>
      <c r="R4178"/>
      <c r="S4178"/>
      <c r="T4178"/>
    </row>
    <row r="4179" spans="16:20" x14ac:dyDescent="0.3">
      <c r="P4179"/>
      <c r="Q4179"/>
      <c r="R4179"/>
      <c r="S4179"/>
      <c r="T4179"/>
    </row>
    <row r="4180" spans="16:20" x14ac:dyDescent="0.3">
      <c r="P4180"/>
      <c r="Q4180"/>
      <c r="R4180"/>
      <c r="S4180"/>
      <c r="T4180"/>
    </row>
    <row r="4181" spans="16:20" x14ac:dyDescent="0.3">
      <c r="P4181"/>
      <c r="Q4181"/>
      <c r="R4181"/>
      <c r="S4181"/>
      <c r="T4181"/>
    </row>
    <row r="4182" spans="16:20" x14ac:dyDescent="0.3">
      <c r="P4182"/>
      <c r="Q4182"/>
      <c r="R4182"/>
      <c r="S4182"/>
      <c r="T4182"/>
    </row>
    <row r="4183" spans="16:20" x14ac:dyDescent="0.3">
      <c r="P4183"/>
      <c r="Q4183"/>
      <c r="R4183"/>
      <c r="S4183"/>
      <c r="T4183"/>
    </row>
    <row r="4184" spans="16:20" x14ac:dyDescent="0.3">
      <c r="P4184"/>
      <c r="Q4184"/>
      <c r="R4184"/>
      <c r="S4184"/>
      <c r="T4184"/>
    </row>
    <row r="4185" spans="16:20" x14ac:dyDescent="0.3">
      <c r="P4185"/>
      <c r="Q4185"/>
      <c r="R4185"/>
      <c r="S4185"/>
      <c r="T4185"/>
    </row>
    <row r="4186" spans="16:20" x14ac:dyDescent="0.3">
      <c r="P4186"/>
      <c r="Q4186"/>
      <c r="R4186"/>
      <c r="S4186"/>
      <c r="T4186"/>
    </row>
    <row r="4187" spans="16:20" x14ac:dyDescent="0.3">
      <c r="P4187"/>
      <c r="Q4187"/>
      <c r="R4187"/>
      <c r="S4187"/>
      <c r="T4187"/>
    </row>
    <row r="4188" spans="16:20" x14ac:dyDescent="0.3">
      <c r="P4188"/>
      <c r="Q4188"/>
      <c r="R4188"/>
      <c r="S4188"/>
      <c r="T4188"/>
    </row>
    <row r="4189" spans="16:20" x14ac:dyDescent="0.3">
      <c r="P4189"/>
      <c r="Q4189"/>
      <c r="R4189"/>
      <c r="S4189"/>
      <c r="T4189"/>
    </row>
    <row r="4190" spans="16:20" x14ac:dyDescent="0.3">
      <c r="P4190"/>
      <c r="Q4190"/>
      <c r="R4190"/>
      <c r="S4190"/>
      <c r="T4190"/>
    </row>
    <row r="4191" spans="16:20" x14ac:dyDescent="0.3">
      <c r="P4191"/>
      <c r="Q4191"/>
      <c r="R4191"/>
      <c r="S4191"/>
      <c r="T4191"/>
    </row>
    <row r="4192" spans="16:20" x14ac:dyDescent="0.3">
      <c r="P4192"/>
      <c r="Q4192"/>
      <c r="R4192"/>
      <c r="S4192"/>
      <c r="T4192"/>
    </row>
    <row r="4193" spans="16:20" x14ac:dyDescent="0.3">
      <c r="P4193"/>
      <c r="Q4193"/>
      <c r="R4193"/>
      <c r="S4193"/>
      <c r="T4193"/>
    </row>
    <row r="4194" spans="16:20" x14ac:dyDescent="0.3">
      <c r="P4194"/>
      <c r="Q4194"/>
      <c r="R4194"/>
      <c r="S4194"/>
      <c r="T4194"/>
    </row>
    <row r="4195" spans="16:20" x14ac:dyDescent="0.3">
      <c r="P4195"/>
      <c r="Q4195"/>
      <c r="R4195"/>
      <c r="S4195"/>
      <c r="T4195"/>
    </row>
    <row r="4196" spans="16:20" x14ac:dyDescent="0.3">
      <c r="P4196"/>
      <c r="Q4196"/>
      <c r="R4196"/>
      <c r="S4196"/>
      <c r="T4196"/>
    </row>
    <row r="4197" spans="16:20" x14ac:dyDescent="0.3">
      <c r="P4197"/>
      <c r="Q4197"/>
      <c r="R4197"/>
      <c r="S4197"/>
      <c r="T4197"/>
    </row>
    <row r="4198" spans="16:20" x14ac:dyDescent="0.3">
      <c r="P4198"/>
      <c r="Q4198"/>
      <c r="R4198"/>
      <c r="S4198"/>
      <c r="T4198"/>
    </row>
    <row r="4199" spans="16:20" x14ac:dyDescent="0.3">
      <c r="P4199"/>
      <c r="Q4199"/>
      <c r="R4199"/>
      <c r="S4199"/>
      <c r="T4199"/>
    </row>
    <row r="4200" spans="16:20" x14ac:dyDescent="0.3">
      <c r="P4200"/>
      <c r="Q4200"/>
      <c r="R4200"/>
      <c r="S4200"/>
      <c r="T4200"/>
    </row>
    <row r="4201" spans="16:20" x14ac:dyDescent="0.3">
      <c r="P4201"/>
      <c r="Q4201"/>
      <c r="R4201"/>
      <c r="S4201"/>
      <c r="T4201"/>
    </row>
    <row r="4202" spans="16:20" x14ac:dyDescent="0.3">
      <c r="P4202"/>
      <c r="Q4202"/>
      <c r="R4202"/>
      <c r="S4202"/>
      <c r="T4202"/>
    </row>
    <row r="4203" spans="16:20" x14ac:dyDescent="0.3">
      <c r="P4203"/>
      <c r="Q4203"/>
      <c r="R4203"/>
      <c r="S4203"/>
      <c r="T4203"/>
    </row>
    <row r="4204" spans="16:20" x14ac:dyDescent="0.3">
      <c r="P4204"/>
      <c r="Q4204"/>
      <c r="R4204"/>
      <c r="S4204"/>
      <c r="T4204"/>
    </row>
    <row r="4205" spans="16:20" x14ac:dyDescent="0.3">
      <c r="P4205"/>
      <c r="Q4205"/>
      <c r="R4205"/>
      <c r="S4205"/>
      <c r="T4205"/>
    </row>
    <row r="4206" spans="16:20" x14ac:dyDescent="0.3">
      <c r="P4206"/>
      <c r="Q4206"/>
      <c r="R4206"/>
      <c r="S4206"/>
      <c r="T4206"/>
    </row>
    <row r="4207" spans="16:20" x14ac:dyDescent="0.3">
      <c r="P4207"/>
      <c r="Q4207"/>
      <c r="R4207"/>
      <c r="S4207"/>
      <c r="T4207"/>
    </row>
    <row r="4208" spans="16:20" x14ac:dyDescent="0.3">
      <c r="P4208"/>
      <c r="Q4208"/>
      <c r="R4208"/>
      <c r="S4208"/>
      <c r="T4208"/>
    </row>
    <row r="4209" spans="16:20" x14ac:dyDescent="0.3">
      <c r="P4209"/>
      <c r="Q4209"/>
      <c r="R4209"/>
      <c r="S4209"/>
      <c r="T4209"/>
    </row>
    <row r="4210" spans="16:20" x14ac:dyDescent="0.3">
      <c r="P4210"/>
      <c r="Q4210"/>
      <c r="R4210"/>
      <c r="S4210"/>
      <c r="T4210"/>
    </row>
    <row r="4211" spans="16:20" x14ac:dyDescent="0.3">
      <c r="P4211"/>
      <c r="Q4211"/>
      <c r="R4211"/>
      <c r="S4211"/>
      <c r="T4211"/>
    </row>
    <row r="4212" spans="16:20" x14ac:dyDescent="0.3">
      <c r="P4212"/>
      <c r="Q4212"/>
      <c r="R4212"/>
      <c r="S4212"/>
      <c r="T4212"/>
    </row>
    <row r="4213" spans="16:20" x14ac:dyDescent="0.3">
      <c r="P4213"/>
      <c r="Q4213"/>
      <c r="R4213"/>
      <c r="S4213"/>
      <c r="T4213"/>
    </row>
    <row r="4214" spans="16:20" x14ac:dyDescent="0.3">
      <c r="P4214"/>
      <c r="Q4214"/>
      <c r="R4214"/>
      <c r="S4214"/>
      <c r="T4214"/>
    </row>
    <row r="4215" spans="16:20" x14ac:dyDescent="0.3">
      <c r="P4215"/>
      <c r="Q4215"/>
      <c r="R4215"/>
      <c r="S4215"/>
      <c r="T4215"/>
    </row>
    <row r="4216" spans="16:20" x14ac:dyDescent="0.3">
      <c r="P4216"/>
      <c r="Q4216"/>
      <c r="R4216"/>
      <c r="S4216"/>
      <c r="T4216"/>
    </row>
    <row r="4217" spans="16:20" x14ac:dyDescent="0.3">
      <c r="P4217"/>
      <c r="Q4217"/>
      <c r="R4217"/>
      <c r="S4217"/>
      <c r="T4217"/>
    </row>
    <row r="4218" spans="16:20" x14ac:dyDescent="0.3">
      <c r="P4218"/>
      <c r="Q4218"/>
      <c r="R4218"/>
      <c r="S4218"/>
      <c r="T4218"/>
    </row>
    <row r="4219" spans="16:20" x14ac:dyDescent="0.3">
      <c r="P4219"/>
      <c r="Q4219"/>
      <c r="R4219"/>
      <c r="S4219"/>
      <c r="T4219"/>
    </row>
    <row r="4220" spans="16:20" x14ac:dyDescent="0.3">
      <c r="P4220"/>
      <c r="Q4220"/>
      <c r="R4220"/>
      <c r="S4220"/>
      <c r="T4220"/>
    </row>
    <row r="4221" spans="16:20" x14ac:dyDescent="0.3">
      <c r="P4221"/>
      <c r="Q4221"/>
      <c r="R4221"/>
      <c r="S4221"/>
      <c r="T4221"/>
    </row>
    <row r="4222" spans="16:20" x14ac:dyDescent="0.3">
      <c r="P4222"/>
      <c r="Q4222"/>
      <c r="R4222"/>
      <c r="S4222"/>
      <c r="T4222"/>
    </row>
    <row r="4223" spans="16:20" x14ac:dyDescent="0.3">
      <c r="P4223"/>
      <c r="Q4223"/>
      <c r="R4223"/>
      <c r="S4223"/>
      <c r="T4223"/>
    </row>
    <row r="4224" spans="16:20" x14ac:dyDescent="0.3">
      <c r="P4224"/>
      <c r="Q4224"/>
      <c r="R4224"/>
      <c r="S4224"/>
      <c r="T4224"/>
    </row>
    <row r="4225" spans="16:20" x14ac:dyDescent="0.3">
      <c r="P4225"/>
      <c r="Q4225"/>
      <c r="R4225"/>
      <c r="S4225"/>
      <c r="T4225"/>
    </row>
    <row r="4226" spans="16:20" x14ac:dyDescent="0.3">
      <c r="P4226"/>
      <c r="Q4226"/>
      <c r="R4226"/>
      <c r="S4226"/>
      <c r="T4226"/>
    </row>
    <row r="4227" spans="16:20" x14ac:dyDescent="0.3">
      <c r="P4227"/>
      <c r="Q4227"/>
      <c r="R4227"/>
      <c r="S4227"/>
      <c r="T4227"/>
    </row>
    <row r="4228" spans="16:20" x14ac:dyDescent="0.3">
      <c r="P4228"/>
      <c r="Q4228"/>
      <c r="R4228"/>
      <c r="S4228"/>
      <c r="T4228"/>
    </row>
    <row r="4229" spans="16:20" x14ac:dyDescent="0.3">
      <c r="P4229"/>
      <c r="Q4229"/>
      <c r="R4229"/>
      <c r="S4229"/>
      <c r="T4229"/>
    </row>
    <row r="4230" spans="16:20" x14ac:dyDescent="0.3">
      <c r="P4230"/>
      <c r="Q4230"/>
      <c r="R4230"/>
      <c r="S4230"/>
      <c r="T4230"/>
    </row>
    <row r="4231" spans="16:20" x14ac:dyDescent="0.3">
      <c r="P4231"/>
      <c r="Q4231"/>
      <c r="R4231"/>
      <c r="S4231"/>
      <c r="T4231"/>
    </row>
    <row r="4232" spans="16:20" x14ac:dyDescent="0.3">
      <c r="P4232"/>
      <c r="Q4232"/>
      <c r="R4232"/>
      <c r="S4232"/>
      <c r="T4232"/>
    </row>
    <row r="4233" spans="16:20" x14ac:dyDescent="0.3">
      <c r="P4233"/>
      <c r="Q4233"/>
      <c r="R4233"/>
      <c r="S4233"/>
      <c r="T4233"/>
    </row>
    <row r="4234" spans="16:20" x14ac:dyDescent="0.3">
      <c r="P4234"/>
      <c r="Q4234"/>
      <c r="R4234"/>
      <c r="S4234"/>
      <c r="T4234"/>
    </row>
    <row r="4235" spans="16:20" x14ac:dyDescent="0.3">
      <c r="P4235"/>
      <c r="Q4235"/>
      <c r="R4235"/>
      <c r="S4235"/>
      <c r="T4235"/>
    </row>
    <row r="4236" spans="16:20" x14ac:dyDescent="0.3">
      <c r="P4236"/>
      <c r="Q4236"/>
      <c r="R4236"/>
      <c r="S4236"/>
      <c r="T4236"/>
    </row>
    <row r="4237" spans="16:20" x14ac:dyDescent="0.3">
      <c r="P4237"/>
      <c r="Q4237"/>
      <c r="R4237"/>
      <c r="S4237"/>
      <c r="T4237"/>
    </row>
    <row r="4238" spans="16:20" x14ac:dyDescent="0.3">
      <c r="P4238"/>
      <c r="Q4238"/>
      <c r="R4238"/>
      <c r="S4238"/>
      <c r="T4238"/>
    </row>
    <row r="4239" spans="16:20" x14ac:dyDescent="0.3">
      <c r="P4239"/>
      <c r="Q4239"/>
      <c r="R4239"/>
      <c r="S4239"/>
      <c r="T4239"/>
    </row>
    <row r="4240" spans="16:20" x14ac:dyDescent="0.3">
      <c r="P4240"/>
      <c r="Q4240"/>
      <c r="R4240"/>
      <c r="S4240"/>
      <c r="T4240"/>
    </row>
    <row r="4241" spans="16:20" x14ac:dyDescent="0.3">
      <c r="P4241"/>
      <c r="Q4241"/>
      <c r="R4241"/>
      <c r="S4241"/>
      <c r="T4241"/>
    </row>
    <row r="4242" spans="16:20" x14ac:dyDescent="0.3">
      <c r="P4242"/>
      <c r="Q4242"/>
      <c r="R4242"/>
      <c r="S4242"/>
      <c r="T4242"/>
    </row>
    <row r="4243" spans="16:20" x14ac:dyDescent="0.3">
      <c r="P4243"/>
      <c r="Q4243"/>
      <c r="R4243"/>
      <c r="S4243"/>
      <c r="T4243"/>
    </row>
    <row r="4244" spans="16:20" x14ac:dyDescent="0.3">
      <c r="P4244"/>
      <c r="Q4244"/>
      <c r="R4244"/>
      <c r="S4244"/>
      <c r="T4244"/>
    </row>
    <row r="4245" spans="16:20" x14ac:dyDescent="0.3">
      <c r="P4245"/>
      <c r="Q4245"/>
      <c r="R4245"/>
      <c r="S4245"/>
      <c r="T4245"/>
    </row>
    <row r="4246" spans="16:20" x14ac:dyDescent="0.3">
      <c r="P4246"/>
      <c r="Q4246"/>
      <c r="R4246"/>
      <c r="S4246"/>
      <c r="T4246"/>
    </row>
    <row r="4247" spans="16:20" x14ac:dyDescent="0.3">
      <c r="P4247"/>
      <c r="Q4247"/>
      <c r="R4247"/>
      <c r="S4247"/>
      <c r="T4247"/>
    </row>
    <row r="4248" spans="16:20" x14ac:dyDescent="0.3">
      <c r="P4248"/>
      <c r="Q4248"/>
      <c r="R4248"/>
      <c r="S4248"/>
      <c r="T4248"/>
    </row>
    <row r="4249" spans="16:20" x14ac:dyDescent="0.3">
      <c r="P4249"/>
      <c r="Q4249"/>
      <c r="R4249"/>
      <c r="S4249"/>
      <c r="T4249"/>
    </row>
    <row r="4250" spans="16:20" x14ac:dyDescent="0.3">
      <c r="P4250"/>
      <c r="Q4250"/>
      <c r="R4250"/>
      <c r="S4250"/>
      <c r="T4250"/>
    </row>
    <row r="4251" spans="16:20" x14ac:dyDescent="0.3">
      <c r="P4251"/>
      <c r="Q4251"/>
      <c r="R4251"/>
      <c r="S4251"/>
      <c r="T4251"/>
    </row>
    <row r="4252" spans="16:20" x14ac:dyDescent="0.3">
      <c r="P4252"/>
      <c r="Q4252"/>
      <c r="R4252"/>
      <c r="S4252"/>
      <c r="T4252"/>
    </row>
    <row r="4253" spans="16:20" x14ac:dyDescent="0.3">
      <c r="P4253"/>
      <c r="Q4253"/>
      <c r="R4253"/>
      <c r="S4253"/>
      <c r="T4253"/>
    </row>
    <row r="4254" spans="16:20" x14ac:dyDescent="0.3">
      <c r="P4254"/>
      <c r="Q4254"/>
      <c r="R4254"/>
      <c r="S4254"/>
      <c r="T4254"/>
    </row>
    <row r="4255" spans="16:20" x14ac:dyDescent="0.3">
      <c r="P4255"/>
      <c r="Q4255"/>
      <c r="R4255"/>
      <c r="S4255"/>
      <c r="T4255"/>
    </row>
    <row r="4256" spans="16:20" x14ac:dyDescent="0.3">
      <c r="P4256"/>
      <c r="Q4256"/>
      <c r="R4256"/>
      <c r="S4256"/>
      <c r="T4256"/>
    </row>
    <row r="4257" spans="16:20" x14ac:dyDescent="0.3">
      <c r="P4257"/>
      <c r="Q4257"/>
      <c r="R4257"/>
      <c r="S4257"/>
      <c r="T4257"/>
    </row>
    <row r="4258" spans="16:20" x14ac:dyDescent="0.3">
      <c r="P4258"/>
      <c r="Q4258"/>
      <c r="R4258"/>
      <c r="S4258"/>
      <c r="T4258"/>
    </row>
    <row r="4259" spans="16:20" x14ac:dyDescent="0.3">
      <c r="P4259"/>
      <c r="Q4259"/>
      <c r="R4259"/>
      <c r="S4259"/>
      <c r="T4259"/>
    </row>
    <row r="4260" spans="16:20" x14ac:dyDescent="0.3">
      <c r="P4260"/>
      <c r="Q4260"/>
      <c r="R4260"/>
      <c r="S4260"/>
      <c r="T4260"/>
    </row>
    <row r="4261" spans="16:20" x14ac:dyDescent="0.3">
      <c r="P4261"/>
      <c r="Q4261"/>
      <c r="R4261"/>
      <c r="S4261"/>
      <c r="T4261"/>
    </row>
    <row r="4262" spans="16:20" x14ac:dyDescent="0.3">
      <c r="P4262"/>
      <c r="Q4262"/>
      <c r="R4262"/>
      <c r="S4262"/>
      <c r="T4262"/>
    </row>
    <row r="4263" spans="16:20" x14ac:dyDescent="0.3">
      <c r="P4263"/>
      <c r="Q4263"/>
      <c r="R4263"/>
      <c r="S4263"/>
      <c r="T4263"/>
    </row>
    <row r="4264" spans="16:20" x14ac:dyDescent="0.3">
      <c r="P4264"/>
      <c r="Q4264"/>
      <c r="R4264"/>
      <c r="S4264"/>
      <c r="T4264"/>
    </row>
    <row r="4265" spans="16:20" x14ac:dyDescent="0.3">
      <c r="P4265"/>
      <c r="Q4265"/>
      <c r="R4265"/>
      <c r="S4265"/>
      <c r="T4265"/>
    </row>
    <row r="4266" spans="16:20" x14ac:dyDescent="0.3">
      <c r="P4266"/>
      <c r="Q4266"/>
      <c r="R4266"/>
      <c r="S4266"/>
      <c r="T4266"/>
    </row>
    <row r="4267" spans="16:20" x14ac:dyDescent="0.3">
      <c r="P4267"/>
      <c r="Q4267"/>
      <c r="R4267"/>
      <c r="S4267"/>
      <c r="T4267"/>
    </row>
    <row r="4268" spans="16:20" x14ac:dyDescent="0.3">
      <c r="P4268"/>
      <c r="Q4268"/>
      <c r="R4268"/>
      <c r="S4268"/>
      <c r="T4268"/>
    </row>
    <row r="4269" spans="16:20" x14ac:dyDescent="0.3">
      <c r="P4269"/>
      <c r="Q4269"/>
      <c r="R4269"/>
      <c r="S4269"/>
      <c r="T4269"/>
    </row>
    <row r="4270" spans="16:20" x14ac:dyDescent="0.3">
      <c r="P4270"/>
      <c r="Q4270"/>
      <c r="R4270"/>
      <c r="S4270"/>
      <c r="T4270"/>
    </row>
    <row r="4271" spans="16:20" x14ac:dyDescent="0.3">
      <c r="P4271"/>
      <c r="Q4271"/>
      <c r="R4271"/>
      <c r="S4271"/>
      <c r="T4271"/>
    </row>
    <row r="4272" spans="16:20" x14ac:dyDescent="0.3">
      <c r="P4272"/>
      <c r="Q4272"/>
      <c r="R4272"/>
      <c r="S4272"/>
      <c r="T4272"/>
    </row>
    <row r="4273" spans="16:20" x14ac:dyDescent="0.3">
      <c r="P4273"/>
      <c r="Q4273"/>
      <c r="R4273"/>
      <c r="S4273"/>
      <c r="T4273"/>
    </row>
    <row r="4274" spans="16:20" x14ac:dyDescent="0.3">
      <c r="P4274"/>
      <c r="Q4274"/>
      <c r="R4274"/>
      <c r="S4274"/>
      <c r="T4274"/>
    </row>
    <row r="4275" spans="16:20" x14ac:dyDescent="0.3">
      <c r="P4275"/>
      <c r="Q4275"/>
      <c r="R4275"/>
      <c r="S4275"/>
      <c r="T4275"/>
    </row>
    <row r="4276" spans="16:20" x14ac:dyDescent="0.3">
      <c r="P4276"/>
      <c r="Q4276"/>
      <c r="R4276"/>
      <c r="S4276"/>
      <c r="T4276"/>
    </row>
    <row r="4277" spans="16:20" x14ac:dyDescent="0.3">
      <c r="P4277"/>
      <c r="Q4277"/>
      <c r="R4277"/>
      <c r="S4277"/>
      <c r="T4277"/>
    </row>
    <row r="4278" spans="16:20" x14ac:dyDescent="0.3">
      <c r="P4278"/>
      <c r="Q4278"/>
      <c r="R4278"/>
      <c r="S4278"/>
      <c r="T4278"/>
    </row>
    <row r="4279" spans="16:20" x14ac:dyDescent="0.3">
      <c r="P4279"/>
      <c r="Q4279"/>
      <c r="R4279"/>
      <c r="S4279"/>
      <c r="T4279"/>
    </row>
    <row r="4280" spans="16:20" x14ac:dyDescent="0.3">
      <c r="P4280"/>
      <c r="Q4280"/>
      <c r="R4280"/>
      <c r="S4280"/>
      <c r="T4280"/>
    </row>
    <row r="4281" spans="16:20" x14ac:dyDescent="0.3">
      <c r="P4281"/>
      <c r="Q4281"/>
      <c r="R4281"/>
      <c r="S4281"/>
      <c r="T4281"/>
    </row>
    <row r="4282" spans="16:20" x14ac:dyDescent="0.3">
      <c r="P4282"/>
      <c r="Q4282"/>
      <c r="R4282"/>
      <c r="S4282"/>
      <c r="T4282"/>
    </row>
    <row r="4283" spans="16:20" x14ac:dyDescent="0.3">
      <c r="P4283"/>
      <c r="Q4283"/>
      <c r="R4283"/>
      <c r="S4283"/>
      <c r="T4283"/>
    </row>
    <row r="4284" spans="16:20" x14ac:dyDescent="0.3">
      <c r="P4284"/>
      <c r="Q4284"/>
      <c r="R4284"/>
      <c r="S4284"/>
      <c r="T4284"/>
    </row>
    <row r="4285" spans="16:20" x14ac:dyDescent="0.3">
      <c r="P4285"/>
      <c r="Q4285"/>
      <c r="R4285"/>
      <c r="S4285"/>
      <c r="T4285"/>
    </row>
    <row r="4286" spans="16:20" x14ac:dyDescent="0.3">
      <c r="P4286"/>
      <c r="Q4286"/>
      <c r="R4286"/>
      <c r="S4286"/>
      <c r="T4286"/>
    </row>
    <row r="4287" spans="16:20" x14ac:dyDescent="0.3">
      <c r="P4287"/>
      <c r="Q4287"/>
      <c r="R4287"/>
      <c r="S4287"/>
      <c r="T4287"/>
    </row>
    <row r="4288" spans="16:20" x14ac:dyDescent="0.3">
      <c r="P4288"/>
      <c r="Q4288"/>
      <c r="R4288"/>
      <c r="S4288"/>
      <c r="T4288"/>
    </row>
    <row r="4289" spans="16:20" x14ac:dyDescent="0.3">
      <c r="P4289"/>
      <c r="Q4289"/>
      <c r="R4289"/>
      <c r="S4289"/>
      <c r="T4289"/>
    </row>
    <row r="4290" spans="16:20" x14ac:dyDescent="0.3">
      <c r="P4290"/>
      <c r="Q4290"/>
      <c r="R4290"/>
      <c r="S4290"/>
      <c r="T4290"/>
    </row>
    <row r="4291" spans="16:20" x14ac:dyDescent="0.3">
      <c r="P4291"/>
      <c r="Q4291"/>
      <c r="R4291"/>
      <c r="S4291"/>
      <c r="T4291"/>
    </row>
    <row r="4292" spans="16:20" x14ac:dyDescent="0.3">
      <c r="P4292"/>
      <c r="Q4292"/>
      <c r="R4292"/>
      <c r="S4292"/>
      <c r="T4292"/>
    </row>
    <row r="4293" spans="16:20" x14ac:dyDescent="0.3">
      <c r="P4293"/>
      <c r="Q4293"/>
      <c r="R4293"/>
      <c r="S4293"/>
      <c r="T4293"/>
    </row>
    <row r="4294" spans="16:20" x14ac:dyDescent="0.3">
      <c r="P4294"/>
      <c r="Q4294"/>
      <c r="R4294"/>
      <c r="S4294"/>
      <c r="T4294"/>
    </row>
    <row r="4295" spans="16:20" x14ac:dyDescent="0.3">
      <c r="P4295"/>
      <c r="Q4295"/>
      <c r="R4295"/>
      <c r="S4295"/>
      <c r="T4295"/>
    </row>
    <row r="4296" spans="16:20" x14ac:dyDescent="0.3">
      <c r="P4296"/>
      <c r="Q4296"/>
      <c r="R4296"/>
      <c r="S4296"/>
      <c r="T4296"/>
    </row>
    <row r="4297" spans="16:20" x14ac:dyDescent="0.3">
      <c r="P4297"/>
      <c r="Q4297"/>
      <c r="R4297"/>
      <c r="S4297"/>
      <c r="T4297"/>
    </row>
    <row r="4298" spans="16:20" x14ac:dyDescent="0.3">
      <c r="P4298"/>
      <c r="Q4298"/>
      <c r="R4298"/>
      <c r="S4298"/>
      <c r="T4298"/>
    </row>
    <row r="4299" spans="16:20" x14ac:dyDescent="0.3">
      <c r="P4299"/>
      <c r="Q4299"/>
      <c r="R4299"/>
      <c r="S4299"/>
      <c r="T4299"/>
    </row>
    <row r="4300" spans="16:20" x14ac:dyDescent="0.3">
      <c r="P4300"/>
      <c r="Q4300"/>
      <c r="R4300"/>
      <c r="S4300"/>
      <c r="T4300"/>
    </row>
    <row r="4301" spans="16:20" x14ac:dyDescent="0.3">
      <c r="P4301"/>
      <c r="Q4301"/>
      <c r="R4301"/>
      <c r="S4301"/>
      <c r="T4301"/>
    </row>
    <row r="4302" spans="16:20" x14ac:dyDescent="0.3">
      <c r="P4302"/>
      <c r="Q4302"/>
      <c r="R4302"/>
      <c r="S4302"/>
      <c r="T4302"/>
    </row>
    <row r="4303" spans="16:20" x14ac:dyDescent="0.3">
      <c r="P4303"/>
      <c r="Q4303"/>
      <c r="R4303"/>
      <c r="S4303"/>
      <c r="T4303"/>
    </row>
    <row r="4304" spans="16:20" x14ac:dyDescent="0.3">
      <c r="P4304"/>
      <c r="Q4304"/>
      <c r="R4304"/>
      <c r="S4304"/>
      <c r="T4304"/>
    </row>
    <row r="4305" spans="16:20" x14ac:dyDescent="0.3">
      <c r="P4305"/>
      <c r="Q4305"/>
      <c r="R4305"/>
      <c r="S4305"/>
      <c r="T4305"/>
    </row>
    <row r="4306" spans="16:20" x14ac:dyDescent="0.3">
      <c r="P4306"/>
      <c r="Q4306"/>
      <c r="R4306"/>
      <c r="S4306"/>
      <c r="T4306"/>
    </row>
    <row r="4307" spans="16:20" x14ac:dyDescent="0.3">
      <c r="P4307"/>
      <c r="Q4307"/>
      <c r="R4307"/>
      <c r="S4307"/>
      <c r="T4307"/>
    </row>
    <row r="4308" spans="16:20" x14ac:dyDescent="0.3">
      <c r="P4308"/>
      <c r="Q4308"/>
      <c r="R4308"/>
      <c r="S4308"/>
      <c r="T4308"/>
    </row>
    <row r="4309" spans="16:20" x14ac:dyDescent="0.3">
      <c r="P4309"/>
      <c r="Q4309"/>
      <c r="R4309"/>
      <c r="S4309"/>
      <c r="T4309"/>
    </row>
    <row r="4310" spans="16:20" x14ac:dyDescent="0.3">
      <c r="P4310"/>
      <c r="Q4310"/>
      <c r="R4310"/>
      <c r="S4310"/>
      <c r="T4310"/>
    </row>
    <row r="4311" spans="16:20" x14ac:dyDescent="0.3">
      <c r="P4311"/>
      <c r="Q4311"/>
      <c r="R4311"/>
      <c r="S4311"/>
      <c r="T4311"/>
    </row>
    <row r="4312" spans="16:20" x14ac:dyDescent="0.3">
      <c r="P4312"/>
      <c r="Q4312"/>
      <c r="R4312"/>
      <c r="S4312"/>
      <c r="T4312"/>
    </row>
    <row r="4313" spans="16:20" x14ac:dyDescent="0.3">
      <c r="P4313"/>
      <c r="Q4313"/>
      <c r="R4313"/>
      <c r="S4313"/>
      <c r="T4313"/>
    </row>
    <row r="4314" spans="16:20" x14ac:dyDescent="0.3">
      <c r="P4314"/>
      <c r="Q4314"/>
      <c r="R4314"/>
      <c r="S4314"/>
      <c r="T4314"/>
    </row>
    <row r="4315" spans="16:20" x14ac:dyDescent="0.3">
      <c r="P4315"/>
      <c r="Q4315"/>
      <c r="R4315"/>
      <c r="S4315"/>
      <c r="T4315"/>
    </row>
    <row r="4316" spans="16:20" x14ac:dyDescent="0.3">
      <c r="P4316"/>
      <c r="Q4316"/>
      <c r="R4316"/>
      <c r="S4316"/>
      <c r="T4316"/>
    </row>
    <row r="4317" spans="16:20" x14ac:dyDescent="0.3">
      <c r="P4317"/>
      <c r="Q4317"/>
      <c r="R4317"/>
      <c r="S4317"/>
      <c r="T4317"/>
    </row>
    <row r="4318" spans="16:20" x14ac:dyDescent="0.3">
      <c r="P4318"/>
      <c r="Q4318"/>
      <c r="R4318"/>
      <c r="S4318"/>
      <c r="T4318"/>
    </row>
    <row r="4319" spans="16:20" x14ac:dyDescent="0.3">
      <c r="P4319"/>
      <c r="Q4319"/>
      <c r="R4319"/>
      <c r="S4319"/>
      <c r="T4319"/>
    </row>
    <row r="4320" spans="16:20" x14ac:dyDescent="0.3">
      <c r="P4320"/>
      <c r="Q4320"/>
      <c r="R4320"/>
      <c r="S4320"/>
      <c r="T4320"/>
    </row>
    <row r="4321" spans="16:20" x14ac:dyDescent="0.3">
      <c r="P4321"/>
      <c r="Q4321"/>
      <c r="R4321"/>
      <c r="S4321"/>
      <c r="T4321"/>
    </row>
    <row r="4322" spans="16:20" x14ac:dyDescent="0.3">
      <c r="P4322"/>
      <c r="Q4322"/>
      <c r="R4322"/>
      <c r="S4322"/>
      <c r="T4322"/>
    </row>
    <row r="4323" spans="16:20" x14ac:dyDescent="0.3">
      <c r="P4323"/>
      <c r="Q4323"/>
      <c r="R4323"/>
      <c r="S4323"/>
      <c r="T4323"/>
    </row>
    <row r="4324" spans="16:20" x14ac:dyDescent="0.3">
      <c r="P4324"/>
      <c r="Q4324"/>
      <c r="R4324"/>
      <c r="S4324"/>
      <c r="T4324"/>
    </row>
    <row r="4325" spans="16:20" x14ac:dyDescent="0.3">
      <c r="P4325"/>
      <c r="Q4325"/>
      <c r="R4325"/>
      <c r="S4325"/>
      <c r="T4325"/>
    </row>
    <row r="4326" spans="16:20" x14ac:dyDescent="0.3">
      <c r="P4326"/>
      <c r="Q4326"/>
      <c r="R4326"/>
      <c r="S4326"/>
      <c r="T4326"/>
    </row>
    <row r="4327" spans="16:20" x14ac:dyDescent="0.3">
      <c r="P4327"/>
      <c r="Q4327"/>
      <c r="R4327"/>
      <c r="S4327"/>
      <c r="T4327"/>
    </row>
    <row r="4328" spans="16:20" x14ac:dyDescent="0.3">
      <c r="P4328"/>
      <c r="Q4328"/>
      <c r="R4328"/>
      <c r="S4328"/>
      <c r="T4328"/>
    </row>
    <row r="4329" spans="16:20" x14ac:dyDescent="0.3">
      <c r="P4329"/>
      <c r="Q4329"/>
      <c r="R4329"/>
      <c r="S4329"/>
      <c r="T4329"/>
    </row>
    <row r="4330" spans="16:20" x14ac:dyDescent="0.3">
      <c r="P4330"/>
      <c r="Q4330"/>
      <c r="R4330"/>
      <c r="S4330"/>
      <c r="T4330"/>
    </row>
    <row r="4331" spans="16:20" x14ac:dyDescent="0.3">
      <c r="P4331"/>
      <c r="Q4331"/>
      <c r="R4331"/>
      <c r="S4331"/>
      <c r="T4331"/>
    </row>
    <row r="4332" spans="16:20" x14ac:dyDescent="0.3">
      <c r="P4332"/>
      <c r="Q4332"/>
      <c r="R4332"/>
      <c r="S4332"/>
      <c r="T4332"/>
    </row>
    <row r="4333" spans="16:20" x14ac:dyDescent="0.3">
      <c r="P4333"/>
      <c r="Q4333"/>
      <c r="R4333"/>
      <c r="S4333"/>
      <c r="T4333"/>
    </row>
    <row r="4334" spans="16:20" x14ac:dyDescent="0.3">
      <c r="P4334"/>
      <c r="Q4334"/>
      <c r="R4334"/>
      <c r="S4334"/>
      <c r="T4334"/>
    </row>
    <row r="4335" spans="16:20" x14ac:dyDescent="0.3">
      <c r="P4335"/>
      <c r="Q4335"/>
      <c r="R4335"/>
      <c r="S4335"/>
      <c r="T4335"/>
    </row>
    <row r="4336" spans="16:20" x14ac:dyDescent="0.3">
      <c r="P4336"/>
      <c r="Q4336"/>
      <c r="R4336"/>
      <c r="S4336"/>
      <c r="T4336"/>
    </row>
    <row r="4337" spans="16:20" x14ac:dyDescent="0.3">
      <c r="P4337"/>
      <c r="Q4337"/>
      <c r="R4337"/>
      <c r="S4337"/>
      <c r="T4337"/>
    </row>
    <row r="4338" spans="16:20" x14ac:dyDescent="0.3">
      <c r="P4338"/>
      <c r="Q4338"/>
      <c r="R4338"/>
      <c r="S4338"/>
      <c r="T4338"/>
    </row>
    <row r="4339" spans="16:20" x14ac:dyDescent="0.3">
      <c r="P4339"/>
      <c r="Q4339"/>
      <c r="R4339"/>
      <c r="S4339"/>
      <c r="T4339"/>
    </row>
    <row r="4340" spans="16:20" x14ac:dyDescent="0.3">
      <c r="P4340"/>
      <c r="Q4340"/>
      <c r="R4340"/>
      <c r="S4340"/>
      <c r="T4340"/>
    </row>
    <row r="4341" spans="16:20" x14ac:dyDescent="0.3">
      <c r="P4341"/>
      <c r="Q4341"/>
      <c r="R4341"/>
      <c r="S4341"/>
      <c r="T4341"/>
    </row>
    <row r="4342" spans="16:20" x14ac:dyDescent="0.3">
      <c r="P4342"/>
      <c r="Q4342"/>
      <c r="R4342"/>
      <c r="S4342"/>
      <c r="T4342"/>
    </row>
    <row r="4343" spans="16:20" x14ac:dyDescent="0.3">
      <c r="P4343"/>
      <c r="Q4343"/>
      <c r="R4343"/>
      <c r="S4343"/>
      <c r="T4343"/>
    </row>
    <row r="4344" spans="16:20" x14ac:dyDescent="0.3">
      <c r="P4344"/>
      <c r="Q4344"/>
      <c r="R4344"/>
      <c r="S4344"/>
      <c r="T4344"/>
    </row>
    <row r="4345" spans="16:20" x14ac:dyDescent="0.3">
      <c r="P4345"/>
      <c r="Q4345"/>
      <c r="R4345"/>
      <c r="S4345"/>
      <c r="T4345"/>
    </row>
    <row r="4346" spans="16:20" x14ac:dyDescent="0.3">
      <c r="P4346"/>
      <c r="Q4346"/>
      <c r="R4346"/>
      <c r="S4346"/>
      <c r="T4346"/>
    </row>
    <row r="4347" spans="16:20" x14ac:dyDescent="0.3">
      <c r="P4347"/>
      <c r="Q4347"/>
      <c r="R4347"/>
      <c r="S4347"/>
      <c r="T4347"/>
    </row>
    <row r="4348" spans="16:20" x14ac:dyDescent="0.3">
      <c r="P4348"/>
      <c r="Q4348"/>
      <c r="R4348"/>
      <c r="S4348"/>
      <c r="T4348"/>
    </row>
    <row r="4349" spans="16:20" x14ac:dyDescent="0.3">
      <c r="P4349"/>
      <c r="Q4349"/>
      <c r="R4349"/>
      <c r="S4349"/>
      <c r="T4349"/>
    </row>
    <row r="4350" spans="16:20" x14ac:dyDescent="0.3">
      <c r="P4350"/>
      <c r="Q4350"/>
      <c r="R4350"/>
      <c r="S4350"/>
      <c r="T4350"/>
    </row>
    <row r="4351" spans="16:20" x14ac:dyDescent="0.3">
      <c r="P4351"/>
      <c r="Q4351"/>
      <c r="R4351"/>
      <c r="S4351"/>
      <c r="T4351"/>
    </row>
    <row r="4352" spans="16:20" x14ac:dyDescent="0.3">
      <c r="P4352"/>
      <c r="Q4352"/>
      <c r="R4352"/>
      <c r="S4352"/>
      <c r="T4352"/>
    </row>
    <row r="4353" spans="16:20" x14ac:dyDescent="0.3">
      <c r="P4353"/>
      <c r="Q4353"/>
      <c r="R4353"/>
      <c r="S4353"/>
      <c r="T4353"/>
    </row>
    <row r="4354" spans="16:20" x14ac:dyDescent="0.3">
      <c r="P4354"/>
      <c r="Q4354"/>
      <c r="R4354"/>
      <c r="S4354"/>
      <c r="T4354"/>
    </row>
    <row r="4355" spans="16:20" x14ac:dyDescent="0.3">
      <c r="P4355"/>
      <c r="Q4355"/>
      <c r="R4355"/>
      <c r="S4355"/>
      <c r="T4355"/>
    </row>
    <row r="4356" spans="16:20" x14ac:dyDescent="0.3">
      <c r="P4356"/>
      <c r="Q4356"/>
      <c r="R4356"/>
      <c r="S4356"/>
      <c r="T4356"/>
    </row>
    <row r="4357" spans="16:20" x14ac:dyDescent="0.3">
      <c r="P4357"/>
      <c r="Q4357"/>
      <c r="R4357"/>
      <c r="S4357"/>
      <c r="T4357"/>
    </row>
    <row r="4358" spans="16:20" x14ac:dyDescent="0.3">
      <c r="P4358"/>
      <c r="Q4358"/>
      <c r="R4358"/>
      <c r="S4358"/>
      <c r="T4358"/>
    </row>
    <row r="4359" spans="16:20" x14ac:dyDescent="0.3">
      <c r="P4359"/>
      <c r="Q4359"/>
      <c r="R4359"/>
      <c r="S4359"/>
      <c r="T4359"/>
    </row>
    <row r="4360" spans="16:20" x14ac:dyDescent="0.3">
      <c r="P4360"/>
      <c r="Q4360"/>
      <c r="R4360"/>
      <c r="S4360"/>
      <c r="T4360"/>
    </row>
    <row r="4361" spans="16:20" x14ac:dyDescent="0.3">
      <c r="P4361"/>
      <c r="Q4361"/>
      <c r="R4361"/>
      <c r="S4361"/>
      <c r="T4361"/>
    </row>
    <row r="4362" spans="16:20" x14ac:dyDescent="0.3">
      <c r="P4362"/>
      <c r="Q4362"/>
      <c r="R4362"/>
      <c r="S4362"/>
      <c r="T4362"/>
    </row>
    <row r="4363" spans="16:20" x14ac:dyDescent="0.3">
      <c r="P4363"/>
      <c r="Q4363"/>
      <c r="R4363"/>
      <c r="S4363"/>
      <c r="T4363"/>
    </row>
    <row r="4364" spans="16:20" x14ac:dyDescent="0.3">
      <c r="P4364"/>
      <c r="Q4364"/>
      <c r="R4364"/>
      <c r="S4364"/>
      <c r="T4364"/>
    </row>
    <row r="4365" spans="16:20" x14ac:dyDescent="0.3">
      <c r="P4365"/>
      <c r="Q4365"/>
      <c r="R4365"/>
      <c r="S4365"/>
      <c r="T4365"/>
    </row>
    <row r="4366" spans="16:20" x14ac:dyDescent="0.3">
      <c r="P4366"/>
      <c r="Q4366"/>
      <c r="R4366"/>
      <c r="S4366"/>
      <c r="T4366"/>
    </row>
    <row r="4367" spans="16:20" x14ac:dyDescent="0.3">
      <c r="P4367"/>
      <c r="Q4367"/>
      <c r="R4367"/>
      <c r="S4367"/>
      <c r="T4367"/>
    </row>
    <row r="4368" spans="16:20" x14ac:dyDescent="0.3">
      <c r="P4368"/>
      <c r="Q4368"/>
      <c r="R4368"/>
      <c r="S4368"/>
      <c r="T4368"/>
    </row>
    <row r="4369" spans="16:20" x14ac:dyDescent="0.3">
      <c r="P4369"/>
      <c r="Q4369"/>
      <c r="R4369"/>
      <c r="S4369"/>
      <c r="T4369"/>
    </row>
    <row r="4370" spans="16:20" x14ac:dyDescent="0.3">
      <c r="P4370"/>
      <c r="Q4370"/>
      <c r="R4370"/>
      <c r="S4370"/>
      <c r="T4370"/>
    </row>
    <row r="4371" spans="16:20" x14ac:dyDescent="0.3">
      <c r="P4371"/>
      <c r="Q4371"/>
      <c r="R4371"/>
      <c r="S4371"/>
      <c r="T4371"/>
    </row>
    <row r="4372" spans="16:20" x14ac:dyDescent="0.3">
      <c r="P4372"/>
      <c r="Q4372"/>
      <c r="R4372"/>
      <c r="S4372"/>
      <c r="T4372"/>
    </row>
    <row r="4373" spans="16:20" x14ac:dyDescent="0.3">
      <c r="P4373"/>
      <c r="Q4373"/>
      <c r="R4373"/>
      <c r="S4373"/>
      <c r="T4373"/>
    </row>
    <row r="4374" spans="16:20" x14ac:dyDescent="0.3">
      <c r="P4374"/>
      <c r="Q4374"/>
      <c r="R4374"/>
      <c r="S4374"/>
      <c r="T4374"/>
    </row>
    <row r="4375" spans="16:20" x14ac:dyDescent="0.3">
      <c r="P4375"/>
      <c r="Q4375"/>
      <c r="R4375"/>
      <c r="S4375"/>
      <c r="T4375"/>
    </row>
    <row r="4376" spans="16:20" x14ac:dyDescent="0.3">
      <c r="P4376"/>
      <c r="Q4376"/>
      <c r="R4376"/>
      <c r="S4376"/>
      <c r="T4376"/>
    </row>
    <row r="4377" spans="16:20" x14ac:dyDescent="0.3">
      <c r="P4377"/>
      <c r="Q4377"/>
      <c r="R4377"/>
      <c r="S4377"/>
      <c r="T4377"/>
    </row>
    <row r="4378" spans="16:20" x14ac:dyDescent="0.3">
      <c r="P4378"/>
      <c r="Q4378"/>
      <c r="R4378"/>
      <c r="S4378"/>
      <c r="T4378"/>
    </row>
    <row r="4379" spans="16:20" x14ac:dyDescent="0.3">
      <c r="P4379"/>
      <c r="Q4379"/>
      <c r="R4379"/>
      <c r="S4379"/>
      <c r="T4379"/>
    </row>
    <row r="4380" spans="16:20" x14ac:dyDescent="0.3">
      <c r="P4380"/>
      <c r="Q4380"/>
      <c r="R4380"/>
      <c r="S4380"/>
      <c r="T4380"/>
    </row>
    <row r="4381" spans="16:20" x14ac:dyDescent="0.3">
      <c r="P4381"/>
      <c r="Q4381"/>
      <c r="R4381"/>
      <c r="S4381"/>
      <c r="T4381"/>
    </row>
    <row r="4382" spans="16:20" x14ac:dyDescent="0.3">
      <c r="P4382"/>
      <c r="Q4382"/>
      <c r="R4382"/>
      <c r="S4382"/>
      <c r="T4382"/>
    </row>
    <row r="4383" spans="16:20" x14ac:dyDescent="0.3">
      <c r="P4383"/>
      <c r="Q4383"/>
      <c r="R4383"/>
      <c r="S4383"/>
      <c r="T4383"/>
    </row>
    <row r="4384" spans="16:20" x14ac:dyDescent="0.3">
      <c r="P4384"/>
      <c r="Q4384"/>
      <c r="R4384"/>
      <c r="S4384"/>
      <c r="T4384"/>
    </row>
    <row r="4385" spans="16:20" x14ac:dyDescent="0.3">
      <c r="P4385"/>
      <c r="Q4385"/>
      <c r="R4385"/>
      <c r="S4385"/>
      <c r="T4385"/>
    </row>
    <row r="4386" spans="16:20" x14ac:dyDescent="0.3">
      <c r="P4386"/>
      <c r="Q4386"/>
      <c r="R4386"/>
      <c r="S4386"/>
      <c r="T4386"/>
    </row>
    <row r="4387" spans="16:20" x14ac:dyDescent="0.3">
      <c r="P4387"/>
      <c r="Q4387"/>
      <c r="R4387"/>
      <c r="S4387"/>
      <c r="T4387"/>
    </row>
    <row r="4388" spans="16:20" x14ac:dyDescent="0.3">
      <c r="P4388"/>
      <c r="Q4388"/>
      <c r="R4388"/>
      <c r="S4388"/>
      <c r="T4388"/>
    </row>
    <row r="4389" spans="16:20" x14ac:dyDescent="0.3">
      <c r="P4389"/>
      <c r="Q4389"/>
      <c r="R4389"/>
      <c r="S4389"/>
      <c r="T4389"/>
    </row>
    <row r="4390" spans="16:20" x14ac:dyDescent="0.3">
      <c r="P4390"/>
      <c r="Q4390"/>
      <c r="R4390"/>
      <c r="S4390"/>
      <c r="T4390"/>
    </row>
    <row r="4391" spans="16:20" x14ac:dyDescent="0.3">
      <c r="P4391"/>
      <c r="Q4391"/>
      <c r="R4391"/>
      <c r="S4391"/>
      <c r="T4391"/>
    </row>
    <row r="4392" spans="16:20" x14ac:dyDescent="0.3">
      <c r="P4392"/>
      <c r="Q4392"/>
      <c r="R4392"/>
      <c r="S4392"/>
      <c r="T4392"/>
    </row>
    <row r="4393" spans="16:20" x14ac:dyDescent="0.3">
      <c r="P4393"/>
      <c r="Q4393"/>
      <c r="R4393"/>
      <c r="S4393"/>
      <c r="T4393"/>
    </row>
    <row r="4394" spans="16:20" x14ac:dyDescent="0.3">
      <c r="P4394"/>
      <c r="Q4394"/>
      <c r="R4394"/>
      <c r="S4394"/>
      <c r="T4394"/>
    </row>
    <row r="4395" spans="16:20" x14ac:dyDescent="0.3">
      <c r="P4395"/>
      <c r="Q4395"/>
      <c r="R4395"/>
      <c r="S4395"/>
      <c r="T4395"/>
    </row>
    <row r="4396" spans="16:20" x14ac:dyDescent="0.3">
      <c r="P4396"/>
      <c r="Q4396"/>
      <c r="R4396"/>
      <c r="S4396"/>
      <c r="T4396"/>
    </row>
    <row r="4397" spans="16:20" x14ac:dyDescent="0.3">
      <c r="P4397"/>
      <c r="Q4397"/>
      <c r="R4397"/>
      <c r="S4397"/>
      <c r="T4397"/>
    </row>
    <row r="4398" spans="16:20" x14ac:dyDescent="0.3">
      <c r="P4398"/>
      <c r="Q4398"/>
      <c r="R4398"/>
      <c r="S4398"/>
      <c r="T4398"/>
    </row>
    <row r="4399" spans="16:20" x14ac:dyDescent="0.3">
      <c r="P4399"/>
      <c r="Q4399"/>
      <c r="R4399"/>
      <c r="S4399"/>
      <c r="T4399"/>
    </row>
    <row r="4400" spans="16:20" x14ac:dyDescent="0.3">
      <c r="P4400"/>
      <c r="Q4400"/>
      <c r="R4400"/>
      <c r="S4400"/>
      <c r="T4400"/>
    </row>
    <row r="4401" spans="16:20" x14ac:dyDescent="0.3">
      <c r="P4401"/>
      <c r="Q4401"/>
      <c r="R4401"/>
      <c r="S4401"/>
      <c r="T4401"/>
    </row>
    <row r="4402" spans="16:20" x14ac:dyDescent="0.3">
      <c r="P4402"/>
      <c r="Q4402"/>
      <c r="R4402"/>
      <c r="S4402"/>
      <c r="T4402"/>
    </row>
    <row r="4403" spans="16:20" x14ac:dyDescent="0.3">
      <c r="P4403"/>
      <c r="Q4403"/>
      <c r="R4403"/>
      <c r="S4403"/>
      <c r="T4403"/>
    </row>
    <row r="4404" spans="16:20" x14ac:dyDescent="0.3">
      <c r="P4404"/>
      <c r="Q4404"/>
      <c r="R4404"/>
      <c r="S4404"/>
      <c r="T4404"/>
    </row>
    <row r="4405" spans="16:20" x14ac:dyDescent="0.3">
      <c r="P4405"/>
      <c r="Q4405"/>
      <c r="R4405"/>
      <c r="S4405"/>
      <c r="T4405"/>
    </row>
    <row r="4406" spans="16:20" x14ac:dyDescent="0.3">
      <c r="P4406"/>
      <c r="Q4406"/>
      <c r="R4406"/>
      <c r="S4406"/>
      <c r="T4406"/>
    </row>
    <row r="4407" spans="16:20" x14ac:dyDescent="0.3">
      <c r="P4407"/>
      <c r="Q4407"/>
      <c r="R4407"/>
      <c r="S4407"/>
      <c r="T4407"/>
    </row>
    <row r="4408" spans="16:20" x14ac:dyDescent="0.3">
      <c r="P4408"/>
      <c r="Q4408"/>
      <c r="R4408"/>
      <c r="S4408"/>
      <c r="T4408"/>
    </row>
    <row r="4409" spans="16:20" x14ac:dyDescent="0.3">
      <c r="P4409"/>
      <c r="Q4409"/>
      <c r="R4409"/>
      <c r="S4409"/>
      <c r="T4409"/>
    </row>
    <row r="4410" spans="16:20" x14ac:dyDescent="0.3">
      <c r="P4410"/>
      <c r="Q4410"/>
      <c r="R4410"/>
      <c r="S4410"/>
      <c r="T4410"/>
    </row>
    <row r="4411" spans="16:20" x14ac:dyDescent="0.3">
      <c r="P4411"/>
      <c r="Q4411"/>
      <c r="R4411"/>
      <c r="S4411"/>
      <c r="T4411"/>
    </row>
    <row r="4412" spans="16:20" x14ac:dyDescent="0.3">
      <c r="P4412"/>
      <c r="Q4412"/>
      <c r="R4412"/>
      <c r="S4412"/>
      <c r="T4412"/>
    </row>
    <row r="4413" spans="16:20" x14ac:dyDescent="0.3">
      <c r="P4413"/>
      <c r="Q4413"/>
      <c r="R4413"/>
      <c r="S4413"/>
      <c r="T4413"/>
    </row>
    <row r="4414" spans="16:20" x14ac:dyDescent="0.3">
      <c r="P4414"/>
      <c r="Q4414"/>
      <c r="R4414"/>
      <c r="S4414"/>
      <c r="T4414"/>
    </row>
    <row r="4415" spans="16:20" x14ac:dyDescent="0.3">
      <c r="P4415"/>
      <c r="Q4415"/>
      <c r="R4415"/>
      <c r="S4415"/>
      <c r="T4415"/>
    </row>
    <row r="4416" spans="16:20" x14ac:dyDescent="0.3">
      <c r="P4416"/>
      <c r="Q4416"/>
      <c r="R4416"/>
      <c r="S4416"/>
      <c r="T4416"/>
    </row>
    <row r="4417" spans="16:20" x14ac:dyDescent="0.3">
      <c r="P4417"/>
      <c r="Q4417"/>
      <c r="R4417"/>
      <c r="S4417"/>
      <c r="T4417"/>
    </row>
    <row r="4418" spans="16:20" x14ac:dyDescent="0.3">
      <c r="P4418"/>
      <c r="Q4418"/>
      <c r="R4418"/>
      <c r="S4418"/>
      <c r="T4418"/>
    </row>
    <row r="4419" spans="16:20" x14ac:dyDescent="0.3">
      <c r="P4419"/>
      <c r="Q4419"/>
      <c r="R4419"/>
      <c r="S4419"/>
      <c r="T4419"/>
    </row>
    <row r="4420" spans="16:20" x14ac:dyDescent="0.3">
      <c r="P4420"/>
      <c r="Q4420"/>
      <c r="R4420"/>
      <c r="S4420"/>
      <c r="T4420"/>
    </row>
    <row r="4421" spans="16:20" x14ac:dyDescent="0.3">
      <c r="P4421"/>
      <c r="Q4421"/>
      <c r="R4421"/>
      <c r="S4421"/>
      <c r="T4421"/>
    </row>
    <row r="4422" spans="16:20" x14ac:dyDescent="0.3">
      <c r="P4422"/>
      <c r="Q4422"/>
      <c r="R4422"/>
      <c r="S4422"/>
      <c r="T4422"/>
    </row>
    <row r="4423" spans="16:20" x14ac:dyDescent="0.3">
      <c r="P4423"/>
      <c r="Q4423"/>
      <c r="R4423"/>
      <c r="S4423"/>
      <c r="T4423"/>
    </row>
    <row r="4424" spans="16:20" x14ac:dyDescent="0.3">
      <c r="P4424"/>
      <c r="Q4424"/>
      <c r="R4424"/>
      <c r="S4424"/>
      <c r="T4424"/>
    </row>
    <row r="4425" spans="16:20" x14ac:dyDescent="0.3">
      <c r="P4425"/>
      <c r="Q4425"/>
      <c r="R4425"/>
      <c r="S4425"/>
      <c r="T4425"/>
    </row>
    <row r="4426" spans="16:20" x14ac:dyDescent="0.3">
      <c r="P4426"/>
      <c r="Q4426"/>
      <c r="R4426"/>
      <c r="S4426"/>
      <c r="T4426"/>
    </row>
    <row r="4427" spans="16:20" x14ac:dyDescent="0.3">
      <c r="P4427"/>
      <c r="Q4427"/>
      <c r="R4427"/>
      <c r="S4427"/>
      <c r="T4427"/>
    </row>
    <row r="4428" spans="16:20" x14ac:dyDescent="0.3">
      <c r="P4428"/>
      <c r="Q4428"/>
      <c r="R4428"/>
      <c r="S4428"/>
      <c r="T4428"/>
    </row>
    <row r="4429" spans="16:20" x14ac:dyDescent="0.3">
      <c r="P4429"/>
      <c r="Q4429"/>
      <c r="R4429"/>
      <c r="S4429"/>
      <c r="T4429"/>
    </row>
    <row r="4430" spans="16:20" x14ac:dyDescent="0.3">
      <c r="P4430"/>
      <c r="Q4430"/>
      <c r="R4430"/>
      <c r="S4430"/>
      <c r="T4430"/>
    </row>
    <row r="4431" spans="16:20" x14ac:dyDescent="0.3">
      <c r="P4431"/>
      <c r="Q4431"/>
      <c r="R4431"/>
      <c r="S4431"/>
      <c r="T4431"/>
    </row>
    <row r="4432" spans="16:20" x14ac:dyDescent="0.3">
      <c r="P4432"/>
      <c r="Q4432"/>
      <c r="R4432"/>
      <c r="S4432"/>
      <c r="T4432"/>
    </row>
    <row r="4433" spans="16:20" x14ac:dyDescent="0.3">
      <c r="P4433"/>
      <c r="Q4433"/>
      <c r="R4433"/>
      <c r="S4433"/>
      <c r="T4433"/>
    </row>
    <row r="4434" spans="16:20" x14ac:dyDescent="0.3">
      <c r="P4434"/>
      <c r="Q4434"/>
      <c r="R4434"/>
      <c r="S4434"/>
      <c r="T4434"/>
    </row>
    <row r="4435" spans="16:20" x14ac:dyDescent="0.3">
      <c r="P4435"/>
      <c r="Q4435"/>
      <c r="R4435"/>
      <c r="S4435"/>
      <c r="T4435"/>
    </row>
    <row r="4436" spans="16:20" x14ac:dyDescent="0.3">
      <c r="P4436"/>
      <c r="Q4436"/>
      <c r="R4436"/>
      <c r="S4436"/>
      <c r="T4436"/>
    </row>
    <row r="4437" spans="16:20" x14ac:dyDescent="0.3">
      <c r="P4437"/>
      <c r="Q4437"/>
      <c r="R4437"/>
      <c r="S4437"/>
      <c r="T4437"/>
    </row>
    <row r="4438" spans="16:20" x14ac:dyDescent="0.3">
      <c r="P4438"/>
      <c r="Q4438"/>
      <c r="R4438"/>
      <c r="S4438"/>
      <c r="T4438"/>
    </row>
    <row r="4439" spans="16:20" x14ac:dyDescent="0.3">
      <c r="P4439"/>
      <c r="Q4439"/>
      <c r="R4439"/>
      <c r="S4439"/>
      <c r="T4439"/>
    </row>
    <row r="4440" spans="16:20" x14ac:dyDescent="0.3">
      <c r="P4440"/>
      <c r="Q4440"/>
      <c r="R4440"/>
      <c r="S4440"/>
      <c r="T4440"/>
    </row>
    <row r="4441" spans="16:20" x14ac:dyDescent="0.3">
      <c r="P4441"/>
      <c r="Q4441"/>
      <c r="R4441"/>
      <c r="S4441"/>
      <c r="T4441"/>
    </row>
    <row r="4442" spans="16:20" x14ac:dyDescent="0.3">
      <c r="P4442"/>
      <c r="Q4442"/>
      <c r="R4442"/>
      <c r="S4442"/>
      <c r="T4442"/>
    </row>
    <row r="4443" spans="16:20" x14ac:dyDescent="0.3">
      <c r="P4443"/>
      <c r="Q4443"/>
      <c r="R4443"/>
      <c r="S4443"/>
      <c r="T4443"/>
    </row>
    <row r="4444" spans="16:20" x14ac:dyDescent="0.3">
      <c r="P4444"/>
      <c r="Q4444"/>
      <c r="R4444"/>
      <c r="S4444"/>
      <c r="T4444"/>
    </row>
    <row r="4445" spans="16:20" x14ac:dyDescent="0.3">
      <c r="P4445"/>
      <c r="Q4445"/>
      <c r="R4445"/>
      <c r="S4445"/>
      <c r="T4445"/>
    </row>
    <row r="4446" spans="16:20" x14ac:dyDescent="0.3">
      <c r="P4446"/>
      <c r="Q4446"/>
      <c r="R4446"/>
      <c r="S4446"/>
      <c r="T4446"/>
    </row>
    <row r="4447" spans="16:20" x14ac:dyDescent="0.3">
      <c r="P4447"/>
      <c r="Q4447"/>
      <c r="R4447"/>
      <c r="S4447"/>
      <c r="T4447"/>
    </row>
    <row r="4448" spans="16:20" x14ac:dyDescent="0.3">
      <c r="P4448"/>
      <c r="Q4448"/>
      <c r="R4448"/>
      <c r="S4448"/>
      <c r="T4448"/>
    </row>
    <row r="4449" spans="16:20" x14ac:dyDescent="0.3">
      <c r="P4449"/>
      <c r="Q4449"/>
      <c r="R4449"/>
      <c r="S4449"/>
      <c r="T4449"/>
    </row>
    <row r="4450" spans="16:20" x14ac:dyDescent="0.3">
      <c r="P4450"/>
      <c r="Q4450"/>
      <c r="R4450"/>
      <c r="S4450"/>
      <c r="T4450"/>
    </row>
    <row r="4451" spans="16:20" x14ac:dyDescent="0.3">
      <c r="P4451"/>
      <c r="Q4451"/>
      <c r="R4451"/>
      <c r="S4451"/>
      <c r="T4451"/>
    </row>
    <row r="4452" spans="16:20" x14ac:dyDescent="0.3">
      <c r="P4452"/>
      <c r="Q4452"/>
      <c r="R4452"/>
      <c r="S4452"/>
      <c r="T4452"/>
    </row>
    <row r="4453" spans="16:20" x14ac:dyDescent="0.3">
      <c r="P4453"/>
      <c r="Q4453"/>
      <c r="R4453"/>
      <c r="S4453"/>
      <c r="T4453"/>
    </row>
    <row r="4454" spans="16:20" x14ac:dyDescent="0.3">
      <c r="P4454"/>
      <c r="Q4454"/>
      <c r="R4454"/>
      <c r="S4454"/>
      <c r="T4454"/>
    </row>
    <row r="4455" spans="16:20" x14ac:dyDescent="0.3">
      <c r="P4455"/>
      <c r="Q4455"/>
      <c r="R4455"/>
      <c r="S4455"/>
      <c r="T4455"/>
    </row>
    <row r="4456" spans="16:20" x14ac:dyDescent="0.3">
      <c r="P4456"/>
      <c r="Q4456"/>
      <c r="R4456"/>
      <c r="S4456"/>
      <c r="T4456"/>
    </row>
    <row r="4457" spans="16:20" x14ac:dyDescent="0.3">
      <c r="P4457"/>
      <c r="Q4457"/>
      <c r="R4457"/>
      <c r="S4457"/>
      <c r="T4457"/>
    </row>
    <row r="4458" spans="16:20" x14ac:dyDescent="0.3">
      <c r="P4458"/>
      <c r="Q4458"/>
      <c r="R4458"/>
      <c r="S4458"/>
      <c r="T4458"/>
    </row>
    <row r="4459" spans="16:20" x14ac:dyDescent="0.3">
      <c r="P4459"/>
      <c r="Q4459"/>
      <c r="R4459"/>
      <c r="S4459"/>
      <c r="T4459"/>
    </row>
    <row r="4460" spans="16:20" x14ac:dyDescent="0.3">
      <c r="P4460"/>
      <c r="Q4460"/>
      <c r="R4460"/>
      <c r="S4460"/>
      <c r="T4460"/>
    </row>
    <row r="4461" spans="16:20" x14ac:dyDescent="0.3">
      <c r="P4461"/>
      <c r="Q4461"/>
      <c r="R4461"/>
      <c r="S4461"/>
      <c r="T4461"/>
    </row>
    <row r="4462" spans="16:20" x14ac:dyDescent="0.3">
      <c r="P4462"/>
      <c r="Q4462"/>
      <c r="R4462"/>
      <c r="S4462"/>
      <c r="T4462"/>
    </row>
    <row r="4463" spans="16:20" x14ac:dyDescent="0.3">
      <c r="P4463"/>
      <c r="Q4463"/>
      <c r="R4463"/>
      <c r="S4463"/>
      <c r="T4463"/>
    </row>
    <row r="4464" spans="16:20" x14ac:dyDescent="0.3">
      <c r="P4464"/>
      <c r="Q4464"/>
      <c r="R4464"/>
      <c r="S4464"/>
      <c r="T4464"/>
    </row>
    <row r="4465" spans="16:20" x14ac:dyDescent="0.3">
      <c r="P4465"/>
      <c r="Q4465"/>
      <c r="R4465"/>
      <c r="S4465"/>
      <c r="T4465"/>
    </row>
    <row r="4466" spans="16:20" x14ac:dyDescent="0.3">
      <c r="P4466"/>
      <c r="Q4466"/>
      <c r="R4466"/>
      <c r="S4466"/>
      <c r="T4466"/>
    </row>
    <row r="4467" spans="16:20" x14ac:dyDescent="0.3">
      <c r="P4467"/>
      <c r="Q4467"/>
      <c r="R4467"/>
      <c r="S4467"/>
      <c r="T4467"/>
    </row>
    <row r="4468" spans="16:20" x14ac:dyDescent="0.3">
      <c r="P4468"/>
      <c r="Q4468"/>
      <c r="R4468"/>
      <c r="S4468"/>
      <c r="T4468"/>
    </row>
    <row r="4469" spans="16:20" x14ac:dyDescent="0.3">
      <c r="P4469"/>
      <c r="Q4469"/>
      <c r="R4469"/>
      <c r="S4469"/>
      <c r="T4469"/>
    </row>
    <row r="4470" spans="16:20" x14ac:dyDescent="0.3">
      <c r="P4470"/>
      <c r="Q4470"/>
      <c r="R4470"/>
      <c r="S4470"/>
      <c r="T4470"/>
    </row>
    <row r="4471" spans="16:20" x14ac:dyDescent="0.3">
      <c r="P4471"/>
      <c r="Q4471"/>
      <c r="R4471"/>
      <c r="S4471"/>
      <c r="T4471"/>
    </row>
    <row r="4472" spans="16:20" x14ac:dyDescent="0.3">
      <c r="P4472"/>
      <c r="Q4472"/>
      <c r="R4472"/>
      <c r="S4472"/>
      <c r="T4472"/>
    </row>
    <row r="4473" spans="16:20" x14ac:dyDescent="0.3">
      <c r="P4473"/>
      <c r="Q4473"/>
      <c r="R4473"/>
      <c r="S4473"/>
      <c r="T4473"/>
    </row>
    <row r="4474" spans="16:20" x14ac:dyDescent="0.3">
      <c r="P4474"/>
      <c r="Q4474"/>
      <c r="R4474"/>
      <c r="S4474"/>
      <c r="T4474"/>
    </row>
    <row r="4475" spans="16:20" x14ac:dyDescent="0.3">
      <c r="P4475"/>
      <c r="Q4475"/>
      <c r="R4475"/>
      <c r="S4475"/>
      <c r="T4475"/>
    </row>
    <row r="4476" spans="16:20" x14ac:dyDescent="0.3">
      <c r="P4476"/>
      <c r="Q4476"/>
      <c r="R4476"/>
      <c r="S4476"/>
      <c r="T4476"/>
    </row>
    <row r="4477" spans="16:20" x14ac:dyDescent="0.3">
      <c r="P4477"/>
      <c r="Q4477"/>
      <c r="R4477"/>
      <c r="S4477"/>
      <c r="T4477"/>
    </row>
    <row r="4478" spans="16:20" x14ac:dyDescent="0.3">
      <c r="P4478"/>
      <c r="Q4478"/>
      <c r="R4478"/>
      <c r="S4478"/>
      <c r="T4478"/>
    </row>
    <row r="4479" spans="16:20" x14ac:dyDescent="0.3">
      <c r="P4479"/>
      <c r="Q4479"/>
      <c r="R4479"/>
      <c r="S4479"/>
      <c r="T4479"/>
    </row>
    <row r="4480" spans="16:20" x14ac:dyDescent="0.3">
      <c r="P4480"/>
      <c r="Q4480"/>
      <c r="R4480"/>
      <c r="S4480"/>
      <c r="T4480"/>
    </row>
    <row r="4481" spans="16:20" x14ac:dyDescent="0.3">
      <c r="P4481"/>
      <c r="Q4481"/>
      <c r="R4481"/>
      <c r="S4481"/>
      <c r="T4481"/>
    </row>
    <row r="4482" spans="16:20" x14ac:dyDescent="0.3">
      <c r="P4482"/>
      <c r="Q4482"/>
      <c r="R4482"/>
      <c r="S4482"/>
      <c r="T4482"/>
    </row>
    <row r="4483" spans="16:20" x14ac:dyDescent="0.3">
      <c r="P4483"/>
      <c r="Q4483"/>
      <c r="R4483"/>
      <c r="S4483"/>
      <c r="T4483"/>
    </row>
    <row r="4484" spans="16:20" x14ac:dyDescent="0.3">
      <c r="P4484"/>
      <c r="Q4484"/>
      <c r="R4484"/>
      <c r="S4484"/>
      <c r="T4484"/>
    </row>
    <row r="4485" spans="16:20" x14ac:dyDescent="0.3">
      <c r="P4485"/>
      <c r="Q4485"/>
      <c r="R4485"/>
      <c r="S4485"/>
      <c r="T4485"/>
    </row>
    <row r="4486" spans="16:20" x14ac:dyDescent="0.3">
      <c r="P4486"/>
      <c r="Q4486"/>
      <c r="R4486"/>
      <c r="S4486"/>
      <c r="T4486"/>
    </row>
    <row r="4487" spans="16:20" x14ac:dyDescent="0.3">
      <c r="P4487"/>
      <c r="Q4487"/>
      <c r="R4487"/>
      <c r="S4487"/>
      <c r="T4487"/>
    </row>
    <row r="4488" spans="16:20" x14ac:dyDescent="0.3">
      <c r="P4488"/>
      <c r="Q4488"/>
      <c r="R4488"/>
      <c r="S4488"/>
      <c r="T4488"/>
    </row>
    <row r="4489" spans="16:20" x14ac:dyDescent="0.3">
      <c r="P4489"/>
      <c r="Q4489"/>
      <c r="R4489"/>
      <c r="S4489"/>
      <c r="T4489"/>
    </row>
    <row r="4490" spans="16:20" x14ac:dyDescent="0.3">
      <c r="P4490"/>
      <c r="Q4490"/>
      <c r="R4490"/>
      <c r="S4490"/>
      <c r="T4490"/>
    </row>
    <row r="4491" spans="16:20" x14ac:dyDescent="0.3">
      <c r="P4491"/>
      <c r="Q4491"/>
      <c r="R4491"/>
      <c r="S4491"/>
      <c r="T4491"/>
    </row>
    <row r="4492" spans="16:20" x14ac:dyDescent="0.3">
      <c r="P4492"/>
      <c r="Q4492"/>
      <c r="R4492"/>
      <c r="S4492"/>
      <c r="T4492"/>
    </row>
    <row r="4493" spans="16:20" x14ac:dyDescent="0.3">
      <c r="P4493"/>
      <c r="Q4493"/>
      <c r="R4493"/>
      <c r="S4493"/>
      <c r="T4493"/>
    </row>
    <row r="4494" spans="16:20" x14ac:dyDescent="0.3">
      <c r="P4494"/>
      <c r="Q4494"/>
      <c r="R4494"/>
      <c r="S4494"/>
      <c r="T4494"/>
    </row>
    <row r="4495" spans="16:20" x14ac:dyDescent="0.3">
      <c r="P4495"/>
      <c r="Q4495"/>
      <c r="R4495"/>
      <c r="S4495"/>
      <c r="T4495"/>
    </row>
    <row r="4496" spans="16:20" x14ac:dyDescent="0.3">
      <c r="P4496"/>
      <c r="Q4496"/>
      <c r="R4496"/>
      <c r="S4496"/>
      <c r="T4496"/>
    </row>
    <row r="4497" spans="16:20" x14ac:dyDescent="0.3">
      <c r="P4497"/>
      <c r="Q4497"/>
      <c r="R4497"/>
      <c r="S4497"/>
      <c r="T4497"/>
    </row>
    <row r="4498" spans="16:20" x14ac:dyDescent="0.3">
      <c r="P4498"/>
      <c r="Q4498"/>
      <c r="R4498"/>
      <c r="S4498"/>
      <c r="T4498"/>
    </row>
    <row r="4499" spans="16:20" x14ac:dyDescent="0.3">
      <c r="P4499"/>
      <c r="Q4499"/>
      <c r="R4499"/>
      <c r="S4499"/>
      <c r="T4499"/>
    </row>
    <row r="4500" spans="16:20" x14ac:dyDescent="0.3">
      <c r="P4500"/>
      <c r="Q4500"/>
      <c r="R4500"/>
      <c r="S4500"/>
      <c r="T4500"/>
    </row>
    <row r="4501" spans="16:20" x14ac:dyDescent="0.3">
      <c r="P4501"/>
      <c r="Q4501"/>
      <c r="R4501"/>
      <c r="S4501"/>
      <c r="T4501"/>
    </row>
    <row r="4502" spans="16:20" x14ac:dyDescent="0.3">
      <c r="P4502"/>
      <c r="Q4502"/>
      <c r="R4502"/>
      <c r="S4502"/>
      <c r="T4502"/>
    </row>
    <row r="4503" spans="16:20" x14ac:dyDescent="0.3">
      <c r="P4503"/>
      <c r="Q4503"/>
      <c r="R4503"/>
      <c r="S4503"/>
      <c r="T4503"/>
    </row>
    <row r="4504" spans="16:20" x14ac:dyDescent="0.3">
      <c r="P4504"/>
      <c r="Q4504"/>
      <c r="R4504"/>
      <c r="S4504"/>
      <c r="T4504"/>
    </row>
    <row r="4505" spans="16:20" x14ac:dyDescent="0.3">
      <c r="P4505"/>
      <c r="Q4505"/>
      <c r="R4505"/>
      <c r="S4505"/>
      <c r="T4505"/>
    </row>
    <row r="4506" spans="16:20" x14ac:dyDescent="0.3">
      <c r="P4506"/>
      <c r="Q4506"/>
      <c r="R4506"/>
      <c r="S4506"/>
      <c r="T4506"/>
    </row>
    <row r="4507" spans="16:20" x14ac:dyDescent="0.3">
      <c r="P4507"/>
      <c r="Q4507"/>
      <c r="R4507"/>
      <c r="S4507"/>
      <c r="T4507"/>
    </row>
    <row r="4508" spans="16:20" x14ac:dyDescent="0.3">
      <c r="P4508"/>
      <c r="Q4508"/>
      <c r="R4508"/>
      <c r="S4508"/>
      <c r="T4508"/>
    </row>
    <row r="4509" spans="16:20" x14ac:dyDescent="0.3">
      <c r="P4509"/>
      <c r="Q4509"/>
      <c r="R4509"/>
      <c r="S4509"/>
      <c r="T4509"/>
    </row>
    <row r="4510" spans="16:20" x14ac:dyDescent="0.3">
      <c r="P4510"/>
      <c r="Q4510"/>
      <c r="R4510"/>
      <c r="S4510"/>
      <c r="T4510"/>
    </row>
    <row r="4511" spans="16:20" x14ac:dyDescent="0.3">
      <c r="P4511"/>
      <c r="Q4511"/>
      <c r="R4511"/>
      <c r="S4511"/>
      <c r="T4511"/>
    </row>
    <row r="4512" spans="16:20" x14ac:dyDescent="0.3">
      <c r="P4512"/>
      <c r="Q4512"/>
      <c r="R4512"/>
      <c r="S4512"/>
      <c r="T4512"/>
    </row>
    <row r="4513" spans="16:20" x14ac:dyDescent="0.3">
      <c r="P4513"/>
      <c r="Q4513"/>
      <c r="R4513"/>
      <c r="S4513"/>
      <c r="T4513"/>
    </row>
    <row r="4514" spans="16:20" x14ac:dyDescent="0.3">
      <c r="P4514"/>
      <c r="Q4514"/>
      <c r="R4514"/>
      <c r="S4514"/>
      <c r="T4514"/>
    </row>
    <row r="4515" spans="16:20" x14ac:dyDescent="0.3">
      <c r="P4515"/>
      <c r="Q4515"/>
      <c r="R4515"/>
      <c r="S4515"/>
      <c r="T4515"/>
    </row>
    <row r="4516" spans="16:20" x14ac:dyDescent="0.3">
      <c r="P4516"/>
      <c r="Q4516"/>
      <c r="R4516"/>
      <c r="S4516"/>
      <c r="T4516"/>
    </row>
    <row r="4517" spans="16:20" x14ac:dyDescent="0.3">
      <c r="P4517"/>
      <c r="Q4517"/>
      <c r="R4517"/>
      <c r="S4517"/>
      <c r="T4517"/>
    </row>
    <row r="4518" spans="16:20" x14ac:dyDescent="0.3">
      <c r="P4518"/>
      <c r="Q4518"/>
      <c r="R4518"/>
      <c r="S4518"/>
      <c r="T4518"/>
    </row>
    <row r="4519" spans="16:20" x14ac:dyDescent="0.3">
      <c r="P4519"/>
      <c r="Q4519"/>
      <c r="R4519"/>
      <c r="S4519"/>
      <c r="T4519"/>
    </row>
    <row r="4520" spans="16:20" x14ac:dyDescent="0.3">
      <c r="P4520"/>
      <c r="Q4520"/>
      <c r="R4520"/>
      <c r="S4520"/>
      <c r="T4520"/>
    </row>
    <row r="4521" spans="16:20" x14ac:dyDescent="0.3">
      <c r="P4521"/>
      <c r="Q4521"/>
      <c r="R4521"/>
      <c r="S4521"/>
      <c r="T4521"/>
    </row>
    <row r="4522" spans="16:20" x14ac:dyDescent="0.3">
      <c r="P4522"/>
      <c r="Q4522"/>
      <c r="R4522"/>
      <c r="S4522"/>
      <c r="T4522"/>
    </row>
    <row r="4523" spans="16:20" x14ac:dyDescent="0.3">
      <c r="P4523"/>
      <c r="Q4523"/>
      <c r="R4523"/>
      <c r="S4523"/>
      <c r="T4523"/>
    </row>
    <row r="4524" spans="16:20" x14ac:dyDescent="0.3">
      <c r="P4524"/>
      <c r="Q4524"/>
      <c r="R4524"/>
      <c r="S4524"/>
      <c r="T4524"/>
    </row>
    <row r="4525" spans="16:20" x14ac:dyDescent="0.3">
      <c r="P4525"/>
      <c r="Q4525"/>
      <c r="R4525"/>
      <c r="S4525"/>
      <c r="T4525"/>
    </row>
    <row r="4526" spans="16:20" x14ac:dyDescent="0.3">
      <c r="P4526"/>
      <c r="Q4526"/>
      <c r="R4526"/>
      <c r="S4526"/>
      <c r="T4526"/>
    </row>
    <row r="4527" spans="16:20" x14ac:dyDescent="0.3">
      <c r="P4527"/>
      <c r="Q4527"/>
      <c r="R4527"/>
      <c r="S4527"/>
      <c r="T4527"/>
    </row>
    <row r="4528" spans="16:20" x14ac:dyDescent="0.3">
      <c r="P4528"/>
      <c r="Q4528"/>
      <c r="R4528"/>
      <c r="S4528"/>
      <c r="T4528"/>
    </row>
    <row r="4529" spans="16:20" x14ac:dyDescent="0.3">
      <c r="P4529"/>
      <c r="Q4529"/>
      <c r="R4529"/>
      <c r="S4529"/>
      <c r="T4529"/>
    </row>
    <row r="4530" spans="16:20" x14ac:dyDescent="0.3">
      <c r="P4530"/>
      <c r="Q4530"/>
      <c r="R4530"/>
      <c r="S4530"/>
      <c r="T4530"/>
    </row>
    <row r="4531" spans="16:20" x14ac:dyDescent="0.3">
      <c r="P4531"/>
      <c r="Q4531"/>
      <c r="R4531"/>
      <c r="S4531"/>
      <c r="T4531"/>
    </row>
    <row r="4532" spans="16:20" x14ac:dyDescent="0.3">
      <c r="P4532"/>
      <c r="Q4532"/>
      <c r="R4532"/>
      <c r="S4532"/>
      <c r="T4532"/>
    </row>
    <row r="4533" spans="16:20" x14ac:dyDescent="0.3">
      <c r="P4533"/>
      <c r="Q4533"/>
      <c r="R4533"/>
      <c r="S4533"/>
      <c r="T4533"/>
    </row>
    <row r="4534" spans="16:20" x14ac:dyDescent="0.3">
      <c r="P4534"/>
      <c r="Q4534"/>
      <c r="R4534"/>
      <c r="S4534"/>
      <c r="T4534"/>
    </row>
    <row r="4535" spans="16:20" x14ac:dyDescent="0.3">
      <c r="P4535"/>
      <c r="Q4535"/>
      <c r="R4535"/>
      <c r="S4535"/>
      <c r="T4535"/>
    </row>
    <row r="4536" spans="16:20" x14ac:dyDescent="0.3">
      <c r="P4536"/>
      <c r="Q4536"/>
      <c r="R4536"/>
      <c r="S4536"/>
      <c r="T4536"/>
    </row>
    <row r="4537" spans="16:20" x14ac:dyDescent="0.3">
      <c r="P4537"/>
      <c r="Q4537"/>
      <c r="R4537"/>
      <c r="S4537"/>
      <c r="T4537"/>
    </row>
    <row r="4538" spans="16:20" x14ac:dyDescent="0.3">
      <c r="P4538"/>
      <c r="Q4538"/>
      <c r="R4538"/>
      <c r="S4538"/>
      <c r="T4538"/>
    </row>
    <row r="4539" spans="16:20" x14ac:dyDescent="0.3">
      <c r="P4539"/>
      <c r="Q4539"/>
      <c r="R4539"/>
      <c r="S4539"/>
      <c r="T4539"/>
    </row>
    <row r="4540" spans="16:20" x14ac:dyDescent="0.3">
      <c r="P4540"/>
      <c r="Q4540"/>
      <c r="R4540"/>
      <c r="S4540"/>
      <c r="T4540"/>
    </row>
    <row r="4541" spans="16:20" x14ac:dyDescent="0.3">
      <c r="P4541"/>
      <c r="Q4541"/>
      <c r="R4541"/>
      <c r="S4541"/>
      <c r="T4541"/>
    </row>
    <row r="4542" spans="16:20" x14ac:dyDescent="0.3">
      <c r="P4542"/>
      <c r="Q4542"/>
      <c r="R4542"/>
      <c r="S4542"/>
      <c r="T4542"/>
    </row>
    <row r="4543" spans="16:20" x14ac:dyDescent="0.3">
      <c r="P4543"/>
      <c r="Q4543"/>
      <c r="R4543"/>
      <c r="S4543"/>
      <c r="T4543"/>
    </row>
    <row r="4544" spans="16:20" x14ac:dyDescent="0.3">
      <c r="P4544"/>
      <c r="Q4544"/>
      <c r="R4544"/>
      <c r="S4544"/>
      <c r="T4544"/>
    </row>
    <row r="4545" spans="16:20" x14ac:dyDescent="0.3">
      <c r="P4545"/>
      <c r="Q4545"/>
      <c r="R4545"/>
      <c r="S4545"/>
      <c r="T4545"/>
    </row>
    <row r="4546" spans="16:20" x14ac:dyDescent="0.3">
      <c r="P4546"/>
      <c r="Q4546"/>
      <c r="R4546"/>
      <c r="S4546"/>
      <c r="T4546"/>
    </row>
    <row r="4547" spans="16:20" x14ac:dyDescent="0.3">
      <c r="P4547"/>
      <c r="Q4547"/>
      <c r="R4547"/>
      <c r="S4547"/>
      <c r="T4547"/>
    </row>
    <row r="4548" spans="16:20" x14ac:dyDescent="0.3">
      <c r="P4548"/>
      <c r="Q4548"/>
      <c r="R4548"/>
      <c r="S4548"/>
      <c r="T4548"/>
    </row>
    <row r="4549" spans="16:20" x14ac:dyDescent="0.3">
      <c r="P4549"/>
      <c r="Q4549"/>
      <c r="R4549"/>
      <c r="S4549"/>
      <c r="T4549"/>
    </row>
    <row r="4550" spans="16:20" x14ac:dyDescent="0.3">
      <c r="P4550"/>
      <c r="Q4550"/>
      <c r="R4550"/>
      <c r="S4550"/>
      <c r="T4550"/>
    </row>
    <row r="4551" spans="16:20" x14ac:dyDescent="0.3">
      <c r="P4551"/>
      <c r="Q4551"/>
      <c r="R4551"/>
      <c r="S4551"/>
      <c r="T4551"/>
    </row>
    <row r="4552" spans="16:20" x14ac:dyDescent="0.3">
      <c r="P4552"/>
      <c r="Q4552"/>
      <c r="R4552"/>
      <c r="S4552"/>
      <c r="T4552"/>
    </row>
    <row r="4553" spans="16:20" x14ac:dyDescent="0.3">
      <c r="P4553"/>
      <c r="Q4553"/>
      <c r="R4553"/>
      <c r="S4553"/>
      <c r="T4553"/>
    </row>
    <row r="4554" spans="16:20" x14ac:dyDescent="0.3">
      <c r="P4554"/>
      <c r="Q4554"/>
      <c r="R4554"/>
      <c r="S4554"/>
      <c r="T4554"/>
    </row>
    <row r="4555" spans="16:20" x14ac:dyDescent="0.3">
      <c r="P4555"/>
      <c r="Q4555"/>
      <c r="R4555"/>
      <c r="S4555"/>
      <c r="T4555"/>
    </row>
    <row r="4556" spans="16:20" x14ac:dyDescent="0.3">
      <c r="P4556"/>
      <c r="Q4556"/>
      <c r="R4556"/>
      <c r="S4556"/>
      <c r="T4556"/>
    </row>
    <row r="4557" spans="16:20" x14ac:dyDescent="0.3">
      <c r="P4557"/>
      <c r="Q4557"/>
      <c r="R4557"/>
      <c r="S4557"/>
      <c r="T4557"/>
    </row>
    <row r="4558" spans="16:20" x14ac:dyDescent="0.3">
      <c r="P4558"/>
      <c r="Q4558"/>
      <c r="R4558"/>
      <c r="S4558"/>
      <c r="T4558"/>
    </row>
    <row r="4559" spans="16:20" x14ac:dyDescent="0.3">
      <c r="P4559"/>
      <c r="Q4559"/>
      <c r="R4559"/>
      <c r="S4559"/>
      <c r="T4559"/>
    </row>
    <row r="4560" spans="16:20" x14ac:dyDescent="0.3">
      <c r="P4560"/>
      <c r="Q4560"/>
      <c r="R4560"/>
      <c r="S4560"/>
      <c r="T4560"/>
    </row>
    <row r="4561" spans="16:20" x14ac:dyDescent="0.3">
      <c r="P4561"/>
      <c r="Q4561"/>
      <c r="R4561"/>
      <c r="S4561"/>
      <c r="T4561"/>
    </row>
    <row r="4562" spans="16:20" x14ac:dyDescent="0.3">
      <c r="P4562"/>
      <c r="Q4562"/>
      <c r="R4562"/>
      <c r="S4562"/>
      <c r="T4562"/>
    </row>
    <row r="4563" spans="16:20" x14ac:dyDescent="0.3">
      <c r="P4563"/>
      <c r="Q4563"/>
      <c r="R4563"/>
      <c r="S4563"/>
      <c r="T4563"/>
    </row>
    <row r="4564" spans="16:20" x14ac:dyDescent="0.3">
      <c r="P4564"/>
      <c r="Q4564"/>
      <c r="R4564"/>
      <c r="S4564"/>
      <c r="T4564"/>
    </row>
    <row r="4565" spans="16:20" x14ac:dyDescent="0.3">
      <c r="P4565"/>
      <c r="Q4565"/>
      <c r="R4565"/>
      <c r="S4565"/>
      <c r="T4565"/>
    </row>
    <row r="4566" spans="16:20" x14ac:dyDescent="0.3">
      <c r="P4566"/>
      <c r="Q4566"/>
      <c r="R4566"/>
      <c r="S4566"/>
      <c r="T4566"/>
    </row>
    <row r="4567" spans="16:20" x14ac:dyDescent="0.3">
      <c r="P4567"/>
      <c r="Q4567"/>
      <c r="R4567"/>
      <c r="S4567"/>
      <c r="T4567"/>
    </row>
    <row r="4568" spans="16:20" x14ac:dyDescent="0.3">
      <c r="P4568"/>
      <c r="Q4568"/>
      <c r="R4568"/>
      <c r="S4568"/>
      <c r="T4568"/>
    </row>
    <row r="4569" spans="16:20" x14ac:dyDescent="0.3">
      <c r="P4569"/>
      <c r="Q4569"/>
      <c r="R4569"/>
      <c r="S4569"/>
      <c r="T4569"/>
    </row>
    <row r="4570" spans="16:20" x14ac:dyDescent="0.3">
      <c r="P4570"/>
      <c r="Q4570"/>
      <c r="R4570"/>
      <c r="S4570"/>
      <c r="T4570"/>
    </row>
    <row r="4571" spans="16:20" x14ac:dyDescent="0.3">
      <c r="P4571"/>
      <c r="Q4571"/>
      <c r="R4571"/>
      <c r="S4571"/>
      <c r="T4571"/>
    </row>
    <row r="4572" spans="16:20" x14ac:dyDescent="0.3">
      <c r="P4572"/>
      <c r="Q4572"/>
      <c r="R4572"/>
      <c r="S4572"/>
      <c r="T4572"/>
    </row>
    <row r="4573" spans="16:20" x14ac:dyDescent="0.3">
      <c r="P4573"/>
      <c r="Q4573"/>
      <c r="R4573"/>
      <c r="S4573"/>
      <c r="T4573"/>
    </row>
    <row r="4574" spans="16:20" x14ac:dyDescent="0.3">
      <c r="P4574"/>
      <c r="Q4574"/>
      <c r="R4574"/>
      <c r="S4574"/>
      <c r="T4574"/>
    </row>
    <row r="4575" spans="16:20" x14ac:dyDescent="0.3">
      <c r="P4575"/>
      <c r="Q4575"/>
      <c r="R4575"/>
      <c r="S4575"/>
      <c r="T4575"/>
    </row>
    <row r="4576" spans="16:20" x14ac:dyDescent="0.3">
      <c r="P4576"/>
      <c r="Q4576"/>
      <c r="R4576"/>
      <c r="S4576"/>
      <c r="T4576"/>
    </row>
    <row r="4577" spans="16:20" x14ac:dyDescent="0.3">
      <c r="P4577"/>
      <c r="Q4577"/>
      <c r="R4577"/>
      <c r="S4577"/>
      <c r="T4577"/>
    </row>
    <row r="4578" spans="16:20" x14ac:dyDescent="0.3">
      <c r="P4578"/>
      <c r="Q4578"/>
      <c r="R4578"/>
      <c r="S4578"/>
      <c r="T4578"/>
    </row>
    <row r="4579" spans="16:20" x14ac:dyDescent="0.3">
      <c r="P4579"/>
      <c r="Q4579"/>
      <c r="R4579"/>
      <c r="S4579"/>
      <c r="T4579"/>
    </row>
    <row r="4580" spans="16:20" x14ac:dyDescent="0.3">
      <c r="P4580"/>
      <c r="Q4580"/>
      <c r="R4580"/>
      <c r="S4580"/>
      <c r="T4580"/>
    </row>
    <row r="4581" spans="16:20" x14ac:dyDescent="0.3">
      <c r="P4581"/>
      <c r="Q4581"/>
      <c r="R4581"/>
      <c r="S4581"/>
      <c r="T4581"/>
    </row>
    <row r="4582" spans="16:20" x14ac:dyDescent="0.3">
      <c r="P4582"/>
      <c r="Q4582"/>
      <c r="R4582"/>
      <c r="S4582"/>
      <c r="T4582"/>
    </row>
    <row r="4583" spans="16:20" x14ac:dyDescent="0.3">
      <c r="P4583"/>
      <c r="Q4583"/>
      <c r="R4583"/>
      <c r="S4583"/>
      <c r="T4583"/>
    </row>
    <row r="4584" spans="16:20" x14ac:dyDescent="0.3">
      <c r="P4584"/>
      <c r="Q4584"/>
      <c r="R4584"/>
      <c r="S4584"/>
      <c r="T4584"/>
    </row>
    <row r="4585" spans="16:20" x14ac:dyDescent="0.3">
      <c r="P4585"/>
      <c r="Q4585"/>
      <c r="R4585"/>
      <c r="S4585"/>
      <c r="T4585"/>
    </row>
    <row r="4586" spans="16:20" x14ac:dyDescent="0.3">
      <c r="P4586"/>
      <c r="Q4586"/>
      <c r="R4586"/>
      <c r="S4586"/>
      <c r="T4586"/>
    </row>
    <row r="4587" spans="16:20" x14ac:dyDescent="0.3">
      <c r="P4587"/>
      <c r="Q4587"/>
      <c r="R4587"/>
      <c r="S4587"/>
      <c r="T4587"/>
    </row>
    <row r="4588" spans="16:20" x14ac:dyDescent="0.3">
      <c r="P4588"/>
      <c r="Q4588"/>
      <c r="R4588"/>
      <c r="S4588"/>
      <c r="T4588"/>
    </row>
    <row r="4589" spans="16:20" x14ac:dyDescent="0.3">
      <c r="P4589"/>
      <c r="Q4589"/>
      <c r="R4589"/>
      <c r="S4589"/>
      <c r="T4589"/>
    </row>
    <row r="4590" spans="16:20" x14ac:dyDescent="0.3">
      <c r="P4590"/>
      <c r="Q4590"/>
      <c r="R4590"/>
      <c r="S4590"/>
      <c r="T4590"/>
    </row>
    <row r="4591" spans="16:20" x14ac:dyDescent="0.3">
      <c r="P4591"/>
      <c r="Q4591"/>
      <c r="R4591"/>
      <c r="S4591"/>
      <c r="T4591"/>
    </row>
    <row r="4592" spans="16:20" x14ac:dyDescent="0.3">
      <c r="P4592"/>
      <c r="Q4592"/>
      <c r="R4592"/>
      <c r="S4592"/>
      <c r="T4592"/>
    </row>
    <row r="4593" spans="16:20" x14ac:dyDescent="0.3">
      <c r="P4593"/>
      <c r="Q4593"/>
      <c r="R4593"/>
      <c r="S4593"/>
      <c r="T4593"/>
    </row>
    <row r="4594" spans="16:20" x14ac:dyDescent="0.3">
      <c r="P4594"/>
      <c r="Q4594"/>
      <c r="R4594"/>
      <c r="S4594"/>
      <c r="T4594"/>
    </row>
    <row r="4595" spans="16:20" x14ac:dyDescent="0.3">
      <c r="P4595"/>
      <c r="Q4595"/>
      <c r="R4595"/>
      <c r="S4595"/>
      <c r="T4595"/>
    </row>
    <row r="4596" spans="16:20" x14ac:dyDescent="0.3">
      <c r="P4596"/>
      <c r="Q4596"/>
      <c r="R4596"/>
      <c r="S4596"/>
      <c r="T4596"/>
    </row>
    <row r="4597" spans="16:20" x14ac:dyDescent="0.3">
      <c r="P4597"/>
      <c r="Q4597"/>
      <c r="R4597"/>
      <c r="S4597"/>
      <c r="T4597"/>
    </row>
    <row r="4598" spans="16:20" x14ac:dyDescent="0.3">
      <c r="P4598"/>
      <c r="Q4598"/>
      <c r="R4598"/>
      <c r="S4598"/>
      <c r="T4598"/>
    </row>
    <row r="4599" spans="16:20" x14ac:dyDescent="0.3">
      <c r="P4599"/>
      <c r="Q4599"/>
      <c r="R4599"/>
      <c r="S4599"/>
      <c r="T4599"/>
    </row>
    <row r="4600" spans="16:20" x14ac:dyDescent="0.3">
      <c r="P4600"/>
      <c r="Q4600"/>
      <c r="R4600"/>
      <c r="S4600"/>
      <c r="T4600"/>
    </row>
    <row r="4601" spans="16:20" x14ac:dyDescent="0.3">
      <c r="P4601"/>
      <c r="Q4601"/>
      <c r="R4601"/>
      <c r="S4601"/>
      <c r="T4601"/>
    </row>
    <row r="4602" spans="16:20" x14ac:dyDescent="0.3">
      <c r="P4602"/>
      <c r="Q4602"/>
      <c r="R4602"/>
      <c r="S4602"/>
      <c r="T4602"/>
    </row>
    <row r="4603" spans="16:20" x14ac:dyDescent="0.3">
      <c r="P4603"/>
      <c r="Q4603"/>
      <c r="R4603"/>
      <c r="S4603"/>
      <c r="T4603"/>
    </row>
    <row r="4604" spans="16:20" x14ac:dyDescent="0.3">
      <c r="P4604"/>
      <c r="Q4604"/>
      <c r="R4604"/>
      <c r="S4604"/>
      <c r="T4604"/>
    </row>
    <row r="4605" spans="16:20" x14ac:dyDescent="0.3">
      <c r="P4605"/>
      <c r="Q4605"/>
      <c r="R4605"/>
      <c r="S4605"/>
      <c r="T4605"/>
    </row>
    <row r="4606" spans="16:20" x14ac:dyDescent="0.3">
      <c r="P4606"/>
      <c r="Q4606"/>
      <c r="R4606"/>
      <c r="S4606"/>
      <c r="T4606"/>
    </row>
    <row r="4607" spans="16:20" x14ac:dyDescent="0.3">
      <c r="P4607"/>
      <c r="Q4607"/>
      <c r="R4607"/>
      <c r="S4607"/>
      <c r="T4607"/>
    </row>
    <row r="4608" spans="16:20" x14ac:dyDescent="0.3">
      <c r="P4608"/>
      <c r="Q4608"/>
      <c r="R4608"/>
      <c r="S4608"/>
      <c r="T4608"/>
    </row>
    <row r="4609" spans="16:20" x14ac:dyDescent="0.3">
      <c r="P4609"/>
      <c r="Q4609"/>
      <c r="R4609"/>
      <c r="S4609"/>
      <c r="T4609"/>
    </row>
    <row r="4610" spans="16:20" x14ac:dyDescent="0.3">
      <c r="P4610"/>
      <c r="Q4610"/>
      <c r="R4610"/>
      <c r="S4610"/>
      <c r="T4610"/>
    </row>
    <row r="4611" spans="16:20" x14ac:dyDescent="0.3">
      <c r="P4611"/>
      <c r="Q4611"/>
      <c r="R4611"/>
      <c r="S4611"/>
      <c r="T4611"/>
    </row>
    <row r="4612" spans="16:20" x14ac:dyDescent="0.3">
      <c r="P4612"/>
      <c r="Q4612"/>
      <c r="R4612"/>
      <c r="S4612"/>
      <c r="T4612"/>
    </row>
    <row r="4613" spans="16:20" x14ac:dyDescent="0.3">
      <c r="P4613"/>
      <c r="Q4613"/>
      <c r="R4613"/>
      <c r="S4613"/>
      <c r="T4613"/>
    </row>
    <row r="4614" spans="16:20" x14ac:dyDescent="0.3">
      <c r="P4614"/>
      <c r="Q4614"/>
      <c r="R4614"/>
      <c r="S4614"/>
      <c r="T4614"/>
    </row>
    <row r="4615" spans="16:20" x14ac:dyDescent="0.3">
      <c r="P4615"/>
      <c r="Q4615"/>
      <c r="R4615"/>
      <c r="S4615"/>
      <c r="T4615"/>
    </row>
    <row r="4616" spans="16:20" x14ac:dyDescent="0.3">
      <c r="P4616"/>
      <c r="Q4616"/>
      <c r="R4616"/>
      <c r="S4616"/>
      <c r="T4616"/>
    </row>
    <row r="4617" spans="16:20" x14ac:dyDescent="0.3">
      <c r="P4617"/>
      <c r="Q4617"/>
      <c r="R4617"/>
      <c r="S4617"/>
      <c r="T4617"/>
    </row>
    <row r="4618" spans="16:20" x14ac:dyDescent="0.3">
      <c r="P4618"/>
      <c r="Q4618"/>
      <c r="R4618"/>
      <c r="S4618"/>
      <c r="T4618"/>
    </row>
    <row r="4619" spans="16:20" x14ac:dyDescent="0.3">
      <c r="P4619"/>
      <c r="Q4619"/>
      <c r="R4619"/>
      <c r="S4619"/>
      <c r="T4619"/>
    </row>
    <row r="4620" spans="16:20" x14ac:dyDescent="0.3">
      <c r="P4620"/>
      <c r="Q4620"/>
      <c r="R4620"/>
      <c r="S4620"/>
      <c r="T4620"/>
    </row>
    <row r="4621" spans="16:20" x14ac:dyDescent="0.3">
      <c r="P4621"/>
      <c r="Q4621"/>
      <c r="R4621"/>
      <c r="S4621"/>
      <c r="T4621"/>
    </row>
    <row r="4622" spans="16:20" x14ac:dyDescent="0.3">
      <c r="P4622"/>
      <c r="Q4622"/>
      <c r="R4622"/>
      <c r="S4622"/>
      <c r="T4622"/>
    </row>
    <row r="4623" spans="16:20" x14ac:dyDescent="0.3">
      <c r="P4623"/>
      <c r="Q4623"/>
      <c r="R4623"/>
      <c r="S4623"/>
      <c r="T4623"/>
    </row>
    <row r="4624" spans="16:20" x14ac:dyDescent="0.3">
      <c r="P4624"/>
      <c r="Q4624"/>
      <c r="R4624"/>
      <c r="S4624"/>
      <c r="T4624"/>
    </row>
    <row r="4625" spans="16:20" x14ac:dyDescent="0.3">
      <c r="P4625"/>
      <c r="Q4625"/>
      <c r="R4625"/>
      <c r="S4625"/>
      <c r="T4625"/>
    </row>
    <row r="4626" spans="16:20" x14ac:dyDescent="0.3">
      <c r="P4626"/>
      <c r="Q4626"/>
      <c r="R4626"/>
      <c r="S4626"/>
      <c r="T4626"/>
    </row>
    <row r="4627" spans="16:20" x14ac:dyDescent="0.3">
      <c r="P4627"/>
      <c r="Q4627"/>
      <c r="R4627"/>
      <c r="S4627"/>
      <c r="T4627"/>
    </row>
    <row r="4628" spans="16:20" x14ac:dyDescent="0.3">
      <c r="P4628"/>
      <c r="Q4628"/>
      <c r="R4628"/>
      <c r="S4628"/>
      <c r="T4628"/>
    </row>
    <row r="4629" spans="16:20" x14ac:dyDescent="0.3">
      <c r="P4629"/>
      <c r="Q4629"/>
      <c r="R4629"/>
      <c r="S4629"/>
      <c r="T4629"/>
    </row>
    <row r="4630" spans="16:20" x14ac:dyDescent="0.3">
      <c r="P4630"/>
      <c r="Q4630"/>
      <c r="R4630"/>
      <c r="S4630"/>
      <c r="T4630"/>
    </row>
    <row r="4631" spans="16:20" x14ac:dyDescent="0.3">
      <c r="P4631"/>
      <c r="Q4631"/>
      <c r="R4631"/>
      <c r="S4631"/>
      <c r="T4631"/>
    </row>
    <row r="4632" spans="16:20" x14ac:dyDescent="0.3">
      <c r="P4632"/>
      <c r="Q4632"/>
      <c r="R4632"/>
      <c r="S4632"/>
      <c r="T4632"/>
    </row>
    <row r="4633" spans="16:20" x14ac:dyDescent="0.3">
      <c r="P4633"/>
      <c r="Q4633"/>
      <c r="R4633"/>
      <c r="S4633"/>
      <c r="T4633"/>
    </row>
    <row r="4634" spans="16:20" x14ac:dyDescent="0.3">
      <c r="P4634"/>
      <c r="Q4634"/>
      <c r="R4634"/>
      <c r="S4634"/>
      <c r="T4634"/>
    </row>
    <row r="4635" spans="16:20" x14ac:dyDescent="0.3">
      <c r="P4635"/>
      <c r="Q4635"/>
      <c r="R4635"/>
      <c r="S4635"/>
      <c r="T4635"/>
    </row>
    <row r="4636" spans="16:20" x14ac:dyDescent="0.3">
      <c r="P4636"/>
      <c r="Q4636"/>
      <c r="R4636"/>
      <c r="S4636"/>
      <c r="T4636"/>
    </row>
    <row r="4637" spans="16:20" x14ac:dyDescent="0.3">
      <c r="P4637"/>
      <c r="Q4637"/>
      <c r="R4637"/>
      <c r="S4637"/>
      <c r="T4637"/>
    </row>
    <row r="4638" spans="16:20" x14ac:dyDescent="0.3">
      <c r="P4638"/>
      <c r="Q4638"/>
      <c r="R4638"/>
      <c r="S4638"/>
      <c r="T4638"/>
    </row>
    <row r="4639" spans="16:20" x14ac:dyDescent="0.3">
      <c r="P4639"/>
      <c r="Q4639"/>
      <c r="R4639"/>
      <c r="S4639"/>
      <c r="T4639"/>
    </row>
    <row r="4640" spans="16:20" x14ac:dyDescent="0.3">
      <c r="P4640"/>
      <c r="Q4640"/>
      <c r="R4640"/>
      <c r="S4640"/>
      <c r="T4640"/>
    </row>
    <row r="4641" spans="16:20" x14ac:dyDescent="0.3">
      <c r="P4641"/>
      <c r="Q4641"/>
      <c r="R4641"/>
      <c r="S4641"/>
      <c r="T4641"/>
    </row>
    <row r="4642" spans="16:20" x14ac:dyDescent="0.3">
      <c r="P4642"/>
      <c r="Q4642"/>
      <c r="R4642"/>
      <c r="S4642"/>
      <c r="T4642"/>
    </row>
    <row r="4643" spans="16:20" x14ac:dyDescent="0.3">
      <c r="P4643"/>
      <c r="Q4643"/>
      <c r="R4643"/>
      <c r="S4643"/>
      <c r="T4643"/>
    </row>
    <row r="4644" spans="16:20" x14ac:dyDescent="0.3">
      <c r="P4644"/>
      <c r="Q4644"/>
      <c r="R4644"/>
      <c r="S4644"/>
      <c r="T4644"/>
    </row>
    <row r="4645" spans="16:20" x14ac:dyDescent="0.3">
      <c r="P4645"/>
      <c r="Q4645"/>
      <c r="R4645"/>
      <c r="S4645"/>
      <c r="T4645"/>
    </row>
    <row r="4646" spans="16:20" x14ac:dyDescent="0.3">
      <c r="P4646"/>
      <c r="Q4646"/>
      <c r="R4646"/>
      <c r="S4646"/>
      <c r="T4646"/>
    </row>
    <row r="4647" spans="16:20" x14ac:dyDescent="0.3">
      <c r="P4647"/>
      <c r="Q4647"/>
      <c r="R4647"/>
      <c r="S4647"/>
      <c r="T4647"/>
    </row>
    <row r="4648" spans="16:20" x14ac:dyDescent="0.3">
      <c r="P4648"/>
      <c r="Q4648"/>
      <c r="R4648"/>
      <c r="S4648"/>
      <c r="T4648"/>
    </row>
    <row r="4649" spans="16:20" x14ac:dyDescent="0.3">
      <c r="P4649"/>
      <c r="Q4649"/>
      <c r="R4649"/>
      <c r="S4649"/>
      <c r="T4649"/>
    </row>
    <row r="4650" spans="16:20" x14ac:dyDescent="0.3">
      <c r="P4650"/>
      <c r="Q4650"/>
      <c r="R4650"/>
      <c r="S4650"/>
      <c r="T4650"/>
    </row>
    <row r="4651" spans="16:20" x14ac:dyDescent="0.3">
      <c r="P4651"/>
      <c r="Q4651"/>
      <c r="R4651"/>
      <c r="S4651"/>
      <c r="T4651"/>
    </row>
    <row r="4652" spans="16:20" x14ac:dyDescent="0.3">
      <c r="P4652"/>
      <c r="Q4652"/>
      <c r="R4652"/>
      <c r="S4652"/>
      <c r="T4652"/>
    </row>
    <row r="4653" spans="16:20" x14ac:dyDescent="0.3">
      <c r="P4653"/>
      <c r="Q4653"/>
      <c r="R4653"/>
      <c r="S4653"/>
      <c r="T4653"/>
    </row>
    <row r="4654" spans="16:20" x14ac:dyDescent="0.3">
      <c r="P4654"/>
      <c r="Q4654"/>
      <c r="R4654"/>
      <c r="S4654"/>
      <c r="T4654"/>
    </row>
    <row r="4655" spans="16:20" x14ac:dyDescent="0.3">
      <c r="P4655"/>
      <c r="Q4655"/>
      <c r="R4655"/>
      <c r="S4655"/>
      <c r="T4655"/>
    </row>
    <row r="4656" spans="16:20" x14ac:dyDescent="0.3">
      <c r="P4656"/>
      <c r="Q4656"/>
      <c r="R4656"/>
      <c r="S4656"/>
      <c r="T4656"/>
    </row>
    <row r="4657" spans="16:20" x14ac:dyDescent="0.3">
      <c r="P4657"/>
      <c r="Q4657"/>
      <c r="R4657"/>
      <c r="S4657"/>
      <c r="T4657"/>
    </row>
    <row r="4658" spans="16:20" x14ac:dyDescent="0.3">
      <c r="P4658"/>
      <c r="Q4658"/>
      <c r="R4658"/>
      <c r="S4658"/>
      <c r="T4658"/>
    </row>
    <row r="4659" spans="16:20" x14ac:dyDescent="0.3">
      <c r="P4659"/>
      <c r="Q4659"/>
      <c r="R4659"/>
      <c r="S4659"/>
      <c r="T4659"/>
    </row>
    <row r="4660" spans="16:20" x14ac:dyDescent="0.3">
      <c r="P4660"/>
      <c r="Q4660"/>
      <c r="R4660"/>
      <c r="S4660"/>
      <c r="T4660"/>
    </row>
    <row r="4661" spans="16:20" x14ac:dyDescent="0.3">
      <c r="P4661"/>
      <c r="Q4661"/>
      <c r="R4661"/>
      <c r="S4661"/>
      <c r="T4661"/>
    </row>
    <row r="4662" spans="16:20" x14ac:dyDescent="0.3">
      <c r="P4662"/>
      <c r="Q4662"/>
      <c r="R4662"/>
      <c r="S4662"/>
      <c r="T4662"/>
    </row>
    <row r="4663" spans="16:20" x14ac:dyDescent="0.3">
      <c r="P4663"/>
      <c r="Q4663"/>
      <c r="R4663"/>
      <c r="S4663"/>
      <c r="T4663"/>
    </row>
    <row r="4664" spans="16:20" x14ac:dyDescent="0.3">
      <c r="P4664"/>
      <c r="Q4664"/>
      <c r="R4664"/>
      <c r="S4664"/>
      <c r="T4664"/>
    </row>
    <row r="4665" spans="16:20" x14ac:dyDescent="0.3">
      <c r="P4665"/>
      <c r="Q4665"/>
      <c r="R4665"/>
      <c r="S4665"/>
      <c r="T4665"/>
    </row>
    <row r="4666" spans="16:20" x14ac:dyDescent="0.3">
      <c r="P4666"/>
      <c r="Q4666"/>
      <c r="R4666"/>
      <c r="S4666"/>
      <c r="T4666"/>
    </row>
    <row r="4667" spans="16:20" x14ac:dyDescent="0.3">
      <c r="P4667"/>
      <c r="Q4667"/>
      <c r="R4667"/>
      <c r="S4667"/>
      <c r="T4667"/>
    </row>
    <row r="4668" spans="16:20" x14ac:dyDescent="0.3">
      <c r="P4668"/>
      <c r="Q4668"/>
      <c r="R4668"/>
      <c r="S4668"/>
      <c r="T4668"/>
    </row>
    <row r="4669" spans="16:20" x14ac:dyDescent="0.3">
      <c r="P4669"/>
      <c r="Q4669"/>
      <c r="R4669"/>
      <c r="S4669"/>
      <c r="T4669"/>
    </row>
    <row r="4670" spans="16:20" x14ac:dyDescent="0.3">
      <c r="P4670"/>
      <c r="Q4670"/>
      <c r="R4670"/>
      <c r="S4670"/>
      <c r="T4670"/>
    </row>
    <row r="4671" spans="16:20" x14ac:dyDescent="0.3">
      <c r="P4671"/>
      <c r="Q4671"/>
      <c r="R4671"/>
      <c r="S4671"/>
      <c r="T4671"/>
    </row>
    <row r="4672" spans="16:20" x14ac:dyDescent="0.3">
      <c r="P4672"/>
      <c r="Q4672"/>
      <c r="R4672"/>
      <c r="S4672"/>
      <c r="T4672"/>
    </row>
    <row r="4673" spans="16:20" x14ac:dyDescent="0.3">
      <c r="P4673"/>
      <c r="Q4673"/>
      <c r="R4673"/>
      <c r="S4673"/>
      <c r="T4673"/>
    </row>
    <row r="4674" spans="16:20" x14ac:dyDescent="0.3">
      <c r="P4674"/>
      <c r="Q4674"/>
      <c r="R4674"/>
      <c r="S4674"/>
      <c r="T4674"/>
    </row>
    <row r="4675" spans="16:20" x14ac:dyDescent="0.3">
      <c r="P4675"/>
      <c r="Q4675"/>
      <c r="R4675"/>
      <c r="S4675"/>
      <c r="T4675"/>
    </row>
    <row r="4676" spans="16:20" x14ac:dyDescent="0.3">
      <c r="P4676"/>
      <c r="Q4676"/>
      <c r="R4676"/>
      <c r="S4676"/>
      <c r="T4676"/>
    </row>
    <row r="4677" spans="16:20" x14ac:dyDescent="0.3">
      <c r="P4677"/>
      <c r="Q4677"/>
      <c r="R4677"/>
      <c r="S4677"/>
      <c r="T4677"/>
    </row>
    <row r="4678" spans="16:20" x14ac:dyDescent="0.3">
      <c r="P4678"/>
      <c r="Q4678"/>
      <c r="R4678"/>
      <c r="S4678"/>
      <c r="T4678"/>
    </row>
    <row r="4679" spans="16:20" x14ac:dyDescent="0.3">
      <c r="P4679"/>
      <c r="Q4679"/>
      <c r="R4679"/>
      <c r="S4679"/>
      <c r="T4679"/>
    </row>
    <row r="4680" spans="16:20" x14ac:dyDescent="0.3">
      <c r="P4680"/>
      <c r="Q4680"/>
      <c r="R4680"/>
      <c r="S4680"/>
      <c r="T4680"/>
    </row>
    <row r="4681" spans="16:20" x14ac:dyDescent="0.3">
      <c r="P4681"/>
      <c r="Q4681"/>
      <c r="R4681"/>
      <c r="S4681"/>
      <c r="T4681"/>
    </row>
    <row r="4682" spans="16:20" x14ac:dyDescent="0.3">
      <c r="P4682"/>
      <c r="Q4682"/>
      <c r="R4682"/>
      <c r="S4682"/>
      <c r="T4682"/>
    </row>
    <row r="4683" spans="16:20" x14ac:dyDescent="0.3">
      <c r="P4683"/>
      <c r="Q4683"/>
      <c r="R4683"/>
      <c r="S4683"/>
      <c r="T4683"/>
    </row>
    <row r="4684" spans="16:20" x14ac:dyDescent="0.3">
      <c r="P4684"/>
      <c r="Q4684"/>
      <c r="R4684"/>
      <c r="S4684"/>
      <c r="T4684"/>
    </row>
    <row r="4685" spans="16:20" x14ac:dyDescent="0.3">
      <c r="P4685"/>
      <c r="Q4685"/>
      <c r="R4685"/>
      <c r="S4685"/>
      <c r="T4685"/>
    </row>
    <row r="4686" spans="16:20" x14ac:dyDescent="0.3">
      <c r="P4686"/>
      <c r="Q4686"/>
      <c r="R4686"/>
      <c r="S4686"/>
      <c r="T4686"/>
    </row>
    <row r="4687" spans="16:20" x14ac:dyDescent="0.3">
      <c r="P4687"/>
      <c r="Q4687"/>
      <c r="R4687"/>
      <c r="S4687"/>
      <c r="T4687"/>
    </row>
    <row r="4688" spans="16:20" x14ac:dyDescent="0.3">
      <c r="P4688"/>
      <c r="Q4688"/>
      <c r="R4688"/>
      <c r="S4688"/>
      <c r="T4688"/>
    </row>
    <row r="4689" spans="16:20" x14ac:dyDescent="0.3">
      <c r="P4689"/>
      <c r="Q4689"/>
      <c r="R4689"/>
      <c r="S4689"/>
      <c r="T4689"/>
    </row>
    <row r="4690" spans="16:20" x14ac:dyDescent="0.3">
      <c r="P4690"/>
      <c r="Q4690"/>
      <c r="R4690"/>
      <c r="S4690"/>
      <c r="T4690"/>
    </row>
    <row r="4691" spans="16:20" x14ac:dyDescent="0.3">
      <c r="P4691"/>
      <c r="Q4691"/>
      <c r="R4691"/>
      <c r="S4691"/>
      <c r="T4691"/>
    </row>
    <row r="4692" spans="16:20" x14ac:dyDescent="0.3">
      <c r="P4692"/>
      <c r="Q4692"/>
      <c r="R4692"/>
      <c r="S4692"/>
      <c r="T4692"/>
    </row>
    <row r="4693" spans="16:20" x14ac:dyDescent="0.3">
      <c r="P4693"/>
      <c r="Q4693"/>
      <c r="R4693"/>
      <c r="S4693"/>
      <c r="T4693"/>
    </row>
    <row r="4694" spans="16:20" x14ac:dyDescent="0.3">
      <c r="P4694"/>
      <c r="Q4694"/>
      <c r="R4694"/>
      <c r="S4694"/>
      <c r="T4694"/>
    </row>
    <row r="4695" spans="16:20" x14ac:dyDescent="0.3">
      <c r="P4695"/>
      <c r="Q4695"/>
      <c r="R4695"/>
      <c r="S4695"/>
      <c r="T4695"/>
    </row>
    <row r="4696" spans="16:20" x14ac:dyDescent="0.3">
      <c r="P4696"/>
      <c r="Q4696"/>
      <c r="R4696"/>
      <c r="S4696"/>
      <c r="T4696"/>
    </row>
    <row r="4697" spans="16:20" x14ac:dyDescent="0.3">
      <c r="P4697"/>
      <c r="Q4697"/>
      <c r="R4697"/>
      <c r="S4697"/>
      <c r="T4697"/>
    </row>
    <row r="4698" spans="16:20" x14ac:dyDescent="0.3">
      <c r="P4698"/>
      <c r="Q4698"/>
      <c r="R4698"/>
      <c r="S4698"/>
      <c r="T4698"/>
    </row>
    <row r="4699" spans="16:20" x14ac:dyDescent="0.3">
      <c r="P4699"/>
      <c r="Q4699"/>
      <c r="R4699"/>
      <c r="S4699"/>
      <c r="T4699"/>
    </row>
    <row r="4700" spans="16:20" x14ac:dyDescent="0.3">
      <c r="P4700"/>
      <c r="Q4700"/>
      <c r="R4700"/>
      <c r="S4700"/>
      <c r="T4700"/>
    </row>
    <row r="4701" spans="16:20" x14ac:dyDescent="0.3">
      <c r="P4701"/>
      <c r="Q4701"/>
      <c r="R4701"/>
      <c r="S4701"/>
      <c r="T4701"/>
    </row>
    <row r="4702" spans="16:20" x14ac:dyDescent="0.3">
      <c r="P4702"/>
      <c r="Q4702"/>
      <c r="R4702"/>
      <c r="S4702"/>
      <c r="T4702"/>
    </row>
    <row r="4703" spans="16:20" x14ac:dyDescent="0.3">
      <c r="P4703"/>
      <c r="Q4703"/>
      <c r="R4703"/>
      <c r="S4703"/>
      <c r="T4703"/>
    </row>
    <row r="4704" spans="16:20" x14ac:dyDescent="0.3">
      <c r="P4704"/>
      <c r="Q4704"/>
      <c r="R4704"/>
      <c r="S4704"/>
      <c r="T4704"/>
    </row>
    <row r="4705" spans="16:20" x14ac:dyDescent="0.3">
      <c r="P4705"/>
      <c r="Q4705"/>
      <c r="R4705"/>
      <c r="S4705"/>
      <c r="T4705"/>
    </row>
    <row r="4706" spans="16:20" x14ac:dyDescent="0.3">
      <c r="P4706"/>
      <c r="Q4706"/>
      <c r="R4706"/>
      <c r="S4706"/>
      <c r="T4706"/>
    </row>
    <row r="4707" spans="16:20" x14ac:dyDescent="0.3">
      <c r="P4707"/>
      <c r="Q4707"/>
      <c r="R4707"/>
      <c r="S4707"/>
      <c r="T4707"/>
    </row>
    <row r="4708" spans="16:20" x14ac:dyDescent="0.3">
      <c r="P4708"/>
      <c r="Q4708"/>
      <c r="R4708"/>
      <c r="S4708"/>
      <c r="T4708"/>
    </row>
    <row r="4709" spans="16:20" x14ac:dyDescent="0.3">
      <c r="P4709"/>
      <c r="Q4709"/>
      <c r="R4709"/>
      <c r="S4709"/>
      <c r="T4709"/>
    </row>
    <row r="4710" spans="16:20" x14ac:dyDescent="0.3">
      <c r="P4710"/>
      <c r="Q4710"/>
      <c r="R4710"/>
      <c r="S4710"/>
      <c r="T4710"/>
    </row>
    <row r="4711" spans="16:20" x14ac:dyDescent="0.3">
      <c r="P4711"/>
      <c r="Q4711"/>
      <c r="R4711"/>
      <c r="S4711"/>
      <c r="T4711"/>
    </row>
    <row r="4712" spans="16:20" x14ac:dyDescent="0.3">
      <c r="P4712"/>
      <c r="Q4712"/>
      <c r="R4712"/>
      <c r="S4712"/>
      <c r="T4712"/>
    </row>
    <row r="4713" spans="16:20" x14ac:dyDescent="0.3">
      <c r="P4713"/>
      <c r="Q4713"/>
      <c r="R4713"/>
      <c r="S4713"/>
      <c r="T4713"/>
    </row>
    <row r="4714" spans="16:20" x14ac:dyDescent="0.3">
      <c r="P4714"/>
      <c r="Q4714"/>
      <c r="R4714"/>
      <c r="S4714"/>
      <c r="T4714"/>
    </row>
    <row r="4715" spans="16:20" x14ac:dyDescent="0.3">
      <c r="P4715"/>
      <c r="Q4715"/>
      <c r="R4715"/>
      <c r="S4715"/>
      <c r="T4715"/>
    </row>
    <row r="4716" spans="16:20" x14ac:dyDescent="0.3">
      <c r="P4716"/>
      <c r="Q4716"/>
      <c r="R4716"/>
      <c r="S4716"/>
      <c r="T4716"/>
    </row>
    <row r="4717" spans="16:20" x14ac:dyDescent="0.3">
      <c r="P4717"/>
      <c r="Q4717"/>
      <c r="R4717"/>
      <c r="S4717"/>
      <c r="T4717"/>
    </row>
    <row r="4718" spans="16:20" x14ac:dyDescent="0.3">
      <c r="P4718"/>
      <c r="Q4718"/>
      <c r="R4718"/>
      <c r="S4718"/>
      <c r="T4718"/>
    </row>
    <row r="4719" spans="16:20" x14ac:dyDescent="0.3">
      <c r="P4719"/>
      <c r="Q4719"/>
      <c r="R4719"/>
      <c r="S4719"/>
      <c r="T4719"/>
    </row>
    <row r="4720" spans="16:20" x14ac:dyDescent="0.3">
      <c r="P4720"/>
      <c r="Q4720"/>
      <c r="R4720"/>
      <c r="S4720"/>
      <c r="T4720"/>
    </row>
    <row r="4721" spans="16:20" x14ac:dyDescent="0.3">
      <c r="P4721"/>
      <c r="Q4721"/>
      <c r="R4721"/>
      <c r="S4721"/>
      <c r="T4721"/>
    </row>
    <row r="4722" spans="16:20" x14ac:dyDescent="0.3">
      <c r="P4722"/>
      <c r="Q4722"/>
      <c r="R4722"/>
      <c r="S4722"/>
      <c r="T4722"/>
    </row>
    <row r="4723" spans="16:20" x14ac:dyDescent="0.3">
      <c r="P4723"/>
      <c r="Q4723"/>
      <c r="R4723"/>
      <c r="S4723"/>
      <c r="T4723"/>
    </row>
    <row r="4724" spans="16:20" x14ac:dyDescent="0.3">
      <c r="P4724"/>
      <c r="Q4724"/>
      <c r="R4724"/>
      <c r="S4724"/>
      <c r="T4724"/>
    </row>
    <row r="4725" spans="16:20" x14ac:dyDescent="0.3">
      <c r="P4725"/>
      <c r="Q4725"/>
      <c r="R4725"/>
      <c r="S4725"/>
      <c r="T4725"/>
    </row>
    <row r="4726" spans="16:20" x14ac:dyDescent="0.3">
      <c r="P4726"/>
      <c r="Q4726"/>
      <c r="R4726"/>
      <c r="S4726"/>
      <c r="T4726"/>
    </row>
    <row r="4727" spans="16:20" x14ac:dyDescent="0.3">
      <c r="P4727"/>
      <c r="Q4727"/>
      <c r="R4727"/>
      <c r="S4727"/>
      <c r="T4727"/>
    </row>
    <row r="4728" spans="16:20" x14ac:dyDescent="0.3">
      <c r="P4728"/>
      <c r="Q4728"/>
      <c r="R4728"/>
      <c r="S4728"/>
      <c r="T4728"/>
    </row>
    <row r="4729" spans="16:20" x14ac:dyDescent="0.3">
      <c r="P4729"/>
      <c r="Q4729"/>
      <c r="R4729"/>
      <c r="S4729"/>
      <c r="T4729"/>
    </row>
    <row r="4730" spans="16:20" x14ac:dyDescent="0.3">
      <c r="P4730"/>
      <c r="Q4730"/>
      <c r="R4730"/>
      <c r="S4730"/>
      <c r="T4730"/>
    </row>
    <row r="4731" spans="16:20" x14ac:dyDescent="0.3">
      <c r="P4731"/>
      <c r="Q4731"/>
      <c r="R4731"/>
      <c r="S4731"/>
      <c r="T4731"/>
    </row>
    <row r="4732" spans="16:20" x14ac:dyDescent="0.3">
      <c r="P4732"/>
      <c r="Q4732"/>
      <c r="R4732"/>
      <c r="S4732"/>
      <c r="T4732"/>
    </row>
    <row r="4733" spans="16:20" x14ac:dyDescent="0.3">
      <c r="P4733"/>
      <c r="Q4733"/>
      <c r="R4733"/>
      <c r="S4733"/>
      <c r="T4733"/>
    </row>
    <row r="4734" spans="16:20" x14ac:dyDescent="0.3">
      <c r="P4734"/>
      <c r="Q4734"/>
      <c r="R4734"/>
      <c r="S4734"/>
      <c r="T4734"/>
    </row>
    <row r="4735" spans="16:20" x14ac:dyDescent="0.3">
      <c r="P4735"/>
      <c r="Q4735"/>
      <c r="R4735"/>
      <c r="S4735"/>
      <c r="T4735"/>
    </row>
    <row r="4736" spans="16:20" x14ac:dyDescent="0.3">
      <c r="P4736"/>
      <c r="Q4736"/>
      <c r="R4736"/>
      <c r="S4736"/>
      <c r="T4736"/>
    </row>
    <row r="4737" spans="16:20" x14ac:dyDescent="0.3">
      <c r="P4737"/>
      <c r="Q4737"/>
      <c r="R4737"/>
      <c r="S4737"/>
      <c r="T4737"/>
    </row>
    <row r="4738" spans="16:20" x14ac:dyDescent="0.3">
      <c r="P4738"/>
      <c r="Q4738"/>
      <c r="R4738"/>
      <c r="S4738"/>
      <c r="T4738"/>
    </row>
    <row r="4739" spans="16:20" x14ac:dyDescent="0.3">
      <c r="P4739"/>
      <c r="Q4739"/>
      <c r="R4739"/>
      <c r="S4739"/>
      <c r="T4739"/>
    </row>
    <row r="4740" spans="16:20" x14ac:dyDescent="0.3">
      <c r="P4740"/>
      <c r="Q4740"/>
      <c r="R4740"/>
      <c r="S4740"/>
      <c r="T4740"/>
    </row>
    <row r="4741" spans="16:20" x14ac:dyDescent="0.3">
      <c r="P4741"/>
      <c r="Q4741"/>
      <c r="R4741"/>
      <c r="S4741"/>
      <c r="T4741"/>
    </row>
    <row r="4742" spans="16:20" x14ac:dyDescent="0.3">
      <c r="P4742"/>
      <c r="Q4742"/>
      <c r="R4742"/>
      <c r="S4742"/>
      <c r="T4742"/>
    </row>
    <row r="4743" spans="16:20" x14ac:dyDescent="0.3">
      <c r="P4743"/>
      <c r="Q4743"/>
      <c r="R4743"/>
      <c r="S4743"/>
      <c r="T4743"/>
    </row>
    <row r="4744" spans="16:20" x14ac:dyDescent="0.3">
      <c r="P4744"/>
      <c r="Q4744"/>
      <c r="R4744"/>
      <c r="S4744"/>
      <c r="T4744"/>
    </row>
    <row r="4745" spans="16:20" x14ac:dyDescent="0.3">
      <c r="P4745"/>
      <c r="Q4745"/>
      <c r="R4745"/>
      <c r="S4745"/>
      <c r="T4745"/>
    </row>
    <row r="4746" spans="16:20" x14ac:dyDescent="0.3">
      <c r="P4746"/>
      <c r="Q4746"/>
      <c r="R4746"/>
      <c r="S4746"/>
      <c r="T4746"/>
    </row>
    <row r="4747" spans="16:20" x14ac:dyDescent="0.3">
      <c r="P4747"/>
      <c r="Q4747"/>
      <c r="R4747"/>
      <c r="S4747"/>
      <c r="T4747"/>
    </row>
    <row r="4748" spans="16:20" x14ac:dyDescent="0.3">
      <c r="P4748"/>
      <c r="Q4748"/>
      <c r="R4748"/>
      <c r="S4748"/>
      <c r="T4748"/>
    </row>
    <row r="4749" spans="16:20" x14ac:dyDescent="0.3">
      <c r="P4749"/>
      <c r="Q4749"/>
      <c r="R4749"/>
      <c r="S4749"/>
      <c r="T4749"/>
    </row>
    <row r="4750" spans="16:20" x14ac:dyDescent="0.3">
      <c r="P4750"/>
      <c r="Q4750"/>
      <c r="R4750"/>
      <c r="S4750"/>
      <c r="T4750"/>
    </row>
    <row r="4751" spans="16:20" x14ac:dyDescent="0.3">
      <c r="P4751"/>
      <c r="Q4751"/>
      <c r="R4751"/>
      <c r="S4751"/>
      <c r="T4751"/>
    </row>
    <row r="4752" spans="16:20" x14ac:dyDescent="0.3">
      <c r="P4752"/>
      <c r="Q4752"/>
      <c r="R4752"/>
      <c r="S4752"/>
      <c r="T4752"/>
    </row>
    <row r="4753" spans="16:20" x14ac:dyDescent="0.3">
      <c r="P4753"/>
      <c r="Q4753"/>
      <c r="R4753"/>
      <c r="S4753"/>
      <c r="T4753"/>
    </row>
    <row r="4754" spans="16:20" x14ac:dyDescent="0.3">
      <c r="P4754"/>
      <c r="Q4754"/>
      <c r="R4754"/>
      <c r="S4754"/>
      <c r="T4754"/>
    </row>
    <row r="4755" spans="16:20" x14ac:dyDescent="0.3">
      <c r="P4755"/>
      <c r="Q4755"/>
      <c r="R4755"/>
      <c r="S4755"/>
      <c r="T4755"/>
    </row>
    <row r="4756" spans="16:20" x14ac:dyDescent="0.3">
      <c r="P4756"/>
      <c r="Q4756"/>
      <c r="R4756"/>
      <c r="S4756"/>
      <c r="T4756"/>
    </row>
    <row r="4757" spans="16:20" x14ac:dyDescent="0.3">
      <c r="P4757"/>
      <c r="Q4757"/>
      <c r="R4757"/>
      <c r="S4757"/>
      <c r="T4757"/>
    </row>
    <row r="4758" spans="16:20" x14ac:dyDescent="0.3">
      <c r="P4758"/>
      <c r="Q4758"/>
      <c r="R4758"/>
      <c r="S4758"/>
      <c r="T4758"/>
    </row>
    <row r="4759" spans="16:20" x14ac:dyDescent="0.3">
      <c r="P4759"/>
      <c r="Q4759"/>
      <c r="R4759"/>
      <c r="S4759"/>
      <c r="T4759"/>
    </row>
    <row r="4760" spans="16:20" x14ac:dyDescent="0.3">
      <c r="P4760"/>
      <c r="Q4760"/>
      <c r="R4760"/>
      <c r="S4760"/>
      <c r="T4760"/>
    </row>
    <row r="4761" spans="16:20" x14ac:dyDescent="0.3">
      <c r="P4761"/>
      <c r="Q4761"/>
      <c r="R4761"/>
      <c r="S4761"/>
      <c r="T4761"/>
    </row>
    <row r="4762" spans="16:20" x14ac:dyDescent="0.3">
      <c r="P4762"/>
      <c r="Q4762"/>
      <c r="R4762"/>
      <c r="S4762"/>
      <c r="T4762"/>
    </row>
    <row r="4763" spans="16:20" x14ac:dyDescent="0.3">
      <c r="P4763"/>
      <c r="Q4763"/>
      <c r="R4763"/>
      <c r="S4763"/>
      <c r="T4763"/>
    </row>
    <row r="4764" spans="16:20" x14ac:dyDescent="0.3">
      <c r="P4764"/>
      <c r="Q4764"/>
      <c r="R4764"/>
      <c r="S4764"/>
      <c r="T4764"/>
    </row>
    <row r="4765" spans="16:20" x14ac:dyDescent="0.3">
      <c r="P4765"/>
      <c r="Q4765"/>
      <c r="R4765"/>
      <c r="S4765"/>
      <c r="T4765"/>
    </row>
    <row r="4766" spans="16:20" x14ac:dyDescent="0.3">
      <c r="P4766"/>
      <c r="Q4766"/>
      <c r="R4766"/>
      <c r="S4766"/>
      <c r="T4766"/>
    </row>
    <row r="4767" spans="16:20" x14ac:dyDescent="0.3">
      <c r="P4767"/>
      <c r="Q4767"/>
      <c r="R4767"/>
      <c r="S4767"/>
      <c r="T4767"/>
    </row>
    <row r="4768" spans="16:20" x14ac:dyDescent="0.3">
      <c r="P4768"/>
      <c r="Q4768"/>
      <c r="R4768"/>
      <c r="S4768"/>
      <c r="T4768"/>
    </row>
    <row r="4769" spans="16:20" x14ac:dyDescent="0.3">
      <c r="P4769"/>
      <c r="Q4769"/>
      <c r="R4769"/>
      <c r="S4769"/>
      <c r="T4769"/>
    </row>
    <row r="4770" spans="16:20" x14ac:dyDescent="0.3">
      <c r="P4770"/>
      <c r="Q4770"/>
      <c r="R4770"/>
      <c r="S4770"/>
      <c r="T4770"/>
    </row>
    <row r="4771" spans="16:20" x14ac:dyDescent="0.3">
      <c r="P4771"/>
      <c r="Q4771"/>
      <c r="R4771"/>
      <c r="S4771"/>
      <c r="T4771"/>
    </row>
    <row r="4772" spans="16:20" x14ac:dyDescent="0.3">
      <c r="P4772"/>
      <c r="Q4772"/>
      <c r="R4772"/>
      <c r="S4772"/>
      <c r="T4772"/>
    </row>
    <row r="4773" spans="16:20" x14ac:dyDescent="0.3">
      <c r="P4773"/>
      <c r="Q4773"/>
      <c r="R4773"/>
      <c r="S4773"/>
      <c r="T4773"/>
    </row>
    <row r="4774" spans="16:20" x14ac:dyDescent="0.3">
      <c r="P4774"/>
      <c r="Q4774"/>
      <c r="R4774"/>
      <c r="S4774"/>
      <c r="T4774"/>
    </row>
    <row r="4775" spans="16:20" x14ac:dyDescent="0.3">
      <c r="P4775"/>
      <c r="Q4775"/>
      <c r="R4775"/>
      <c r="S4775"/>
      <c r="T4775"/>
    </row>
    <row r="4776" spans="16:20" x14ac:dyDescent="0.3">
      <c r="P4776"/>
      <c r="Q4776"/>
      <c r="R4776"/>
      <c r="S4776"/>
      <c r="T4776"/>
    </row>
    <row r="4777" spans="16:20" x14ac:dyDescent="0.3">
      <c r="P4777"/>
      <c r="Q4777"/>
      <c r="R4777"/>
      <c r="S4777"/>
      <c r="T4777"/>
    </row>
    <row r="4778" spans="16:20" x14ac:dyDescent="0.3">
      <c r="P4778"/>
      <c r="Q4778"/>
      <c r="R4778"/>
      <c r="S4778"/>
      <c r="T4778"/>
    </row>
    <row r="4779" spans="16:20" x14ac:dyDescent="0.3">
      <c r="P4779"/>
      <c r="Q4779"/>
      <c r="R4779"/>
      <c r="S4779"/>
      <c r="T4779"/>
    </row>
    <row r="4780" spans="16:20" x14ac:dyDescent="0.3">
      <c r="P4780"/>
      <c r="Q4780"/>
      <c r="R4780"/>
      <c r="S4780"/>
      <c r="T4780"/>
    </row>
    <row r="4781" spans="16:20" x14ac:dyDescent="0.3">
      <c r="P4781"/>
      <c r="Q4781"/>
      <c r="R4781"/>
      <c r="S4781"/>
      <c r="T4781"/>
    </row>
    <row r="4782" spans="16:20" x14ac:dyDescent="0.3">
      <c r="P4782"/>
      <c r="Q4782"/>
      <c r="R4782"/>
      <c r="S4782"/>
      <c r="T4782"/>
    </row>
    <row r="4783" spans="16:20" x14ac:dyDescent="0.3">
      <c r="P4783"/>
      <c r="Q4783"/>
      <c r="R4783"/>
      <c r="S4783"/>
      <c r="T4783"/>
    </row>
    <row r="4784" spans="16:20" x14ac:dyDescent="0.3">
      <c r="P4784"/>
      <c r="Q4784"/>
      <c r="R4784"/>
      <c r="S4784"/>
      <c r="T4784"/>
    </row>
    <row r="4785" spans="16:20" x14ac:dyDescent="0.3">
      <c r="P4785"/>
      <c r="Q4785"/>
      <c r="R4785"/>
      <c r="S4785"/>
      <c r="T4785"/>
    </row>
    <row r="4786" spans="16:20" x14ac:dyDescent="0.3">
      <c r="P4786"/>
      <c r="Q4786"/>
      <c r="R4786"/>
      <c r="S4786"/>
      <c r="T4786"/>
    </row>
    <row r="4787" spans="16:20" x14ac:dyDescent="0.3">
      <c r="P4787"/>
      <c r="Q4787"/>
      <c r="R4787"/>
      <c r="S4787"/>
      <c r="T4787"/>
    </row>
    <row r="4788" spans="16:20" x14ac:dyDescent="0.3">
      <c r="P4788"/>
      <c r="Q4788"/>
      <c r="R4788"/>
      <c r="S4788"/>
      <c r="T4788"/>
    </row>
    <row r="4789" spans="16:20" x14ac:dyDescent="0.3">
      <c r="P4789"/>
      <c r="Q4789"/>
      <c r="R4789"/>
      <c r="S4789"/>
      <c r="T4789"/>
    </row>
    <row r="4790" spans="16:20" x14ac:dyDescent="0.3">
      <c r="P4790"/>
      <c r="Q4790"/>
      <c r="R4790"/>
      <c r="S4790"/>
      <c r="T4790"/>
    </row>
    <row r="4791" spans="16:20" x14ac:dyDescent="0.3">
      <c r="P4791"/>
      <c r="Q4791"/>
      <c r="R4791"/>
      <c r="S4791"/>
      <c r="T4791"/>
    </row>
    <row r="4792" spans="16:20" x14ac:dyDescent="0.3">
      <c r="P4792"/>
      <c r="Q4792"/>
      <c r="R4792"/>
      <c r="S4792"/>
      <c r="T4792"/>
    </row>
    <row r="4793" spans="16:20" x14ac:dyDescent="0.3">
      <c r="P4793"/>
      <c r="Q4793"/>
      <c r="R4793"/>
      <c r="S4793"/>
      <c r="T4793"/>
    </row>
    <row r="4794" spans="16:20" x14ac:dyDescent="0.3">
      <c r="P4794"/>
      <c r="Q4794"/>
      <c r="R4794"/>
      <c r="S4794"/>
      <c r="T4794"/>
    </row>
    <row r="4795" spans="16:20" x14ac:dyDescent="0.3">
      <c r="P4795"/>
      <c r="Q4795"/>
      <c r="R4795"/>
      <c r="S4795"/>
      <c r="T4795"/>
    </row>
    <row r="4796" spans="16:20" x14ac:dyDescent="0.3">
      <c r="P4796"/>
      <c r="Q4796"/>
      <c r="R4796"/>
      <c r="S4796"/>
      <c r="T4796"/>
    </row>
    <row r="4797" spans="16:20" x14ac:dyDescent="0.3">
      <c r="P4797"/>
      <c r="Q4797"/>
      <c r="R4797"/>
      <c r="S4797"/>
      <c r="T4797"/>
    </row>
    <row r="4798" spans="16:20" x14ac:dyDescent="0.3">
      <c r="P4798"/>
      <c r="Q4798"/>
      <c r="R4798"/>
      <c r="S4798"/>
      <c r="T4798"/>
    </row>
    <row r="4799" spans="16:20" x14ac:dyDescent="0.3">
      <c r="P4799"/>
      <c r="Q4799"/>
      <c r="R4799"/>
      <c r="S4799"/>
      <c r="T4799"/>
    </row>
    <row r="4800" spans="16:20" x14ac:dyDescent="0.3">
      <c r="P4800"/>
      <c r="Q4800"/>
      <c r="R4800"/>
      <c r="S4800"/>
      <c r="T4800"/>
    </row>
    <row r="4801" spans="16:20" x14ac:dyDescent="0.3">
      <c r="P4801"/>
      <c r="Q4801"/>
      <c r="R4801"/>
      <c r="S4801"/>
      <c r="T4801"/>
    </row>
    <row r="4802" spans="16:20" x14ac:dyDescent="0.3">
      <c r="P4802"/>
      <c r="Q4802"/>
      <c r="R4802"/>
      <c r="S4802"/>
      <c r="T4802"/>
    </row>
    <row r="4803" spans="16:20" x14ac:dyDescent="0.3">
      <c r="P4803"/>
      <c r="Q4803"/>
      <c r="R4803"/>
      <c r="S4803"/>
      <c r="T4803"/>
    </row>
    <row r="4804" spans="16:20" x14ac:dyDescent="0.3">
      <c r="P4804"/>
      <c r="Q4804"/>
      <c r="R4804"/>
      <c r="S4804"/>
      <c r="T4804"/>
    </row>
    <row r="4805" spans="16:20" x14ac:dyDescent="0.3">
      <c r="P4805"/>
      <c r="Q4805"/>
      <c r="R4805"/>
      <c r="S4805"/>
      <c r="T4805"/>
    </row>
    <row r="4806" spans="16:20" x14ac:dyDescent="0.3">
      <c r="P4806"/>
      <c r="Q4806"/>
      <c r="R4806"/>
      <c r="S4806"/>
      <c r="T4806"/>
    </row>
    <row r="4807" spans="16:20" x14ac:dyDescent="0.3">
      <c r="P4807"/>
      <c r="Q4807"/>
      <c r="R4807"/>
      <c r="S4807"/>
      <c r="T4807"/>
    </row>
    <row r="4808" spans="16:20" x14ac:dyDescent="0.3">
      <c r="P4808"/>
      <c r="Q4808"/>
      <c r="R4808"/>
      <c r="S4808"/>
      <c r="T4808"/>
    </row>
    <row r="4809" spans="16:20" x14ac:dyDescent="0.3">
      <c r="P4809"/>
      <c r="Q4809"/>
      <c r="R4809"/>
      <c r="S4809"/>
      <c r="T4809"/>
    </row>
    <row r="4810" spans="16:20" x14ac:dyDescent="0.3">
      <c r="P4810"/>
      <c r="Q4810"/>
      <c r="R4810"/>
      <c r="S4810"/>
      <c r="T4810"/>
    </row>
    <row r="4811" spans="16:20" x14ac:dyDescent="0.3">
      <c r="P4811"/>
      <c r="Q4811"/>
      <c r="R4811"/>
      <c r="S4811"/>
      <c r="T4811"/>
    </row>
    <row r="4812" spans="16:20" x14ac:dyDescent="0.3">
      <c r="P4812"/>
      <c r="Q4812"/>
      <c r="R4812"/>
      <c r="S4812"/>
      <c r="T4812"/>
    </row>
    <row r="4813" spans="16:20" x14ac:dyDescent="0.3">
      <c r="P4813"/>
      <c r="Q4813"/>
      <c r="R4813"/>
      <c r="S4813"/>
      <c r="T4813"/>
    </row>
    <row r="4814" spans="16:20" x14ac:dyDescent="0.3">
      <c r="P4814"/>
      <c r="Q4814"/>
      <c r="R4814"/>
      <c r="S4814"/>
      <c r="T4814"/>
    </row>
    <row r="4815" spans="16:20" x14ac:dyDescent="0.3">
      <c r="P4815"/>
      <c r="Q4815"/>
      <c r="R4815"/>
      <c r="S4815"/>
      <c r="T4815"/>
    </row>
    <row r="4816" spans="16:20" x14ac:dyDescent="0.3">
      <c r="P4816"/>
      <c r="Q4816"/>
      <c r="R4816"/>
      <c r="S4816"/>
      <c r="T4816"/>
    </row>
    <row r="4817" spans="16:20" x14ac:dyDescent="0.3">
      <c r="P4817"/>
      <c r="Q4817"/>
      <c r="R4817"/>
      <c r="S4817"/>
      <c r="T4817"/>
    </row>
    <row r="4818" spans="16:20" x14ac:dyDescent="0.3">
      <c r="P4818"/>
      <c r="Q4818"/>
      <c r="R4818"/>
      <c r="S4818"/>
      <c r="T4818"/>
    </row>
    <row r="4819" spans="16:20" x14ac:dyDescent="0.3">
      <c r="P4819"/>
      <c r="Q4819"/>
      <c r="R4819"/>
      <c r="S4819"/>
      <c r="T4819"/>
    </row>
    <row r="4820" spans="16:20" x14ac:dyDescent="0.3">
      <c r="P4820"/>
      <c r="Q4820"/>
      <c r="R4820"/>
      <c r="S4820"/>
      <c r="T4820"/>
    </row>
    <row r="4821" spans="16:20" x14ac:dyDescent="0.3">
      <c r="P4821"/>
      <c r="Q4821"/>
      <c r="R4821"/>
      <c r="S4821"/>
      <c r="T4821"/>
    </row>
    <row r="4822" spans="16:20" x14ac:dyDescent="0.3">
      <c r="P4822"/>
      <c r="Q4822"/>
      <c r="R4822"/>
      <c r="S4822"/>
      <c r="T4822"/>
    </row>
    <row r="4823" spans="16:20" x14ac:dyDescent="0.3">
      <c r="P4823"/>
      <c r="Q4823"/>
      <c r="R4823"/>
      <c r="S4823"/>
      <c r="T4823"/>
    </row>
    <row r="4824" spans="16:20" x14ac:dyDescent="0.3">
      <c r="P4824"/>
      <c r="Q4824"/>
      <c r="R4824"/>
      <c r="S4824"/>
      <c r="T4824"/>
    </row>
    <row r="4825" spans="16:20" x14ac:dyDescent="0.3">
      <c r="P4825"/>
      <c r="Q4825"/>
      <c r="R4825"/>
      <c r="S4825"/>
      <c r="T4825"/>
    </row>
    <row r="4826" spans="16:20" x14ac:dyDescent="0.3">
      <c r="P4826"/>
      <c r="Q4826"/>
      <c r="R4826"/>
      <c r="S4826"/>
      <c r="T4826"/>
    </row>
    <row r="4827" spans="16:20" x14ac:dyDescent="0.3">
      <c r="P4827"/>
      <c r="Q4827"/>
      <c r="R4827"/>
      <c r="S4827"/>
      <c r="T4827"/>
    </row>
    <row r="4828" spans="16:20" x14ac:dyDescent="0.3">
      <c r="P4828"/>
      <c r="Q4828"/>
      <c r="R4828"/>
      <c r="S4828"/>
      <c r="T4828"/>
    </row>
    <row r="4829" spans="16:20" x14ac:dyDescent="0.3">
      <c r="P4829"/>
      <c r="Q4829"/>
      <c r="R4829"/>
      <c r="S4829"/>
      <c r="T4829"/>
    </row>
    <row r="4830" spans="16:20" x14ac:dyDescent="0.3">
      <c r="P4830"/>
      <c r="Q4830"/>
      <c r="R4830"/>
      <c r="S4830"/>
      <c r="T4830"/>
    </row>
    <row r="4831" spans="16:20" x14ac:dyDescent="0.3">
      <c r="P4831"/>
      <c r="Q4831"/>
      <c r="R4831"/>
      <c r="S4831"/>
      <c r="T4831"/>
    </row>
    <row r="4832" spans="16:20" x14ac:dyDescent="0.3">
      <c r="P4832"/>
      <c r="Q4832"/>
      <c r="R4832"/>
      <c r="S4832"/>
      <c r="T4832"/>
    </row>
    <row r="4833" spans="16:20" x14ac:dyDescent="0.3">
      <c r="P4833"/>
      <c r="Q4833"/>
      <c r="R4833"/>
      <c r="S4833"/>
      <c r="T4833"/>
    </row>
    <row r="4834" spans="16:20" x14ac:dyDescent="0.3">
      <c r="P4834"/>
      <c r="Q4834"/>
      <c r="R4834"/>
      <c r="S4834"/>
      <c r="T4834"/>
    </row>
    <row r="4835" spans="16:20" x14ac:dyDescent="0.3">
      <c r="P4835"/>
      <c r="Q4835"/>
      <c r="R4835"/>
      <c r="S4835"/>
      <c r="T4835"/>
    </row>
    <row r="4836" spans="16:20" x14ac:dyDescent="0.3">
      <c r="P4836"/>
      <c r="Q4836"/>
      <c r="R4836"/>
      <c r="S4836"/>
      <c r="T4836"/>
    </row>
    <row r="4837" spans="16:20" x14ac:dyDescent="0.3">
      <c r="P4837"/>
      <c r="Q4837"/>
      <c r="R4837"/>
      <c r="S4837"/>
      <c r="T4837"/>
    </row>
    <row r="4838" spans="16:20" x14ac:dyDescent="0.3">
      <c r="P4838"/>
      <c r="Q4838"/>
      <c r="R4838"/>
      <c r="S4838"/>
      <c r="T4838"/>
    </row>
    <row r="4839" spans="16:20" x14ac:dyDescent="0.3">
      <c r="P4839"/>
      <c r="Q4839"/>
      <c r="R4839"/>
      <c r="S4839"/>
      <c r="T4839"/>
    </row>
    <row r="4840" spans="16:20" x14ac:dyDescent="0.3">
      <c r="P4840"/>
      <c r="Q4840"/>
      <c r="R4840"/>
      <c r="S4840"/>
      <c r="T4840"/>
    </row>
    <row r="4841" spans="16:20" x14ac:dyDescent="0.3">
      <c r="P4841"/>
      <c r="Q4841"/>
      <c r="R4841"/>
      <c r="S4841"/>
      <c r="T4841"/>
    </row>
    <row r="4842" spans="16:20" x14ac:dyDescent="0.3">
      <c r="P4842"/>
      <c r="Q4842"/>
      <c r="R4842"/>
      <c r="S4842"/>
      <c r="T4842"/>
    </row>
    <row r="4843" spans="16:20" x14ac:dyDescent="0.3">
      <c r="P4843"/>
      <c r="Q4843"/>
      <c r="R4843"/>
      <c r="S4843"/>
      <c r="T4843"/>
    </row>
    <row r="4844" spans="16:20" x14ac:dyDescent="0.3">
      <c r="P4844"/>
      <c r="Q4844"/>
      <c r="R4844"/>
      <c r="S4844"/>
      <c r="T4844"/>
    </row>
    <row r="4845" spans="16:20" x14ac:dyDescent="0.3">
      <c r="P4845"/>
      <c r="Q4845"/>
      <c r="R4845"/>
      <c r="S4845"/>
      <c r="T4845"/>
    </row>
    <row r="4846" spans="16:20" x14ac:dyDescent="0.3">
      <c r="P4846"/>
      <c r="Q4846"/>
      <c r="R4846"/>
      <c r="S4846"/>
      <c r="T4846"/>
    </row>
    <row r="4847" spans="16:20" x14ac:dyDescent="0.3">
      <c r="P4847"/>
      <c r="Q4847"/>
      <c r="R4847"/>
      <c r="S4847"/>
      <c r="T4847"/>
    </row>
    <row r="4848" spans="16:20" x14ac:dyDescent="0.3">
      <c r="P4848"/>
      <c r="Q4848"/>
      <c r="R4848"/>
      <c r="S4848"/>
      <c r="T4848"/>
    </row>
    <row r="4849" spans="16:20" x14ac:dyDescent="0.3">
      <c r="P4849"/>
      <c r="Q4849"/>
      <c r="R4849"/>
      <c r="S4849"/>
      <c r="T4849"/>
    </row>
    <row r="4850" spans="16:20" x14ac:dyDescent="0.3">
      <c r="P4850"/>
      <c r="Q4850"/>
      <c r="R4850"/>
      <c r="S4850"/>
      <c r="T4850"/>
    </row>
    <row r="4851" spans="16:20" x14ac:dyDescent="0.3">
      <c r="P4851"/>
      <c r="Q4851"/>
      <c r="R4851"/>
      <c r="S4851"/>
      <c r="T4851"/>
    </row>
    <row r="4852" spans="16:20" x14ac:dyDescent="0.3">
      <c r="P4852"/>
      <c r="Q4852"/>
      <c r="R4852"/>
      <c r="S4852"/>
      <c r="T4852"/>
    </row>
    <row r="4853" spans="16:20" x14ac:dyDescent="0.3">
      <c r="P4853"/>
      <c r="Q4853"/>
      <c r="R4853"/>
      <c r="S4853"/>
      <c r="T4853"/>
    </row>
    <row r="4854" spans="16:20" x14ac:dyDescent="0.3">
      <c r="P4854"/>
      <c r="Q4854"/>
      <c r="R4854"/>
      <c r="S4854"/>
      <c r="T4854"/>
    </row>
    <row r="4855" spans="16:20" x14ac:dyDescent="0.3">
      <c r="P4855"/>
      <c r="Q4855"/>
      <c r="R4855"/>
      <c r="S4855"/>
      <c r="T4855"/>
    </row>
    <row r="4856" spans="16:20" x14ac:dyDescent="0.3">
      <c r="P4856"/>
      <c r="Q4856"/>
      <c r="R4856"/>
      <c r="S4856"/>
      <c r="T4856"/>
    </row>
    <row r="4857" spans="16:20" x14ac:dyDescent="0.3">
      <c r="P4857"/>
      <c r="Q4857"/>
      <c r="R4857"/>
      <c r="S4857"/>
      <c r="T4857"/>
    </row>
    <row r="4858" spans="16:20" x14ac:dyDescent="0.3">
      <c r="P4858"/>
      <c r="Q4858"/>
      <c r="R4858"/>
      <c r="S4858"/>
      <c r="T4858"/>
    </row>
    <row r="4859" spans="16:20" x14ac:dyDescent="0.3">
      <c r="P4859"/>
      <c r="Q4859"/>
      <c r="R4859"/>
      <c r="S4859"/>
      <c r="T4859"/>
    </row>
    <row r="4860" spans="16:20" x14ac:dyDescent="0.3">
      <c r="P4860"/>
      <c r="Q4860"/>
      <c r="R4860"/>
      <c r="S4860"/>
      <c r="T4860"/>
    </row>
    <row r="4861" spans="16:20" x14ac:dyDescent="0.3">
      <c r="P4861"/>
      <c r="Q4861"/>
      <c r="R4861"/>
      <c r="S4861"/>
      <c r="T4861"/>
    </row>
    <row r="4862" spans="16:20" x14ac:dyDescent="0.3">
      <c r="P4862"/>
      <c r="Q4862"/>
      <c r="R4862"/>
      <c r="S4862"/>
      <c r="T4862"/>
    </row>
    <row r="4863" spans="16:20" x14ac:dyDescent="0.3">
      <c r="P4863"/>
      <c r="Q4863"/>
      <c r="R4863"/>
      <c r="S4863"/>
      <c r="T4863"/>
    </row>
    <row r="4864" spans="16:20" x14ac:dyDescent="0.3">
      <c r="P4864"/>
      <c r="Q4864"/>
      <c r="R4864"/>
      <c r="S4864"/>
      <c r="T4864"/>
    </row>
    <row r="4865" spans="16:20" x14ac:dyDescent="0.3">
      <c r="P4865"/>
      <c r="Q4865"/>
      <c r="R4865"/>
      <c r="S4865"/>
      <c r="T4865"/>
    </row>
    <row r="4866" spans="16:20" x14ac:dyDescent="0.3">
      <c r="P4866"/>
      <c r="Q4866"/>
      <c r="R4866"/>
      <c r="S4866"/>
      <c r="T4866"/>
    </row>
    <row r="4867" spans="16:20" x14ac:dyDescent="0.3">
      <c r="P4867"/>
      <c r="Q4867"/>
      <c r="R4867"/>
      <c r="S4867"/>
      <c r="T4867"/>
    </row>
    <row r="4868" spans="16:20" x14ac:dyDescent="0.3">
      <c r="P4868"/>
      <c r="Q4868"/>
      <c r="R4868"/>
      <c r="S4868"/>
      <c r="T4868"/>
    </row>
    <row r="4869" spans="16:20" x14ac:dyDescent="0.3">
      <c r="P4869"/>
      <c r="Q4869"/>
      <c r="R4869"/>
      <c r="S4869"/>
      <c r="T4869"/>
    </row>
    <row r="4870" spans="16:20" x14ac:dyDescent="0.3">
      <c r="P4870"/>
      <c r="Q4870"/>
      <c r="R4870"/>
      <c r="S4870"/>
      <c r="T4870"/>
    </row>
    <row r="4871" spans="16:20" x14ac:dyDescent="0.3">
      <c r="P4871"/>
      <c r="Q4871"/>
      <c r="R4871"/>
      <c r="S4871"/>
      <c r="T4871"/>
    </row>
    <row r="4872" spans="16:20" x14ac:dyDescent="0.3">
      <c r="P4872"/>
      <c r="Q4872"/>
      <c r="R4872"/>
      <c r="S4872"/>
      <c r="T4872"/>
    </row>
    <row r="4873" spans="16:20" x14ac:dyDescent="0.3">
      <c r="P4873"/>
      <c r="Q4873"/>
      <c r="R4873"/>
      <c r="S4873"/>
      <c r="T4873"/>
    </row>
    <row r="4874" spans="16:20" x14ac:dyDescent="0.3">
      <c r="P4874"/>
      <c r="Q4874"/>
      <c r="R4874"/>
      <c r="S4874"/>
      <c r="T4874"/>
    </row>
    <row r="4875" spans="16:20" x14ac:dyDescent="0.3">
      <c r="P4875"/>
      <c r="Q4875"/>
      <c r="R4875"/>
      <c r="S4875"/>
      <c r="T4875"/>
    </row>
    <row r="4876" spans="16:20" x14ac:dyDescent="0.3">
      <c r="P4876"/>
      <c r="Q4876"/>
      <c r="R4876"/>
      <c r="S4876"/>
      <c r="T4876"/>
    </row>
    <row r="4877" spans="16:20" x14ac:dyDescent="0.3">
      <c r="P4877"/>
      <c r="Q4877"/>
      <c r="R4877"/>
      <c r="S4877"/>
      <c r="T4877"/>
    </row>
    <row r="4878" spans="16:20" x14ac:dyDescent="0.3">
      <c r="P4878"/>
      <c r="Q4878"/>
      <c r="R4878"/>
      <c r="S4878"/>
      <c r="T4878"/>
    </row>
    <row r="4879" spans="16:20" x14ac:dyDescent="0.3">
      <c r="P4879"/>
      <c r="Q4879"/>
      <c r="R4879"/>
      <c r="S4879"/>
      <c r="T4879"/>
    </row>
    <row r="4880" spans="16:20" x14ac:dyDescent="0.3">
      <c r="P4880"/>
      <c r="Q4880"/>
      <c r="R4880"/>
      <c r="S4880"/>
      <c r="T4880"/>
    </row>
    <row r="4881" spans="16:20" x14ac:dyDescent="0.3">
      <c r="P4881"/>
      <c r="Q4881"/>
      <c r="R4881"/>
      <c r="S4881"/>
      <c r="T4881"/>
    </row>
    <row r="4882" spans="16:20" x14ac:dyDescent="0.3">
      <c r="P4882"/>
      <c r="Q4882"/>
      <c r="R4882"/>
      <c r="S4882"/>
      <c r="T4882"/>
    </row>
    <row r="4883" spans="16:20" x14ac:dyDescent="0.3">
      <c r="P4883"/>
      <c r="Q4883"/>
      <c r="R4883"/>
      <c r="S4883"/>
      <c r="T4883"/>
    </row>
    <row r="4884" spans="16:20" x14ac:dyDescent="0.3">
      <c r="P4884"/>
      <c r="Q4884"/>
      <c r="R4884"/>
      <c r="S4884"/>
      <c r="T4884"/>
    </row>
    <row r="4885" spans="16:20" x14ac:dyDescent="0.3">
      <c r="P4885"/>
      <c r="Q4885"/>
      <c r="R4885"/>
      <c r="S4885"/>
      <c r="T4885"/>
    </row>
    <row r="4886" spans="16:20" x14ac:dyDescent="0.3">
      <c r="P4886"/>
      <c r="Q4886"/>
      <c r="R4886"/>
      <c r="S4886"/>
      <c r="T4886"/>
    </row>
    <row r="4887" spans="16:20" x14ac:dyDescent="0.3">
      <c r="P4887"/>
      <c r="Q4887"/>
      <c r="R4887"/>
      <c r="S4887"/>
      <c r="T4887"/>
    </row>
    <row r="4888" spans="16:20" x14ac:dyDescent="0.3">
      <c r="P4888"/>
      <c r="Q4888"/>
      <c r="R4888"/>
      <c r="S4888"/>
      <c r="T4888"/>
    </row>
    <row r="4889" spans="16:20" x14ac:dyDescent="0.3">
      <c r="P4889"/>
      <c r="Q4889"/>
      <c r="R4889"/>
      <c r="S4889"/>
      <c r="T4889"/>
    </row>
    <row r="4890" spans="16:20" x14ac:dyDescent="0.3">
      <c r="P4890"/>
      <c r="Q4890"/>
      <c r="R4890"/>
      <c r="S4890"/>
      <c r="T4890"/>
    </row>
    <row r="4891" spans="16:20" x14ac:dyDescent="0.3">
      <c r="P4891"/>
      <c r="Q4891"/>
      <c r="R4891"/>
      <c r="S4891"/>
      <c r="T4891"/>
    </row>
    <row r="4892" spans="16:20" x14ac:dyDescent="0.3">
      <c r="P4892"/>
      <c r="Q4892"/>
      <c r="R4892"/>
      <c r="S4892"/>
      <c r="T4892"/>
    </row>
    <row r="4893" spans="16:20" x14ac:dyDescent="0.3">
      <c r="P4893"/>
      <c r="Q4893"/>
      <c r="R4893"/>
      <c r="S4893"/>
      <c r="T4893"/>
    </row>
    <row r="4894" spans="16:20" x14ac:dyDescent="0.3">
      <c r="P4894"/>
      <c r="Q4894"/>
      <c r="R4894"/>
      <c r="S4894"/>
      <c r="T4894"/>
    </row>
    <row r="4895" spans="16:20" x14ac:dyDescent="0.3">
      <c r="P4895"/>
      <c r="Q4895"/>
      <c r="R4895"/>
      <c r="S4895"/>
      <c r="T4895"/>
    </row>
    <row r="4896" spans="16:20" x14ac:dyDescent="0.3">
      <c r="P4896"/>
      <c r="Q4896"/>
      <c r="R4896"/>
      <c r="S4896"/>
      <c r="T4896"/>
    </row>
    <row r="4897" spans="16:20" x14ac:dyDescent="0.3">
      <c r="P4897"/>
      <c r="Q4897"/>
      <c r="R4897"/>
      <c r="S4897"/>
      <c r="T4897"/>
    </row>
    <row r="4898" spans="16:20" x14ac:dyDescent="0.3">
      <c r="P4898"/>
      <c r="Q4898"/>
      <c r="R4898"/>
      <c r="S4898"/>
      <c r="T4898"/>
    </row>
    <row r="4899" spans="16:20" x14ac:dyDescent="0.3">
      <c r="P4899"/>
      <c r="Q4899"/>
      <c r="R4899"/>
      <c r="S4899"/>
      <c r="T4899"/>
    </row>
    <row r="4900" spans="16:20" x14ac:dyDescent="0.3">
      <c r="P4900"/>
      <c r="Q4900"/>
      <c r="R4900"/>
      <c r="S4900"/>
      <c r="T4900"/>
    </row>
    <row r="4901" spans="16:20" x14ac:dyDescent="0.3">
      <c r="P4901"/>
      <c r="Q4901"/>
      <c r="R4901"/>
      <c r="S4901"/>
      <c r="T4901"/>
    </row>
    <row r="4902" spans="16:20" x14ac:dyDescent="0.3">
      <c r="P4902"/>
      <c r="Q4902"/>
      <c r="R4902"/>
      <c r="S4902"/>
      <c r="T4902"/>
    </row>
    <row r="4903" spans="16:20" x14ac:dyDescent="0.3">
      <c r="P4903"/>
      <c r="Q4903"/>
      <c r="R4903"/>
      <c r="S4903"/>
      <c r="T4903"/>
    </row>
    <row r="4904" spans="16:20" x14ac:dyDescent="0.3">
      <c r="P4904"/>
      <c r="Q4904"/>
      <c r="R4904"/>
      <c r="S4904"/>
      <c r="T4904"/>
    </row>
    <row r="4905" spans="16:20" x14ac:dyDescent="0.3">
      <c r="P4905"/>
      <c r="Q4905"/>
      <c r="R4905"/>
      <c r="S4905"/>
      <c r="T4905"/>
    </row>
    <row r="4906" spans="16:20" x14ac:dyDescent="0.3">
      <c r="P4906"/>
      <c r="Q4906"/>
      <c r="R4906"/>
      <c r="S4906"/>
      <c r="T4906"/>
    </row>
    <row r="4907" spans="16:20" x14ac:dyDescent="0.3">
      <c r="P4907"/>
      <c r="Q4907"/>
      <c r="R4907"/>
      <c r="S4907"/>
      <c r="T4907"/>
    </row>
    <row r="4908" spans="16:20" x14ac:dyDescent="0.3">
      <c r="P4908"/>
      <c r="Q4908"/>
      <c r="R4908"/>
      <c r="S4908"/>
      <c r="T4908"/>
    </row>
    <row r="4909" spans="16:20" x14ac:dyDescent="0.3">
      <c r="P4909"/>
      <c r="Q4909"/>
      <c r="R4909"/>
      <c r="S4909"/>
      <c r="T4909"/>
    </row>
    <row r="4910" spans="16:20" x14ac:dyDescent="0.3">
      <c r="P4910"/>
      <c r="Q4910"/>
      <c r="R4910"/>
      <c r="S4910"/>
      <c r="T4910"/>
    </row>
    <row r="4911" spans="16:20" x14ac:dyDescent="0.3">
      <c r="P4911"/>
      <c r="Q4911"/>
      <c r="R4911"/>
      <c r="S4911"/>
      <c r="T4911"/>
    </row>
    <row r="4912" spans="16:20" x14ac:dyDescent="0.3">
      <c r="P4912"/>
      <c r="Q4912"/>
      <c r="R4912"/>
      <c r="S4912"/>
      <c r="T4912"/>
    </row>
    <row r="4913" spans="16:20" x14ac:dyDescent="0.3">
      <c r="P4913"/>
      <c r="Q4913"/>
      <c r="R4913"/>
      <c r="S4913"/>
      <c r="T4913"/>
    </row>
    <row r="4914" spans="16:20" x14ac:dyDescent="0.3">
      <c r="P4914"/>
      <c r="Q4914"/>
      <c r="R4914"/>
      <c r="S4914"/>
      <c r="T4914"/>
    </row>
    <row r="4915" spans="16:20" x14ac:dyDescent="0.3">
      <c r="P4915"/>
      <c r="Q4915"/>
      <c r="R4915"/>
      <c r="S4915"/>
      <c r="T4915"/>
    </row>
    <row r="4916" spans="16:20" x14ac:dyDescent="0.3">
      <c r="P4916"/>
      <c r="Q4916"/>
      <c r="R4916"/>
      <c r="S4916"/>
      <c r="T4916"/>
    </row>
    <row r="4917" spans="16:20" x14ac:dyDescent="0.3">
      <c r="P4917"/>
      <c r="Q4917"/>
      <c r="R4917"/>
      <c r="S4917"/>
      <c r="T4917"/>
    </row>
    <row r="4918" spans="16:20" x14ac:dyDescent="0.3">
      <c r="P4918"/>
      <c r="Q4918"/>
      <c r="R4918"/>
      <c r="S4918"/>
      <c r="T4918"/>
    </row>
    <row r="4919" spans="16:20" x14ac:dyDescent="0.3">
      <c r="P4919"/>
      <c r="Q4919"/>
      <c r="R4919"/>
      <c r="S4919"/>
      <c r="T4919"/>
    </row>
    <row r="4920" spans="16:20" x14ac:dyDescent="0.3">
      <c r="P4920"/>
      <c r="Q4920"/>
      <c r="R4920"/>
      <c r="S4920"/>
      <c r="T4920"/>
    </row>
    <row r="4921" spans="16:20" x14ac:dyDescent="0.3">
      <c r="P4921"/>
      <c r="Q4921"/>
      <c r="R4921"/>
      <c r="S4921"/>
      <c r="T4921"/>
    </row>
    <row r="4922" spans="16:20" x14ac:dyDescent="0.3">
      <c r="P4922"/>
      <c r="Q4922"/>
      <c r="R4922"/>
      <c r="S4922"/>
      <c r="T4922"/>
    </row>
    <row r="4923" spans="16:20" x14ac:dyDescent="0.3">
      <c r="P4923"/>
      <c r="Q4923"/>
      <c r="R4923"/>
      <c r="S4923"/>
      <c r="T4923"/>
    </row>
    <row r="4924" spans="16:20" x14ac:dyDescent="0.3">
      <c r="P4924"/>
      <c r="Q4924"/>
      <c r="R4924"/>
      <c r="S4924"/>
      <c r="T4924"/>
    </row>
    <row r="4925" spans="16:20" x14ac:dyDescent="0.3">
      <c r="P4925"/>
      <c r="Q4925"/>
      <c r="R4925"/>
      <c r="S4925"/>
      <c r="T4925"/>
    </row>
    <row r="4926" spans="16:20" x14ac:dyDescent="0.3">
      <c r="P4926"/>
      <c r="Q4926"/>
      <c r="R4926"/>
      <c r="S4926"/>
      <c r="T4926"/>
    </row>
    <row r="4927" spans="16:20" x14ac:dyDescent="0.3">
      <c r="P4927"/>
      <c r="Q4927"/>
      <c r="R4927"/>
      <c r="S4927"/>
      <c r="T4927"/>
    </row>
    <row r="4928" spans="16:20" x14ac:dyDescent="0.3">
      <c r="P4928"/>
      <c r="Q4928"/>
      <c r="R4928"/>
      <c r="S4928"/>
      <c r="T4928"/>
    </row>
    <row r="4929" spans="16:20" x14ac:dyDescent="0.3">
      <c r="P4929"/>
      <c r="Q4929"/>
      <c r="R4929"/>
      <c r="S4929"/>
      <c r="T4929"/>
    </row>
    <row r="4930" spans="16:20" x14ac:dyDescent="0.3">
      <c r="P4930"/>
      <c r="Q4930"/>
      <c r="R4930"/>
      <c r="S4930"/>
      <c r="T4930"/>
    </row>
    <row r="4931" spans="16:20" x14ac:dyDescent="0.3">
      <c r="P4931"/>
      <c r="Q4931"/>
      <c r="R4931"/>
      <c r="S4931"/>
      <c r="T4931"/>
    </row>
    <row r="4932" spans="16:20" x14ac:dyDescent="0.3">
      <c r="P4932"/>
      <c r="Q4932"/>
      <c r="R4932"/>
      <c r="S4932"/>
      <c r="T4932"/>
    </row>
    <row r="4933" spans="16:20" x14ac:dyDescent="0.3">
      <c r="P4933"/>
      <c r="Q4933"/>
      <c r="R4933"/>
      <c r="S4933"/>
      <c r="T4933"/>
    </row>
    <row r="4934" spans="16:20" x14ac:dyDescent="0.3">
      <c r="P4934"/>
      <c r="Q4934"/>
      <c r="R4934"/>
      <c r="S4934"/>
      <c r="T4934"/>
    </row>
    <row r="4935" spans="16:20" x14ac:dyDescent="0.3">
      <c r="P4935"/>
      <c r="Q4935"/>
      <c r="R4935"/>
      <c r="S4935"/>
      <c r="T4935"/>
    </row>
    <row r="4936" spans="16:20" x14ac:dyDescent="0.3">
      <c r="P4936"/>
      <c r="Q4936"/>
      <c r="R4936"/>
      <c r="S4936"/>
      <c r="T4936"/>
    </row>
    <row r="4937" spans="16:20" x14ac:dyDescent="0.3">
      <c r="P4937"/>
      <c r="Q4937"/>
      <c r="R4937"/>
      <c r="S4937"/>
      <c r="T4937"/>
    </row>
    <row r="4938" spans="16:20" x14ac:dyDescent="0.3">
      <c r="P4938"/>
      <c r="Q4938"/>
      <c r="R4938"/>
      <c r="S4938"/>
      <c r="T4938"/>
    </row>
    <row r="4939" spans="16:20" x14ac:dyDescent="0.3">
      <c r="P4939"/>
      <c r="Q4939"/>
      <c r="R4939"/>
      <c r="S4939"/>
      <c r="T4939"/>
    </row>
    <row r="4940" spans="16:20" x14ac:dyDescent="0.3">
      <c r="P4940"/>
      <c r="Q4940"/>
      <c r="R4940"/>
      <c r="S4940"/>
      <c r="T4940"/>
    </row>
    <row r="4941" spans="16:20" x14ac:dyDescent="0.3">
      <c r="P4941"/>
      <c r="Q4941"/>
      <c r="R4941"/>
      <c r="S4941"/>
      <c r="T4941"/>
    </row>
    <row r="4942" spans="16:20" x14ac:dyDescent="0.3">
      <c r="P4942"/>
      <c r="Q4942"/>
      <c r="R4942"/>
      <c r="S4942"/>
      <c r="T4942"/>
    </row>
    <row r="4943" spans="16:20" x14ac:dyDescent="0.3">
      <c r="P4943"/>
      <c r="Q4943"/>
      <c r="R4943"/>
      <c r="S4943"/>
      <c r="T4943"/>
    </row>
    <row r="4944" spans="16:20" x14ac:dyDescent="0.3">
      <c r="P4944"/>
      <c r="Q4944"/>
      <c r="R4944"/>
      <c r="S4944"/>
      <c r="T4944"/>
    </row>
    <row r="4945" spans="16:20" x14ac:dyDescent="0.3">
      <c r="P4945"/>
      <c r="Q4945"/>
      <c r="R4945"/>
      <c r="S4945"/>
      <c r="T4945"/>
    </row>
    <row r="4946" spans="16:20" x14ac:dyDescent="0.3">
      <c r="P4946"/>
      <c r="Q4946"/>
      <c r="R4946"/>
      <c r="S4946"/>
      <c r="T4946"/>
    </row>
    <row r="4947" spans="16:20" x14ac:dyDescent="0.3">
      <c r="P4947"/>
      <c r="Q4947"/>
      <c r="R4947"/>
      <c r="S4947"/>
      <c r="T4947"/>
    </row>
    <row r="4948" spans="16:20" x14ac:dyDescent="0.3">
      <c r="P4948"/>
      <c r="Q4948"/>
      <c r="R4948"/>
      <c r="S4948"/>
      <c r="T4948"/>
    </row>
    <row r="4949" spans="16:20" x14ac:dyDescent="0.3">
      <c r="P4949"/>
      <c r="Q4949"/>
      <c r="R4949"/>
      <c r="S4949"/>
      <c r="T4949"/>
    </row>
    <row r="4950" spans="16:20" x14ac:dyDescent="0.3">
      <c r="P4950"/>
      <c r="Q4950"/>
      <c r="R4950"/>
      <c r="S4950"/>
      <c r="T4950"/>
    </row>
    <row r="4951" spans="16:20" x14ac:dyDescent="0.3">
      <c r="P4951"/>
      <c r="Q4951"/>
      <c r="R4951"/>
      <c r="S4951"/>
      <c r="T4951"/>
    </row>
    <row r="4952" spans="16:20" x14ac:dyDescent="0.3">
      <c r="P4952"/>
      <c r="Q4952"/>
      <c r="R4952"/>
      <c r="S4952"/>
      <c r="T4952"/>
    </row>
    <row r="4953" spans="16:20" x14ac:dyDescent="0.3">
      <c r="P4953"/>
      <c r="Q4953"/>
      <c r="R4953"/>
      <c r="S4953"/>
      <c r="T4953"/>
    </row>
    <row r="4954" spans="16:20" x14ac:dyDescent="0.3">
      <c r="P4954"/>
      <c r="Q4954"/>
      <c r="R4954"/>
      <c r="S4954"/>
      <c r="T4954"/>
    </row>
    <row r="4955" spans="16:20" x14ac:dyDescent="0.3">
      <c r="P4955"/>
      <c r="Q4955"/>
      <c r="R4955"/>
      <c r="S4955"/>
      <c r="T4955"/>
    </row>
    <row r="4956" spans="16:20" x14ac:dyDescent="0.3">
      <c r="P4956"/>
      <c r="Q4956"/>
      <c r="R4956"/>
      <c r="S4956"/>
      <c r="T4956"/>
    </row>
    <row r="4957" spans="16:20" x14ac:dyDescent="0.3">
      <c r="P4957"/>
      <c r="Q4957"/>
      <c r="R4957"/>
      <c r="S4957"/>
      <c r="T4957"/>
    </row>
    <row r="4958" spans="16:20" x14ac:dyDescent="0.3">
      <c r="P4958"/>
      <c r="Q4958"/>
      <c r="R4958"/>
      <c r="S4958"/>
      <c r="T4958"/>
    </row>
    <row r="4959" spans="16:20" x14ac:dyDescent="0.3">
      <c r="P4959"/>
      <c r="Q4959"/>
      <c r="R4959"/>
      <c r="S4959"/>
      <c r="T4959"/>
    </row>
    <row r="4960" spans="16:20" x14ac:dyDescent="0.3">
      <c r="P4960"/>
      <c r="Q4960"/>
      <c r="R4960"/>
      <c r="S4960"/>
      <c r="T4960"/>
    </row>
    <row r="4961" spans="16:20" x14ac:dyDescent="0.3">
      <c r="P4961"/>
      <c r="Q4961"/>
      <c r="R4961"/>
      <c r="S4961"/>
      <c r="T4961"/>
    </row>
    <row r="4962" spans="16:20" x14ac:dyDescent="0.3">
      <c r="P4962"/>
      <c r="Q4962"/>
      <c r="R4962"/>
      <c r="S4962"/>
      <c r="T4962"/>
    </row>
    <row r="4963" spans="16:20" x14ac:dyDescent="0.3">
      <c r="P4963"/>
      <c r="Q4963"/>
      <c r="R4963"/>
      <c r="S4963"/>
      <c r="T4963"/>
    </row>
    <row r="4964" spans="16:20" x14ac:dyDescent="0.3">
      <c r="P4964"/>
      <c r="Q4964"/>
      <c r="R4964"/>
      <c r="S4964"/>
      <c r="T4964"/>
    </row>
    <row r="4965" spans="16:20" x14ac:dyDescent="0.3">
      <c r="P4965"/>
      <c r="Q4965"/>
      <c r="R4965"/>
      <c r="S4965"/>
      <c r="T4965"/>
    </row>
    <row r="4966" spans="16:20" x14ac:dyDescent="0.3">
      <c r="P4966"/>
      <c r="Q4966"/>
      <c r="R4966"/>
      <c r="S4966"/>
      <c r="T4966"/>
    </row>
    <row r="4967" spans="16:20" x14ac:dyDescent="0.3">
      <c r="P4967"/>
      <c r="Q4967"/>
      <c r="R4967"/>
      <c r="S4967"/>
      <c r="T4967"/>
    </row>
    <row r="4968" spans="16:20" x14ac:dyDescent="0.3">
      <c r="P4968"/>
      <c r="Q4968"/>
      <c r="R4968"/>
      <c r="S4968"/>
      <c r="T4968"/>
    </row>
    <row r="4969" spans="16:20" x14ac:dyDescent="0.3">
      <c r="P4969"/>
      <c r="Q4969"/>
      <c r="R4969"/>
      <c r="S4969"/>
      <c r="T4969"/>
    </row>
    <row r="4970" spans="16:20" x14ac:dyDescent="0.3">
      <c r="P4970"/>
      <c r="Q4970"/>
      <c r="R4970"/>
      <c r="S4970"/>
      <c r="T4970"/>
    </row>
    <row r="4971" spans="16:20" x14ac:dyDescent="0.3">
      <c r="P4971"/>
      <c r="Q4971"/>
      <c r="R4971"/>
      <c r="S4971"/>
      <c r="T4971"/>
    </row>
    <row r="4972" spans="16:20" x14ac:dyDescent="0.3">
      <c r="P4972"/>
      <c r="Q4972"/>
      <c r="R4972"/>
      <c r="S4972"/>
      <c r="T4972"/>
    </row>
    <row r="4973" spans="16:20" x14ac:dyDescent="0.3">
      <c r="P4973"/>
      <c r="Q4973"/>
      <c r="R4973"/>
      <c r="S4973"/>
      <c r="T4973"/>
    </row>
    <row r="4974" spans="16:20" x14ac:dyDescent="0.3">
      <c r="P4974"/>
      <c r="Q4974"/>
      <c r="R4974"/>
      <c r="S4974"/>
      <c r="T4974"/>
    </row>
    <row r="4975" spans="16:20" x14ac:dyDescent="0.3">
      <c r="P4975"/>
      <c r="Q4975"/>
      <c r="R4975"/>
      <c r="S4975"/>
      <c r="T4975"/>
    </row>
    <row r="4976" spans="16:20" x14ac:dyDescent="0.3">
      <c r="P4976"/>
      <c r="Q4976"/>
      <c r="R4976"/>
      <c r="S4976"/>
      <c r="T4976"/>
    </row>
    <row r="4977" spans="16:20" x14ac:dyDescent="0.3">
      <c r="P4977"/>
      <c r="Q4977"/>
      <c r="R4977"/>
      <c r="S4977"/>
      <c r="T4977"/>
    </row>
    <row r="4978" spans="16:20" x14ac:dyDescent="0.3">
      <c r="P4978"/>
      <c r="Q4978"/>
      <c r="R4978"/>
      <c r="S4978"/>
      <c r="T4978"/>
    </row>
    <row r="4979" spans="16:20" x14ac:dyDescent="0.3">
      <c r="P4979"/>
      <c r="Q4979"/>
      <c r="R4979"/>
      <c r="S4979"/>
      <c r="T4979"/>
    </row>
    <row r="4980" spans="16:20" x14ac:dyDescent="0.3">
      <c r="P4980"/>
      <c r="Q4980"/>
      <c r="R4980"/>
      <c r="S4980"/>
      <c r="T4980"/>
    </row>
    <row r="4981" spans="16:20" x14ac:dyDescent="0.3">
      <c r="P4981"/>
      <c r="Q4981"/>
      <c r="R4981"/>
      <c r="S4981"/>
      <c r="T4981"/>
    </row>
    <row r="4982" spans="16:20" x14ac:dyDescent="0.3">
      <c r="P4982"/>
      <c r="Q4982"/>
      <c r="R4982"/>
      <c r="S4982"/>
      <c r="T4982"/>
    </row>
    <row r="4983" spans="16:20" x14ac:dyDescent="0.3">
      <c r="P4983"/>
      <c r="Q4983"/>
      <c r="R4983"/>
      <c r="S4983"/>
      <c r="T4983"/>
    </row>
    <row r="4984" spans="16:20" x14ac:dyDescent="0.3">
      <c r="P4984"/>
      <c r="Q4984"/>
      <c r="R4984"/>
      <c r="S4984"/>
      <c r="T4984"/>
    </row>
    <row r="4985" spans="16:20" x14ac:dyDescent="0.3">
      <c r="P4985"/>
      <c r="Q4985"/>
      <c r="R4985"/>
      <c r="S4985"/>
      <c r="T4985"/>
    </row>
    <row r="4986" spans="16:20" x14ac:dyDescent="0.3">
      <c r="P4986"/>
      <c r="Q4986"/>
      <c r="R4986"/>
      <c r="S4986"/>
      <c r="T4986"/>
    </row>
    <row r="4987" spans="16:20" x14ac:dyDescent="0.3">
      <c r="P4987"/>
      <c r="Q4987"/>
      <c r="R4987"/>
      <c r="S4987"/>
      <c r="T4987"/>
    </row>
    <row r="4988" spans="16:20" x14ac:dyDescent="0.3">
      <c r="P4988"/>
      <c r="Q4988"/>
      <c r="R4988"/>
      <c r="S4988"/>
      <c r="T4988"/>
    </row>
    <row r="4989" spans="16:20" x14ac:dyDescent="0.3">
      <c r="P4989"/>
      <c r="Q4989"/>
      <c r="R4989"/>
      <c r="S4989"/>
      <c r="T4989"/>
    </row>
    <row r="4990" spans="16:20" x14ac:dyDescent="0.3">
      <c r="P4990"/>
      <c r="Q4990"/>
      <c r="R4990"/>
      <c r="S4990"/>
      <c r="T4990"/>
    </row>
    <row r="4991" spans="16:20" x14ac:dyDescent="0.3">
      <c r="P4991"/>
      <c r="Q4991"/>
      <c r="R4991"/>
      <c r="S4991"/>
      <c r="T4991"/>
    </row>
    <row r="4992" spans="16:20" x14ac:dyDescent="0.3">
      <c r="P4992"/>
      <c r="Q4992"/>
      <c r="R4992"/>
      <c r="S4992"/>
      <c r="T4992"/>
    </row>
    <row r="4993" spans="16:20" x14ac:dyDescent="0.3">
      <c r="P4993"/>
      <c r="Q4993"/>
      <c r="R4993"/>
      <c r="S4993"/>
      <c r="T4993"/>
    </row>
    <row r="4994" spans="16:20" x14ac:dyDescent="0.3">
      <c r="P4994"/>
      <c r="Q4994"/>
      <c r="R4994"/>
      <c r="S4994"/>
      <c r="T4994"/>
    </row>
    <row r="4995" spans="16:20" x14ac:dyDescent="0.3">
      <c r="P4995"/>
      <c r="Q4995"/>
      <c r="R4995"/>
      <c r="S4995"/>
      <c r="T4995"/>
    </row>
    <row r="4996" spans="16:20" x14ac:dyDescent="0.3">
      <c r="P4996"/>
      <c r="Q4996"/>
      <c r="R4996"/>
      <c r="S4996"/>
      <c r="T4996"/>
    </row>
    <row r="4997" spans="16:20" x14ac:dyDescent="0.3">
      <c r="P4997"/>
      <c r="Q4997"/>
      <c r="R4997"/>
      <c r="S4997"/>
      <c r="T4997"/>
    </row>
    <row r="4998" spans="16:20" x14ac:dyDescent="0.3">
      <c r="P4998"/>
      <c r="Q4998"/>
      <c r="R4998"/>
      <c r="S4998"/>
      <c r="T4998"/>
    </row>
    <row r="4999" spans="16:20" x14ac:dyDescent="0.3">
      <c r="P4999"/>
      <c r="Q4999"/>
      <c r="R4999"/>
      <c r="S4999"/>
      <c r="T4999"/>
    </row>
    <row r="5000" spans="16:20" x14ac:dyDescent="0.3">
      <c r="P5000"/>
      <c r="Q5000"/>
      <c r="R5000"/>
      <c r="S5000"/>
      <c r="T5000"/>
    </row>
    <row r="5001" spans="16:20" x14ac:dyDescent="0.3">
      <c r="P5001"/>
      <c r="Q5001"/>
      <c r="R5001"/>
      <c r="S5001"/>
      <c r="T5001"/>
    </row>
    <row r="5002" spans="16:20" x14ac:dyDescent="0.3">
      <c r="P5002"/>
      <c r="Q5002"/>
      <c r="R5002"/>
      <c r="S5002"/>
      <c r="T5002"/>
    </row>
    <row r="5003" spans="16:20" x14ac:dyDescent="0.3">
      <c r="P5003"/>
      <c r="Q5003"/>
      <c r="R5003"/>
      <c r="S5003"/>
      <c r="T5003"/>
    </row>
    <row r="5004" spans="16:20" x14ac:dyDescent="0.3">
      <c r="P5004"/>
      <c r="Q5004"/>
      <c r="R5004"/>
      <c r="S5004"/>
      <c r="T5004"/>
    </row>
    <row r="5005" spans="16:20" x14ac:dyDescent="0.3">
      <c r="P5005"/>
      <c r="Q5005"/>
      <c r="R5005"/>
      <c r="S5005"/>
      <c r="T5005"/>
    </row>
    <row r="5006" spans="16:20" x14ac:dyDescent="0.3">
      <c r="P5006"/>
      <c r="Q5006"/>
      <c r="R5006"/>
      <c r="S5006"/>
      <c r="T5006"/>
    </row>
    <row r="5007" spans="16:20" x14ac:dyDescent="0.3">
      <c r="P5007"/>
      <c r="Q5007"/>
      <c r="R5007"/>
      <c r="S5007"/>
      <c r="T5007"/>
    </row>
    <row r="5008" spans="16:20" x14ac:dyDescent="0.3">
      <c r="P5008"/>
      <c r="Q5008"/>
      <c r="R5008"/>
      <c r="S5008"/>
      <c r="T5008"/>
    </row>
    <row r="5009" spans="16:20" x14ac:dyDescent="0.3">
      <c r="P5009"/>
      <c r="Q5009"/>
      <c r="R5009"/>
      <c r="S5009"/>
      <c r="T5009"/>
    </row>
    <row r="5010" spans="16:20" x14ac:dyDescent="0.3">
      <c r="P5010"/>
      <c r="Q5010"/>
      <c r="R5010"/>
      <c r="S5010"/>
      <c r="T5010"/>
    </row>
    <row r="5011" spans="16:20" x14ac:dyDescent="0.3">
      <c r="P5011"/>
      <c r="Q5011"/>
      <c r="R5011"/>
      <c r="S5011"/>
      <c r="T5011"/>
    </row>
    <row r="5012" spans="16:20" x14ac:dyDescent="0.3">
      <c r="P5012"/>
      <c r="Q5012"/>
      <c r="R5012"/>
      <c r="S5012"/>
      <c r="T5012"/>
    </row>
    <row r="5013" spans="16:20" x14ac:dyDescent="0.3">
      <c r="P5013"/>
      <c r="Q5013"/>
      <c r="R5013"/>
      <c r="S5013"/>
      <c r="T5013"/>
    </row>
    <row r="5014" spans="16:20" x14ac:dyDescent="0.3">
      <c r="P5014"/>
      <c r="Q5014"/>
      <c r="R5014"/>
      <c r="S5014"/>
      <c r="T5014"/>
    </row>
    <row r="5015" spans="16:20" x14ac:dyDescent="0.3">
      <c r="P5015"/>
      <c r="Q5015"/>
      <c r="R5015"/>
      <c r="S5015"/>
      <c r="T5015"/>
    </row>
    <row r="5016" spans="16:20" x14ac:dyDescent="0.3">
      <c r="P5016"/>
      <c r="Q5016"/>
      <c r="R5016"/>
      <c r="S5016"/>
      <c r="T5016"/>
    </row>
    <row r="5017" spans="16:20" x14ac:dyDescent="0.3">
      <c r="P5017"/>
      <c r="Q5017"/>
      <c r="R5017"/>
      <c r="S5017"/>
      <c r="T5017"/>
    </row>
    <row r="5018" spans="16:20" x14ac:dyDescent="0.3">
      <c r="P5018"/>
      <c r="Q5018"/>
      <c r="R5018"/>
      <c r="S5018"/>
      <c r="T5018"/>
    </row>
    <row r="5019" spans="16:20" x14ac:dyDescent="0.3">
      <c r="P5019"/>
      <c r="Q5019"/>
      <c r="R5019"/>
      <c r="S5019"/>
      <c r="T5019"/>
    </row>
    <row r="5020" spans="16:20" x14ac:dyDescent="0.3">
      <c r="P5020"/>
      <c r="Q5020"/>
      <c r="R5020"/>
      <c r="S5020"/>
      <c r="T5020"/>
    </row>
    <row r="5021" spans="16:20" x14ac:dyDescent="0.3">
      <c r="P5021"/>
      <c r="Q5021"/>
      <c r="R5021"/>
      <c r="S5021"/>
      <c r="T5021"/>
    </row>
    <row r="5022" spans="16:20" x14ac:dyDescent="0.3">
      <c r="P5022"/>
      <c r="Q5022"/>
      <c r="R5022"/>
      <c r="S5022"/>
      <c r="T5022"/>
    </row>
    <row r="5023" spans="16:20" x14ac:dyDescent="0.3">
      <c r="P5023"/>
      <c r="Q5023"/>
      <c r="R5023"/>
      <c r="S5023"/>
      <c r="T5023"/>
    </row>
    <row r="5024" spans="16:20" x14ac:dyDescent="0.3">
      <c r="P5024"/>
      <c r="Q5024"/>
      <c r="R5024"/>
      <c r="S5024"/>
      <c r="T5024"/>
    </row>
    <row r="5025" spans="16:20" x14ac:dyDescent="0.3">
      <c r="P5025"/>
      <c r="Q5025"/>
      <c r="R5025"/>
      <c r="S5025"/>
      <c r="T5025"/>
    </row>
    <row r="5026" spans="16:20" x14ac:dyDescent="0.3">
      <c r="P5026"/>
      <c r="Q5026"/>
      <c r="R5026"/>
      <c r="S5026"/>
      <c r="T5026"/>
    </row>
    <row r="5027" spans="16:20" x14ac:dyDescent="0.3">
      <c r="P5027"/>
      <c r="Q5027"/>
      <c r="R5027"/>
      <c r="S5027"/>
      <c r="T5027"/>
    </row>
    <row r="5028" spans="16:20" x14ac:dyDescent="0.3">
      <c r="P5028"/>
      <c r="Q5028"/>
      <c r="R5028"/>
      <c r="S5028"/>
      <c r="T5028"/>
    </row>
    <row r="5029" spans="16:20" x14ac:dyDescent="0.3">
      <c r="P5029"/>
      <c r="Q5029"/>
      <c r="R5029"/>
      <c r="S5029"/>
      <c r="T5029"/>
    </row>
    <row r="5030" spans="16:20" x14ac:dyDescent="0.3">
      <c r="P5030"/>
      <c r="Q5030"/>
      <c r="R5030"/>
      <c r="S5030"/>
      <c r="T5030"/>
    </row>
    <row r="5031" spans="16:20" x14ac:dyDescent="0.3">
      <c r="P5031"/>
      <c r="Q5031"/>
      <c r="R5031"/>
      <c r="S5031"/>
      <c r="T5031"/>
    </row>
    <row r="5032" spans="16:20" x14ac:dyDescent="0.3">
      <c r="P5032"/>
      <c r="Q5032"/>
      <c r="R5032"/>
      <c r="S5032"/>
      <c r="T5032"/>
    </row>
    <row r="5033" spans="16:20" x14ac:dyDescent="0.3">
      <c r="P5033"/>
      <c r="Q5033"/>
      <c r="R5033"/>
      <c r="S5033"/>
      <c r="T5033"/>
    </row>
    <row r="5034" spans="16:20" x14ac:dyDescent="0.3">
      <c r="P5034"/>
      <c r="Q5034"/>
      <c r="R5034"/>
      <c r="S5034"/>
      <c r="T5034"/>
    </row>
    <row r="5035" spans="16:20" x14ac:dyDescent="0.3">
      <c r="P5035"/>
      <c r="Q5035"/>
      <c r="R5035"/>
      <c r="S5035"/>
      <c r="T5035"/>
    </row>
    <row r="5036" spans="16:20" x14ac:dyDescent="0.3">
      <c r="P5036"/>
      <c r="Q5036"/>
      <c r="R5036"/>
      <c r="S5036"/>
      <c r="T5036"/>
    </row>
    <row r="5037" spans="16:20" x14ac:dyDescent="0.3">
      <c r="P5037"/>
      <c r="Q5037"/>
      <c r="R5037"/>
      <c r="S5037"/>
      <c r="T5037"/>
    </row>
    <row r="5038" spans="16:20" x14ac:dyDescent="0.3">
      <c r="P5038"/>
      <c r="Q5038"/>
      <c r="R5038"/>
      <c r="S5038"/>
      <c r="T5038"/>
    </row>
    <row r="5039" spans="16:20" x14ac:dyDescent="0.3">
      <c r="P5039"/>
      <c r="Q5039"/>
      <c r="R5039"/>
      <c r="S5039"/>
      <c r="T5039"/>
    </row>
    <row r="5040" spans="16:20" x14ac:dyDescent="0.3">
      <c r="P5040"/>
      <c r="Q5040"/>
      <c r="R5040"/>
      <c r="S5040"/>
      <c r="T5040"/>
    </row>
    <row r="5041" spans="16:20" x14ac:dyDescent="0.3">
      <c r="P5041"/>
      <c r="Q5041"/>
      <c r="R5041"/>
      <c r="S5041"/>
      <c r="T5041"/>
    </row>
    <row r="5042" spans="16:20" x14ac:dyDescent="0.3">
      <c r="P5042"/>
      <c r="Q5042"/>
      <c r="R5042"/>
      <c r="S5042"/>
      <c r="T5042"/>
    </row>
    <row r="5043" spans="16:20" x14ac:dyDescent="0.3">
      <c r="P5043"/>
      <c r="Q5043"/>
      <c r="R5043"/>
      <c r="S5043"/>
      <c r="T5043"/>
    </row>
    <row r="5044" spans="16:20" x14ac:dyDescent="0.3">
      <c r="P5044"/>
      <c r="Q5044"/>
      <c r="R5044"/>
      <c r="S5044"/>
      <c r="T5044"/>
    </row>
    <row r="5045" spans="16:20" x14ac:dyDescent="0.3">
      <c r="P5045"/>
      <c r="Q5045"/>
      <c r="R5045"/>
      <c r="S5045"/>
      <c r="T5045"/>
    </row>
    <row r="5046" spans="16:20" x14ac:dyDescent="0.3">
      <c r="P5046"/>
      <c r="Q5046"/>
      <c r="R5046"/>
      <c r="S5046"/>
      <c r="T5046"/>
    </row>
    <row r="5047" spans="16:20" x14ac:dyDescent="0.3">
      <c r="P5047"/>
      <c r="Q5047"/>
      <c r="R5047"/>
      <c r="S5047"/>
      <c r="T5047"/>
    </row>
    <row r="5048" spans="16:20" x14ac:dyDescent="0.3">
      <c r="P5048"/>
      <c r="Q5048"/>
      <c r="R5048"/>
      <c r="S5048"/>
      <c r="T5048"/>
    </row>
    <row r="5049" spans="16:20" x14ac:dyDescent="0.3">
      <c r="P5049"/>
      <c r="Q5049"/>
      <c r="R5049"/>
      <c r="S5049"/>
      <c r="T5049"/>
    </row>
    <row r="5050" spans="16:20" x14ac:dyDescent="0.3">
      <c r="P5050"/>
      <c r="Q5050"/>
      <c r="R5050"/>
      <c r="S5050"/>
      <c r="T5050"/>
    </row>
    <row r="5051" spans="16:20" x14ac:dyDescent="0.3">
      <c r="P5051"/>
      <c r="Q5051"/>
      <c r="R5051"/>
      <c r="S5051"/>
      <c r="T5051"/>
    </row>
    <row r="5052" spans="16:20" x14ac:dyDescent="0.3">
      <c r="P5052"/>
      <c r="Q5052"/>
      <c r="R5052"/>
      <c r="S5052"/>
      <c r="T5052"/>
    </row>
    <row r="5053" spans="16:20" x14ac:dyDescent="0.3">
      <c r="P5053"/>
      <c r="Q5053"/>
      <c r="R5053"/>
      <c r="S5053"/>
      <c r="T5053"/>
    </row>
    <row r="5054" spans="16:20" x14ac:dyDescent="0.3">
      <c r="P5054"/>
      <c r="Q5054"/>
      <c r="R5054"/>
      <c r="S5054"/>
      <c r="T5054"/>
    </row>
    <row r="5055" spans="16:20" x14ac:dyDescent="0.3">
      <c r="P5055"/>
      <c r="Q5055"/>
      <c r="R5055"/>
      <c r="S5055"/>
      <c r="T5055"/>
    </row>
    <row r="5056" spans="16:20" x14ac:dyDescent="0.3">
      <c r="P5056"/>
      <c r="Q5056"/>
      <c r="R5056"/>
      <c r="S5056"/>
      <c r="T5056"/>
    </row>
    <row r="5057" spans="16:20" x14ac:dyDescent="0.3">
      <c r="P5057"/>
      <c r="Q5057"/>
      <c r="R5057"/>
      <c r="S5057"/>
      <c r="T5057"/>
    </row>
    <row r="5058" spans="16:20" x14ac:dyDescent="0.3">
      <c r="P5058"/>
      <c r="Q5058"/>
      <c r="R5058"/>
      <c r="S5058"/>
      <c r="T5058"/>
    </row>
    <row r="5059" spans="16:20" x14ac:dyDescent="0.3">
      <c r="P5059"/>
      <c r="Q5059"/>
      <c r="R5059"/>
      <c r="S5059"/>
      <c r="T5059"/>
    </row>
    <row r="5060" spans="16:20" x14ac:dyDescent="0.3">
      <c r="P5060"/>
      <c r="Q5060"/>
      <c r="R5060"/>
      <c r="S5060"/>
      <c r="T5060"/>
    </row>
    <row r="5061" spans="16:20" x14ac:dyDescent="0.3">
      <c r="P5061"/>
      <c r="Q5061"/>
      <c r="R5061"/>
      <c r="S5061"/>
      <c r="T5061"/>
    </row>
    <row r="5062" spans="16:20" x14ac:dyDescent="0.3">
      <c r="P5062"/>
      <c r="Q5062"/>
      <c r="R5062"/>
      <c r="S5062"/>
      <c r="T5062"/>
    </row>
    <row r="5063" spans="16:20" x14ac:dyDescent="0.3">
      <c r="P5063"/>
      <c r="Q5063"/>
      <c r="R5063"/>
      <c r="S5063"/>
      <c r="T5063"/>
    </row>
    <row r="5064" spans="16:20" x14ac:dyDescent="0.3">
      <c r="P5064"/>
      <c r="Q5064"/>
      <c r="R5064"/>
      <c r="S5064"/>
      <c r="T5064"/>
    </row>
    <row r="5065" spans="16:20" x14ac:dyDescent="0.3">
      <c r="P5065"/>
      <c r="Q5065"/>
      <c r="R5065"/>
      <c r="S5065"/>
      <c r="T5065"/>
    </row>
    <row r="5066" spans="16:20" x14ac:dyDescent="0.3">
      <c r="P5066"/>
      <c r="Q5066"/>
      <c r="R5066"/>
      <c r="S5066"/>
      <c r="T5066"/>
    </row>
    <row r="5067" spans="16:20" x14ac:dyDescent="0.3">
      <c r="P5067"/>
      <c r="Q5067"/>
      <c r="R5067"/>
      <c r="S5067"/>
      <c r="T5067"/>
    </row>
    <row r="5068" spans="16:20" x14ac:dyDescent="0.3">
      <c r="P5068"/>
      <c r="Q5068"/>
      <c r="R5068"/>
      <c r="S5068"/>
      <c r="T5068"/>
    </row>
    <row r="5069" spans="16:20" x14ac:dyDescent="0.3">
      <c r="P5069"/>
      <c r="Q5069"/>
      <c r="R5069"/>
      <c r="S5069"/>
      <c r="T5069"/>
    </row>
    <row r="5070" spans="16:20" x14ac:dyDescent="0.3">
      <c r="P5070"/>
      <c r="Q5070"/>
      <c r="R5070"/>
      <c r="S5070"/>
      <c r="T5070"/>
    </row>
    <row r="5071" spans="16:20" x14ac:dyDescent="0.3">
      <c r="P5071"/>
      <c r="Q5071"/>
      <c r="R5071"/>
      <c r="S5071"/>
      <c r="T5071"/>
    </row>
    <row r="5072" spans="16:20" x14ac:dyDescent="0.3">
      <c r="P5072"/>
      <c r="Q5072"/>
      <c r="R5072"/>
      <c r="S5072"/>
      <c r="T5072"/>
    </row>
    <row r="5073" spans="16:20" x14ac:dyDescent="0.3">
      <c r="P5073"/>
      <c r="Q5073"/>
      <c r="R5073"/>
      <c r="S5073"/>
      <c r="T5073"/>
    </row>
    <row r="5074" spans="16:20" x14ac:dyDescent="0.3">
      <c r="P5074"/>
      <c r="Q5074"/>
      <c r="R5074"/>
      <c r="S5074"/>
      <c r="T5074"/>
    </row>
    <row r="5075" spans="16:20" x14ac:dyDescent="0.3">
      <c r="P5075"/>
      <c r="Q5075"/>
      <c r="R5075"/>
      <c r="S5075"/>
      <c r="T5075"/>
    </row>
    <row r="5076" spans="16:20" x14ac:dyDescent="0.3">
      <c r="P5076"/>
      <c r="Q5076"/>
      <c r="R5076"/>
      <c r="S5076"/>
      <c r="T5076"/>
    </row>
    <row r="5077" spans="16:20" x14ac:dyDescent="0.3">
      <c r="P5077"/>
      <c r="Q5077"/>
      <c r="R5077"/>
      <c r="S5077"/>
      <c r="T5077"/>
    </row>
    <row r="5078" spans="16:20" x14ac:dyDescent="0.3">
      <c r="P5078"/>
      <c r="Q5078"/>
      <c r="R5078"/>
      <c r="S5078"/>
      <c r="T5078"/>
    </row>
    <row r="5079" spans="16:20" x14ac:dyDescent="0.3">
      <c r="P5079"/>
      <c r="Q5079"/>
      <c r="R5079"/>
      <c r="S5079"/>
      <c r="T5079"/>
    </row>
    <row r="5080" spans="16:20" x14ac:dyDescent="0.3">
      <c r="P5080"/>
      <c r="Q5080"/>
      <c r="R5080"/>
      <c r="S5080"/>
      <c r="T5080"/>
    </row>
    <row r="5081" spans="16:20" x14ac:dyDescent="0.3">
      <c r="P5081"/>
      <c r="Q5081"/>
      <c r="R5081"/>
      <c r="S5081"/>
      <c r="T5081"/>
    </row>
    <row r="5082" spans="16:20" x14ac:dyDescent="0.3">
      <c r="P5082"/>
      <c r="Q5082"/>
      <c r="R5082"/>
      <c r="S5082"/>
      <c r="T5082"/>
    </row>
    <row r="5083" spans="16:20" x14ac:dyDescent="0.3">
      <c r="P5083"/>
      <c r="Q5083"/>
      <c r="R5083"/>
      <c r="S5083"/>
      <c r="T5083"/>
    </row>
    <row r="5084" spans="16:20" x14ac:dyDescent="0.3">
      <c r="P5084"/>
      <c r="Q5084"/>
      <c r="R5084"/>
      <c r="S5084"/>
      <c r="T5084"/>
    </row>
    <row r="5085" spans="16:20" x14ac:dyDescent="0.3">
      <c r="P5085"/>
      <c r="Q5085"/>
      <c r="R5085"/>
      <c r="S5085"/>
      <c r="T5085"/>
    </row>
    <row r="5086" spans="16:20" x14ac:dyDescent="0.3">
      <c r="P5086"/>
      <c r="Q5086"/>
      <c r="R5086"/>
      <c r="S5086"/>
      <c r="T5086"/>
    </row>
    <row r="5087" spans="16:20" x14ac:dyDescent="0.3">
      <c r="P5087"/>
      <c r="Q5087"/>
      <c r="R5087"/>
      <c r="S5087"/>
      <c r="T5087"/>
    </row>
    <row r="5088" spans="16:20" x14ac:dyDescent="0.3">
      <c r="P5088"/>
      <c r="Q5088"/>
      <c r="R5088"/>
      <c r="S5088"/>
      <c r="T5088"/>
    </row>
    <row r="5089" spans="16:20" x14ac:dyDescent="0.3">
      <c r="P5089"/>
      <c r="Q5089"/>
      <c r="R5089"/>
      <c r="S5089"/>
      <c r="T5089"/>
    </row>
    <row r="5090" spans="16:20" x14ac:dyDescent="0.3">
      <c r="P5090"/>
      <c r="Q5090"/>
      <c r="R5090"/>
      <c r="S5090"/>
      <c r="T5090"/>
    </row>
    <row r="5091" spans="16:20" x14ac:dyDescent="0.3">
      <c r="P5091"/>
      <c r="Q5091"/>
      <c r="R5091"/>
      <c r="S5091"/>
      <c r="T5091"/>
    </row>
    <row r="5092" spans="16:20" x14ac:dyDescent="0.3">
      <c r="P5092"/>
      <c r="Q5092"/>
      <c r="R5092"/>
      <c r="S5092"/>
      <c r="T5092"/>
    </row>
    <row r="5093" spans="16:20" x14ac:dyDescent="0.3">
      <c r="P5093"/>
      <c r="Q5093"/>
      <c r="R5093"/>
      <c r="S5093"/>
      <c r="T5093"/>
    </row>
    <row r="5094" spans="16:20" x14ac:dyDescent="0.3">
      <c r="P5094"/>
      <c r="Q5094"/>
      <c r="R5094"/>
      <c r="S5094"/>
      <c r="T5094"/>
    </row>
    <row r="5095" spans="16:20" x14ac:dyDescent="0.3">
      <c r="P5095"/>
      <c r="Q5095"/>
      <c r="R5095"/>
      <c r="S5095"/>
      <c r="T5095"/>
    </row>
    <row r="5096" spans="16:20" x14ac:dyDescent="0.3">
      <c r="P5096"/>
      <c r="Q5096"/>
      <c r="R5096"/>
      <c r="S5096"/>
      <c r="T5096"/>
    </row>
    <row r="5097" spans="16:20" x14ac:dyDescent="0.3">
      <c r="P5097"/>
      <c r="Q5097"/>
      <c r="R5097"/>
      <c r="S5097"/>
      <c r="T5097"/>
    </row>
    <row r="5098" spans="16:20" x14ac:dyDescent="0.3">
      <c r="P5098"/>
      <c r="Q5098"/>
      <c r="R5098"/>
      <c r="S5098"/>
      <c r="T5098"/>
    </row>
    <row r="5099" spans="16:20" x14ac:dyDescent="0.3">
      <c r="P5099"/>
      <c r="Q5099"/>
      <c r="R5099"/>
      <c r="S5099"/>
      <c r="T5099"/>
    </row>
    <row r="5100" spans="16:20" x14ac:dyDescent="0.3">
      <c r="P5100"/>
      <c r="Q5100"/>
      <c r="R5100"/>
      <c r="S5100"/>
      <c r="T5100"/>
    </row>
    <row r="5101" spans="16:20" x14ac:dyDescent="0.3">
      <c r="P5101"/>
      <c r="Q5101"/>
      <c r="R5101"/>
      <c r="S5101"/>
      <c r="T5101"/>
    </row>
    <row r="5102" spans="16:20" x14ac:dyDescent="0.3">
      <c r="P5102"/>
      <c r="Q5102"/>
      <c r="R5102"/>
      <c r="S5102"/>
      <c r="T5102"/>
    </row>
    <row r="5103" spans="16:20" x14ac:dyDescent="0.3">
      <c r="P5103"/>
      <c r="Q5103"/>
      <c r="R5103"/>
      <c r="S5103"/>
      <c r="T5103"/>
    </row>
    <row r="5104" spans="16:20" x14ac:dyDescent="0.3">
      <c r="P5104"/>
      <c r="Q5104"/>
      <c r="R5104"/>
      <c r="S5104"/>
      <c r="T5104"/>
    </row>
    <row r="5105" spans="16:20" x14ac:dyDescent="0.3">
      <c r="P5105"/>
      <c r="Q5105"/>
      <c r="R5105"/>
      <c r="S5105"/>
      <c r="T5105"/>
    </row>
    <row r="5106" spans="16:20" x14ac:dyDescent="0.3">
      <c r="P5106"/>
      <c r="Q5106"/>
      <c r="R5106"/>
      <c r="S5106"/>
      <c r="T5106"/>
    </row>
    <row r="5107" spans="16:20" x14ac:dyDescent="0.3">
      <c r="P5107"/>
      <c r="Q5107"/>
      <c r="R5107"/>
      <c r="S5107"/>
      <c r="T5107"/>
    </row>
    <row r="5108" spans="16:20" x14ac:dyDescent="0.3">
      <c r="P5108"/>
      <c r="Q5108"/>
      <c r="R5108"/>
      <c r="S5108"/>
      <c r="T5108"/>
    </row>
    <row r="5109" spans="16:20" x14ac:dyDescent="0.3">
      <c r="P5109"/>
      <c r="Q5109"/>
      <c r="R5109"/>
      <c r="S5109"/>
      <c r="T5109"/>
    </row>
    <row r="5110" spans="16:20" x14ac:dyDescent="0.3">
      <c r="P5110"/>
      <c r="Q5110"/>
      <c r="R5110"/>
      <c r="S5110"/>
      <c r="T5110"/>
    </row>
    <row r="5111" spans="16:20" x14ac:dyDescent="0.3">
      <c r="P5111"/>
      <c r="Q5111"/>
      <c r="R5111"/>
      <c r="S5111"/>
      <c r="T5111"/>
    </row>
    <row r="5112" spans="16:20" x14ac:dyDescent="0.3">
      <c r="P5112"/>
      <c r="Q5112"/>
      <c r="R5112"/>
      <c r="S5112"/>
      <c r="T5112"/>
    </row>
    <row r="5113" spans="16:20" x14ac:dyDescent="0.3">
      <c r="P5113"/>
      <c r="Q5113"/>
      <c r="R5113"/>
      <c r="S5113"/>
      <c r="T5113"/>
    </row>
    <row r="5114" spans="16:20" x14ac:dyDescent="0.3">
      <c r="P5114"/>
      <c r="Q5114"/>
      <c r="R5114"/>
      <c r="S5114"/>
      <c r="T5114"/>
    </row>
    <row r="5115" spans="16:20" x14ac:dyDescent="0.3">
      <c r="P5115"/>
      <c r="Q5115"/>
      <c r="R5115"/>
      <c r="S5115"/>
      <c r="T5115"/>
    </row>
    <row r="5116" spans="16:20" x14ac:dyDescent="0.3">
      <c r="P5116"/>
      <c r="Q5116"/>
      <c r="R5116"/>
      <c r="S5116"/>
      <c r="T5116"/>
    </row>
    <row r="5117" spans="16:20" x14ac:dyDescent="0.3">
      <c r="P5117"/>
      <c r="Q5117"/>
      <c r="R5117"/>
      <c r="S5117"/>
      <c r="T5117"/>
    </row>
    <row r="5118" spans="16:20" x14ac:dyDescent="0.3">
      <c r="P5118"/>
      <c r="Q5118"/>
      <c r="R5118"/>
      <c r="S5118"/>
      <c r="T5118"/>
    </row>
    <row r="5119" spans="16:20" x14ac:dyDescent="0.3">
      <c r="P5119"/>
      <c r="Q5119"/>
      <c r="R5119"/>
      <c r="S5119"/>
      <c r="T5119"/>
    </row>
    <row r="5120" spans="16:20" x14ac:dyDescent="0.3">
      <c r="P5120"/>
      <c r="Q5120"/>
      <c r="R5120"/>
      <c r="S5120"/>
      <c r="T5120"/>
    </row>
    <row r="5121" spans="16:20" x14ac:dyDescent="0.3">
      <c r="P5121"/>
      <c r="Q5121"/>
      <c r="R5121"/>
      <c r="S5121"/>
      <c r="T5121"/>
    </row>
    <row r="5122" spans="16:20" x14ac:dyDescent="0.3">
      <c r="P5122"/>
      <c r="Q5122"/>
      <c r="R5122"/>
      <c r="S5122"/>
      <c r="T5122"/>
    </row>
    <row r="5123" spans="16:20" x14ac:dyDescent="0.3">
      <c r="P5123"/>
      <c r="Q5123"/>
      <c r="R5123"/>
      <c r="S5123"/>
      <c r="T5123"/>
    </row>
    <row r="5124" spans="16:20" x14ac:dyDescent="0.3">
      <c r="P5124"/>
      <c r="Q5124"/>
      <c r="R5124"/>
      <c r="S5124"/>
      <c r="T5124"/>
    </row>
    <row r="5125" spans="16:20" x14ac:dyDescent="0.3">
      <c r="P5125"/>
      <c r="Q5125"/>
      <c r="R5125"/>
      <c r="S5125"/>
      <c r="T5125"/>
    </row>
    <row r="5126" spans="16:20" x14ac:dyDescent="0.3">
      <c r="P5126"/>
      <c r="Q5126"/>
      <c r="R5126"/>
      <c r="S5126"/>
      <c r="T5126"/>
    </row>
    <row r="5127" spans="16:20" x14ac:dyDescent="0.3">
      <c r="P5127"/>
      <c r="Q5127"/>
      <c r="R5127"/>
      <c r="S5127"/>
      <c r="T5127"/>
    </row>
    <row r="5128" spans="16:20" x14ac:dyDescent="0.3">
      <c r="P5128"/>
      <c r="Q5128"/>
      <c r="R5128"/>
      <c r="S5128"/>
      <c r="T5128"/>
    </row>
    <row r="5129" spans="16:20" x14ac:dyDescent="0.3">
      <c r="P5129"/>
      <c r="Q5129"/>
      <c r="R5129"/>
      <c r="S5129"/>
      <c r="T5129"/>
    </row>
    <row r="5130" spans="16:20" x14ac:dyDescent="0.3">
      <c r="P5130"/>
      <c r="Q5130"/>
      <c r="R5130"/>
      <c r="S5130"/>
      <c r="T5130"/>
    </row>
    <row r="5131" spans="16:20" x14ac:dyDescent="0.3">
      <c r="P5131"/>
      <c r="Q5131"/>
      <c r="R5131"/>
      <c r="S5131"/>
      <c r="T5131"/>
    </row>
    <row r="5132" spans="16:20" x14ac:dyDescent="0.3">
      <c r="P5132"/>
      <c r="Q5132"/>
      <c r="R5132"/>
      <c r="S5132"/>
      <c r="T5132"/>
    </row>
    <row r="5133" spans="16:20" x14ac:dyDescent="0.3">
      <c r="P5133"/>
      <c r="Q5133"/>
      <c r="R5133"/>
      <c r="S5133"/>
      <c r="T5133"/>
    </row>
    <row r="5134" spans="16:20" x14ac:dyDescent="0.3">
      <c r="P5134"/>
      <c r="Q5134"/>
      <c r="R5134"/>
      <c r="S5134"/>
      <c r="T5134"/>
    </row>
    <row r="5135" spans="16:20" x14ac:dyDescent="0.3">
      <c r="P5135"/>
      <c r="Q5135"/>
      <c r="R5135"/>
      <c r="S5135"/>
      <c r="T5135"/>
    </row>
    <row r="5136" spans="16:20" x14ac:dyDescent="0.3">
      <c r="P5136"/>
      <c r="Q5136"/>
      <c r="R5136"/>
      <c r="S5136"/>
      <c r="T5136"/>
    </row>
    <row r="5137" spans="16:20" x14ac:dyDescent="0.3">
      <c r="P5137"/>
      <c r="Q5137"/>
      <c r="R5137"/>
      <c r="S5137"/>
      <c r="T5137"/>
    </row>
    <row r="5138" spans="16:20" x14ac:dyDescent="0.3">
      <c r="P5138"/>
      <c r="Q5138"/>
      <c r="R5138"/>
      <c r="S5138"/>
      <c r="T5138"/>
    </row>
    <row r="5139" spans="16:20" x14ac:dyDescent="0.3">
      <c r="P5139"/>
      <c r="Q5139"/>
      <c r="R5139"/>
      <c r="S5139"/>
      <c r="T5139"/>
    </row>
    <row r="5140" spans="16:20" x14ac:dyDescent="0.3">
      <c r="P5140"/>
      <c r="Q5140"/>
      <c r="R5140"/>
      <c r="S5140"/>
      <c r="T5140"/>
    </row>
    <row r="5141" spans="16:20" x14ac:dyDescent="0.3">
      <c r="P5141"/>
      <c r="Q5141"/>
      <c r="R5141"/>
      <c r="S5141"/>
      <c r="T5141"/>
    </row>
    <row r="5142" spans="16:20" x14ac:dyDescent="0.3">
      <c r="P5142"/>
      <c r="Q5142"/>
      <c r="R5142"/>
      <c r="S5142"/>
      <c r="T5142"/>
    </row>
    <row r="5143" spans="16:20" x14ac:dyDescent="0.3">
      <c r="P5143"/>
      <c r="Q5143"/>
      <c r="R5143"/>
      <c r="S5143"/>
      <c r="T5143"/>
    </row>
    <row r="5144" spans="16:20" x14ac:dyDescent="0.3">
      <c r="P5144"/>
      <c r="Q5144"/>
      <c r="R5144"/>
      <c r="S5144"/>
      <c r="T5144"/>
    </row>
    <row r="5145" spans="16:20" x14ac:dyDescent="0.3">
      <c r="P5145"/>
      <c r="Q5145"/>
      <c r="R5145"/>
      <c r="S5145"/>
      <c r="T5145"/>
    </row>
    <row r="5146" spans="16:20" x14ac:dyDescent="0.3">
      <c r="P5146"/>
      <c r="Q5146"/>
      <c r="R5146"/>
      <c r="S5146"/>
      <c r="T5146"/>
    </row>
    <row r="5147" spans="16:20" x14ac:dyDescent="0.3">
      <c r="P5147"/>
      <c r="Q5147"/>
      <c r="R5147"/>
      <c r="S5147"/>
      <c r="T5147"/>
    </row>
    <row r="5148" spans="16:20" x14ac:dyDescent="0.3">
      <c r="P5148"/>
      <c r="Q5148"/>
      <c r="R5148"/>
      <c r="S5148"/>
      <c r="T5148"/>
    </row>
    <row r="5149" spans="16:20" x14ac:dyDescent="0.3">
      <c r="P5149"/>
      <c r="Q5149"/>
      <c r="R5149"/>
      <c r="S5149"/>
      <c r="T5149"/>
    </row>
    <row r="5150" spans="16:20" x14ac:dyDescent="0.3">
      <c r="P5150"/>
      <c r="Q5150"/>
      <c r="R5150"/>
      <c r="S5150"/>
      <c r="T5150"/>
    </row>
    <row r="5151" spans="16:20" x14ac:dyDescent="0.3">
      <c r="P5151"/>
      <c r="Q5151"/>
      <c r="R5151"/>
      <c r="S5151"/>
      <c r="T5151"/>
    </row>
    <row r="5152" spans="16:20" x14ac:dyDescent="0.3">
      <c r="P5152"/>
      <c r="Q5152"/>
      <c r="R5152"/>
      <c r="S5152"/>
      <c r="T5152"/>
    </row>
    <row r="5153" spans="16:20" x14ac:dyDescent="0.3">
      <c r="P5153"/>
      <c r="Q5153"/>
      <c r="R5153"/>
      <c r="S5153"/>
      <c r="T5153"/>
    </row>
    <row r="5154" spans="16:20" x14ac:dyDescent="0.3">
      <c r="P5154"/>
      <c r="Q5154"/>
      <c r="R5154"/>
      <c r="S5154"/>
      <c r="T5154"/>
    </row>
    <row r="5155" spans="16:20" x14ac:dyDescent="0.3">
      <c r="P5155"/>
      <c r="Q5155"/>
      <c r="R5155"/>
      <c r="S5155"/>
      <c r="T5155"/>
    </row>
    <row r="5156" spans="16:20" x14ac:dyDescent="0.3">
      <c r="P5156"/>
      <c r="Q5156"/>
      <c r="R5156"/>
      <c r="S5156"/>
      <c r="T5156"/>
    </row>
    <row r="5157" spans="16:20" x14ac:dyDescent="0.3">
      <c r="P5157"/>
      <c r="Q5157"/>
      <c r="R5157"/>
      <c r="S5157"/>
      <c r="T5157"/>
    </row>
    <row r="5158" spans="16:20" x14ac:dyDescent="0.3">
      <c r="P5158"/>
      <c r="Q5158"/>
      <c r="R5158"/>
      <c r="S5158"/>
      <c r="T5158"/>
    </row>
    <row r="5159" spans="16:20" x14ac:dyDescent="0.3">
      <c r="P5159"/>
      <c r="Q5159"/>
      <c r="R5159"/>
      <c r="S5159"/>
      <c r="T5159"/>
    </row>
    <row r="5160" spans="16:20" x14ac:dyDescent="0.3">
      <c r="P5160"/>
      <c r="Q5160"/>
      <c r="R5160"/>
      <c r="S5160"/>
      <c r="T5160"/>
    </row>
    <row r="5161" spans="16:20" x14ac:dyDescent="0.3">
      <c r="P5161"/>
      <c r="Q5161"/>
      <c r="R5161"/>
      <c r="S5161"/>
      <c r="T5161"/>
    </row>
    <row r="5162" spans="16:20" x14ac:dyDescent="0.3">
      <c r="P5162"/>
      <c r="Q5162"/>
      <c r="R5162"/>
      <c r="S5162"/>
      <c r="T5162"/>
    </row>
    <row r="5163" spans="16:20" x14ac:dyDescent="0.3">
      <c r="P5163"/>
      <c r="Q5163"/>
      <c r="R5163"/>
      <c r="S5163"/>
      <c r="T5163"/>
    </row>
    <row r="5164" spans="16:20" x14ac:dyDescent="0.3">
      <c r="P5164"/>
      <c r="Q5164"/>
      <c r="R5164"/>
      <c r="S5164"/>
      <c r="T5164"/>
    </row>
    <row r="5165" spans="16:20" x14ac:dyDescent="0.3">
      <c r="P5165"/>
      <c r="Q5165"/>
      <c r="R5165"/>
      <c r="S5165"/>
      <c r="T5165"/>
    </row>
    <row r="5166" spans="16:20" x14ac:dyDescent="0.3">
      <c r="P5166"/>
      <c r="Q5166"/>
      <c r="R5166"/>
      <c r="S5166"/>
      <c r="T5166"/>
    </row>
    <row r="5167" spans="16:20" x14ac:dyDescent="0.3">
      <c r="P5167"/>
      <c r="Q5167"/>
      <c r="R5167"/>
      <c r="S5167"/>
      <c r="T5167"/>
    </row>
    <row r="5168" spans="16:20" x14ac:dyDescent="0.3">
      <c r="P5168"/>
      <c r="Q5168"/>
      <c r="R5168"/>
      <c r="S5168"/>
      <c r="T5168"/>
    </row>
    <row r="5169" spans="16:20" x14ac:dyDescent="0.3">
      <c r="P5169"/>
      <c r="Q5169"/>
      <c r="R5169"/>
      <c r="S5169"/>
      <c r="T5169"/>
    </row>
    <row r="5170" spans="16:20" x14ac:dyDescent="0.3">
      <c r="P5170"/>
      <c r="Q5170"/>
      <c r="R5170"/>
      <c r="S5170"/>
      <c r="T5170"/>
    </row>
    <row r="5171" spans="16:20" x14ac:dyDescent="0.3">
      <c r="P5171"/>
      <c r="Q5171"/>
      <c r="R5171"/>
      <c r="S5171"/>
      <c r="T5171"/>
    </row>
    <row r="5172" spans="16:20" x14ac:dyDescent="0.3">
      <c r="P5172"/>
      <c r="Q5172"/>
      <c r="R5172"/>
      <c r="S5172"/>
      <c r="T5172"/>
    </row>
    <row r="5173" spans="16:20" x14ac:dyDescent="0.3">
      <c r="P5173"/>
      <c r="Q5173"/>
      <c r="R5173"/>
      <c r="S5173"/>
      <c r="T5173"/>
    </row>
    <row r="5174" spans="16:20" x14ac:dyDescent="0.3">
      <c r="P5174"/>
      <c r="Q5174"/>
      <c r="R5174"/>
      <c r="S5174"/>
      <c r="T5174"/>
    </row>
    <row r="5175" spans="16:20" x14ac:dyDescent="0.3">
      <c r="P5175"/>
      <c r="Q5175"/>
      <c r="R5175"/>
      <c r="S5175"/>
      <c r="T5175"/>
    </row>
    <row r="5176" spans="16:20" x14ac:dyDescent="0.3">
      <c r="P5176"/>
      <c r="Q5176"/>
      <c r="R5176"/>
      <c r="S5176"/>
      <c r="T5176"/>
    </row>
    <row r="5177" spans="16:20" x14ac:dyDescent="0.3">
      <c r="P5177"/>
      <c r="Q5177"/>
      <c r="R5177"/>
      <c r="S5177"/>
      <c r="T5177"/>
    </row>
    <row r="5178" spans="16:20" x14ac:dyDescent="0.3">
      <c r="P5178"/>
      <c r="Q5178"/>
      <c r="R5178"/>
      <c r="S5178"/>
      <c r="T5178"/>
    </row>
    <row r="5179" spans="16:20" x14ac:dyDescent="0.3">
      <c r="P5179"/>
      <c r="Q5179"/>
      <c r="R5179"/>
      <c r="S5179"/>
      <c r="T5179"/>
    </row>
    <row r="5180" spans="16:20" x14ac:dyDescent="0.3">
      <c r="P5180"/>
      <c r="Q5180"/>
      <c r="R5180"/>
      <c r="S5180"/>
      <c r="T5180"/>
    </row>
    <row r="5181" spans="16:20" x14ac:dyDescent="0.3">
      <c r="P5181"/>
      <c r="Q5181"/>
      <c r="R5181"/>
      <c r="S5181"/>
      <c r="T5181"/>
    </row>
    <row r="5182" spans="16:20" x14ac:dyDescent="0.3">
      <c r="P5182"/>
      <c r="Q5182"/>
      <c r="R5182"/>
      <c r="S5182"/>
      <c r="T5182"/>
    </row>
    <row r="5183" spans="16:20" x14ac:dyDescent="0.3">
      <c r="P5183"/>
      <c r="Q5183"/>
      <c r="R5183"/>
      <c r="S5183"/>
      <c r="T5183"/>
    </row>
    <row r="5184" spans="16:20" x14ac:dyDescent="0.3">
      <c r="P5184"/>
      <c r="Q5184"/>
      <c r="R5184"/>
      <c r="S5184"/>
      <c r="T5184"/>
    </row>
    <row r="5185" spans="16:20" x14ac:dyDescent="0.3">
      <c r="P5185"/>
      <c r="Q5185"/>
      <c r="R5185"/>
      <c r="S5185"/>
      <c r="T5185"/>
    </row>
    <row r="5186" spans="16:20" x14ac:dyDescent="0.3">
      <c r="P5186"/>
      <c r="Q5186"/>
      <c r="R5186"/>
      <c r="S5186"/>
      <c r="T5186"/>
    </row>
    <row r="5187" spans="16:20" x14ac:dyDescent="0.3">
      <c r="P5187"/>
      <c r="Q5187"/>
      <c r="R5187"/>
      <c r="S5187"/>
      <c r="T5187"/>
    </row>
    <row r="5188" spans="16:20" x14ac:dyDescent="0.3">
      <c r="P5188"/>
      <c r="Q5188"/>
      <c r="R5188"/>
      <c r="S5188"/>
      <c r="T5188"/>
    </row>
    <row r="5189" spans="16:20" x14ac:dyDescent="0.3">
      <c r="P5189"/>
      <c r="Q5189"/>
      <c r="R5189"/>
      <c r="S5189"/>
      <c r="T5189"/>
    </row>
    <row r="5190" spans="16:20" x14ac:dyDescent="0.3">
      <c r="P5190"/>
      <c r="Q5190"/>
      <c r="R5190"/>
      <c r="S5190"/>
      <c r="T5190"/>
    </row>
    <row r="5191" spans="16:20" x14ac:dyDescent="0.3">
      <c r="P5191"/>
      <c r="Q5191"/>
      <c r="R5191"/>
      <c r="S5191"/>
      <c r="T5191"/>
    </row>
    <row r="5192" spans="16:20" x14ac:dyDescent="0.3">
      <c r="P5192"/>
      <c r="Q5192"/>
      <c r="R5192"/>
      <c r="S5192"/>
      <c r="T5192"/>
    </row>
    <row r="5193" spans="16:20" x14ac:dyDescent="0.3">
      <c r="P5193"/>
      <c r="Q5193"/>
      <c r="R5193"/>
      <c r="S5193"/>
      <c r="T5193"/>
    </row>
    <row r="5194" spans="16:20" x14ac:dyDescent="0.3">
      <c r="P5194"/>
      <c r="Q5194"/>
      <c r="R5194"/>
      <c r="S5194"/>
      <c r="T5194"/>
    </row>
    <row r="5195" spans="16:20" x14ac:dyDescent="0.3">
      <c r="P5195"/>
      <c r="Q5195"/>
      <c r="R5195"/>
      <c r="S5195"/>
      <c r="T5195"/>
    </row>
    <row r="5196" spans="16:20" x14ac:dyDescent="0.3">
      <c r="P5196"/>
      <c r="Q5196"/>
      <c r="R5196"/>
      <c r="S5196"/>
      <c r="T5196"/>
    </row>
    <row r="5197" spans="16:20" x14ac:dyDescent="0.3">
      <c r="P5197"/>
      <c r="Q5197"/>
      <c r="R5197"/>
      <c r="S5197"/>
      <c r="T5197"/>
    </row>
    <row r="5198" spans="16:20" x14ac:dyDescent="0.3">
      <c r="P5198"/>
      <c r="Q5198"/>
      <c r="R5198"/>
      <c r="S5198"/>
      <c r="T5198"/>
    </row>
    <row r="5199" spans="16:20" x14ac:dyDescent="0.3">
      <c r="P5199"/>
      <c r="Q5199"/>
      <c r="R5199"/>
      <c r="S5199"/>
      <c r="T5199"/>
    </row>
    <row r="5200" spans="16:20" x14ac:dyDescent="0.3">
      <c r="P5200"/>
      <c r="Q5200"/>
      <c r="R5200"/>
      <c r="S5200"/>
      <c r="T5200"/>
    </row>
    <row r="5201" spans="16:20" x14ac:dyDescent="0.3">
      <c r="P5201"/>
      <c r="Q5201"/>
      <c r="R5201"/>
      <c r="S5201"/>
      <c r="T5201"/>
    </row>
    <row r="5202" spans="16:20" x14ac:dyDescent="0.3">
      <c r="P5202"/>
      <c r="Q5202"/>
      <c r="R5202"/>
      <c r="S5202"/>
      <c r="T5202"/>
    </row>
    <row r="5203" spans="16:20" x14ac:dyDescent="0.3">
      <c r="P5203"/>
      <c r="Q5203"/>
      <c r="R5203"/>
      <c r="S5203"/>
      <c r="T5203"/>
    </row>
    <row r="5204" spans="16:20" x14ac:dyDescent="0.3">
      <c r="P5204"/>
      <c r="Q5204"/>
      <c r="R5204"/>
      <c r="S5204"/>
      <c r="T5204"/>
    </row>
    <row r="5205" spans="16:20" x14ac:dyDescent="0.3">
      <c r="P5205"/>
      <c r="Q5205"/>
      <c r="R5205"/>
      <c r="S5205"/>
      <c r="T5205"/>
    </row>
    <row r="5206" spans="16:20" x14ac:dyDescent="0.3">
      <c r="P5206"/>
      <c r="Q5206"/>
      <c r="R5206"/>
      <c r="S5206"/>
      <c r="T5206"/>
    </row>
    <row r="5207" spans="16:20" x14ac:dyDescent="0.3">
      <c r="P5207"/>
      <c r="Q5207"/>
      <c r="R5207"/>
      <c r="S5207"/>
      <c r="T5207"/>
    </row>
    <row r="5208" spans="16:20" x14ac:dyDescent="0.3">
      <c r="P5208"/>
      <c r="Q5208"/>
      <c r="R5208"/>
      <c r="S5208"/>
      <c r="T5208"/>
    </row>
    <row r="5209" spans="16:20" x14ac:dyDescent="0.3">
      <c r="P5209"/>
      <c r="Q5209"/>
      <c r="R5209"/>
      <c r="S5209"/>
      <c r="T5209"/>
    </row>
    <row r="5210" spans="16:20" x14ac:dyDescent="0.3">
      <c r="P5210"/>
      <c r="Q5210"/>
      <c r="R5210"/>
      <c r="S5210"/>
      <c r="T5210"/>
    </row>
    <row r="5211" spans="16:20" x14ac:dyDescent="0.3">
      <c r="P5211"/>
      <c r="Q5211"/>
      <c r="R5211"/>
      <c r="S5211"/>
      <c r="T5211"/>
    </row>
    <row r="5212" spans="16:20" x14ac:dyDescent="0.3">
      <c r="P5212"/>
      <c r="Q5212"/>
      <c r="R5212"/>
      <c r="S5212"/>
      <c r="T5212"/>
    </row>
    <row r="5213" spans="16:20" x14ac:dyDescent="0.3">
      <c r="P5213"/>
      <c r="Q5213"/>
      <c r="R5213"/>
      <c r="S5213"/>
      <c r="T5213"/>
    </row>
    <row r="5214" spans="16:20" x14ac:dyDescent="0.3">
      <c r="P5214"/>
      <c r="Q5214"/>
      <c r="R5214"/>
      <c r="S5214"/>
      <c r="T5214"/>
    </row>
    <row r="5215" spans="16:20" x14ac:dyDescent="0.3">
      <c r="P5215"/>
      <c r="Q5215"/>
      <c r="R5215"/>
      <c r="S5215"/>
      <c r="T5215"/>
    </row>
    <row r="5216" spans="16:20" x14ac:dyDescent="0.3">
      <c r="P5216"/>
      <c r="Q5216"/>
      <c r="R5216"/>
      <c r="S5216"/>
      <c r="T5216"/>
    </row>
    <row r="5217" spans="16:20" x14ac:dyDescent="0.3">
      <c r="P5217"/>
      <c r="Q5217"/>
      <c r="R5217"/>
      <c r="S5217"/>
      <c r="T5217"/>
    </row>
    <row r="5218" spans="16:20" x14ac:dyDescent="0.3">
      <c r="P5218"/>
      <c r="Q5218"/>
      <c r="R5218"/>
      <c r="S5218"/>
      <c r="T5218"/>
    </row>
    <row r="5219" spans="16:20" x14ac:dyDescent="0.3">
      <c r="P5219"/>
      <c r="Q5219"/>
      <c r="R5219"/>
      <c r="S5219"/>
      <c r="T5219"/>
    </row>
    <row r="5220" spans="16:20" x14ac:dyDescent="0.3">
      <c r="P5220"/>
      <c r="Q5220"/>
      <c r="R5220"/>
      <c r="S5220"/>
      <c r="T5220"/>
    </row>
    <row r="5221" spans="16:20" x14ac:dyDescent="0.3">
      <c r="P5221"/>
      <c r="Q5221"/>
      <c r="R5221"/>
      <c r="S5221"/>
      <c r="T5221"/>
    </row>
    <row r="5222" spans="16:20" x14ac:dyDescent="0.3">
      <c r="P5222"/>
      <c r="Q5222"/>
      <c r="R5222"/>
      <c r="S5222"/>
      <c r="T5222"/>
    </row>
    <row r="5223" spans="16:20" x14ac:dyDescent="0.3">
      <c r="P5223"/>
      <c r="Q5223"/>
      <c r="R5223"/>
      <c r="S5223"/>
      <c r="T5223"/>
    </row>
    <row r="5224" spans="16:20" x14ac:dyDescent="0.3">
      <c r="P5224"/>
      <c r="Q5224"/>
      <c r="R5224"/>
      <c r="S5224"/>
      <c r="T5224"/>
    </row>
    <row r="5225" spans="16:20" x14ac:dyDescent="0.3">
      <c r="P5225"/>
      <c r="Q5225"/>
      <c r="R5225"/>
      <c r="S5225"/>
      <c r="T5225"/>
    </row>
    <row r="5226" spans="16:20" x14ac:dyDescent="0.3">
      <c r="P5226"/>
      <c r="Q5226"/>
      <c r="R5226"/>
      <c r="S5226"/>
      <c r="T5226"/>
    </row>
    <row r="5227" spans="16:20" x14ac:dyDescent="0.3">
      <c r="P5227"/>
      <c r="Q5227"/>
      <c r="R5227"/>
      <c r="S5227"/>
      <c r="T5227"/>
    </row>
    <row r="5228" spans="16:20" x14ac:dyDescent="0.3">
      <c r="P5228"/>
      <c r="Q5228"/>
      <c r="R5228"/>
      <c r="S5228"/>
      <c r="T5228"/>
    </row>
    <row r="5229" spans="16:20" x14ac:dyDescent="0.3">
      <c r="P5229"/>
      <c r="Q5229"/>
      <c r="R5229"/>
      <c r="S5229"/>
      <c r="T5229"/>
    </row>
    <row r="5230" spans="16:20" x14ac:dyDescent="0.3">
      <c r="P5230"/>
      <c r="Q5230"/>
      <c r="R5230"/>
      <c r="S5230"/>
      <c r="T5230"/>
    </row>
    <row r="5231" spans="16:20" x14ac:dyDescent="0.3">
      <c r="P5231"/>
      <c r="Q5231"/>
      <c r="R5231"/>
      <c r="S5231"/>
      <c r="T5231"/>
    </row>
    <row r="5232" spans="16:20" x14ac:dyDescent="0.3">
      <c r="P5232"/>
      <c r="Q5232"/>
      <c r="R5232"/>
      <c r="S5232"/>
      <c r="T5232"/>
    </row>
    <row r="5233" spans="16:20" x14ac:dyDescent="0.3">
      <c r="P5233"/>
      <c r="Q5233"/>
      <c r="R5233"/>
      <c r="S5233"/>
      <c r="T5233"/>
    </row>
    <row r="5234" spans="16:20" x14ac:dyDescent="0.3">
      <c r="P5234"/>
      <c r="Q5234"/>
      <c r="R5234"/>
      <c r="S5234"/>
      <c r="T5234"/>
    </row>
    <row r="5235" spans="16:20" x14ac:dyDescent="0.3">
      <c r="P5235"/>
      <c r="Q5235"/>
      <c r="R5235"/>
      <c r="S5235"/>
      <c r="T5235"/>
    </row>
    <row r="5236" spans="16:20" x14ac:dyDescent="0.3">
      <c r="P5236"/>
      <c r="Q5236"/>
      <c r="R5236"/>
      <c r="S5236"/>
      <c r="T5236"/>
    </row>
    <row r="5237" spans="16:20" x14ac:dyDescent="0.3">
      <c r="P5237"/>
      <c r="Q5237"/>
      <c r="R5237"/>
      <c r="S5237"/>
      <c r="T5237"/>
    </row>
    <row r="5238" spans="16:20" x14ac:dyDescent="0.3">
      <c r="P5238"/>
      <c r="Q5238"/>
      <c r="R5238"/>
      <c r="S5238"/>
      <c r="T5238"/>
    </row>
    <row r="5239" spans="16:20" x14ac:dyDescent="0.3">
      <c r="P5239"/>
      <c r="Q5239"/>
      <c r="R5239"/>
      <c r="S5239"/>
      <c r="T5239"/>
    </row>
    <row r="5240" spans="16:20" x14ac:dyDescent="0.3">
      <c r="P5240"/>
      <c r="Q5240"/>
      <c r="R5240"/>
      <c r="S5240"/>
      <c r="T5240"/>
    </row>
    <row r="5241" spans="16:20" x14ac:dyDescent="0.3">
      <c r="P5241"/>
      <c r="Q5241"/>
      <c r="R5241"/>
      <c r="S5241"/>
      <c r="T5241"/>
    </row>
    <row r="5242" spans="16:20" x14ac:dyDescent="0.3">
      <c r="P5242"/>
      <c r="Q5242"/>
      <c r="R5242"/>
      <c r="S5242"/>
      <c r="T5242"/>
    </row>
    <row r="5243" spans="16:20" x14ac:dyDescent="0.3">
      <c r="P5243"/>
      <c r="Q5243"/>
      <c r="R5243"/>
      <c r="S5243"/>
      <c r="T5243"/>
    </row>
    <row r="5244" spans="16:20" x14ac:dyDescent="0.3">
      <c r="P5244"/>
      <c r="Q5244"/>
      <c r="R5244"/>
      <c r="S5244"/>
      <c r="T5244"/>
    </row>
    <row r="5245" spans="16:20" x14ac:dyDescent="0.3">
      <c r="P5245"/>
      <c r="Q5245"/>
      <c r="R5245"/>
      <c r="S5245"/>
      <c r="T5245"/>
    </row>
    <row r="5246" spans="16:20" x14ac:dyDescent="0.3">
      <c r="P5246"/>
      <c r="Q5246"/>
      <c r="R5246"/>
      <c r="S5246"/>
      <c r="T5246"/>
    </row>
    <row r="5247" spans="16:20" x14ac:dyDescent="0.3">
      <c r="P5247"/>
      <c r="Q5247"/>
      <c r="R5247"/>
      <c r="S5247"/>
      <c r="T5247"/>
    </row>
    <row r="5248" spans="16:20" x14ac:dyDescent="0.3">
      <c r="P5248"/>
      <c r="Q5248"/>
      <c r="R5248"/>
      <c r="S5248"/>
      <c r="T5248"/>
    </row>
    <row r="5249" spans="16:20" x14ac:dyDescent="0.3">
      <c r="P5249"/>
      <c r="Q5249"/>
      <c r="R5249"/>
      <c r="S5249"/>
      <c r="T5249"/>
    </row>
    <row r="5250" spans="16:20" x14ac:dyDescent="0.3">
      <c r="P5250"/>
      <c r="Q5250"/>
      <c r="R5250"/>
      <c r="S5250"/>
      <c r="T5250"/>
    </row>
    <row r="5251" spans="16:20" x14ac:dyDescent="0.3">
      <c r="P5251"/>
      <c r="Q5251"/>
      <c r="R5251"/>
      <c r="S5251"/>
      <c r="T5251"/>
    </row>
    <row r="5252" spans="16:20" x14ac:dyDescent="0.3">
      <c r="P5252"/>
      <c r="Q5252"/>
      <c r="R5252"/>
      <c r="S5252"/>
      <c r="T5252"/>
    </row>
    <row r="5253" spans="16:20" x14ac:dyDescent="0.3">
      <c r="P5253"/>
      <c r="Q5253"/>
      <c r="R5253"/>
      <c r="S5253"/>
      <c r="T5253"/>
    </row>
    <row r="5254" spans="16:20" x14ac:dyDescent="0.3">
      <c r="P5254"/>
      <c r="Q5254"/>
      <c r="R5254"/>
      <c r="S5254"/>
      <c r="T5254"/>
    </row>
    <row r="5255" spans="16:20" x14ac:dyDescent="0.3">
      <c r="P5255"/>
      <c r="Q5255"/>
      <c r="R5255"/>
      <c r="S5255"/>
      <c r="T5255"/>
    </row>
    <row r="5256" spans="16:20" x14ac:dyDescent="0.3">
      <c r="P5256"/>
      <c r="Q5256"/>
      <c r="R5256"/>
      <c r="S5256"/>
      <c r="T5256"/>
    </row>
    <row r="5257" spans="16:20" x14ac:dyDescent="0.3">
      <c r="P5257"/>
      <c r="Q5257"/>
      <c r="R5257"/>
      <c r="S5257"/>
      <c r="T5257"/>
    </row>
    <row r="5258" spans="16:20" x14ac:dyDescent="0.3">
      <c r="P5258"/>
      <c r="Q5258"/>
      <c r="R5258"/>
      <c r="S5258"/>
      <c r="T5258"/>
    </row>
    <row r="5259" spans="16:20" x14ac:dyDescent="0.3">
      <c r="P5259"/>
      <c r="Q5259"/>
      <c r="R5259"/>
      <c r="S5259"/>
      <c r="T5259"/>
    </row>
    <row r="5260" spans="16:20" x14ac:dyDescent="0.3">
      <c r="P5260"/>
      <c r="Q5260"/>
      <c r="R5260"/>
      <c r="S5260"/>
      <c r="T5260"/>
    </row>
    <row r="5261" spans="16:20" x14ac:dyDescent="0.3">
      <c r="P5261"/>
      <c r="Q5261"/>
      <c r="R5261"/>
      <c r="S5261"/>
      <c r="T5261"/>
    </row>
    <row r="5262" spans="16:20" x14ac:dyDescent="0.3">
      <c r="P5262"/>
      <c r="Q5262"/>
      <c r="R5262"/>
      <c r="S5262"/>
      <c r="T5262"/>
    </row>
    <row r="5263" spans="16:20" x14ac:dyDescent="0.3">
      <c r="P5263"/>
      <c r="Q5263"/>
      <c r="R5263"/>
      <c r="S5263"/>
      <c r="T5263"/>
    </row>
    <row r="5264" spans="16:20" x14ac:dyDescent="0.3">
      <c r="P5264"/>
      <c r="Q5264"/>
      <c r="R5264"/>
      <c r="S5264"/>
      <c r="T5264"/>
    </row>
    <row r="5265" spans="16:20" x14ac:dyDescent="0.3">
      <c r="P5265"/>
      <c r="Q5265"/>
      <c r="R5265"/>
      <c r="S5265"/>
      <c r="T5265"/>
    </row>
    <row r="5266" spans="16:20" x14ac:dyDescent="0.3">
      <c r="P5266"/>
      <c r="Q5266"/>
      <c r="R5266"/>
      <c r="S5266"/>
      <c r="T5266"/>
    </row>
    <row r="5267" spans="16:20" x14ac:dyDescent="0.3">
      <c r="P5267"/>
      <c r="Q5267"/>
      <c r="R5267"/>
      <c r="S5267"/>
      <c r="T5267"/>
    </row>
    <row r="5268" spans="16:20" x14ac:dyDescent="0.3">
      <c r="P5268"/>
      <c r="Q5268"/>
      <c r="R5268"/>
      <c r="S5268"/>
      <c r="T5268"/>
    </row>
    <row r="5269" spans="16:20" x14ac:dyDescent="0.3">
      <c r="P5269"/>
      <c r="Q5269"/>
      <c r="R5269"/>
      <c r="S5269"/>
      <c r="T5269"/>
    </row>
    <row r="5270" spans="16:20" x14ac:dyDescent="0.3">
      <c r="P5270"/>
      <c r="Q5270"/>
      <c r="R5270"/>
      <c r="S5270"/>
      <c r="T5270"/>
    </row>
    <row r="5271" spans="16:20" x14ac:dyDescent="0.3">
      <c r="P5271"/>
      <c r="Q5271"/>
      <c r="R5271"/>
      <c r="S5271"/>
      <c r="T5271"/>
    </row>
    <row r="5272" spans="16:20" x14ac:dyDescent="0.3">
      <c r="P5272"/>
      <c r="Q5272"/>
      <c r="R5272"/>
      <c r="S5272"/>
      <c r="T5272"/>
    </row>
    <row r="5273" spans="16:20" x14ac:dyDescent="0.3">
      <c r="P5273"/>
      <c r="Q5273"/>
      <c r="R5273"/>
      <c r="S5273"/>
      <c r="T5273"/>
    </row>
    <row r="5274" spans="16:20" x14ac:dyDescent="0.3">
      <c r="P5274"/>
      <c r="Q5274"/>
      <c r="R5274"/>
      <c r="S5274"/>
      <c r="T5274"/>
    </row>
    <row r="5275" spans="16:20" x14ac:dyDescent="0.3">
      <c r="P5275"/>
      <c r="Q5275"/>
      <c r="R5275"/>
      <c r="S5275"/>
      <c r="T5275"/>
    </row>
    <row r="5276" spans="16:20" x14ac:dyDescent="0.3">
      <c r="P5276"/>
      <c r="Q5276"/>
      <c r="R5276"/>
      <c r="S5276"/>
      <c r="T5276"/>
    </row>
    <row r="5277" spans="16:20" x14ac:dyDescent="0.3">
      <c r="P5277"/>
      <c r="Q5277"/>
      <c r="R5277"/>
      <c r="S5277"/>
      <c r="T5277"/>
    </row>
    <row r="5278" spans="16:20" x14ac:dyDescent="0.3">
      <c r="P5278"/>
      <c r="Q5278"/>
      <c r="R5278"/>
      <c r="S5278"/>
      <c r="T5278"/>
    </row>
    <row r="5279" spans="16:20" x14ac:dyDescent="0.3">
      <c r="P5279"/>
      <c r="Q5279"/>
      <c r="R5279"/>
      <c r="S5279"/>
      <c r="T5279"/>
    </row>
    <row r="5280" spans="16:20" x14ac:dyDescent="0.3">
      <c r="P5280"/>
      <c r="Q5280"/>
      <c r="R5280"/>
      <c r="S5280"/>
      <c r="T5280"/>
    </row>
    <row r="5281" spans="16:20" x14ac:dyDescent="0.3">
      <c r="P5281"/>
      <c r="Q5281"/>
      <c r="R5281"/>
      <c r="S5281"/>
      <c r="T5281"/>
    </row>
    <row r="5282" spans="16:20" x14ac:dyDescent="0.3">
      <c r="P5282"/>
      <c r="Q5282"/>
      <c r="R5282"/>
      <c r="S5282"/>
      <c r="T5282"/>
    </row>
    <row r="5283" spans="16:20" x14ac:dyDescent="0.3">
      <c r="P5283"/>
      <c r="Q5283"/>
      <c r="R5283"/>
      <c r="S5283"/>
      <c r="T5283"/>
    </row>
    <row r="5284" spans="16:20" x14ac:dyDescent="0.3">
      <c r="P5284"/>
      <c r="Q5284"/>
      <c r="R5284"/>
      <c r="S5284"/>
      <c r="T5284"/>
    </row>
    <row r="5285" spans="16:20" x14ac:dyDescent="0.3">
      <c r="P5285"/>
      <c r="Q5285"/>
      <c r="R5285"/>
      <c r="S5285"/>
      <c r="T5285"/>
    </row>
    <row r="5286" spans="16:20" x14ac:dyDescent="0.3">
      <c r="P5286"/>
      <c r="Q5286"/>
      <c r="R5286"/>
      <c r="S5286"/>
      <c r="T5286"/>
    </row>
    <row r="5287" spans="16:20" x14ac:dyDescent="0.3">
      <c r="P5287"/>
      <c r="Q5287"/>
      <c r="R5287"/>
      <c r="S5287"/>
      <c r="T5287"/>
    </row>
    <row r="5288" spans="16:20" x14ac:dyDescent="0.3">
      <c r="P5288"/>
      <c r="Q5288"/>
      <c r="R5288"/>
      <c r="S5288"/>
      <c r="T5288"/>
    </row>
    <row r="5289" spans="16:20" x14ac:dyDescent="0.3">
      <c r="P5289"/>
      <c r="Q5289"/>
      <c r="R5289"/>
      <c r="S5289"/>
      <c r="T5289"/>
    </row>
    <row r="5290" spans="16:20" x14ac:dyDescent="0.3">
      <c r="P5290"/>
      <c r="Q5290"/>
      <c r="R5290"/>
      <c r="S5290"/>
      <c r="T5290"/>
    </row>
    <row r="5291" spans="16:20" x14ac:dyDescent="0.3">
      <c r="P5291"/>
      <c r="Q5291"/>
      <c r="R5291"/>
      <c r="S5291"/>
      <c r="T5291"/>
    </row>
    <row r="5292" spans="16:20" x14ac:dyDescent="0.3">
      <c r="P5292"/>
      <c r="Q5292"/>
      <c r="R5292"/>
      <c r="S5292"/>
      <c r="T5292"/>
    </row>
    <row r="5293" spans="16:20" x14ac:dyDescent="0.3">
      <c r="P5293"/>
      <c r="Q5293"/>
      <c r="R5293"/>
      <c r="S5293"/>
      <c r="T5293"/>
    </row>
    <row r="5294" spans="16:20" x14ac:dyDescent="0.3">
      <c r="P5294"/>
      <c r="Q5294"/>
      <c r="R5294"/>
      <c r="S5294"/>
      <c r="T5294"/>
    </row>
    <row r="5295" spans="16:20" x14ac:dyDescent="0.3">
      <c r="P5295"/>
      <c r="Q5295"/>
      <c r="R5295"/>
      <c r="S5295"/>
      <c r="T5295"/>
    </row>
    <row r="5296" spans="16:20" x14ac:dyDescent="0.3">
      <c r="P5296"/>
      <c r="Q5296"/>
      <c r="R5296"/>
      <c r="S5296"/>
      <c r="T5296"/>
    </row>
    <row r="5297" spans="16:20" x14ac:dyDescent="0.3">
      <c r="P5297"/>
      <c r="Q5297"/>
      <c r="R5297"/>
      <c r="S5297"/>
      <c r="T5297"/>
    </row>
    <row r="5298" spans="16:20" x14ac:dyDescent="0.3">
      <c r="P5298"/>
      <c r="Q5298"/>
      <c r="R5298"/>
      <c r="S5298"/>
      <c r="T5298"/>
    </row>
    <row r="5299" spans="16:20" x14ac:dyDescent="0.3">
      <c r="P5299"/>
      <c r="Q5299"/>
      <c r="R5299"/>
      <c r="S5299"/>
      <c r="T5299"/>
    </row>
    <row r="5300" spans="16:20" x14ac:dyDescent="0.3">
      <c r="P5300"/>
      <c r="Q5300"/>
      <c r="R5300"/>
      <c r="S5300"/>
      <c r="T5300"/>
    </row>
    <row r="5301" spans="16:20" x14ac:dyDescent="0.3">
      <c r="P5301"/>
      <c r="Q5301"/>
      <c r="R5301"/>
      <c r="S5301"/>
      <c r="T5301"/>
    </row>
    <row r="5302" spans="16:20" x14ac:dyDescent="0.3">
      <c r="P5302"/>
      <c r="Q5302"/>
      <c r="R5302"/>
      <c r="S5302"/>
      <c r="T5302"/>
    </row>
    <row r="5303" spans="16:20" x14ac:dyDescent="0.3">
      <c r="P5303"/>
      <c r="Q5303"/>
      <c r="R5303"/>
      <c r="S5303"/>
      <c r="T5303"/>
    </row>
    <row r="5304" spans="16:20" x14ac:dyDescent="0.3">
      <c r="P5304"/>
      <c r="Q5304"/>
      <c r="R5304"/>
      <c r="S5304"/>
      <c r="T5304"/>
    </row>
    <row r="5305" spans="16:20" x14ac:dyDescent="0.3">
      <c r="P5305"/>
      <c r="Q5305"/>
      <c r="R5305"/>
      <c r="S5305"/>
      <c r="T5305"/>
    </row>
    <row r="5306" spans="16:20" x14ac:dyDescent="0.3">
      <c r="P5306"/>
      <c r="Q5306"/>
      <c r="R5306"/>
      <c r="S5306"/>
      <c r="T5306"/>
    </row>
    <row r="5307" spans="16:20" x14ac:dyDescent="0.3">
      <c r="P5307"/>
      <c r="Q5307"/>
      <c r="R5307"/>
      <c r="S5307"/>
      <c r="T5307"/>
    </row>
    <row r="5308" spans="16:20" x14ac:dyDescent="0.3">
      <c r="P5308"/>
      <c r="Q5308"/>
      <c r="R5308"/>
      <c r="S5308"/>
      <c r="T5308"/>
    </row>
    <row r="5309" spans="16:20" x14ac:dyDescent="0.3">
      <c r="P5309"/>
      <c r="Q5309"/>
      <c r="R5309"/>
      <c r="S5309"/>
      <c r="T5309"/>
    </row>
    <row r="5310" spans="16:20" x14ac:dyDescent="0.3">
      <c r="P5310"/>
      <c r="Q5310"/>
      <c r="R5310"/>
      <c r="S5310"/>
      <c r="T5310"/>
    </row>
    <row r="5311" spans="16:20" x14ac:dyDescent="0.3">
      <c r="P5311"/>
      <c r="Q5311"/>
      <c r="R5311"/>
      <c r="S5311"/>
      <c r="T5311"/>
    </row>
    <row r="5312" spans="16:20" x14ac:dyDescent="0.3">
      <c r="P5312"/>
      <c r="Q5312"/>
      <c r="R5312"/>
      <c r="S5312"/>
      <c r="T5312"/>
    </row>
    <row r="5313" spans="16:20" x14ac:dyDescent="0.3">
      <c r="P5313"/>
      <c r="Q5313"/>
      <c r="R5313"/>
      <c r="S5313"/>
      <c r="T5313"/>
    </row>
    <row r="5314" spans="16:20" x14ac:dyDescent="0.3">
      <c r="P5314"/>
      <c r="Q5314"/>
      <c r="R5314"/>
      <c r="S5314"/>
      <c r="T5314"/>
    </row>
    <row r="5315" spans="16:20" x14ac:dyDescent="0.3">
      <c r="P5315"/>
      <c r="Q5315"/>
      <c r="R5315"/>
      <c r="S5315"/>
      <c r="T5315"/>
    </row>
    <row r="5316" spans="16:20" x14ac:dyDescent="0.3">
      <c r="P5316"/>
      <c r="Q5316"/>
      <c r="R5316"/>
      <c r="S5316"/>
      <c r="T5316"/>
    </row>
    <row r="5317" spans="16:20" x14ac:dyDescent="0.3">
      <c r="P5317"/>
      <c r="Q5317"/>
      <c r="R5317"/>
      <c r="S5317"/>
      <c r="T5317"/>
    </row>
    <row r="5318" spans="16:20" x14ac:dyDescent="0.3">
      <c r="P5318"/>
      <c r="Q5318"/>
      <c r="R5318"/>
      <c r="S5318"/>
      <c r="T5318"/>
    </row>
    <row r="5319" spans="16:20" x14ac:dyDescent="0.3">
      <c r="P5319"/>
      <c r="Q5319"/>
      <c r="R5319"/>
      <c r="S5319"/>
      <c r="T5319"/>
    </row>
    <row r="5320" spans="16:20" x14ac:dyDescent="0.3">
      <c r="P5320"/>
      <c r="Q5320"/>
      <c r="R5320"/>
      <c r="S5320"/>
      <c r="T5320"/>
    </row>
    <row r="5321" spans="16:20" x14ac:dyDescent="0.3">
      <c r="P5321"/>
      <c r="Q5321"/>
      <c r="R5321"/>
      <c r="S5321"/>
      <c r="T5321"/>
    </row>
    <row r="5322" spans="16:20" x14ac:dyDescent="0.3">
      <c r="P5322"/>
      <c r="Q5322"/>
      <c r="R5322"/>
      <c r="S5322"/>
      <c r="T5322"/>
    </row>
    <row r="5323" spans="16:20" x14ac:dyDescent="0.3">
      <c r="P5323"/>
      <c r="Q5323"/>
      <c r="R5323"/>
      <c r="S5323"/>
      <c r="T5323"/>
    </row>
    <row r="5324" spans="16:20" x14ac:dyDescent="0.3">
      <c r="P5324"/>
      <c r="Q5324"/>
      <c r="R5324"/>
      <c r="S5324"/>
      <c r="T5324"/>
    </row>
    <row r="5325" spans="16:20" x14ac:dyDescent="0.3">
      <c r="P5325"/>
      <c r="Q5325"/>
      <c r="R5325"/>
      <c r="S5325"/>
      <c r="T5325"/>
    </row>
    <row r="5326" spans="16:20" x14ac:dyDescent="0.3">
      <c r="P5326"/>
      <c r="Q5326"/>
      <c r="R5326"/>
      <c r="S5326"/>
      <c r="T5326"/>
    </row>
    <row r="5327" spans="16:20" x14ac:dyDescent="0.3">
      <c r="P5327"/>
      <c r="Q5327"/>
      <c r="R5327"/>
      <c r="S5327"/>
      <c r="T5327"/>
    </row>
    <row r="5328" spans="16:20" x14ac:dyDescent="0.3">
      <c r="P5328"/>
      <c r="Q5328"/>
      <c r="R5328"/>
      <c r="S5328"/>
      <c r="T5328"/>
    </row>
    <row r="5329" spans="16:20" x14ac:dyDescent="0.3">
      <c r="P5329"/>
      <c r="Q5329"/>
      <c r="R5329"/>
      <c r="S5329"/>
      <c r="T5329"/>
    </row>
    <row r="5330" spans="16:20" x14ac:dyDescent="0.3">
      <c r="P5330"/>
      <c r="Q5330"/>
      <c r="R5330"/>
      <c r="S5330"/>
      <c r="T5330"/>
    </row>
    <row r="5331" spans="16:20" x14ac:dyDescent="0.3">
      <c r="P5331"/>
      <c r="Q5331"/>
      <c r="R5331"/>
      <c r="S5331"/>
      <c r="T5331"/>
    </row>
    <row r="5332" spans="16:20" x14ac:dyDescent="0.3">
      <c r="P5332"/>
      <c r="Q5332"/>
      <c r="R5332"/>
      <c r="S5332"/>
      <c r="T5332"/>
    </row>
    <row r="5333" spans="16:20" x14ac:dyDescent="0.3">
      <c r="P5333"/>
      <c r="Q5333"/>
      <c r="R5333"/>
      <c r="S5333"/>
      <c r="T5333"/>
    </row>
    <row r="5334" spans="16:20" x14ac:dyDescent="0.3">
      <c r="P5334"/>
      <c r="Q5334"/>
      <c r="R5334"/>
      <c r="S5334"/>
      <c r="T5334"/>
    </row>
    <row r="5335" spans="16:20" x14ac:dyDescent="0.3">
      <c r="P5335"/>
      <c r="Q5335"/>
      <c r="R5335"/>
      <c r="S5335"/>
      <c r="T5335"/>
    </row>
    <row r="5336" spans="16:20" x14ac:dyDescent="0.3">
      <c r="P5336"/>
      <c r="Q5336"/>
      <c r="R5336"/>
      <c r="S5336"/>
      <c r="T5336"/>
    </row>
    <row r="5337" spans="16:20" x14ac:dyDescent="0.3">
      <c r="P5337"/>
      <c r="Q5337"/>
      <c r="R5337"/>
      <c r="S5337"/>
      <c r="T5337"/>
    </row>
    <row r="5338" spans="16:20" x14ac:dyDescent="0.3">
      <c r="P5338"/>
      <c r="Q5338"/>
      <c r="R5338"/>
      <c r="S5338"/>
      <c r="T5338"/>
    </row>
    <row r="5339" spans="16:20" x14ac:dyDescent="0.3">
      <c r="P5339"/>
      <c r="Q5339"/>
      <c r="R5339"/>
      <c r="S5339"/>
      <c r="T5339"/>
    </row>
    <row r="5340" spans="16:20" x14ac:dyDescent="0.3">
      <c r="P5340"/>
      <c r="Q5340"/>
      <c r="R5340"/>
      <c r="S5340"/>
      <c r="T5340"/>
    </row>
    <row r="5341" spans="16:20" x14ac:dyDescent="0.3">
      <c r="P5341"/>
      <c r="Q5341"/>
      <c r="R5341"/>
      <c r="S5341"/>
      <c r="T5341"/>
    </row>
    <row r="5342" spans="16:20" x14ac:dyDescent="0.3">
      <c r="P5342"/>
      <c r="Q5342"/>
      <c r="R5342"/>
      <c r="S5342"/>
      <c r="T5342"/>
    </row>
    <row r="5343" spans="16:20" x14ac:dyDescent="0.3">
      <c r="P5343"/>
      <c r="Q5343"/>
      <c r="R5343"/>
      <c r="S5343"/>
      <c r="T5343"/>
    </row>
    <row r="5344" spans="16:20" x14ac:dyDescent="0.3">
      <c r="P5344"/>
      <c r="Q5344"/>
      <c r="R5344"/>
      <c r="S5344"/>
      <c r="T5344"/>
    </row>
    <row r="5345" spans="16:20" x14ac:dyDescent="0.3">
      <c r="P5345"/>
      <c r="Q5345"/>
      <c r="R5345"/>
      <c r="S5345"/>
      <c r="T5345"/>
    </row>
    <row r="5346" spans="16:20" x14ac:dyDescent="0.3">
      <c r="P5346"/>
      <c r="Q5346"/>
      <c r="R5346"/>
      <c r="S5346"/>
      <c r="T5346"/>
    </row>
    <row r="5347" spans="16:20" x14ac:dyDescent="0.3">
      <c r="P5347"/>
      <c r="Q5347"/>
      <c r="R5347"/>
      <c r="S5347"/>
      <c r="T5347"/>
    </row>
    <row r="5348" spans="16:20" x14ac:dyDescent="0.3">
      <c r="P5348"/>
      <c r="Q5348"/>
      <c r="R5348"/>
      <c r="S5348"/>
      <c r="T5348"/>
    </row>
    <row r="5349" spans="16:20" x14ac:dyDescent="0.3">
      <c r="P5349"/>
      <c r="Q5349"/>
      <c r="R5349"/>
      <c r="S5349"/>
      <c r="T5349"/>
    </row>
    <row r="5350" spans="16:20" x14ac:dyDescent="0.3">
      <c r="P5350"/>
      <c r="Q5350"/>
      <c r="R5350"/>
      <c r="S5350"/>
      <c r="T5350"/>
    </row>
    <row r="5351" spans="16:20" x14ac:dyDescent="0.3">
      <c r="P5351"/>
      <c r="Q5351"/>
      <c r="R5351"/>
      <c r="S5351"/>
      <c r="T5351"/>
    </row>
    <row r="5352" spans="16:20" x14ac:dyDescent="0.3">
      <c r="P5352"/>
      <c r="Q5352"/>
      <c r="R5352"/>
      <c r="S5352"/>
      <c r="T5352"/>
    </row>
    <row r="5353" spans="16:20" x14ac:dyDescent="0.3">
      <c r="P5353"/>
      <c r="Q5353"/>
      <c r="R5353"/>
      <c r="S5353"/>
      <c r="T5353"/>
    </row>
    <row r="5354" spans="16:20" x14ac:dyDescent="0.3">
      <c r="P5354"/>
      <c r="Q5354"/>
      <c r="R5354"/>
      <c r="S5354"/>
      <c r="T5354"/>
    </row>
    <row r="5355" spans="16:20" x14ac:dyDescent="0.3">
      <c r="P5355"/>
      <c r="Q5355"/>
      <c r="R5355"/>
      <c r="S5355"/>
      <c r="T5355"/>
    </row>
    <row r="5356" spans="16:20" x14ac:dyDescent="0.3">
      <c r="P5356"/>
      <c r="Q5356"/>
      <c r="R5356"/>
      <c r="S5356"/>
      <c r="T5356"/>
    </row>
    <row r="5357" spans="16:20" x14ac:dyDescent="0.3">
      <c r="P5357"/>
      <c r="Q5357"/>
      <c r="R5357"/>
      <c r="S5357"/>
      <c r="T5357"/>
    </row>
    <row r="5358" spans="16:20" x14ac:dyDescent="0.3">
      <c r="P5358"/>
      <c r="Q5358"/>
      <c r="R5358"/>
      <c r="S5358"/>
      <c r="T5358"/>
    </row>
    <row r="5359" spans="16:20" x14ac:dyDescent="0.3">
      <c r="P5359"/>
      <c r="Q5359"/>
      <c r="R5359"/>
      <c r="S5359"/>
      <c r="T5359"/>
    </row>
    <row r="5360" spans="16:20" x14ac:dyDescent="0.3">
      <c r="P5360"/>
      <c r="Q5360"/>
      <c r="R5360"/>
      <c r="S5360"/>
      <c r="T5360"/>
    </row>
    <row r="5361" spans="16:20" x14ac:dyDescent="0.3">
      <c r="P5361"/>
      <c r="Q5361"/>
      <c r="R5361"/>
      <c r="S5361"/>
      <c r="T5361"/>
    </row>
    <row r="5362" spans="16:20" x14ac:dyDescent="0.3">
      <c r="P5362"/>
      <c r="Q5362"/>
      <c r="R5362"/>
      <c r="S5362"/>
      <c r="T5362"/>
    </row>
    <row r="5363" spans="16:20" x14ac:dyDescent="0.3">
      <c r="P5363"/>
      <c r="Q5363"/>
      <c r="R5363"/>
      <c r="S5363"/>
      <c r="T5363"/>
    </row>
    <row r="5364" spans="16:20" x14ac:dyDescent="0.3">
      <c r="P5364"/>
      <c r="Q5364"/>
      <c r="R5364"/>
      <c r="S5364"/>
      <c r="T5364"/>
    </row>
    <row r="5365" spans="16:20" x14ac:dyDescent="0.3">
      <c r="P5365"/>
      <c r="Q5365"/>
      <c r="R5365"/>
      <c r="S5365"/>
      <c r="T5365"/>
    </row>
    <row r="5366" spans="16:20" x14ac:dyDescent="0.3">
      <c r="P5366"/>
      <c r="Q5366"/>
      <c r="R5366"/>
      <c r="S5366"/>
      <c r="T5366"/>
    </row>
    <row r="5367" spans="16:20" x14ac:dyDescent="0.3">
      <c r="P5367"/>
      <c r="Q5367"/>
      <c r="R5367"/>
      <c r="S5367"/>
      <c r="T5367"/>
    </row>
    <row r="5368" spans="16:20" x14ac:dyDescent="0.3">
      <c r="P5368"/>
      <c r="Q5368"/>
      <c r="R5368"/>
      <c r="S5368"/>
      <c r="T5368"/>
    </row>
    <row r="5369" spans="16:20" x14ac:dyDescent="0.3">
      <c r="P5369"/>
      <c r="Q5369"/>
      <c r="R5369"/>
      <c r="S5369"/>
      <c r="T5369"/>
    </row>
    <row r="5370" spans="16:20" x14ac:dyDescent="0.3">
      <c r="P5370"/>
      <c r="Q5370"/>
      <c r="R5370"/>
      <c r="S5370"/>
      <c r="T5370"/>
    </row>
    <row r="5371" spans="16:20" x14ac:dyDescent="0.3">
      <c r="P5371"/>
      <c r="Q5371"/>
      <c r="R5371"/>
      <c r="S5371"/>
      <c r="T5371"/>
    </row>
    <row r="5372" spans="16:20" x14ac:dyDescent="0.3">
      <c r="P5372"/>
      <c r="Q5372"/>
      <c r="R5372"/>
      <c r="S5372"/>
      <c r="T5372"/>
    </row>
    <row r="5373" spans="16:20" x14ac:dyDescent="0.3">
      <c r="P5373"/>
      <c r="Q5373"/>
      <c r="R5373"/>
      <c r="S5373"/>
      <c r="T5373"/>
    </row>
    <row r="5374" spans="16:20" x14ac:dyDescent="0.3">
      <c r="P5374"/>
      <c r="Q5374"/>
      <c r="R5374"/>
      <c r="S5374"/>
      <c r="T5374"/>
    </row>
    <row r="5375" spans="16:20" x14ac:dyDescent="0.3">
      <c r="P5375"/>
      <c r="Q5375"/>
      <c r="R5375"/>
      <c r="S5375"/>
      <c r="T5375"/>
    </row>
    <row r="5376" spans="16:20" x14ac:dyDescent="0.3">
      <c r="P5376"/>
      <c r="Q5376"/>
      <c r="R5376"/>
      <c r="S5376"/>
      <c r="T5376"/>
    </row>
    <row r="5377" spans="16:20" x14ac:dyDescent="0.3">
      <c r="P5377"/>
      <c r="Q5377"/>
      <c r="R5377"/>
      <c r="S5377"/>
      <c r="T5377"/>
    </row>
    <row r="5378" spans="16:20" x14ac:dyDescent="0.3">
      <c r="P5378"/>
      <c r="Q5378"/>
      <c r="R5378"/>
      <c r="S5378"/>
      <c r="T5378"/>
    </row>
    <row r="5379" spans="16:20" x14ac:dyDescent="0.3">
      <c r="P5379"/>
      <c r="Q5379"/>
      <c r="R5379"/>
      <c r="S5379"/>
      <c r="T5379"/>
    </row>
    <row r="5380" spans="16:20" x14ac:dyDescent="0.3">
      <c r="P5380"/>
      <c r="Q5380"/>
      <c r="R5380"/>
      <c r="S5380"/>
      <c r="T5380"/>
    </row>
    <row r="5381" spans="16:20" x14ac:dyDescent="0.3">
      <c r="P5381"/>
      <c r="Q5381"/>
      <c r="R5381"/>
      <c r="S5381"/>
      <c r="T5381"/>
    </row>
    <row r="5382" spans="16:20" x14ac:dyDescent="0.3">
      <c r="P5382"/>
      <c r="Q5382"/>
      <c r="R5382"/>
      <c r="S5382"/>
      <c r="T5382"/>
    </row>
    <row r="5383" spans="16:20" x14ac:dyDescent="0.3">
      <c r="P5383"/>
      <c r="Q5383"/>
      <c r="R5383"/>
      <c r="S5383"/>
      <c r="T5383"/>
    </row>
    <row r="5384" spans="16:20" x14ac:dyDescent="0.3">
      <c r="P5384"/>
      <c r="Q5384"/>
      <c r="R5384"/>
      <c r="S5384"/>
      <c r="T5384"/>
    </row>
    <row r="5385" spans="16:20" x14ac:dyDescent="0.3">
      <c r="P5385"/>
      <c r="Q5385"/>
      <c r="R5385"/>
      <c r="S5385"/>
      <c r="T5385"/>
    </row>
    <row r="5386" spans="16:20" x14ac:dyDescent="0.3">
      <c r="P5386"/>
      <c r="Q5386"/>
      <c r="R5386"/>
      <c r="S5386"/>
      <c r="T5386"/>
    </row>
    <row r="5387" spans="16:20" x14ac:dyDescent="0.3">
      <c r="P5387"/>
      <c r="Q5387"/>
      <c r="R5387"/>
      <c r="S5387"/>
      <c r="T5387"/>
    </row>
    <row r="5388" spans="16:20" x14ac:dyDescent="0.3">
      <c r="P5388"/>
      <c r="Q5388"/>
      <c r="R5388"/>
      <c r="S5388"/>
      <c r="T5388"/>
    </row>
    <row r="5389" spans="16:20" x14ac:dyDescent="0.3">
      <c r="P5389"/>
      <c r="Q5389"/>
      <c r="R5389"/>
      <c r="S5389"/>
      <c r="T5389"/>
    </row>
    <row r="5390" spans="16:20" x14ac:dyDescent="0.3">
      <c r="P5390"/>
      <c r="Q5390"/>
      <c r="R5390"/>
      <c r="S5390"/>
      <c r="T5390"/>
    </row>
    <row r="5391" spans="16:20" x14ac:dyDescent="0.3">
      <c r="P5391"/>
      <c r="Q5391"/>
      <c r="R5391"/>
      <c r="S5391"/>
      <c r="T5391"/>
    </row>
    <row r="5392" spans="16:20" x14ac:dyDescent="0.3">
      <c r="P5392"/>
      <c r="Q5392"/>
      <c r="R5392"/>
      <c r="S5392"/>
      <c r="T5392"/>
    </row>
    <row r="5393" spans="16:20" x14ac:dyDescent="0.3">
      <c r="P5393"/>
      <c r="Q5393"/>
      <c r="R5393"/>
      <c r="S5393"/>
      <c r="T5393"/>
    </row>
    <row r="5394" spans="16:20" x14ac:dyDescent="0.3">
      <c r="P5394"/>
      <c r="Q5394"/>
      <c r="R5394"/>
      <c r="S5394"/>
      <c r="T5394"/>
    </row>
    <row r="5395" spans="16:20" x14ac:dyDescent="0.3">
      <c r="P5395"/>
      <c r="Q5395"/>
      <c r="R5395"/>
      <c r="S5395"/>
      <c r="T5395"/>
    </row>
    <row r="5396" spans="16:20" x14ac:dyDescent="0.3">
      <c r="P5396"/>
      <c r="Q5396"/>
      <c r="R5396"/>
      <c r="S5396"/>
      <c r="T5396"/>
    </row>
    <row r="5397" spans="16:20" x14ac:dyDescent="0.3">
      <c r="P5397"/>
      <c r="Q5397"/>
      <c r="R5397"/>
      <c r="S5397"/>
      <c r="T5397"/>
    </row>
    <row r="5398" spans="16:20" x14ac:dyDescent="0.3">
      <c r="P5398"/>
      <c r="Q5398"/>
      <c r="R5398"/>
      <c r="S5398"/>
      <c r="T5398"/>
    </row>
    <row r="5399" spans="16:20" x14ac:dyDescent="0.3">
      <c r="P5399"/>
      <c r="Q5399"/>
      <c r="R5399"/>
      <c r="S5399"/>
      <c r="T5399"/>
    </row>
    <row r="5400" spans="16:20" x14ac:dyDescent="0.3">
      <c r="P5400"/>
      <c r="Q5400"/>
      <c r="R5400"/>
      <c r="S5400"/>
      <c r="T5400"/>
    </row>
    <row r="5401" spans="16:20" x14ac:dyDescent="0.3">
      <c r="P5401"/>
      <c r="Q5401"/>
      <c r="R5401"/>
      <c r="S5401"/>
      <c r="T5401"/>
    </row>
    <row r="5402" spans="16:20" x14ac:dyDescent="0.3">
      <c r="P5402"/>
      <c r="Q5402"/>
      <c r="R5402"/>
      <c r="S5402"/>
      <c r="T5402"/>
    </row>
    <row r="5403" spans="16:20" x14ac:dyDescent="0.3">
      <c r="P5403"/>
      <c r="Q5403"/>
      <c r="R5403"/>
      <c r="S5403"/>
      <c r="T5403"/>
    </row>
    <row r="5404" spans="16:20" x14ac:dyDescent="0.3">
      <c r="P5404"/>
      <c r="Q5404"/>
      <c r="R5404"/>
      <c r="S5404"/>
      <c r="T5404"/>
    </row>
    <row r="5405" spans="16:20" x14ac:dyDescent="0.3">
      <c r="P5405"/>
      <c r="Q5405"/>
      <c r="R5405"/>
      <c r="S5405"/>
      <c r="T5405"/>
    </row>
    <row r="5406" spans="16:20" x14ac:dyDescent="0.3">
      <c r="P5406"/>
      <c r="Q5406"/>
      <c r="R5406"/>
      <c r="S5406"/>
      <c r="T5406"/>
    </row>
    <row r="5407" spans="16:20" x14ac:dyDescent="0.3">
      <c r="P5407"/>
      <c r="Q5407"/>
      <c r="R5407"/>
      <c r="S5407"/>
      <c r="T5407"/>
    </row>
    <row r="5408" spans="16:20" x14ac:dyDescent="0.3">
      <c r="P5408"/>
      <c r="Q5408"/>
      <c r="R5408"/>
      <c r="S5408"/>
      <c r="T5408"/>
    </row>
    <row r="5409" spans="16:20" x14ac:dyDescent="0.3">
      <c r="P5409"/>
      <c r="Q5409"/>
      <c r="R5409"/>
      <c r="S5409"/>
      <c r="T5409"/>
    </row>
    <row r="5410" spans="16:20" x14ac:dyDescent="0.3">
      <c r="P5410"/>
      <c r="Q5410"/>
      <c r="R5410"/>
      <c r="S5410"/>
      <c r="T5410"/>
    </row>
    <row r="5411" spans="16:20" x14ac:dyDescent="0.3">
      <c r="P5411"/>
      <c r="Q5411"/>
      <c r="R5411"/>
      <c r="S5411"/>
      <c r="T5411"/>
    </row>
    <row r="5412" spans="16:20" x14ac:dyDescent="0.3">
      <c r="P5412"/>
      <c r="Q5412"/>
      <c r="R5412"/>
      <c r="S5412"/>
      <c r="T5412"/>
    </row>
    <row r="5413" spans="16:20" x14ac:dyDescent="0.3">
      <c r="P5413"/>
      <c r="Q5413"/>
      <c r="R5413"/>
      <c r="S5413"/>
      <c r="T5413"/>
    </row>
    <row r="5414" spans="16:20" x14ac:dyDescent="0.3">
      <c r="P5414"/>
      <c r="Q5414"/>
      <c r="R5414"/>
      <c r="S5414"/>
      <c r="T5414"/>
    </row>
    <row r="5415" spans="16:20" x14ac:dyDescent="0.3">
      <c r="P5415"/>
      <c r="Q5415"/>
      <c r="R5415"/>
      <c r="S5415"/>
      <c r="T5415"/>
    </row>
    <row r="5416" spans="16:20" x14ac:dyDescent="0.3">
      <c r="P5416"/>
      <c r="Q5416"/>
      <c r="R5416"/>
      <c r="S5416"/>
      <c r="T5416"/>
    </row>
    <row r="5417" spans="16:20" x14ac:dyDescent="0.3">
      <c r="P5417"/>
      <c r="Q5417"/>
      <c r="R5417"/>
      <c r="S5417"/>
      <c r="T5417"/>
    </row>
    <row r="5418" spans="16:20" x14ac:dyDescent="0.3">
      <c r="P5418"/>
      <c r="Q5418"/>
      <c r="R5418"/>
      <c r="S5418"/>
      <c r="T5418"/>
    </row>
    <row r="5419" spans="16:20" x14ac:dyDescent="0.3">
      <c r="P5419"/>
      <c r="Q5419"/>
      <c r="R5419"/>
      <c r="S5419"/>
      <c r="T5419"/>
    </row>
    <row r="5420" spans="16:20" x14ac:dyDescent="0.3">
      <c r="P5420"/>
      <c r="Q5420"/>
      <c r="R5420"/>
      <c r="S5420"/>
      <c r="T5420"/>
    </row>
    <row r="5421" spans="16:20" x14ac:dyDescent="0.3">
      <c r="P5421"/>
      <c r="Q5421"/>
      <c r="R5421"/>
      <c r="S5421"/>
      <c r="T5421"/>
    </row>
    <row r="5422" spans="16:20" x14ac:dyDescent="0.3">
      <c r="P5422"/>
      <c r="Q5422"/>
      <c r="R5422"/>
      <c r="S5422"/>
      <c r="T5422"/>
    </row>
    <row r="5423" spans="16:20" x14ac:dyDescent="0.3">
      <c r="P5423"/>
      <c r="Q5423"/>
      <c r="R5423"/>
      <c r="S5423"/>
      <c r="T5423"/>
    </row>
    <row r="5424" spans="16:20" x14ac:dyDescent="0.3">
      <c r="P5424"/>
      <c r="Q5424"/>
      <c r="R5424"/>
      <c r="S5424"/>
      <c r="T5424"/>
    </row>
    <row r="5425" spans="16:20" x14ac:dyDescent="0.3">
      <c r="P5425"/>
      <c r="Q5425"/>
      <c r="R5425"/>
      <c r="S5425"/>
      <c r="T5425"/>
    </row>
    <row r="5426" spans="16:20" x14ac:dyDescent="0.3">
      <c r="P5426"/>
      <c r="Q5426"/>
      <c r="R5426"/>
      <c r="S5426"/>
      <c r="T5426"/>
    </row>
    <row r="5427" spans="16:20" x14ac:dyDescent="0.3">
      <c r="P5427"/>
      <c r="Q5427"/>
      <c r="R5427"/>
      <c r="S5427"/>
      <c r="T5427"/>
    </row>
    <row r="5428" spans="16:20" x14ac:dyDescent="0.3">
      <c r="P5428"/>
      <c r="Q5428"/>
      <c r="R5428"/>
      <c r="S5428"/>
      <c r="T5428"/>
    </row>
    <row r="5429" spans="16:20" x14ac:dyDescent="0.3">
      <c r="P5429"/>
      <c r="Q5429"/>
      <c r="R5429"/>
      <c r="S5429"/>
      <c r="T5429"/>
    </row>
    <row r="5430" spans="16:20" x14ac:dyDescent="0.3">
      <c r="P5430"/>
      <c r="Q5430"/>
      <c r="R5430"/>
      <c r="S5430"/>
      <c r="T5430"/>
    </row>
    <row r="5431" spans="16:20" x14ac:dyDescent="0.3">
      <c r="P5431"/>
      <c r="Q5431"/>
      <c r="R5431"/>
      <c r="S5431"/>
      <c r="T5431"/>
    </row>
    <row r="5432" spans="16:20" x14ac:dyDescent="0.3">
      <c r="P5432"/>
      <c r="Q5432"/>
      <c r="R5432"/>
      <c r="S5432"/>
      <c r="T5432"/>
    </row>
    <row r="5433" spans="16:20" x14ac:dyDescent="0.3">
      <c r="P5433"/>
      <c r="Q5433"/>
      <c r="R5433"/>
      <c r="S5433"/>
      <c r="T5433"/>
    </row>
    <row r="5434" spans="16:20" x14ac:dyDescent="0.3">
      <c r="P5434"/>
      <c r="Q5434"/>
      <c r="R5434"/>
      <c r="S5434"/>
      <c r="T5434"/>
    </row>
    <row r="5435" spans="16:20" x14ac:dyDescent="0.3">
      <c r="P5435"/>
      <c r="Q5435"/>
      <c r="R5435"/>
      <c r="S5435"/>
      <c r="T5435"/>
    </row>
    <row r="5436" spans="16:20" x14ac:dyDescent="0.3">
      <c r="P5436"/>
      <c r="Q5436"/>
      <c r="R5436"/>
      <c r="S5436"/>
      <c r="T5436"/>
    </row>
    <row r="5437" spans="16:20" x14ac:dyDescent="0.3">
      <c r="P5437"/>
      <c r="Q5437"/>
      <c r="R5437"/>
      <c r="S5437"/>
      <c r="T5437"/>
    </row>
    <row r="5438" spans="16:20" x14ac:dyDescent="0.3">
      <c r="P5438"/>
      <c r="Q5438"/>
      <c r="R5438"/>
      <c r="S5438"/>
      <c r="T5438"/>
    </row>
    <row r="5439" spans="16:20" x14ac:dyDescent="0.3">
      <c r="P5439"/>
      <c r="Q5439"/>
      <c r="R5439"/>
      <c r="S5439"/>
      <c r="T5439"/>
    </row>
    <row r="5440" spans="16:20" x14ac:dyDescent="0.3">
      <c r="P5440"/>
      <c r="Q5440"/>
      <c r="R5440"/>
      <c r="S5440"/>
      <c r="T5440"/>
    </row>
    <row r="5441" spans="16:20" x14ac:dyDescent="0.3">
      <c r="P5441"/>
      <c r="Q5441"/>
      <c r="R5441"/>
      <c r="S5441"/>
      <c r="T5441"/>
    </row>
    <row r="5442" spans="16:20" x14ac:dyDescent="0.3">
      <c r="P5442"/>
      <c r="Q5442"/>
      <c r="R5442"/>
      <c r="S5442"/>
      <c r="T5442"/>
    </row>
    <row r="5443" spans="16:20" x14ac:dyDescent="0.3">
      <c r="P5443"/>
      <c r="Q5443"/>
      <c r="R5443"/>
      <c r="S5443"/>
      <c r="T5443"/>
    </row>
    <row r="5444" spans="16:20" x14ac:dyDescent="0.3">
      <c r="P5444"/>
      <c r="Q5444"/>
      <c r="R5444"/>
      <c r="S5444"/>
      <c r="T5444"/>
    </row>
    <row r="5445" spans="16:20" x14ac:dyDescent="0.3">
      <c r="P5445"/>
      <c r="Q5445"/>
      <c r="R5445"/>
      <c r="S5445"/>
      <c r="T5445"/>
    </row>
    <row r="5446" spans="16:20" x14ac:dyDescent="0.3">
      <c r="P5446"/>
      <c r="Q5446"/>
      <c r="R5446"/>
      <c r="S5446"/>
      <c r="T5446"/>
    </row>
    <row r="5447" spans="16:20" x14ac:dyDescent="0.3">
      <c r="P5447"/>
      <c r="Q5447"/>
      <c r="R5447"/>
      <c r="S5447"/>
      <c r="T5447"/>
    </row>
    <row r="5448" spans="16:20" x14ac:dyDescent="0.3">
      <c r="P5448"/>
      <c r="Q5448"/>
      <c r="R5448"/>
      <c r="S5448"/>
      <c r="T5448"/>
    </row>
    <row r="5449" spans="16:20" x14ac:dyDescent="0.3">
      <c r="P5449"/>
      <c r="Q5449"/>
      <c r="R5449"/>
      <c r="S5449"/>
      <c r="T5449"/>
    </row>
    <row r="5450" spans="16:20" x14ac:dyDescent="0.3">
      <c r="P5450"/>
      <c r="Q5450"/>
      <c r="R5450"/>
      <c r="S5450"/>
      <c r="T5450"/>
    </row>
    <row r="5451" spans="16:20" x14ac:dyDescent="0.3">
      <c r="P5451"/>
      <c r="Q5451"/>
      <c r="R5451"/>
      <c r="S5451"/>
      <c r="T5451"/>
    </row>
    <row r="5452" spans="16:20" x14ac:dyDescent="0.3">
      <c r="P5452"/>
      <c r="Q5452"/>
      <c r="R5452"/>
      <c r="S5452"/>
      <c r="T5452"/>
    </row>
    <row r="5453" spans="16:20" x14ac:dyDescent="0.3">
      <c r="P5453"/>
      <c r="Q5453"/>
      <c r="R5453"/>
      <c r="S5453"/>
      <c r="T5453"/>
    </row>
    <row r="5454" spans="16:20" x14ac:dyDescent="0.3">
      <c r="P5454"/>
      <c r="Q5454"/>
      <c r="R5454"/>
      <c r="S5454"/>
      <c r="T5454"/>
    </row>
    <row r="5455" spans="16:20" x14ac:dyDescent="0.3">
      <c r="P5455"/>
      <c r="Q5455"/>
      <c r="R5455"/>
      <c r="S5455"/>
      <c r="T5455"/>
    </row>
    <row r="5456" spans="16:20" x14ac:dyDescent="0.3">
      <c r="P5456"/>
      <c r="Q5456"/>
      <c r="R5456"/>
      <c r="S5456"/>
      <c r="T5456"/>
    </row>
    <row r="5457" spans="16:20" x14ac:dyDescent="0.3">
      <c r="P5457"/>
      <c r="Q5457"/>
      <c r="R5457"/>
      <c r="S5457"/>
      <c r="T5457"/>
    </row>
    <row r="5458" spans="16:20" x14ac:dyDescent="0.3">
      <c r="P5458"/>
      <c r="Q5458"/>
      <c r="R5458"/>
      <c r="S5458"/>
      <c r="T5458"/>
    </row>
    <row r="5459" spans="16:20" x14ac:dyDescent="0.3">
      <c r="P5459"/>
      <c r="Q5459"/>
      <c r="R5459"/>
      <c r="S5459"/>
      <c r="T5459"/>
    </row>
    <row r="5460" spans="16:20" x14ac:dyDescent="0.3">
      <c r="P5460"/>
      <c r="Q5460"/>
      <c r="R5460"/>
      <c r="S5460"/>
      <c r="T5460"/>
    </row>
    <row r="5461" spans="16:20" x14ac:dyDescent="0.3">
      <c r="P5461"/>
      <c r="Q5461"/>
      <c r="R5461"/>
      <c r="S5461"/>
      <c r="T5461"/>
    </row>
    <row r="5462" spans="16:20" x14ac:dyDescent="0.3">
      <c r="P5462"/>
      <c r="Q5462"/>
      <c r="R5462"/>
      <c r="S5462"/>
      <c r="T5462"/>
    </row>
    <row r="5463" spans="16:20" x14ac:dyDescent="0.3">
      <c r="P5463"/>
      <c r="Q5463"/>
      <c r="R5463"/>
      <c r="S5463"/>
      <c r="T5463"/>
    </row>
    <row r="5464" spans="16:20" x14ac:dyDescent="0.3">
      <c r="P5464"/>
      <c r="Q5464"/>
      <c r="R5464"/>
      <c r="S5464"/>
      <c r="T5464"/>
    </row>
    <row r="5465" spans="16:20" x14ac:dyDescent="0.3">
      <c r="P5465"/>
      <c r="Q5465"/>
      <c r="R5465"/>
      <c r="S5465"/>
      <c r="T5465"/>
    </row>
    <row r="5466" spans="16:20" x14ac:dyDescent="0.3">
      <c r="P5466"/>
      <c r="Q5466"/>
      <c r="R5466"/>
      <c r="S5466"/>
      <c r="T5466"/>
    </row>
    <row r="5467" spans="16:20" x14ac:dyDescent="0.3">
      <c r="P5467"/>
      <c r="Q5467"/>
      <c r="R5467"/>
      <c r="S5467"/>
      <c r="T5467"/>
    </row>
    <row r="5468" spans="16:20" x14ac:dyDescent="0.3">
      <c r="P5468"/>
      <c r="Q5468"/>
      <c r="R5468"/>
      <c r="S5468"/>
      <c r="T5468"/>
    </row>
    <row r="5469" spans="16:20" x14ac:dyDescent="0.3">
      <c r="P5469"/>
      <c r="Q5469"/>
      <c r="R5469"/>
      <c r="S5469"/>
      <c r="T5469"/>
    </row>
    <row r="5470" spans="16:20" x14ac:dyDescent="0.3">
      <c r="P5470"/>
      <c r="Q5470"/>
      <c r="R5470"/>
      <c r="S5470"/>
      <c r="T5470"/>
    </row>
    <row r="5471" spans="16:20" x14ac:dyDescent="0.3">
      <c r="P5471"/>
      <c r="Q5471"/>
      <c r="R5471"/>
      <c r="S5471"/>
      <c r="T5471"/>
    </row>
    <row r="5472" spans="16:20" x14ac:dyDescent="0.3">
      <c r="P5472"/>
      <c r="Q5472"/>
      <c r="R5472"/>
      <c r="S5472"/>
      <c r="T5472"/>
    </row>
    <row r="5473" spans="16:20" x14ac:dyDescent="0.3">
      <c r="P5473"/>
      <c r="Q5473"/>
      <c r="R5473"/>
      <c r="S5473"/>
      <c r="T5473"/>
    </row>
    <row r="5474" spans="16:20" x14ac:dyDescent="0.3">
      <c r="P5474"/>
      <c r="Q5474"/>
      <c r="R5474"/>
      <c r="S5474"/>
      <c r="T5474"/>
    </row>
    <row r="5475" spans="16:20" x14ac:dyDescent="0.3">
      <c r="P5475"/>
      <c r="Q5475"/>
      <c r="R5475"/>
      <c r="S5475"/>
      <c r="T5475"/>
    </row>
    <row r="5476" spans="16:20" x14ac:dyDescent="0.3">
      <c r="P5476"/>
      <c r="Q5476"/>
      <c r="R5476"/>
      <c r="S5476"/>
      <c r="T5476"/>
    </row>
    <row r="5477" spans="16:20" x14ac:dyDescent="0.3">
      <c r="P5477"/>
      <c r="Q5477"/>
      <c r="R5477"/>
      <c r="S5477"/>
      <c r="T5477"/>
    </row>
    <row r="5478" spans="16:20" x14ac:dyDescent="0.3">
      <c r="P5478"/>
      <c r="Q5478"/>
      <c r="R5478"/>
      <c r="S5478"/>
      <c r="T5478"/>
    </row>
    <row r="5479" spans="16:20" x14ac:dyDescent="0.3">
      <c r="P5479"/>
      <c r="Q5479"/>
      <c r="R5479"/>
      <c r="S5479"/>
      <c r="T5479"/>
    </row>
    <row r="5480" spans="16:20" x14ac:dyDescent="0.3">
      <c r="P5480"/>
      <c r="Q5480"/>
      <c r="R5480"/>
      <c r="S5480"/>
      <c r="T5480"/>
    </row>
    <row r="5481" spans="16:20" x14ac:dyDescent="0.3">
      <c r="P5481"/>
      <c r="Q5481"/>
      <c r="R5481"/>
      <c r="S5481"/>
      <c r="T5481"/>
    </row>
    <row r="5482" spans="16:20" x14ac:dyDescent="0.3">
      <c r="P5482"/>
      <c r="Q5482"/>
      <c r="R5482"/>
      <c r="S5482"/>
      <c r="T5482"/>
    </row>
    <row r="5483" spans="16:20" x14ac:dyDescent="0.3">
      <c r="P5483"/>
      <c r="Q5483"/>
      <c r="R5483"/>
      <c r="S5483"/>
      <c r="T5483"/>
    </row>
    <row r="5484" spans="16:20" x14ac:dyDescent="0.3">
      <c r="P5484"/>
      <c r="Q5484"/>
      <c r="R5484"/>
      <c r="S5484"/>
      <c r="T5484"/>
    </row>
    <row r="5485" spans="16:20" x14ac:dyDescent="0.3">
      <c r="P5485"/>
      <c r="Q5485"/>
      <c r="R5485"/>
      <c r="S5485"/>
      <c r="T5485"/>
    </row>
    <row r="5486" spans="16:20" x14ac:dyDescent="0.3">
      <c r="P5486"/>
      <c r="Q5486"/>
      <c r="R5486"/>
      <c r="S5486"/>
      <c r="T5486"/>
    </row>
    <row r="5487" spans="16:20" x14ac:dyDescent="0.3">
      <c r="P5487"/>
      <c r="Q5487"/>
      <c r="R5487"/>
      <c r="S5487"/>
      <c r="T5487"/>
    </row>
    <row r="5488" spans="16:20" x14ac:dyDescent="0.3">
      <c r="P5488"/>
      <c r="Q5488"/>
      <c r="R5488"/>
      <c r="S5488"/>
      <c r="T5488"/>
    </row>
    <row r="5489" spans="16:20" x14ac:dyDescent="0.3">
      <c r="P5489"/>
      <c r="Q5489"/>
      <c r="R5489"/>
      <c r="S5489"/>
      <c r="T5489"/>
    </row>
    <row r="5490" spans="16:20" x14ac:dyDescent="0.3">
      <c r="P5490"/>
      <c r="Q5490"/>
      <c r="R5490"/>
      <c r="S5490"/>
      <c r="T5490"/>
    </row>
    <row r="5491" spans="16:20" x14ac:dyDescent="0.3">
      <c r="P5491"/>
      <c r="Q5491"/>
      <c r="R5491"/>
      <c r="S5491"/>
      <c r="T5491"/>
    </row>
    <row r="5492" spans="16:20" x14ac:dyDescent="0.3">
      <c r="P5492"/>
      <c r="Q5492"/>
      <c r="R5492"/>
      <c r="S5492"/>
      <c r="T5492"/>
    </row>
    <row r="5493" spans="16:20" x14ac:dyDescent="0.3">
      <c r="P5493"/>
      <c r="Q5493"/>
      <c r="R5493"/>
      <c r="S5493"/>
      <c r="T5493"/>
    </row>
    <row r="5494" spans="16:20" x14ac:dyDescent="0.3">
      <c r="P5494"/>
      <c r="Q5494"/>
      <c r="R5494"/>
      <c r="S5494"/>
      <c r="T5494"/>
    </row>
    <row r="5495" spans="16:20" x14ac:dyDescent="0.3">
      <c r="P5495"/>
      <c r="Q5495"/>
      <c r="R5495"/>
      <c r="S5495"/>
      <c r="T5495"/>
    </row>
    <row r="5496" spans="16:20" x14ac:dyDescent="0.3">
      <c r="P5496"/>
      <c r="Q5496"/>
      <c r="R5496"/>
      <c r="S5496"/>
      <c r="T5496"/>
    </row>
    <row r="5497" spans="16:20" x14ac:dyDescent="0.3">
      <c r="P5497"/>
      <c r="Q5497"/>
      <c r="R5497"/>
      <c r="S5497"/>
      <c r="T5497"/>
    </row>
    <row r="5498" spans="16:20" x14ac:dyDescent="0.3">
      <c r="P5498"/>
      <c r="Q5498"/>
      <c r="R5498"/>
      <c r="S5498"/>
      <c r="T5498"/>
    </row>
    <row r="5499" spans="16:20" x14ac:dyDescent="0.3">
      <c r="P5499"/>
      <c r="Q5499"/>
      <c r="R5499"/>
      <c r="S5499"/>
      <c r="T5499"/>
    </row>
    <row r="5500" spans="16:20" x14ac:dyDescent="0.3">
      <c r="P5500"/>
      <c r="Q5500"/>
      <c r="R5500"/>
      <c r="S5500"/>
      <c r="T5500"/>
    </row>
    <row r="5501" spans="16:20" x14ac:dyDescent="0.3">
      <c r="P5501"/>
      <c r="Q5501"/>
      <c r="R5501"/>
      <c r="S5501"/>
      <c r="T5501"/>
    </row>
    <row r="5502" spans="16:20" x14ac:dyDescent="0.3">
      <c r="P5502"/>
      <c r="Q5502"/>
      <c r="R5502"/>
      <c r="S5502"/>
      <c r="T5502"/>
    </row>
    <row r="5503" spans="16:20" x14ac:dyDescent="0.3">
      <c r="P5503"/>
      <c r="Q5503"/>
      <c r="R5503"/>
      <c r="S5503"/>
      <c r="T5503"/>
    </row>
    <row r="5504" spans="16:20" x14ac:dyDescent="0.3">
      <c r="P5504"/>
      <c r="Q5504"/>
      <c r="R5504"/>
      <c r="S5504"/>
      <c r="T5504"/>
    </row>
    <row r="5505" spans="16:20" x14ac:dyDescent="0.3">
      <c r="P5505"/>
      <c r="Q5505"/>
      <c r="R5505"/>
      <c r="S5505"/>
      <c r="T5505"/>
    </row>
    <row r="5506" spans="16:20" x14ac:dyDescent="0.3">
      <c r="P5506"/>
      <c r="Q5506"/>
      <c r="R5506"/>
      <c r="S5506"/>
      <c r="T5506"/>
    </row>
    <row r="5507" spans="16:20" x14ac:dyDescent="0.3">
      <c r="P5507"/>
      <c r="Q5507"/>
      <c r="R5507"/>
      <c r="S5507"/>
      <c r="T5507"/>
    </row>
    <row r="5508" spans="16:20" x14ac:dyDescent="0.3">
      <c r="P5508"/>
      <c r="Q5508"/>
      <c r="R5508"/>
      <c r="S5508"/>
      <c r="T5508"/>
    </row>
    <row r="5509" spans="16:20" x14ac:dyDescent="0.3">
      <c r="P5509"/>
      <c r="Q5509"/>
      <c r="R5509"/>
      <c r="S5509"/>
      <c r="T5509"/>
    </row>
    <row r="5510" spans="16:20" x14ac:dyDescent="0.3">
      <c r="P5510"/>
      <c r="Q5510"/>
      <c r="R5510"/>
      <c r="S5510"/>
      <c r="T5510"/>
    </row>
    <row r="5511" spans="16:20" x14ac:dyDescent="0.3">
      <c r="P5511"/>
      <c r="Q5511"/>
      <c r="R5511"/>
      <c r="S5511"/>
      <c r="T5511"/>
    </row>
    <row r="5512" spans="16:20" x14ac:dyDescent="0.3">
      <c r="P5512"/>
      <c r="Q5512"/>
      <c r="R5512"/>
      <c r="S5512"/>
      <c r="T5512"/>
    </row>
    <row r="5513" spans="16:20" x14ac:dyDescent="0.3">
      <c r="P5513"/>
      <c r="Q5513"/>
      <c r="R5513"/>
      <c r="S5513"/>
      <c r="T5513"/>
    </row>
    <row r="5514" spans="16:20" x14ac:dyDescent="0.3">
      <c r="P5514"/>
      <c r="Q5514"/>
      <c r="R5514"/>
      <c r="S5514"/>
      <c r="T5514"/>
    </row>
    <row r="5515" spans="16:20" x14ac:dyDescent="0.3">
      <c r="P5515"/>
      <c r="Q5515"/>
      <c r="R5515"/>
      <c r="S5515"/>
      <c r="T5515"/>
    </row>
    <row r="5516" spans="16:20" x14ac:dyDescent="0.3">
      <c r="P5516"/>
      <c r="Q5516"/>
      <c r="R5516"/>
      <c r="S5516"/>
      <c r="T5516"/>
    </row>
    <row r="5517" spans="16:20" x14ac:dyDescent="0.3">
      <c r="P5517"/>
      <c r="Q5517"/>
      <c r="R5517"/>
      <c r="S5517"/>
      <c r="T5517"/>
    </row>
    <row r="5518" spans="16:20" x14ac:dyDescent="0.3">
      <c r="P5518"/>
      <c r="Q5518"/>
      <c r="R5518"/>
      <c r="S5518"/>
      <c r="T5518"/>
    </row>
    <row r="5519" spans="16:20" x14ac:dyDescent="0.3">
      <c r="P5519"/>
      <c r="Q5519"/>
      <c r="R5519"/>
      <c r="S5519"/>
      <c r="T5519"/>
    </row>
    <row r="5520" spans="16:20" x14ac:dyDescent="0.3">
      <c r="P5520"/>
      <c r="Q5520"/>
      <c r="R5520"/>
      <c r="S5520"/>
      <c r="T5520"/>
    </row>
    <row r="5521" spans="16:20" x14ac:dyDescent="0.3">
      <c r="P5521"/>
      <c r="Q5521"/>
      <c r="R5521"/>
      <c r="S5521"/>
      <c r="T5521"/>
    </row>
    <row r="5522" spans="16:20" x14ac:dyDescent="0.3">
      <c r="P5522"/>
      <c r="Q5522"/>
      <c r="R5522"/>
      <c r="S5522"/>
      <c r="T5522"/>
    </row>
    <row r="5523" spans="16:20" x14ac:dyDescent="0.3">
      <c r="P5523"/>
      <c r="Q5523"/>
      <c r="R5523"/>
      <c r="S5523"/>
      <c r="T5523"/>
    </row>
    <row r="5524" spans="16:20" x14ac:dyDescent="0.3">
      <c r="P5524"/>
      <c r="Q5524"/>
      <c r="R5524"/>
      <c r="S5524"/>
      <c r="T5524"/>
    </row>
    <row r="5525" spans="16:20" x14ac:dyDescent="0.3">
      <c r="P5525"/>
      <c r="Q5525"/>
      <c r="R5525"/>
      <c r="S5525"/>
      <c r="T5525"/>
    </row>
    <row r="5526" spans="16:20" x14ac:dyDescent="0.3">
      <c r="P5526"/>
      <c r="Q5526"/>
      <c r="R5526"/>
      <c r="S5526"/>
      <c r="T5526"/>
    </row>
    <row r="5527" spans="16:20" x14ac:dyDescent="0.3">
      <c r="P5527"/>
      <c r="Q5527"/>
      <c r="R5527"/>
      <c r="S5527"/>
      <c r="T5527"/>
    </row>
    <row r="5528" spans="16:20" x14ac:dyDescent="0.3">
      <c r="P5528"/>
      <c r="Q5528"/>
      <c r="R5528"/>
      <c r="S5528"/>
      <c r="T5528"/>
    </row>
    <row r="5529" spans="16:20" x14ac:dyDescent="0.3">
      <c r="P5529"/>
      <c r="Q5529"/>
      <c r="R5529"/>
      <c r="S5529"/>
      <c r="T5529"/>
    </row>
    <row r="5530" spans="16:20" x14ac:dyDescent="0.3">
      <c r="P5530"/>
      <c r="Q5530"/>
      <c r="R5530"/>
      <c r="S5530"/>
      <c r="T5530"/>
    </row>
    <row r="5531" spans="16:20" x14ac:dyDescent="0.3">
      <c r="P5531"/>
      <c r="Q5531"/>
      <c r="R5531"/>
      <c r="S5531"/>
      <c r="T5531"/>
    </row>
    <row r="5532" spans="16:20" x14ac:dyDescent="0.3">
      <c r="P5532"/>
      <c r="Q5532"/>
      <c r="R5532"/>
      <c r="S5532"/>
      <c r="T5532"/>
    </row>
    <row r="5533" spans="16:20" x14ac:dyDescent="0.3">
      <c r="P5533"/>
      <c r="Q5533"/>
      <c r="R5533"/>
      <c r="S5533"/>
      <c r="T5533"/>
    </row>
    <row r="5534" spans="16:20" x14ac:dyDescent="0.3">
      <c r="P5534"/>
      <c r="Q5534"/>
      <c r="R5534"/>
      <c r="S5534"/>
      <c r="T5534"/>
    </row>
    <row r="5535" spans="16:20" x14ac:dyDescent="0.3">
      <c r="P5535"/>
      <c r="Q5535"/>
      <c r="R5535"/>
      <c r="S5535"/>
      <c r="T5535"/>
    </row>
    <row r="5536" spans="16:20" x14ac:dyDescent="0.3">
      <c r="P5536"/>
      <c r="Q5536"/>
      <c r="R5536"/>
      <c r="S5536"/>
      <c r="T5536"/>
    </row>
    <row r="5537" spans="16:20" x14ac:dyDescent="0.3">
      <c r="P5537"/>
      <c r="Q5537"/>
      <c r="R5537"/>
      <c r="S5537"/>
      <c r="T5537"/>
    </row>
    <row r="5538" spans="16:20" x14ac:dyDescent="0.3">
      <c r="P5538"/>
      <c r="Q5538"/>
      <c r="R5538"/>
      <c r="S5538"/>
      <c r="T5538"/>
    </row>
    <row r="5539" spans="16:20" x14ac:dyDescent="0.3">
      <c r="P5539"/>
      <c r="Q5539"/>
      <c r="R5539"/>
      <c r="S5539"/>
      <c r="T5539"/>
    </row>
    <row r="5540" spans="16:20" x14ac:dyDescent="0.3">
      <c r="P5540"/>
      <c r="Q5540"/>
      <c r="R5540"/>
      <c r="S5540"/>
      <c r="T5540"/>
    </row>
    <row r="5541" spans="16:20" x14ac:dyDescent="0.3">
      <c r="P5541"/>
      <c r="Q5541"/>
      <c r="R5541"/>
      <c r="S5541"/>
      <c r="T5541"/>
    </row>
    <row r="5542" spans="16:20" x14ac:dyDescent="0.3">
      <c r="P5542"/>
      <c r="Q5542"/>
      <c r="R5542"/>
      <c r="S5542"/>
      <c r="T5542"/>
    </row>
    <row r="5543" spans="16:20" x14ac:dyDescent="0.3">
      <c r="P5543"/>
      <c r="Q5543"/>
      <c r="R5543"/>
      <c r="S5543"/>
      <c r="T5543"/>
    </row>
    <row r="5544" spans="16:20" x14ac:dyDescent="0.3">
      <c r="P5544"/>
      <c r="Q5544"/>
      <c r="R5544"/>
      <c r="S5544"/>
      <c r="T5544"/>
    </row>
    <row r="5545" spans="16:20" x14ac:dyDescent="0.3">
      <c r="P5545"/>
      <c r="Q5545"/>
      <c r="R5545"/>
      <c r="S5545"/>
      <c r="T5545"/>
    </row>
    <row r="5546" spans="16:20" x14ac:dyDescent="0.3">
      <c r="P5546"/>
      <c r="Q5546"/>
      <c r="R5546"/>
      <c r="S5546"/>
      <c r="T5546"/>
    </row>
    <row r="5547" spans="16:20" x14ac:dyDescent="0.3">
      <c r="P5547"/>
      <c r="Q5547"/>
      <c r="R5547"/>
      <c r="S5547"/>
      <c r="T5547"/>
    </row>
    <row r="5548" spans="16:20" x14ac:dyDescent="0.3">
      <c r="P5548"/>
      <c r="Q5548"/>
      <c r="R5548"/>
      <c r="S5548"/>
      <c r="T5548"/>
    </row>
    <row r="5549" spans="16:20" x14ac:dyDescent="0.3">
      <c r="P5549"/>
      <c r="Q5549"/>
      <c r="R5549"/>
      <c r="S5549"/>
      <c r="T5549"/>
    </row>
    <row r="5550" spans="16:20" x14ac:dyDescent="0.3">
      <c r="P5550"/>
      <c r="Q5550"/>
      <c r="R5550"/>
      <c r="S5550"/>
      <c r="T5550"/>
    </row>
    <row r="5551" spans="16:20" x14ac:dyDescent="0.3">
      <c r="P5551"/>
      <c r="Q5551"/>
      <c r="R5551"/>
      <c r="S5551"/>
      <c r="T5551"/>
    </row>
    <row r="5552" spans="16:20" x14ac:dyDescent="0.3">
      <c r="P5552"/>
      <c r="Q5552"/>
      <c r="R5552"/>
      <c r="S5552"/>
      <c r="T5552"/>
    </row>
    <row r="5553" spans="16:20" x14ac:dyDescent="0.3">
      <c r="P5553"/>
      <c r="Q5553"/>
      <c r="R5553"/>
      <c r="S5553"/>
      <c r="T5553"/>
    </row>
    <row r="5554" spans="16:20" x14ac:dyDescent="0.3">
      <c r="P5554"/>
      <c r="Q5554"/>
      <c r="R5554"/>
      <c r="S5554"/>
      <c r="T5554"/>
    </row>
    <row r="5555" spans="16:20" x14ac:dyDescent="0.3">
      <c r="P5555"/>
      <c r="Q5555"/>
      <c r="R5555"/>
      <c r="S5555"/>
      <c r="T5555"/>
    </row>
    <row r="5556" spans="16:20" x14ac:dyDescent="0.3">
      <c r="P5556"/>
      <c r="Q5556"/>
      <c r="R5556"/>
      <c r="S5556"/>
      <c r="T5556"/>
    </row>
    <row r="5557" spans="16:20" x14ac:dyDescent="0.3">
      <c r="P5557"/>
      <c r="Q5557"/>
      <c r="R5557"/>
      <c r="S5557"/>
      <c r="T5557"/>
    </row>
    <row r="5558" spans="16:20" x14ac:dyDescent="0.3">
      <c r="P5558"/>
      <c r="Q5558"/>
      <c r="R5558"/>
      <c r="S5558"/>
      <c r="T5558"/>
    </row>
    <row r="5559" spans="16:20" x14ac:dyDescent="0.3">
      <c r="P5559"/>
      <c r="Q5559"/>
      <c r="R5559"/>
      <c r="S5559"/>
      <c r="T5559"/>
    </row>
    <row r="5560" spans="16:20" x14ac:dyDescent="0.3">
      <c r="P5560"/>
      <c r="Q5560"/>
      <c r="R5560"/>
      <c r="S5560"/>
      <c r="T5560"/>
    </row>
    <row r="5561" spans="16:20" x14ac:dyDescent="0.3">
      <c r="P5561"/>
      <c r="Q5561"/>
      <c r="R5561"/>
      <c r="S5561"/>
      <c r="T5561"/>
    </row>
    <row r="5562" spans="16:20" x14ac:dyDescent="0.3">
      <c r="P5562"/>
      <c r="Q5562"/>
      <c r="R5562"/>
      <c r="S5562"/>
      <c r="T5562"/>
    </row>
    <row r="5563" spans="16:20" x14ac:dyDescent="0.3">
      <c r="P5563"/>
      <c r="Q5563"/>
      <c r="R5563"/>
      <c r="S5563"/>
      <c r="T5563"/>
    </row>
    <row r="5564" spans="16:20" x14ac:dyDescent="0.3">
      <c r="P5564"/>
      <c r="Q5564"/>
      <c r="R5564"/>
      <c r="S5564"/>
      <c r="T5564"/>
    </row>
    <row r="5565" spans="16:20" x14ac:dyDescent="0.3">
      <c r="P5565"/>
      <c r="Q5565"/>
      <c r="R5565"/>
      <c r="S5565"/>
      <c r="T5565"/>
    </row>
    <row r="5566" spans="16:20" x14ac:dyDescent="0.3">
      <c r="P5566"/>
      <c r="Q5566"/>
      <c r="R5566"/>
      <c r="S5566"/>
      <c r="T5566"/>
    </row>
    <row r="5567" spans="16:20" x14ac:dyDescent="0.3">
      <c r="P5567"/>
      <c r="Q5567"/>
      <c r="R5567"/>
      <c r="S5567"/>
      <c r="T5567"/>
    </row>
    <row r="5568" spans="16:20" x14ac:dyDescent="0.3">
      <c r="P5568"/>
      <c r="Q5568"/>
      <c r="R5568"/>
      <c r="S5568"/>
      <c r="T5568"/>
    </row>
    <row r="5569" spans="16:20" x14ac:dyDescent="0.3">
      <c r="P5569"/>
      <c r="Q5569"/>
      <c r="R5569"/>
      <c r="S5569"/>
      <c r="T5569"/>
    </row>
    <row r="5570" spans="16:20" x14ac:dyDescent="0.3">
      <c r="P5570"/>
      <c r="Q5570"/>
      <c r="R5570"/>
      <c r="S5570"/>
      <c r="T5570"/>
    </row>
    <row r="5571" spans="16:20" x14ac:dyDescent="0.3">
      <c r="P5571"/>
      <c r="Q5571"/>
      <c r="R5571"/>
      <c r="S5571"/>
      <c r="T5571"/>
    </row>
    <row r="5572" spans="16:20" x14ac:dyDescent="0.3">
      <c r="P5572"/>
      <c r="Q5572"/>
      <c r="R5572"/>
      <c r="S5572"/>
      <c r="T5572"/>
    </row>
    <row r="5573" spans="16:20" x14ac:dyDescent="0.3">
      <c r="P5573"/>
      <c r="Q5573"/>
      <c r="R5573"/>
      <c r="S5573"/>
      <c r="T5573"/>
    </row>
    <row r="5574" spans="16:20" x14ac:dyDescent="0.3">
      <c r="P5574"/>
      <c r="Q5574"/>
      <c r="R5574"/>
      <c r="S5574"/>
      <c r="T5574"/>
    </row>
    <row r="5575" spans="16:20" x14ac:dyDescent="0.3">
      <c r="P5575"/>
      <c r="Q5575"/>
      <c r="R5575"/>
      <c r="S5575"/>
      <c r="T5575"/>
    </row>
    <row r="5576" spans="16:20" x14ac:dyDescent="0.3">
      <c r="P5576"/>
      <c r="Q5576"/>
      <c r="R5576"/>
      <c r="S5576"/>
      <c r="T5576"/>
    </row>
    <row r="5577" spans="16:20" x14ac:dyDescent="0.3">
      <c r="P5577"/>
      <c r="Q5577"/>
      <c r="R5577"/>
      <c r="S5577"/>
      <c r="T5577"/>
    </row>
    <row r="5578" spans="16:20" x14ac:dyDescent="0.3">
      <c r="P5578"/>
      <c r="Q5578"/>
      <c r="R5578"/>
      <c r="S5578"/>
      <c r="T5578"/>
    </row>
    <row r="5579" spans="16:20" x14ac:dyDescent="0.3">
      <c r="P5579"/>
      <c r="Q5579"/>
      <c r="R5579"/>
      <c r="S5579"/>
      <c r="T5579"/>
    </row>
    <row r="5580" spans="16:20" x14ac:dyDescent="0.3">
      <c r="P5580"/>
      <c r="Q5580"/>
      <c r="R5580"/>
      <c r="S5580"/>
      <c r="T5580"/>
    </row>
    <row r="5581" spans="16:20" x14ac:dyDescent="0.3">
      <c r="P5581"/>
      <c r="Q5581"/>
      <c r="R5581"/>
      <c r="S5581"/>
      <c r="T5581"/>
    </row>
    <row r="5582" spans="16:20" x14ac:dyDescent="0.3">
      <c r="P5582"/>
      <c r="Q5582"/>
      <c r="R5582"/>
      <c r="S5582"/>
      <c r="T5582"/>
    </row>
    <row r="5583" spans="16:20" x14ac:dyDescent="0.3">
      <c r="P5583"/>
      <c r="Q5583"/>
      <c r="R5583"/>
      <c r="S5583"/>
      <c r="T5583"/>
    </row>
    <row r="5584" spans="16:20" x14ac:dyDescent="0.3">
      <c r="P5584"/>
      <c r="Q5584"/>
      <c r="R5584"/>
      <c r="S5584"/>
      <c r="T5584"/>
    </row>
    <row r="5585" spans="16:20" x14ac:dyDescent="0.3">
      <c r="P5585"/>
      <c r="Q5585"/>
      <c r="R5585"/>
      <c r="S5585"/>
      <c r="T5585"/>
    </row>
    <row r="5586" spans="16:20" x14ac:dyDescent="0.3">
      <c r="P5586"/>
      <c r="Q5586"/>
      <c r="R5586"/>
      <c r="S5586"/>
      <c r="T5586"/>
    </row>
    <row r="5587" spans="16:20" x14ac:dyDescent="0.3">
      <c r="P5587"/>
      <c r="Q5587"/>
      <c r="R5587"/>
      <c r="S5587"/>
      <c r="T5587"/>
    </row>
    <row r="5588" spans="16:20" x14ac:dyDescent="0.3">
      <c r="P5588"/>
      <c r="Q5588"/>
      <c r="R5588"/>
      <c r="S5588"/>
      <c r="T5588"/>
    </row>
    <row r="5589" spans="16:20" x14ac:dyDescent="0.3">
      <c r="P5589"/>
      <c r="Q5589"/>
      <c r="R5589"/>
      <c r="S5589"/>
      <c r="T5589"/>
    </row>
    <row r="5590" spans="16:20" x14ac:dyDescent="0.3">
      <c r="P5590"/>
      <c r="Q5590"/>
      <c r="R5590"/>
      <c r="S5590"/>
      <c r="T5590"/>
    </row>
    <row r="5591" spans="16:20" x14ac:dyDescent="0.3">
      <c r="P5591"/>
      <c r="Q5591"/>
      <c r="R5591"/>
      <c r="S5591"/>
      <c r="T5591"/>
    </row>
    <row r="5592" spans="16:20" x14ac:dyDescent="0.3">
      <c r="P5592"/>
      <c r="Q5592"/>
      <c r="R5592"/>
      <c r="S5592"/>
      <c r="T5592"/>
    </row>
    <row r="5593" spans="16:20" x14ac:dyDescent="0.3">
      <c r="P5593"/>
      <c r="Q5593"/>
      <c r="R5593"/>
      <c r="S5593"/>
      <c r="T5593"/>
    </row>
    <row r="5594" spans="16:20" x14ac:dyDescent="0.3">
      <c r="P5594"/>
      <c r="Q5594"/>
      <c r="R5594"/>
      <c r="S5594"/>
      <c r="T5594"/>
    </row>
    <row r="5595" spans="16:20" x14ac:dyDescent="0.3">
      <c r="P5595"/>
      <c r="Q5595"/>
      <c r="R5595"/>
      <c r="S5595"/>
      <c r="T5595"/>
    </row>
    <row r="5596" spans="16:20" x14ac:dyDescent="0.3">
      <c r="P5596"/>
      <c r="Q5596"/>
      <c r="R5596"/>
      <c r="S5596"/>
      <c r="T5596"/>
    </row>
    <row r="5597" spans="16:20" x14ac:dyDescent="0.3">
      <c r="P5597"/>
      <c r="Q5597"/>
      <c r="R5597"/>
      <c r="S5597"/>
      <c r="T5597"/>
    </row>
    <row r="5598" spans="16:20" x14ac:dyDescent="0.3">
      <c r="P5598"/>
      <c r="Q5598"/>
      <c r="R5598"/>
      <c r="S5598"/>
      <c r="T5598"/>
    </row>
    <row r="5599" spans="16:20" x14ac:dyDescent="0.3">
      <c r="P5599"/>
      <c r="Q5599"/>
      <c r="R5599"/>
      <c r="S5599"/>
      <c r="T5599"/>
    </row>
    <row r="5600" spans="16:20" x14ac:dyDescent="0.3">
      <c r="P5600"/>
      <c r="Q5600"/>
      <c r="R5600"/>
      <c r="S5600"/>
      <c r="T5600"/>
    </row>
    <row r="5601" spans="16:20" x14ac:dyDescent="0.3">
      <c r="P5601"/>
      <c r="Q5601"/>
      <c r="R5601"/>
      <c r="S5601"/>
      <c r="T5601"/>
    </row>
    <row r="5602" spans="16:20" x14ac:dyDescent="0.3">
      <c r="P5602"/>
      <c r="Q5602"/>
      <c r="R5602"/>
      <c r="S5602"/>
      <c r="T5602"/>
    </row>
    <row r="5603" spans="16:20" x14ac:dyDescent="0.3">
      <c r="P5603"/>
      <c r="Q5603"/>
      <c r="R5603"/>
      <c r="S5603"/>
      <c r="T5603"/>
    </row>
    <row r="5604" spans="16:20" x14ac:dyDescent="0.3">
      <c r="P5604"/>
      <c r="Q5604"/>
      <c r="R5604"/>
      <c r="S5604"/>
      <c r="T5604"/>
    </row>
    <row r="5605" spans="16:20" x14ac:dyDescent="0.3">
      <c r="P5605"/>
      <c r="Q5605"/>
      <c r="R5605"/>
      <c r="S5605"/>
      <c r="T5605"/>
    </row>
    <row r="5606" spans="16:20" x14ac:dyDescent="0.3">
      <c r="P5606"/>
      <c r="Q5606"/>
      <c r="R5606"/>
      <c r="S5606"/>
      <c r="T5606"/>
    </row>
    <row r="5607" spans="16:20" x14ac:dyDescent="0.3">
      <c r="P5607"/>
      <c r="Q5607"/>
      <c r="R5607"/>
      <c r="S5607"/>
      <c r="T5607"/>
    </row>
    <row r="5608" spans="16:20" x14ac:dyDescent="0.3">
      <c r="P5608"/>
      <c r="Q5608"/>
      <c r="R5608"/>
      <c r="S5608"/>
      <c r="T5608"/>
    </row>
    <row r="5609" spans="16:20" x14ac:dyDescent="0.3">
      <c r="P5609"/>
      <c r="Q5609"/>
      <c r="R5609"/>
      <c r="S5609"/>
      <c r="T5609"/>
    </row>
    <row r="5610" spans="16:20" x14ac:dyDescent="0.3">
      <c r="P5610"/>
      <c r="Q5610"/>
      <c r="R5610"/>
      <c r="S5610"/>
      <c r="T5610"/>
    </row>
    <row r="5611" spans="16:20" x14ac:dyDescent="0.3">
      <c r="P5611"/>
      <c r="Q5611"/>
      <c r="R5611"/>
      <c r="S5611"/>
      <c r="T5611"/>
    </row>
    <row r="5612" spans="16:20" x14ac:dyDescent="0.3">
      <c r="P5612"/>
      <c r="Q5612"/>
      <c r="R5612"/>
      <c r="S5612"/>
      <c r="T5612"/>
    </row>
    <row r="5613" spans="16:20" x14ac:dyDescent="0.3">
      <c r="P5613"/>
      <c r="Q5613"/>
      <c r="R5613"/>
      <c r="S5613"/>
      <c r="T5613"/>
    </row>
    <row r="5614" spans="16:20" x14ac:dyDescent="0.3">
      <c r="P5614"/>
      <c r="Q5614"/>
      <c r="R5614"/>
      <c r="S5614"/>
      <c r="T5614"/>
    </row>
    <row r="5615" spans="16:20" x14ac:dyDescent="0.3">
      <c r="P5615"/>
      <c r="Q5615"/>
      <c r="R5615"/>
      <c r="S5615"/>
      <c r="T5615"/>
    </row>
    <row r="5616" spans="16:20" x14ac:dyDescent="0.3">
      <c r="P5616"/>
      <c r="Q5616"/>
      <c r="R5616"/>
      <c r="S5616"/>
      <c r="T5616"/>
    </row>
    <row r="5617" spans="16:20" x14ac:dyDescent="0.3">
      <c r="P5617"/>
      <c r="Q5617"/>
      <c r="R5617"/>
      <c r="S5617"/>
      <c r="T5617"/>
    </row>
    <row r="5618" spans="16:20" x14ac:dyDescent="0.3">
      <c r="P5618"/>
      <c r="Q5618"/>
      <c r="R5618"/>
      <c r="S5618"/>
      <c r="T5618"/>
    </row>
    <row r="5619" spans="16:20" x14ac:dyDescent="0.3">
      <c r="P5619"/>
      <c r="Q5619"/>
      <c r="R5619"/>
      <c r="S5619"/>
      <c r="T5619"/>
    </row>
    <row r="5620" spans="16:20" x14ac:dyDescent="0.3">
      <c r="P5620"/>
      <c r="Q5620"/>
      <c r="R5620"/>
      <c r="S5620"/>
      <c r="T5620"/>
    </row>
    <row r="5621" spans="16:20" x14ac:dyDescent="0.3">
      <c r="P5621"/>
      <c r="Q5621"/>
      <c r="R5621"/>
      <c r="S5621"/>
      <c r="T5621"/>
    </row>
    <row r="5622" spans="16:20" x14ac:dyDescent="0.3">
      <c r="P5622"/>
      <c r="Q5622"/>
      <c r="R5622"/>
      <c r="S5622"/>
      <c r="T5622"/>
    </row>
    <row r="5623" spans="16:20" x14ac:dyDescent="0.3">
      <c r="P5623"/>
      <c r="Q5623"/>
      <c r="R5623"/>
      <c r="S5623"/>
      <c r="T5623"/>
    </row>
    <row r="5624" spans="16:20" x14ac:dyDescent="0.3">
      <c r="P5624"/>
      <c r="Q5624"/>
      <c r="R5624"/>
      <c r="S5624"/>
      <c r="T5624"/>
    </row>
    <row r="5625" spans="16:20" x14ac:dyDescent="0.3">
      <c r="P5625"/>
      <c r="Q5625"/>
      <c r="R5625"/>
      <c r="S5625"/>
      <c r="T5625"/>
    </row>
    <row r="5626" spans="16:20" x14ac:dyDescent="0.3">
      <c r="P5626"/>
      <c r="Q5626"/>
      <c r="R5626"/>
      <c r="S5626"/>
      <c r="T5626"/>
    </row>
    <row r="5627" spans="16:20" x14ac:dyDescent="0.3">
      <c r="P5627"/>
      <c r="Q5627"/>
      <c r="R5627"/>
      <c r="S5627"/>
      <c r="T5627"/>
    </row>
    <row r="5628" spans="16:20" x14ac:dyDescent="0.3">
      <c r="P5628"/>
      <c r="Q5628"/>
      <c r="R5628"/>
      <c r="S5628"/>
      <c r="T5628"/>
    </row>
    <row r="5629" spans="16:20" x14ac:dyDescent="0.3">
      <c r="P5629"/>
      <c r="Q5629"/>
      <c r="R5629"/>
      <c r="S5629"/>
      <c r="T5629"/>
    </row>
    <row r="5630" spans="16:20" x14ac:dyDescent="0.3">
      <c r="P5630"/>
      <c r="Q5630"/>
      <c r="R5630"/>
      <c r="S5630"/>
      <c r="T5630"/>
    </row>
    <row r="5631" spans="16:20" x14ac:dyDescent="0.3">
      <c r="P5631"/>
      <c r="Q5631"/>
      <c r="R5631"/>
      <c r="S5631"/>
      <c r="T5631"/>
    </row>
    <row r="5632" spans="16:20" x14ac:dyDescent="0.3">
      <c r="P5632"/>
      <c r="Q5632"/>
      <c r="R5632"/>
      <c r="S5632"/>
      <c r="T5632"/>
    </row>
    <row r="5633" spans="16:20" x14ac:dyDescent="0.3">
      <c r="P5633"/>
      <c r="Q5633"/>
      <c r="R5633"/>
      <c r="S5633"/>
      <c r="T5633"/>
    </row>
    <row r="5634" spans="16:20" x14ac:dyDescent="0.3">
      <c r="P5634"/>
      <c r="Q5634"/>
      <c r="R5634"/>
      <c r="S5634"/>
      <c r="T5634"/>
    </row>
    <row r="5635" spans="16:20" x14ac:dyDescent="0.3">
      <c r="P5635"/>
      <c r="Q5635"/>
      <c r="R5635"/>
      <c r="S5635"/>
      <c r="T5635"/>
    </row>
    <row r="5636" spans="16:20" x14ac:dyDescent="0.3">
      <c r="P5636"/>
      <c r="Q5636"/>
      <c r="R5636"/>
      <c r="S5636"/>
      <c r="T5636"/>
    </row>
    <row r="5637" spans="16:20" x14ac:dyDescent="0.3">
      <c r="P5637"/>
      <c r="Q5637"/>
      <c r="R5637"/>
      <c r="S5637"/>
      <c r="T5637"/>
    </row>
    <row r="5638" spans="16:20" x14ac:dyDescent="0.3">
      <c r="P5638"/>
      <c r="Q5638"/>
      <c r="R5638"/>
      <c r="S5638"/>
      <c r="T5638"/>
    </row>
    <row r="5639" spans="16:20" x14ac:dyDescent="0.3">
      <c r="P5639"/>
      <c r="Q5639"/>
      <c r="R5639"/>
      <c r="S5639"/>
      <c r="T5639"/>
    </row>
    <row r="5640" spans="16:20" x14ac:dyDescent="0.3">
      <c r="P5640"/>
      <c r="Q5640"/>
      <c r="R5640"/>
      <c r="S5640"/>
      <c r="T5640"/>
    </row>
    <row r="5641" spans="16:20" x14ac:dyDescent="0.3">
      <c r="P5641"/>
      <c r="Q5641"/>
      <c r="R5641"/>
      <c r="S5641"/>
      <c r="T5641"/>
    </row>
    <row r="5642" spans="16:20" x14ac:dyDescent="0.3">
      <c r="P5642"/>
      <c r="Q5642"/>
      <c r="R5642"/>
      <c r="S5642"/>
      <c r="T5642"/>
    </row>
    <row r="5643" spans="16:20" x14ac:dyDescent="0.3">
      <c r="P5643"/>
      <c r="Q5643"/>
      <c r="R5643"/>
      <c r="S5643"/>
      <c r="T5643"/>
    </row>
    <row r="5644" spans="16:20" x14ac:dyDescent="0.3">
      <c r="P5644"/>
      <c r="Q5644"/>
      <c r="R5644"/>
      <c r="S5644"/>
      <c r="T5644"/>
    </row>
    <row r="5645" spans="16:20" x14ac:dyDescent="0.3">
      <c r="P5645"/>
      <c r="Q5645"/>
      <c r="R5645"/>
      <c r="S5645"/>
      <c r="T5645"/>
    </row>
    <row r="5646" spans="16:20" x14ac:dyDescent="0.3">
      <c r="P5646"/>
      <c r="Q5646"/>
      <c r="R5646"/>
      <c r="S5646"/>
      <c r="T5646"/>
    </row>
    <row r="5647" spans="16:20" x14ac:dyDescent="0.3">
      <c r="P5647"/>
      <c r="Q5647"/>
      <c r="R5647"/>
      <c r="S5647"/>
      <c r="T5647"/>
    </row>
    <row r="5648" spans="16:20" x14ac:dyDescent="0.3">
      <c r="P5648"/>
      <c r="Q5648"/>
      <c r="R5648"/>
      <c r="S5648"/>
      <c r="T5648"/>
    </row>
    <row r="5649" spans="16:20" x14ac:dyDescent="0.3">
      <c r="P5649"/>
      <c r="Q5649"/>
      <c r="R5649"/>
      <c r="S5649"/>
      <c r="T5649"/>
    </row>
    <row r="5650" spans="16:20" x14ac:dyDescent="0.3">
      <c r="P5650"/>
      <c r="Q5650"/>
      <c r="R5650"/>
      <c r="S5650"/>
      <c r="T5650"/>
    </row>
    <row r="5651" spans="16:20" x14ac:dyDescent="0.3">
      <c r="P5651"/>
      <c r="Q5651"/>
      <c r="R5651"/>
      <c r="S5651"/>
      <c r="T5651"/>
    </row>
    <row r="5652" spans="16:20" x14ac:dyDescent="0.3">
      <c r="P5652"/>
      <c r="Q5652"/>
      <c r="R5652"/>
      <c r="S5652"/>
      <c r="T5652"/>
    </row>
    <row r="5653" spans="16:20" x14ac:dyDescent="0.3">
      <c r="P5653"/>
      <c r="Q5653"/>
      <c r="R5653"/>
      <c r="S5653"/>
      <c r="T5653"/>
    </row>
    <row r="5654" spans="16:20" x14ac:dyDescent="0.3">
      <c r="P5654"/>
      <c r="Q5654"/>
      <c r="R5654"/>
      <c r="S5654"/>
      <c r="T5654"/>
    </row>
    <row r="5655" spans="16:20" x14ac:dyDescent="0.3">
      <c r="P5655"/>
      <c r="Q5655"/>
      <c r="R5655"/>
      <c r="S5655"/>
      <c r="T5655"/>
    </row>
    <row r="5656" spans="16:20" x14ac:dyDescent="0.3">
      <c r="P5656"/>
      <c r="Q5656"/>
      <c r="R5656"/>
      <c r="S5656"/>
      <c r="T5656"/>
    </row>
    <row r="5657" spans="16:20" x14ac:dyDescent="0.3">
      <c r="P5657"/>
      <c r="Q5657"/>
      <c r="R5657"/>
      <c r="S5657"/>
      <c r="T5657"/>
    </row>
    <row r="5658" spans="16:20" x14ac:dyDescent="0.3">
      <c r="P5658"/>
      <c r="Q5658"/>
      <c r="R5658"/>
      <c r="S5658"/>
      <c r="T5658"/>
    </row>
    <row r="5659" spans="16:20" x14ac:dyDescent="0.3">
      <c r="P5659"/>
      <c r="Q5659"/>
      <c r="R5659"/>
      <c r="S5659"/>
      <c r="T5659"/>
    </row>
    <row r="5660" spans="16:20" x14ac:dyDescent="0.3">
      <c r="P5660"/>
      <c r="Q5660"/>
      <c r="R5660"/>
      <c r="S5660"/>
      <c r="T5660"/>
    </row>
    <row r="5661" spans="16:20" x14ac:dyDescent="0.3">
      <c r="P5661"/>
      <c r="Q5661"/>
      <c r="R5661"/>
      <c r="S5661"/>
      <c r="T5661"/>
    </row>
    <row r="5662" spans="16:20" x14ac:dyDescent="0.3">
      <c r="P5662"/>
      <c r="Q5662"/>
      <c r="R5662"/>
      <c r="S5662"/>
      <c r="T5662"/>
    </row>
    <row r="5663" spans="16:20" x14ac:dyDescent="0.3">
      <c r="P5663"/>
      <c r="Q5663"/>
      <c r="R5663"/>
      <c r="S5663"/>
      <c r="T5663"/>
    </row>
    <row r="5664" spans="16:20" x14ac:dyDescent="0.3">
      <c r="P5664"/>
      <c r="Q5664"/>
      <c r="R5664"/>
      <c r="S5664"/>
      <c r="T5664"/>
    </row>
    <row r="5665" spans="16:20" x14ac:dyDescent="0.3">
      <c r="P5665"/>
      <c r="Q5665"/>
      <c r="R5665"/>
      <c r="S5665"/>
      <c r="T5665"/>
    </row>
    <row r="5666" spans="16:20" x14ac:dyDescent="0.3">
      <c r="P5666"/>
      <c r="Q5666"/>
      <c r="R5666"/>
      <c r="S5666"/>
      <c r="T5666"/>
    </row>
    <row r="5667" spans="16:20" x14ac:dyDescent="0.3">
      <c r="P5667"/>
      <c r="Q5667"/>
      <c r="R5667"/>
      <c r="S5667"/>
      <c r="T5667"/>
    </row>
    <row r="5668" spans="16:20" x14ac:dyDescent="0.3">
      <c r="P5668"/>
      <c r="Q5668"/>
      <c r="R5668"/>
      <c r="S5668"/>
      <c r="T5668"/>
    </row>
    <row r="5669" spans="16:20" x14ac:dyDescent="0.3">
      <c r="P5669"/>
      <c r="Q5669"/>
      <c r="R5669"/>
      <c r="S5669"/>
      <c r="T5669"/>
    </row>
    <row r="5670" spans="16:20" x14ac:dyDescent="0.3">
      <c r="P5670"/>
      <c r="Q5670"/>
      <c r="R5670"/>
      <c r="S5670"/>
      <c r="T5670"/>
    </row>
    <row r="5671" spans="16:20" x14ac:dyDescent="0.3">
      <c r="P5671"/>
      <c r="Q5671"/>
      <c r="R5671"/>
      <c r="S5671"/>
      <c r="T5671"/>
    </row>
    <row r="5672" spans="16:20" x14ac:dyDescent="0.3">
      <c r="P5672"/>
      <c r="Q5672"/>
      <c r="R5672"/>
      <c r="S5672"/>
      <c r="T5672"/>
    </row>
    <row r="5673" spans="16:20" x14ac:dyDescent="0.3">
      <c r="P5673"/>
      <c r="Q5673"/>
      <c r="R5673"/>
      <c r="S5673"/>
      <c r="T5673"/>
    </row>
    <row r="5674" spans="16:20" x14ac:dyDescent="0.3">
      <c r="P5674"/>
      <c r="Q5674"/>
      <c r="R5674"/>
      <c r="S5674"/>
      <c r="T5674"/>
    </row>
    <row r="5675" spans="16:20" x14ac:dyDescent="0.3">
      <c r="P5675"/>
      <c r="Q5675"/>
      <c r="R5675"/>
      <c r="S5675"/>
      <c r="T5675"/>
    </row>
    <row r="5676" spans="16:20" x14ac:dyDescent="0.3">
      <c r="P5676"/>
      <c r="Q5676"/>
      <c r="R5676"/>
      <c r="S5676"/>
      <c r="T5676"/>
    </row>
    <row r="5677" spans="16:20" x14ac:dyDescent="0.3">
      <c r="P5677"/>
      <c r="Q5677"/>
      <c r="R5677"/>
      <c r="S5677"/>
      <c r="T5677"/>
    </row>
    <row r="5678" spans="16:20" x14ac:dyDescent="0.3">
      <c r="P5678"/>
      <c r="Q5678"/>
      <c r="R5678"/>
      <c r="S5678"/>
      <c r="T5678"/>
    </row>
    <row r="5679" spans="16:20" x14ac:dyDescent="0.3">
      <c r="P5679"/>
      <c r="Q5679"/>
      <c r="R5679"/>
      <c r="S5679"/>
      <c r="T5679"/>
    </row>
    <row r="5680" spans="16:20" x14ac:dyDescent="0.3">
      <c r="P5680"/>
      <c r="Q5680"/>
      <c r="R5680"/>
      <c r="S5680"/>
      <c r="T5680"/>
    </row>
    <row r="5681" spans="16:20" x14ac:dyDescent="0.3">
      <c r="P5681"/>
      <c r="Q5681"/>
      <c r="R5681"/>
      <c r="S5681"/>
      <c r="T5681"/>
    </row>
    <row r="5682" spans="16:20" x14ac:dyDescent="0.3">
      <c r="P5682"/>
      <c r="Q5682"/>
      <c r="R5682"/>
      <c r="S5682"/>
      <c r="T5682"/>
    </row>
    <row r="5683" spans="16:20" x14ac:dyDescent="0.3">
      <c r="P5683"/>
      <c r="Q5683"/>
      <c r="R5683"/>
      <c r="S5683"/>
      <c r="T5683"/>
    </row>
    <row r="5684" spans="16:20" x14ac:dyDescent="0.3">
      <c r="P5684"/>
      <c r="Q5684"/>
      <c r="R5684"/>
      <c r="S5684"/>
      <c r="T5684"/>
    </row>
    <row r="5685" spans="16:20" x14ac:dyDescent="0.3">
      <c r="P5685"/>
      <c r="Q5685"/>
      <c r="R5685"/>
      <c r="S5685"/>
      <c r="T5685"/>
    </row>
    <row r="5686" spans="16:20" x14ac:dyDescent="0.3">
      <c r="P5686"/>
      <c r="Q5686"/>
      <c r="R5686"/>
      <c r="S5686"/>
      <c r="T5686"/>
    </row>
    <row r="5687" spans="16:20" x14ac:dyDescent="0.3">
      <c r="P5687"/>
      <c r="Q5687"/>
      <c r="R5687"/>
      <c r="S5687"/>
      <c r="T5687"/>
    </row>
    <row r="5688" spans="16:20" x14ac:dyDescent="0.3">
      <c r="P5688"/>
      <c r="Q5688"/>
      <c r="R5688"/>
      <c r="S5688"/>
      <c r="T5688"/>
    </row>
    <row r="5689" spans="16:20" x14ac:dyDescent="0.3">
      <c r="P5689"/>
      <c r="Q5689"/>
      <c r="R5689"/>
      <c r="S5689"/>
      <c r="T5689"/>
    </row>
    <row r="5690" spans="16:20" x14ac:dyDescent="0.3">
      <c r="P5690"/>
      <c r="Q5690"/>
      <c r="R5690"/>
      <c r="S5690"/>
      <c r="T5690"/>
    </row>
    <row r="5691" spans="16:20" x14ac:dyDescent="0.3">
      <c r="P5691"/>
      <c r="Q5691"/>
      <c r="R5691"/>
      <c r="S5691"/>
      <c r="T5691"/>
    </row>
    <row r="5692" spans="16:20" x14ac:dyDescent="0.3">
      <c r="P5692"/>
      <c r="Q5692"/>
      <c r="R5692"/>
      <c r="S5692"/>
      <c r="T5692"/>
    </row>
    <row r="5693" spans="16:20" x14ac:dyDescent="0.3">
      <c r="P5693"/>
      <c r="Q5693"/>
      <c r="R5693"/>
      <c r="S5693"/>
      <c r="T5693"/>
    </row>
    <row r="5694" spans="16:20" x14ac:dyDescent="0.3">
      <c r="P5694"/>
      <c r="Q5694"/>
      <c r="R5694"/>
      <c r="S5694"/>
      <c r="T5694"/>
    </row>
    <row r="5695" spans="16:20" x14ac:dyDescent="0.3">
      <c r="P5695"/>
      <c r="Q5695"/>
      <c r="R5695"/>
      <c r="S5695"/>
      <c r="T5695"/>
    </row>
    <row r="5696" spans="16:20" x14ac:dyDescent="0.3">
      <c r="P5696"/>
      <c r="Q5696"/>
      <c r="R5696"/>
      <c r="S5696"/>
      <c r="T5696"/>
    </row>
    <row r="5697" spans="16:20" x14ac:dyDescent="0.3">
      <c r="P5697"/>
      <c r="Q5697"/>
      <c r="R5697"/>
      <c r="S5697"/>
      <c r="T5697"/>
    </row>
    <row r="5698" spans="16:20" x14ac:dyDescent="0.3">
      <c r="P5698"/>
      <c r="Q5698"/>
      <c r="R5698"/>
      <c r="S5698"/>
      <c r="T5698"/>
    </row>
    <row r="5699" spans="16:20" x14ac:dyDescent="0.3">
      <c r="P5699"/>
      <c r="Q5699"/>
      <c r="R5699"/>
      <c r="S5699"/>
      <c r="T5699"/>
    </row>
    <row r="5700" spans="16:20" x14ac:dyDescent="0.3">
      <c r="P5700"/>
      <c r="Q5700"/>
      <c r="R5700"/>
      <c r="S5700"/>
      <c r="T5700"/>
    </row>
    <row r="5701" spans="16:20" x14ac:dyDescent="0.3">
      <c r="P5701"/>
      <c r="Q5701"/>
      <c r="R5701"/>
      <c r="S5701"/>
      <c r="T5701"/>
    </row>
    <row r="5702" spans="16:20" x14ac:dyDescent="0.3">
      <c r="P5702"/>
      <c r="Q5702"/>
      <c r="R5702"/>
      <c r="S5702"/>
      <c r="T5702"/>
    </row>
    <row r="5703" spans="16:20" x14ac:dyDescent="0.3">
      <c r="P5703"/>
      <c r="Q5703"/>
      <c r="R5703"/>
      <c r="S5703"/>
      <c r="T5703"/>
    </row>
    <row r="5704" spans="16:20" x14ac:dyDescent="0.3">
      <c r="P5704"/>
      <c r="Q5704"/>
      <c r="R5704"/>
      <c r="S5704"/>
      <c r="T5704"/>
    </row>
    <row r="5705" spans="16:20" x14ac:dyDescent="0.3">
      <c r="P5705"/>
      <c r="Q5705"/>
      <c r="R5705"/>
      <c r="S5705"/>
      <c r="T5705"/>
    </row>
    <row r="5706" spans="16:20" x14ac:dyDescent="0.3">
      <c r="P5706"/>
      <c r="Q5706"/>
      <c r="R5706"/>
      <c r="S5706"/>
      <c r="T5706"/>
    </row>
    <row r="5707" spans="16:20" x14ac:dyDescent="0.3">
      <c r="P5707"/>
      <c r="Q5707"/>
      <c r="R5707"/>
      <c r="S5707"/>
      <c r="T5707"/>
    </row>
    <row r="5708" spans="16:20" x14ac:dyDescent="0.3">
      <c r="P5708"/>
      <c r="Q5708"/>
      <c r="R5708"/>
      <c r="S5708"/>
      <c r="T5708"/>
    </row>
    <row r="5709" spans="16:20" x14ac:dyDescent="0.3">
      <c r="P5709"/>
      <c r="Q5709"/>
      <c r="R5709"/>
      <c r="S5709"/>
      <c r="T5709"/>
    </row>
    <row r="5710" spans="16:20" x14ac:dyDescent="0.3">
      <c r="P5710"/>
      <c r="Q5710"/>
      <c r="R5710"/>
      <c r="S5710"/>
      <c r="T5710"/>
    </row>
    <row r="5711" spans="16:20" x14ac:dyDescent="0.3">
      <c r="P5711"/>
      <c r="Q5711"/>
      <c r="R5711"/>
      <c r="S5711"/>
      <c r="T5711"/>
    </row>
    <row r="5712" spans="16:20" x14ac:dyDescent="0.3">
      <c r="P5712"/>
      <c r="Q5712"/>
      <c r="R5712"/>
      <c r="S5712"/>
      <c r="T5712"/>
    </row>
    <row r="5713" spans="16:20" x14ac:dyDescent="0.3">
      <c r="P5713"/>
      <c r="Q5713"/>
      <c r="R5713"/>
      <c r="S5713"/>
      <c r="T5713"/>
    </row>
    <row r="5714" spans="16:20" x14ac:dyDescent="0.3">
      <c r="P5714"/>
      <c r="Q5714"/>
      <c r="R5714"/>
      <c r="S5714"/>
      <c r="T5714"/>
    </row>
    <row r="5715" spans="16:20" x14ac:dyDescent="0.3">
      <c r="P5715"/>
      <c r="Q5715"/>
      <c r="R5715"/>
      <c r="S5715"/>
      <c r="T5715"/>
    </row>
    <row r="5716" spans="16:20" x14ac:dyDescent="0.3">
      <c r="P5716"/>
      <c r="Q5716"/>
      <c r="R5716"/>
      <c r="S5716"/>
      <c r="T5716"/>
    </row>
    <row r="5717" spans="16:20" x14ac:dyDescent="0.3">
      <c r="P5717"/>
      <c r="Q5717"/>
      <c r="R5717"/>
      <c r="S5717"/>
      <c r="T5717"/>
    </row>
    <row r="5718" spans="16:20" x14ac:dyDescent="0.3">
      <c r="P5718"/>
      <c r="Q5718"/>
      <c r="R5718"/>
      <c r="S5718"/>
      <c r="T5718"/>
    </row>
    <row r="5719" spans="16:20" x14ac:dyDescent="0.3">
      <c r="P5719"/>
      <c r="Q5719"/>
      <c r="R5719"/>
      <c r="S5719"/>
      <c r="T5719"/>
    </row>
    <row r="5720" spans="16:20" x14ac:dyDescent="0.3">
      <c r="P5720"/>
      <c r="Q5720"/>
      <c r="R5720"/>
      <c r="S5720"/>
      <c r="T5720"/>
    </row>
    <row r="5721" spans="16:20" x14ac:dyDescent="0.3">
      <c r="P5721"/>
      <c r="Q5721"/>
      <c r="R5721"/>
      <c r="S5721"/>
      <c r="T5721"/>
    </row>
    <row r="5722" spans="16:20" x14ac:dyDescent="0.3">
      <c r="P5722"/>
      <c r="Q5722"/>
      <c r="R5722"/>
      <c r="S5722"/>
      <c r="T5722"/>
    </row>
    <row r="5723" spans="16:20" x14ac:dyDescent="0.3">
      <c r="P5723"/>
      <c r="Q5723"/>
      <c r="R5723"/>
      <c r="S5723"/>
      <c r="T5723"/>
    </row>
    <row r="5724" spans="16:20" x14ac:dyDescent="0.3">
      <c r="P5724"/>
      <c r="Q5724"/>
      <c r="R5724"/>
      <c r="S5724"/>
      <c r="T5724"/>
    </row>
    <row r="5725" spans="16:20" x14ac:dyDescent="0.3">
      <c r="P5725"/>
      <c r="Q5725"/>
      <c r="R5725"/>
      <c r="S5725"/>
      <c r="T5725"/>
    </row>
    <row r="5726" spans="16:20" x14ac:dyDescent="0.3">
      <c r="P5726"/>
      <c r="Q5726"/>
      <c r="R5726"/>
      <c r="S5726"/>
      <c r="T5726"/>
    </row>
    <row r="5727" spans="16:20" x14ac:dyDescent="0.3">
      <c r="P5727"/>
      <c r="Q5727"/>
      <c r="R5727"/>
      <c r="S5727"/>
      <c r="T5727"/>
    </row>
    <row r="5728" spans="16:20" x14ac:dyDescent="0.3">
      <c r="P5728"/>
      <c r="Q5728"/>
      <c r="R5728"/>
      <c r="S5728"/>
      <c r="T5728"/>
    </row>
    <row r="5729" spans="16:20" x14ac:dyDescent="0.3">
      <c r="P5729"/>
      <c r="Q5729"/>
      <c r="R5729"/>
      <c r="S5729"/>
      <c r="T5729"/>
    </row>
    <row r="5730" spans="16:20" x14ac:dyDescent="0.3">
      <c r="P5730"/>
      <c r="Q5730"/>
      <c r="R5730"/>
      <c r="S5730"/>
      <c r="T5730"/>
    </row>
    <row r="5731" spans="16:20" x14ac:dyDescent="0.3">
      <c r="P5731"/>
      <c r="Q5731"/>
      <c r="R5731"/>
      <c r="S5731"/>
      <c r="T5731"/>
    </row>
    <row r="5732" spans="16:20" x14ac:dyDescent="0.3">
      <c r="P5732"/>
      <c r="Q5732"/>
      <c r="R5732"/>
      <c r="S5732"/>
      <c r="T5732"/>
    </row>
    <row r="5733" spans="16:20" x14ac:dyDescent="0.3">
      <c r="P5733"/>
      <c r="Q5733"/>
      <c r="R5733"/>
      <c r="S5733"/>
      <c r="T5733"/>
    </row>
    <row r="5734" spans="16:20" x14ac:dyDescent="0.3">
      <c r="P5734"/>
      <c r="Q5734"/>
      <c r="R5734"/>
      <c r="S5734"/>
      <c r="T5734"/>
    </row>
    <row r="5735" spans="16:20" x14ac:dyDescent="0.3">
      <c r="P5735"/>
      <c r="Q5735"/>
      <c r="R5735"/>
      <c r="S5735"/>
      <c r="T5735"/>
    </row>
    <row r="5736" spans="16:20" x14ac:dyDescent="0.3">
      <c r="P5736"/>
      <c r="Q5736"/>
      <c r="R5736"/>
      <c r="S5736"/>
      <c r="T5736"/>
    </row>
    <row r="5737" spans="16:20" x14ac:dyDescent="0.3">
      <c r="P5737"/>
      <c r="Q5737"/>
      <c r="R5737"/>
      <c r="S5737"/>
      <c r="T5737"/>
    </row>
    <row r="5738" spans="16:20" x14ac:dyDescent="0.3">
      <c r="P5738"/>
      <c r="Q5738"/>
      <c r="R5738"/>
      <c r="S5738"/>
      <c r="T5738"/>
    </row>
    <row r="5739" spans="16:20" x14ac:dyDescent="0.3">
      <c r="P5739"/>
      <c r="Q5739"/>
      <c r="R5739"/>
      <c r="S5739"/>
      <c r="T5739"/>
    </row>
    <row r="5740" spans="16:20" x14ac:dyDescent="0.3">
      <c r="P5740"/>
      <c r="Q5740"/>
      <c r="R5740"/>
      <c r="S5740"/>
      <c r="T5740"/>
    </row>
    <row r="5741" spans="16:20" x14ac:dyDescent="0.3">
      <c r="P5741"/>
      <c r="Q5741"/>
      <c r="R5741"/>
      <c r="S5741"/>
      <c r="T5741"/>
    </row>
    <row r="5742" spans="16:20" x14ac:dyDescent="0.3">
      <c r="P5742"/>
      <c r="Q5742"/>
      <c r="R5742"/>
      <c r="S5742"/>
      <c r="T5742"/>
    </row>
    <row r="5743" spans="16:20" x14ac:dyDescent="0.3">
      <c r="P5743"/>
      <c r="Q5743"/>
      <c r="R5743"/>
      <c r="S5743"/>
      <c r="T5743"/>
    </row>
    <row r="5744" spans="16:20" x14ac:dyDescent="0.3">
      <c r="P5744"/>
      <c r="Q5744"/>
      <c r="R5744"/>
      <c r="S5744"/>
      <c r="T5744"/>
    </row>
    <row r="5745" spans="16:20" x14ac:dyDescent="0.3">
      <c r="P5745"/>
      <c r="Q5745"/>
      <c r="R5745"/>
      <c r="S5745"/>
      <c r="T5745"/>
    </row>
    <row r="5746" spans="16:20" x14ac:dyDescent="0.3">
      <c r="P5746"/>
      <c r="Q5746"/>
      <c r="R5746"/>
      <c r="S5746"/>
      <c r="T5746"/>
    </row>
    <row r="5747" spans="16:20" x14ac:dyDescent="0.3">
      <c r="P5747"/>
      <c r="Q5747"/>
      <c r="R5747"/>
      <c r="S5747"/>
      <c r="T5747"/>
    </row>
    <row r="5748" spans="16:20" x14ac:dyDescent="0.3">
      <c r="P5748"/>
      <c r="Q5748"/>
      <c r="R5748"/>
      <c r="S5748"/>
      <c r="T5748"/>
    </row>
    <row r="5749" spans="16:20" x14ac:dyDescent="0.3">
      <c r="P5749"/>
      <c r="Q5749"/>
      <c r="R5749"/>
      <c r="S5749"/>
      <c r="T5749"/>
    </row>
    <row r="5750" spans="16:20" x14ac:dyDescent="0.3">
      <c r="P5750"/>
      <c r="Q5750"/>
      <c r="R5750"/>
      <c r="S5750"/>
      <c r="T5750"/>
    </row>
    <row r="5751" spans="16:20" x14ac:dyDescent="0.3">
      <c r="P5751"/>
      <c r="Q5751"/>
      <c r="R5751"/>
      <c r="S5751"/>
      <c r="T5751"/>
    </row>
    <row r="5752" spans="16:20" x14ac:dyDescent="0.3">
      <c r="P5752"/>
      <c r="Q5752"/>
      <c r="R5752"/>
      <c r="S5752"/>
      <c r="T5752"/>
    </row>
    <row r="5753" spans="16:20" x14ac:dyDescent="0.3">
      <c r="P5753"/>
      <c r="Q5753"/>
      <c r="R5753"/>
      <c r="S5753"/>
      <c r="T5753"/>
    </row>
    <row r="5754" spans="16:20" x14ac:dyDescent="0.3">
      <c r="P5754"/>
      <c r="Q5754"/>
      <c r="R5754"/>
      <c r="S5754"/>
      <c r="T5754"/>
    </row>
    <row r="5755" spans="16:20" x14ac:dyDescent="0.3">
      <c r="P5755"/>
      <c r="Q5755"/>
      <c r="R5755"/>
      <c r="S5755"/>
      <c r="T5755"/>
    </row>
    <row r="5756" spans="16:20" x14ac:dyDescent="0.3">
      <c r="P5756"/>
      <c r="Q5756"/>
      <c r="R5756"/>
      <c r="S5756"/>
      <c r="T5756"/>
    </row>
    <row r="5757" spans="16:20" x14ac:dyDescent="0.3">
      <c r="P5757"/>
      <c r="Q5757"/>
      <c r="R5757"/>
      <c r="S5757"/>
      <c r="T5757"/>
    </row>
    <row r="5758" spans="16:20" x14ac:dyDescent="0.3">
      <c r="P5758"/>
      <c r="Q5758"/>
      <c r="R5758"/>
      <c r="S5758"/>
      <c r="T5758"/>
    </row>
    <row r="5759" spans="16:20" x14ac:dyDescent="0.3">
      <c r="P5759"/>
      <c r="Q5759"/>
      <c r="R5759"/>
      <c r="S5759"/>
      <c r="T5759"/>
    </row>
    <row r="5760" spans="16:20" x14ac:dyDescent="0.3">
      <c r="P5760"/>
      <c r="Q5760"/>
      <c r="R5760"/>
      <c r="S5760"/>
      <c r="T5760"/>
    </row>
    <row r="5761" spans="16:20" x14ac:dyDescent="0.3">
      <c r="P5761"/>
      <c r="Q5761"/>
      <c r="R5761"/>
      <c r="S5761"/>
      <c r="T5761"/>
    </row>
    <row r="5762" spans="16:20" x14ac:dyDescent="0.3">
      <c r="P5762"/>
      <c r="Q5762"/>
      <c r="R5762"/>
      <c r="S5762"/>
      <c r="T5762"/>
    </row>
    <row r="5763" spans="16:20" x14ac:dyDescent="0.3">
      <c r="P5763"/>
      <c r="Q5763"/>
      <c r="R5763"/>
      <c r="S5763"/>
      <c r="T5763"/>
    </row>
    <row r="5764" spans="16:20" x14ac:dyDescent="0.3">
      <c r="P5764"/>
      <c r="Q5764"/>
      <c r="R5764"/>
      <c r="S5764"/>
      <c r="T5764"/>
    </row>
    <row r="5765" spans="16:20" x14ac:dyDescent="0.3">
      <c r="P5765"/>
      <c r="Q5765"/>
      <c r="R5765"/>
      <c r="S5765"/>
      <c r="T5765"/>
    </row>
    <row r="5766" spans="16:20" x14ac:dyDescent="0.3">
      <c r="P5766"/>
      <c r="Q5766"/>
      <c r="R5766"/>
      <c r="S5766"/>
      <c r="T5766"/>
    </row>
    <row r="5767" spans="16:20" x14ac:dyDescent="0.3">
      <c r="P5767"/>
      <c r="Q5767"/>
      <c r="R5767"/>
      <c r="S5767"/>
      <c r="T5767"/>
    </row>
    <row r="5768" spans="16:20" x14ac:dyDescent="0.3">
      <c r="P5768"/>
      <c r="Q5768"/>
      <c r="R5768"/>
      <c r="S5768"/>
      <c r="T5768"/>
    </row>
    <row r="5769" spans="16:20" x14ac:dyDescent="0.3">
      <c r="P5769"/>
      <c r="Q5769"/>
      <c r="R5769"/>
      <c r="S5769"/>
      <c r="T5769"/>
    </row>
    <row r="5770" spans="16:20" x14ac:dyDescent="0.3">
      <c r="P5770"/>
      <c r="Q5770"/>
      <c r="R5770"/>
      <c r="S5770"/>
      <c r="T5770"/>
    </row>
    <row r="5771" spans="16:20" x14ac:dyDescent="0.3">
      <c r="P5771"/>
      <c r="Q5771"/>
      <c r="R5771"/>
      <c r="S5771"/>
      <c r="T5771"/>
    </row>
    <row r="5772" spans="16:20" x14ac:dyDescent="0.3">
      <c r="P5772"/>
      <c r="Q5772"/>
      <c r="R5772"/>
      <c r="S5772"/>
      <c r="T5772"/>
    </row>
    <row r="5773" spans="16:20" x14ac:dyDescent="0.3">
      <c r="P5773"/>
      <c r="Q5773"/>
      <c r="R5773"/>
      <c r="S5773"/>
      <c r="T5773"/>
    </row>
    <row r="5774" spans="16:20" x14ac:dyDescent="0.3">
      <c r="P5774"/>
      <c r="Q5774"/>
      <c r="R5774"/>
      <c r="S5774"/>
      <c r="T5774"/>
    </row>
    <row r="5775" spans="16:20" x14ac:dyDescent="0.3">
      <c r="P5775"/>
      <c r="Q5775"/>
      <c r="R5775"/>
      <c r="S5775"/>
      <c r="T5775"/>
    </row>
    <row r="5776" spans="16:20" x14ac:dyDescent="0.3">
      <c r="P5776"/>
      <c r="Q5776"/>
      <c r="R5776"/>
      <c r="S5776"/>
      <c r="T5776"/>
    </row>
    <row r="5777" spans="16:20" x14ac:dyDescent="0.3">
      <c r="P5777"/>
      <c r="Q5777"/>
      <c r="R5777"/>
      <c r="S5777"/>
      <c r="T5777"/>
    </row>
    <row r="5778" spans="16:20" x14ac:dyDescent="0.3">
      <c r="P5778"/>
      <c r="Q5778"/>
      <c r="R5778"/>
      <c r="S5778"/>
      <c r="T5778"/>
    </row>
    <row r="5779" spans="16:20" x14ac:dyDescent="0.3">
      <c r="P5779"/>
      <c r="Q5779"/>
      <c r="R5779"/>
      <c r="S5779"/>
      <c r="T5779"/>
    </row>
    <row r="5780" spans="16:20" x14ac:dyDescent="0.3">
      <c r="P5780"/>
      <c r="Q5780"/>
      <c r="R5780"/>
      <c r="S5780"/>
      <c r="T5780"/>
    </row>
    <row r="5781" spans="16:20" x14ac:dyDescent="0.3">
      <c r="P5781"/>
      <c r="Q5781"/>
      <c r="R5781"/>
      <c r="S5781"/>
      <c r="T5781"/>
    </row>
    <row r="5782" spans="16:20" x14ac:dyDescent="0.3">
      <c r="P5782"/>
      <c r="Q5782"/>
      <c r="R5782"/>
      <c r="S5782"/>
      <c r="T5782"/>
    </row>
    <row r="5783" spans="16:20" x14ac:dyDescent="0.3">
      <c r="P5783"/>
      <c r="Q5783"/>
      <c r="R5783"/>
      <c r="S5783"/>
      <c r="T5783"/>
    </row>
    <row r="5784" spans="16:20" x14ac:dyDescent="0.3">
      <c r="P5784"/>
      <c r="Q5784"/>
      <c r="R5784"/>
      <c r="S5784"/>
      <c r="T5784"/>
    </row>
    <row r="5785" spans="16:20" x14ac:dyDescent="0.3">
      <c r="P5785"/>
      <c r="Q5785"/>
      <c r="R5785"/>
      <c r="S5785"/>
      <c r="T5785"/>
    </row>
    <row r="5786" spans="16:20" x14ac:dyDescent="0.3">
      <c r="P5786"/>
      <c r="Q5786"/>
      <c r="R5786"/>
      <c r="S5786"/>
      <c r="T5786"/>
    </row>
    <row r="5787" spans="16:20" x14ac:dyDescent="0.3">
      <c r="P5787"/>
      <c r="Q5787"/>
      <c r="R5787"/>
      <c r="S5787"/>
      <c r="T5787"/>
    </row>
    <row r="5788" spans="16:20" x14ac:dyDescent="0.3">
      <c r="P5788"/>
      <c r="Q5788"/>
      <c r="R5788"/>
      <c r="S5788"/>
      <c r="T5788"/>
    </row>
    <row r="5789" spans="16:20" x14ac:dyDescent="0.3">
      <c r="P5789"/>
      <c r="Q5789"/>
      <c r="R5789"/>
      <c r="S5789"/>
      <c r="T5789"/>
    </row>
    <row r="5790" spans="16:20" x14ac:dyDescent="0.3">
      <c r="P5790"/>
      <c r="Q5790"/>
      <c r="R5790"/>
      <c r="S5790"/>
      <c r="T5790"/>
    </row>
    <row r="5791" spans="16:20" x14ac:dyDescent="0.3">
      <c r="P5791"/>
      <c r="Q5791"/>
      <c r="R5791"/>
      <c r="S5791"/>
      <c r="T5791"/>
    </row>
    <row r="5792" spans="16:20" x14ac:dyDescent="0.3">
      <c r="P5792"/>
      <c r="Q5792"/>
      <c r="R5792"/>
      <c r="S5792"/>
      <c r="T5792"/>
    </row>
    <row r="5793" spans="16:20" x14ac:dyDescent="0.3">
      <c r="P5793"/>
      <c r="Q5793"/>
      <c r="R5793"/>
      <c r="S5793"/>
      <c r="T5793"/>
    </row>
    <row r="5794" spans="16:20" x14ac:dyDescent="0.3">
      <c r="P5794"/>
      <c r="Q5794"/>
      <c r="R5794"/>
      <c r="S5794"/>
      <c r="T5794"/>
    </row>
    <row r="5795" spans="16:20" x14ac:dyDescent="0.3">
      <c r="P5795"/>
      <c r="Q5795"/>
      <c r="R5795"/>
      <c r="S5795"/>
      <c r="T5795"/>
    </row>
    <row r="5796" spans="16:20" x14ac:dyDescent="0.3">
      <c r="P5796"/>
      <c r="Q5796"/>
      <c r="R5796"/>
      <c r="S5796"/>
      <c r="T5796"/>
    </row>
    <row r="5797" spans="16:20" x14ac:dyDescent="0.3">
      <c r="P5797"/>
      <c r="Q5797"/>
      <c r="R5797"/>
      <c r="S5797"/>
      <c r="T5797"/>
    </row>
    <row r="5798" spans="16:20" x14ac:dyDescent="0.3">
      <c r="P5798"/>
      <c r="Q5798"/>
      <c r="R5798"/>
      <c r="S5798"/>
      <c r="T5798"/>
    </row>
    <row r="5799" spans="16:20" x14ac:dyDescent="0.3">
      <c r="P5799"/>
      <c r="Q5799"/>
      <c r="R5799"/>
      <c r="S5799"/>
      <c r="T5799"/>
    </row>
    <row r="5800" spans="16:20" x14ac:dyDescent="0.3">
      <c r="P5800"/>
      <c r="Q5800"/>
      <c r="R5800"/>
      <c r="S5800"/>
      <c r="T5800"/>
    </row>
    <row r="5801" spans="16:20" x14ac:dyDescent="0.3">
      <c r="P5801"/>
      <c r="Q5801"/>
      <c r="R5801"/>
      <c r="S5801"/>
      <c r="T5801"/>
    </row>
    <row r="5802" spans="16:20" x14ac:dyDescent="0.3">
      <c r="P5802"/>
      <c r="Q5802"/>
      <c r="R5802"/>
      <c r="S5802"/>
      <c r="T5802"/>
    </row>
    <row r="5803" spans="16:20" x14ac:dyDescent="0.3">
      <c r="P5803"/>
      <c r="Q5803"/>
      <c r="R5803"/>
      <c r="S5803"/>
      <c r="T5803"/>
    </row>
    <row r="5804" spans="16:20" x14ac:dyDescent="0.3">
      <c r="P5804"/>
      <c r="Q5804"/>
      <c r="R5804"/>
      <c r="S5804"/>
      <c r="T5804"/>
    </row>
    <row r="5805" spans="16:20" x14ac:dyDescent="0.3">
      <c r="P5805"/>
      <c r="Q5805"/>
      <c r="R5805"/>
      <c r="S5805"/>
      <c r="T5805"/>
    </row>
    <row r="5806" spans="16:20" x14ac:dyDescent="0.3">
      <c r="P5806"/>
      <c r="Q5806"/>
      <c r="R5806"/>
      <c r="S5806"/>
      <c r="T5806"/>
    </row>
    <row r="5807" spans="16:20" x14ac:dyDescent="0.3">
      <c r="P5807"/>
      <c r="Q5807"/>
      <c r="R5807"/>
      <c r="S5807"/>
      <c r="T5807"/>
    </row>
    <row r="5808" spans="16:20" x14ac:dyDescent="0.3">
      <c r="P5808"/>
      <c r="Q5808"/>
      <c r="R5808"/>
      <c r="S5808"/>
      <c r="T5808"/>
    </row>
    <row r="5809" spans="16:20" x14ac:dyDescent="0.3">
      <c r="P5809"/>
      <c r="Q5809"/>
      <c r="R5809"/>
      <c r="S5809"/>
      <c r="T5809"/>
    </row>
    <row r="5810" spans="16:20" x14ac:dyDescent="0.3">
      <c r="P5810"/>
      <c r="Q5810"/>
      <c r="R5810"/>
      <c r="S5810"/>
      <c r="T5810"/>
    </row>
    <row r="5811" spans="16:20" x14ac:dyDescent="0.3">
      <c r="P5811"/>
      <c r="Q5811"/>
      <c r="R5811"/>
      <c r="S5811"/>
      <c r="T5811"/>
    </row>
    <row r="5812" spans="16:20" x14ac:dyDescent="0.3">
      <c r="P5812"/>
      <c r="Q5812"/>
      <c r="R5812"/>
      <c r="S5812"/>
      <c r="T5812"/>
    </row>
    <row r="5813" spans="16:20" x14ac:dyDescent="0.3">
      <c r="P5813"/>
      <c r="Q5813"/>
      <c r="R5813"/>
      <c r="S5813"/>
      <c r="T5813"/>
    </row>
    <row r="5814" spans="16:20" x14ac:dyDescent="0.3">
      <c r="P5814"/>
      <c r="Q5814"/>
      <c r="R5814"/>
      <c r="S5814"/>
      <c r="T5814"/>
    </row>
    <row r="5815" spans="16:20" x14ac:dyDescent="0.3">
      <c r="P5815"/>
      <c r="Q5815"/>
      <c r="R5815"/>
      <c r="S5815"/>
      <c r="T5815"/>
    </row>
    <row r="5816" spans="16:20" x14ac:dyDescent="0.3">
      <c r="P5816"/>
      <c r="Q5816"/>
      <c r="R5816"/>
      <c r="S5816"/>
      <c r="T5816"/>
    </row>
    <row r="5817" spans="16:20" x14ac:dyDescent="0.3">
      <c r="P5817"/>
      <c r="Q5817"/>
      <c r="R5817"/>
      <c r="S5817"/>
      <c r="T5817"/>
    </row>
    <row r="5818" spans="16:20" x14ac:dyDescent="0.3">
      <c r="P5818"/>
      <c r="Q5818"/>
      <c r="R5818"/>
      <c r="S5818"/>
      <c r="T5818"/>
    </row>
    <row r="5819" spans="16:20" x14ac:dyDescent="0.3">
      <c r="P5819"/>
      <c r="Q5819"/>
      <c r="R5819"/>
      <c r="S5819"/>
      <c r="T5819"/>
    </row>
    <row r="5820" spans="16:20" x14ac:dyDescent="0.3">
      <c r="P5820"/>
      <c r="Q5820"/>
      <c r="R5820"/>
      <c r="S5820"/>
      <c r="T5820"/>
    </row>
    <row r="5821" spans="16:20" x14ac:dyDescent="0.3">
      <c r="P5821"/>
      <c r="Q5821"/>
      <c r="R5821"/>
      <c r="S5821"/>
      <c r="T5821"/>
    </row>
    <row r="5822" spans="16:20" x14ac:dyDescent="0.3">
      <c r="P5822"/>
      <c r="Q5822"/>
      <c r="R5822"/>
      <c r="S5822"/>
      <c r="T5822"/>
    </row>
    <row r="5823" spans="16:20" x14ac:dyDescent="0.3">
      <c r="P5823"/>
      <c r="Q5823"/>
      <c r="R5823"/>
      <c r="S5823"/>
      <c r="T5823"/>
    </row>
    <row r="5824" spans="16:20" x14ac:dyDescent="0.3">
      <c r="P5824"/>
      <c r="Q5824"/>
      <c r="R5824"/>
      <c r="S5824"/>
      <c r="T5824"/>
    </row>
    <row r="5825" spans="16:20" x14ac:dyDescent="0.3">
      <c r="P5825"/>
      <c r="Q5825"/>
      <c r="R5825"/>
      <c r="S5825"/>
      <c r="T5825"/>
    </row>
    <row r="5826" spans="16:20" x14ac:dyDescent="0.3">
      <c r="P5826"/>
      <c r="Q5826"/>
      <c r="R5826"/>
      <c r="S5826"/>
      <c r="T5826"/>
    </row>
    <row r="5827" spans="16:20" x14ac:dyDescent="0.3">
      <c r="P5827"/>
      <c r="Q5827"/>
      <c r="R5827"/>
      <c r="S5827"/>
      <c r="T5827"/>
    </row>
    <row r="5828" spans="16:20" x14ac:dyDescent="0.3">
      <c r="P5828"/>
      <c r="Q5828"/>
      <c r="R5828"/>
      <c r="S5828"/>
      <c r="T5828"/>
    </row>
    <row r="5829" spans="16:20" x14ac:dyDescent="0.3">
      <c r="P5829"/>
      <c r="Q5829"/>
      <c r="R5829"/>
      <c r="S5829"/>
      <c r="T5829"/>
    </row>
    <row r="5830" spans="16:20" x14ac:dyDescent="0.3">
      <c r="P5830"/>
      <c r="Q5830"/>
      <c r="R5830"/>
      <c r="S5830"/>
      <c r="T5830"/>
    </row>
    <row r="5831" spans="16:20" x14ac:dyDescent="0.3">
      <c r="P5831"/>
      <c r="Q5831"/>
      <c r="R5831"/>
      <c r="S5831"/>
      <c r="T5831"/>
    </row>
    <row r="5832" spans="16:20" x14ac:dyDescent="0.3">
      <c r="P5832"/>
      <c r="Q5832"/>
      <c r="R5832"/>
      <c r="S5832"/>
      <c r="T5832"/>
    </row>
    <row r="5833" spans="16:20" x14ac:dyDescent="0.3">
      <c r="P5833"/>
      <c r="Q5833"/>
      <c r="R5833"/>
      <c r="S5833"/>
      <c r="T5833"/>
    </row>
    <row r="5834" spans="16:20" x14ac:dyDescent="0.3">
      <c r="P5834"/>
      <c r="Q5834"/>
      <c r="R5834"/>
      <c r="S5834"/>
      <c r="T5834"/>
    </row>
    <row r="5835" spans="16:20" x14ac:dyDescent="0.3">
      <c r="P5835"/>
      <c r="Q5835"/>
      <c r="R5835"/>
      <c r="S5835"/>
      <c r="T5835"/>
    </row>
    <row r="5836" spans="16:20" x14ac:dyDescent="0.3">
      <c r="P5836"/>
      <c r="Q5836"/>
      <c r="R5836"/>
      <c r="S5836"/>
      <c r="T5836"/>
    </row>
    <row r="5837" spans="16:20" x14ac:dyDescent="0.3">
      <c r="P5837"/>
      <c r="Q5837"/>
      <c r="R5837"/>
      <c r="S5837"/>
      <c r="T5837"/>
    </row>
    <row r="5838" spans="16:20" x14ac:dyDescent="0.3">
      <c r="P5838"/>
      <c r="Q5838"/>
      <c r="R5838"/>
      <c r="S5838"/>
      <c r="T5838"/>
    </row>
    <row r="5839" spans="16:20" x14ac:dyDescent="0.3">
      <c r="P5839"/>
      <c r="Q5839"/>
      <c r="R5839"/>
      <c r="S5839"/>
      <c r="T5839"/>
    </row>
    <row r="5840" spans="16:20" x14ac:dyDescent="0.3">
      <c r="P5840"/>
      <c r="Q5840"/>
      <c r="R5840"/>
      <c r="S5840"/>
      <c r="T5840"/>
    </row>
    <row r="5841" spans="16:20" x14ac:dyDescent="0.3">
      <c r="P5841"/>
      <c r="Q5841"/>
      <c r="R5841"/>
      <c r="S5841"/>
      <c r="T5841"/>
    </row>
    <row r="5842" spans="16:20" x14ac:dyDescent="0.3">
      <c r="P5842"/>
      <c r="Q5842"/>
      <c r="R5842"/>
      <c r="S5842"/>
      <c r="T5842"/>
    </row>
    <row r="5843" spans="16:20" x14ac:dyDescent="0.3">
      <c r="P5843"/>
      <c r="Q5843"/>
      <c r="R5843"/>
      <c r="S5843"/>
      <c r="T5843"/>
    </row>
    <row r="5844" spans="16:20" x14ac:dyDescent="0.3">
      <c r="P5844"/>
      <c r="Q5844"/>
      <c r="R5844"/>
      <c r="S5844"/>
      <c r="T5844"/>
    </row>
    <row r="5845" spans="16:20" x14ac:dyDescent="0.3">
      <c r="P5845"/>
      <c r="Q5845"/>
      <c r="R5845"/>
      <c r="S5845"/>
      <c r="T5845"/>
    </row>
    <row r="5846" spans="16:20" x14ac:dyDescent="0.3">
      <c r="P5846"/>
      <c r="Q5846"/>
      <c r="R5846"/>
      <c r="S5846"/>
      <c r="T5846"/>
    </row>
    <row r="5847" spans="16:20" x14ac:dyDescent="0.3">
      <c r="P5847"/>
      <c r="Q5847"/>
      <c r="R5847"/>
      <c r="S5847"/>
      <c r="T5847"/>
    </row>
    <row r="5848" spans="16:20" x14ac:dyDescent="0.3">
      <c r="P5848"/>
      <c r="Q5848"/>
      <c r="R5848"/>
      <c r="S5848"/>
      <c r="T5848"/>
    </row>
    <row r="5849" spans="16:20" x14ac:dyDescent="0.3">
      <c r="P5849"/>
      <c r="Q5849"/>
      <c r="R5849"/>
      <c r="S5849"/>
      <c r="T5849"/>
    </row>
    <row r="5850" spans="16:20" x14ac:dyDescent="0.3">
      <c r="P5850"/>
      <c r="Q5850"/>
      <c r="R5850"/>
      <c r="S5850"/>
      <c r="T5850"/>
    </row>
    <row r="5851" spans="16:20" x14ac:dyDescent="0.3">
      <c r="P5851"/>
      <c r="Q5851"/>
      <c r="R5851"/>
      <c r="S5851"/>
      <c r="T5851"/>
    </row>
    <row r="5852" spans="16:20" x14ac:dyDescent="0.3">
      <c r="P5852"/>
      <c r="Q5852"/>
      <c r="R5852"/>
      <c r="S5852"/>
      <c r="T5852"/>
    </row>
    <row r="5853" spans="16:20" x14ac:dyDescent="0.3">
      <c r="P5853"/>
      <c r="Q5853"/>
      <c r="R5853"/>
      <c r="S5853"/>
      <c r="T5853"/>
    </row>
    <row r="5854" spans="16:20" x14ac:dyDescent="0.3">
      <c r="P5854"/>
      <c r="Q5854"/>
      <c r="R5854"/>
      <c r="S5854"/>
      <c r="T5854"/>
    </row>
    <row r="5855" spans="16:20" x14ac:dyDescent="0.3">
      <c r="P5855"/>
      <c r="Q5855"/>
      <c r="R5855"/>
      <c r="S5855"/>
      <c r="T5855"/>
    </row>
    <row r="5856" spans="16:20" x14ac:dyDescent="0.3">
      <c r="P5856"/>
      <c r="Q5856"/>
      <c r="R5856"/>
      <c r="S5856"/>
      <c r="T5856"/>
    </row>
    <row r="5857" spans="16:20" x14ac:dyDescent="0.3">
      <c r="P5857"/>
      <c r="Q5857"/>
      <c r="R5857"/>
      <c r="S5857"/>
      <c r="T5857"/>
    </row>
    <row r="5858" spans="16:20" x14ac:dyDescent="0.3">
      <c r="P5858"/>
      <c r="Q5858"/>
      <c r="R5858"/>
      <c r="S5858"/>
      <c r="T5858"/>
    </row>
    <row r="5859" spans="16:20" x14ac:dyDescent="0.3">
      <c r="P5859"/>
      <c r="Q5859"/>
      <c r="R5859"/>
      <c r="S5859"/>
      <c r="T5859"/>
    </row>
    <row r="5860" spans="16:20" x14ac:dyDescent="0.3">
      <c r="P5860"/>
      <c r="Q5860"/>
      <c r="R5860"/>
      <c r="S5860"/>
      <c r="T5860"/>
    </row>
    <row r="5861" spans="16:20" x14ac:dyDescent="0.3">
      <c r="P5861"/>
      <c r="Q5861"/>
      <c r="R5861"/>
      <c r="S5861"/>
      <c r="T5861"/>
    </row>
    <row r="5862" spans="16:20" x14ac:dyDescent="0.3">
      <c r="P5862"/>
      <c r="Q5862"/>
      <c r="R5862"/>
      <c r="S5862"/>
      <c r="T5862"/>
    </row>
    <row r="5863" spans="16:20" x14ac:dyDescent="0.3">
      <c r="P5863"/>
      <c r="Q5863"/>
      <c r="R5863"/>
      <c r="S5863"/>
      <c r="T5863"/>
    </row>
    <row r="5864" spans="16:20" x14ac:dyDescent="0.3">
      <c r="P5864"/>
      <c r="Q5864"/>
      <c r="R5864"/>
      <c r="S5864"/>
      <c r="T5864"/>
    </row>
    <row r="5865" spans="16:20" x14ac:dyDescent="0.3">
      <c r="P5865"/>
      <c r="Q5865"/>
      <c r="R5865"/>
      <c r="S5865"/>
      <c r="T5865"/>
    </row>
    <row r="5866" spans="16:20" x14ac:dyDescent="0.3">
      <c r="P5866"/>
      <c r="Q5866"/>
      <c r="R5866"/>
      <c r="S5866"/>
      <c r="T5866"/>
    </row>
    <row r="5867" spans="16:20" x14ac:dyDescent="0.3">
      <c r="P5867"/>
      <c r="Q5867"/>
      <c r="R5867"/>
      <c r="S5867"/>
      <c r="T5867"/>
    </row>
    <row r="5868" spans="16:20" x14ac:dyDescent="0.3">
      <c r="P5868"/>
      <c r="Q5868"/>
      <c r="R5868"/>
      <c r="S5868"/>
      <c r="T5868"/>
    </row>
    <row r="5869" spans="16:20" x14ac:dyDescent="0.3">
      <c r="P5869"/>
      <c r="Q5869"/>
      <c r="R5869"/>
      <c r="S5869"/>
      <c r="T5869"/>
    </row>
    <row r="5870" spans="16:20" x14ac:dyDescent="0.3">
      <c r="P5870"/>
      <c r="Q5870"/>
      <c r="R5870"/>
      <c r="S5870"/>
      <c r="T5870"/>
    </row>
    <row r="5871" spans="16:20" x14ac:dyDescent="0.3">
      <c r="P5871"/>
      <c r="Q5871"/>
      <c r="R5871"/>
      <c r="S5871"/>
      <c r="T5871"/>
    </row>
    <row r="5872" spans="16:20" x14ac:dyDescent="0.3">
      <c r="P5872"/>
      <c r="Q5872"/>
      <c r="R5872"/>
      <c r="S5872"/>
      <c r="T5872"/>
    </row>
    <row r="5873" spans="16:20" x14ac:dyDescent="0.3">
      <c r="P5873"/>
      <c r="Q5873"/>
      <c r="R5873"/>
      <c r="S5873"/>
      <c r="T5873"/>
    </row>
    <row r="5874" spans="16:20" x14ac:dyDescent="0.3">
      <c r="P5874"/>
      <c r="Q5874"/>
      <c r="R5874"/>
      <c r="S5874"/>
      <c r="T5874"/>
    </row>
    <row r="5875" spans="16:20" x14ac:dyDescent="0.3">
      <c r="P5875"/>
      <c r="Q5875"/>
      <c r="R5875"/>
      <c r="S5875"/>
      <c r="T5875"/>
    </row>
    <row r="5876" spans="16:20" x14ac:dyDescent="0.3">
      <c r="P5876"/>
      <c r="Q5876"/>
      <c r="R5876"/>
      <c r="S5876"/>
      <c r="T5876"/>
    </row>
    <row r="5877" spans="16:20" x14ac:dyDescent="0.3">
      <c r="P5877"/>
      <c r="Q5877"/>
      <c r="R5877"/>
      <c r="S5877"/>
      <c r="T5877"/>
    </row>
    <row r="5878" spans="16:20" x14ac:dyDescent="0.3">
      <c r="P5878"/>
      <c r="Q5878"/>
      <c r="R5878"/>
      <c r="S5878"/>
      <c r="T5878"/>
    </row>
    <row r="5879" spans="16:20" x14ac:dyDescent="0.3">
      <c r="P5879"/>
      <c r="Q5879"/>
      <c r="R5879"/>
      <c r="S5879"/>
      <c r="T5879"/>
    </row>
    <row r="5880" spans="16:20" x14ac:dyDescent="0.3">
      <c r="P5880"/>
      <c r="Q5880"/>
      <c r="R5880"/>
      <c r="S5880"/>
      <c r="T5880"/>
    </row>
    <row r="5881" spans="16:20" x14ac:dyDescent="0.3">
      <c r="P5881"/>
      <c r="Q5881"/>
      <c r="R5881"/>
      <c r="S5881"/>
      <c r="T5881"/>
    </row>
    <row r="5882" spans="16:20" x14ac:dyDescent="0.3">
      <c r="P5882"/>
      <c r="Q5882"/>
      <c r="R5882"/>
      <c r="S5882"/>
      <c r="T5882"/>
    </row>
    <row r="5883" spans="16:20" x14ac:dyDescent="0.3">
      <c r="P5883"/>
      <c r="Q5883"/>
      <c r="R5883"/>
      <c r="S5883"/>
      <c r="T5883"/>
    </row>
    <row r="5884" spans="16:20" x14ac:dyDescent="0.3">
      <c r="P5884"/>
      <c r="Q5884"/>
      <c r="R5884"/>
      <c r="S5884"/>
      <c r="T5884"/>
    </row>
    <row r="5885" spans="16:20" x14ac:dyDescent="0.3">
      <c r="P5885"/>
      <c r="Q5885"/>
      <c r="R5885"/>
      <c r="S5885"/>
      <c r="T5885"/>
    </row>
    <row r="5886" spans="16:20" x14ac:dyDescent="0.3">
      <c r="P5886"/>
      <c r="Q5886"/>
      <c r="R5886"/>
      <c r="S5886"/>
      <c r="T5886"/>
    </row>
    <row r="5887" spans="16:20" x14ac:dyDescent="0.3">
      <c r="P5887"/>
      <c r="Q5887"/>
      <c r="R5887"/>
      <c r="S5887"/>
      <c r="T5887"/>
    </row>
    <row r="5888" spans="16:20" x14ac:dyDescent="0.3">
      <c r="P5888"/>
      <c r="Q5888"/>
      <c r="R5888"/>
      <c r="S5888"/>
      <c r="T5888"/>
    </row>
    <row r="5889" spans="16:20" x14ac:dyDescent="0.3">
      <c r="P5889"/>
      <c r="Q5889"/>
      <c r="R5889"/>
      <c r="S5889"/>
      <c r="T5889"/>
    </row>
    <row r="5890" spans="16:20" x14ac:dyDescent="0.3">
      <c r="P5890"/>
      <c r="Q5890"/>
      <c r="R5890"/>
      <c r="S5890"/>
      <c r="T5890"/>
    </row>
    <row r="5891" spans="16:20" x14ac:dyDescent="0.3">
      <c r="P5891"/>
      <c r="Q5891"/>
      <c r="R5891"/>
      <c r="S5891"/>
      <c r="T5891"/>
    </row>
    <row r="5892" spans="16:20" x14ac:dyDescent="0.3">
      <c r="P5892"/>
      <c r="Q5892"/>
      <c r="R5892"/>
      <c r="S5892"/>
      <c r="T5892"/>
    </row>
    <row r="5893" spans="16:20" x14ac:dyDescent="0.3">
      <c r="P5893"/>
      <c r="Q5893"/>
      <c r="R5893"/>
      <c r="S5893"/>
      <c r="T5893"/>
    </row>
    <row r="5894" spans="16:20" x14ac:dyDescent="0.3">
      <c r="P5894"/>
      <c r="Q5894"/>
      <c r="R5894"/>
      <c r="S5894"/>
      <c r="T5894"/>
    </row>
    <row r="5895" spans="16:20" x14ac:dyDescent="0.3">
      <c r="P5895"/>
      <c r="Q5895"/>
      <c r="R5895"/>
      <c r="S5895"/>
      <c r="T5895"/>
    </row>
    <row r="5896" spans="16:20" x14ac:dyDescent="0.3">
      <c r="P5896"/>
      <c r="Q5896"/>
      <c r="R5896"/>
      <c r="S5896"/>
      <c r="T5896"/>
    </row>
    <row r="5897" spans="16:20" x14ac:dyDescent="0.3">
      <c r="P5897"/>
      <c r="Q5897"/>
      <c r="R5897"/>
      <c r="S5897"/>
      <c r="T5897"/>
    </row>
    <row r="5898" spans="16:20" x14ac:dyDescent="0.3">
      <c r="P5898"/>
      <c r="Q5898"/>
      <c r="R5898"/>
      <c r="S5898"/>
      <c r="T5898"/>
    </row>
    <row r="5899" spans="16:20" x14ac:dyDescent="0.3">
      <c r="P5899"/>
      <c r="Q5899"/>
      <c r="R5899"/>
      <c r="S5899"/>
      <c r="T5899"/>
    </row>
    <row r="5900" spans="16:20" x14ac:dyDescent="0.3">
      <c r="P5900"/>
      <c r="Q5900"/>
      <c r="R5900"/>
      <c r="S5900"/>
      <c r="T5900"/>
    </row>
    <row r="5901" spans="16:20" x14ac:dyDescent="0.3">
      <c r="P5901"/>
      <c r="Q5901"/>
      <c r="R5901"/>
      <c r="S5901"/>
      <c r="T5901"/>
    </row>
    <row r="5902" spans="16:20" x14ac:dyDescent="0.3">
      <c r="P5902"/>
      <c r="Q5902"/>
      <c r="R5902"/>
      <c r="S5902"/>
      <c r="T5902"/>
    </row>
    <row r="5903" spans="16:20" x14ac:dyDescent="0.3">
      <c r="P5903"/>
      <c r="Q5903"/>
      <c r="R5903"/>
      <c r="S5903"/>
      <c r="T5903"/>
    </row>
    <row r="5904" spans="16:20" x14ac:dyDescent="0.3">
      <c r="P5904"/>
      <c r="Q5904"/>
      <c r="R5904"/>
      <c r="S5904"/>
      <c r="T5904"/>
    </row>
    <row r="5905" spans="16:20" x14ac:dyDescent="0.3">
      <c r="P5905"/>
      <c r="Q5905"/>
      <c r="R5905"/>
      <c r="S5905"/>
      <c r="T5905"/>
    </row>
    <row r="5906" spans="16:20" x14ac:dyDescent="0.3">
      <c r="P5906"/>
      <c r="Q5906"/>
      <c r="R5906"/>
      <c r="S5906"/>
      <c r="T5906"/>
    </row>
    <row r="5907" spans="16:20" x14ac:dyDescent="0.3">
      <c r="P5907"/>
      <c r="Q5907"/>
      <c r="R5907"/>
      <c r="S5907"/>
      <c r="T5907"/>
    </row>
    <row r="5908" spans="16:20" x14ac:dyDescent="0.3">
      <c r="P5908"/>
      <c r="Q5908"/>
      <c r="R5908"/>
      <c r="S5908"/>
      <c r="T5908"/>
    </row>
    <row r="5909" spans="16:20" x14ac:dyDescent="0.3">
      <c r="P5909"/>
      <c r="Q5909"/>
      <c r="R5909"/>
      <c r="S5909"/>
      <c r="T5909"/>
    </row>
    <row r="5910" spans="16:20" x14ac:dyDescent="0.3">
      <c r="P5910"/>
      <c r="Q5910"/>
      <c r="R5910"/>
      <c r="S5910"/>
      <c r="T5910"/>
    </row>
    <row r="5911" spans="16:20" x14ac:dyDescent="0.3">
      <c r="P5911"/>
      <c r="Q5911"/>
      <c r="R5911"/>
      <c r="S5911"/>
      <c r="T5911"/>
    </row>
    <row r="5912" spans="16:20" x14ac:dyDescent="0.3">
      <c r="P5912"/>
      <c r="Q5912"/>
      <c r="R5912"/>
      <c r="S5912"/>
      <c r="T5912"/>
    </row>
    <row r="5913" spans="16:20" x14ac:dyDescent="0.3">
      <c r="P5913"/>
      <c r="Q5913"/>
      <c r="R5913"/>
      <c r="S5913"/>
      <c r="T5913"/>
    </row>
    <row r="5914" spans="16:20" x14ac:dyDescent="0.3">
      <c r="P5914"/>
      <c r="Q5914"/>
      <c r="R5914"/>
      <c r="S5914"/>
      <c r="T5914"/>
    </row>
    <row r="5915" spans="16:20" x14ac:dyDescent="0.3">
      <c r="P5915"/>
      <c r="Q5915"/>
      <c r="R5915"/>
      <c r="S5915"/>
      <c r="T5915"/>
    </row>
    <row r="5916" spans="16:20" x14ac:dyDescent="0.3">
      <c r="P5916"/>
      <c r="Q5916"/>
      <c r="R5916"/>
      <c r="S5916"/>
      <c r="T5916"/>
    </row>
    <row r="5917" spans="16:20" x14ac:dyDescent="0.3">
      <c r="P5917"/>
      <c r="Q5917"/>
      <c r="R5917"/>
      <c r="S5917"/>
      <c r="T5917"/>
    </row>
    <row r="5918" spans="16:20" x14ac:dyDescent="0.3">
      <c r="P5918"/>
      <c r="Q5918"/>
      <c r="R5918"/>
      <c r="S5918"/>
      <c r="T5918"/>
    </row>
    <row r="5919" spans="16:20" x14ac:dyDescent="0.3">
      <c r="P5919"/>
      <c r="Q5919"/>
      <c r="R5919"/>
      <c r="S5919"/>
      <c r="T5919"/>
    </row>
    <row r="5920" spans="16:20" x14ac:dyDescent="0.3">
      <c r="P5920"/>
      <c r="Q5920"/>
      <c r="R5920"/>
      <c r="S5920"/>
      <c r="T5920"/>
    </row>
    <row r="5921" spans="16:20" x14ac:dyDescent="0.3">
      <c r="P5921"/>
      <c r="Q5921"/>
      <c r="R5921"/>
      <c r="S5921"/>
      <c r="T5921"/>
    </row>
    <row r="5922" spans="16:20" x14ac:dyDescent="0.3">
      <c r="P5922"/>
      <c r="Q5922"/>
      <c r="R5922"/>
      <c r="S5922"/>
      <c r="T5922"/>
    </row>
    <row r="5923" spans="16:20" x14ac:dyDescent="0.3">
      <c r="P5923"/>
      <c r="Q5923"/>
      <c r="R5923"/>
      <c r="S5923"/>
      <c r="T5923"/>
    </row>
    <row r="5924" spans="16:20" x14ac:dyDescent="0.3">
      <c r="P5924"/>
      <c r="Q5924"/>
      <c r="R5924"/>
      <c r="S5924"/>
      <c r="T5924"/>
    </row>
    <row r="5925" spans="16:20" x14ac:dyDescent="0.3">
      <c r="P5925"/>
      <c r="Q5925"/>
      <c r="R5925"/>
      <c r="S5925"/>
      <c r="T5925"/>
    </row>
    <row r="5926" spans="16:20" x14ac:dyDescent="0.3">
      <c r="P5926"/>
      <c r="Q5926"/>
      <c r="R5926"/>
      <c r="S5926"/>
      <c r="T5926"/>
    </row>
    <row r="5927" spans="16:20" x14ac:dyDescent="0.3">
      <c r="P5927"/>
      <c r="Q5927"/>
      <c r="R5927"/>
      <c r="S5927"/>
      <c r="T5927"/>
    </row>
    <row r="5928" spans="16:20" x14ac:dyDescent="0.3">
      <c r="P5928"/>
      <c r="Q5928"/>
      <c r="R5928"/>
      <c r="S5928"/>
      <c r="T5928"/>
    </row>
    <row r="5929" spans="16:20" x14ac:dyDescent="0.3">
      <c r="P5929"/>
      <c r="Q5929"/>
      <c r="R5929"/>
      <c r="S5929"/>
      <c r="T5929"/>
    </row>
    <row r="5930" spans="16:20" x14ac:dyDescent="0.3">
      <c r="P5930"/>
      <c r="Q5930"/>
      <c r="R5930"/>
      <c r="S5930"/>
      <c r="T5930"/>
    </row>
    <row r="5931" spans="16:20" x14ac:dyDescent="0.3">
      <c r="P5931"/>
      <c r="Q5931"/>
      <c r="R5931"/>
      <c r="S5931"/>
      <c r="T5931"/>
    </row>
    <row r="5932" spans="16:20" x14ac:dyDescent="0.3">
      <c r="P5932"/>
      <c r="Q5932"/>
      <c r="R5932"/>
      <c r="S5932"/>
      <c r="T5932"/>
    </row>
    <row r="5933" spans="16:20" x14ac:dyDescent="0.3">
      <c r="P5933"/>
      <c r="Q5933"/>
      <c r="R5933"/>
      <c r="S5933"/>
      <c r="T5933"/>
    </row>
    <row r="5934" spans="16:20" x14ac:dyDescent="0.3">
      <c r="P5934"/>
      <c r="Q5934"/>
      <c r="R5934"/>
      <c r="S5934"/>
      <c r="T5934"/>
    </row>
    <row r="5935" spans="16:20" x14ac:dyDescent="0.3">
      <c r="P5935"/>
      <c r="Q5935"/>
      <c r="R5935"/>
      <c r="S5935"/>
      <c r="T5935"/>
    </row>
    <row r="5936" spans="16:20" x14ac:dyDescent="0.3">
      <c r="P5936"/>
      <c r="Q5936"/>
      <c r="R5936"/>
      <c r="S5936"/>
      <c r="T5936"/>
    </row>
    <row r="5937" spans="16:20" x14ac:dyDescent="0.3">
      <c r="P5937"/>
      <c r="Q5937"/>
      <c r="R5937"/>
      <c r="S5937"/>
      <c r="T5937"/>
    </row>
    <row r="5938" spans="16:20" x14ac:dyDescent="0.3">
      <c r="P5938"/>
      <c r="Q5938"/>
      <c r="R5938"/>
      <c r="S5938"/>
      <c r="T5938"/>
    </row>
    <row r="5939" spans="16:20" x14ac:dyDescent="0.3">
      <c r="P5939"/>
      <c r="Q5939"/>
      <c r="R5939"/>
      <c r="S5939"/>
      <c r="T5939"/>
    </row>
    <row r="5940" spans="16:20" x14ac:dyDescent="0.3">
      <c r="P5940"/>
      <c r="Q5940"/>
      <c r="R5940"/>
      <c r="S5940"/>
      <c r="T5940"/>
    </row>
    <row r="5941" spans="16:20" x14ac:dyDescent="0.3">
      <c r="P5941"/>
      <c r="Q5941"/>
      <c r="R5941"/>
      <c r="S5941"/>
      <c r="T5941"/>
    </row>
    <row r="5942" spans="16:20" x14ac:dyDescent="0.3">
      <c r="P5942"/>
      <c r="Q5942"/>
      <c r="R5942"/>
      <c r="S5942"/>
      <c r="T5942"/>
    </row>
    <row r="5943" spans="16:20" x14ac:dyDescent="0.3">
      <c r="P5943"/>
      <c r="Q5943"/>
      <c r="R5943"/>
      <c r="S5943"/>
      <c r="T5943"/>
    </row>
    <row r="5944" spans="16:20" x14ac:dyDescent="0.3">
      <c r="P5944"/>
      <c r="Q5944"/>
      <c r="R5944"/>
      <c r="S5944"/>
      <c r="T5944"/>
    </row>
    <row r="5945" spans="16:20" x14ac:dyDescent="0.3">
      <c r="P5945"/>
      <c r="Q5945"/>
      <c r="R5945"/>
      <c r="S5945"/>
      <c r="T5945"/>
    </row>
    <row r="5946" spans="16:20" x14ac:dyDescent="0.3">
      <c r="P5946"/>
      <c r="Q5946"/>
      <c r="R5946"/>
      <c r="S5946"/>
      <c r="T5946"/>
    </row>
    <row r="5947" spans="16:20" x14ac:dyDescent="0.3">
      <c r="P5947"/>
      <c r="Q5947"/>
      <c r="R5947"/>
      <c r="S5947"/>
      <c r="T5947"/>
    </row>
    <row r="5948" spans="16:20" x14ac:dyDescent="0.3">
      <c r="P5948"/>
      <c r="Q5948"/>
      <c r="R5948"/>
      <c r="S5948"/>
      <c r="T5948"/>
    </row>
    <row r="5949" spans="16:20" x14ac:dyDescent="0.3">
      <c r="P5949"/>
      <c r="Q5949"/>
      <c r="R5949"/>
      <c r="S5949"/>
      <c r="T5949"/>
    </row>
    <row r="5950" spans="16:20" x14ac:dyDescent="0.3">
      <c r="P5950"/>
      <c r="Q5950"/>
      <c r="R5950"/>
      <c r="S5950"/>
      <c r="T5950"/>
    </row>
    <row r="5951" spans="16:20" x14ac:dyDescent="0.3">
      <c r="P5951"/>
      <c r="Q5951"/>
      <c r="R5951"/>
      <c r="S5951"/>
      <c r="T5951"/>
    </row>
    <row r="5952" spans="16:20" x14ac:dyDescent="0.3">
      <c r="P5952"/>
      <c r="Q5952"/>
      <c r="R5952"/>
      <c r="S5952"/>
      <c r="T5952"/>
    </row>
    <row r="5953" spans="16:20" x14ac:dyDescent="0.3">
      <c r="P5953"/>
      <c r="Q5953"/>
      <c r="R5953"/>
      <c r="S5953"/>
      <c r="T5953"/>
    </row>
    <row r="5954" spans="16:20" x14ac:dyDescent="0.3">
      <c r="P5954"/>
      <c r="Q5954"/>
      <c r="R5954"/>
      <c r="S5954"/>
      <c r="T5954"/>
    </row>
    <row r="5955" spans="16:20" x14ac:dyDescent="0.3">
      <c r="P5955"/>
      <c r="Q5955"/>
      <c r="R5955"/>
      <c r="S5955"/>
      <c r="T5955"/>
    </row>
    <row r="5956" spans="16:20" x14ac:dyDescent="0.3">
      <c r="P5956"/>
      <c r="Q5956"/>
      <c r="R5956"/>
      <c r="S5956"/>
      <c r="T5956"/>
    </row>
    <row r="5957" spans="16:20" x14ac:dyDescent="0.3">
      <c r="P5957"/>
      <c r="Q5957"/>
      <c r="R5957"/>
      <c r="S5957"/>
      <c r="T5957"/>
    </row>
    <row r="5958" spans="16:20" x14ac:dyDescent="0.3">
      <c r="P5958"/>
      <c r="Q5958"/>
      <c r="R5958"/>
      <c r="S5958"/>
      <c r="T5958"/>
    </row>
    <row r="5959" spans="16:20" x14ac:dyDescent="0.3">
      <c r="P5959"/>
      <c r="Q5959"/>
      <c r="R5959"/>
      <c r="S5959"/>
      <c r="T5959"/>
    </row>
    <row r="5960" spans="16:20" x14ac:dyDescent="0.3">
      <c r="P5960"/>
      <c r="Q5960"/>
      <c r="R5960"/>
      <c r="S5960"/>
      <c r="T5960"/>
    </row>
    <row r="5961" spans="16:20" x14ac:dyDescent="0.3">
      <c r="P5961"/>
      <c r="Q5961"/>
      <c r="R5961"/>
      <c r="S5961"/>
      <c r="T5961"/>
    </row>
    <row r="5962" spans="16:20" x14ac:dyDescent="0.3">
      <c r="P5962"/>
      <c r="Q5962"/>
      <c r="R5962"/>
      <c r="S5962"/>
      <c r="T5962"/>
    </row>
    <row r="5963" spans="16:20" x14ac:dyDescent="0.3">
      <c r="P5963"/>
      <c r="Q5963"/>
      <c r="R5963"/>
      <c r="S5963"/>
      <c r="T5963"/>
    </row>
    <row r="5964" spans="16:20" x14ac:dyDescent="0.3">
      <c r="P5964"/>
      <c r="Q5964"/>
      <c r="R5964"/>
      <c r="S5964"/>
      <c r="T5964"/>
    </row>
    <row r="5965" spans="16:20" x14ac:dyDescent="0.3">
      <c r="P5965"/>
      <c r="Q5965"/>
      <c r="R5965"/>
      <c r="S5965"/>
      <c r="T5965"/>
    </row>
    <row r="5966" spans="16:20" x14ac:dyDescent="0.3">
      <c r="P5966"/>
      <c r="Q5966"/>
      <c r="R5966"/>
      <c r="S5966"/>
      <c r="T5966"/>
    </row>
    <row r="5967" spans="16:20" x14ac:dyDescent="0.3">
      <c r="P5967"/>
      <c r="Q5967"/>
      <c r="R5967"/>
      <c r="S5967"/>
      <c r="T5967"/>
    </row>
    <row r="5968" spans="16:20" x14ac:dyDescent="0.3">
      <c r="P5968"/>
      <c r="Q5968"/>
      <c r="R5968"/>
      <c r="S5968"/>
      <c r="T5968"/>
    </row>
    <row r="5969" spans="16:20" x14ac:dyDescent="0.3">
      <c r="P5969"/>
      <c r="Q5969"/>
      <c r="R5969"/>
      <c r="S5969"/>
      <c r="T5969"/>
    </row>
    <row r="5970" spans="16:20" x14ac:dyDescent="0.3">
      <c r="P5970"/>
      <c r="Q5970"/>
      <c r="R5970"/>
      <c r="S5970"/>
      <c r="T5970"/>
    </row>
    <row r="5971" spans="16:20" x14ac:dyDescent="0.3">
      <c r="P5971"/>
      <c r="Q5971"/>
      <c r="R5971"/>
      <c r="S5971"/>
      <c r="T5971"/>
    </row>
    <row r="5972" spans="16:20" x14ac:dyDescent="0.3">
      <c r="P5972"/>
      <c r="Q5972"/>
      <c r="R5972"/>
      <c r="S5972"/>
      <c r="T5972"/>
    </row>
    <row r="5973" spans="16:20" x14ac:dyDescent="0.3">
      <c r="P5973"/>
      <c r="Q5973"/>
      <c r="R5973"/>
      <c r="S5973"/>
      <c r="T5973"/>
    </row>
    <row r="5974" spans="16:20" x14ac:dyDescent="0.3">
      <c r="P5974"/>
      <c r="Q5974"/>
      <c r="R5974"/>
      <c r="S5974"/>
      <c r="T5974"/>
    </row>
    <row r="5975" spans="16:20" x14ac:dyDescent="0.3">
      <c r="P5975"/>
      <c r="Q5975"/>
      <c r="R5975"/>
      <c r="S5975"/>
      <c r="T5975"/>
    </row>
    <row r="5976" spans="16:20" x14ac:dyDescent="0.3">
      <c r="P5976"/>
      <c r="Q5976"/>
      <c r="R5976"/>
      <c r="S5976"/>
      <c r="T5976"/>
    </row>
    <row r="5977" spans="16:20" x14ac:dyDescent="0.3">
      <c r="P5977"/>
      <c r="Q5977"/>
      <c r="R5977"/>
      <c r="S5977"/>
      <c r="T5977"/>
    </row>
    <row r="5978" spans="16:20" x14ac:dyDescent="0.3">
      <c r="P5978"/>
      <c r="Q5978"/>
      <c r="R5978"/>
      <c r="S5978"/>
      <c r="T5978"/>
    </row>
    <row r="5979" spans="16:20" x14ac:dyDescent="0.3">
      <c r="P5979"/>
      <c r="Q5979"/>
      <c r="R5979"/>
      <c r="S5979"/>
      <c r="T5979"/>
    </row>
    <row r="5980" spans="16:20" x14ac:dyDescent="0.3">
      <c r="P5980"/>
      <c r="Q5980"/>
      <c r="R5980"/>
      <c r="S5980"/>
      <c r="T5980"/>
    </row>
    <row r="5981" spans="16:20" x14ac:dyDescent="0.3">
      <c r="P5981"/>
      <c r="Q5981"/>
      <c r="R5981"/>
      <c r="S5981"/>
      <c r="T5981"/>
    </row>
    <row r="5982" spans="16:20" x14ac:dyDescent="0.3">
      <c r="P5982"/>
      <c r="Q5982"/>
      <c r="R5982"/>
      <c r="S5982"/>
      <c r="T5982"/>
    </row>
    <row r="5983" spans="16:20" x14ac:dyDescent="0.3">
      <c r="P5983"/>
      <c r="Q5983"/>
      <c r="R5983"/>
      <c r="S5983"/>
      <c r="T5983"/>
    </row>
    <row r="5984" spans="16:20" x14ac:dyDescent="0.3">
      <c r="P5984"/>
      <c r="Q5984"/>
      <c r="R5984"/>
      <c r="S5984"/>
      <c r="T5984"/>
    </row>
    <row r="5985" spans="16:20" x14ac:dyDescent="0.3">
      <c r="P5985"/>
      <c r="Q5985"/>
      <c r="R5985"/>
      <c r="S5985"/>
      <c r="T5985"/>
    </row>
    <row r="5986" spans="16:20" x14ac:dyDescent="0.3">
      <c r="P5986"/>
      <c r="Q5986"/>
      <c r="R5986"/>
      <c r="S5986"/>
      <c r="T5986"/>
    </row>
    <row r="5987" spans="16:20" x14ac:dyDescent="0.3">
      <c r="P5987"/>
      <c r="Q5987"/>
      <c r="R5987"/>
      <c r="S5987"/>
      <c r="T5987"/>
    </row>
    <row r="5988" spans="16:20" x14ac:dyDescent="0.3">
      <c r="P5988"/>
      <c r="Q5988"/>
      <c r="R5988"/>
      <c r="S5988"/>
      <c r="T5988"/>
    </row>
    <row r="5989" spans="16:20" x14ac:dyDescent="0.3">
      <c r="P5989"/>
      <c r="Q5989"/>
      <c r="R5989"/>
      <c r="S5989"/>
      <c r="T5989"/>
    </row>
    <row r="5990" spans="16:20" x14ac:dyDescent="0.3">
      <c r="P5990"/>
      <c r="Q5990"/>
      <c r="R5990"/>
      <c r="S5990"/>
      <c r="T5990"/>
    </row>
    <row r="5991" spans="16:20" x14ac:dyDescent="0.3">
      <c r="P5991"/>
      <c r="Q5991"/>
      <c r="R5991"/>
      <c r="S5991"/>
      <c r="T5991"/>
    </row>
    <row r="5992" spans="16:20" x14ac:dyDescent="0.3">
      <c r="P5992"/>
      <c r="Q5992"/>
      <c r="R5992"/>
      <c r="S5992"/>
      <c r="T5992"/>
    </row>
    <row r="5993" spans="16:20" x14ac:dyDescent="0.3">
      <c r="P5993"/>
      <c r="Q5993"/>
      <c r="R5993"/>
      <c r="S5993"/>
      <c r="T5993"/>
    </row>
    <row r="5994" spans="16:20" x14ac:dyDescent="0.3">
      <c r="P5994"/>
      <c r="Q5994"/>
      <c r="R5994"/>
      <c r="S5994"/>
      <c r="T5994"/>
    </row>
    <row r="5995" spans="16:20" x14ac:dyDescent="0.3">
      <c r="P5995"/>
      <c r="Q5995"/>
      <c r="R5995"/>
      <c r="S5995"/>
      <c r="T5995"/>
    </row>
    <row r="5996" spans="16:20" x14ac:dyDescent="0.3">
      <c r="P5996"/>
      <c r="Q5996"/>
      <c r="R5996"/>
      <c r="S5996"/>
      <c r="T5996"/>
    </row>
    <row r="5997" spans="16:20" x14ac:dyDescent="0.3">
      <c r="P5997"/>
      <c r="Q5997"/>
      <c r="R5997"/>
      <c r="S5997"/>
      <c r="T5997"/>
    </row>
    <row r="5998" spans="16:20" x14ac:dyDescent="0.3">
      <c r="P5998"/>
      <c r="Q5998"/>
      <c r="R5998"/>
      <c r="S5998"/>
      <c r="T5998"/>
    </row>
    <row r="5999" spans="16:20" x14ac:dyDescent="0.3">
      <c r="P5999"/>
      <c r="Q5999"/>
      <c r="R5999"/>
      <c r="S5999"/>
      <c r="T5999"/>
    </row>
    <row r="6000" spans="16:20" x14ac:dyDescent="0.3">
      <c r="P6000"/>
      <c r="Q6000"/>
      <c r="R6000"/>
      <c r="S6000"/>
      <c r="T6000"/>
    </row>
    <row r="6001" spans="16:20" x14ac:dyDescent="0.3">
      <c r="P6001"/>
      <c r="Q6001"/>
      <c r="R6001"/>
      <c r="S6001"/>
      <c r="T6001"/>
    </row>
    <row r="6002" spans="16:20" x14ac:dyDescent="0.3">
      <c r="P6002"/>
      <c r="Q6002"/>
      <c r="R6002"/>
      <c r="S6002"/>
      <c r="T6002"/>
    </row>
    <row r="6003" spans="16:20" x14ac:dyDescent="0.3">
      <c r="P6003"/>
      <c r="Q6003"/>
      <c r="R6003"/>
      <c r="S6003"/>
      <c r="T6003"/>
    </row>
    <row r="6004" spans="16:20" x14ac:dyDescent="0.3">
      <c r="P6004"/>
      <c r="Q6004"/>
      <c r="R6004"/>
      <c r="S6004"/>
      <c r="T6004"/>
    </row>
    <row r="6005" spans="16:20" x14ac:dyDescent="0.3">
      <c r="P6005"/>
      <c r="Q6005"/>
      <c r="R6005"/>
      <c r="S6005"/>
      <c r="T6005"/>
    </row>
    <row r="6006" spans="16:20" x14ac:dyDescent="0.3">
      <c r="P6006"/>
      <c r="Q6006"/>
      <c r="R6006"/>
      <c r="S6006"/>
      <c r="T6006"/>
    </row>
    <row r="6007" spans="16:20" x14ac:dyDescent="0.3">
      <c r="P6007"/>
      <c r="Q6007"/>
      <c r="R6007"/>
      <c r="S6007"/>
      <c r="T6007"/>
    </row>
    <row r="6008" spans="16:20" x14ac:dyDescent="0.3">
      <c r="P6008"/>
      <c r="Q6008"/>
      <c r="R6008"/>
      <c r="S6008"/>
      <c r="T6008"/>
    </row>
    <row r="6009" spans="16:20" x14ac:dyDescent="0.3">
      <c r="P6009"/>
      <c r="Q6009"/>
      <c r="R6009"/>
      <c r="S6009"/>
      <c r="T6009"/>
    </row>
    <row r="6010" spans="16:20" x14ac:dyDescent="0.3">
      <c r="P6010"/>
      <c r="Q6010"/>
      <c r="R6010"/>
      <c r="S6010"/>
      <c r="T6010"/>
    </row>
    <row r="6011" spans="16:20" x14ac:dyDescent="0.3">
      <c r="P6011"/>
      <c r="Q6011"/>
      <c r="R6011"/>
      <c r="S6011"/>
      <c r="T6011"/>
    </row>
    <row r="6012" spans="16:20" x14ac:dyDescent="0.3">
      <c r="P6012"/>
      <c r="Q6012"/>
      <c r="R6012"/>
      <c r="S6012"/>
      <c r="T6012"/>
    </row>
    <row r="6013" spans="16:20" x14ac:dyDescent="0.3">
      <c r="P6013"/>
      <c r="Q6013"/>
      <c r="R6013"/>
      <c r="S6013"/>
      <c r="T6013"/>
    </row>
    <row r="6014" spans="16:20" x14ac:dyDescent="0.3">
      <c r="P6014"/>
      <c r="Q6014"/>
      <c r="R6014"/>
      <c r="S6014"/>
      <c r="T6014"/>
    </row>
    <row r="6015" spans="16:20" x14ac:dyDescent="0.3">
      <c r="P6015"/>
      <c r="Q6015"/>
      <c r="R6015"/>
      <c r="S6015"/>
      <c r="T6015"/>
    </row>
    <row r="6016" spans="16:20" x14ac:dyDescent="0.3">
      <c r="P6016"/>
      <c r="Q6016"/>
      <c r="R6016"/>
      <c r="S6016"/>
      <c r="T6016"/>
    </row>
    <row r="6017" spans="16:20" x14ac:dyDescent="0.3">
      <c r="P6017"/>
      <c r="Q6017"/>
      <c r="R6017"/>
      <c r="S6017"/>
      <c r="T6017"/>
    </row>
    <row r="6018" spans="16:20" x14ac:dyDescent="0.3">
      <c r="P6018"/>
      <c r="Q6018"/>
      <c r="R6018"/>
      <c r="S6018"/>
      <c r="T6018"/>
    </row>
    <row r="6019" spans="16:20" x14ac:dyDescent="0.3">
      <c r="P6019"/>
      <c r="Q6019"/>
      <c r="R6019"/>
      <c r="S6019"/>
      <c r="T6019"/>
    </row>
    <row r="6020" spans="16:20" x14ac:dyDescent="0.3">
      <c r="P6020"/>
      <c r="Q6020"/>
      <c r="R6020"/>
      <c r="S6020"/>
      <c r="T6020"/>
    </row>
    <row r="6021" spans="16:20" x14ac:dyDescent="0.3">
      <c r="P6021"/>
      <c r="Q6021"/>
      <c r="R6021"/>
      <c r="S6021"/>
      <c r="T6021"/>
    </row>
    <row r="6022" spans="16:20" x14ac:dyDescent="0.3">
      <c r="P6022"/>
      <c r="Q6022"/>
      <c r="R6022"/>
      <c r="S6022"/>
      <c r="T6022"/>
    </row>
    <row r="6023" spans="16:20" x14ac:dyDescent="0.3">
      <c r="P6023"/>
      <c r="Q6023"/>
      <c r="R6023"/>
      <c r="S6023"/>
      <c r="T6023"/>
    </row>
    <row r="6024" spans="16:20" x14ac:dyDescent="0.3">
      <c r="P6024"/>
      <c r="Q6024"/>
      <c r="R6024"/>
      <c r="S6024"/>
      <c r="T6024"/>
    </row>
    <row r="6025" spans="16:20" x14ac:dyDescent="0.3">
      <c r="P6025"/>
      <c r="Q6025"/>
      <c r="R6025"/>
      <c r="S6025"/>
      <c r="T6025"/>
    </row>
    <row r="6026" spans="16:20" x14ac:dyDescent="0.3">
      <c r="P6026"/>
      <c r="Q6026"/>
      <c r="R6026"/>
      <c r="S6026"/>
      <c r="T6026"/>
    </row>
    <row r="6027" spans="16:20" x14ac:dyDescent="0.3">
      <c r="P6027"/>
      <c r="Q6027"/>
      <c r="R6027"/>
      <c r="S6027"/>
      <c r="T6027"/>
    </row>
    <row r="6028" spans="16:20" x14ac:dyDescent="0.3">
      <c r="P6028"/>
      <c r="Q6028"/>
      <c r="R6028"/>
      <c r="S6028"/>
      <c r="T6028"/>
    </row>
    <row r="6029" spans="16:20" x14ac:dyDescent="0.3">
      <c r="P6029"/>
      <c r="Q6029"/>
      <c r="R6029"/>
      <c r="S6029"/>
      <c r="T6029"/>
    </row>
    <row r="6030" spans="16:20" x14ac:dyDescent="0.3">
      <c r="P6030"/>
      <c r="Q6030"/>
      <c r="R6030"/>
      <c r="S6030"/>
      <c r="T6030"/>
    </row>
    <row r="6031" spans="16:20" x14ac:dyDescent="0.3">
      <c r="P6031"/>
      <c r="Q6031"/>
      <c r="R6031"/>
      <c r="S6031"/>
      <c r="T6031"/>
    </row>
    <row r="6032" spans="16:20" x14ac:dyDescent="0.3">
      <c r="P6032"/>
      <c r="Q6032"/>
      <c r="R6032"/>
      <c r="S6032"/>
      <c r="T6032"/>
    </row>
    <row r="6033" spans="16:20" x14ac:dyDescent="0.3">
      <c r="P6033"/>
      <c r="Q6033"/>
      <c r="R6033"/>
      <c r="S6033"/>
      <c r="T6033"/>
    </row>
    <row r="6034" spans="16:20" x14ac:dyDescent="0.3">
      <c r="P6034"/>
      <c r="Q6034"/>
      <c r="R6034"/>
      <c r="S6034"/>
      <c r="T6034"/>
    </row>
    <row r="6035" spans="16:20" x14ac:dyDescent="0.3">
      <c r="P6035"/>
      <c r="Q6035"/>
      <c r="R6035"/>
      <c r="S6035"/>
      <c r="T6035"/>
    </row>
    <row r="6036" spans="16:20" x14ac:dyDescent="0.3">
      <c r="P6036"/>
      <c r="Q6036"/>
      <c r="R6036"/>
      <c r="S6036"/>
      <c r="T6036"/>
    </row>
    <row r="6037" spans="16:20" x14ac:dyDescent="0.3">
      <c r="P6037"/>
      <c r="Q6037"/>
      <c r="R6037"/>
      <c r="S6037"/>
      <c r="T6037"/>
    </row>
    <row r="6038" spans="16:20" x14ac:dyDescent="0.3">
      <c r="P6038"/>
      <c r="Q6038"/>
      <c r="R6038"/>
      <c r="S6038"/>
      <c r="T6038"/>
    </row>
    <row r="6039" spans="16:20" x14ac:dyDescent="0.3">
      <c r="P6039"/>
      <c r="Q6039"/>
      <c r="R6039"/>
      <c r="S6039"/>
      <c r="T6039"/>
    </row>
    <row r="6040" spans="16:20" x14ac:dyDescent="0.3">
      <c r="P6040"/>
      <c r="Q6040"/>
      <c r="R6040"/>
      <c r="S6040"/>
      <c r="T6040"/>
    </row>
    <row r="6041" spans="16:20" x14ac:dyDescent="0.3">
      <c r="P6041"/>
      <c r="Q6041"/>
      <c r="R6041"/>
      <c r="S6041"/>
      <c r="T6041"/>
    </row>
    <row r="6042" spans="16:20" x14ac:dyDescent="0.3">
      <c r="P6042"/>
      <c r="Q6042"/>
      <c r="R6042"/>
      <c r="S6042"/>
      <c r="T6042"/>
    </row>
    <row r="6043" spans="16:20" x14ac:dyDescent="0.3">
      <c r="P6043"/>
      <c r="Q6043"/>
      <c r="R6043"/>
      <c r="S6043"/>
      <c r="T6043"/>
    </row>
    <row r="6044" spans="16:20" x14ac:dyDescent="0.3">
      <c r="P6044"/>
      <c r="Q6044"/>
      <c r="R6044"/>
      <c r="S6044"/>
      <c r="T6044"/>
    </row>
    <row r="6045" spans="16:20" x14ac:dyDescent="0.3">
      <c r="P6045"/>
      <c r="Q6045"/>
      <c r="R6045"/>
      <c r="S6045"/>
      <c r="T6045"/>
    </row>
    <row r="6046" spans="16:20" x14ac:dyDescent="0.3">
      <c r="P6046"/>
      <c r="Q6046"/>
      <c r="R6046"/>
      <c r="S6046"/>
      <c r="T6046"/>
    </row>
    <row r="6047" spans="16:20" x14ac:dyDescent="0.3">
      <c r="P6047"/>
      <c r="Q6047"/>
      <c r="R6047"/>
      <c r="S6047"/>
      <c r="T6047"/>
    </row>
    <row r="6048" spans="16:20" x14ac:dyDescent="0.3">
      <c r="P6048"/>
      <c r="Q6048"/>
      <c r="R6048"/>
      <c r="S6048"/>
      <c r="T6048"/>
    </row>
    <row r="6049" spans="16:20" x14ac:dyDescent="0.3">
      <c r="P6049"/>
      <c r="Q6049"/>
      <c r="R6049"/>
      <c r="S6049"/>
      <c r="T6049"/>
    </row>
    <row r="6050" spans="16:20" x14ac:dyDescent="0.3">
      <c r="P6050"/>
      <c r="Q6050"/>
      <c r="R6050"/>
      <c r="S6050"/>
      <c r="T6050"/>
    </row>
    <row r="6051" spans="16:20" x14ac:dyDescent="0.3">
      <c r="P6051"/>
      <c r="Q6051"/>
      <c r="R6051"/>
      <c r="S6051"/>
      <c r="T6051"/>
    </row>
    <row r="6052" spans="16:20" x14ac:dyDescent="0.3">
      <c r="P6052"/>
      <c r="Q6052"/>
      <c r="R6052"/>
      <c r="S6052"/>
      <c r="T6052"/>
    </row>
    <row r="6053" spans="16:20" x14ac:dyDescent="0.3">
      <c r="P6053"/>
      <c r="Q6053"/>
      <c r="R6053"/>
      <c r="S6053"/>
      <c r="T6053"/>
    </row>
    <row r="6054" spans="16:20" x14ac:dyDescent="0.3">
      <c r="P6054"/>
      <c r="Q6054"/>
      <c r="R6054"/>
      <c r="S6054"/>
      <c r="T6054"/>
    </row>
    <row r="6055" spans="16:20" x14ac:dyDescent="0.3">
      <c r="P6055"/>
      <c r="Q6055"/>
      <c r="R6055"/>
      <c r="S6055"/>
      <c r="T6055"/>
    </row>
    <row r="6056" spans="16:20" x14ac:dyDescent="0.3">
      <c r="P6056"/>
      <c r="Q6056"/>
      <c r="R6056"/>
      <c r="S6056"/>
      <c r="T6056"/>
    </row>
    <row r="6057" spans="16:20" x14ac:dyDescent="0.3">
      <c r="P6057"/>
      <c r="Q6057"/>
      <c r="R6057"/>
      <c r="S6057"/>
      <c r="T6057"/>
    </row>
    <row r="6058" spans="16:20" x14ac:dyDescent="0.3">
      <c r="P6058"/>
      <c r="Q6058"/>
      <c r="R6058"/>
      <c r="S6058"/>
      <c r="T6058"/>
    </row>
    <row r="6059" spans="16:20" x14ac:dyDescent="0.3">
      <c r="P6059"/>
      <c r="Q6059"/>
      <c r="R6059"/>
      <c r="S6059"/>
      <c r="T6059"/>
    </row>
    <row r="6060" spans="16:20" x14ac:dyDescent="0.3">
      <c r="P6060"/>
      <c r="Q6060"/>
      <c r="R6060"/>
      <c r="S6060"/>
      <c r="T6060"/>
    </row>
    <row r="6061" spans="16:20" x14ac:dyDescent="0.3">
      <c r="P6061"/>
      <c r="Q6061"/>
      <c r="R6061"/>
      <c r="S6061"/>
      <c r="T6061"/>
    </row>
    <row r="6062" spans="16:20" x14ac:dyDescent="0.3">
      <c r="P6062"/>
      <c r="Q6062"/>
      <c r="R6062"/>
      <c r="S6062"/>
      <c r="T6062"/>
    </row>
    <row r="6063" spans="16:20" x14ac:dyDescent="0.3">
      <c r="P6063"/>
      <c r="Q6063"/>
      <c r="R6063"/>
      <c r="S6063"/>
      <c r="T6063"/>
    </row>
    <row r="6064" spans="16:20" x14ac:dyDescent="0.3">
      <c r="P6064"/>
      <c r="Q6064"/>
      <c r="R6064"/>
      <c r="S6064"/>
      <c r="T6064"/>
    </row>
    <row r="6065" spans="16:20" x14ac:dyDescent="0.3">
      <c r="P6065"/>
      <c r="Q6065"/>
      <c r="R6065"/>
      <c r="S6065"/>
      <c r="T6065"/>
    </row>
    <row r="6066" spans="16:20" x14ac:dyDescent="0.3">
      <c r="P6066"/>
      <c r="Q6066"/>
      <c r="R6066"/>
      <c r="S6066"/>
      <c r="T6066"/>
    </row>
    <row r="6067" spans="16:20" x14ac:dyDescent="0.3">
      <c r="P6067"/>
      <c r="Q6067"/>
      <c r="R6067"/>
      <c r="S6067"/>
      <c r="T6067"/>
    </row>
    <row r="6068" spans="16:20" x14ac:dyDescent="0.3">
      <c r="P6068"/>
      <c r="Q6068"/>
      <c r="R6068"/>
      <c r="S6068"/>
      <c r="T6068"/>
    </row>
    <row r="6069" spans="16:20" x14ac:dyDescent="0.3">
      <c r="P6069"/>
      <c r="Q6069"/>
      <c r="R6069"/>
      <c r="S6069"/>
      <c r="T6069"/>
    </row>
    <row r="6070" spans="16:20" x14ac:dyDescent="0.3">
      <c r="P6070"/>
      <c r="Q6070"/>
      <c r="R6070"/>
      <c r="S6070"/>
      <c r="T6070"/>
    </row>
    <row r="6071" spans="16:20" x14ac:dyDescent="0.3">
      <c r="P6071"/>
      <c r="Q6071"/>
      <c r="R6071"/>
      <c r="S6071"/>
      <c r="T6071"/>
    </row>
    <row r="6072" spans="16:20" x14ac:dyDescent="0.3">
      <c r="P6072"/>
      <c r="Q6072"/>
      <c r="R6072"/>
      <c r="S6072"/>
      <c r="T6072"/>
    </row>
    <row r="6073" spans="16:20" x14ac:dyDescent="0.3">
      <c r="P6073"/>
      <c r="Q6073"/>
      <c r="R6073"/>
      <c r="S6073"/>
      <c r="T6073"/>
    </row>
    <row r="6074" spans="16:20" x14ac:dyDescent="0.3">
      <c r="P6074"/>
      <c r="Q6074"/>
      <c r="R6074"/>
      <c r="S6074"/>
      <c r="T6074"/>
    </row>
    <row r="6075" spans="16:20" x14ac:dyDescent="0.3">
      <c r="P6075"/>
      <c r="Q6075"/>
      <c r="R6075"/>
      <c r="S6075"/>
      <c r="T6075"/>
    </row>
    <row r="6076" spans="16:20" x14ac:dyDescent="0.3">
      <c r="P6076"/>
      <c r="Q6076"/>
      <c r="R6076"/>
      <c r="S6076"/>
      <c r="T6076"/>
    </row>
    <row r="6077" spans="16:20" x14ac:dyDescent="0.3">
      <c r="P6077"/>
      <c r="Q6077"/>
      <c r="R6077"/>
      <c r="S6077"/>
      <c r="T6077"/>
    </row>
    <row r="6078" spans="16:20" x14ac:dyDescent="0.3">
      <c r="P6078"/>
      <c r="Q6078"/>
      <c r="R6078"/>
      <c r="S6078"/>
      <c r="T6078"/>
    </row>
    <row r="6079" spans="16:20" x14ac:dyDescent="0.3">
      <c r="P6079"/>
      <c r="Q6079"/>
      <c r="R6079"/>
      <c r="S6079"/>
      <c r="T6079"/>
    </row>
    <row r="6080" spans="16:20" x14ac:dyDescent="0.3">
      <c r="P6080"/>
      <c r="Q6080"/>
      <c r="R6080"/>
      <c r="S6080"/>
      <c r="T6080"/>
    </row>
    <row r="6081" spans="16:20" x14ac:dyDescent="0.3">
      <c r="P6081"/>
      <c r="Q6081"/>
      <c r="R6081"/>
      <c r="S6081"/>
      <c r="T6081"/>
    </row>
    <row r="6082" spans="16:20" x14ac:dyDescent="0.3">
      <c r="P6082"/>
      <c r="Q6082"/>
      <c r="R6082"/>
      <c r="S6082"/>
      <c r="T6082"/>
    </row>
    <row r="6083" spans="16:20" x14ac:dyDescent="0.3">
      <c r="P6083"/>
      <c r="Q6083"/>
      <c r="R6083"/>
      <c r="S6083"/>
      <c r="T6083"/>
    </row>
    <row r="6084" spans="16:20" x14ac:dyDescent="0.3">
      <c r="P6084"/>
      <c r="Q6084"/>
      <c r="R6084"/>
      <c r="S6084"/>
      <c r="T6084"/>
    </row>
    <row r="6085" spans="16:20" x14ac:dyDescent="0.3">
      <c r="P6085"/>
      <c r="Q6085"/>
      <c r="R6085"/>
      <c r="S6085"/>
      <c r="T6085"/>
    </row>
    <row r="6086" spans="16:20" x14ac:dyDescent="0.3">
      <c r="P6086"/>
      <c r="Q6086"/>
      <c r="R6086"/>
      <c r="S6086"/>
      <c r="T6086"/>
    </row>
    <row r="6087" spans="16:20" x14ac:dyDescent="0.3">
      <c r="P6087"/>
      <c r="Q6087"/>
      <c r="R6087"/>
      <c r="S6087"/>
      <c r="T6087"/>
    </row>
    <row r="6088" spans="16:20" x14ac:dyDescent="0.3">
      <c r="P6088"/>
      <c r="Q6088"/>
      <c r="R6088"/>
      <c r="S6088"/>
      <c r="T6088"/>
    </row>
    <row r="6089" spans="16:20" x14ac:dyDescent="0.3">
      <c r="P6089"/>
      <c r="Q6089"/>
      <c r="R6089"/>
      <c r="S6089"/>
      <c r="T6089"/>
    </row>
    <row r="6090" spans="16:20" x14ac:dyDescent="0.3">
      <c r="P6090"/>
      <c r="Q6090"/>
      <c r="R6090"/>
      <c r="S6090"/>
      <c r="T6090"/>
    </row>
    <row r="6091" spans="16:20" x14ac:dyDescent="0.3">
      <c r="P6091"/>
      <c r="Q6091"/>
      <c r="R6091"/>
      <c r="S6091"/>
      <c r="T6091"/>
    </row>
    <row r="6092" spans="16:20" x14ac:dyDescent="0.3">
      <c r="P6092"/>
      <c r="Q6092"/>
      <c r="R6092"/>
      <c r="S6092"/>
      <c r="T6092"/>
    </row>
    <row r="6093" spans="16:20" x14ac:dyDescent="0.3">
      <c r="P6093"/>
      <c r="Q6093"/>
      <c r="R6093"/>
      <c r="S6093"/>
      <c r="T6093"/>
    </row>
    <row r="6094" spans="16:20" x14ac:dyDescent="0.3">
      <c r="P6094"/>
      <c r="Q6094"/>
      <c r="R6094"/>
      <c r="S6094"/>
      <c r="T6094"/>
    </row>
    <row r="6095" spans="16:20" x14ac:dyDescent="0.3">
      <c r="P6095"/>
      <c r="Q6095"/>
      <c r="R6095"/>
      <c r="S6095"/>
      <c r="T6095"/>
    </row>
    <row r="6096" spans="16:20" x14ac:dyDescent="0.3">
      <c r="P6096"/>
      <c r="Q6096"/>
      <c r="R6096"/>
      <c r="S6096"/>
      <c r="T6096"/>
    </row>
    <row r="6097" spans="16:20" x14ac:dyDescent="0.3">
      <c r="P6097"/>
      <c r="Q6097"/>
      <c r="R6097"/>
      <c r="S6097"/>
      <c r="T6097"/>
    </row>
    <row r="6098" spans="16:20" x14ac:dyDescent="0.3">
      <c r="P6098"/>
      <c r="Q6098"/>
      <c r="R6098"/>
      <c r="S6098"/>
      <c r="T6098"/>
    </row>
    <row r="6099" spans="16:20" x14ac:dyDescent="0.3">
      <c r="P6099"/>
      <c r="Q6099"/>
      <c r="R6099"/>
      <c r="S6099"/>
      <c r="T6099"/>
    </row>
    <row r="6100" spans="16:20" x14ac:dyDescent="0.3">
      <c r="P6100"/>
      <c r="Q6100"/>
      <c r="R6100"/>
      <c r="S6100"/>
      <c r="T6100"/>
    </row>
    <row r="6101" spans="16:20" x14ac:dyDescent="0.3">
      <c r="P6101"/>
      <c r="Q6101"/>
      <c r="R6101"/>
      <c r="S6101"/>
      <c r="T6101"/>
    </row>
    <row r="6102" spans="16:20" x14ac:dyDescent="0.3">
      <c r="P6102"/>
      <c r="Q6102"/>
      <c r="R6102"/>
      <c r="S6102"/>
      <c r="T6102"/>
    </row>
    <row r="6103" spans="16:20" x14ac:dyDescent="0.3">
      <c r="P6103"/>
      <c r="Q6103"/>
      <c r="R6103"/>
      <c r="S6103"/>
      <c r="T6103"/>
    </row>
    <row r="6104" spans="16:20" x14ac:dyDescent="0.3">
      <c r="P6104"/>
      <c r="Q6104"/>
      <c r="R6104"/>
      <c r="S6104"/>
      <c r="T6104"/>
    </row>
    <row r="6105" spans="16:20" x14ac:dyDescent="0.3">
      <c r="P6105"/>
      <c r="Q6105"/>
      <c r="R6105"/>
      <c r="S6105"/>
      <c r="T6105"/>
    </row>
    <row r="6106" spans="16:20" x14ac:dyDescent="0.3">
      <c r="P6106"/>
      <c r="Q6106"/>
      <c r="R6106"/>
      <c r="S6106"/>
      <c r="T6106"/>
    </row>
    <row r="6107" spans="16:20" x14ac:dyDescent="0.3">
      <c r="P6107"/>
      <c r="Q6107"/>
      <c r="R6107"/>
      <c r="S6107"/>
      <c r="T6107"/>
    </row>
    <row r="6108" spans="16:20" x14ac:dyDescent="0.3">
      <c r="P6108"/>
      <c r="Q6108"/>
      <c r="R6108"/>
      <c r="S6108"/>
      <c r="T6108"/>
    </row>
    <row r="6109" spans="16:20" x14ac:dyDescent="0.3">
      <c r="P6109"/>
      <c r="Q6109"/>
      <c r="R6109"/>
      <c r="S6109"/>
      <c r="T6109"/>
    </row>
    <row r="6110" spans="16:20" x14ac:dyDescent="0.3">
      <c r="P6110"/>
      <c r="Q6110"/>
      <c r="R6110"/>
      <c r="S6110"/>
      <c r="T6110"/>
    </row>
    <row r="6111" spans="16:20" x14ac:dyDescent="0.3">
      <c r="P6111"/>
      <c r="Q6111"/>
      <c r="R6111"/>
      <c r="S6111"/>
      <c r="T6111"/>
    </row>
    <row r="6112" spans="16:20" x14ac:dyDescent="0.3">
      <c r="P6112"/>
      <c r="Q6112"/>
      <c r="R6112"/>
      <c r="S6112"/>
      <c r="T6112"/>
    </row>
    <row r="6113" spans="16:20" x14ac:dyDescent="0.3">
      <c r="P6113"/>
      <c r="Q6113"/>
      <c r="R6113"/>
      <c r="S6113"/>
      <c r="T6113"/>
    </row>
    <row r="6114" spans="16:20" x14ac:dyDescent="0.3">
      <c r="P6114"/>
      <c r="Q6114"/>
      <c r="R6114"/>
      <c r="S6114"/>
      <c r="T6114"/>
    </row>
    <row r="6115" spans="16:20" x14ac:dyDescent="0.3">
      <c r="P6115"/>
      <c r="Q6115"/>
      <c r="R6115"/>
      <c r="S6115"/>
      <c r="T6115"/>
    </row>
    <row r="6116" spans="16:20" x14ac:dyDescent="0.3">
      <c r="P6116"/>
      <c r="Q6116"/>
      <c r="R6116"/>
      <c r="S6116"/>
      <c r="T6116"/>
    </row>
    <row r="6117" spans="16:20" x14ac:dyDescent="0.3">
      <c r="P6117"/>
      <c r="Q6117"/>
      <c r="R6117"/>
      <c r="S6117"/>
      <c r="T6117"/>
    </row>
    <row r="6118" spans="16:20" x14ac:dyDescent="0.3">
      <c r="P6118"/>
      <c r="Q6118"/>
      <c r="R6118"/>
      <c r="S6118"/>
      <c r="T6118"/>
    </row>
    <row r="6119" spans="16:20" x14ac:dyDescent="0.3">
      <c r="P6119"/>
      <c r="Q6119"/>
      <c r="R6119"/>
      <c r="S6119"/>
      <c r="T6119"/>
    </row>
    <row r="6120" spans="16:20" x14ac:dyDescent="0.3">
      <c r="P6120"/>
      <c r="Q6120"/>
      <c r="R6120"/>
      <c r="S6120"/>
      <c r="T6120"/>
    </row>
    <row r="6121" spans="16:20" x14ac:dyDescent="0.3">
      <c r="P6121"/>
      <c r="Q6121"/>
      <c r="R6121"/>
      <c r="S6121"/>
      <c r="T6121"/>
    </row>
    <row r="6122" spans="16:20" x14ac:dyDescent="0.3">
      <c r="P6122"/>
      <c r="Q6122"/>
      <c r="R6122"/>
      <c r="S6122"/>
      <c r="T6122"/>
    </row>
    <row r="6123" spans="16:20" x14ac:dyDescent="0.3">
      <c r="P6123"/>
      <c r="Q6123"/>
      <c r="R6123"/>
      <c r="S6123"/>
      <c r="T6123"/>
    </row>
    <row r="6124" spans="16:20" x14ac:dyDescent="0.3">
      <c r="P6124"/>
      <c r="Q6124"/>
      <c r="R6124"/>
      <c r="S6124"/>
      <c r="T6124"/>
    </row>
    <row r="6125" spans="16:20" x14ac:dyDescent="0.3">
      <c r="P6125"/>
      <c r="Q6125"/>
      <c r="R6125"/>
      <c r="S6125"/>
      <c r="T6125"/>
    </row>
    <row r="6126" spans="16:20" x14ac:dyDescent="0.3">
      <c r="P6126"/>
      <c r="Q6126"/>
      <c r="R6126"/>
      <c r="S6126"/>
      <c r="T6126"/>
    </row>
    <row r="6127" spans="16:20" x14ac:dyDescent="0.3">
      <c r="P6127"/>
      <c r="Q6127"/>
      <c r="R6127"/>
      <c r="S6127"/>
      <c r="T6127"/>
    </row>
    <row r="6128" spans="16:20" x14ac:dyDescent="0.3">
      <c r="P6128"/>
      <c r="Q6128"/>
      <c r="R6128"/>
      <c r="S6128"/>
      <c r="T6128"/>
    </row>
    <row r="6129" spans="16:20" x14ac:dyDescent="0.3">
      <c r="P6129"/>
      <c r="Q6129"/>
      <c r="R6129"/>
      <c r="S6129"/>
      <c r="T6129"/>
    </row>
    <row r="6130" spans="16:20" x14ac:dyDescent="0.3">
      <c r="P6130"/>
      <c r="Q6130"/>
      <c r="R6130"/>
      <c r="S6130"/>
      <c r="T6130"/>
    </row>
    <row r="6131" spans="16:20" x14ac:dyDescent="0.3">
      <c r="P6131"/>
      <c r="Q6131"/>
      <c r="R6131"/>
      <c r="S6131"/>
      <c r="T6131"/>
    </row>
    <row r="6132" spans="16:20" x14ac:dyDescent="0.3">
      <c r="P6132"/>
      <c r="Q6132"/>
      <c r="R6132"/>
      <c r="S6132"/>
      <c r="T6132"/>
    </row>
    <row r="6133" spans="16:20" x14ac:dyDescent="0.3">
      <c r="P6133"/>
      <c r="Q6133"/>
      <c r="R6133"/>
      <c r="S6133"/>
      <c r="T6133"/>
    </row>
    <row r="6134" spans="16:20" x14ac:dyDescent="0.3">
      <c r="P6134"/>
      <c r="Q6134"/>
      <c r="R6134"/>
      <c r="S6134"/>
      <c r="T6134"/>
    </row>
    <row r="6135" spans="16:20" x14ac:dyDescent="0.3">
      <c r="P6135"/>
      <c r="Q6135"/>
      <c r="R6135"/>
      <c r="S6135"/>
      <c r="T6135"/>
    </row>
    <row r="6136" spans="16:20" x14ac:dyDescent="0.3">
      <c r="P6136"/>
      <c r="Q6136"/>
      <c r="R6136"/>
      <c r="S6136"/>
      <c r="T6136"/>
    </row>
    <row r="6137" spans="16:20" x14ac:dyDescent="0.3">
      <c r="P6137"/>
      <c r="Q6137"/>
      <c r="R6137"/>
      <c r="S6137"/>
      <c r="T6137"/>
    </row>
    <row r="6138" spans="16:20" x14ac:dyDescent="0.3">
      <c r="P6138"/>
      <c r="Q6138"/>
      <c r="R6138"/>
      <c r="S6138"/>
      <c r="T6138"/>
    </row>
    <row r="6139" spans="16:20" x14ac:dyDescent="0.3">
      <c r="P6139"/>
      <c r="Q6139"/>
      <c r="R6139"/>
      <c r="S6139"/>
      <c r="T6139"/>
    </row>
    <row r="6140" spans="16:20" x14ac:dyDescent="0.3">
      <c r="P6140"/>
      <c r="Q6140"/>
      <c r="R6140"/>
      <c r="S6140"/>
      <c r="T6140"/>
    </row>
    <row r="6141" spans="16:20" x14ac:dyDescent="0.3">
      <c r="P6141"/>
      <c r="Q6141"/>
      <c r="R6141"/>
      <c r="S6141"/>
      <c r="T6141"/>
    </row>
    <row r="6142" spans="16:20" x14ac:dyDescent="0.3">
      <c r="P6142"/>
      <c r="Q6142"/>
      <c r="R6142"/>
      <c r="S6142"/>
      <c r="T6142"/>
    </row>
    <row r="6143" spans="16:20" x14ac:dyDescent="0.3">
      <c r="P6143"/>
      <c r="Q6143"/>
      <c r="R6143"/>
      <c r="S6143"/>
      <c r="T6143"/>
    </row>
    <row r="6144" spans="16:20" x14ac:dyDescent="0.3">
      <c r="P6144"/>
      <c r="Q6144"/>
      <c r="R6144"/>
      <c r="S6144"/>
      <c r="T6144"/>
    </row>
    <row r="6145" spans="16:20" x14ac:dyDescent="0.3">
      <c r="P6145"/>
      <c r="Q6145"/>
      <c r="R6145"/>
      <c r="S6145"/>
      <c r="T6145"/>
    </row>
    <row r="6146" spans="16:20" x14ac:dyDescent="0.3">
      <c r="P6146"/>
      <c r="Q6146"/>
      <c r="R6146"/>
      <c r="S6146"/>
      <c r="T6146"/>
    </row>
    <row r="6147" spans="16:20" x14ac:dyDescent="0.3">
      <c r="P6147"/>
      <c r="Q6147"/>
      <c r="R6147"/>
      <c r="S6147"/>
      <c r="T6147"/>
    </row>
    <row r="6148" spans="16:20" x14ac:dyDescent="0.3">
      <c r="P6148"/>
      <c r="Q6148"/>
      <c r="R6148"/>
      <c r="S6148"/>
      <c r="T6148"/>
    </row>
    <row r="6149" spans="16:20" x14ac:dyDescent="0.3">
      <c r="P6149"/>
      <c r="Q6149"/>
      <c r="R6149"/>
      <c r="S6149"/>
      <c r="T6149"/>
    </row>
    <row r="6150" spans="16:20" x14ac:dyDescent="0.3">
      <c r="P6150"/>
      <c r="Q6150"/>
      <c r="R6150"/>
      <c r="S6150"/>
      <c r="T6150"/>
    </row>
    <row r="6151" spans="16:20" x14ac:dyDescent="0.3">
      <c r="P6151"/>
      <c r="Q6151"/>
      <c r="R6151"/>
      <c r="S6151"/>
      <c r="T6151"/>
    </row>
    <row r="6152" spans="16:20" x14ac:dyDescent="0.3">
      <c r="P6152"/>
      <c r="Q6152"/>
      <c r="R6152"/>
      <c r="S6152"/>
      <c r="T6152"/>
    </row>
    <row r="6153" spans="16:20" x14ac:dyDescent="0.3">
      <c r="P6153"/>
      <c r="Q6153"/>
      <c r="R6153"/>
      <c r="S6153"/>
      <c r="T6153"/>
    </row>
    <row r="6154" spans="16:20" x14ac:dyDescent="0.3">
      <c r="P6154"/>
      <c r="Q6154"/>
      <c r="R6154"/>
      <c r="S6154"/>
      <c r="T6154"/>
    </row>
    <row r="6155" spans="16:20" x14ac:dyDescent="0.3">
      <c r="P6155"/>
      <c r="Q6155"/>
      <c r="R6155"/>
      <c r="S6155"/>
      <c r="T6155"/>
    </row>
    <row r="6156" spans="16:20" x14ac:dyDescent="0.3">
      <c r="P6156"/>
      <c r="Q6156"/>
      <c r="R6156"/>
      <c r="S6156"/>
      <c r="T6156"/>
    </row>
    <row r="6157" spans="16:20" x14ac:dyDescent="0.3">
      <c r="P6157"/>
      <c r="Q6157"/>
      <c r="R6157"/>
      <c r="S6157"/>
      <c r="T6157"/>
    </row>
    <row r="6158" spans="16:20" x14ac:dyDescent="0.3">
      <c r="P6158"/>
      <c r="Q6158"/>
      <c r="R6158"/>
      <c r="S6158"/>
      <c r="T6158"/>
    </row>
    <row r="6159" spans="16:20" x14ac:dyDescent="0.3">
      <c r="P6159"/>
      <c r="Q6159"/>
      <c r="R6159"/>
      <c r="S6159"/>
      <c r="T6159"/>
    </row>
    <row r="6160" spans="16:20" x14ac:dyDescent="0.3">
      <c r="P6160"/>
      <c r="Q6160"/>
      <c r="R6160"/>
      <c r="S6160"/>
      <c r="T6160"/>
    </row>
    <row r="6161" spans="16:20" x14ac:dyDescent="0.3">
      <c r="P6161"/>
      <c r="Q6161"/>
      <c r="R6161"/>
      <c r="S6161"/>
      <c r="T6161"/>
    </row>
    <row r="6162" spans="16:20" x14ac:dyDescent="0.3">
      <c r="P6162"/>
      <c r="Q6162"/>
      <c r="R6162"/>
      <c r="S6162"/>
      <c r="T6162"/>
    </row>
    <row r="6163" spans="16:20" x14ac:dyDescent="0.3">
      <c r="P6163"/>
      <c r="Q6163"/>
      <c r="R6163"/>
      <c r="S6163"/>
      <c r="T6163"/>
    </row>
    <row r="6164" spans="16:20" x14ac:dyDescent="0.3">
      <c r="P6164"/>
      <c r="Q6164"/>
      <c r="R6164"/>
      <c r="S6164"/>
      <c r="T6164"/>
    </row>
    <row r="6165" spans="16:20" x14ac:dyDescent="0.3">
      <c r="P6165"/>
      <c r="Q6165"/>
      <c r="R6165"/>
      <c r="S6165"/>
      <c r="T6165"/>
    </row>
    <row r="6166" spans="16:20" x14ac:dyDescent="0.3">
      <c r="P6166"/>
      <c r="Q6166"/>
      <c r="R6166"/>
      <c r="S6166"/>
      <c r="T6166"/>
    </row>
    <row r="6167" spans="16:20" x14ac:dyDescent="0.3">
      <c r="P6167"/>
      <c r="Q6167"/>
      <c r="R6167"/>
      <c r="S6167"/>
      <c r="T6167"/>
    </row>
    <row r="6168" spans="16:20" x14ac:dyDescent="0.3">
      <c r="P6168"/>
      <c r="Q6168"/>
      <c r="R6168"/>
      <c r="S6168"/>
      <c r="T6168"/>
    </row>
    <row r="6169" spans="16:20" x14ac:dyDescent="0.3">
      <c r="P6169"/>
      <c r="Q6169"/>
      <c r="R6169"/>
      <c r="S6169"/>
      <c r="T6169"/>
    </row>
    <row r="6170" spans="16:20" x14ac:dyDescent="0.3">
      <c r="P6170"/>
      <c r="Q6170"/>
      <c r="R6170"/>
      <c r="S6170"/>
      <c r="T6170"/>
    </row>
    <row r="6171" spans="16:20" x14ac:dyDescent="0.3">
      <c r="P6171"/>
      <c r="Q6171"/>
      <c r="R6171"/>
      <c r="S6171"/>
      <c r="T6171"/>
    </row>
    <row r="6172" spans="16:20" x14ac:dyDescent="0.3">
      <c r="P6172"/>
      <c r="Q6172"/>
      <c r="R6172"/>
      <c r="S6172"/>
      <c r="T6172"/>
    </row>
    <row r="6173" spans="16:20" x14ac:dyDescent="0.3">
      <c r="P6173"/>
      <c r="Q6173"/>
      <c r="R6173"/>
      <c r="S6173"/>
      <c r="T6173"/>
    </row>
    <row r="6174" spans="16:20" x14ac:dyDescent="0.3">
      <c r="P6174"/>
      <c r="Q6174"/>
      <c r="R6174"/>
      <c r="S6174"/>
      <c r="T6174"/>
    </row>
    <row r="6175" spans="16:20" x14ac:dyDescent="0.3">
      <c r="P6175"/>
      <c r="Q6175"/>
      <c r="R6175"/>
      <c r="S6175"/>
      <c r="T6175"/>
    </row>
    <row r="6176" spans="16:20" x14ac:dyDescent="0.3">
      <c r="P6176"/>
      <c r="Q6176"/>
      <c r="R6176"/>
      <c r="S6176"/>
      <c r="T6176"/>
    </row>
    <row r="6177" spans="16:20" x14ac:dyDescent="0.3">
      <c r="P6177"/>
      <c r="Q6177"/>
      <c r="R6177"/>
      <c r="S6177"/>
      <c r="T6177"/>
    </row>
    <row r="6178" spans="16:20" x14ac:dyDescent="0.3">
      <c r="P6178"/>
      <c r="Q6178"/>
      <c r="R6178"/>
      <c r="S6178"/>
      <c r="T6178"/>
    </row>
    <row r="6179" spans="16:20" x14ac:dyDescent="0.3">
      <c r="P6179"/>
      <c r="Q6179"/>
      <c r="R6179"/>
      <c r="S6179"/>
      <c r="T6179"/>
    </row>
    <row r="6180" spans="16:20" x14ac:dyDescent="0.3">
      <c r="P6180"/>
      <c r="Q6180"/>
      <c r="R6180"/>
      <c r="S6180"/>
      <c r="T6180"/>
    </row>
    <row r="6181" spans="16:20" x14ac:dyDescent="0.3">
      <c r="P6181"/>
      <c r="Q6181"/>
      <c r="R6181"/>
      <c r="S6181"/>
      <c r="T6181"/>
    </row>
    <row r="6182" spans="16:20" x14ac:dyDescent="0.3">
      <c r="P6182"/>
      <c r="Q6182"/>
      <c r="R6182"/>
      <c r="S6182"/>
      <c r="T6182"/>
    </row>
    <row r="6183" spans="16:20" x14ac:dyDescent="0.3">
      <c r="P6183"/>
      <c r="Q6183"/>
      <c r="R6183"/>
      <c r="S6183"/>
      <c r="T6183"/>
    </row>
    <row r="6184" spans="16:20" x14ac:dyDescent="0.3">
      <c r="P6184"/>
      <c r="Q6184"/>
      <c r="R6184"/>
      <c r="S6184"/>
      <c r="T6184"/>
    </row>
    <row r="6185" spans="16:20" x14ac:dyDescent="0.3">
      <c r="P6185"/>
      <c r="Q6185"/>
      <c r="R6185"/>
      <c r="S6185"/>
      <c r="T6185"/>
    </row>
    <row r="6186" spans="16:20" x14ac:dyDescent="0.3">
      <c r="P6186"/>
      <c r="Q6186"/>
      <c r="R6186"/>
      <c r="S6186"/>
      <c r="T6186"/>
    </row>
    <row r="6187" spans="16:20" x14ac:dyDescent="0.3">
      <c r="P6187"/>
      <c r="Q6187"/>
      <c r="R6187"/>
      <c r="S6187"/>
      <c r="T6187"/>
    </row>
    <row r="6188" spans="16:20" x14ac:dyDescent="0.3">
      <c r="P6188"/>
      <c r="Q6188"/>
      <c r="R6188"/>
      <c r="S6188"/>
      <c r="T6188"/>
    </row>
    <row r="6189" spans="16:20" x14ac:dyDescent="0.3">
      <c r="P6189"/>
      <c r="Q6189"/>
      <c r="R6189"/>
      <c r="S6189"/>
      <c r="T6189"/>
    </row>
    <row r="6190" spans="16:20" x14ac:dyDescent="0.3">
      <c r="P6190"/>
      <c r="Q6190"/>
      <c r="R6190"/>
      <c r="S6190"/>
      <c r="T6190"/>
    </row>
    <row r="6191" spans="16:20" x14ac:dyDescent="0.3">
      <c r="P6191"/>
      <c r="Q6191"/>
      <c r="R6191"/>
      <c r="S6191"/>
      <c r="T6191"/>
    </row>
    <row r="6192" spans="16:20" x14ac:dyDescent="0.3">
      <c r="P6192"/>
      <c r="Q6192"/>
      <c r="R6192"/>
      <c r="S6192"/>
      <c r="T6192"/>
    </row>
    <row r="6193" spans="16:20" x14ac:dyDescent="0.3">
      <c r="P6193"/>
      <c r="Q6193"/>
      <c r="R6193"/>
      <c r="S6193"/>
      <c r="T6193"/>
    </row>
    <row r="6194" spans="16:20" x14ac:dyDescent="0.3">
      <c r="P6194"/>
      <c r="Q6194"/>
      <c r="R6194"/>
      <c r="S6194"/>
      <c r="T6194"/>
    </row>
    <row r="6195" spans="16:20" x14ac:dyDescent="0.3">
      <c r="P6195"/>
      <c r="Q6195"/>
      <c r="R6195"/>
      <c r="S6195"/>
      <c r="T6195"/>
    </row>
    <row r="6196" spans="16:20" x14ac:dyDescent="0.3">
      <c r="P6196"/>
      <c r="Q6196"/>
      <c r="R6196"/>
      <c r="S6196"/>
      <c r="T6196"/>
    </row>
    <row r="6197" spans="16:20" x14ac:dyDescent="0.3">
      <c r="P6197"/>
      <c r="Q6197"/>
      <c r="R6197"/>
      <c r="S6197"/>
      <c r="T6197"/>
    </row>
    <row r="6198" spans="16:20" x14ac:dyDescent="0.3">
      <c r="P6198"/>
      <c r="Q6198"/>
      <c r="R6198"/>
      <c r="S6198"/>
      <c r="T6198"/>
    </row>
    <row r="6199" spans="16:20" x14ac:dyDescent="0.3">
      <c r="P6199"/>
      <c r="Q6199"/>
      <c r="R6199"/>
      <c r="S6199"/>
      <c r="T6199"/>
    </row>
    <row r="6200" spans="16:20" x14ac:dyDescent="0.3">
      <c r="P6200"/>
      <c r="Q6200"/>
      <c r="R6200"/>
      <c r="S6200"/>
      <c r="T6200"/>
    </row>
    <row r="6201" spans="16:20" x14ac:dyDescent="0.3">
      <c r="P6201"/>
      <c r="Q6201"/>
      <c r="R6201"/>
      <c r="S6201"/>
      <c r="T6201"/>
    </row>
    <row r="6202" spans="16:20" x14ac:dyDescent="0.3">
      <c r="P6202"/>
      <c r="Q6202"/>
      <c r="R6202"/>
      <c r="S6202"/>
      <c r="T6202"/>
    </row>
    <row r="6203" spans="16:20" x14ac:dyDescent="0.3">
      <c r="P6203"/>
      <c r="Q6203"/>
      <c r="R6203"/>
      <c r="S6203"/>
      <c r="T6203"/>
    </row>
    <row r="6204" spans="16:20" x14ac:dyDescent="0.3">
      <c r="P6204"/>
      <c r="Q6204"/>
      <c r="R6204"/>
      <c r="S6204"/>
      <c r="T6204"/>
    </row>
    <row r="6205" spans="16:20" x14ac:dyDescent="0.3">
      <c r="P6205"/>
      <c r="Q6205"/>
      <c r="R6205"/>
      <c r="S6205"/>
      <c r="T6205"/>
    </row>
    <row r="6206" spans="16:20" x14ac:dyDescent="0.3">
      <c r="P6206"/>
      <c r="Q6206"/>
      <c r="R6206"/>
      <c r="S6206"/>
      <c r="T6206"/>
    </row>
    <row r="6207" spans="16:20" x14ac:dyDescent="0.3">
      <c r="P6207"/>
      <c r="Q6207"/>
      <c r="R6207"/>
      <c r="S6207"/>
      <c r="T6207"/>
    </row>
    <row r="6208" spans="16:20" x14ac:dyDescent="0.3">
      <c r="P6208"/>
      <c r="Q6208"/>
      <c r="R6208"/>
      <c r="S6208"/>
      <c r="T6208"/>
    </row>
    <row r="6209" spans="16:20" x14ac:dyDescent="0.3">
      <c r="P6209"/>
      <c r="Q6209"/>
      <c r="R6209"/>
      <c r="S6209"/>
      <c r="T6209"/>
    </row>
    <row r="6210" spans="16:20" x14ac:dyDescent="0.3">
      <c r="P6210"/>
      <c r="Q6210"/>
      <c r="R6210"/>
      <c r="S6210"/>
      <c r="T6210"/>
    </row>
    <row r="6211" spans="16:20" x14ac:dyDescent="0.3">
      <c r="P6211"/>
      <c r="Q6211"/>
      <c r="R6211"/>
      <c r="S6211"/>
      <c r="T6211"/>
    </row>
    <row r="6212" spans="16:20" x14ac:dyDescent="0.3">
      <c r="P6212"/>
      <c r="Q6212"/>
      <c r="R6212"/>
      <c r="S6212"/>
      <c r="T6212"/>
    </row>
    <row r="6213" spans="16:20" x14ac:dyDescent="0.3">
      <c r="P6213"/>
      <c r="Q6213"/>
      <c r="R6213"/>
      <c r="S6213"/>
      <c r="T6213"/>
    </row>
    <row r="6214" spans="16:20" x14ac:dyDescent="0.3">
      <c r="P6214"/>
      <c r="Q6214"/>
      <c r="R6214"/>
      <c r="S6214"/>
      <c r="T6214"/>
    </row>
    <row r="6215" spans="16:20" x14ac:dyDescent="0.3">
      <c r="P6215"/>
      <c r="Q6215"/>
      <c r="R6215"/>
      <c r="S6215"/>
      <c r="T6215"/>
    </row>
    <row r="6216" spans="16:20" x14ac:dyDescent="0.3">
      <c r="P6216"/>
      <c r="Q6216"/>
      <c r="R6216"/>
      <c r="S6216"/>
      <c r="T6216"/>
    </row>
    <row r="6217" spans="16:20" x14ac:dyDescent="0.3">
      <c r="P6217"/>
      <c r="Q6217"/>
      <c r="R6217"/>
      <c r="S6217"/>
      <c r="T6217"/>
    </row>
    <row r="6218" spans="16:20" x14ac:dyDescent="0.3">
      <c r="P6218"/>
      <c r="Q6218"/>
      <c r="R6218"/>
      <c r="S6218"/>
      <c r="T6218"/>
    </row>
    <row r="6219" spans="16:20" x14ac:dyDescent="0.3">
      <c r="P6219"/>
      <c r="Q6219"/>
      <c r="R6219"/>
      <c r="S6219"/>
      <c r="T6219"/>
    </row>
    <row r="6220" spans="16:20" x14ac:dyDescent="0.3">
      <c r="P6220"/>
      <c r="Q6220"/>
      <c r="R6220"/>
      <c r="S6220"/>
      <c r="T6220"/>
    </row>
    <row r="6221" spans="16:20" x14ac:dyDescent="0.3">
      <c r="P6221"/>
      <c r="Q6221"/>
      <c r="R6221"/>
      <c r="S6221"/>
      <c r="T6221"/>
    </row>
    <row r="6222" spans="16:20" x14ac:dyDescent="0.3">
      <c r="P6222"/>
      <c r="Q6222"/>
      <c r="R6222"/>
      <c r="S6222"/>
      <c r="T6222"/>
    </row>
    <row r="6223" spans="16:20" x14ac:dyDescent="0.3">
      <c r="P6223"/>
      <c r="Q6223"/>
      <c r="R6223"/>
      <c r="S6223"/>
      <c r="T6223"/>
    </row>
    <row r="6224" spans="16:20" x14ac:dyDescent="0.3">
      <c r="P6224"/>
      <c r="Q6224"/>
      <c r="R6224"/>
      <c r="S6224"/>
      <c r="T6224"/>
    </row>
    <row r="6225" spans="16:20" x14ac:dyDescent="0.3">
      <c r="P6225"/>
      <c r="Q6225"/>
      <c r="R6225"/>
      <c r="S6225"/>
      <c r="T6225"/>
    </row>
    <row r="6226" spans="16:20" x14ac:dyDescent="0.3">
      <c r="P6226"/>
      <c r="Q6226"/>
      <c r="R6226"/>
      <c r="S6226"/>
      <c r="T6226"/>
    </row>
    <row r="6227" spans="16:20" x14ac:dyDescent="0.3">
      <c r="P6227"/>
      <c r="Q6227"/>
      <c r="R6227"/>
      <c r="S6227"/>
      <c r="T6227"/>
    </row>
    <row r="6228" spans="16:20" x14ac:dyDescent="0.3">
      <c r="P6228"/>
      <c r="Q6228"/>
      <c r="R6228"/>
      <c r="S6228"/>
      <c r="T6228"/>
    </row>
    <row r="6229" spans="16:20" x14ac:dyDescent="0.3">
      <c r="P6229"/>
      <c r="Q6229"/>
      <c r="R6229"/>
      <c r="S6229"/>
      <c r="T6229"/>
    </row>
    <row r="6230" spans="16:20" x14ac:dyDescent="0.3">
      <c r="P6230"/>
      <c r="Q6230"/>
      <c r="R6230"/>
      <c r="S6230"/>
      <c r="T6230"/>
    </row>
    <row r="6231" spans="16:20" x14ac:dyDescent="0.3">
      <c r="P6231"/>
      <c r="Q6231"/>
      <c r="R6231"/>
      <c r="S6231"/>
      <c r="T6231"/>
    </row>
    <row r="6232" spans="16:20" x14ac:dyDescent="0.3">
      <c r="P6232"/>
      <c r="Q6232"/>
      <c r="R6232"/>
      <c r="S6232"/>
      <c r="T6232"/>
    </row>
    <row r="6233" spans="16:20" x14ac:dyDescent="0.3">
      <c r="P6233"/>
      <c r="Q6233"/>
      <c r="R6233"/>
      <c r="S6233"/>
      <c r="T6233"/>
    </row>
    <row r="6234" spans="16:20" x14ac:dyDescent="0.3">
      <c r="P6234"/>
      <c r="Q6234"/>
      <c r="R6234"/>
      <c r="S6234"/>
      <c r="T6234"/>
    </row>
    <row r="6235" spans="16:20" x14ac:dyDescent="0.3">
      <c r="P6235"/>
      <c r="Q6235"/>
      <c r="R6235"/>
      <c r="S6235"/>
      <c r="T6235"/>
    </row>
    <row r="6236" spans="16:20" x14ac:dyDescent="0.3">
      <c r="P6236"/>
      <c r="Q6236"/>
      <c r="R6236"/>
      <c r="S6236"/>
      <c r="T6236"/>
    </row>
    <row r="6237" spans="16:20" x14ac:dyDescent="0.3">
      <c r="P6237"/>
      <c r="Q6237"/>
      <c r="R6237"/>
      <c r="S6237"/>
      <c r="T6237"/>
    </row>
    <row r="6238" spans="16:20" x14ac:dyDescent="0.3">
      <c r="P6238"/>
      <c r="Q6238"/>
      <c r="R6238"/>
      <c r="S6238"/>
      <c r="T6238"/>
    </row>
    <row r="6239" spans="16:20" x14ac:dyDescent="0.3">
      <c r="P6239"/>
      <c r="Q6239"/>
      <c r="R6239"/>
      <c r="S6239"/>
      <c r="T6239"/>
    </row>
    <row r="6240" spans="16:20" x14ac:dyDescent="0.3">
      <c r="P6240"/>
      <c r="Q6240"/>
      <c r="R6240"/>
      <c r="S6240"/>
      <c r="T6240"/>
    </row>
    <row r="6241" spans="16:20" x14ac:dyDescent="0.3">
      <c r="P6241"/>
      <c r="Q6241"/>
      <c r="R6241"/>
      <c r="S6241"/>
      <c r="T6241"/>
    </row>
    <row r="6242" spans="16:20" x14ac:dyDescent="0.3">
      <c r="P6242"/>
      <c r="Q6242"/>
      <c r="R6242"/>
      <c r="S6242"/>
      <c r="T6242"/>
    </row>
    <row r="6243" spans="16:20" x14ac:dyDescent="0.3">
      <c r="P6243"/>
      <c r="Q6243"/>
      <c r="R6243"/>
      <c r="S6243"/>
      <c r="T6243"/>
    </row>
    <row r="6244" spans="16:20" x14ac:dyDescent="0.3">
      <c r="P6244"/>
      <c r="Q6244"/>
      <c r="R6244"/>
      <c r="S6244"/>
      <c r="T6244"/>
    </row>
    <row r="6245" spans="16:20" x14ac:dyDescent="0.3">
      <c r="P6245"/>
      <c r="Q6245"/>
      <c r="R6245"/>
      <c r="S6245"/>
      <c r="T6245"/>
    </row>
    <row r="6246" spans="16:20" x14ac:dyDescent="0.3">
      <c r="P6246"/>
      <c r="Q6246"/>
      <c r="R6246"/>
      <c r="S6246"/>
      <c r="T6246"/>
    </row>
    <row r="6247" spans="16:20" x14ac:dyDescent="0.3">
      <c r="P6247"/>
      <c r="Q6247"/>
      <c r="R6247"/>
      <c r="S6247"/>
      <c r="T6247"/>
    </row>
    <row r="6248" spans="16:20" x14ac:dyDescent="0.3">
      <c r="P6248"/>
      <c r="Q6248"/>
      <c r="R6248"/>
      <c r="S6248"/>
      <c r="T6248"/>
    </row>
    <row r="6249" spans="16:20" x14ac:dyDescent="0.3">
      <c r="P6249"/>
      <c r="Q6249"/>
      <c r="R6249"/>
      <c r="S6249"/>
      <c r="T6249"/>
    </row>
    <row r="6250" spans="16:20" x14ac:dyDescent="0.3">
      <c r="P6250"/>
      <c r="Q6250"/>
      <c r="R6250"/>
      <c r="S6250"/>
      <c r="T6250"/>
    </row>
    <row r="6251" spans="16:20" x14ac:dyDescent="0.3">
      <c r="P6251"/>
      <c r="Q6251"/>
      <c r="R6251"/>
      <c r="S6251"/>
      <c r="T6251"/>
    </row>
    <row r="6252" spans="16:20" x14ac:dyDescent="0.3">
      <c r="P6252"/>
      <c r="Q6252"/>
      <c r="R6252"/>
      <c r="S6252"/>
      <c r="T6252"/>
    </row>
    <row r="6253" spans="16:20" x14ac:dyDescent="0.3">
      <c r="P6253"/>
      <c r="Q6253"/>
      <c r="R6253"/>
      <c r="S6253"/>
      <c r="T6253"/>
    </row>
    <row r="6254" spans="16:20" x14ac:dyDescent="0.3">
      <c r="P6254"/>
      <c r="Q6254"/>
      <c r="R6254"/>
      <c r="S6254"/>
      <c r="T6254"/>
    </row>
    <row r="6255" spans="16:20" x14ac:dyDescent="0.3">
      <c r="P6255"/>
      <c r="Q6255"/>
      <c r="R6255"/>
      <c r="S6255"/>
      <c r="T6255"/>
    </row>
    <row r="6256" spans="16:20" x14ac:dyDescent="0.3">
      <c r="P6256"/>
      <c r="Q6256"/>
      <c r="R6256"/>
      <c r="S6256"/>
      <c r="T6256"/>
    </row>
    <row r="6257" spans="16:20" x14ac:dyDescent="0.3">
      <c r="P6257"/>
      <c r="Q6257"/>
      <c r="R6257"/>
      <c r="S6257"/>
      <c r="T6257"/>
    </row>
    <row r="6258" spans="16:20" x14ac:dyDescent="0.3">
      <c r="P6258"/>
      <c r="Q6258"/>
      <c r="R6258"/>
      <c r="S6258"/>
      <c r="T6258"/>
    </row>
    <row r="6259" spans="16:20" x14ac:dyDescent="0.3">
      <c r="P6259"/>
      <c r="Q6259"/>
      <c r="R6259"/>
      <c r="S6259"/>
      <c r="T6259"/>
    </row>
    <row r="6260" spans="16:20" x14ac:dyDescent="0.3">
      <c r="P6260"/>
      <c r="Q6260"/>
      <c r="R6260"/>
      <c r="S6260"/>
      <c r="T6260"/>
    </row>
    <row r="6261" spans="16:20" x14ac:dyDescent="0.3">
      <c r="P6261"/>
      <c r="Q6261"/>
      <c r="R6261"/>
      <c r="S6261"/>
      <c r="T6261"/>
    </row>
    <row r="6262" spans="16:20" x14ac:dyDescent="0.3">
      <c r="P6262"/>
      <c r="Q6262"/>
      <c r="R6262"/>
      <c r="S6262"/>
      <c r="T6262"/>
    </row>
    <row r="6263" spans="16:20" x14ac:dyDescent="0.3">
      <c r="P6263"/>
      <c r="Q6263"/>
      <c r="R6263"/>
      <c r="S6263"/>
      <c r="T6263"/>
    </row>
    <row r="6264" spans="16:20" x14ac:dyDescent="0.3">
      <c r="P6264"/>
      <c r="Q6264"/>
      <c r="R6264"/>
      <c r="S6264"/>
      <c r="T6264"/>
    </row>
    <row r="6265" spans="16:20" x14ac:dyDescent="0.3">
      <c r="P6265"/>
      <c r="Q6265"/>
      <c r="R6265"/>
      <c r="S6265"/>
      <c r="T6265"/>
    </row>
    <row r="6266" spans="16:20" x14ac:dyDescent="0.3">
      <c r="P6266"/>
      <c r="Q6266"/>
      <c r="R6266"/>
      <c r="S6266"/>
      <c r="T6266"/>
    </row>
    <row r="6267" spans="16:20" x14ac:dyDescent="0.3">
      <c r="P6267"/>
      <c r="Q6267"/>
      <c r="R6267"/>
      <c r="S6267"/>
      <c r="T6267"/>
    </row>
    <row r="6268" spans="16:20" x14ac:dyDescent="0.3">
      <c r="P6268"/>
      <c r="Q6268"/>
      <c r="R6268"/>
      <c r="S6268"/>
      <c r="T6268"/>
    </row>
    <row r="6269" spans="16:20" x14ac:dyDescent="0.3">
      <c r="P6269"/>
      <c r="Q6269"/>
      <c r="R6269"/>
      <c r="S6269"/>
      <c r="T6269"/>
    </row>
    <row r="6270" spans="16:20" x14ac:dyDescent="0.3">
      <c r="P6270"/>
      <c r="Q6270"/>
      <c r="R6270"/>
      <c r="S6270"/>
      <c r="T6270"/>
    </row>
    <row r="6271" spans="16:20" x14ac:dyDescent="0.3">
      <c r="P6271"/>
      <c r="Q6271"/>
      <c r="R6271"/>
      <c r="S6271"/>
      <c r="T6271"/>
    </row>
    <row r="6272" spans="16:20" x14ac:dyDescent="0.3">
      <c r="P6272"/>
      <c r="Q6272"/>
      <c r="R6272"/>
      <c r="S6272"/>
      <c r="T6272"/>
    </row>
    <row r="6273" spans="16:20" x14ac:dyDescent="0.3">
      <c r="P6273"/>
      <c r="Q6273"/>
      <c r="R6273"/>
      <c r="S6273"/>
      <c r="T6273"/>
    </row>
    <row r="6274" spans="16:20" x14ac:dyDescent="0.3">
      <c r="P6274"/>
      <c r="Q6274"/>
      <c r="R6274"/>
      <c r="S6274"/>
      <c r="T6274"/>
    </row>
    <row r="6275" spans="16:20" x14ac:dyDescent="0.3">
      <c r="P6275"/>
      <c r="Q6275"/>
      <c r="R6275"/>
      <c r="S6275"/>
      <c r="T6275"/>
    </row>
    <row r="6276" spans="16:20" x14ac:dyDescent="0.3">
      <c r="P6276"/>
      <c r="Q6276"/>
      <c r="R6276"/>
      <c r="S6276"/>
      <c r="T6276"/>
    </row>
    <row r="6277" spans="16:20" x14ac:dyDescent="0.3">
      <c r="P6277"/>
      <c r="Q6277"/>
      <c r="R6277"/>
      <c r="S6277"/>
      <c r="T6277"/>
    </row>
    <row r="6278" spans="16:20" x14ac:dyDescent="0.3">
      <c r="P6278"/>
      <c r="Q6278"/>
      <c r="R6278"/>
      <c r="S6278"/>
      <c r="T6278"/>
    </row>
    <row r="6279" spans="16:20" x14ac:dyDescent="0.3">
      <c r="P6279"/>
      <c r="Q6279"/>
      <c r="R6279"/>
      <c r="S6279"/>
      <c r="T6279"/>
    </row>
    <row r="6280" spans="16:20" x14ac:dyDescent="0.3">
      <c r="P6280"/>
      <c r="Q6280"/>
      <c r="R6280"/>
      <c r="S6280"/>
      <c r="T6280"/>
    </row>
    <row r="6281" spans="16:20" x14ac:dyDescent="0.3">
      <c r="P6281"/>
      <c r="Q6281"/>
      <c r="R6281"/>
      <c r="S6281"/>
      <c r="T6281"/>
    </row>
    <row r="6282" spans="16:20" x14ac:dyDescent="0.3">
      <c r="P6282"/>
      <c r="Q6282"/>
      <c r="R6282"/>
      <c r="S6282"/>
      <c r="T6282"/>
    </row>
    <row r="6283" spans="16:20" x14ac:dyDescent="0.3">
      <c r="P6283"/>
      <c r="Q6283"/>
      <c r="R6283"/>
      <c r="S6283"/>
      <c r="T6283"/>
    </row>
    <row r="6284" spans="16:20" x14ac:dyDescent="0.3">
      <c r="P6284"/>
      <c r="Q6284"/>
      <c r="R6284"/>
      <c r="S6284"/>
      <c r="T6284"/>
    </row>
    <row r="6285" spans="16:20" x14ac:dyDescent="0.3">
      <c r="P6285"/>
      <c r="Q6285"/>
      <c r="R6285"/>
      <c r="S6285"/>
      <c r="T6285"/>
    </row>
    <row r="6286" spans="16:20" x14ac:dyDescent="0.3">
      <c r="P6286"/>
      <c r="Q6286"/>
      <c r="R6286"/>
      <c r="S6286"/>
      <c r="T6286"/>
    </row>
    <row r="6287" spans="16:20" x14ac:dyDescent="0.3">
      <c r="P6287"/>
      <c r="Q6287"/>
      <c r="R6287"/>
      <c r="S6287"/>
      <c r="T6287"/>
    </row>
    <row r="6288" spans="16:20" x14ac:dyDescent="0.3">
      <c r="P6288"/>
      <c r="Q6288"/>
      <c r="R6288"/>
      <c r="S6288"/>
      <c r="T6288"/>
    </row>
    <row r="6289" spans="16:20" x14ac:dyDescent="0.3">
      <c r="P6289"/>
      <c r="Q6289"/>
      <c r="R6289"/>
      <c r="S6289"/>
      <c r="T6289"/>
    </row>
    <row r="6290" spans="16:20" x14ac:dyDescent="0.3">
      <c r="P6290"/>
      <c r="Q6290"/>
      <c r="R6290"/>
      <c r="S6290"/>
      <c r="T6290"/>
    </row>
    <row r="6291" spans="16:20" x14ac:dyDescent="0.3">
      <c r="P6291"/>
      <c r="Q6291"/>
      <c r="R6291"/>
      <c r="S6291"/>
      <c r="T6291"/>
    </row>
    <row r="6292" spans="16:20" x14ac:dyDescent="0.3">
      <c r="P6292"/>
      <c r="Q6292"/>
      <c r="R6292"/>
      <c r="S6292"/>
      <c r="T6292"/>
    </row>
    <row r="6293" spans="16:20" x14ac:dyDescent="0.3">
      <c r="P6293"/>
      <c r="Q6293"/>
      <c r="R6293"/>
      <c r="S6293"/>
      <c r="T6293"/>
    </row>
    <row r="6294" spans="16:20" x14ac:dyDescent="0.3">
      <c r="P6294"/>
      <c r="Q6294"/>
      <c r="R6294"/>
      <c r="S6294"/>
      <c r="T6294"/>
    </row>
    <row r="6295" spans="16:20" x14ac:dyDescent="0.3">
      <c r="P6295"/>
      <c r="Q6295"/>
      <c r="R6295"/>
      <c r="S6295"/>
      <c r="T6295"/>
    </row>
    <row r="6296" spans="16:20" x14ac:dyDescent="0.3">
      <c r="P6296"/>
      <c r="Q6296"/>
      <c r="R6296"/>
      <c r="S6296"/>
      <c r="T6296"/>
    </row>
    <row r="6297" spans="16:20" x14ac:dyDescent="0.3">
      <c r="P6297"/>
      <c r="Q6297"/>
      <c r="R6297"/>
      <c r="S6297"/>
      <c r="T6297"/>
    </row>
    <row r="6298" spans="16:20" x14ac:dyDescent="0.3">
      <c r="P6298"/>
      <c r="Q6298"/>
      <c r="R6298"/>
      <c r="S6298"/>
      <c r="T6298"/>
    </row>
    <row r="6299" spans="16:20" x14ac:dyDescent="0.3">
      <c r="P6299"/>
      <c r="Q6299"/>
      <c r="R6299"/>
      <c r="S6299"/>
      <c r="T6299"/>
    </row>
    <row r="6300" spans="16:20" x14ac:dyDescent="0.3">
      <c r="P6300"/>
      <c r="Q6300"/>
      <c r="R6300"/>
      <c r="S6300"/>
      <c r="T6300"/>
    </row>
    <row r="6301" spans="16:20" x14ac:dyDescent="0.3">
      <c r="P6301"/>
      <c r="Q6301"/>
      <c r="R6301"/>
      <c r="S6301"/>
      <c r="T6301"/>
    </row>
    <row r="6302" spans="16:20" x14ac:dyDescent="0.3">
      <c r="P6302"/>
      <c r="Q6302"/>
      <c r="R6302"/>
      <c r="S6302"/>
      <c r="T6302"/>
    </row>
    <row r="6303" spans="16:20" x14ac:dyDescent="0.3">
      <c r="P6303"/>
      <c r="Q6303"/>
      <c r="R6303"/>
      <c r="S6303"/>
      <c r="T6303"/>
    </row>
    <row r="6304" spans="16:20" x14ac:dyDescent="0.3">
      <c r="P6304"/>
      <c r="Q6304"/>
      <c r="R6304"/>
      <c r="S6304"/>
      <c r="T6304"/>
    </row>
    <row r="6305" spans="16:20" x14ac:dyDescent="0.3">
      <c r="P6305"/>
      <c r="Q6305"/>
      <c r="R6305"/>
      <c r="S6305"/>
      <c r="T6305"/>
    </row>
    <row r="6306" spans="16:20" x14ac:dyDescent="0.3">
      <c r="P6306"/>
      <c r="Q6306"/>
      <c r="R6306"/>
      <c r="S6306"/>
      <c r="T6306"/>
    </row>
    <row r="6307" spans="16:20" x14ac:dyDescent="0.3">
      <c r="P6307"/>
      <c r="Q6307"/>
      <c r="R6307"/>
      <c r="S6307"/>
      <c r="T6307"/>
    </row>
    <row r="6308" spans="16:20" x14ac:dyDescent="0.3">
      <c r="P6308"/>
      <c r="Q6308"/>
      <c r="R6308"/>
      <c r="S6308"/>
      <c r="T6308"/>
    </row>
    <row r="6309" spans="16:20" x14ac:dyDescent="0.3">
      <c r="P6309"/>
      <c r="Q6309"/>
      <c r="R6309"/>
      <c r="S6309"/>
      <c r="T6309"/>
    </row>
    <row r="6310" spans="16:20" x14ac:dyDescent="0.3">
      <c r="P6310"/>
      <c r="Q6310"/>
      <c r="R6310"/>
      <c r="S6310"/>
      <c r="T6310"/>
    </row>
    <row r="6311" spans="16:20" x14ac:dyDescent="0.3">
      <c r="P6311"/>
      <c r="Q6311"/>
      <c r="R6311"/>
      <c r="S6311"/>
      <c r="T6311"/>
    </row>
    <row r="6312" spans="16:20" x14ac:dyDescent="0.3">
      <c r="P6312"/>
      <c r="Q6312"/>
      <c r="R6312"/>
      <c r="S6312"/>
      <c r="T6312"/>
    </row>
    <row r="6313" spans="16:20" x14ac:dyDescent="0.3">
      <c r="P6313"/>
      <c r="Q6313"/>
      <c r="R6313"/>
      <c r="S6313"/>
      <c r="T6313"/>
    </row>
    <row r="6314" spans="16:20" x14ac:dyDescent="0.3">
      <c r="P6314"/>
      <c r="Q6314"/>
      <c r="R6314"/>
      <c r="S6314"/>
      <c r="T6314"/>
    </row>
    <row r="6315" spans="16:20" x14ac:dyDescent="0.3">
      <c r="P6315"/>
      <c r="Q6315"/>
      <c r="R6315"/>
      <c r="S6315"/>
      <c r="T6315"/>
    </row>
    <row r="6316" spans="16:20" x14ac:dyDescent="0.3">
      <c r="P6316"/>
      <c r="Q6316"/>
      <c r="R6316"/>
      <c r="S6316"/>
      <c r="T6316"/>
    </row>
    <row r="6317" spans="16:20" x14ac:dyDescent="0.3">
      <c r="P6317"/>
      <c r="Q6317"/>
      <c r="R6317"/>
      <c r="S6317"/>
      <c r="T6317"/>
    </row>
    <row r="6318" spans="16:20" x14ac:dyDescent="0.3">
      <c r="P6318"/>
      <c r="Q6318"/>
      <c r="R6318"/>
      <c r="S6318"/>
      <c r="T6318"/>
    </row>
    <row r="6319" spans="16:20" x14ac:dyDescent="0.3">
      <c r="P6319"/>
      <c r="Q6319"/>
      <c r="R6319"/>
      <c r="S6319"/>
      <c r="T6319"/>
    </row>
    <row r="6320" spans="16:20" x14ac:dyDescent="0.3">
      <c r="P6320"/>
      <c r="Q6320"/>
      <c r="R6320"/>
      <c r="S6320"/>
      <c r="T6320"/>
    </row>
    <row r="6321" spans="16:20" x14ac:dyDescent="0.3">
      <c r="P6321"/>
      <c r="Q6321"/>
      <c r="R6321"/>
      <c r="S6321"/>
      <c r="T6321"/>
    </row>
    <row r="6322" spans="16:20" x14ac:dyDescent="0.3">
      <c r="P6322"/>
      <c r="Q6322"/>
      <c r="R6322"/>
      <c r="S6322"/>
      <c r="T6322"/>
    </row>
    <row r="6323" spans="16:20" x14ac:dyDescent="0.3">
      <c r="P6323"/>
      <c r="Q6323"/>
      <c r="R6323"/>
      <c r="S6323"/>
      <c r="T6323"/>
    </row>
    <row r="6324" spans="16:20" x14ac:dyDescent="0.3">
      <c r="P6324"/>
      <c r="Q6324"/>
      <c r="R6324"/>
      <c r="S6324"/>
      <c r="T6324"/>
    </row>
    <row r="6325" spans="16:20" x14ac:dyDescent="0.3">
      <c r="P6325"/>
      <c r="Q6325"/>
      <c r="R6325"/>
      <c r="S6325"/>
      <c r="T6325"/>
    </row>
    <row r="6326" spans="16:20" x14ac:dyDescent="0.3">
      <c r="P6326"/>
      <c r="Q6326"/>
      <c r="R6326"/>
      <c r="S6326"/>
      <c r="T6326"/>
    </row>
    <row r="6327" spans="16:20" x14ac:dyDescent="0.3">
      <c r="P6327"/>
      <c r="Q6327"/>
      <c r="R6327"/>
      <c r="S6327"/>
      <c r="T6327"/>
    </row>
    <row r="6328" spans="16:20" x14ac:dyDescent="0.3">
      <c r="P6328"/>
      <c r="Q6328"/>
      <c r="R6328"/>
      <c r="S6328"/>
      <c r="T6328"/>
    </row>
    <row r="6329" spans="16:20" x14ac:dyDescent="0.3">
      <c r="P6329"/>
      <c r="Q6329"/>
      <c r="R6329"/>
      <c r="S6329"/>
      <c r="T6329"/>
    </row>
    <row r="6330" spans="16:20" x14ac:dyDescent="0.3">
      <c r="P6330"/>
      <c r="Q6330"/>
      <c r="R6330"/>
      <c r="S6330"/>
      <c r="T6330"/>
    </row>
    <row r="6331" spans="16:20" x14ac:dyDescent="0.3">
      <c r="P6331"/>
      <c r="Q6331"/>
      <c r="R6331"/>
      <c r="S6331"/>
      <c r="T6331"/>
    </row>
    <row r="6332" spans="16:20" x14ac:dyDescent="0.3">
      <c r="P6332"/>
      <c r="Q6332"/>
      <c r="R6332"/>
      <c r="S6332"/>
      <c r="T6332"/>
    </row>
    <row r="6333" spans="16:20" x14ac:dyDescent="0.3">
      <c r="P6333"/>
      <c r="Q6333"/>
      <c r="R6333"/>
      <c r="S6333"/>
      <c r="T6333"/>
    </row>
    <row r="6334" spans="16:20" x14ac:dyDescent="0.3">
      <c r="P6334"/>
      <c r="Q6334"/>
      <c r="R6334"/>
      <c r="S6334"/>
      <c r="T6334"/>
    </row>
    <row r="6335" spans="16:20" x14ac:dyDescent="0.3">
      <c r="P6335"/>
      <c r="Q6335"/>
      <c r="R6335"/>
      <c r="S6335"/>
      <c r="T6335"/>
    </row>
    <row r="6336" spans="16:20" x14ac:dyDescent="0.3">
      <c r="P6336"/>
      <c r="Q6336"/>
      <c r="R6336"/>
      <c r="S6336"/>
      <c r="T6336"/>
    </row>
    <row r="6337" spans="16:20" x14ac:dyDescent="0.3">
      <c r="P6337"/>
      <c r="Q6337"/>
      <c r="R6337"/>
      <c r="S6337"/>
      <c r="T6337"/>
    </row>
    <row r="6338" spans="16:20" x14ac:dyDescent="0.3">
      <c r="P6338"/>
      <c r="Q6338"/>
      <c r="R6338"/>
      <c r="S6338"/>
      <c r="T6338"/>
    </row>
    <row r="6339" spans="16:20" x14ac:dyDescent="0.3">
      <c r="P6339"/>
      <c r="Q6339"/>
      <c r="R6339"/>
      <c r="S6339"/>
      <c r="T6339"/>
    </row>
    <row r="6340" spans="16:20" x14ac:dyDescent="0.3">
      <c r="P6340"/>
      <c r="Q6340"/>
      <c r="R6340"/>
      <c r="S6340"/>
      <c r="T6340"/>
    </row>
    <row r="6341" spans="16:20" x14ac:dyDescent="0.3">
      <c r="P6341"/>
      <c r="Q6341"/>
      <c r="R6341"/>
      <c r="S6341"/>
      <c r="T6341"/>
    </row>
    <row r="6342" spans="16:20" x14ac:dyDescent="0.3">
      <c r="P6342"/>
      <c r="Q6342"/>
      <c r="R6342"/>
      <c r="S6342"/>
      <c r="T6342"/>
    </row>
    <row r="6343" spans="16:20" x14ac:dyDescent="0.3">
      <c r="P6343"/>
      <c r="Q6343"/>
      <c r="R6343"/>
      <c r="S6343"/>
      <c r="T6343"/>
    </row>
    <row r="6344" spans="16:20" x14ac:dyDescent="0.3">
      <c r="P6344"/>
      <c r="Q6344"/>
      <c r="R6344"/>
      <c r="S6344"/>
      <c r="T6344"/>
    </row>
    <row r="6345" spans="16:20" x14ac:dyDescent="0.3">
      <c r="P6345"/>
      <c r="Q6345"/>
      <c r="R6345"/>
      <c r="S6345"/>
      <c r="T6345"/>
    </row>
    <row r="6346" spans="16:20" x14ac:dyDescent="0.3">
      <c r="P6346"/>
      <c r="Q6346"/>
      <c r="R6346"/>
      <c r="S6346"/>
      <c r="T6346"/>
    </row>
    <row r="6347" spans="16:20" x14ac:dyDescent="0.3">
      <c r="P6347"/>
      <c r="Q6347"/>
      <c r="R6347"/>
      <c r="S6347"/>
      <c r="T6347"/>
    </row>
    <row r="6348" spans="16:20" x14ac:dyDescent="0.3">
      <c r="P6348"/>
      <c r="Q6348"/>
      <c r="R6348"/>
      <c r="S6348"/>
      <c r="T6348"/>
    </row>
    <row r="6349" spans="16:20" x14ac:dyDescent="0.3">
      <c r="P6349"/>
      <c r="Q6349"/>
      <c r="R6349"/>
      <c r="S6349"/>
      <c r="T6349"/>
    </row>
    <row r="6350" spans="16:20" x14ac:dyDescent="0.3">
      <c r="P6350"/>
      <c r="Q6350"/>
      <c r="R6350"/>
      <c r="S6350"/>
      <c r="T6350"/>
    </row>
    <row r="6351" spans="16:20" x14ac:dyDescent="0.3">
      <c r="P6351"/>
      <c r="Q6351"/>
      <c r="R6351"/>
      <c r="S6351"/>
      <c r="T6351"/>
    </row>
    <row r="6352" spans="16:20" x14ac:dyDescent="0.3">
      <c r="P6352"/>
      <c r="Q6352"/>
      <c r="R6352"/>
      <c r="S6352"/>
      <c r="T6352"/>
    </row>
    <row r="6353" spans="16:20" x14ac:dyDescent="0.3">
      <c r="P6353"/>
      <c r="Q6353"/>
      <c r="R6353"/>
      <c r="S6353"/>
      <c r="T6353"/>
    </row>
    <row r="6354" spans="16:20" x14ac:dyDescent="0.3">
      <c r="P6354"/>
      <c r="Q6354"/>
      <c r="R6354"/>
      <c r="S6354"/>
      <c r="T6354"/>
    </row>
    <row r="6355" spans="16:20" x14ac:dyDescent="0.3">
      <c r="P6355"/>
      <c r="Q6355"/>
      <c r="R6355"/>
      <c r="S6355"/>
      <c r="T6355"/>
    </row>
    <row r="6356" spans="16:20" x14ac:dyDescent="0.3">
      <c r="P6356"/>
      <c r="Q6356"/>
      <c r="R6356"/>
      <c r="S6356"/>
      <c r="T6356"/>
    </row>
    <row r="6357" spans="16:20" x14ac:dyDescent="0.3">
      <c r="P6357"/>
      <c r="Q6357"/>
      <c r="R6357"/>
      <c r="S6357"/>
      <c r="T6357"/>
    </row>
    <row r="6358" spans="16:20" x14ac:dyDescent="0.3">
      <c r="P6358"/>
      <c r="Q6358"/>
      <c r="R6358"/>
      <c r="S6358"/>
      <c r="T6358"/>
    </row>
    <row r="6359" spans="16:20" x14ac:dyDescent="0.3">
      <c r="P6359"/>
      <c r="Q6359"/>
      <c r="R6359"/>
      <c r="S6359"/>
      <c r="T6359"/>
    </row>
    <row r="6360" spans="16:20" x14ac:dyDescent="0.3">
      <c r="P6360"/>
      <c r="Q6360"/>
      <c r="R6360"/>
      <c r="S6360"/>
      <c r="T6360"/>
    </row>
    <row r="6361" spans="16:20" x14ac:dyDescent="0.3">
      <c r="P6361"/>
      <c r="Q6361"/>
      <c r="R6361"/>
      <c r="S6361"/>
      <c r="T6361"/>
    </row>
    <row r="6362" spans="16:20" x14ac:dyDescent="0.3">
      <c r="P6362"/>
      <c r="Q6362"/>
      <c r="R6362"/>
      <c r="S6362"/>
      <c r="T6362"/>
    </row>
    <row r="6363" spans="16:20" x14ac:dyDescent="0.3">
      <c r="P6363"/>
      <c r="Q6363"/>
      <c r="R6363"/>
      <c r="S6363"/>
      <c r="T6363"/>
    </row>
    <row r="6364" spans="16:20" x14ac:dyDescent="0.3">
      <c r="P6364"/>
      <c r="Q6364"/>
      <c r="R6364"/>
      <c r="S6364"/>
      <c r="T6364"/>
    </row>
    <row r="6365" spans="16:20" x14ac:dyDescent="0.3">
      <c r="P6365"/>
      <c r="Q6365"/>
      <c r="R6365"/>
      <c r="S6365"/>
      <c r="T6365"/>
    </row>
    <row r="6366" spans="16:20" x14ac:dyDescent="0.3">
      <c r="P6366"/>
      <c r="Q6366"/>
      <c r="R6366"/>
      <c r="S6366"/>
      <c r="T6366"/>
    </row>
    <row r="6367" spans="16:20" x14ac:dyDescent="0.3">
      <c r="P6367"/>
      <c r="Q6367"/>
      <c r="R6367"/>
      <c r="S6367"/>
      <c r="T6367"/>
    </row>
    <row r="6368" spans="16:20" x14ac:dyDescent="0.3">
      <c r="P6368"/>
      <c r="Q6368"/>
      <c r="R6368"/>
      <c r="S6368"/>
      <c r="T6368"/>
    </row>
    <row r="6369" spans="16:20" x14ac:dyDescent="0.3">
      <c r="P6369"/>
      <c r="Q6369"/>
      <c r="R6369"/>
      <c r="S6369"/>
      <c r="T6369"/>
    </row>
    <row r="6370" spans="16:20" x14ac:dyDescent="0.3">
      <c r="P6370"/>
      <c r="Q6370"/>
      <c r="R6370"/>
      <c r="S6370"/>
      <c r="T6370"/>
    </row>
    <row r="6371" spans="16:20" x14ac:dyDescent="0.3">
      <c r="P6371"/>
      <c r="Q6371"/>
      <c r="R6371"/>
      <c r="S6371"/>
      <c r="T6371"/>
    </row>
    <row r="6372" spans="16:20" x14ac:dyDescent="0.3">
      <c r="P6372"/>
      <c r="Q6372"/>
      <c r="R6372"/>
      <c r="S6372"/>
      <c r="T6372"/>
    </row>
    <row r="6373" spans="16:20" x14ac:dyDescent="0.3">
      <c r="P6373"/>
      <c r="Q6373"/>
      <c r="R6373"/>
      <c r="S6373"/>
      <c r="T6373"/>
    </row>
    <row r="6374" spans="16:20" x14ac:dyDescent="0.3">
      <c r="P6374"/>
      <c r="Q6374"/>
      <c r="R6374"/>
      <c r="S6374"/>
      <c r="T6374"/>
    </row>
    <row r="6375" spans="16:20" x14ac:dyDescent="0.3">
      <c r="P6375"/>
      <c r="Q6375"/>
      <c r="R6375"/>
      <c r="S6375"/>
      <c r="T6375"/>
    </row>
    <row r="6376" spans="16:20" x14ac:dyDescent="0.3">
      <c r="P6376"/>
      <c r="Q6376"/>
      <c r="R6376"/>
      <c r="S6376"/>
      <c r="T6376"/>
    </row>
    <row r="6377" spans="16:20" x14ac:dyDescent="0.3">
      <c r="P6377"/>
      <c r="Q6377"/>
      <c r="R6377"/>
      <c r="S6377"/>
      <c r="T6377"/>
    </row>
    <row r="6378" spans="16:20" x14ac:dyDescent="0.3">
      <c r="P6378"/>
      <c r="Q6378"/>
      <c r="R6378"/>
      <c r="S6378"/>
      <c r="T6378"/>
    </row>
    <row r="6379" spans="16:20" x14ac:dyDescent="0.3">
      <c r="P6379"/>
      <c r="Q6379"/>
      <c r="R6379"/>
      <c r="S6379"/>
      <c r="T6379"/>
    </row>
    <row r="6380" spans="16:20" x14ac:dyDescent="0.3">
      <c r="P6380"/>
      <c r="Q6380"/>
      <c r="R6380"/>
      <c r="S6380"/>
      <c r="T6380"/>
    </row>
    <row r="6381" spans="16:20" x14ac:dyDescent="0.3">
      <c r="P6381"/>
      <c r="Q6381"/>
      <c r="R6381"/>
      <c r="S6381"/>
      <c r="T6381"/>
    </row>
    <row r="6382" spans="16:20" x14ac:dyDescent="0.3">
      <c r="P6382"/>
      <c r="Q6382"/>
      <c r="R6382"/>
      <c r="S6382"/>
      <c r="T6382"/>
    </row>
    <row r="6383" spans="16:20" x14ac:dyDescent="0.3">
      <c r="P6383"/>
      <c r="Q6383"/>
      <c r="R6383"/>
      <c r="S6383"/>
      <c r="T6383"/>
    </row>
    <row r="6384" spans="16:20" x14ac:dyDescent="0.3">
      <c r="P6384"/>
      <c r="Q6384"/>
      <c r="R6384"/>
      <c r="S6384"/>
      <c r="T6384"/>
    </row>
    <row r="6385" spans="16:20" x14ac:dyDescent="0.3">
      <c r="P6385"/>
      <c r="Q6385"/>
      <c r="R6385"/>
      <c r="S6385"/>
      <c r="T6385"/>
    </row>
    <row r="6386" spans="16:20" x14ac:dyDescent="0.3">
      <c r="P6386"/>
      <c r="Q6386"/>
      <c r="R6386"/>
      <c r="S6386"/>
      <c r="T6386"/>
    </row>
    <row r="6387" spans="16:20" x14ac:dyDescent="0.3">
      <c r="P6387"/>
      <c r="Q6387"/>
      <c r="R6387"/>
      <c r="S6387"/>
      <c r="T6387"/>
    </row>
    <row r="6388" spans="16:20" x14ac:dyDescent="0.3">
      <c r="P6388"/>
      <c r="Q6388"/>
      <c r="R6388"/>
      <c r="S6388"/>
      <c r="T6388"/>
    </row>
    <row r="6389" spans="16:20" x14ac:dyDescent="0.3">
      <c r="P6389"/>
      <c r="Q6389"/>
      <c r="R6389"/>
      <c r="S6389"/>
      <c r="T6389"/>
    </row>
    <row r="6390" spans="16:20" x14ac:dyDescent="0.3">
      <c r="P6390"/>
      <c r="Q6390"/>
      <c r="R6390"/>
      <c r="S6390"/>
      <c r="T6390"/>
    </row>
    <row r="6391" spans="16:20" x14ac:dyDescent="0.3">
      <c r="P6391"/>
      <c r="Q6391"/>
      <c r="R6391"/>
      <c r="S6391"/>
      <c r="T6391"/>
    </row>
    <row r="6392" spans="16:20" x14ac:dyDescent="0.3">
      <c r="P6392"/>
      <c r="Q6392"/>
      <c r="R6392"/>
      <c r="S6392"/>
      <c r="T6392"/>
    </row>
    <row r="6393" spans="16:20" x14ac:dyDescent="0.3">
      <c r="P6393"/>
      <c r="Q6393"/>
      <c r="R6393"/>
      <c r="S6393"/>
      <c r="T6393"/>
    </row>
    <row r="6394" spans="16:20" x14ac:dyDescent="0.3">
      <c r="P6394"/>
      <c r="Q6394"/>
      <c r="R6394"/>
      <c r="S6394"/>
      <c r="T6394"/>
    </row>
    <row r="6395" spans="16:20" x14ac:dyDescent="0.3">
      <c r="P6395"/>
      <c r="Q6395"/>
      <c r="R6395"/>
      <c r="S6395"/>
      <c r="T6395"/>
    </row>
    <row r="6396" spans="16:20" x14ac:dyDescent="0.3">
      <c r="P6396"/>
      <c r="Q6396"/>
      <c r="R6396"/>
      <c r="S6396"/>
      <c r="T6396"/>
    </row>
    <row r="6397" spans="16:20" x14ac:dyDescent="0.3">
      <c r="P6397"/>
      <c r="Q6397"/>
      <c r="R6397"/>
      <c r="S6397"/>
      <c r="T6397"/>
    </row>
    <row r="6398" spans="16:20" x14ac:dyDescent="0.3">
      <c r="P6398"/>
      <c r="Q6398"/>
      <c r="R6398"/>
      <c r="S6398"/>
      <c r="T6398"/>
    </row>
    <row r="6399" spans="16:20" x14ac:dyDescent="0.3">
      <c r="P6399"/>
      <c r="Q6399"/>
      <c r="R6399"/>
      <c r="S6399"/>
      <c r="T6399"/>
    </row>
    <row r="6400" spans="16:20" x14ac:dyDescent="0.3">
      <c r="P6400"/>
      <c r="Q6400"/>
      <c r="R6400"/>
      <c r="S6400"/>
      <c r="T6400"/>
    </row>
    <row r="6401" spans="16:20" x14ac:dyDescent="0.3">
      <c r="P6401"/>
      <c r="Q6401"/>
      <c r="R6401"/>
      <c r="S6401"/>
      <c r="T6401"/>
    </row>
    <row r="6402" spans="16:20" x14ac:dyDescent="0.3">
      <c r="P6402"/>
      <c r="Q6402"/>
      <c r="R6402"/>
      <c r="S6402"/>
      <c r="T6402"/>
    </row>
    <row r="6403" spans="16:20" x14ac:dyDescent="0.3">
      <c r="P6403"/>
      <c r="Q6403"/>
      <c r="R6403"/>
      <c r="S6403"/>
      <c r="T6403"/>
    </row>
    <row r="6404" spans="16:20" x14ac:dyDescent="0.3">
      <c r="P6404"/>
      <c r="Q6404"/>
      <c r="R6404"/>
      <c r="S6404"/>
      <c r="T6404"/>
    </row>
    <row r="6405" spans="16:20" x14ac:dyDescent="0.3">
      <c r="P6405"/>
      <c r="Q6405"/>
      <c r="R6405"/>
      <c r="S6405"/>
      <c r="T6405"/>
    </row>
    <row r="6406" spans="16:20" x14ac:dyDescent="0.3">
      <c r="P6406"/>
      <c r="Q6406"/>
      <c r="R6406"/>
      <c r="S6406"/>
      <c r="T6406"/>
    </row>
    <row r="6407" spans="16:20" x14ac:dyDescent="0.3">
      <c r="P6407"/>
      <c r="Q6407"/>
      <c r="R6407"/>
      <c r="S6407"/>
      <c r="T6407"/>
    </row>
    <row r="6408" spans="16:20" x14ac:dyDescent="0.3">
      <c r="P6408"/>
      <c r="Q6408"/>
      <c r="R6408"/>
      <c r="S6408"/>
      <c r="T6408"/>
    </row>
    <row r="6409" spans="16:20" x14ac:dyDescent="0.3">
      <c r="P6409"/>
      <c r="Q6409"/>
      <c r="R6409"/>
      <c r="S6409"/>
      <c r="T6409"/>
    </row>
    <row r="6410" spans="16:20" x14ac:dyDescent="0.3">
      <c r="P6410"/>
      <c r="Q6410"/>
      <c r="R6410"/>
      <c r="S6410"/>
      <c r="T6410"/>
    </row>
    <row r="6411" spans="16:20" x14ac:dyDescent="0.3">
      <c r="P6411"/>
      <c r="Q6411"/>
      <c r="R6411"/>
      <c r="S6411"/>
      <c r="T6411"/>
    </row>
    <row r="6412" spans="16:20" x14ac:dyDescent="0.3">
      <c r="P6412"/>
      <c r="Q6412"/>
      <c r="R6412"/>
      <c r="S6412"/>
      <c r="T6412"/>
    </row>
    <row r="6413" spans="16:20" x14ac:dyDescent="0.3">
      <c r="P6413"/>
      <c r="Q6413"/>
      <c r="R6413"/>
      <c r="S6413"/>
      <c r="T6413"/>
    </row>
    <row r="6414" spans="16:20" x14ac:dyDescent="0.3">
      <c r="P6414"/>
      <c r="Q6414"/>
      <c r="R6414"/>
      <c r="S6414"/>
      <c r="T6414"/>
    </row>
    <row r="6415" spans="16:20" x14ac:dyDescent="0.3">
      <c r="P6415"/>
      <c r="Q6415"/>
      <c r="R6415"/>
      <c r="S6415"/>
      <c r="T6415"/>
    </row>
    <row r="6416" spans="16:20" x14ac:dyDescent="0.3">
      <c r="P6416"/>
      <c r="Q6416"/>
      <c r="R6416"/>
      <c r="S6416"/>
      <c r="T6416"/>
    </row>
    <row r="6417" spans="16:20" x14ac:dyDescent="0.3">
      <c r="P6417"/>
      <c r="Q6417"/>
      <c r="R6417"/>
      <c r="S6417"/>
      <c r="T6417"/>
    </row>
    <row r="6418" spans="16:20" x14ac:dyDescent="0.3">
      <c r="P6418"/>
      <c r="Q6418"/>
      <c r="R6418"/>
      <c r="S6418"/>
      <c r="T6418"/>
    </row>
    <row r="6419" spans="16:20" x14ac:dyDescent="0.3">
      <c r="P6419"/>
      <c r="Q6419"/>
      <c r="R6419"/>
      <c r="S6419"/>
      <c r="T6419"/>
    </row>
    <row r="6420" spans="16:20" x14ac:dyDescent="0.3">
      <c r="P6420"/>
      <c r="Q6420"/>
      <c r="R6420"/>
      <c r="S6420"/>
      <c r="T6420"/>
    </row>
    <row r="6421" spans="16:20" x14ac:dyDescent="0.3">
      <c r="P6421"/>
      <c r="Q6421"/>
      <c r="R6421"/>
      <c r="S6421"/>
      <c r="T6421"/>
    </row>
    <row r="6422" spans="16:20" x14ac:dyDescent="0.3">
      <c r="P6422"/>
      <c r="Q6422"/>
      <c r="R6422"/>
      <c r="S6422"/>
      <c r="T6422"/>
    </row>
    <row r="6423" spans="16:20" x14ac:dyDescent="0.3">
      <c r="P6423"/>
      <c r="Q6423"/>
      <c r="R6423"/>
      <c r="S6423"/>
      <c r="T6423"/>
    </row>
    <row r="6424" spans="16:20" x14ac:dyDescent="0.3">
      <c r="P6424"/>
      <c r="Q6424"/>
      <c r="R6424"/>
      <c r="S6424"/>
      <c r="T6424"/>
    </row>
    <row r="6425" spans="16:20" x14ac:dyDescent="0.3">
      <c r="P6425"/>
      <c r="Q6425"/>
      <c r="R6425"/>
      <c r="S6425"/>
      <c r="T6425"/>
    </row>
    <row r="6426" spans="16:20" x14ac:dyDescent="0.3">
      <c r="P6426"/>
      <c r="Q6426"/>
      <c r="R6426"/>
      <c r="S6426"/>
      <c r="T6426"/>
    </row>
    <row r="6427" spans="16:20" x14ac:dyDescent="0.3">
      <c r="P6427"/>
      <c r="Q6427"/>
      <c r="R6427"/>
      <c r="S6427"/>
      <c r="T6427"/>
    </row>
    <row r="6428" spans="16:20" x14ac:dyDescent="0.3">
      <c r="P6428"/>
      <c r="Q6428"/>
      <c r="R6428"/>
      <c r="S6428"/>
      <c r="T6428"/>
    </row>
    <row r="6429" spans="16:20" x14ac:dyDescent="0.3">
      <c r="P6429"/>
      <c r="Q6429"/>
      <c r="R6429"/>
      <c r="S6429"/>
      <c r="T6429"/>
    </row>
    <row r="6430" spans="16:20" x14ac:dyDescent="0.3">
      <c r="P6430"/>
      <c r="Q6430"/>
      <c r="R6430"/>
      <c r="S6430"/>
      <c r="T6430"/>
    </row>
    <row r="6431" spans="16:20" x14ac:dyDescent="0.3">
      <c r="P6431"/>
      <c r="Q6431"/>
      <c r="R6431"/>
      <c r="S6431"/>
      <c r="T6431"/>
    </row>
    <row r="6432" spans="16:20" x14ac:dyDescent="0.3">
      <c r="P6432"/>
      <c r="Q6432"/>
      <c r="R6432"/>
      <c r="S6432"/>
      <c r="T6432"/>
    </row>
    <row r="6433" spans="16:20" x14ac:dyDescent="0.3">
      <c r="P6433"/>
      <c r="Q6433"/>
      <c r="R6433"/>
      <c r="S6433"/>
      <c r="T6433"/>
    </row>
    <row r="6434" spans="16:20" x14ac:dyDescent="0.3">
      <c r="P6434"/>
      <c r="Q6434"/>
      <c r="R6434"/>
      <c r="S6434"/>
      <c r="T6434"/>
    </row>
    <row r="6435" spans="16:20" x14ac:dyDescent="0.3">
      <c r="P6435"/>
      <c r="Q6435"/>
      <c r="R6435"/>
      <c r="S6435"/>
      <c r="T6435"/>
    </row>
    <row r="6436" spans="16:20" x14ac:dyDescent="0.3">
      <c r="P6436"/>
      <c r="Q6436"/>
      <c r="R6436"/>
      <c r="S6436"/>
      <c r="T6436"/>
    </row>
    <row r="6437" spans="16:20" x14ac:dyDescent="0.3">
      <c r="P6437"/>
      <c r="Q6437"/>
      <c r="R6437"/>
      <c r="S6437"/>
      <c r="T6437"/>
    </row>
    <row r="6438" spans="16:20" x14ac:dyDescent="0.3">
      <c r="P6438"/>
      <c r="Q6438"/>
      <c r="R6438"/>
      <c r="S6438"/>
      <c r="T6438"/>
    </row>
    <row r="6439" spans="16:20" x14ac:dyDescent="0.3">
      <c r="P6439"/>
      <c r="Q6439"/>
      <c r="R6439"/>
      <c r="S6439"/>
      <c r="T6439"/>
    </row>
    <row r="6440" spans="16:20" x14ac:dyDescent="0.3">
      <c r="P6440"/>
      <c r="Q6440"/>
      <c r="R6440"/>
      <c r="S6440"/>
      <c r="T6440"/>
    </row>
    <row r="6441" spans="16:20" x14ac:dyDescent="0.3">
      <c r="P6441"/>
      <c r="Q6441"/>
      <c r="R6441"/>
      <c r="S6441"/>
      <c r="T6441"/>
    </row>
    <row r="6442" spans="16:20" x14ac:dyDescent="0.3">
      <c r="P6442"/>
      <c r="Q6442"/>
      <c r="R6442"/>
      <c r="S6442"/>
      <c r="T6442"/>
    </row>
    <row r="6443" spans="16:20" x14ac:dyDescent="0.3">
      <c r="P6443"/>
      <c r="Q6443"/>
      <c r="R6443"/>
      <c r="S6443"/>
      <c r="T6443"/>
    </row>
    <row r="6444" spans="16:20" x14ac:dyDescent="0.3">
      <c r="P6444"/>
      <c r="Q6444"/>
      <c r="R6444"/>
      <c r="S6444"/>
      <c r="T6444"/>
    </row>
    <row r="6445" spans="16:20" x14ac:dyDescent="0.3">
      <c r="P6445"/>
      <c r="Q6445"/>
      <c r="R6445"/>
      <c r="S6445"/>
      <c r="T6445"/>
    </row>
    <row r="6446" spans="16:20" x14ac:dyDescent="0.3">
      <c r="P6446"/>
      <c r="Q6446"/>
      <c r="R6446"/>
      <c r="S6446"/>
      <c r="T6446"/>
    </row>
    <row r="6447" spans="16:20" x14ac:dyDescent="0.3">
      <c r="P6447"/>
      <c r="Q6447"/>
      <c r="R6447"/>
      <c r="S6447"/>
      <c r="T6447"/>
    </row>
    <row r="6448" spans="16:20" x14ac:dyDescent="0.3">
      <c r="P6448"/>
      <c r="Q6448"/>
      <c r="R6448"/>
      <c r="S6448"/>
      <c r="T6448"/>
    </row>
    <row r="6449" spans="16:20" x14ac:dyDescent="0.3">
      <c r="P6449"/>
      <c r="Q6449"/>
      <c r="R6449"/>
      <c r="S6449"/>
      <c r="T6449"/>
    </row>
    <row r="6450" spans="16:20" x14ac:dyDescent="0.3">
      <c r="P6450"/>
      <c r="Q6450"/>
      <c r="R6450"/>
      <c r="S6450"/>
      <c r="T6450"/>
    </row>
    <row r="6451" spans="16:20" x14ac:dyDescent="0.3">
      <c r="P6451"/>
      <c r="Q6451"/>
      <c r="R6451"/>
      <c r="S6451"/>
      <c r="T6451"/>
    </row>
    <row r="6452" spans="16:20" x14ac:dyDescent="0.3">
      <c r="P6452"/>
      <c r="Q6452"/>
      <c r="R6452"/>
      <c r="S6452"/>
      <c r="T6452"/>
    </row>
    <row r="6453" spans="16:20" x14ac:dyDescent="0.3">
      <c r="P6453"/>
      <c r="Q6453"/>
      <c r="R6453"/>
      <c r="S6453"/>
      <c r="T6453"/>
    </row>
    <row r="6454" spans="16:20" x14ac:dyDescent="0.3">
      <c r="P6454"/>
      <c r="Q6454"/>
      <c r="R6454"/>
      <c r="S6454"/>
      <c r="T6454"/>
    </row>
    <row r="6455" spans="16:20" x14ac:dyDescent="0.3">
      <c r="P6455"/>
      <c r="Q6455"/>
      <c r="R6455"/>
      <c r="S6455"/>
      <c r="T6455"/>
    </row>
    <row r="6456" spans="16:20" x14ac:dyDescent="0.3">
      <c r="P6456"/>
      <c r="Q6456"/>
      <c r="R6456"/>
      <c r="S6456"/>
      <c r="T6456"/>
    </row>
    <row r="6457" spans="16:20" x14ac:dyDescent="0.3">
      <c r="P6457"/>
      <c r="Q6457"/>
      <c r="R6457"/>
      <c r="S6457"/>
      <c r="T6457"/>
    </row>
    <row r="6458" spans="16:20" x14ac:dyDescent="0.3">
      <c r="P6458"/>
      <c r="Q6458"/>
      <c r="R6458"/>
      <c r="S6458"/>
      <c r="T6458"/>
    </row>
    <row r="6459" spans="16:20" x14ac:dyDescent="0.3">
      <c r="P6459"/>
      <c r="Q6459"/>
      <c r="R6459"/>
      <c r="S6459"/>
      <c r="T6459"/>
    </row>
    <row r="6460" spans="16:20" x14ac:dyDescent="0.3">
      <c r="P6460"/>
      <c r="Q6460"/>
      <c r="R6460"/>
      <c r="S6460"/>
      <c r="T6460"/>
    </row>
    <row r="6461" spans="16:20" x14ac:dyDescent="0.3">
      <c r="P6461"/>
      <c r="Q6461"/>
      <c r="R6461"/>
      <c r="S6461"/>
      <c r="T6461"/>
    </row>
    <row r="6462" spans="16:20" x14ac:dyDescent="0.3">
      <c r="P6462"/>
      <c r="Q6462"/>
      <c r="R6462"/>
      <c r="S6462"/>
      <c r="T6462"/>
    </row>
    <row r="6463" spans="16:20" x14ac:dyDescent="0.3">
      <c r="P6463"/>
      <c r="Q6463"/>
      <c r="R6463"/>
      <c r="S6463"/>
      <c r="T6463"/>
    </row>
    <row r="6464" spans="16:20" x14ac:dyDescent="0.3">
      <c r="P6464"/>
      <c r="Q6464"/>
      <c r="R6464"/>
      <c r="S6464"/>
      <c r="T6464"/>
    </row>
    <row r="6465" spans="16:20" x14ac:dyDescent="0.3">
      <c r="P6465"/>
      <c r="Q6465"/>
      <c r="R6465"/>
      <c r="S6465"/>
      <c r="T6465"/>
    </row>
    <row r="6466" spans="16:20" x14ac:dyDescent="0.3">
      <c r="P6466"/>
      <c r="Q6466"/>
      <c r="R6466"/>
      <c r="S6466"/>
      <c r="T6466"/>
    </row>
    <row r="6467" spans="16:20" x14ac:dyDescent="0.3">
      <c r="P6467"/>
      <c r="Q6467"/>
      <c r="R6467"/>
      <c r="S6467"/>
      <c r="T6467"/>
    </row>
    <row r="6468" spans="16:20" x14ac:dyDescent="0.3">
      <c r="P6468"/>
      <c r="Q6468"/>
      <c r="R6468"/>
      <c r="S6468"/>
      <c r="T6468"/>
    </row>
    <row r="6469" spans="16:20" x14ac:dyDescent="0.3">
      <c r="P6469"/>
      <c r="Q6469"/>
      <c r="R6469"/>
      <c r="S6469"/>
      <c r="T6469"/>
    </row>
    <row r="6470" spans="16:20" x14ac:dyDescent="0.3">
      <c r="P6470"/>
      <c r="Q6470"/>
      <c r="R6470"/>
      <c r="S6470"/>
      <c r="T6470"/>
    </row>
    <row r="6471" spans="16:20" x14ac:dyDescent="0.3">
      <c r="P6471"/>
      <c r="Q6471"/>
      <c r="R6471"/>
      <c r="S6471"/>
      <c r="T6471"/>
    </row>
    <row r="6472" spans="16:20" x14ac:dyDescent="0.3">
      <c r="P6472"/>
      <c r="Q6472"/>
      <c r="R6472"/>
      <c r="S6472"/>
      <c r="T6472"/>
    </row>
    <row r="6473" spans="16:20" x14ac:dyDescent="0.3">
      <c r="P6473"/>
      <c r="Q6473"/>
      <c r="R6473"/>
      <c r="S6473"/>
      <c r="T6473"/>
    </row>
    <row r="6474" spans="16:20" x14ac:dyDescent="0.3">
      <c r="P6474"/>
      <c r="Q6474"/>
      <c r="R6474"/>
      <c r="S6474"/>
      <c r="T6474"/>
    </row>
    <row r="6475" spans="16:20" x14ac:dyDescent="0.3">
      <c r="P6475"/>
      <c r="Q6475"/>
      <c r="R6475"/>
      <c r="S6475"/>
      <c r="T6475"/>
    </row>
    <row r="6476" spans="16:20" x14ac:dyDescent="0.3">
      <c r="P6476"/>
      <c r="Q6476"/>
      <c r="R6476"/>
      <c r="S6476"/>
      <c r="T6476"/>
    </row>
    <row r="6477" spans="16:20" x14ac:dyDescent="0.3">
      <c r="P6477"/>
      <c r="Q6477"/>
      <c r="R6477"/>
      <c r="S6477"/>
      <c r="T6477"/>
    </row>
    <row r="6478" spans="16:20" x14ac:dyDescent="0.3">
      <c r="P6478"/>
      <c r="Q6478"/>
      <c r="R6478"/>
      <c r="S6478"/>
      <c r="T6478"/>
    </row>
    <row r="6479" spans="16:20" x14ac:dyDescent="0.3">
      <c r="P6479"/>
      <c r="Q6479"/>
      <c r="R6479"/>
      <c r="S6479"/>
      <c r="T6479"/>
    </row>
    <row r="6480" spans="16:20" x14ac:dyDescent="0.3">
      <c r="P6480"/>
      <c r="Q6480"/>
      <c r="R6480"/>
      <c r="S6480"/>
      <c r="T6480"/>
    </row>
    <row r="6481" spans="16:20" x14ac:dyDescent="0.3">
      <c r="P6481"/>
      <c r="Q6481"/>
      <c r="R6481"/>
      <c r="S6481"/>
      <c r="T6481"/>
    </row>
    <row r="6482" spans="16:20" x14ac:dyDescent="0.3">
      <c r="P6482"/>
      <c r="Q6482"/>
      <c r="R6482"/>
      <c r="S6482"/>
      <c r="T6482"/>
    </row>
    <row r="6483" spans="16:20" x14ac:dyDescent="0.3">
      <c r="P6483"/>
      <c r="Q6483"/>
      <c r="R6483"/>
      <c r="S6483"/>
      <c r="T6483"/>
    </row>
    <row r="6484" spans="16:20" x14ac:dyDescent="0.3">
      <c r="P6484"/>
      <c r="Q6484"/>
      <c r="R6484"/>
      <c r="S6484"/>
      <c r="T6484"/>
    </row>
    <row r="6485" spans="16:20" x14ac:dyDescent="0.3">
      <c r="P6485"/>
      <c r="Q6485"/>
      <c r="R6485"/>
      <c r="S6485"/>
      <c r="T6485"/>
    </row>
    <row r="6486" spans="16:20" x14ac:dyDescent="0.3">
      <c r="P6486"/>
      <c r="Q6486"/>
      <c r="R6486"/>
      <c r="S6486"/>
      <c r="T6486"/>
    </row>
    <row r="6487" spans="16:20" x14ac:dyDescent="0.3">
      <c r="P6487"/>
      <c r="Q6487"/>
      <c r="R6487"/>
      <c r="S6487"/>
      <c r="T6487"/>
    </row>
    <row r="6488" spans="16:20" x14ac:dyDescent="0.3">
      <c r="P6488"/>
      <c r="Q6488"/>
      <c r="R6488"/>
      <c r="S6488"/>
      <c r="T6488"/>
    </row>
    <row r="6489" spans="16:20" x14ac:dyDescent="0.3">
      <c r="P6489"/>
      <c r="Q6489"/>
      <c r="R6489"/>
      <c r="S6489"/>
      <c r="T6489"/>
    </row>
    <row r="6490" spans="16:20" x14ac:dyDescent="0.3">
      <c r="P6490"/>
      <c r="Q6490"/>
      <c r="R6490"/>
      <c r="S6490"/>
      <c r="T6490"/>
    </row>
    <row r="6491" spans="16:20" x14ac:dyDescent="0.3">
      <c r="P6491"/>
      <c r="Q6491"/>
      <c r="R6491"/>
      <c r="S6491"/>
      <c r="T6491"/>
    </row>
    <row r="6492" spans="16:20" x14ac:dyDescent="0.3">
      <c r="P6492"/>
      <c r="Q6492"/>
      <c r="R6492"/>
      <c r="S6492"/>
      <c r="T6492"/>
    </row>
    <row r="6493" spans="16:20" x14ac:dyDescent="0.3">
      <c r="P6493"/>
      <c r="Q6493"/>
      <c r="R6493"/>
      <c r="S6493"/>
      <c r="T6493"/>
    </row>
    <row r="6494" spans="16:20" x14ac:dyDescent="0.3">
      <c r="P6494"/>
      <c r="Q6494"/>
      <c r="R6494"/>
      <c r="S6494"/>
      <c r="T6494"/>
    </row>
    <row r="6495" spans="16:20" x14ac:dyDescent="0.3">
      <c r="P6495"/>
      <c r="Q6495"/>
      <c r="R6495"/>
      <c r="S6495"/>
      <c r="T6495"/>
    </row>
    <row r="6496" spans="16:20" x14ac:dyDescent="0.3">
      <c r="P6496"/>
      <c r="Q6496"/>
      <c r="R6496"/>
      <c r="S6496"/>
      <c r="T6496"/>
    </row>
    <row r="6497" spans="16:20" x14ac:dyDescent="0.3">
      <c r="P6497"/>
      <c r="Q6497"/>
      <c r="R6497"/>
      <c r="S6497"/>
      <c r="T6497"/>
    </row>
    <row r="6498" spans="16:20" x14ac:dyDescent="0.3">
      <c r="P6498"/>
      <c r="Q6498"/>
      <c r="R6498"/>
      <c r="S6498"/>
      <c r="T6498"/>
    </row>
    <row r="6499" spans="16:20" x14ac:dyDescent="0.3">
      <c r="P6499"/>
      <c r="Q6499"/>
      <c r="R6499"/>
      <c r="S6499"/>
      <c r="T6499"/>
    </row>
    <row r="6500" spans="16:20" x14ac:dyDescent="0.3">
      <c r="P6500"/>
      <c r="Q6500"/>
      <c r="R6500"/>
      <c r="S6500"/>
      <c r="T6500"/>
    </row>
    <row r="6501" spans="16:20" x14ac:dyDescent="0.3">
      <c r="P6501"/>
      <c r="Q6501"/>
      <c r="R6501"/>
      <c r="S6501"/>
      <c r="T6501"/>
    </row>
    <row r="6502" spans="16:20" x14ac:dyDescent="0.3">
      <c r="P6502"/>
      <c r="Q6502"/>
      <c r="R6502"/>
      <c r="S6502"/>
      <c r="T6502"/>
    </row>
    <row r="6503" spans="16:20" x14ac:dyDescent="0.3">
      <c r="P6503"/>
      <c r="Q6503"/>
      <c r="R6503"/>
      <c r="S6503"/>
      <c r="T6503"/>
    </row>
    <row r="6504" spans="16:20" x14ac:dyDescent="0.3">
      <c r="P6504"/>
      <c r="Q6504"/>
      <c r="R6504"/>
      <c r="S6504"/>
      <c r="T6504"/>
    </row>
    <row r="6505" spans="16:20" x14ac:dyDescent="0.3">
      <c r="P6505"/>
      <c r="Q6505"/>
      <c r="R6505"/>
      <c r="S6505"/>
      <c r="T6505"/>
    </row>
    <row r="6506" spans="16:20" x14ac:dyDescent="0.3">
      <c r="P6506"/>
      <c r="Q6506"/>
      <c r="R6506"/>
      <c r="S6506"/>
      <c r="T6506"/>
    </row>
    <row r="6507" spans="16:20" x14ac:dyDescent="0.3">
      <c r="P6507"/>
      <c r="Q6507"/>
      <c r="R6507"/>
      <c r="S6507"/>
      <c r="T6507"/>
    </row>
    <row r="6508" spans="16:20" x14ac:dyDescent="0.3">
      <c r="P6508"/>
      <c r="Q6508"/>
      <c r="R6508"/>
      <c r="S6508"/>
      <c r="T6508"/>
    </row>
    <row r="6509" spans="16:20" x14ac:dyDescent="0.3">
      <c r="P6509"/>
      <c r="Q6509"/>
      <c r="R6509"/>
      <c r="S6509"/>
      <c r="T6509"/>
    </row>
    <row r="6510" spans="16:20" x14ac:dyDescent="0.3">
      <c r="P6510"/>
      <c r="Q6510"/>
      <c r="R6510"/>
      <c r="S6510"/>
      <c r="T6510"/>
    </row>
    <row r="6511" spans="16:20" x14ac:dyDescent="0.3">
      <c r="P6511"/>
      <c r="Q6511"/>
      <c r="R6511"/>
      <c r="S6511"/>
      <c r="T6511"/>
    </row>
    <row r="6512" spans="16:20" x14ac:dyDescent="0.3">
      <c r="P6512"/>
      <c r="Q6512"/>
      <c r="R6512"/>
      <c r="S6512"/>
      <c r="T6512"/>
    </row>
    <row r="6513" spans="16:20" x14ac:dyDescent="0.3">
      <c r="P6513"/>
      <c r="Q6513"/>
      <c r="R6513"/>
      <c r="S6513"/>
      <c r="T6513"/>
    </row>
    <row r="6514" spans="16:20" x14ac:dyDescent="0.3">
      <c r="P6514"/>
      <c r="Q6514"/>
      <c r="R6514"/>
      <c r="S6514"/>
      <c r="T6514"/>
    </row>
    <row r="6515" spans="16:20" x14ac:dyDescent="0.3">
      <c r="P6515"/>
      <c r="Q6515"/>
      <c r="R6515"/>
      <c r="S6515"/>
      <c r="T6515"/>
    </row>
    <row r="6516" spans="16:20" x14ac:dyDescent="0.3">
      <c r="P6516"/>
      <c r="Q6516"/>
      <c r="R6516"/>
      <c r="S6516"/>
      <c r="T6516"/>
    </row>
    <row r="6517" spans="16:20" x14ac:dyDescent="0.3">
      <c r="P6517"/>
      <c r="Q6517"/>
      <c r="R6517"/>
      <c r="S6517"/>
      <c r="T6517"/>
    </row>
    <row r="6518" spans="16:20" x14ac:dyDescent="0.3">
      <c r="P6518"/>
      <c r="Q6518"/>
      <c r="R6518"/>
      <c r="S6518"/>
      <c r="T6518"/>
    </row>
    <row r="6519" spans="16:20" x14ac:dyDescent="0.3">
      <c r="P6519"/>
      <c r="Q6519"/>
      <c r="R6519"/>
      <c r="S6519"/>
      <c r="T6519"/>
    </row>
    <row r="6520" spans="16:20" x14ac:dyDescent="0.3">
      <c r="P6520"/>
      <c r="Q6520"/>
      <c r="R6520"/>
      <c r="S6520"/>
      <c r="T6520"/>
    </row>
    <row r="6521" spans="16:20" x14ac:dyDescent="0.3">
      <c r="P6521"/>
      <c r="Q6521"/>
      <c r="R6521"/>
      <c r="S6521"/>
      <c r="T6521"/>
    </row>
    <row r="6522" spans="16:20" x14ac:dyDescent="0.3">
      <c r="P6522"/>
      <c r="Q6522"/>
      <c r="R6522"/>
      <c r="S6522"/>
      <c r="T6522"/>
    </row>
    <row r="6523" spans="16:20" x14ac:dyDescent="0.3">
      <c r="P6523"/>
      <c r="Q6523"/>
      <c r="R6523"/>
      <c r="S6523"/>
      <c r="T6523"/>
    </row>
    <row r="6524" spans="16:20" x14ac:dyDescent="0.3">
      <c r="P6524"/>
      <c r="Q6524"/>
      <c r="R6524"/>
      <c r="S6524"/>
      <c r="T6524"/>
    </row>
    <row r="6525" spans="16:20" x14ac:dyDescent="0.3">
      <c r="P6525"/>
      <c r="Q6525"/>
      <c r="R6525"/>
      <c r="S6525"/>
      <c r="T6525"/>
    </row>
    <row r="6526" spans="16:20" x14ac:dyDescent="0.3">
      <c r="P6526"/>
      <c r="Q6526"/>
      <c r="R6526"/>
      <c r="S6526"/>
      <c r="T6526"/>
    </row>
    <row r="6527" spans="16:20" x14ac:dyDescent="0.3">
      <c r="P6527"/>
      <c r="Q6527"/>
      <c r="R6527"/>
      <c r="S6527"/>
      <c r="T6527"/>
    </row>
    <row r="6528" spans="16:20" x14ac:dyDescent="0.3">
      <c r="P6528"/>
      <c r="Q6528"/>
      <c r="R6528"/>
      <c r="S6528"/>
      <c r="T6528"/>
    </row>
    <row r="6529" spans="16:20" x14ac:dyDescent="0.3">
      <c r="P6529"/>
      <c r="Q6529"/>
      <c r="R6529"/>
      <c r="S6529"/>
      <c r="T6529"/>
    </row>
    <row r="6530" spans="16:20" x14ac:dyDescent="0.3">
      <c r="P6530"/>
      <c r="Q6530"/>
      <c r="R6530"/>
      <c r="S6530"/>
      <c r="T6530"/>
    </row>
    <row r="6531" spans="16:20" x14ac:dyDescent="0.3">
      <c r="P6531"/>
      <c r="Q6531"/>
      <c r="R6531"/>
      <c r="S6531"/>
      <c r="T6531"/>
    </row>
    <row r="6532" spans="16:20" x14ac:dyDescent="0.3">
      <c r="P6532"/>
      <c r="Q6532"/>
      <c r="R6532"/>
      <c r="S6532"/>
      <c r="T6532"/>
    </row>
    <row r="6533" spans="16:20" x14ac:dyDescent="0.3">
      <c r="P6533"/>
      <c r="Q6533"/>
      <c r="R6533"/>
      <c r="S6533"/>
      <c r="T6533"/>
    </row>
    <row r="6534" spans="16:20" x14ac:dyDescent="0.3">
      <c r="P6534"/>
      <c r="Q6534"/>
      <c r="R6534"/>
      <c r="S6534"/>
      <c r="T6534"/>
    </row>
    <row r="6535" spans="16:20" x14ac:dyDescent="0.3">
      <c r="P6535"/>
      <c r="Q6535"/>
      <c r="R6535"/>
      <c r="S6535"/>
      <c r="T6535"/>
    </row>
    <row r="6536" spans="16:20" x14ac:dyDescent="0.3">
      <c r="P6536"/>
      <c r="Q6536"/>
      <c r="R6536"/>
      <c r="S6536"/>
      <c r="T6536"/>
    </row>
    <row r="6537" spans="16:20" x14ac:dyDescent="0.3">
      <c r="P6537"/>
      <c r="Q6537"/>
      <c r="R6537"/>
      <c r="S6537"/>
      <c r="T6537"/>
    </row>
    <row r="6538" spans="16:20" x14ac:dyDescent="0.3">
      <c r="P6538"/>
      <c r="Q6538"/>
      <c r="R6538"/>
      <c r="S6538"/>
      <c r="T6538"/>
    </row>
    <row r="6539" spans="16:20" x14ac:dyDescent="0.3">
      <c r="P6539"/>
      <c r="Q6539"/>
      <c r="R6539"/>
      <c r="S6539"/>
      <c r="T6539"/>
    </row>
    <row r="6540" spans="16:20" x14ac:dyDescent="0.3">
      <c r="P6540"/>
      <c r="Q6540"/>
      <c r="R6540"/>
      <c r="S6540"/>
      <c r="T6540"/>
    </row>
    <row r="6541" spans="16:20" x14ac:dyDescent="0.3">
      <c r="P6541"/>
      <c r="Q6541"/>
      <c r="R6541"/>
      <c r="S6541"/>
      <c r="T6541"/>
    </row>
    <row r="6542" spans="16:20" x14ac:dyDescent="0.3">
      <c r="P6542"/>
      <c r="Q6542"/>
      <c r="R6542"/>
      <c r="S6542"/>
      <c r="T6542"/>
    </row>
    <row r="6543" spans="16:20" x14ac:dyDescent="0.3">
      <c r="P6543"/>
      <c r="Q6543"/>
      <c r="R6543"/>
      <c r="S6543"/>
      <c r="T6543"/>
    </row>
    <row r="6544" spans="16:20" x14ac:dyDescent="0.3">
      <c r="P6544"/>
      <c r="Q6544"/>
      <c r="R6544"/>
      <c r="S6544"/>
      <c r="T6544"/>
    </row>
    <row r="6545" spans="16:20" x14ac:dyDescent="0.3">
      <c r="P6545"/>
      <c r="Q6545"/>
      <c r="R6545"/>
      <c r="S6545"/>
      <c r="T6545"/>
    </row>
    <row r="6546" spans="16:20" x14ac:dyDescent="0.3">
      <c r="P6546"/>
      <c r="Q6546"/>
      <c r="R6546"/>
      <c r="S6546"/>
      <c r="T6546"/>
    </row>
    <row r="6547" spans="16:20" x14ac:dyDescent="0.3">
      <c r="P6547"/>
      <c r="Q6547"/>
      <c r="R6547"/>
      <c r="S6547"/>
      <c r="T6547"/>
    </row>
    <row r="6548" spans="16:20" x14ac:dyDescent="0.3">
      <c r="P6548"/>
      <c r="Q6548"/>
      <c r="R6548"/>
      <c r="S6548"/>
      <c r="T6548"/>
    </row>
    <row r="6549" spans="16:20" x14ac:dyDescent="0.3">
      <c r="P6549"/>
      <c r="Q6549"/>
      <c r="R6549"/>
      <c r="S6549"/>
      <c r="T6549"/>
    </row>
    <row r="6550" spans="16:20" x14ac:dyDescent="0.3">
      <c r="P6550"/>
      <c r="Q6550"/>
      <c r="R6550"/>
      <c r="S6550"/>
      <c r="T6550"/>
    </row>
    <row r="6551" spans="16:20" x14ac:dyDescent="0.3">
      <c r="P6551"/>
      <c r="Q6551"/>
      <c r="R6551"/>
      <c r="S6551"/>
      <c r="T6551"/>
    </row>
    <row r="6552" spans="16:20" x14ac:dyDescent="0.3">
      <c r="P6552"/>
      <c r="Q6552"/>
      <c r="R6552"/>
      <c r="S6552"/>
      <c r="T6552"/>
    </row>
    <row r="6553" spans="16:20" x14ac:dyDescent="0.3">
      <c r="P6553"/>
      <c r="Q6553"/>
      <c r="R6553"/>
      <c r="S6553"/>
      <c r="T6553"/>
    </row>
    <row r="6554" spans="16:20" x14ac:dyDescent="0.3">
      <c r="P6554"/>
      <c r="Q6554"/>
      <c r="R6554"/>
      <c r="S6554"/>
      <c r="T6554"/>
    </row>
    <row r="6555" spans="16:20" x14ac:dyDescent="0.3">
      <c r="P6555"/>
      <c r="Q6555"/>
      <c r="R6555"/>
      <c r="S6555"/>
      <c r="T6555"/>
    </row>
    <row r="6556" spans="16:20" x14ac:dyDescent="0.3">
      <c r="P6556"/>
      <c r="Q6556"/>
      <c r="R6556"/>
      <c r="S6556"/>
      <c r="T6556"/>
    </row>
    <row r="6557" spans="16:20" x14ac:dyDescent="0.3">
      <c r="P6557"/>
      <c r="Q6557"/>
      <c r="R6557"/>
      <c r="S6557"/>
      <c r="T6557"/>
    </row>
    <row r="6558" spans="16:20" x14ac:dyDescent="0.3">
      <c r="P6558"/>
      <c r="Q6558"/>
      <c r="R6558"/>
      <c r="S6558"/>
      <c r="T6558"/>
    </row>
    <row r="6559" spans="16:20" x14ac:dyDescent="0.3">
      <c r="P6559"/>
      <c r="Q6559"/>
      <c r="R6559"/>
      <c r="S6559"/>
      <c r="T6559"/>
    </row>
    <row r="6560" spans="16:20" x14ac:dyDescent="0.3">
      <c r="P6560"/>
      <c r="Q6560"/>
      <c r="R6560"/>
      <c r="S6560"/>
      <c r="T6560"/>
    </row>
    <row r="6561" spans="16:20" x14ac:dyDescent="0.3">
      <c r="P6561"/>
      <c r="Q6561"/>
      <c r="R6561"/>
      <c r="S6561"/>
      <c r="T6561"/>
    </row>
    <row r="6562" spans="16:20" x14ac:dyDescent="0.3">
      <c r="P6562"/>
      <c r="Q6562"/>
      <c r="R6562"/>
      <c r="S6562"/>
      <c r="T6562"/>
    </row>
    <row r="6563" spans="16:20" x14ac:dyDescent="0.3">
      <c r="P6563"/>
      <c r="Q6563"/>
      <c r="R6563"/>
      <c r="S6563"/>
      <c r="T6563"/>
    </row>
    <row r="6564" spans="16:20" x14ac:dyDescent="0.3">
      <c r="P6564"/>
      <c r="Q6564"/>
      <c r="R6564"/>
      <c r="S6564"/>
      <c r="T6564"/>
    </row>
    <row r="6565" spans="16:20" x14ac:dyDescent="0.3">
      <c r="P6565"/>
      <c r="Q6565"/>
      <c r="R6565"/>
      <c r="S6565"/>
      <c r="T6565"/>
    </row>
    <row r="6566" spans="16:20" x14ac:dyDescent="0.3">
      <c r="P6566"/>
      <c r="Q6566"/>
      <c r="R6566"/>
      <c r="S6566"/>
      <c r="T6566"/>
    </row>
    <row r="6567" spans="16:20" x14ac:dyDescent="0.3">
      <c r="P6567"/>
      <c r="Q6567"/>
      <c r="R6567"/>
      <c r="S6567"/>
      <c r="T6567"/>
    </row>
    <row r="6568" spans="16:20" x14ac:dyDescent="0.3">
      <c r="P6568"/>
      <c r="Q6568"/>
      <c r="R6568"/>
      <c r="S6568"/>
      <c r="T6568"/>
    </row>
    <row r="6569" spans="16:20" x14ac:dyDescent="0.3">
      <c r="P6569"/>
      <c r="Q6569"/>
      <c r="R6569"/>
      <c r="S6569"/>
      <c r="T6569"/>
    </row>
    <row r="6570" spans="16:20" x14ac:dyDescent="0.3">
      <c r="P6570"/>
      <c r="Q6570"/>
      <c r="R6570"/>
      <c r="S6570"/>
      <c r="T6570"/>
    </row>
    <row r="6571" spans="16:20" x14ac:dyDescent="0.3">
      <c r="P6571"/>
      <c r="Q6571"/>
      <c r="R6571"/>
      <c r="S6571"/>
      <c r="T6571"/>
    </row>
    <row r="6572" spans="16:20" x14ac:dyDescent="0.3">
      <c r="P6572"/>
      <c r="Q6572"/>
      <c r="R6572"/>
      <c r="S6572"/>
      <c r="T6572"/>
    </row>
    <row r="6573" spans="16:20" x14ac:dyDescent="0.3">
      <c r="P6573"/>
      <c r="Q6573"/>
      <c r="R6573"/>
      <c r="S6573"/>
      <c r="T6573"/>
    </row>
    <row r="6574" spans="16:20" x14ac:dyDescent="0.3">
      <c r="P6574"/>
      <c r="Q6574"/>
      <c r="R6574"/>
      <c r="S6574"/>
      <c r="T6574"/>
    </row>
    <row r="6575" spans="16:20" x14ac:dyDescent="0.3">
      <c r="P6575"/>
      <c r="Q6575"/>
      <c r="R6575"/>
      <c r="S6575"/>
      <c r="T6575"/>
    </row>
    <row r="6576" spans="16:20" x14ac:dyDescent="0.3">
      <c r="P6576"/>
      <c r="Q6576"/>
      <c r="R6576"/>
      <c r="S6576"/>
      <c r="T6576"/>
    </row>
    <row r="6577" spans="16:20" x14ac:dyDescent="0.3">
      <c r="P6577"/>
      <c r="Q6577"/>
      <c r="R6577"/>
      <c r="S6577"/>
      <c r="T6577"/>
    </row>
    <row r="6578" spans="16:20" x14ac:dyDescent="0.3">
      <c r="P6578"/>
      <c r="Q6578"/>
      <c r="R6578"/>
      <c r="S6578"/>
      <c r="T6578"/>
    </row>
    <row r="6579" spans="16:20" x14ac:dyDescent="0.3">
      <c r="P6579"/>
      <c r="Q6579"/>
      <c r="R6579"/>
      <c r="S6579"/>
      <c r="T6579"/>
    </row>
    <row r="6580" spans="16:20" x14ac:dyDescent="0.3">
      <c r="P6580"/>
      <c r="Q6580"/>
      <c r="R6580"/>
      <c r="S6580"/>
      <c r="T6580"/>
    </row>
    <row r="6581" spans="16:20" x14ac:dyDescent="0.3">
      <c r="P6581"/>
      <c r="Q6581"/>
      <c r="R6581"/>
      <c r="S6581"/>
      <c r="T6581"/>
    </row>
    <row r="6582" spans="16:20" x14ac:dyDescent="0.3">
      <c r="P6582"/>
      <c r="Q6582"/>
      <c r="R6582"/>
      <c r="S6582"/>
      <c r="T6582"/>
    </row>
    <row r="6583" spans="16:20" x14ac:dyDescent="0.3">
      <c r="P6583"/>
      <c r="Q6583"/>
      <c r="R6583"/>
      <c r="S6583"/>
      <c r="T6583"/>
    </row>
    <row r="6584" spans="16:20" x14ac:dyDescent="0.3">
      <c r="P6584"/>
      <c r="Q6584"/>
      <c r="R6584"/>
      <c r="S6584"/>
      <c r="T6584"/>
    </row>
    <row r="6585" spans="16:20" x14ac:dyDescent="0.3">
      <c r="P6585"/>
      <c r="Q6585"/>
      <c r="R6585"/>
      <c r="S6585"/>
      <c r="T6585"/>
    </row>
    <row r="6586" spans="16:20" x14ac:dyDescent="0.3">
      <c r="P6586"/>
      <c r="Q6586"/>
      <c r="R6586"/>
      <c r="S6586"/>
      <c r="T6586"/>
    </row>
    <row r="6587" spans="16:20" x14ac:dyDescent="0.3">
      <c r="P6587"/>
      <c r="Q6587"/>
      <c r="R6587"/>
      <c r="S6587"/>
      <c r="T6587"/>
    </row>
    <row r="6588" spans="16:20" x14ac:dyDescent="0.3">
      <c r="P6588"/>
      <c r="Q6588"/>
      <c r="R6588"/>
      <c r="S6588"/>
      <c r="T6588"/>
    </row>
    <row r="6589" spans="16:20" x14ac:dyDescent="0.3">
      <c r="P6589"/>
      <c r="Q6589"/>
      <c r="R6589"/>
      <c r="S6589"/>
      <c r="T6589"/>
    </row>
    <row r="6590" spans="16:20" x14ac:dyDescent="0.3">
      <c r="P6590"/>
      <c r="Q6590"/>
      <c r="R6590"/>
      <c r="S6590"/>
      <c r="T6590"/>
    </row>
    <row r="6591" spans="16:20" x14ac:dyDescent="0.3">
      <c r="P6591"/>
      <c r="Q6591"/>
      <c r="R6591"/>
      <c r="S6591"/>
      <c r="T6591"/>
    </row>
    <row r="6592" spans="16:20" x14ac:dyDescent="0.3">
      <c r="P6592"/>
      <c r="Q6592"/>
      <c r="R6592"/>
      <c r="S6592"/>
      <c r="T6592"/>
    </row>
    <row r="6593" spans="16:20" x14ac:dyDescent="0.3">
      <c r="P6593"/>
      <c r="Q6593"/>
      <c r="R6593"/>
      <c r="S6593"/>
      <c r="T6593"/>
    </row>
    <row r="6594" spans="16:20" x14ac:dyDescent="0.3">
      <c r="P6594"/>
      <c r="Q6594"/>
      <c r="R6594"/>
      <c r="S6594"/>
      <c r="T6594"/>
    </row>
    <row r="6595" spans="16:20" x14ac:dyDescent="0.3">
      <c r="P6595"/>
      <c r="Q6595"/>
      <c r="R6595"/>
      <c r="S6595"/>
      <c r="T6595"/>
    </row>
    <row r="6596" spans="16:20" x14ac:dyDescent="0.3">
      <c r="P6596"/>
      <c r="Q6596"/>
      <c r="R6596"/>
      <c r="S6596"/>
      <c r="T6596"/>
    </row>
    <row r="6597" spans="16:20" x14ac:dyDescent="0.3">
      <c r="P6597"/>
      <c r="Q6597"/>
      <c r="R6597"/>
      <c r="S6597"/>
      <c r="T6597"/>
    </row>
    <row r="6598" spans="16:20" x14ac:dyDescent="0.3">
      <c r="P6598"/>
      <c r="Q6598"/>
      <c r="R6598"/>
      <c r="S6598"/>
      <c r="T6598"/>
    </row>
    <row r="6599" spans="16:20" x14ac:dyDescent="0.3">
      <c r="P6599"/>
      <c r="Q6599"/>
      <c r="R6599"/>
      <c r="S6599"/>
      <c r="T6599"/>
    </row>
    <row r="6600" spans="16:20" x14ac:dyDescent="0.3">
      <c r="P6600"/>
      <c r="Q6600"/>
      <c r="R6600"/>
      <c r="S6600"/>
      <c r="T6600"/>
    </row>
    <row r="6601" spans="16:20" x14ac:dyDescent="0.3">
      <c r="P6601"/>
      <c r="Q6601"/>
      <c r="R6601"/>
      <c r="S6601"/>
      <c r="T6601"/>
    </row>
    <row r="6602" spans="16:20" x14ac:dyDescent="0.3">
      <c r="P6602"/>
      <c r="Q6602"/>
      <c r="R6602"/>
      <c r="S6602"/>
      <c r="T6602"/>
    </row>
    <row r="6603" spans="16:20" x14ac:dyDescent="0.3">
      <c r="P6603"/>
      <c r="Q6603"/>
      <c r="R6603"/>
      <c r="S6603"/>
      <c r="T6603"/>
    </row>
    <row r="6604" spans="16:20" x14ac:dyDescent="0.3">
      <c r="P6604"/>
      <c r="Q6604"/>
      <c r="R6604"/>
      <c r="S6604"/>
      <c r="T6604"/>
    </row>
    <row r="6605" spans="16:20" x14ac:dyDescent="0.3">
      <c r="P6605"/>
      <c r="Q6605"/>
      <c r="R6605"/>
      <c r="S6605"/>
      <c r="T6605"/>
    </row>
    <row r="6606" spans="16:20" x14ac:dyDescent="0.3">
      <c r="P6606"/>
      <c r="Q6606"/>
      <c r="R6606"/>
      <c r="S6606"/>
      <c r="T6606"/>
    </row>
    <row r="6607" spans="16:20" x14ac:dyDescent="0.3">
      <c r="P6607"/>
      <c r="Q6607"/>
      <c r="R6607"/>
      <c r="S6607"/>
      <c r="T6607"/>
    </row>
    <row r="6608" spans="16:20" x14ac:dyDescent="0.3">
      <c r="P6608"/>
      <c r="Q6608"/>
      <c r="R6608"/>
      <c r="S6608"/>
      <c r="T6608"/>
    </row>
    <row r="6609" spans="16:20" x14ac:dyDescent="0.3">
      <c r="P6609"/>
      <c r="Q6609"/>
      <c r="R6609"/>
      <c r="S6609"/>
      <c r="T6609"/>
    </row>
    <row r="6610" spans="16:20" x14ac:dyDescent="0.3">
      <c r="P6610"/>
      <c r="Q6610"/>
      <c r="R6610"/>
      <c r="S6610"/>
      <c r="T6610"/>
    </row>
    <row r="6611" spans="16:20" x14ac:dyDescent="0.3">
      <c r="P6611"/>
      <c r="Q6611"/>
      <c r="R6611"/>
      <c r="S6611"/>
      <c r="T6611"/>
    </row>
    <row r="6612" spans="16:20" x14ac:dyDescent="0.3">
      <c r="P6612"/>
      <c r="Q6612"/>
      <c r="R6612"/>
      <c r="S6612"/>
      <c r="T6612"/>
    </row>
    <row r="6613" spans="16:20" x14ac:dyDescent="0.3">
      <c r="P6613"/>
      <c r="Q6613"/>
      <c r="R6613"/>
      <c r="S6613"/>
      <c r="T6613"/>
    </row>
    <row r="6614" spans="16:20" x14ac:dyDescent="0.3">
      <c r="P6614"/>
      <c r="Q6614"/>
      <c r="R6614"/>
      <c r="S6614"/>
      <c r="T6614"/>
    </row>
    <row r="6615" spans="16:20" x14ac:dyDescent="0.3">
      <c r="P6615"/>
      <c r="Q6615"/>
      <c r="R6615"/>
      <c r="S6615"/>
      <c r="T6615"/>
    </row>
    <row r="6616" spans="16:20" x14ac:dyDescent="0.3">
      <c r="P6616"/>
      <c r="Q6616"/>
      <c r="R6616"/>
      <c r="S6616"/>
      <c r="T6616"/>
    </row>
    <row r="6617" spans="16:20" x14ac:dyDescent="0.3">
      <c r="P6617"/>
      <c r="Q6617"/>
      <c r="R6617"/>
      <c r="S6617"/>
      <c r="T6617"/>
    </row>
    <row r="6618" spans="16:20" x14ac:dyDescent="0.3">
      <c r="P6618"/>
      <c r="Q6618"/>
      <c r="R6618"/>
      <c r="S6618"/>
      <c r="T6618"/>
    </row>
    <row r="6619" spans="16:20" x14ac:dyDescent="0.3">
      <c r="P6619"/>
      <c r="Q6619"/>
      <c r="R6619"/>
      <c r="S6619"/>
      <c r="T6619"/>
    </row>
    <row r="6620" spans="16:20" x14ac:dyDescent="0.3">
      <c r="P6620"/>
      <c r="Q6620"/>
      <c r="R6620"/>
      <c r="S6620"/>
      <c r="T6620"/>
    </row>
    <row r="6621" spans="16:20" x14ac:dyDescent="0.3">
      <c r="P6621"/>
      <c r="Q6621"/>
      <c r="R6621"/>
      <c r="S6621"/>
      <c r="T6621"/>
    </row>
    <row r="6622" spans="16:20" x14ac:dyDescent="0.3">
      <c r="P6622"/>
      <c r="Q6622"/>
      <c r="R6622"/>
      <c r="S6622"/>
      <c r="T6622"/>
    </row>
    <row r="6623" spans="16:20" x14ac:dyDescent="0.3">
      <c r="P6623"/>
      <c r="Q6623"/>
      <c r="R6623"/>
      <c r="S6623"/>
      <c r="T6623"/>
    </row>
    <row r="6624" spans="16:20" x14ac:dyDescent="0.3">
      <c r="P6624"/>
      <c r="Q6624"/>
      <c r="R6624"/>
      <c r="S6624"/>
      <c r="T6624"/>
    </row>
    <row r="6625" spans="16:20" x14ac:dyDescent="0.3">
      <c r="P6625"/>
      <c r="Q6625"/>
      <c r="R6625"/>
      <c r="S6625"/>
      <c r="T6625"/>
    </row>
    <row r="6626" spans="16:20" x14ac:dyDescent="0.3">
      <c r="P6626"/>
      <c r="Q6626"/>
      <c r="R6626"/>
      <c r="S6626"/>
      <c r="T6626"/>
    </row>
    <row r="6627" spans="16:20" x14ac:dyDescent="0.3">
      <c r="P6627"/>
      <c r="Q6627"/>
      <c r="R6627"/>
      <c r="S6627"/>
      <c r="T6627"/>
    </row>
    <row r="6628" spans="16:20" x14ac:dyDescent="0.3">
      <c r="P6628"/>
      <c r="Q6628"/>
      <c r="R6628"/>
      <c r="S6628"/>
      <c r="T6628"/>
    </row>
    <row r="6629" spans="16:20" x14ac:dyDescent="0.3">
      <c r="P6629"/>
      <c r="Q6629"/>
      <c r="R6629"/>
      <c r="S6629"/>
      <c r="T6629"/>
    </row>
    <row r="6630" spans="16:20" x14ac:dyDescent="0.3">
      <c r="P6630"/>
      <c r="Q6630"/>
      <c r="R6630"/>
      <c r="S6630"/>
      <c r="T6630"/>
    </row>
    <row r="6631" spans="16:20" x14ac:dyDescent="0.3">
      <c r="P6631"/>
      <c r="Q6631"/>
      <c r="R6631"/>
      <c r="S6631"/>
      <c r="T6631"/>
    </row>
    <row r="6632" spans="16:20" x14ac:dyDescent="0.3">
      <c r="P6632"/>
      <c r="Q6632"/>
      <c r="R6632"/>
      <c r="S6632"/>
      <c r="T6632"/>
    </row>
    <row r="6633" spans="16:20" x14ac:dyDescent="0.3">
      <c r="P6633"/>
      <c r="Q6633"/>
      <c r="R6633"/>
      <c r="S6633"/>
      <c r="T6633"/>
    </row>
    <row r="6634" spans="16:20" x14ac:dyDescent="0.3">
      <c r="P6634"/>
      <c r="Q6634"/>
      <c r="R6634"/>
      <c r="S6634"/>
      <c r="T6634"/>
    </row>
    <row r="6635" spans="16:20" x14ac:dyDescent="0.3">
      <c r="P6635"/>
      <c r="Q6635"/>
      <c r="R6635"/>
      <c r="S6635"/>
      <c r="T6635"/>
    </row>
    <row r="6636" spans="16:20" x14ac:dyDescent="0.3">
      <c r="P6636"/>
      <c r="Q6636"/>
      <c r="R6636"/>
      <c r="S6636"/>
      <c r="T6636"/>
    </row>
    <row r="6637" spans="16:20" x14ac:dyDescent="0.3">
      <c r="P6637"/>
      <c r="Q6637"/>
      <c r="R6637"/>
      <c r="S6637"/>
      <c r="T6637"/>
    </row>
    <row r="6638" spans="16:20" x14ac:dyDescent="0.3">
      <c r="P6638"/>
      <c r="Q6638"/>
      <c r="R6638"/>
      <c r="S6638"/>
      <c r="T6638"/>
    </row>
    <row r="6639" spans="16:20" x14ac:dyDescent="0.3">
      <c r="P6639"/>
      <c r="Q6639"/>
      <c r="R6639"/>
      <c r="S6639"/>
      <c r="T6639"/>
    </row>
    <row r="6640" spans="16:20" x14ac:dyDescent="0.3">
      <c r="P6640"/>
      <c r="Q6640"/>
      <c r="R6640"/>
      <c r="S6640"/>
      <c r="T6640"/>
    </row>
    <row r="6641" spans="16:20" x14ac:dyDescent="0.3">
      <c r="P6641"/>
      <c r="Q6641"/>
      <c r="R6641"/>
      <c r="S6641"/>
      <c r="T6641"/>
    </row>
    <row r="6642" spans="16:20" x14ac:dyDescent="0.3">
      <c r="P6642"/>
      <c r="Q6642"/>
      <c r="R6642"/>
      <c r="S6642"/>
      <c r="T6642"/>
    </row>
    <row r="6643" spans="16:20" x14ac:dyDescent="0.3">
      <c r="P6643"/>
      <c r="Q6643"/>
      <c r="R6643"/>
      <c r="S6643"/>
      <c r="T6643"/>
    </row>
    <row r="6644" spans="16:20" x14ac:dyDescent="0.3">
      <c r="P6644"/>
      <c r="Q6644"/>
      <c r="R6644"/>
      <c r="S6644"/>
      <c r="T6644"/>
    </row>
    <row r="6645" spans="16:20" x14ac:dyDescent="0.3">
      <c r="P6645"/>
      <c r="Q6645"/>
      <c r="R6645"/>
      <c r="S6645"/>
      <c r="T6645"/>
    </row>
    <row r="6646" spans="16:20" x14ac:dyDescent="0.3">
      <c r="P6646"/>
      <c r="Q6646"/>
      <c r="R6646"/>
      <c r="S6646"/>
      <c r="T6646"/>
    </row>
    <row r="6647" spans="16:20" x14ac:dyDescent="0.3">
      <c r="P6647"/>
      <c r="Q6647"/>
      <c r="R6647"/>
      <c r="S6647"/>
      <c r="T6647"/>
    </row>
    <row r="6648" spans="16:20" x14ac:dyDescent="0.3">
      <c r="P6648"/>
      <c r="Q6648"/>
      <c r="R6648"/>
      <c r="S6648"/>
      <c r="T6648"/>
    </row>
    <row r="6649" spans="16:20" x14ac:dyDescent="0.3">
      <c r="P6649"/>
      <c r="Q6649"/>
      <c r="R6649"/>
      <c r="S6649"/>
      <c r="T6649"/>
    </row>
    <row r="6650" spans="16:20" x14ac:dyDescent="0.3">
      <c r="P6650"/>
      <c r="Q6650"/>
      <c r="R6650"/>
      <c r="S6650"/>
      <c r="T6650"/>
    </row>
    <row r="6651" spans="16:20" x14ac:dyDescent="0.3">
      <c r="P6651"/>
      <c r="Q6651"/>
      <c r="R6651"/>
      <c r="S6651"/>
      <c r="T6651"/>
    </row>
    <row r="6652" spans="16:20" x14ac:dyDescent="0.3">
      <c r="P6652"/>
      <c r="Q6652"/>
      <c r="R6652"/>
      <c r="S6652"/>
      <c r="T6652"/>
    </row>
    <row r="6653" spans="16:20" x14ac:dyDescent="0.3">
      <c r="P6653"/>
      <c r="Q6653"/>
      <c r="R6653"/>
      <c r="S6653"/>
      <c r="T6653"/>
    </row>
    <row r="6654" spans="16:20" x14ac:dyDescent="0.3">
      <c r="P6654"/>
      <c r="Q6654"/>
      <c r="R6654"/>
      <c r="S6654"/>
      <c r="T6654"/>
    </row>
    <row r="6655" spans="16:20" x14ac:dyDescent="0.3">
      <c r="P6655"/>
      <c r="Q6655"/>
      <c r="R6655"/>
      <c r="S6655"/>
      <c r="T6655"/>
    </row>
    <row r="6656" spans="16:20" x14ac:dyDescent="0.3">
      <c r="P6656"/>
      <c r="Q6656"/>
      <c r="R6656"/>
      <c r="S6656"/>
      <c r="T6656"/>
    </row>
    <row r="6657" spans="16:20" x14ac:dyDescent="0.3">
      <c r="P6657"/>
      <c r="Q6657"/>
      <c r="R6657"/>
      <c r="S6657"/>
      <c r="T6657"/>
    </row>
    <row r="6658" spans="16:20" x14ac:dyDescent="0.3">
      <c r="P6658"/>
      <c r="Q6658"/>
      <c r="R6658"/>
      <c r="S6658"/>
      <c r="T6658"/>
    </row>
    <row r="6659" spans="16:20" x14ac:dyDescent="0.3">
      <c r="P6659"/>
      <c r="Q6659"/>
      <c r="R6659"/>
      <c r="S6659"/>
      <c r="T6659"/>
    </row>
    <row r="6660" spans="16:20" x14ac:dyDescent="0.3">
      <c r="P6660"/>
      <c r="Q6660"/>
      <c r="R6660"/>
      <c r="S6660"/>
      <c r="T6660"/>
    </row>
    <row r="6661" spans="16:20" x14ac:dyDescent="0.3">
      <c r="P6661"/>
      <c r="Q6661"/>
      <c r="R6661"/>
      <c r="S6661"/>
      <c r="T6661"/>
    </row>
    <row r="6662" spans="16:20" x14ac:dyDescent="0.3">
      <c r="P6662"/>
      <c r="Q6662"/>
      <c r="R6662"/>
      <c r="S6662"/>
      <c r="T6662"/>
    </row>
    <row r="6663" spans="16:20" x14ac:dyDescent="0.3">
      <c r="P6663"/>
      <c r="Q6663"/>
      <c r="R6663"/>
      <c r="S6663"/>
      <c r="T6663"/>
    </row>
    <row r="6664" spans="16:20" x14ac:dyDescent="0.3">
      <c r="P6664"/>
      <c r="Q6664"/>
      <c r="R6664"/>
      <c r="S6664"/>
      <c r="T6664"/>
    </row>
    <row r="6665" spans="16:20" x14ac:dyDescent="0.3">
      <c r="P6665"/>
      <c r="Q6665"/>
      <c r="R6665"/>
      <c r="S6665"/>
      <c r="T6665"/>
    </row>
    <row r="6666" spans="16:20" x14ac:dyDescent="0.3">
      <c r="P6666"/>
      <c r="Q6666"/>
      <c r="R6666"/>
      <c r="S6666"/>
      <c r="T6666"/>
    </row>
    <row r="6667" spans="16:20" x14ac:dyDescent="0.3">
      <c r="P6667"/>
      <c r="Q6667"/>
      <c r="R6667"/>
      <c r="S6667"/>
      <c r="T6667"/>
    </row>
    <row r="6668" spans="16:20" x14ac:dyDescent="0.3">
      <c r="P6668"/>
      <c r="Q6668"/>
      <c r="R6668"/>
      <c r="S6668"/>
      <c r="T6668"/>
    </row>
    <row r="6669" spans="16:20" x14ac:dyDescent="0.3">
      <c r="P6669"/>
      <c r="Q6669"/>
      <c r="R6669"/>
      <c r="S6669"/>
      <c r="T6669"/>
    </row>
    <row r="6670" spans="16:20" x14ac:dyDescent="0.3">
      <c r="P6670"/>
      <c r="Q6670"/>
      <c r="R6670"/>
      <c r="S6670"/>
      <c r="T6670"/>
    </row>
    <row r="6671" spans="16:20" x14ac:dyDescent="0.3">
      <c r="P6671"/>
      <c r="Q6671"/>
      <c r="R6671"/>
      <c r="S6671"/>
      <c r="T6671"/>
    </row>
    <row r="6672" spans="16:20" x14ac:dyDescent="0.3">
      <c r="P6672"/>
      <c r="Q6672"/>
      <c r="R6672"/>
      <c r="S6672"/>
      <c r="T6672"/>
    </row>
    <row r="6673" spans="16:20" x14ac:dyDescent="0.3">
      <c r="P6673"/>
      <c r="Q6673"/>
      <c r="R6673"/>
      <c r="S6673"/>
      <c r="T6673"/>
    </row>
    <row r="6674" spans="16:20" x14ac:dyDescent="0.3">
      <c r="P6674"/>
      <c r="Q6674"/>
      <c r="R6674"/>
      <c r="S6674"/>
      <c r="T6674"/>
    </row>
    <row r="6675" spans="16:20" x14ac:dyDescent="0.3">
      <c r="P6675"/>
      <c r="Q6675"/>
      <c r="R6675"/>
      <c r="S6675"/>
      <c r="T6675"/>
    </row>
    <row r="6676" spans="16:20" x14ac:dyDescent="0.3">
      <c r="P6676"/>
      <c r="Q6676"/>
      <c r="R6676"/>
      <c r="S6676"/>
      <c r="T6676"/>
    </row>
    <row r="6677" spans="16:20" x14ac:dyDescent="0.3">
      <c r="P6677"/>
      <c r="Q6677"/>
      <c r="R6677"/>
      <c r="S6677"/>
      <c r="T6677"/>
    </row>
    <row r="6678" spans="16:20" x14ac:dyDescent="0.3">
      <c r="P6678"/>
      <c r="Q6678"/>
      <c r="R6678"/>
      <c r="S6678"/>
      <c r="T6678"/>
    </row>
    <row r="6679" spans="16:20" x14ac:dyDescent="0.3">
      <c r="P6679"/>
      <c r="Q6679"/>
      <c r="R6679"/>
      <c r="S6679"/>
      <c r="T6679"/>
    </row>
    <row r="6680" spans="16:20" x14ac:dyDescent="0.3">
      <c r="P6680"/>
      <c r="Q6680"/>
      <c r="R6680"/>
      <c r="S6680"/>
      <c r="T6680"/>
    </row>
    <row r="6681" spans="16:20" x14ac:dyDescent="0.3">
      <c r="P6681"/>
      <c r="Q6681"/>
      <c r="R6681"/>
      <c r="S6681"/>
      <c r="T6681"/>
    </row>
    <row r="6682" spans="16:20" x14ac:dyDescent="0.3">
      <c r="P6682"/>
      <c r="Q6682"/>
      <c r="R6682"/>
      <c r="S6682"/>
      <c r="T6682"/>
    </row>
    <row r="6683" spans="16:20" x14ac:dyDescent="0.3">
      <c r="P6683"/>
      <c r="Q6683"/>
      <c r="R6683"/>
      <c r="S6683"/>
      <c r="T6683"/>
    </row>
    <row r="6684" spans="16:20" x14ac:dyDescent="0.3">
      <c r="P6684"/>
      <c r="Q6684"/>
      <c r="R6684"/>
      <c r="S6684"/>
      <c r="T6684"/>
    </row>
    <row r="6685" spans="16:20" x14ac:dyDescent="0.3">
      <c r="P6685"/>
      <c r="Q6685"/>
      <c r="R6685"/>
      <c r="S6685"/>
      <c r="T6685"/>
    </row>
    <row r="6686" spans="16:20" x14ac:dyDescent="0.3">
      <c r="P6686"/>
      <c r="Q6686"/>
      <c r="R6686"/>
      <c r="S6686"/>
      <c r="T6686"/>
    </row>
    <row r="6687" spans="16:20" x14ac:dyDescent="0.3">
      <c r="P6687"/>
      <c r="Q6687"/>
      <c r="R6687"/>
      <c r="S6687"/>
      <c r="T6687"/>
    </row>
    <row r="6688" spans="16:20" x14ac:dyDescent="0.3">
      <c r="P6688"/>
      <c r="Q6688"/>
      <c r="R6688"/>
      <c r="S6688"/>
      <c r="T6688"/>
    </row>
    <row r="6689" spans="16:20" x14ac:dyDescent="0.3">
      <c r="P6689"/>
      <c r="Q6689"/>
      <c r="R6689"/>
      <c r="S6689"/>
      <c r="T6689"/>
    </row>
    <row r="6690" spans="16:20" x14ac:dyDescent="0.3">
      <c r="P6690"/>
      <c r="Q6690"/>
      <c r="R6690"/>
      <c r="S6690"/>
      <c r="T6690"/>
    </row>
    <row r="6691" spans="16:20" x14ac:dyDescent="0.3">
      <c r="P6691"/>
      <c r="Q6691"/>
      <c r="R6691"/>
      <c r="S6691"/>
      <c r="T6691"/>
    </row>
    <row r="6692" spans="16:20" x14ac:dyDescent="0.3">
      <c r="P6692"/>
      <c r="Q6692"/>
      <c r="R6692"/>
      <c r="S6692"/>
      <c r="T6692"/>
    </row>
    <row r="6693" spans="16:20" x14ac:dyDescent="0.3">
      <c r="P6693"/>
      <c r="Q6693"/>
      <c r="R6693"/>
      <c r="S6693"/>
      <c r="T6693"/>
    </row>
    <row r="6694" spans="16:20" x14ac:dyDescent="0.3">
      <c r="P6694"/>
      <c r="Q6694"/>
      <c r="R6694"/>
      <c r="S6694"/>
      <c r="T6694"/>
    </row>
    <row r="6695" spans="16:20" x14ac:dyDescent="0.3">
      <c r="P6695"/>
      <c r="Q6695"/>
      <c r="R6695"/>
      <c r="S6695"/>
      <c r="T6695"/>
    </row>
    <row r="6696" spans="16:20" x14ac:dyDescent="0.3">
      <c r="P6696"/>
      <c r="Q6696"/>
      <c r="R6696"/>
      <c r="S6696"/>
      <c r="T6696"/>
    </row>
    <row r="6697" spans="16:20" x14ac:dyDescent="0.3">
      <c r="P6697"/>
      <c r="Q6697"/>
      <c r="R6697"/>
      <c r="S6697"/>
      <c r="T6697"/>
    </row>
    <row r="6698" spans="16:20" x14ac:dyDescent="0.3">
      <c r="P6698"/>
      <c r="Q6698"/>
      <c r="R6698"/>
      <c r="S6698"/>
      <c r="T6698"/>
    </row>
    <row r="6699" spans="16:20" x14ac:dyDescent="0.3">
      <c r="P6699"/>
      <c r="Q6699"/>
      <c r="R6699"/>
      <c r="S6699"/>
      <c r="T6699"/>
    </row>
    <row r="6700" spans="16:20" x14ac:dyDescent="0.3">
      <c r="P6700"/>
      <c r="Q6700"/>
      <c r="R6700"/>
      <c r="S6700"/>
      <c r="T6700"/>
    </row>
    <row r="6701" spans="16:20" x14ac:dyDescent="0.3">
      <c r="P6701"/>
      <c r="Q6701"/>
      <c r="R6701"/>
      <c r="S6701"/>
      <c r="T6701"/>
    </row>
    <row r="6702" spans="16:20" x14ac:dyDescent="0.3">
      <c r="P6702"/>
      <c r="Q6702"/>
      <c r="R6702"/>
      <c r="S6702"/>
      <c r="T6702"/>
    </row>
    <row r="6703" spans="16:20" x14ac:dyDescent="0.3">
      <c r="P6703"/>
      <c r="Q6703"/>
      <c r="R6703"/>
      <c r="S6703"/>
      <c r="T6703"/>
    </row>
    <row r="6704" spans="16:20" x14ac:dyDescent="0.3">
      <c r="P6704"/>
      <c r="Q6704"/>
      <c r="R6704"/>
      <c r="S6704"/>
      <c r="T6704"/>
    </row>
    <row r="6705" spans="16:20" x14ac:dyDescent="0.3">
      <c r="P6705"/>
      <c r="Q6705"/>
      <c r="R6705"/>
      <c r="S6705"/>
      <c r="T6705"/>
    </row>
    <row r="6706" spans="16:20" x14ac:dyDescent="0.3">
      <c r="P6706"/>
      <c r="Q6706"/>
      <c r="R6706"/>
      <c r="S6706"/>
      <c r="T6706"/>
    </row>
    <row r="6707" spans="16:20" x14ac:dyDescent="0.3">
      <c r="P6707"/>
      <c r="Q6707"/>
      <c r="R6707"/>
      <c r="S6707"/>
      <c r="T6707"/>
    </row>
    <row r="6708" spans="16:20" x14ac:dyDescent="0.3">
      <c r="P6708"/>
      <c r="Q6708"/>
      <c r="R6708"/>
      <c r="S6708"/>
      <c r="T6708"/>
    </row>
    <row r="6709" spans="16:20" x14ac:dyDescent="0.3">
      <c r="P6709"/>
      <c r="Q6709"/>
      <c r="R6709"/>
      <c r="S6709"/>
      <c r="T6709"/>
    </row>
    <row r="6710" spans="16:20" x14ac:dyDescent="0.3">
      <c r="P6710"/>
      <c r="Q6710"/>
      <c r="R6710"/>
      <c r="S6710"/>
      <c r="T6710"/>
    </row>
    <row r="6711" spans="16:20" x14ac:dyDescent="0.3">
      <c r="P6711"/>
      <c r="Q6711"/>
      <c r="R6711"/>
      <c r="S6711"/>
      <c r="T6711"/>
    </row>
    <row r="6712" spans="16:20" x14ac:dyDescent="0.3">
      <c r="P6712"/>
      <c r="Q6712"/>
      <c r="R6712"/>
      <c r="S6712"/>
      <c r="T6712"/>
    </row>
    <row r="6713" spans="16:20" x14ac:dyDescent="0.3">
      <c r="P6713"/>
      <c r="Q6713"/>
      <c r="R6713"/>
      <c r="S6713"/>
      <c r="T6713"/>
    </row>
    <row r="6714" spans="16:20" x14ac:dyDescent="0.3">
      <c r="P6714"/>
      <c r="Q6714"/>
      <c r="R6714"/>
      <c r="S6714"/>
      <c r="T6714"/>
    </row>
    <row r="6715" spans="16:20" x14ac:dyDescent="0.3">
      <c r="P6715"/>
      <c r="Q6715"/>
      <c r="R6715"/>
      <c r="S6715"/>
      <c r="T6715"/>
    </row>
    <row r="6716" spans="16:20" x14ac:dyDescent="0.3">
      <c r="P6716"/>
      <c r="Q6716"/>
      <c r="R6716"/>
      <c r="S6716"/>
      <c r="T6716"/>
    </row>
    <row r="6717" spans="16:20" x14ac:dyDescent="0.3">
      <c r="P6717"/>
      <c r="Q6717"/>
      <c r="R6717"/>
      <c r="S6717"/>
      <c r="T6717"/>
    </row>
    <row r="6718" spans="16:20" x14ac:dyDescent="0.3">
      <c r="P6718"/>
      <c r="Q6718"/>
      <c r="R6718"/>
      <c r="S6718"/>
      <c r="T6718"/>
    </row>
    <row r="6719" spans="16:20" x14ac:dyDescent="0.3">
      <c r="P6719"/>
      <c r="Q6719"/>
      <c r="R6719"/>
      <c r="S6719"/>
      <c r="T6719"/>
    </row>
    <row r="6720" spans="16:20" x14ac:dyDescent="0.3">
      <c r="P6720"/>
      <c r="Q6720"/>
      <c r="R6720"/>
      <c r="S6720"/>
      <c r="T6720"/>
    </row>
    <row r="6721" spans="16:20" x14ac:dyDescent="0.3">
      <c r="P6721"/>
      <c r="Q6721"/>
      <c r="R6721"/>
      <c r="S6721"/>
      <c r="T6721"/>
    </row>
    <row r="6722" spans="16:20" x14ac:dyDescent="0.3">
      <c r="P6722"/>
      <c r="Q6722"/>
      <c r="R6722"/>
      <c r="S6722"/>
      <c r="T6722"/>
    </row>
    <row r="6723" spans="16:20" x14ac:dyDescent="0.3">
      <c r="P6723"/>
      <c r="Q6723"/>
      <c r="R6723"/>
      <c r="S6723"/>
      <c r="T6723"/>
    </row>
    <row r="6724" spans="16:20" x14ac:dyDescent="0.3">
      <c r="P6724"/>
      <c r="Q6724"/>
      <c r="R6724"/>
      <c r="S6724"/>
      <c r="T6724"/>
    </row>
    <row r="6725" spans="16:20" x14ac:dyDescent="0.3">
      <c r="P6725"/>
      <c r="Q6725"/>
      <c r="R6725"/>
      <c r="S6725"/>
      <c r="T6725"/>
    </row>
    <row r="6726" spans="16:20" x14ac:dyDescent="0.3">
      <c r="P6726"/>
      <c r="Q6726"/>
      <c r="R6726"/>
      <c r="S6726"/>
      <c r="T6726"/>
    </row>
    <row r="6727" spans="16:20" x14ac:dyDescent="0.3">
      <c r="P6727"/>
      <c r="Q6727"/>
      <c r="R6727"/>
      <c r="S6727"/>
      <c r="T6727"/>
    </row>
    <row r="6728" spans="16:20" x14ac:dyDescent="0.3">
      <c r="P6728"/>
      <c r="Q6728"/>
      <c r="R6728"/>
      <c r="S6728"/>
      <c r="T6728"/>
    </row>
    <row r="6729" spans="16:20" x14ac:dyDescent="0.3">
      <c r="P6729"/>
      <c r="Q6729"/>
      <c r="R6729"/>
      <c r="S6729"/>
      <c r="T6729"/>
    </row>
    <row r="6730" spans="16:20" x14ac:dyDescent="0.3">
      <c r="P6730"/>
      <c r="Q6730"/>
      <c r="R6730"/>
      <c r="S6730"/>
      <c r="T6730"/>
    </row>
    <row r="6731" spans="16:20" x14ac:dyDescent="0.3">
      <c r="P6731"/>
      <c r="Q6731"/>
      <c r="R6731"/>
      <c r="S6731"/>
      <c r="T6731"/>
    </row>
    <row r="6732" spans="16:20" x14ac:dyDescent="0.3">
      <c r="P6732"/>
      <c r="Q6732"/>
      <c r="R6732"/>
      <c r="S6732"/>
      <c r="T6732"/>
    </row>
    <row r="6733" spans="16:20" x14ac:dyDescent="0.3">
      <c r="P6733"/>
      <c r="Q6733"/>
      <c r="R6733"/>
      <c r="S6733"/>
      <c r="T6733"/>
    </row>
    <row r="6734" spans="16:20" x14ac:dyDescent="0.3">
      <c r="P6734"/>
      <c r="Q6734"/>
      <c r="R6734"/>
      <c r="S6734"/>
      <c r="T6734"/>
    </row>
    <row r="6735" spans="16:20" x14ac:dyDescent="0.3">
      <c r="P6735"/>
      <c r="Q6735"/>
      <c r="R6735"/>
      <c r="S6735"/>
      <c r="T6735"/>
    </row>
    <row r="6736" spans="16:20" x14ac:dyDescent="0.3">
      <c r="P6736"/>
      <c r="Q6736"/>
      <c r="R6736"/>
      <c r="S6736"/>
      <c r="T6736"/>
    </row>
    <row r="6737" spans="16:20" x14ac:dyDescent="0.3">
      <c r="P6737"/>
      <c r="Q6737"/>
      <c r="R6737"/>
      <c r="S6737"/>
      <c r="T6737"/>
    </row>
    <row r="6738" spans="16:20" x14ac:dyDescent="0.3">
      <c r="P6738"/>
      <c r="Q6738"/>
      <c r="R6738"/>
      <c r="S6738"/>
      <c r="T6738"/>
    </row>
    <row r="6739" spans="16:20" x14ac:dyDescent="0.3">
      <c r="P6739"/>
      <c r="Q6739"/>
      <c r="R6739"/>
      <c r="S6739"/>
      <c r="T6739"/>
    </row>
    <row r="6740" spans="16:20" x14ac:dyDescent="0.3">
      <c r="P6740"/>
      <c r="Q6740"/>
      <c r="R6740"/>
      <c r="S6740"/>
      <c r="T6740"/>
    </row>
    <row r="6741" spans="16:20" x14ac:dyDescent="0.3">
      <c r="P6741"/>
      <c r="Q6741"/>
      <c r="R6741"/>
      <c r="S6741"/>
      <c r="T6741"/>
    </row>
    <row r="6742" spans="16:20" x14ac:dyDescent="0.3">
      <c r="P6742"/>
      <c r="Q6742"/>
      <c r="R6742"/>
      <c r="S6742"/>
      <c r="T6742"/>
    </row>
    <row r="6743" spans="16:20" x14ac:dyDescent="0.3">
      <c r="P6743"/>
      <c r="Q6743"/>
      <c r="R6743"/>
      <c r="S6743"/>
      <c r="T6743"/>
    </row>
    <row r="6744" spans="16:20" x14ac:dyDescent="0.3">
      <c r="P6744"/>
      <c r="Q6744"/>
      <c r="R6744"/>
      <c r="S6744"/>
      <c r="T6744"/>
    </row>
    <row r="6745" spans="16:20" x14ac:dyDescent="0.3">
      <c r="P6745"/>
      <c r="Q6745"/>
      <c r="R6745"/>
      <c r="S6745"/>
      <c r="T6745"/>
    </row>
    <row r="6746" spans="16:20" x14ac:dyDescent="0.3">
      <c r="P6746"/>
      <c r="Q6746"/>
      <c r="R6746"/>
      <c r="S6746"/>
      <c r="T6746"/>
    </row>
    <row r="6747" spans="16:20" x14ac:dyDescent="0.3">
      <c r="P6747"/>
      <c r="Q6747"/>
      <c r="R6747"/>
      <c r="S6747"/>
      <c r="T6747"/>
    </row>
    <row r="6748" spans="16:20" x14ac:dyDescent="0.3">
      <c r="P6748"/>
      <c r="Q6748"/>
      <c r="R6748"/>
      <c r="S6748"/>
      <c r="T6748"/>
    </row>
    <row r="6749" spans="16:20" x14ac:dyDescent="0.3">
      <c r="P6749"/>
      <c r="Q6749"/>
      <c r="R6749"/>
      <c r="S6749"/>
      <c r="T6749"/>
    </row>
    <row r="6750" spans="16:20" x14ac:dyDescent="0.3">
      <c r="P6750"/>
      <c r="Q6750"/>
      <c r="R6750"/>
      <c r="S6750"/>
      <c r="T6750"/>
    </row>
    <row r="6751" spans="16:20" x14ac:dyDescent="0.3">
      <c r="P6751"/>
      <c r="Q6751"/>
      <c r="R6751"/>
      <c r="S6751"/>
      <c r="T6751"/>
    </row>
    <row r="6752" spans="16:20" x14ac:dyDescent="0.3">
      <c r="P6752"/>
      <c r="Q6752"/>
      <c r="R6752"/>
      <c r="S6752"/>
      <c r="T6752"/>
    </row>
    <row r="6753" spans="16:20" x14ac:dyDescent="0.3">
      <c r="P6753"/>
      <c r="Q6753"/>
      <c r="R6753"/>
      <c r="S6753"/>
      <c r="T6753"/>
    </row>
    <row r="6754" spans="16:20" x14ac:dyDescent="0.3">
      <c r="P6754"/>
      <c r="Q6754"/>
      <c r="R6754"/>
      <c r="S6754"/>
      <c r="T6754"/>
    </row>
    <row r="6755" spans="16:20" x14ac:dyDescent="0.3">
      <c r="P6755"/>
      <c r="Q6755"/>
      <c r="R6755"/>
      <c r="S6755"/>
      <c r="T6755"/>
    </row>
    <row r="6756" spans="16:20" x14ac:dyDescent="0.3">
      <c r="P6756"/>
      <c r="Q6756"/>
      <c r="R6756"/>
      <c r="S6756"/>
      <c r="T6756"/>
    </row>
    <row r="6757" spans="16:20" x14ac:dyDescent="0.3">
      <c r="P6757"/>
      <c r="Q6757"/>
      <c r="R6757"/>
      <c r="S6757"/>
      <c r="T6757"/>
    </row>
    <row r="6758" spans="16:20" x14ac:dyDescent="0.3">
      <c r="P6758"/>
      <c r="Q6758"/>
      <c r="R6758"/>
      <c r="S6758"/>
      <c r="T6758"/>
    </row>
    <row r="6759" spans="16:20" x14ac:dyDescent="0.3">
      <c r="P6759"/>
      <c r="Q6759"/>
      <c r="R6759"/>
      <c r="S6759"/>
      <c r="T6759"/>
    </row>
    <row r="6760" spans="16:20" x14ac:dyDescent="0.3">
      <c r="P6760"/>
      <c r="Q6760"/>
      <c r="R6760"/>
      <c r="S6760"/>
      <c r="T6760"/>
    </row>
    <row r="6761" spans="16:20" x14ac:dyDescent="0.3">
      <c r="P6761"/>
      <c r="Q6761"/>
      <c r="R6761"/>
      <c r="S6761"/>
      <c r="T6761"/>
    </row>
    <row r="6762" spans="16:20" x14ac:dyDescent="0.3">
      <c r="P6762"/>
      <c r="Q6762"/>
      <c r="R6762"/>
      <c r="S6762"/>
      <c r="T6762"/>
    </row>
    <row r="6763" spans="16:20" x14ac:dyDescent="0.3">
      <c r="P6763"/>
      <c r="Q6763"/>
      <c r="R6763"/>
      <c r="S6763"/>
      <c r="T6763"/>
    </row>
    <row r="6764" spans="16:20" x14ac:dyDescent="0.3">
      <c r="P6764"/>
      <c r="Q6764"/>
      <c r="R6764"/>
      <c r="S6764"/>
      <c r="T6764"/>
    </row>
    <row r="6765" spans="16:20" x14ac:dyDescent="0.3">
      <c r="P6765"/>
      <c r="Q6765"/>
      <c r="R6765"/>
      <c r="S6765"/>
      <c r="T6765"/>
    </row>
    <row r="6766" spans="16:20" x14ac:dyDescent="0.3">
      <c r="P6766"/>
      <c r="Q6766"/>
      <c r="R6766"/>
      <c r="S6766"/>
      <c r="T6766"/>
    </row>
    <row r="6767" spans="16:20" x14ac:dyDescent="0.3">
      <c r="P6767"/>
      <c r="Q6767"/>
      <c r="R6767"/>
      <c r="S6767"/>
      <c r="T6767"/>
    </row>
    <row r="6768" spans="16:20" x14ac:dyDescent="0.3">
      <c r="P6768"/>
      <c r="Q6768"/>
      <c r="R6768"/>
      <c r="S6768"/>
      <c r="T6768"/>
    </row>
    <row r="6769" spans="16:20" x14ac:dyDescent="0.3">
      <c r="P6769"/>
      <c r="Q6769"/>
      <c r="R6769"/>
      <c r="S6769"/>
      <c r="T6769"/>
    </row>
    <row r="6770" spans="16:20" x14ac:dyDescent="0.3">
      <c r="P6770"/>
      <c r="Q6770"/>
      <c r="R6770"/>
      <c r="S6770"/>
      <c r="T6770"/>
    </row>
    <row r="6771" spans="16:20" x14ac:dyDescent="0.3">
      <c r="P6771"/>
      <c r="Q6771"/>
      <c r="R6771"/>
      <c r="S6771"/>
      <c r="T6771"/>
    </row>
    <row r="6772" spans="16:20" x14ac:dyDescent="0.3">
      <c r="P6772"/>
      <c r="Q6772"/>
      <c r="R6772"/>
      <c r="S6772"/>
      <c r="T6772"/>
    </row>
    <row r="6773" spans="16:20" x14ac:dyDescent="0.3">
      <c r="P6773"/>
      <c r="Q6773"/>
      <c r="R6773"/>
      <c r="S6773"/>
      <c r="T6773"/>
    </row>
    <row r="6774" spans="16:20" x14ac:dyDescent="0.3">
      <c r="P6774"/>
      <c r="Q6774"/>
      <c r="R6774"/>
      <c r="S6774"/>
      <c r="T6774"/>
    </row>
    <row r="6775" spans="16:20" x14ac:dyDescent="0.3">
      <c r="P6775"/>
      <c r="Q6775"/>
      <c r="R6775"/>
      <c r="S6775"/>
      <c r="T6775"/>
    </row>
    <row r="6776" spans="16:20" x14ac:dyDescent="0.3">
      <c r="P6776"/>
      <c r="Q6776"/>
      <c r="R6776"/>
      <c r="S6776"/>
      <c r="T6776"/>
    </row>
    <row r="6777" spans="16:20" x14ac:dyDescent="0.3">
      <c r="P6777"/>
      <c r="Q6777"/>
      <c r="R6777"/>
      <c r="S6777"/>
      <c r="T6777"/>
    </row>
    <row r="6778" spans="16:20" x14ac:dyDescent="0.3">
      <c r="P6778"/>
      <c r="Q6778"/>
      <c r="R6778"/>
      <c r="S6778"/>
      <c r="T6778"/>
    </row>
    <row r="6779" spans="16:20" x14ac:dyDescent="0.3">
      <c r="P6779"/>
      <c r="Q6779"/>
      <c r="R6779"/>
      <c r="S6779"/>
      <c r="T6779"/>
    </row>
    <row r="6780" spans="16:20" x14ac:dyDescent="0.3">
      <c r="P6780"/>
      <c r="Q6780"/>
      <c r="R6780"/>
      <c r="S6780"/>
      <c r="T6780"/>
    </row>
    <row r="6781" spans="16:20" x14ac:dyDescent="0.3">
      <c r="P6781"/>
      <c r="Q6781"/>
      <c r="R6781"/>
      <c r="S6781"/>
      <c r="T6781"/>
    </row>
    <row r="6782" spans="16:20" x14ac:dyDescent="0.3">
      <c r="P6782"/>
      <c r="Q6782"/>
      <c r="R6782"/>
      <c r="S6782"/>
      <c r="T6782"/>
    </row>
    <row r="6783" spans="16:20" x14ac:dyDescent="0.3">
      <c r="P6783"/>
      <c r="Q6783"/>
      <c r="R6783"/>
      <c r="S6783"/>
      <c r="T6783"/>
    </row>
    <row r="6784" spans="16:20" x14ac:dyDescent="0.3">
      <c r="P6784"/>
      <c r="Q6784"/>
      <c r="R6784"/>
      <c r="S6784"/>
      <c r="T6784"/>
    </row>
    <row r="6785" spans="16:20" x14ac:dyDescent="0.3">
      <c r="P6785"/>
      <c r="Q6785"/>
      <c r="R6785"/>
      <c r="S6785"/>
      <c r="T6785"/>
    </row>
    <row r="6786" spans="16:20" x14ac:dyDescent="0.3">
      <c r="P6786"/>
      <c r="Q6786"/>
      <c r="R6786"/>
      <c r="S6786"/>
      <c r="T6786"/>
    </row>
    <row r="6787" spans="16:20" x14ac:dyDescent="0.3">
      <c r="P6787"/>
      <c r="Q6787"/>
      <c r="R6787"/>
      <c r="S6787"/>
      <c r="T6787"/>
    </row>
    <row r="6788" spans="16:20" x14ac:dyDescent="0.3">
      <c r="P6788"/>
      <c r="Q6788"/>
      <c r="R6788"/>
      <c r="S6788"/>
      <c r="T6788"/>
    </row>
    <row r="6789" spans="16:20" x14ac:dyDescent="0.3">
      <c r="P6789"/>
      <c r="Q6789"/>
      <c r="R6789"/>
      <c r="S6789"/>
      <c r="T6789"/>
    </row>
    <row r="6790" spans="16:20" x14ac:dyDescent="0.3">
      <c r="P6790"/>
      <c r="Q6790"/>
      <c r="R6790"/>
      <c r="S6790"/>
      <c r="T6790"/>
    </row>
    <row r="6791" spans="16:20" x14ac:dyDescent="0.3">
      <c r="P6791"/>
      <c r="Q6791"/>
      <c r="R6791"/>
      <c r="S6791"/>
      <c r="T6791"/>
    </row>
    <row r="6792" spans="16:20" x14ac:dyDescent="0.3">
      <c r="P6792"/>
      <c r="Q6792"/>
      <c r="R6792"/>
      <c r="S6792"/>
      <c r="T6792"/>
    </row>
    <row r="6793" spans="16:20" x14ac:dyDescent="0.3">
      <c r="P6793"/>
      <c r="Q6793"/>
      <c r="R6793"/>
      <c r="S6793"/>
      <c r="T6793"/>
    </row>
    <row r="6794" spans="16:20" x14ac:dyDescent="0.3">
      <c r="P6794"/>
      <c r="Q6794"/>
      <c r="R6794"/>
      <c r="S6794"/>
      <c r="T6794"/>
    </row>
    <row r="6795" spans="16:20" x14ac:dyDescent="0.3">
      <c r="P6795"/>
      <c r="Q6795"/>
      <c r="R6795"/>
      <c r="S6795"/>
      <c r="T6795"/>
    </row>
    <row r="6796" spans="16:20" x14ac:dyDescent="0.3">
      <c r="P6796"/>
      <c r="Q6796"/>
      <c r="R6796"/>
      <c r="S6796"/>
      <c r="T6796"/>
    </row>
    <row r="6797" spans="16:20" x14ac:dyDescent="0.3">
      <c r="P6797"/>
      <c r="Q6797"/>
      <c r="R6797"/>
      <c r="S6797"/>
      <c r="T6797"/>
    </row>
    <row r="6798" spans="16:20" x14ac:dyDescent="0.3">
      <c r="P6798"/>
      <c r="Q6798"/>
      <c r="R6798"/>
      <c r="S6798"/>
      <c r="T6798"/>
    </row>
    <row r="6799" spans="16:20" x14ac:dyDescent="0.3">
      <c r="P6799"/>
      <c r="Q6799"/>
      <c r="R6799"/>
      <c r="S6799"/>
      <c r="T6799"/>
    </row>
    <row r="6800" spans="16:20" x14ac:dyDescent="0.3">
      <c r="P6800"/>
      <c r="Q6800"/>
      <c r="R6800"/>
      <c r="S6800"/>
      <c r="T6800"/>
    </row>
    <row r="6801" spans="16:20" x14ac:dyDescent="0.3">
      <c r="P6801"/>
      <c r="Q6801"/>
      <c r="R6801"/>
      <c r="S6801"/>
      <c r="T6801"/>
    </row>
    <row r="6802" spans="16:20" x14ac:dyDescent="0.3">
      <c r="P6802"/>
      <c r="Q6802"/>
      <c r="R6802"/>
      <c r="S6802"/>
      <c r="T6802"/>
    </row>
    <row r="6803" spans="16:20" x14ac:dyDescent="0.3">
      <c r="P6803"/>
      <c r="Q6803"/>
      <c r="R6803"/>
      <c r="S6803"/>
      <c r="T6803"/>
    </row>
    <row r="6804" spans="16:20" x14ac:dyDescent="0.3">
      <c r="P6804"/>
      <c r="Q6804"/>
      <c r="R6804"/>
      <c r="S6804"/>
      <c r="T6804"/>
    </row>
    <row r="6805" spans="16:20" x14ac:dyDescent="0.3">
      <c r="P6805"/>
      <c r="Q6805"/>
      <c r="R6805"/>
      <c r="S6805"/>
      <c r="T6805"/>
    </row>
    <row r="6806" spans="16:20" x14ac:dyDescent="0.3">
      <c r="P6806"/>
      <c r="Q6806"/>
      <c r="R6806"/>
      <c r="S6806"/>
      <c r="T6806"/>
    </row>
    <row r="6807" spans="16:20" x14ac:dyDescent="0.3">
      <c r="P6807"/>
      <c r="Q6807"/>
      <c r="R6807"/>
      <c r="S6807"/>
      <c r="T6807"/>
    </row>
    <row r="6808" spans="16:20" x14ac:dyDescent="0.3">
      <c r="P6808"/>
      <c r="Q6808"/>
      <c r="R6808"/>
      <c r="S6808"/>
      <c r="T6808"/>
    </row>
    <row r="6809" spans="16:20" x14ac:dyDescent="0.3">
      <c r="P6809"/>
      <c r="Q6809"/>
      <c r="R6809"/>
      <c r="S6809"/>
      <c r="T6809"/>
    </row>
    <row r="6810" spans="16:20" x14ac:dyDescent="0.3">
      <c r="P6810"/>
      <c r="Q6810"/>
      <c r="R6810"/>
      <c r="S6810"/>
      <c r="T6810"/>
    </row>
    <row r="6811" spans="16:20" x14ac:dyDescent="0.3">
      <c r="P6811"/>
      <c r="Q6811"/>
      <c r="R6811"/>
      <c r="S6811"/>
      <c r="T6811"/>
    </row>
    <row r="6812" spans="16:20" x14ac:dyDescent="0.3">
      <c r="P6812"/>
      <c r="Q6812"/>
      <c r="R6812"/>
      <c r="S6812"/>
      <c r="T6812"/>
    </row>
    <row r="6813" spans="16:20" x14ac:dyDescent="0.3">
      <c r="P6813"/>
      <c r="Q6813"/>
      <c r="R6813"/>
      <c r="S6813"/>
      <c r="T6813"/>
    </row>
    <row r="6814" spans="16:20" x14ac:dyDescent="0.3">
      <c r="P6814"/>
      <c r="Q6814"/>
      <c r="R6814"/>
      <c r="S6814"/>
      <c r="T6814"/>
    </row>
    <row r="6815" spans="16:20" x14ac:dyDescent="0.3">
      <c r="P6815"/>
      <c r="Q6815"/>
      <c r="R6815"/>
      <c r="S6815"/>
      <c r="T6815"/>
    </row>
    <row r="6816" spans="16:20" x14ac:dyDescent="0.3">
      <c r="P6816"/>
      <c r="Q6816"/>
      <c r="R6816"/>
      <c r="S6816"/>
      <c r="T6816"/>
    </row>
    <row r="6817" spans="16:20" x14ac:dyDescent="0.3">
      <c r="P6817"/>
      <c r="Q6817"/>
      <c r="R6817"/>
      <c r="S6817"/>
      <c r="T6817"/>
    </row>
    <row r="6818" spans="16:20" x14ac:dyDescent="0.3">
      <c r="P6818"/>
      <c r="Q6818"/>
      <c r="R6818"/>
      <c r="S6818"/>
      <c r="T6818"/>
    </row>
    <row r="6819" spans="16:20" x14ac:dyDescent="0.3">
      <c r="P6819"/>
      <c r="Q6819"/>
      <c r="R6819"/>
      <c r="S6819"/>
      <c r="T6819"/>
    </row>
    <row r="6820" spans="16:20" x14ac:dyDescent="0.3">
      <c r="P6820"/>
      <c r="Q6820"/>
      <c r="R6820"/>
      <c r="S6820"/>
      <c r="T6820"/>
    </row>
    <row r="6821" spans="16:20" x14ac:dyDescent="0.3">
      <c r="P6821"/>
      <c r="Q6821"/>
      <c r="R6821"/>
      <c r="S6821"/>
      <c r="T6821"/>
    </row>
    <row r="6822" spans="16:20" x14ac:dyDescent="0.3">
      <c r="P6822"/>
      <c r="Q6822"/>
      <c r="R6822"/>
      <c r="S6822"/>
      <c r="T6822"/>
    </row>
    <row r="6823" spans="16:20" x14ac:dyDescent="0.3">
      <c r="P6823"/>
      <c r="Q6823"/>
      <c r="R6823"/>
      <c r="S6823"/>
      <c r="T6823"/>
    </row>
    <row r="6824" spans="16:20" x14ac:dyDescent="0.3">
      <c r="P6824"/>
      <c r="Q6824"/>
      <c r="R6824"/>
      <c r="S6824"/>
      <c r="T6824"/>
    </row>
    <row r="6825" spans="16:20" x14ac:dyDescent="0.3">
      <c r="P6825"/>
      <c r="Q6825"/>
      <c r="R6825"/>
      <c r="S6825"/>
      <c r="T6825"/>
    </row>
    <row r="6826" spans="16:20" x14ac:dyDescent="0.3">
      <c r="P6826"/>
      <c r="Q6826"/>
      <c r="R6826"/>
      <c r="S6826"/>
      <c r="T6826"/>
    </row>
    <row r="6827" spans="16:20" x14ac:dyDescent="0.3">
      <c r="P6827"/>
      <c r="Q6827"/>
      <c r="R6827"/>
      <c r="S6827"/>
      <c r="T6827"/>
    </row>
    <row r="6828" spans="16:20" x14ac:dyDescent="0.3">
      <c r="P6828"/>
      <c r="Q6828"/>
      <c r="R6828"/>
      <c r="S6828"/>
      <c r="T6828"/>
    </row>
    <row r="6829" spans="16:20" x14ac:dyDescent="0.3">
      <c r="P6829"/>
      <c r="Q6829"/>
      <c r="R6829"/>
      <c r="S6829"/>
      <c r="T6829"/>
    </row>
    <row r="6830" spans="16:20" x14ac:dyDescent="0.3">
      <c r="P6830"/>
      <c r="Q6830"/>
      <c r="R6830"/>
      <c r="S6830"/>
      <c r="T6830"/>
    </row>
    <row r="6831" spans="16:20" x14ac:dyDescent="0.3">
      <c r="P6831"/>
      <c r="Q6831"/>
      <c r="R6831"/>
      <c r="S6831"/>
      <c r="T6831"/>
    </row>
    <row r="6832" spans="16:20" x14ac:dyDescent="0.3">
      <c r="P6832"/>
      <c r="Q6832"/>
      <c r="R6832"/>
      <c r="S6832"/>
      <c r="T6832"/>
    </row>
    <row r="6833" spans="16:20" x14ac:dyDescent="0.3">
      <c r="P6833"/>
      <c r="Q6833"/>
      <c r="R6833"/>
      <c r="S6833"/>
      <c r="T6833"/>
    </row>
    <row r="6834" spans="16:20" x14ac:dyDescent="0.3">
      <c r="P6834"/>
      <c r="Q6834"/>
      <c r="R6834"/>
      <c r="S6834"/>
      <c r="T6834"/>
    </row>
    <row r="6835" spans="16:20" x14ac:dyDescent="0.3">
      <c r="P6835"/>
      <c r="Q6835"/>
      <c r="R6835"/>
      <c r="S6835"/>
      <c r="T6835"/>
    </row>
    <row r="6836" spans="16:20" x14ac:dyDescent="0.3">
      <c r="P6836"/>
      <c r="Q6836"/>
      <c r="R6836"/>
      <c r="S6836"/>
      <c r="T6836"/>
    </row>
    <row r="6837" spans="16:20" x14ac:dyDescent="0.3">
      <c r="P6837"/>
      <c r="Q6837"/>
      <c r="R6837"/>
      <c r="S6837"/>
      <c r="T6837"/>
    </row>
    <row r="6838" spans="16:20" x14ac:dyDescent="0.3">
      <c r="P6838"/>
      <c r="Q6838"/>
      <c r="R6838"/>
      <c r="S6838"/>
      <c r="T6838"/>
    </row>
    <row r="6839" spans="16:20" x14ac:dyDescent="0.3">
      <c r="P6839"/>
      <c r="Q6839"/>
      <c r="R6839"/>
      <c r="S6839"/>
      <c r="T6839"/>
    </row>
    <row r="6840" spans="16:20" x14ac:dyDescent="0.3">
      <c r="P6840"/>
      <c r="Q6840"/>
      <c r="R6840"/>
      <c r="S6840"/>
      <c r="T6840"/>
    </row>
    <row r="6841" spans="16:20" x14ac:dyDescent="0.3">
      <c r="P6841"/>
      <c r="Q6841"/>
      <c r="R6841"/>
      <c r="S6841"/>
      <c r="T6841"/>
    </row>
    <row r="6842" spans="16:20" x14ac:dyDescent="0.3">
      <c r="P6842"/>
      <c r="Q6842"/>
      <c r="R6842"/>
      <c r="S6842"/>
      <c r="T6842"/>
    </row>
    <row r="6843" spans="16:20" x14ac:dyDescent="0.3">
      <c r="P6843"/>
      <c r="Q6843"/>
      <c r="R6843"/>
      <c r="S6843"/>
      <c r="T6843"/>
    </row>
    <row r="6844" spans="16:20" x14ac:dyDescent="0.3">
      <c r="P6844"/>
      <c r="Q6844"/>
      <c r="R6844"/>
      <c r="S6844"/>
      <c r="T6844"/>
    </row>
    <row r="6845" spans="16:20" x14ac:dyDescent="0.3">
      <c r="P6845"/>
      <c r="Q6845"/>
      <c r="R6845"/>
      <c r="S6845"/>
      <c r="T6845"/>
    </row>
    <row r="6846" spans="16:20" x14ac:dyDescent="0.3">
      <c r="P6846"/>
      <c r="Q6846"/>
      <c r="R6846"/>
      <c r="S6846"/>
      <c r="T6846"/>
    </row>
    <row r="6847" spans="16:20" x14ac:dyDescent="0.3">
      <c r="P6847"/>
      <c r="Q6847"/>
      <c r="R6847"/>
      <c r="S6847"/>
      <c r="T6847"/>
    </row>
    <row r="6848" spans="16:20" x14ac:dyDescent="0.3">
      <c r="P6848"/>
      <c r="Q6848"/>
      <c r="R6848"/>
      <c r="S6848"/>
      <c r="T6848"/>
    </row>
    <row r="6849" spans="16:20" x14ac:dyDescent="0.3">
      <c r="P6849"/>
      <c r="Q6849"/>
      <c r="R6849"/>
      <c r="S6849"/>
      <c r="T6849"/>
    </row>
    <row r="6850" spans="16:20" x14ac:dyDescent="0.3">
      <c r="P6850"/>
      <c r="Q6850"/>
      <c r="R6850"/>
      <c r="S6850"/>
      <c r="T6850"/>
    </row>
    <row r="6851" spans="16:20" x14ac:dyDescent="0.3">
      <c r="P6851"/>
      <c r="Q6851"/>
      <c r="R6851"/>
      <c r="S6851"/>
      <c r="T6851"/>
    </row>
    <row r="6852" spans="16:20" x14ac:dyDescent="0.3">
      <c r="P6852"/>
      <c r="Q6852"/>
      <c r="R6852"/>
      <c r="S6852"/>
      <c r="T6852"/>
    </row>
    <row r="6853" spans="16:20" x14ac:dyDescent="0.3">
      <c r="P6853"/>
      <c r="Q6853"/>
      <c r="R6853"/>
      <c r="S6853"/>
      <c r="T6853"/>
    </row>
    <row r="6854" spans="16:20" x14ac:dyDescent="0.3">
      <c r="P6854"/>
      <c r="Q6854"/>
      <c r="R6854"/>
      <c r="S6854"/>
      <c r="T6854"/>
    </row>
    <row r="6855" spans="16:20" x14ac:dyDescent="0.3">
      <c r="P6855"/>
      <c r="Q6855"/>
      <c r="R6855"/>
      <c r="S6855"/>
      <c r="T6855"/>
    </row>
    <row r="6856" spans="16:20" x14ac:dyDescent="0.3">
      <c r="P6856"/>
      <c r="Q6856"/>
      <c r="R6856"/>
      <c r="S6856"/>
      <c r="T6856"/>
    </row>
    <row r="6857" spans="16:20" x14ac:dyDescent="0.3">
      <c r="P6857"/>
      <c r="Q6857"/>
      <c r="R6857"/>
      <c r="S6857"/>
      <c r="T6857"/>
    </row>
    <row r="6858" spans="16:20" x14ac:dyDescent="0.3">
      <c r="P6858"/>
      <c r="Q6858"/>
      <c r="R6858"/>
      <c r="S6858"/>
      <c r="T6858"/>
    </row>
    <row r="6859" spans="16:20" x14ac:dyDescent="0.3">
      <c r="P6859"/>
      <c r="Q6859"/>
      <c r="R6859"/>
      <c r="S6859"/>
      <c r="T6859"/>
    </row>
    <row r="6860" spans="16:20" x14ac:dyDescent="0.3">
      <c r="P6860"/>
      <c r="Q6860"/>
      <c r="R6860"/>
      <c r="S6860"/>
      <c r="T6860"/>
    </row>
    <row r="6861" spans="16:20" x14ac:dyDescent="0.3">
      <c r="P6861"/>
      <c r="Q6861"/>
      <c r="R6861"/>
      <c r="S6861"/>
      <c r="T6861"/>
    </row>
    <row r="6862" spans="16:20" x14ac:dyDescent="0.3">
      <c r="P6862"/>
      <c r="Q6862"/>
      <c r="R6862"/>
      <c r="S6862"/>
      <c r="T6862"/>
    </row>
    <row r="6863" spans="16:20" x14ac:dyDescent="0.3">
      <c r="P6863"/>
      <c r="Q6863"/>
      <c r="R6863"/>
      <c r="S6863"/>
      <c r="T6863"/>
    </row>
    <row r="6864" spans="16:20" x14ac:dyDescent="0.3">
      <c r="P6864"/>
      <c r="Q6864"/>
      <c r="R6864"/>
      <c r="S6864"/>
      <c r="T6864"/>
    </row>
    <row r="6865" spans="16:20" x14ac:dyDescent="0.3">
      <c r="P6865"/>
      <c r="Q6865"/>
      <c r="R6865"/>
      <c r="S6865"/>
      <c r="T6865"/>
    </row>
    <row r="6866" spans="16:20" x14ac:dyDescent="0.3">
      <c r="P6866"/>
      <c r="Q6866"/>
      <c r="R6866"/>
      <c r="S6866"/>
      <c r="T6866"/>
    </row>
    <row r="6867" spans="16:20" x14ac:dyDescent="0.3">
      <c r="P6867"/>
      <c r="Q6867"/>
      <c r="R6867"/>
      <c r="S6867"/>
      <c r="T6867"/>
    </row>
    <row r="6868" spans="16:20" x14ac:dyDescent="0.3">
      <c r="P6868"/>
      <c r="Q6868"/>
      <c r="R6868"/>
      <c r="S6868"/>
      <c r="T6868"/>
    </row>
    <row r="6869" spans="16:20" x14ac:dyDescent="0.3">
      <c r="P6869"/>
      <c r="Q6869"/>
      <c r="R6869"/>
      <c r="S6869"/>
      <c r="T6869"/>
    </row>
    <row r="6870" spans="16:20" x14ac:dyDescent="0.3">
      <c r="P6870"/>
      <c r="Q6870"/>
      <c r="R6870"/>
      <c r="S6870"/>
      <c r="T6870"/>
    </row>
    <row r="6871" spans="16:20" x14ac:dyDescent="0.3">
      <c r="P6871"/>
      <c r="Q6871"/>
      <c r="R6871"/>
      <c r="S6871"/>
      <c r="T6871"/>
    </row>
    <row r="6872" spans="16:20" x14ac:dyDescent="0.3">
      <c r="P6872"/>
      <c r="Q6872"/>
      <c r="R6872"/>
      <c r="S6872"/>
      <c r="T6872"/>
    </row>
    <row r="6873" spans="16:20" x14ac:dyDescent="0.3">
      <c r="P6873"/>
      <c r="Q6873"/>
      <c r="R6873"/>
      <c r="S6873"/>
      <c r="T6873"/>
    </row>
    <row r="6874" spans="16:20" x14ac:dyDescent="0.3">
      <c r="P6874"/>
      <c r="Q6874"/>
      <c r="R6874"/>
      <c r="S6874"/>
      <c r="T6874"/>
    </row>
    <row r="6875" spans="16:20" x14ac:dyDescent="0.3">
      <c r="P6875"/>
      <c r="Q6875"/>
      <c r="R6875"/>
      <c r="S6875"/>
      <c r="T6875"/>
    </row>
    <row r="6876" spans="16:20" x14ac:dyDescent="0.3">
      <c r="P6876"/>
      <c r="Q6876"/>
      <c r="R6876"/>
      <c r="S6876"/>
      <c r="T6876"/>
    </row>
    <row r="6877" spans="16:20" x14ac:dyDescent="0.3">
      <c r="P6877"/>
      <c r="Q6877"/>
      <c r="R6877"/>
      <c r="S6877"/>
      <c r="T6877"/>
    </row>
    <row r="6878" spans="16:20" x14ac:dyDescent="0.3">
      <c r="P6878"/>
      <c r="Q6878"/>
      <c r="R6878"/>
      <c r="S6878"/>
      <c r="T6878"/>
    </row>
    <row r="6879" spans="16:20" x14ac:dyDescent="0.3">
      <c r="P6879"/>
      <c r="Q6879"/>
      <c r="R6879"/>
      <c r="S6879"/>
      <c r="T6879"/>
    </row>
    <row r="6880" spans="16:20" x14ac:dyDescent="0.3">
      <c r="P6880"/>
      <c r="Q6880"/>
      <c r="R6880"/>
      <c r="S6880"/>
      <c r="T6880"/>
    </row>
    <row r="6881" spans="16:20" x14ac:dyDescent="0.3">
      <c r="P6881"/>
      <c r="Q6881"/>
      <c r="R6881"/>
      <c r="S6881"/>
      <c r="T6881"/>
    </row>
    <row r="6882" spans="16:20" x14ac:dyDescent="0.3">
      <c r="P6882"/>
      <c r="Q6882"/>
      <c r="R6882"/>
      <c r="S6882"/>
      <c r="T6882"/>
    </row>
    <row r="6883" spans="16:20" x14ac:dyDescent="0.3">
      <c r="P6883"/>
      <c r="Q6883"/>
      <c r="R6883"/>
      <c r="S6883"/>
      <c r="T6883"/>
    </row>
    <row r="6884" spans="16:20" x14ac:dyDescent="0.3">
      <c r="P6884"/>
      <c r="Q6884"/>
      <c r="R6884"/>
      <c r="S6884"/>
      <c r="T6884"/>
    </row>
    <row r="6885" spans="16:20" x14ac:dyDescent="0.3">
      <c r="P6885"/>
      <c r="Q6885"/>
      <c r="R6885"/>
      <c r="S6885"/>
      <c r="T6885"/>
    </row>
    <row r="6886" spans="16:20" x14ac:dyDescent="0.3">
      <c r="P6886"/>
      <c r="Q6886"/>
      <c r="R6886"/>
      <c r="S6886"/>
      <c r="T6886"/>
    </row>
    <row r="6887" spans="16:20" x14ac:dyDescent="0.3">
      <c r="P6887"/>
      <c r="Q6887"/>
      <c r="R6887"/>
      <c r="S6887"/>
      <c r="T6887"/>
    </row>
    <row r="6888" spans="16:20" x14ac:dyDescent="0.3">
      <c r="P6888"/>
      <c r="Q6888"/>
      <c r="R6888"/>
      <c r="S6888"/>
      <c r="T6888"/>
    </row>
    <row r="6889" spans="16:20" x14ac:dyDescent="0.3">
      <c r="P6889"/>
      <c r="Q6889"/>
      <c r="R6889"/>
      <c r="S6889"/>
      <c r="T6889"/>
    </row>
    <row r="6890" spans="16:20" x14ac:dyDescent="0.3">
      <c r="P6890"/>
      <c r="Q6890"/>
      <c r="R6890"/>
      <c r="S6890"/>
      <c r="T6890"/>
    </row>
    <row r="6891" spans="16:20" x14ac:dyDescent="0.3">
      <c r="P6891"/>
      <c r="Q6891"/>
      <c r="R6891"/>
      <c r="S6891"/>
      <c r="T6891"/>
    </row>
    <row r="6892" spans="16:20" x14ac:dyDescent="0.3">
      <c r="P6892"/>
      <c r="Q6892"/>
      <c r="R6892"/>
      <c r="S6892"/>
      <c r="T6892"/>
    </row>
    <row r="6893" spans="16:20" x14ac:dyDescent="0.3">
      <c r="P6893"/>
      <c r="Q6893"/>
      <c r="R6893"/>
      <c r="S6893"/>
      <c r="T6893"/>
    </row>
    <row r="6894" spans="16:20" x14ac:dyDescent="0.3">
      <c r="P6894"/>
      <c r="Q6894"/>
      <c r="R6894"/>
      <c r="S6894"/>
      <c r="T6894"/>
    </row>
    <row r="6895" spans="16:20" x14ac:dyDescent="0.3">
      <c r="P6895"/>
      <c r="Q6895"/>
      <c r="R6895"/>
      <c r="S6895"/>
      <c r="T6895"/>
    </row>
    <row r="6896" spans="16:20" x14ac:dyDescent="0.3">
      <c r="P6896"/>
      <c r="Q6896"/>
      <c r="R6896"/>
      <c r="S6896"/>
      <c r="T6896"/>
    </row>
    <row r="6897" spans="16:20" x14ac:dyDescent="0.3">
      <c r="P6897"/>
      <c r="Q6897"/>
      <c r="R6897"/>
      <c r="S6897"/>
      <c r="T6897"/>
    </row>
    <row r="6898" spans="16:20" x14ac:dyDescent="0.3">
      <c r="P6898"/>
      <c r="Q6898"/>
      <c r="R6898"/>
      <c r="S6898"/>
      <c r="T6898"/>
    </row>
    <row r="6899" spans="16:20" x14ac:dyDescent="0.3">
      <c r="P6899"/>
      <c r="Q6899"/>
      <c r="R6899"/>
      <c r="S6899"/>
      <c r="T6899"/>
    </row>
    <row r="6900" spans="16:20" x14ac:dyDescent="0.3">
      <c r="P6900"/>
      <c r="Q6900"/>
      <c r="R6900"/>
      <c r="S6900"/>
      <c r="T6900"/>
    </row>
    <row r="6901" spans="16:20" x14ac:dyDescent="0.3">
      <c r="P6901"/>
      <c r="Q6901"/>
      <c r="R6901"/>
      <c r="S6901"/>
      <c r="T6901"/>
    </row>
    <row r="6902" spans="16:20" x14ac:dyDescent="0.3">
      <c r="P6902"/>
      <c r="Q6902"/>
      <c r="R6902"/>
      <c r="S6902"/>
      <c r="T6902"/>
    </row>
    <row r="6903" spans="16:20" x14ac:dyDescent="0.3">
      <c r="P6903"/>
      <c r="Q6903"/>
      <c r="R6903"/>
      <c r="S6903"/>
      <c r="T6903"/>
    </row>
    <row r="6904" spans="16:20" x14ac:dyDescent="0.3">
      <c r="P6904"/>
      <c r="Q6904"/>
      <c r="R6904"/>
      <c r="S6904"/>
      <c r="T6904"/>
    </row>
    <row r="6905" spans="16:20" x14ac:dyDescent="0.3">
      <c r="P6905"/>
      <c r="Q6905"/>
      <c r="R6905"/>
      <c r="S6905"/>
      <c r="T6905"/>
    </row>
    <row r="6906" spans="16:20" x14ac:dyDescent="0.3">
      <c r="P6906"/>
      <c r="Q6906"/>
      <c r="R6906"/>
      <c r="S6906"/>
      <c r="T6906"/>
    </row>
    <row r="6907" spans="16:20" x14ac:dyDescent="0.3">
      <c r="P6907"/>
      <c r="Q6907"/>
      <c r="R6907"/>
      <c r="S6907"/>
      <c r="T6907"/>
    </row>
    <row r="6908" spans="16:20" x14ac:dyDescent="0.3">
      <c r="P6908"/>
      <c r="Q6908"/>
      <c r="R6908"/>
      <c r="S6908"/>
      <c r="T6908"/>
    </row>
    <row r="6909" spans="16:20" x14ac:dyDescent="0.3">
      <c r="P6909"/>
      <c r="Q6909"/>
      <c r="R6909"/>
      <c r="S6909"/>
      <c r="T6909"/>
    </row>
    <row r="6910" spans="16:20" x14ac:dyDescent="0.3">
      <c r="P6910"/>
      <c r="Q6910"/>
      <c r="R6910"/>
      <c r="S6910"/>
      <c r="T6910"/>
    </row>
    <row r="6911" spans="16:20" x14ac:dyDescent="0.3">
      <c r="P6911"/>
      <c r="Q6911"/>
      <c r="R6911"/>
      <c r="S6911"/>
      <c r="T6911"/>
    </row>
    <row r="6912" spans="16:20" x14ac:dyDescent="0.3">
      <c r="P6912"/>
      <c r="Q6912"/>
      <c r="R6912"/>
      <c r="S6912"/>
      <c r="T6912"/>
    </row>
    <row r="6913" spans="16:20" x14ac:dyDescent="0.3">
      <c r="P6913"/>
      <c r="Q6913"/>
      <c r="R6913"/>
      <c r="S6913"/>
      <c r="T6913"/>
    </row>
    <row r="6914" spans="16:20" x14ac:dyDescent="0.3">
      <c r="P6914"/>
      <c r="Q6914"/>
      <c r="R6914"/>
      <c r="S6914"/>
      <c r="T6914"/>
    </row>
    <row r="6915" spans="16:20" x14ac:dyDescent="0.3">
      <c r="P6915"/>
      <c r="Q6915"/>
      <c r="R6915"/>
      <c r="S6915"/>
      <c r="T6915"/>
    </row>
    <row r="6916" spans="16:20" x14ac:dyDescent="0.3">
      <c r="P6916"/>
      <c r="Q6916"/>
      <c r="R6916"/>
      <c r="S6916"/>
      <c r="T6916"/>
    </row>
    <row r="6917" spans="16:20" x14ac:dyDescent="0.3">
      <c r="P6917"/>
      <c r="Q6917"/>
      <c r="R6917"/>
      <c r="S6917"/>
      <c r="T6917"/>
    </row>
    <row r="6918" spans="16:20" x14ac:dyDescent="0.3">
      <c r="P6918"/>
      <c r="Q6918"/>
      <c r="R6918"/>
      <c r="S6918"/>
      <c r="T6918"/>
    </row>
    <row r="6919" spans="16:20" x14ac:dyDescent="0.3">
      <c r="P6919"/>
      <c r="Q6919"/>
      <c r="R6919"/>
      <c r="S6919"/>
      <c r="T6919"/>
    </row>
    <row r="6920" spans="16:20" x14ac:dyDescent="0.3">
      <c r="P6920"/>
      <c r="Q6920"/>
      <c r="R6920"/>
      <c r="S6920"/>
      <c r="T6920"/>
    </row>
    <row r="6921" spans="16:20" x14ac:dyDescent="0.3">
      <c r="P6921"/>
      <c r="Q6921"/>
      <c r="R6921"/>
      <c r="S6921"/>
      <c r="T6921"/>
    </row>
    <row r="6922" spans="16:20" x14ac:dyDescent="0.3">
      <c r="P6922"/>
      <c r="Q6922"/>
      <c r="R6922"/>
      <c r="S6922"/>
      <c r="T6922"/>
    </row>
    <row r="6923" spans="16:20" x14ac:dyDescent="0.3">
      <c r="P6923"/>
      <c r="Q6923"/>
      <c r="R6923"/>
      <c r="S6923"/>
      <c r="T6923"/>
    </row>
    <row r="6924" spans="16:20" x14ac:dyDescent="0.3">
      <c r="P6924"/>
      <c r="Q6924"/>
      <c r="R6924"/>
      <c r="S6924"/>
      <c r="T6924"/>
    </row>
    <row r="6925" spans="16:20" x14ac:dyDescent="0.3">
      <c r="P6925"/>
      <c r="Q6925"/>
      <c r="R6925"/>
      <c r="S6925"/>
      <c r="T6925"/>
    </row>
    <row r="6926" spans="16:20" x14ac:dyDescent="0.3">
      <c r="P6926"/>
      <c r="Q6926"/>
      <c r="R6926"/>
      <c r="S6926"/>
      <c r="T6926"/>
    </row>
    <row r="6927" spans="16:20" x14ac:dyDescent="0.3">
      <c r="P6927"/>
      <c r="Q6927"/>
      <c r="R6927"/>
      <c r="S6927"/>
      <c r="T6927"/>
    </row>
    <row r="6928" spans="16:20" x14ac:dyDescent="0.3">
      <c r="P6928"/>
      <c r="Q6928"/>
      <c r="R6928"/>
      <c r="S6928"/>
      <c r="T6928"/>
    </row>
    <row r="6929" spans="16:20" x14ac:dyDescent="0.3">
      <c r="P6929"/>
      <c r="Q6929"/>
      <c r="R6929"/>
      <c r="S6929"/>
      <c r="T6929"/>
    </row>
    <row r="6930" spans="16:20" x14ac:dyDescent="0.3">
      <c r="P6930"/>
      <c r="Q6930"/>
      <c r="R6930"/>
      <c r="S6930"/>
      <c r="T6930"/>
    </row>
    <row r="6931" spans="16:20" x14ac:dyDescent="0.3">
      <c r="P6931"/>
      <c r="Q6931"/>
      <c r="R6931"/>
      <c r="S6931"/>
      <c r="T6931"/>
    </row>
    <row r="6932" spans="16:20" x14ac:dyDescent="0.3">
      <c r="P6932"/>
      <c r="Q6932"/>
      <c r="R6932"/>
      <c r="S6932"/>
      <c r="T6932"/>
    </row>
    <row r="6933" spans="16:20" x14ac:dyDescent="0.3">
      <c r="P6933"/>
      <c r="Q6933"/>
      <c r="R6933"/>
      <c r="S6933"/>
      <c r="T6933"/>
    </row>
    <row r="6934" spans="16:20" x14ac:dyDescent="0.3">
      <c r="P6934"/>
      <c r="Q6934"/>
      <c r="R6934"/>
      <c r="S6934"/>
      <c r="T6934"/>
    </row>
    <row r="6935" spans="16:20" x14ac:dyDescent="0.3">
      <c r="P6935"/>
      <c r="Q6935"/>
      <c r="R6935"/>
      <c r="S6935"/>
      <c r="T6935"/>
    </row>
    <row r="6936" spans="16:20" x14ac:dyDescent="0.3">
      <c r="P6936"/>
      <c r="Q6936"/>
      <c r="R6936"/>
      <c r="S6936"/>
      <c r="T6936"/>
    </row>
    <row r="6937" spans="16:20" x14ac:dyDescent="0.3">
      <c r="P6937"/>
      <c r="Q6937"/>
      <c r="R6937"/>
      <c r="S6937"/>
      <c r="T6937"/>
    </row>
    <row r="6938" spans="16:20" x14ac:dyDescent="0.3">
      <c r="P6938"/>
      <c r="Q6938"/>
      <c r="R6938"/>
      <c r="S6938"/>
      <c r="T6938"/>
    </row>
    <row r="6939" spans="16:20" x14ac:dyDescent="0.3">
      <c r="P6939"/>
      <c r="Q6939"/>
      <c r="R6939"/>
      <c r="S6939"/>
      <c r="T6939"/>
    </row>
    <row r="6940" spans="16:20" x14ac:dyDescent="0.3">
      <c r="P6940"/>
      <c r="Q6940"/>
      <c r="R6940"/>
      <c r="S6940"/>
      <c r="T6940"/>
    </row>
    <row r="6941" spans="16:20" x14ac:dyDescent="0.3">
      <c r="P6941"/>
      <c r="Q6941"/>
      <c r="R6941"/>
      <c r="S6941"/>
      <c r="T6941"/>
    </row>
    <row r="6942" spans="16:20" x14ac:dyDescent="0.3">
      <c r="P6942"/>
      <c r="Q6942"/>
      <c r="R6942"/>
      <c r="S6942"/>
      <c r="T6942"/>
    </row>
    <row r="6943" spans="16:20" x14ac:dyDescent="0.3">
      <c r="P6943"/>
      <c r="Q6943"/>
      <c r="R6943"/>
      <c r="S6943"/>
      <c r="T6943"/>
    </row>
    <row r="6944" spans="16:20" x14ac:dyDescent="0.3">
      <c r="P6944"/>
      <c r="Q6944"/>
      <c r="R6944"/>
      <c r="S6944"/>
      <c r="T6944"/>
    </row>
    <row r="6945" spans="16:20" x14ac:dyDescent="0.3">
      <c r="P6945"/>
      <c r="Q6945"/>
      <c r="R6945"/>
      <c r="S6945"/>
      <c r="T6945"/>
    </row>
    <row r="6946" spans="16:20" x14ac:dyDescent="0.3">
      <c r="P6946"/>
      <c r="Q6946"/>
      <c r="R6946"/>
      <c r="S6946"/>
      <c r="T6946"/>
    </row>
    <row r="6947" spans="16:20" x14ac:dyDescent="0.3">
      <c r="P6947"/>
      <c r="Q6947"/>
      <c r="R6947"/>
      <c r="S6947"/>
      <c r="T6947"/>
    </row>
    <row r="6948" spans="16:20" x14ac:dyDescent="0.3">
      <c r="P6948"/>
      <c r="Q6948"/>
      <c r="R6948"/>
      <c r="S6948"/>
      <c r="T6948"/>
    </row>
    <row r="6949" spans="16:20" x14ac:dyDescent="0.3">
      <c r="P6949"/>
      <c r="Q6949"/>
      <c r="R6949"/>
      <c r="S6949"/>
      <c r="T6949"/>
    </row>
    <row r="6950" spans="16:20" x14ac:dyDescent="0.3">
      <c r="P6950"/>
      <c r="Q6950"/>
      <c r="R6950"/>
      <c r="S6950"/>
      <c r="T6950"/>
    </row>
    <row r="6951" spans="16:20" x14ac:dyDescent="0.3">
      <c r="P6951"/>
      <c r="Q6951"/>
      <c r="R6951"/>
      <c r="S6951"/>
      <c r="T6951"/>
    </row>
    <row r="6952" spans="16:20" x14ac:dyDescent="0.3">
      <c r="P6952"/>
      <c r="Q6952"/>
      <c r="R6952"/>
      <c r="S6952"/>
      <c r="T6952"/>
    </row>
    <row r="6953" spans="16:20" x14ac:dyDescent="0.3">
      <c r="P6953"/>
      <c r="Q6953"/>
      <c r="R6953"/>
      <c r="S6953"/>
      <c r="T6953"/>
    </row>
    <row r="6954" spans="16:20" x14ac:dyDescent="0.3">
      <c r="P6954"/>
      <c r="Q6954"/>
      <c r="R6954"/>
      <c r="S6954"/>
      <c r="T6954"/>
    </row>
    <row r="6955" spans="16:20" x14ac:dyDescent="0.3">
      <c r="P6955"/>
      <c r="Q6955"/>
      <c r="R6955"/>
      <c r="S6955"/>
      <c r="T6955"/>
    </row>
    <row r="6956" spans="16:20" x14ac:dyDescent="0.3">
      <c r="P6956"/>
      <c r="Q6956"/>
      <c r="R6956"/>
      <c r="S6956"/>
      <c r="T6956"/>
    </row>
    <row r="6957" spans="16:20" x14ac:dyDescent="0.3">
      <c r="P6957"/>
      <c r="Q6957"/>
      <c r="R6957"/>
      <c r="S6957"/>
      <c r="T6957"/>
    </row>
    <row r="6958" spans="16:20" x14ac:dyDescent="0.3">
      <c r="P6958"/>
      <c r="Q6958"/>
      <c r="R6958"/>
      <c r="S6958"/>
      <c r="T6958"/>
    </row>
    <row r="6959" spans="16:20" x14ac:dyDescent="0.3">
      <c r="P6959"/>
      <c r="Q6959"/>
      <c r="R6959"/>
      <c r="S6959"/>
      <c r="T6959"/>
    </row>
    <row r="6960" spans="16:20" x14ac:dyDescent="0.3">
      <c r="P6960"/>
      <c r="Q6960"/>
      <c r="R6960"/>
      <c r="S6960"/>
      <c r="T6960"/>
    </row>
    <row r="6961" spans="16:20" x14ac:dyDescent="0.3">
      <c r="P6961"/>
      <c r="Q6961"/>
      <c r="R6961"/>
      <c r="S6961"/>
      <c r="T6961"/>
    </row>
    <row r="6962" spans="16:20" x14ac:dyDescent="0.3">
      <c r="P6962"/>
      <c r="Q6962"/>
      <c r="R6962"/>
      <c r="S6962"/>
      <c r="T6962"/>
    </row>
    <row r="6963" spans="16:20" x14ac:dyDescent="0.3">
      <c r="P6963"/>
      <c r="Q6963"/>
      <c r="R6963"/>
      <c r="S6963"/>
      <c r="T6963"/>
    </row>
    <row r="6964" spans="16:20" x14ac:dyDescent="0.3">
      <c r="P6964"/>
      <c r="Q6964"/>
      <c r="R6964"/>
      <c r="S6964"/>
      <c r="T6964"/>
    </row>
    <row r="6965" spans="16:20" x14ac:dyDescent="0.3">
      <c r="P6965"/>
      <c r="Q6965"/>
      <c r="R6965"/>
      <c r="S6965"/>
      <c r="T6965"/>
    </row>
    <row r="6966" spans="16:20" x14ac:dyDescent="0.3">
      <c r="P6966"/>
      <c r="Q6966"/>
      <c r="R6966"/>
      <c r="S6966"/>
      <c r="T6966"/>
    </row>
    <row r="6967" spans="16:20" x14ac:dyDescent="0.3">
      <c r="P6967"/>
      <c r="Q6967"/>
      <c r="R6967"/>
      <c r="S6967"/>
      <c r="T6967"/>
    </row>
    <row r="6968" spans="16:20" x14ac:dyDescent="0.3">
      <c r="P6968"/>
      <c r="Q6968"/>
      <c r="R6968"/>
      <c r="S6968"/>
      <c r="T6968"/>
    </row>
    <row r="6969" spans="16:20" x14ac:dyDescent="0.3">
      <c r="P6969"/>
      <c r="Q6969"/>
      <c r="R6969"/>
      <c r="S6969"/>
      <c r="T6969"/>
    </row>
    <row r="6970" spans="16:20" x14ac:dyDescent="0.3">
      <c r="P6970"/>
      <c r="Q6970"/>
      <c r="R6970"/>
      <c r="S6970"/>
      <c r="T6970"/>
    </row>
    <row r="6971" spans="16:20" x14ac:dyDescent="0.3">
      <c r="P6971"/>
      <c r="Q6971"/>
      <c r="R6971"/>
      <c r="S6971"/>
      <c r="T6971"/>
    </row>
    <row r="6972" spans="16:20" x14ac:dyDescent="0.3">
      <c r="P6972"/>
      <c r="Q6972"/>
      <c r="R6972"/>
      <c r="S6972"/>
      <c r="T6972"/>
    </row>
    <row r="6973" spans="16:20" x14ac:dyDescent="0.3">
      <c r="P6973"/>
      <c r="Q6973"/>
      <c r="R6973"/>
      <c r="S6973"/>
      <c r="T6973"/>
    </row>
    <row r="6974" spans="16:20" x14ac:dyDescent="0.3">
      <c r="P6974"/>
      <c r="Q6974"/>
      <c r="R6974"/>
      <c r="S6974"/>
      <c r="T6974"/>
    </row>
    <row r="6975" spans="16:20" x14ac:dyDescent="0.3">
      <c r="P6975"/>
      <c r="Q6975"/>
      <c r="R6975"/>
      <c r="S6975"/>
      <c r="T6975"/>
    </row>
    <row r="6976" spans="16:20" x14ac:dyDescent="0.3">
      <c r="P6976"/>
      <c r="Q6976"/>
      <c r="R6976"/>
      <c r="S6976"/>
      <c r="T6976"/>
    </row>
    <row r="6977" spans="16:20" x14ac:dyDescent="0.3">
      <c r="P6977"/>
      <c r="Q6977"/>
      <c r="R6977"/>
      <c r="S6977"/>
      <c r="T6977"/>
    </row>
    <row r="6978" spans="16:20" x14ac:dyDescent="0.3">
      <c r="P6978"/>
      <c r="Q6978"/>
      <c r="R6978"/>
      <c r="S6978"/>
      <c r="T6978"/>
    </row>
    <row r="6979" spans="16:20" x14ac:dyDescent="0.3">
      <c r="P6979"/>
      <c r="Q6979"/>
      <c r="R6979"/>
      <c r="S6979"/>
      <c r="T6979"/>
    </row>
    <row r="6980" spans="16:20" x14ac:dyDescent="0.3">
      <c r="P6980"/>
      <c r="Q6980"/>
      <c r="R6980"/>
      <c r="S6980"/>
      <c r="T6980"/>
    </row>
    <row r="6981" spans="16:20" x14ac:dyDescent="0.3">
      <c r="P6981"/>
      <c r="Q6981"/>
      <c r="R6981"/>
      <c r="S6981"/>
      <c r="T6981"/>
    </row>
    <row r="6982" spans="16:20" x14ac:dyDescent="0.3">
      <c r="P6982"/>
      <c r="Q6982"/>
      <c r="R6982"/>
      <c r="S6982"/>
      <c r="T6982"/>
    </row>
    <row r="6983" spans="16:20" x14ac:dyDescent="0.3">
      <c r="P6983"/>
      <c r="Q6983"/>
      <c r="R6983"/>
      <c r="S6983"/>
      <c r="T6983"/>
    </row>
    <row r="6984" spans="16:20" x14ac:dyDescent="0.3">
      <c r="P6984"/>
      <c r="Q6984"/>
      <c r="R6984"/>
      <c r="S6984"/>
      <c r="T6984"/>
    </row>
    <row r="6985" spans="16:20" x14ac:dyDescent="0.3">
      <c r="P6985"/>
      <c r="Q6985"/>
      <c r="R6985"/>
      <c r="S6985"/>
      <c r="T6985"/>
    </row>
    <row r="6986" spans="16:20" x14ac:dyDescent="0.3">
      <c r="P6986"/>
      <c r="Q6986"/>
      <c r="R6986"/>
      <c r="S6986"/>
      <c r="T6986"/>
    </row>
    <row r="6987" spans="16:20" x14ac:dyDescent="0.3">
      <c r="P6987"/>
      <c r="Q6987"/>
      <c r="R6987"/>
      <c r="S6987"/>
      <c r="T6987"/>
    </row>
    <row r="6988" spans="16:20" x14ac:dyDescent="0.3">
      <c r="P6988"/>
      <c r="Q6988"/>
      <c r="R6988"/>
      <c r="S6988"/>
      <c r="T6988"/>
    </row>
    <row r="6989" spans="16:20" x14ac:dyDescent="0.3">
      <c r="P6989"/>
      <c r="Q6989"/>
      <c r="R6989"/>
      <c r="S6989"/>
      <c r="T6989"/>
    </row>
    <row r="6990" spans="16:20" x14ac:dyDescent="0.3">
      <c r="P6990"/>
      <c r="Q6990"/>
      <c r="R6990"/>
      <c r="S6990"/>
      <c r="T6990"/>
    </row>
    <row r="6991" spans="16:20" x14ac:dyDescent="0.3">
      <c r="P6991"/>
      <c r="Q6991"/>
      <c r="R6991"/>
      <c r="S6991"/>
      <c r="T6991"/>
    </row>
    <row r="6992" spans="16:20" x14ac:dyDescent="0.3">
      <c r="P6992"/>
      <c r="Q6992"/>
      <c r="R6992"/>
      <c r="S6992"/>
      <c r="T6992"/>
    </row>
    <row r="6993" spans="16:20" x14ac:dyDescent="0.3">
      <c r="P6993"/>
      <c r="Q6993"/>
      <c r="R6993"/>
      <c r="S6993"/>
      <c r="T6993"/>
    </row>
    <row r="6994" spans="16:20" x14ac:dyDescent="0.3">
      <c r="P6994"/>
      <c r="Q6994"/>
      <c r="R6994"/>
      <c r="S6994"/>
      <c r="T6994"/>
    </row>
    <row r="6995" spans="16:20" x14ac:dyDescent="0.3">
      <c r="P6995"/>
      <c r="Q6995"/>
      <c r="R6995"/>
      <c r="S6995"/>
      <c r="T6995"/>
    </row>
    <row r="6996" spans="16:20" x14ac:dyDescent="0.3">
      <c r="P6996"/>
      <c r="Q6996"/>
      <c r="R6996"/>
      <c r="S6996"/>
      <c r="T6996"/>
    </row>
    <row r="6997" spans="16:20" x14ac:dyDescent="0.3">
      <c r="P6997"/>
      <c r="Q6997"/>
      <c r="R6997"/>
      <c r="S6997"/>
      <c r="T6997"/>
    </row>
    <row r="6998" spans="16:20" x14ac:dyDescent="0.3">
      <c r="P6998"/>
      <c r="Q6998"/>
      <c r="R6998"/>
      <c r="S6998"/>
      <c r="T6998"/>
    </row>
    <row r="6999" spans="16:20" x14ac:dyDescent="0.3">
      <c r="P6999"/>
      <c r="Q6999"/>
      <c r="R6999"/>
      <c r="S6999"/>
      <c r="T6999"/>
    </row>
    <row r="7000" spans="16:20" x14ac:dyDescent="0.3">
      <c r="P7000"/>
      <c r="Q7000"/>
      <c r="R7000"/>
      <c r="S7000"/>
      <c r="T7000"/>
    </row>
    <row r="7001" spans="16:20" x14ac:dyDescent="0.3">
      <c r="P7001"/>
      <c r="Q7001"/>
      <c r="R7001"/>
      <c r="S7001"/>
      <c r="T7001"/>
    </row>
    <row r="7002" spans="16:20" x14ac:dyDescent="0.3">
      <c r="P7002"/>
      <c r="Q7002"/>
      <c r="R7002"/>
      <c r="S7002"/>
      <c r="T7002"/>
    </row>
    <row r="7003" spans="16:20" x14ac:dyDescent="0.3">
      <c r="P7003"/>
      <c r="Q7003"/>
      <c r="R7003"/>
      <c r="S7003"/>
      <c r="T7003"/>
    </row>
    <row r="7004" spans="16:20" x14ac:dyDescent="0.3">
      <c r="P7004"/>
      <c r="Q7004"/>
      <c r="R7004"/>
      <c r="S7004"/>
      <c r="T7004"/>
    </row>
    <row r="7005" spans="16:20" x14ac:dyDescent="0.3">
      <c r="P7005"/>
      <c r="Q7005"/>
      <c r="R7005"/>
      <c r="S7005"/>
      <c r="T7005"/>
    </row>
    <row r="7006" spans="16:20" x14ac:dyDescent="0.3">
      <c r="P7006"/>
      <c r="Q7006"/>
      <c r="R7006"/>
      <c r="S7006"/>
      <c r="T7006"/>
    </row>
    <row r="7007" spans="16:20" x14ac:dyDescent="0.3">
      <c r="P7007"/>
      <c r="Q7007"/>
      <c r="R7007"/>
      <c r="S7007"/>
      <c r="T7007"/>
    </row>
    <row r="7008" spans="16:20" x14ac:dyDescent="0.3">
      <c r="P7008"/>
      <c r="Q7008"/>
      <c r="R7008"/>
      <c r="S7008"/>
      <c r="T7008"/>
    </row>
    <row r="7009" spans="16:20" x14ac:dyDescent="0.3">
      <c r="P7009"/>
      <c r="Q7009"/>
      <c r="R7009"/>
      <c r="S7009"/>
      <c r="T7009"/>
    </row>
    <row r="7010" spans="16:20" x14ac:dyDescent="0.3">
      <c r="P7010"/>
      <c r="Q7010"/>
      <c r="R7010"/>
      <c r="S7010"/>
      <c r="T7010"/>
    </row>
    <row r="7011" spans="16:20" x14ac:dyDescent="0.3">
      <c r="P7011"/>
      <c r="Q7011"/>
      <c r="R7011"/>
      <c r="S7011"/>
      <c r="T7011"/>
    </row>
    <row r="7012" spans="16:20" x14ac:dyDescent="0.3">
      <c r="P7012"/>
      <c r="Q7012"/>
      <c r="R7012"/>
      <c r="S7012"/>
      <c r="T7012"/>
    </row>
    <row r="7013" spans="16:20" x14ac:dyDescent="0.3">
      <c r="P7013"/>
      <c r="Q7013"/>
      <c r="R7013"/>
      <c r="S7013"/>
      <c r="T7013"/>
    </row>
    <row r="7014" spans="16:20" x14ac:dyDescent="0.3">
      <c r="P7014"/>
      <c r="Q7014"/>
      <c r="R7014"/>
      <c r="S7014"/>
      <c r="T7014"/>
    </row>
    <row r="7015" spans="16:20" x14ac:dyDescent="0.3">
      <c r="P7015"/>
      <c r="Q7015"/>
      <c r="R7015"/>
      <c r="S7015"/>
      <c r="T7015"/>
    </row>
    <row r="7016" spans="16:20" x14ac:dyDescent="0.3">
      <c r="P7016"/>
      <c r="Q7016"/>
      <c r="R7016"/>
      <c r="S7016"/>
      <c r="T7016"/>
    </row>
    <row r="7017" spans="16:20" x14ac:dyDescent="0.3">
      <c r="P7017"/>
      <c r="Q7017"/>
      <c r="R7017"/>
      <c r="S7017"/>
      <c r="T7017"/>
    </row>
    <row r="7018" spans="16:20" x14ac:dyDescent="0.3">
      <c r="P7018"/>
      <c r="Q7018"/>
      <c r="R7018"/>
      <c r="S7018"/>
      <c r="T7018"/>
    </row>
    <row r="7019" spans="16:20" x14ac:dyDescent="0.3">
      <c r="P7019"/>
      <c r="Q7019"/>
      <c r="R7019"/>
      <c r="S7019"/>
      <c r="T7019"/>
    </row>
    <row r="7020" spans="16:20" x14ac:dyDescent="0.3">
      <c r="P7020"/>
      <c r="Q7020"/>
      <c r="R7020"/>
      <c r="S7020"/>
      <c r="T7020"/>
    </row>
    <row r="7021" spans="16:20" x14ac:dyDescent="0.3">
      <c r="P7021"/>
      <c r="Q7021"/>
      <c r="R7021"/>
      <c r="S7021"/>
      <c r="T7021"/>
    </row>
    <row r="7022" spans="16:20" x14ac:dyDescent="0.3">
      <c r="P7022"/>
      <c r="Q7022"/>
      <c r="R7022"/>
      <c r="S7022"/>
      <c r="T7022"/>
    </row>
    <row r="7023" spans="16:20" x14ac:dyDescent="0.3">
      <c r="P7023"/>
      <c r="Q7023"/>
      <c r="R7023"/>
      <c r="S7023"/>
      <c r="T7023"/>
    </row>
    <row r="7024" spans="16:20" x14ac:dyDescent="0.3">
      <c r="P7024"/>
      <c r="Q7024"/>
      <c r="R7024"/>
      <c r="S7024"/>
      <c r="T7024"/>
    </row>
    <row r="7025" spans="16:20" x14ac:dyDescent="0.3">
      <c r="P7025"/>
      <c r="Q7025"/>
      <c r="R7025"/>
      <c r="S7025"/>
      <c r="T7025"/>
    </row>
    <row r="7026" spans="16:20" x14ac:dyDescent="0.3">
      <c r="P7026"/>
      <c r="Q7026"/>
      <c r="R7026"/>
      <c r="S7026"/>
      <c r="T7026"/>
    </row>
    <row r="7027" spans="16:20" x14ac:dyDescent="0.3">
      <c r="P7027"/>
      <c r="Q7027"/>
      <c r="R7027"/>
      <c r="S7027"/>
      <c r="T7027"/>
    </row>
    <row r="7028" spans="16:20" x14ac:dyDescent="0.3">
      <c r="P7028"/>
      <c r="Q7028"/>
      <c r="R7028"/>
      <c r="S7028"/>
      <c r="T7028"/>
    </row>
    <row r="7029" spans="16:20" x14ac:dyDescent="0.3">
      <c r="P7029"/>
      <c r="Q7029"/>
      <c r="R7029"/>
      <c r="S7029"/>
      <c r="T7029"/>
    </row>
    <row r="7030" spans="16:20" x14ac:dyDescent="0.3">
      <c r="P7030"/>
      <c r="Q7030"/>
      <c r="R7030"/>
      <c r="S7030"/>
      <c r="T7030"/>
    </row>
    <row r="7031" spans="16:20" x14ac:dyDescent="0.3">
      <c r="P7031"/>
      <c r="Q7031"/>
      <c r="R7031"/>
      <c r="S7031"/>
      <c r="T7031"/>
    </row>
    <row r="7032" spans="16:20" x14ac:dyDescent="0.3">
      <c r="P7032"/>
      <c r="Q7032"/>
      <c r="R7032"/>
      <c r="S7032"/>
      <c r="T7032"/>
    </row>
    <row r="7033" spans="16:20" x14ac:dyDescent="0.3">
      <c r="P7033"/>
      <c r="Q7033"/>
      <c r="R7033"/>
      <c r="S7033"/>
      <c r="T7033"/>
    </row>
    <row r="7034" spans="16:20" x14ac:dyDescent="0.3">
      <c r="P7034"/>
      <c r="Q7034"/>
      <c r="R7034"/>
      <c r="S7034"/>
      <c r="T7034"/>
    </row>
    <row r="7035" spans="16:20" x14ac:dyDescent="0.3">
      <c r="P7035"/>
      <c r="Q7035"/>
      <c r="R7035"/>
      <c r="S7035"/>
      <c r="T7035"/>
    </row>
    <row r="7036" spans="16:20" x14ac:dyDescent="0.3">
      <c r="P7036"/>
      <c r="Q7036"/>
      <c r="R7036"/>
      <c r="S7036"/>
      <c r="T7036"/>
    </row>
    <row r="7037" spans="16:20" x14ac:dyDescent="0.3">
      <c r="P7037"/>
      <c r="Q7037"/>
      <c r="R7037"/>
      <c r="S7037"/>
      <c r="T7037"/>
    </row>
    <row r="7038" spans="16:20" x14ac:dyDescent="0.3">
      <c r="P7038"/>
      <c r="Q7038"/>
      <c r="R7038"/>
      <c r="S7038"/>
      <c r="T7038"/>
    </row>
    <row r="7039" spans="16:20" x14ac:dyDescent="0.3">
      <c r="P7039"/>
      <c r="Q7039"/>
      <c r="R7039"/>
      <c r="S7039"/>
      <c r="T7039"/>
    </row>
    <row r="7040" spans="16:20" x14ac:dyDescent="0.3">
      <c r="P7040"/>
      <c r="Q7040"/>
      <c r="R7040"/>
      <c r="S7040"/>
      <c r="T7040"/>
    </row>
    <row r="7041" spans="16:20" x14ac:dyDescent="0.3">
      <c r="P7041"/>
      <c r="Q7041"/>
      <c r="R7041"/>
      <c r="S7041"/>
      <c r="T7041"/>
    </row>
    <row r="7042" spans="16:20" x14ac:dyDescent="0.3">
      <c r="P7042"/>
      <c r="Q7042"/>
      <c r="R7042"/>
      <c r="S7042"/>
      <c r="T7042"/>
    </row>
    <row r="7043" spans="16:20" x14ac:dyDescent="0.3">
      <c r="P7043"/>
      <c r="Q7043"/>
      <c r="R7043"/>
      <c r="S7043"/>
      <c r="T7043"/>
    </row>
    <row r="7044" spans="16:20" x14ac:dyDescent="0.3">
      <c r="P7044"/>
      <c r="Q7044"/>
      <c r="R7044"/>
      <c r="S7044"/>
      <c r="T7044"/>
    </row>
    <row r="7045" spans="16:20" x14ac:dyDescent="0.3">
      <c r="P7045"/>
      <c r="Q7045"/>
      <c r="R7045"/>
      <c r="S7045"/>
      <c r="T7045"/>
    </row>
    <row r="7046" spans="16:20" x14ac:dyDescent="0.3">
      <c r="P7046"/>
      <c r="Q7046"/>
      <c r="R7046"/>
      <c r="S7046"/>
      <c r="T7046"/>
    </row>
    <row r="7047" spans="16:20" x14ac:dyDescent="0.3">
      <c r="P7047"/>
      <c r="Q7047"/>
      <c r="R7047"/>
      <c r="S7047"/>
      <c r="T7047"/>
    </row>
    <row r="7048" spans="16:20" x14ac:dyDescent="0.3">
      <c r="P7048"/>
      <c r="Q7048"/>
      <c r="R7048"/>
      <c r="S7048"/>
      <c r="T7048"/>
    </row>
    <row r="7049" spans="16:20" x14ac:dyDescent="0.3">
      <c r="P7049"/>
      <c r="Q7049"/>
      <c r="R7049"/>
      <c r="S7049"/>
      <c r="T7049"/>
    </row>
    <row r="7050" spans="16:20" x14ac:dyDescent="0.3">
      <c r="P7050"/>
      <c r="Q7050"/>
      <c r="R7050"/>
      <c r="S7050"/>
      <c r="T7050"/>
    </row>
    <row r="7051" spans="16:20" x14ac:dyDescent="0.3">
      <c r="P7051"/>
      <c r="Q7051"/>
      <c r="R7051"/>
      <c r="S7051"/>
      <c r="T7051"/>
    </row>
    <row r="7052" spans="16:20" x14ac:dyDescent="0.3">
      <c r="P7052"/>
      <c r="Q7052"/>
      <c r="R7052"/>
      <c r="S7052"/>
      <c r="T7052"/>
    </row>
    <row r="7053" spans="16:20" x14ac:dyDescent="0.3">
      <c r="P7053"/>
      <c r="Q7053"/>
      <c r="R7053"/>
      <c r="S7053"/>
      <c r="T7053"/>
    </row>
    <row r="7054" spans="16:20" x14ac:dyDescent="0.3">
      <c r="P7054"/>
      <c r="Q7054"/>
      <c r="R7054"/>
      <c r="S7054"/>
      <c r="T7054"/>
    </row>
    <row r="7055" spans="16:20" x14ac:dyDescent="0.3">
      <c r="P7055"/>
      <c r="Q7055"/>
      <c r="R7055"/>
      <c r="S7055"/>
      <c r="T7055"/>
    </row>
    <row r="7056" spans="16:20" x14ac:dyDescent="0.3">
      <c r="P7056"/>
      <c r="Q7056"/>
      <c r="R7056"/>
      <c r="S7056"/>
      <c r="T7056"/>
    </row>
    <row r="7057" spans="16:20" x14ac:dyDescent="0.3">
      <c r="P7057"/>
      <c r="Q7057"/>
      <c r="R7057"/>
      <c r="S7057"/>
      <c r="T7057"/>
    </row>
    <row r="7058" spans="16:20" x14ac:dyDescent="0.3">
      <c r="P7058"/>
      <c r="Q7058"/>
      <c r="R7058"/>
      <c r="S7058"/>
      <c r="T7058"/>
    </row>
    <row r="7059" spans="16:20" x14ac:dyDescent="0.3">
      <c r="P7059"/>
      <c r="Q7059"/>
      <c r="R7059"/>
      <c r="S7059"/>
      <c r="T7059"/>
    </row>
    <row r="7060" spans="16:20" x14ac:dyDescent="0.3">
      <c r="P7060"/>
      <c r="Q7060"/>
      <c r="R7060"/>
      <c r="S7060"/>
      <c r="T7060"/>
    </row>
    <row r="7061" spans="16:20" x14ac:dyDescent="0.3">
      <c r="P7061"/>
      <c r="Q7061"/>
      <c r="R7061"/>
      <c r="S7061"/>
      <c r="T7061"/>
    </row>
    <row r="7062" spans="16:20" x14ac:dyDescent="0.3">
      <c r="P7062"/>
      <c r="Q7062"/>
      <c r="R7062"/>
      <c r="S7062"/>
      <c r="T7062"/>
    </row>
    <row r="7063" spans="16:20" x14ac:dyDescent="0.3">
      <c r="P7063"/>
      <c r="Q7063"/>
      <c r="R7063"/>
      <c r="S7063"/>
      <c r="T7063"/>
    </row>
    <row r="7064" spans="16:20" x14ac:dyDescent="0.3">
      <c r="P7064"/>
      <c r="Q7064"/>
      <c r="R7064"/>
      <c r="S7064"/>
      <c r="T7064"/>
    </row>
    <row r="7065" spans="16:20" x14ac:dyDescent="0.3">
      <c r="P7065"/>
      <c r="Q7065"/>
      <c r="R7065"/>
      <c r="S7065"/>
      <c r="T7065"/>
    </row>
    <row r="7066" spans="16:20" x14ac:dyDescent="0.3">
      <c r="P7066"/>
      <c r="Q7066"/>
      <c r="R7066"/>
      <c r="S7066"/>
      <c r="T7066"/>
    </row>
    <row r="7067" spans="16:20" x14ac:dyDescent="0.3">
      <c r="P7067"/>
      <c r="Q7067"/>
      <c r="R7067"/>
      <c r="S7067"/>
      <c r="T7067"/>
    </row>
    <row r="7068" spans="16:20" x14ac:dyDescent="0.3">
      <c r="P7068"/>
      <c r="Q7068"/>
      <c r="R7068"/>
      <c r="S7068"/>
      <c r="T7068"/>
    </row>
    <row r="7069" spans="16:20" x14ac:dyDescent="0.3">
      <c r="P7069"/>
      <c r="Q7069"/>
      <c r="R7069"/>
      <c r="S7069"/>
      <c r="T7069"/>
    </row>
    <row r="7070" spans="16:20" x14ac:dyDescent="0.3">
      <c r="P7070"/>
      <c r="Q7070"/>
      <c r="R7070"/>
      <c r="S7070"/>
      <c r="T7070"/>
    </row>
    <row r="7071" spans="16:20" x14ac:dyDescent="0.3">
      <c r="P7071"/>
      <c r="Q7071"/>
      <c r="R7071"/>
      <c r="S7071"/>
      <c r="T7071"/>
    </row>
    <row r="7072" spans="16:20" x14ac:dyDescent="0.3">
      <c r="P7072"/>
      <c r="Q7072"/>
      <c r="R7072"/>
      <c r="S7072"/>
      <c r="T7072"/>
    </row>
    <row r="7073" spans="16:20" x14ac:dyDescent="0.3">
      <c r="P7073"/>
      <c r="Q7073"/>
      <c r="R7073"/>
      <c r="S7073"/>
      <c r="T7073"/>
    </row>
    <row r="7074" spans="16:20" x14ac:dyDescent="0.3">
      <c r="P7074"/>
      <c r="Q7074"/>
      <c r="R7074"/>
      <c r="S7074"/>
      <c r="T7074"/>
    </row>
    <row r="7075" spans="16:20" x14ac:dyDescent="0.3">
      <c r="P7075"/>
      <c r="Q7075"/>
      <c r="R7075"/>
      <c r="S7075"/>
      <c r="T7075"/>
    </row>
    <row r="7076" spans="16:20" x14ac:dyDescent="0.3">
      <c r="P7076"/>
      <c r="Q7076"/>
      <c r="R7076"/>
      <c r="S7076"/>
      <c r="T7076"/>
    </row>
    <row r="7077" spans="16:20" x14ac:dyDescent="0.3">
      <c r="P7077"/>
      <c r="Q7077"/>
      <c r="R7077"/>
      <c r="S7077"/>
      <c r="T7077"/>
    </row>
    <row r="7078" spans="16:20" x14ac:dyDescent="0.3">
      <c r="P7078"/>
      <c r="Q7078"/>
      <c r="R7078"/>
      <c r="S7078"/>
      <c r="T7078"/>
    </row>
    <row r="7079" spans="16:20" x14ac:dyDescent="0.3">
      <c r="P7079"/>
      <c r="Q7079"/>
      <c r="R7079"/>
      <c r="S7079"/>
      <c r="T7079"/>
    </row>
    <row r="7080" spans="16:20" x14ac:dyDescent="0.3">
      <c r="P7080"/>
      <c r="Q7080"/>
      <c r="R7080"/>
      <c r="S7080"/>
      <c r="T7080"/>
    </row>
    <row r="7081" spans="16:20" x14ac:dyDescent="0.3">
      <c r="P7081"/>
      <c r="Q7081"/>
      <c r="R7081"/>
      <c r="S7081"/>
      <c r="T7081"/>
    </row>
    <row r="7082" spans="16:20" x14ac:dyDescent="0.3">
      <c r="P7082"/>
      <c r="Q7082"/>
      <c r="R7082"/>
      <c r="S7082"/>
      <c r="T7082"/>
    </row>
    <row r="7083" spans="16:20" x14ac:dyDescent="0.3">
      <c r="P7083"/>
      <c r="Q7083"/>
      <c r="R7083"/>
      <c r="S7083"/>
      <c r="T7083"/>
    </row>
    <row r="7084" spans="16:20" x14ac:dyDescent="0.3">
      <c r="P7084"/>
      <c r="Q7084"/>
      <c r="R7084"/>
      <c r="S7084"/>
      <c r="T7084"/>
    </row>
    <row r="7085" spans="16:20" x14ac:dyDescent="0.3">
      <c r="P7085"/>
      <c r="Q7085"/>
      <c r="R7085"/>
      <c r="S7085"/>
      <c r="T7085"/>
    </row>
    <row r="7086" spans="16:20" x14ac:dyDescent="0.3">
      <c r="P7086"/>
      <c r="Q7086"/>
      <c r="R7086"/>
      <c r="S7086"/>
      <c r="T7086"/>
    </row>
    <row r="7087" spans="16:20" x14ac:dyDescent="0.3">
      <c r="P7087"/>
      <c r="Q7087"/>
      <c r="R7087"/>
      <c r="S7087"/>
      <c r="T7087"/>
    </row>
    <row r="7088" spans="16:20" x14ac:dyDescent="0.3">
      <c r="P7088"/>
      <c r="Q7088"/>
      <c r="R7088"/>
      <c r="S7088"/>
      <c r="T7088"/>
    </row>
    <row r="7089" spans="16:20" x14ac:dyDescent="0.3">
      <c r="P7089"/>
      <c r="Q7089"/>
      <c r="R7089"/>
      <c r="S7089"/>
      <c r="T7089"/>
    </row>
    <row r="7090" spans="16:20" x14ac:dyDescent="0.3">
      <c r="P7090"/>
      <c r="Q7090"/>
      <c r="R7090"/>
      <c r="S7090"/>
      <c r="T7090"/>
    </row>
    <row r="7091" spans="16:20" x14ac:dyDescent="0.3">
      <c r="P7091"/>
      <c r="Q7091"/>
      <c r="R7091"/>
      <c r="S7091"/>
      <c r="T7091"/>
    </row>
    <row r="7092" spans="16:20" x14ac:dyDescent="0.3">
      <c r="P7092"/>
      <c r="Q7092"/>
      <c r="R7092"/>
      <c r="S7092"/>
      <c r="T7092"/>
    </row>
    <row r="7093" spans="16:20" x14ac:dyDescent="0.3">
      <c r="P7093"/>
      <c r="Q7093"/>
      <c r="R7093"/>
      <c r="S7093"/>
      <c r="T7093"/>
    </row>
    <row r="7094" spans="16:20" x14ac:dyDescent="0.3">
      <c r="P7094"/>
      <c r="Q7094"/>
      <c r="R7094"/>
      <c r="S7094"/>
      <c r="T7094"/>
    </row>
    <row r="7095" spans="16:20" x14ac:dyDescent="0.3">
      <c r="P7095"/>
      <c r="Q7095"/>
      <c r="R7095"/>
      <c r="S7095"/>
      <c r="T7095"/>
    </row>
    <row r="7096" spans="16:20" x14ac:dyDescent="0.3">
      <c r="P7096"/>
      <c r="Q7096"/>
      <c r="R7096"/>
      <c r="S7096"/>
      <c r="T7096"/>
    </row>
    <row r="7097" spans="16:20" x14ac:dyDescent="0.3">
      <c r="P7097"/>
      <c r="Q7097"/>
      <c r="R7097"/>
      <c r="S7097"/>
      <c r="T7097"/>
    </row>
    <row r="7098" spans="16:20" x14ac:dyDescent="0.3">
      <c r="P7098"/>
      <c r="Q7098"/>
      <c r="R7098"/>
      <c r="S7098"/>
      <c r="T7098"/>
    </row>
    <row r="7099" spans="16:20" x14ac:dyDescent="0.3">
      <c r="P7099"/>
      <c r="Q7099"/>
      <c r="R7099"/>
      <c r="S7099"/>
      <c r="T7099"/>
    </row>
    <row r="7100" spans="16:20" x14ac:dyDescent="0.3">
      <c r="P7100"/>
      <c r="Q7100"/>
      <c r="R7100"/>
      <c r="S7100"/>
      <c r="T7100"/>
    </row>
    <row r="7101" spans="16:20" x14ac:dyDescent="0.3">
      <c r="P7101"/>
      <c r="Q7101"/>
      <c r="R7101"/>
      <c r="S7101"/>
      <c r="T7101"/>
    </row>
    <row r="7102" spans="16:20" x14ac:dyDescent="0.3">
      <c r="P7102"/>
      <c r="Q7102"/>
      <c r="R7102"/>
      <c r="S7102"/>
      <c r="T7102"/>
    </row>
    <row r="7103" spans="16:20" x14ac:dyDescent="0.3">
      <c r="P7103"/>
      <c r="Q7103"/>
      <c r="R7103"/>
      <c r="S7103"/>
      <c r="T7103"/>
    </row>
    <row r="7104" spans="16:20" x14ac:dyDescent="0.3">
      <c r="P7104"/>
      <c r="Q7104"/>
      <c r="R7104"/>
      <c r="S7104"/>
      <c r="T7104"/>
    </row>
    <row r="7105" spans="16:20" x14ac:dyDescent="0.3">
      <c r="P7105"/>
      <c r="Q7105"/>
      <c r="R7105"/>
      <c r="S7105"/>
      <c r="T7105"/>
    </row>
    <row r="7106" spans="16:20" x14ac:dyDescent="0.3">
      <c r="P7106"/>
      <c r="Q7106"/>
      <c r="R7106"/>
      <c r="S7106"/>
      <c r="T7106"/>
    </row>
    <row r="7107" spans="16:20" x14ac:dyDescent="0.3">
      <c r="P7107"/>
      <c r="Q7107"/>
      <c r="R7107"/>
      <c r="S7107"/>
      <c r="T7107"/>
    </row>
    <row r="7108" spans="16:20" x14ac:dyDescent="0.3">
      <c r="P7108"/>
      <c r="Q7108"/>
      <c r="R7108"/>
      <c r="S7108"/>
      <c r="T7108"/>
    </row>
    <row r="7109" spans="16:20" x14ac:dyDescent="0.3">
      <c r="P7109"/>
      <c r="Q7109"/>
      <c r="R7109"/>
      <c r="S7109"/>
      <c r="T7109"/>
    </row>
    <row r="7110" spans="16:20" x14ac:dyDescent="0.3">
      <c r="P7110"/>
      <c r="Q7110"/>
      <c r="R7110"/>
      <c r="S7110"/>
      <c r="T7110"/>
    </row>
    <row r="7111" spans="16:20" x14ac:dyDescent="0.3">
      <c r="P7111"/>
      <c r="Q7111"/>
      <c r="R7111"/>
      <c r="S7111"/>
      <c r="T7111"/>
    </row>
    <row r="7112" spans="16:20" x14ac:dyDescent="0.3">
      <c r="P7112"/>
      <c r="Q7112"/>
      <c r="R7112"/>
      <c r="S7112"/>
      <c r="T7112"/>
    </row>
    <row r="7113" spans="16:20" x14ac:dyDescent="0.3">
      <c r="P7113"/>
      <c r="Q7113"/>
      <c r="R7113"/>
      <c r="S7113"/>
      <c r="T7113"/>
    </row>
    <row r="7114" spans="16:20" x14ac:dyDescent="0.3">
      <c r="P7114"/>
      <c r="Q7114"/>
      <c r="R7114"/>
      <c r="S7114"/>
      <c r="T7114"/>
    </row>
    <row r="7115" spans="16:20" x14ac:dyDescent="0.3">
      <c r="P7115"/>
      <c r="Q7115"/>
      <c r="R7115"/>
      <c r="S7115"/>
      <c r="T7115"/>
    </row>
    <row r="7116" spans="16:20" x14ac:dyDescent="0.3">
      <c r="P7116"/>
      <c r="Q7116"/>
      <c r="R7116"/>
      <c r="S7116"/>
      <c r="T7116"/>
    </row>
    <row r="7117" spans="16:20" x14ac:dyDescent="0.3">
      <c r="P7117"/>
      <c r="Q7117"/>
      <c r="R7117"/>
      <c r="S7117"/>
      <c r="T7117"/>
    </row>
    <row r="7118" spans="16:20" x14ac:dyDescent="0.3">
      <c r="P7118"/>
      <c r="Q7118"/>
      <c r="R7118"/>
      <c r="S7118"/>
      <c r="T7118"/>
    </row>
    <row r="7119" spans="16:20" x14ac:dyDescent="0.3">
      <c r="P7119"/>
      <c r="Q7119"/>
      <c r="R7119"/>
      <c r="S7119"/>
      <c r="T7119"/>
    </row>
    <row r="7120" spans="16:20" x14ac:dyDescent="0.3">
      <c r="P7120"/>
      <c r="Q7120"/>
      <c r="R7120"/>
      <c r="S7120"/>
      <c r="T7120"/>
    </row>
    <row r="7121" spans="16:20" x14ac:dyDescent="0.3">
      <c r="P7121"/>
      <c r="Q7121"/>
      <c r="R7121"/>
      <c r="S7121"/>
      <c r="T7121"/>
    </row>
    <row r="7122" spans="16:20" x14ac:dyDescent="0.3">
      <c r="P7122"/>
      <c r="Q7122"/>
      <c r="R7122"/>
      <c r="S7122"/>
      <c r="T7122"/>
    </row>
    <row r="7123" spans="16:20" x14ac:dyDescent="0.3">
      <c r="P7123"/>
      <c r="Q7123"/>
      <c r="R7123"/>
      <c r="S7123"/>
      <c r="T7123"/>
    </row>
    <row r="7124" spans="16:20" x14ac:dyDescent="0.3">
      <c r="P7124"/>
      <c r="Q7124"/>
      <c r="R7124"/>
      <c r="S7124"/>
      <c r="T7124"/>
    </row>
    <row r="7125" spans="16:20" x14ac:dyDescent="0.3">
      <c r="P7125"/>
      <c r="Q7125"/>
      <c r="R7125"/>
      <c r="S7125"/>
      <c r="T7125"/>
    </row>
    <row r="7126" spans="16:20" x14ac:dyDescent="0.3">
      <c r="P7126"/>
      <c r="Q7126"/>
      <c r="R7126"/>
      <c r="S7126"/>
      <c r="T7126"/>
    </row>
    <row r="7127" spans="16:20" x14ac:dyDescent="0.3">
      <c r="P7127"/>
      <c r="Q7127"/>
      <c r="R7127"/>
      <c r="S7127"/>
      <c r="T7127"/>
    </row>
    <row r="7128" spans="16:20" x14ac:dyDescent="0.3">
      <c r="P7128"/>
      <c r="Q7128"/>
      <c r="R7128"/>
      <c r="S7128"/>
      <c r="T7128"/>
    </row>
    <row r="7129" spans="16:20" x14ac:dyDescent="0.3">
      <c r="P7129"/>
      <c r="Q7129"/>
      <c r="R7129"/>
      <c r="S7129"/>
      <c r="T7129"/>
    </row>
    <row r="7130" spans="16:20" x14ac:dyDescent="0.3">
      <c r="P7130"/>
      <c r="Q7130"/>
      <c r="R7130"/>
      <c r="S7130"/>
      <c r="T7130"/>
    </row>
    <row r="7131" spans="16:20" x14ac:dyDescent="0.3">
      <c r="P7131"/>
      <c r="Q7131"/>
      <c r="R7131"/>
      <c r="S7131"/>
      <c r="T7131"/>
    </row>
    <row r="7132" spans="16:20" x14ac:dyDescent="0.3">
      <c r="P7132"/>
      <c r="Q7132"/>
      <c r="R7132"/>
      <c r="S7132"/>
      <c r="T7132"/>
    </row>
    <row r="7133" spans="16:20" x14ac:dyDescent="0.3">
      <c r="P7133"/>
      <c r="Q7133"/>
      <c r="R7133"/>
      <c r="S7133"/>
      <c r="T7133"/>
    </row>
    <row r="7134" spans="16:20" x14ac:dyDescent="0.3">
      <c r="P7134"/>
      <c r="Q7134"/>
      <c r="R7134"/>
      <c r="S7134"/>
      <c r="T7134"/>
    </row>
    <row r="7135" spans="16:20" x14ac:dyDescent="0.3">
      <c r="P7135"/>
      <c r="Q7135"/>
      <c r="R7135"/>
      <c r="S7135"/>
      <c r="T7135"/>
    </row>
    <row r="7136" spans="16:20" x14ac:dyDescent="0.3">
      <c r="P7136"/>
      <c r="Q7136"/>
      <c r="R7136"/>
      <c r="S7136"/>
      <c r="T7136"/>
    </row>
    <row r="7137" spans="16:20" x14ac:dyDescent="0.3">
      <c r="P7137"/>
      <c r="Q7137"/>
      <c r="R7137"/>
      <c r="S7137"/>
      <c r="T7137"/>
    </row>
    <row r="7138" spans="16:20" x14ac:dyDescent="0.3">
      <c r="P7138"/>
      <c r="Q7138"/>
      <c r="R7138"/>
      <c r="S7138"/>
      <c r="T7138"/>
    </row>
    <row r="7139" spans="16:20" x14ac:dyDescent="0.3">
      <c r="P7139"/>
      <c r="Q7139"/>
      <c r="R7139"/>
      <c r="S7139"/>
      <c r="T7139"/>
    </row>
    <row r="7140" spans="16:20" x14ac:dyDescent="0.3">
      <c r="P7140"/>
      <c r="Q7140"/>
      <c r="R7140"/>
      <c r="S7140"/>
      <c r="T7140"/>
    </row>
    <row r="7141" spans="16:20" x14ac:dyDescent="0.3">
      <c r="P7141"/>
      <c r="Q7141"/>
      <c r="R7141"/>
      <c r="S7141"/>
      <c r="T7141"/>
    </row>
    <row r="7142" spans="16:20" x14ac:dyDescent="0.3">
      <c r="P7142"/>
      <c r="Q7142"/>
      <c r="R7142"/>
      <c r="S7142"/>
      <c r="T7142"/>
    </row>
    <row r="7143" spans="16:20" x14ac:dyDescent="0.3">
      <c r="P7143"/>
      <c r="Q7143"/>
      <c r="R7143"/>
      <c r="S7143"/>
      <c r="T7143"/>
    </row>
    <row r="7144" spans="16:20" x14ac:dyDescent="0.3">
      <c r="P7144"/>
      <c r="Q7144"/>
      <c r="R7144"/>
      <c r="S7144"/>
      <c r="T7144"/>
    </row>
    <row r="7145" spans="16:20" x14ac:dyDescent="0.3">
      <c r="P7145"/>
      <c r="Q7145"/>
      <c r="R7145"/>
      <c r="S7145"/>
      <c r="T7145"/>
    </row>
    <row r="7146" spans="16:20" x14ac:dyDescent="0.3">
      <c r="P7146"/>
      <c r="Q7146"/>
      <c r="R7146"/>
      <c r="S7146"/>
      <c r="T7146"/>
    </row>
    <row r="7147" spans="16:20" x14ac:dyDescent="0.3">
      <c r="P7147"/>
      <c r="Q7147"/>
      <c r="R7147"/>
      <c r="S7147"/>
      <c r="T7147"/>
    </row>
    <row r="7148" spans="16:20" x14ac:dyDescent="0.3">
      <c r="P7148"/>
      <c r="Q7148"/>
      <c r="R7148"/>
      <c r="S7148"/>
      <c r="T7148"/>
    </row>
    <row r="7149" spans="16:20" x14ac:dyDescent="0.3">
      <c r="P7149"/>
      <c r="Q7149"/>
      <c r="R7149"/>
      <c r="S7149"/>
      <c r="T7149"/>
    </row>
    <row r="7150" spans="16:20" x14ac:dyDescent="0.3">
      <c r="P7150"/>
      <c r="Q7150"/>
      <c r="R7150"/>
      <c r="S7150"/>
      <c r="T7150"/>
    </row>
    <row r="7151" spans="16:20" x14ac:dyDescent="0.3">
      <c r="P7151"/>
      <c r="Q7151"/>
      <c r="R7151"/>
      <c r="S7151"/>
      <c r="T7151"/>
    </row>
    <row r="7152" spans="16:20" x14ac:dyDescent="0.3">
      <c r="P7152"/>
      <c r="Q7152"/>
      <c r="R7152"/>
      <c r="S7152"/>
      <c r="T7152"/>
    </row>
    <row r="7153" spans="16:20" x14ac:dyDescent="0.3">
      <c r="P7153"/>
      <c r="Q7153"/>
      <c r="R7153"/>
      <c r="S7153"/>
      <c r="T7153"/>
    </row>
    <row r="7154" spans="16:20" x14ac:dyDescent="0.3">
      <c r="P7154"/>
      <c r="Q7154"/>
      <c r="R7154"/>
      <c r="S7154"/>
      <c r="T7154"/>
    </row>
    <row r="7155" spans="16:20" x14ac:dyDescent="0.3">
      <c r="P7155"/>
      <c r="Q7155"/>
      <c r="R7155"/>
      <c r="S7155"/>
      <c r="T7155"/>
    </row>
    <row r="7156" spans="16:20" x14ac:dyDescent="0.3">
      <c r="P7156"/>
      <c r="Q7156"/>
      <c r="R7156"/>
      <c r="S7156"/>
      <c r="T7156"/>
    </row>
    <row r="7157" spans="16:20" x14ac:dyDescent="0.3">
      <c r="P7157"/>
      <c r="Q7157"/>
      <c r="R7157"/>
      <c r="S7157"/>
      <c r="T7157"/>
    </row>
    <row r="7158" spans="16:20" x14ac:dyDescent="0.3">
      <c r="P7158"/>
      <c r="Q7158"/>
      <c r="R7158"/>
      <c r="S7158"/>
      <c r="T7158"/>
    </row>
    <row r="7159" spans="16:20" x14ac:dyDescent="0.3">
      <c r="P7159"/>
      <c r="Q7159"/>
      <c r="R7159"/>
      <c r="S7159"/>
      <c r="T7159"/>
    </row>
    <row r="7160" spans="16:20" x14ac:dyDescent="0.3">
      <c r="P7160"/>
      <c r="Q7160"/>
      <c r="R7160"/>
      <c r="S7160"/>
      <c r="T7160"/>
    </row>
    <row r="7161" spans="16:20" x14ac:dyDescent="0.3">
      <c r="P7161"/>
      <c r="Q7161"/>
      <c r="R7161"/>
      <c r="S7161"/>
      <c r="T7161"/>
    </row>
    <row r="7162" spans="16:20" x14ac:dyDescent="0.3">
      <c r="P7162"/>
      <c r="Q7162"/>
      <c r="R7162"/>
      <c r="S7162"/>
      <c r="T7162"/>
    </row>
    <row r="7163" spans="16:20" x14ac:dyDescent="0.3">
      <c r="P7163"/>
      <c r="Q7163"/>
      <c r="R7163"/>
      <c r="S7163"/>
      <c r="T7163"/>
    </row>
    <row r="7164" spans="16:20" x14ac:dyDescent="0.3">
      <c r="P7164"/>
      <c r="Q7164"/>
      <c r="R7164"/>
      <c r="S7164"/>
      <c r="T7164"/>
    </row>
    <row r="7165" spans="16:20" x14ac:dyDescent="0.3">
      <c r="P7165"/>
      <c r="Q7165"/>
      <c r="R7165"/>
      <c r="S7165"/>
      <c r="T7165"/>
    </row>
    <row r="7166" spans="16:20" x14ac:dyDescent="0.3">
      <c r="P7166"/>
      <c r="Q7166"/>
      <c r="R7166"/>
      <c r="S7166"/>
      <c r="T7166"/>
    </row>
    <row r="7167" spans="16:20" x14ac:dyDescent="0.3">
      <c r="P7167"/>
      <c r="Q7167"/>
      <c r="R7167"/>
      <c r="S7167"/>
      <c r="T7167"/>
    </row>
    <row r="7168" spans="16:20" x14ac:dyDescent="0.3">
      <c r="P7168"/>
      <c r="Q7168"/>
      <c r="R7168"/>
      <c r="S7168"/>
      <c r="T7168"/>
    </row>
    <row r="7169" spans="16:20" x14ac:dyDescent="0.3">
      <c r="P7169"/>
      <c r="Q7169"/>
      <c r="R7169"/>
      <c r="S7169"/>
      <c r="T7169"/>
    </row>
    <row r="7170" spans="16:20" x14ac:dyDescent="0.3">
      <c r="P7170"/>
      <c r="Q7170"/>
      <c r="R7170"/>
      <c r="S7170"/>
      <c r="T7170"/>
    </row>
    <row r="7171" spans="16:20" x14ac:dyDescent="0.3">
      <c r="P7171"/>
      <c r="Q7171"/>
      <c r="R7171"/>
      <c r="S7171"/>
      <c r="T7171"/>
    </row>
    <row r="7172" spans="16:20" x14ac:dyDescent="0.3">
      <c r="P7172"/>
      <c r="Q7172"/>
      <c r="R7172"/>
      <c r="S7172"/>
      <c r="T7172"/>
    </row>
    <row r="7173" spans="16:20" x14ac:dyDescent="0.3">
      <c r="P7173"/>
      <c r="Q7173"/>
      <c r="R7173"/>
      <c r="S7173"/>
      <c r="T7173"/>
    </row>
    <row r="7174" spans="16:20" x14ac:dyDescent="0.3">
      <c r="P7174"/>
      <c r="Q7174"/>
      <c r="R7174"/>
      <c r="S7174"/>
      <c r="T7174"/>
    </row>
    <row r="7175" spans="16:20" x14ac:dyDescent="0.3">
      <c r="P7175"/>
      <c r="Q7175"/>
      <c r="R7175"/>
      <c r="S7175"/>
      <c r="T7175"/>
    </row>
    <row r="7176" spans="16:20" x14ac:dyDescent="0.3">
      <c r="P7176"/>
      <c r="Q7176"/>
      <c r="R7176"/>
      <c r="S7176"/>
      <c r="T7176"/>
    </row>
    <row r="7177" spans="16:20" x14ac:dyDescent="0.3">
      <c r="P7177"/>
      <c r="Q7177"/>
      <c r="R7177"/>
      <c r="S7177"/>
      <c r="T7177"/>
    </row>
    <row r="7178" spans="16:20" x14ac:dyDescent="0.3">
      <c r="P7178"/>
      <c r="Q7178"/>
      <c r="R7178"/>
      <c r="S7178"/>
      <c r="T7178"/>
    </row>
    <row r="7179" spans="16:20" x14ac:dyDescent="0.3">
      <c r="P7179"/>
      <c r="Q7179"/>
      <c r="R7179"/>
      <c r="S7179"/>
      <c r="T7179"/>
    </row>
    <row r="7180" spans="16:20" x14ac:dyDescent="0.3">
      <c r="P7180"/>
      <c r="Q7180"/>
      <c r="R7180"/>
      <c r="S7180"/>
      <c r="T7180"/>
    </row>
    <row r="7181" spans="16:20" x14ac:dyDescent="0.3">
      <c r="P7181"/>
      <c r="Q7181"/>
      <c r="R7181"/>
      <c r="S7181"/>
      <c r="T7181"/>
    </row>
    <row r="7182" spans="16:20" x14ac:dyDescent="0.3">
      <c r="P7182"/>
      <c r="Q7182"/>
      <c r="R7182"/>
      <c r="S7182"/>
      <c r="T7182"/>
    </row>
    <row r="7183" spans="16:20" x14ac:dyDescent="0.3">
      <c r="P7183"/>
      <c r="Q7183"/>
      <c r="R7183"/>
      <c r="S7183"/>
      <c r="T7183"/>
    </row>
    <row r="7184" spans="16:20" x14ac:dyDescent="0.3">
      <c r="P7184"/>
      <c r="Q7184"/>
      <c r="R7184"/>
      <c r="S7184"/>
      <c r="T7184"/>
    </row>
    <row r="7185" spans="16:20" x14ac:dyDescent="0.3">
      <c r="P7185"/>
      <c r="Q7185"/>
      <c r="R7185"/>
      <c r="S7185"/>
      <c r="T7185"/>
    </row>
    <row r="7186" spans="16:20" x14ac:dyDescent="0.3">
      <c r="P7186"/>
      <c r="Q7186"/>
      <c r="R7186"/>
      <c r="S7186"/>
      <c r="T7186"/>
    </row>
    <row r="7187" spans="16:20" x14ac:dyDescent="0.3">
      <c r="P7187"/>
      <c r="Q7187"/>
      <c r="R7187"/>
      <c r="S7187"/>
      <c r="T7187"/>
    </row>
    <row r="7188" spans="16:20" x14ac:dyDescent="0.3">
      <c r="P7188"/>
      <c r="Q7188"/>
      <c r="R7188"/>
      <c r="S7188"/>
      <c r="T7188"/>
    </row>
    <row r="7189" spans="16:20" x14ac:dyDescent="0.3">
      <c r="P7189"/>
      <c r="Q7189"/>
      <c r="R7189"/>
      <c r="S7189"/>
      <c r="T7189"/>
    </row>
    <row r="7190" spans="16:20" x14ac:dyDescent="0.3">
      <c r="P7190"/>
      <c r="Q7190"/>
      <c r="R7190"/>
      <c r="S7190"/>
      <c r="T7190"/>
    </row>
    <row r="7191" spans="16:20" x14ac:dyDescent="0.3">
      <c r="P7191"/>
      <c r="Q7191"/>
      <c r="R7191"/>
      <c r="S7191"/>
      <c r="T7191"/>
    </row>
    <row r="7192" spans="16:20" x14ac:dyDescent="0.3">
      <c r="P7192"/>
      <c r="Q7192"/>
      <c r="R7192"/>
      <c r="S7192"/>
      <c r="T7192"/>
    </row>
    <row r="7193" spans="16:20" x14ac:dyDescent="0.3">
      <c r="P7193"/>
      <c r="Q7193"/>
      <c r="R7193"/>
      <c r="S7193"/>
      <c r="T7193"/>
    </row>
    <row r="7194" spans="16:20" x14ac:dyDescent="0.3">
      <c r="P7194"/>
      <c r="Q7194"/>
      <c r="R7194"/>
      <c r="S7194"/>
      <c r="T7194"/>
    </row>
    <row r="7195" spans="16:20" x14ac:dyDescent="0.3">
      <c r="P7195"/>
      <c r="Q7195"/>
      <c r="R7195"/>
      <c r="S7195"/>
      <c r="T7195"/>
    </row>
    <row r="7196" spans="16:20" x14ac:dyDescent="0.3">
      <c r="P7196"/>
      <c r="Q7196"/>
      <c r="R7196"/>
      <c r="S7196"/>
      <c r="T7196"/>
    </row>
    <row r="7197" spans="16:20" x14ac:dyDescent="0.3">
      <c r="P7197"/>
      <c r="Q7197"/>
      <c r="R7197"/>
      <c r="S7197"/>
      <c r="T7197"/>
    </row>
    <row r="7198" spans="16:20" x14ac:dyDescent="0.3">
      <c r="P7198"/>
      <c r="Q7198"/>
      <c r="R7198"/>
      <c r="S7198"/>
      <c r="T7198"/>
    </row>
    <row r="7199" spans="16:20" x14ac:dyDescent="0.3">
      <c r="P7199"/>
      <c r="Q7199"/>
      <c r="R7199"/>
      <c r="S7199"/>
      <c r="T7199"/>
    </row>
    <row r="7200" spans="16:20" x14ac:dyDescent="0.3">
      <c r="P7200"/>
      <c r="Q7200"/>
      <c r="R7200"/>
      <c r="S7200"/>
      <c r="T7200"/>
    </row>
    <row r="7201" spans="16:20" x14ac:dyDescent="0.3">
      <c r="P7201"/>
      <c r="Q7201"/>
      <c r="R7201"/>
      <c r="S7201"/>
      <c r="T7201"/>
    </row>
    <row r="7202" spans="16:20" x14ac:dyDescent="0.3">
      <c r="P7202"/>
      <c r="Q7202"/>
      <c r="R7202"/>
      <c r="S7202"/>
      <c r="T7202"/>
    </row>
    <row r="7203" spans="16:20" x14ac:dyDescent="0.3">
      <c r="P7203"/>
      <c r="Q7203"/>
      <c r="R7203"/>
      <c r="S7203"/>
      <c r="T7203"/>
    </row>
    <row r="7204" spans="16:20" x14ac:dyDescent="0.3">
      <c r="P7204"/>
      <c r="Q7204"/>
      <c r="R7204"/>
      <c r="S7204"/>
      <c r="T7204"/>
    </row>
    <row r="7205" spans="16:20" x14ac:dyDescent="0.3">
      <c r="P7205"/>
      <c r="Q7205"/>
      <c r="R7205"/>
      <c r="S7205"/>
      <c r="T7205"/>
    </row>
    <row r="7206" spans="16:20" x14ac:dyDescent="0.3">
      <c r="P7206"/>
      <c r="Q7206"/>
      <c r="R7206"/>
      <c r="S7206"/>
      <c r="T7206"/>
    </row>
    <row r="7207" spans="16:20" x14ac:dyDescent="0.3">
      <c r="P7207"/>
      <c r="Q7207"/>
      <c r="R7207"/>
      <c r="S7207"/>
      <c r="T7207"/>
    </row>
    <row r="7208" spans="16:20" x14ac:dyDescent="0.3">
      <c r="P7208"/>
      <c r="Q7208"/>
      <c r="R7208"/>
      <c r="S7208"/>
      <c r="T7208"/>
    </row>
    <row r="7209" spans="16:20" x14ac:dyDescent="0.3">
      <c r="P7209"/>
      <c r="Q7209"/>
      <c r="R7209"/>
      <c r="S7209"/>
      <c r="T7209"/>
    </row>
    <row r="7210" spans="16:20" x14ac:dyDescent="0.3">
      <c r="P7210"/>
      <c r="Q7210"/>
      <c r="R7210"/>
      <c r="S7210"/>
      <c r="T7210"/>
    </row>
    <row r="7211" spans="16:20" x14ac:dyDescent="0.3">
      <c r="P7211"/>
      <c r="Q7211"/>
      <c r="R7211"/>
      <c r="S7211"/>
      <c r="T7211"/>
    </row>
    <row r="7212" spans="16:20" x14ac:dyDescent="0.3">
      <c r="P7212"/>
      <c r="Q7212"/>
      <c r="R7212"/>
      <c r="S7212"/>
      <c r="T7212"/>
    </row>
    <row r="7213" spans="16:20" x14ac:dyDescent="0.3">
      <c r="P7213"/>
      <c r="Q7213"/>
      <c r="R7213"/>
      <c r="S7213"/>
      <c r="T7213"/>
    </row>
    <row r="7214" spans="16:20" x14ac:dyDescent="0.3">
      <c r="P7214"/>
      <c r="Q7214"/>
      <c r="R7214"/>
      <c r="S7214"/>
      <c r="T7214"/>
    </row>
    <row r="7215" spans="16:20" x14ac:dyDescent="0.3">
      <c r="P7215"/>
      <c r="Q7215"/>
      <c r="R7215"/>
      <c r="S7215"/>
      <c r="T7215"/>
    </row>
    <row r="7216" spans="16:20" x14ac:dyDescent="0.3">
      <c r="P7216"/>
      <c r="Q7216"/>
      <c r="R7216"/>
      <c r="S7216"/>
      <c r="T7216"/>
    </row>
    <row r="7217" spans="16:20" x14ac:dyDescent="0.3">
      <c r="P7217"/>
      <c r="Q7217"/>
      <c r="R7217"/>
      <c r="S7217"/>
      <c r="T7217"/>
    </row>
    <row r="7218" spans="16:20" x14ac:dyDescent="0.3">
      <c r="P7218"/>
      <c r="Q7218"/>
      <c r="R7218"/>
      <c r="S7218"/>
      <c r="T7218"/>
    </row>
    <row r="7219" spans="16:20" x14ac:dyDescent="0.3">
      <c r="P7219"/>
      <c r="Q7219"/>
      <c r="R7219"/>
      <c r="S7219"/>
      <c r="T7219"/>
    </row>
    <row r="7220" spans="16:20" x14ac:dyDescent="0.3">
      <c r="P7220"/>
      <c r="Q7220"/>
      <c r="R7220"/>
      <c r="S7220"/>
      <c r="T7220"/>
    </row>
    <row r="7221" spans="16:20" x14ac:dyDescent="0.3">
      <c r="P7221"/>
      <c r="Q7221"/>
      <c r="R7221"/>
      <c r="S7221"/>
      <c r="T7221"/>
    </row>
    <row r="7222" spans="16:20" x14ac:dyDescent="0.3">
      <c r="P7222"/>
      <c r="Q7222"/>
      <c r="R7222"/>
      <c r="S7222"/>
      <c r="T7222"/>
    </row>
    <row r="7223" spans="16:20" x14ac:dyDescent="0.3">
      <c r="P7223"/>
      <c r="Q7223"/>
      <c r="R7223"/>
      <c r="S7223"/>
      <c r="T7223"/>
    </row>
    <row r="7224" spans="16:20" x14ac:dyDescent="0.3">
      <c r="P7224"/>
      <c r="Q7224"/>
      <c r="R7224"/>
      <c r="S7224"/>
      <c r="T7224"/>
    </row>
    <row r="7225" spans="16:20" x14ac:dyDescent="0.3">
      <c r="P7225"/>
      <c r="Q7225"/>
      <c r="R7225"/>
      <c r="S7225"/>
      <c r="T7225"/>
    </row>
    <row r="7226" spans="16:20" x14ac:dyDescent="0.3">
      <c r="P7226"/>
      <c r="Q7226"/>
      <c r="R7226"/>
      <c r="S7226"/>
      <c r="T7226"/>
    </row>
    <row r="7227" spans="16:20" x14ac:dyDescent="0.3">
      <c r="P7227"/>
      <c r="Q7227"/>
      <c r="R7227"/>
      <c r="S7227"/>
      <c r="T7227"/>
    </row>
    <row r="7228" spans="16:20" x14ac:dyDescent="0.3">
      <c r="P7228"/>
      <c r="Q7228"/>
      <c r="R7228"/>
      <c r="S7228"/>
      <c r="T7228"/>
    </row>
    <row r="7229" spans="16:20" x14ac:dyDescent="0.3">
      <c r="P7229"/>
      <c r="Q7229"/>
      <c r="R7229"/>
      <c r="S7229"/>
      <c r="T7229"/>
    </row>
    <row r="7230" spans="16:20" x14ac:dyDescent="0.3">
      <c r="P7230"/>
      <c r="Q7230"/>
      <c r="R7230"/>
      <c r="S7230"/>
      <c r="T7230"/>
    </row>
    <row r="7231" spans="16:20" x14ac:dyDescent="0.3">
      <c r="P7231"/>
      <c r="Q7231"/>
      <c r="R7231"/>
      <c r="S7231"/>
      <c r="T7231"/>
    </row>
    <row r="7232" spans="16:20" x14ac:dyDescent="0.3">
      <c r="P7232"/>
      <c r="Q7232"/>
      <c r="R7232"/>
      <c r="S7232"/>
      <c r="T7232"/>
    </row>
    <row r="7233" spans="16:20" x14ac:dyDescent="0.3">
      <c r="P7233"/>
      <c r="Q7233"/>
      <c r="R7233"/>
      <c r="S7233"/>
      <c r="T7233"/>
    </row>
    <row r="7234" spans="16:20" x14ac:dyDescent="0.3">
      <c r="P7234"/>
      <c r="Q7234"/>
      <c r="R7234"/>
      <c r="S7234"/>
      <c r="T7234"/>
    </row>
    <row r="7235" spans="16:20" x14ac:dyDescent="0.3">
      <c r="P7235"/>
      <c r="Q7235"/>
      <c r="R7235"/>
      <c r="S7235"/>
      <c r="T7235"/>
    </row>
    <row r="7236" spans="16:20" x14ac:dyDescent="0.3">
      <c r="P7236"/>
      <c r="Q7236"/>
      <c r="R7236"/>
      <c r="S7236"/>
      <c r="T7236"/>
    </row>
    <row r="7237" spans="16:20" x14ac:dyDescent="0.3">
      <c r="P7237"/>
      <c r="Q7237"/>
      <c r="R7237"/>
      <c r="S7237"/>
      <c r="T7237"/>
    </row>
    <row r="7238" spans="16:20" x14ac:dyDescent="0.3">
      <c r="P7238"/>
      <c r="Q7238"/>
      <c r="R7238"/>
      <c r="S7238"/>
      <c r="T7238"/>
    </row>
    <row r="7239" spans="16:20" x14ac:dyDescent="0.3">
      <c r="P7239"/>
      <c r="Q7239"/>
      <c r="R7239"/>
      <c r="S7239"/>
      <c r="T7239"/>
    </row>
    <row r="7240" spans="16:20" x14ac:dyDescent="0.3">
      <c r="P7240"/>
      <c r="Q7240"/>
      <c r="R7240"/>
      <c r="S7240"/>
      <c r="T7240"/>
    </row>
    <row r="7241" spans="16:20" x14ac:dyDescent="0.3">
      <c r="P7241"/>
      <c r="Q7241"/>
      <c r="R7241"/>
      <c r="S7241"/>
      <c r="T7241"/>
    </row>
    <row r="7242" spans="16:20" x14ac:dyDescent="0.3">
      <c r="P7242"/>
      <c r="Q7242"/>
      <c r="R7242"/>
      <c r="S7242"/>
      <c r="T7242"/>
    </row>
    <row r="7243" spans="16:20" x14ac:dyDescent="0.3">
      <c r="P7243"/>
      <c r="Q7243"/>
      <c r="R7243"/>
      <c r="S7243"/>
      <c r="T7243"/>
    </row>
    <row r="7244" spans="16:20" x14ac:dyDescent="0.3">
      <c r="P7244"/>
      <c r="Q7244"/>
      <c r="R7244"/>
      <c r="S7244"/>
      <c r="T7244"/>
    </row>
    <row r="7245" spans="16:20" x14ac:dyDescent="0.3">
      <c r="P7245"/>
      <c r="Q7245"/>
      <c r="R7245"/>
      <c r="S7245"/>
      <c r="T7245"/>
    </row>
    <row r="7246" spans="16:20" x14ac:dyDescent="0.3">
      <c r="P7246"/>
      <c r="Q7246"/>
      <c r="R7246"/>
      <c r="S7246"/>
      <c r="T7246"/>
    </row>
    <row r="7247" spans="16:20" x14ac:dyDescent="0.3">
      <c r="P7247"/>
      <c r="Q7247"/>
      <c r="R7247"/>
      <c r="S7247"/>
      <c r="T7247"/>
    </row>
    <row r="7248" spans="16:20" x14ac:dyDescent="0.3">
      <c r="P7248"/>
      <c r="Q7248"/>
      <c r="R7248"/>
      <c r="S7248"/>
      <c r="T7248"/>
    </row>
    <row r="7249" spans="16:20" x14ac:dyDescent="0.3">
      <c r="P7249"/>
      <c r="Q7249"/>
      <c r="R7249"/>
      <c r="S7249"/>
      <c r="T7249"/>
    </row>
    <row r="7250" spans="16:20" x14ac:dyDescent="0.3">
      <c r="P7250"/>
      <c r="Q7250"/>
      <c r="R7250"/>
      <c r="S7250"/>
      <c r="T7250"/>
    </row>
    <row r="7251" spans="16:20" x14ac:dyDescent="0.3">
      <c r="P7251"/>
      <c r="Q7251"/>
      <c r="R7251"/>
      <c r="S7251"/>
      <c r="T7251"/>
    </row>
    <row r="7252" spans="16:20" x14ac:dyDescent="0.3">
      <c r="P7252"/>
      <c r="Q7252"/>
      <c r="R7252"/>
      <c r="S7252"/>
      <c r="T7252"/>
    </row>
    <row r="7253" spans="16:20" x14ac:dyDescent="0.3">
      <c r="P7253"/>
      <c r="Q7253"/>
      <c r="R7253"/>
      <c r="S7253"/>
      <c r="T7253"/>
    </row>
    <row r="7254" spans="16:20" x14ac:dyDescent="0.3">
      <c r="P7254"/>
      <c r="Q7254"/>
      <c r="R7254"/>
      <c r="S7254"/>
      <c r="T7254"/>
    </row>
    <row r="7255" spans="16:20" x14ac:dyDescent="0.3">
      <c r="P7255"/>
      <c r="Q7255"/>
      <c r="R7255"/>
      <c r="S7255"/>
      <c r="T7255"/>
    </row>
    <row r="7256" spans="16:20" x14ac:dyDescent="0.3">
      <c r="P7256"/>
      <c r="Q7256"/>
      <c r="R7256"/>
      <c r="S7256"/>
      <c r="T7256"/>
    </row>
    <row r="7257" spans="16:20" x14ac:dyDescent="0.3">
      <c r="P7257"/>
      <c r="Q7257"/>
      <c r="R7257"/>
      <c r="S7257"/>
      <c r="T7257"/>
    </row>
    <row r="7258" spans="16:20" x14ac:dyDescent="0.3">
      <c r="P7258"/>
      <c r="Q7258"/>
      <c r="R7258"/>
      <c r="S7258"/>
      <c r="T7258"/>
    </row>
    <row r="7259" spans="16:20" x14ac:dyDescent="0.3">
      <c r="P7259"/>
      <c r="Q7259"/>
      <c r="R7259"/>
      <c r="S7259"/>
      <c r="T7259"/>
    </row>
    <row r="7260" spans="16:20" x14ac:dyDescent="0.3">
      <c r="P7260"/>
      <c r="Q7260"/>
      <c r="R7260"/>
      <c r="S7260"/>
      <c r="T7260"/>
    </row>
    <row r="7261" spans="16:20" x14ac:dyDescent="0.3">
      <c r="P7261"/>
      <c r="Q7261"/>
      <c r="R7261"/>
      <c r="S7261"/>
      <c r="T7261"/>
    </row>
    <row r="7262" spans="16:20" x14ac:dyDescent="0.3">
      <c r="P7262"/>
      <c r="Q7262"/>
      <c r="R7262"/>
      <c r="S7262"/>
      <c r="T7262"/>
    </row>
    <row r="7263" spans="16:20" x14ac:dyDescent="0.3">
      <c r="P7263"/>
      <c r="Q7263"/>
      <c r="R7263"/>
      <c r="S7263"/>
      <c r="T7263"/>
    </row>
    <row r="7264" spans="16:20" x14ac:dyDescent="0.3">
      <c r="P7264"/>
      <c r="Q7264"/>
      <c r="R7264"/>
      <c r="S7264"/>
      <c r="T7264"/>
    </row>
    <row r="7265" spans="16:20" x14ac:dyDescent="0.3">
      <c r="P7265"/>
      <c r="Q7265"/>
      <c r="R7265"/>
      <c r="S7265"/>
      <c r="T7265"/>
    </row>
    <row r="7266" spans="16:20" x14ac:dyDescent="0.3">
      <c r="P7266"/>
      <c r="Q7266"/>
      <c r="R7266"/>
      <c r="S7266"/>
      <c r="T7266"/>
    </row>
    <row r="7267" spans="16:20" x14ac:dyDescent="0.3">
      <c r="P7267"/>
      <c r="Q7267"/>
      <c r="R7267"/>
      <c r="S7267"/>
      <c r="T7267"/>
    </row>
    <row r="7268" spans="16:20" x14ac:dyDescent="0.3">
      <c r="P7268"/>
      <c r="Q7268"/>
      <c r="R7268"/>
      <c r="S7268"/>
      <c r="T7268"/>
    </row>
    <row r="7269" spans="16:20" x14ac:dyDescent="0.3">
      <c r="P7269"/>
      <c r="Q7269"/>
      <c r="R7269"/>
      <c r="S7269"/>
      <c r="T7269"/>
    </row>
    <row r="7270" spans="16:20" x14ac:dyDescent="0.3">
      <c r="P7270"/>
      <c r="Q7270"/>
      <c r="R7270"/>
      <c r="S7270"/>
      <c r="T7270"/>
    </row>
    <row r="7271" spans="16:20" x14ac:dyDescent="0.3">
      <c r="P7271"/>
      <c r="Q7271"/>
      <c r="R7271"/>
      <c r="S7271"/>
      <c r="T7271"/>
    </row>
    <row r="7272" spans="16:20" x14ac:dyDescent="0.3">
      <c r="P7272"/>
      <c r="Q7272"/>
      <c r="R7272"/>
      <c r="S7272"/>
      <c r="T7272"/>
    </row>
    <row r="7273" spans="16:20" x14ac:dyDescent="0.3">
      <c r="P7273"/>
      <c r="Q7273"/>
      <c r="R7273"/>
      <c r="S7273"/>
      <c r="T7273"/>
    </row>
    <row r="7274" spans="16:20" x14ac:dyDescent="0.3">
      <c r="P7274"/>
      <c r="Q7274"/>
      <c r="R7274"/>
      <c r="S7274"/>
      <c r="T7274"/>
    </row>
    <row r="7275" spans="16:20" x14ac:dyDescent="0.3">
      <c r="P7275"/>
      <c r="Q7275"/>
      <c r="R7275"/>
      <c r="S7275"/>
      <c r="T7275"/>
    </row>
    <row r="7276" spans="16:20" x14ac:dyDescent="0.3">
      <c r="P7276"/>
      <c r="Q7276"/>
      <c r="R7276"/>
      <c r="S7276"/>
      <c r="T7276"/>
    </row>
    <row r="7277" spans="16:20" x14ac:dyDescent="0.3">
      <c r="P7277"/>
      <c r="Q7277"/>
      <c r="R7277"/>
      <c r="S7277"/>
      <c r="T7277"/>
    </row>
    <row r="7278" spans="16:20" x14ac:dyDescent="0.3">
      <c r="P7278"/>
      <c r="Q7278"/>
      <c r="R7278"/>
      <c r="S7278"/>
      <c r="T7278"/>
    </row>
    <row r="7279" spans="16:20" x14ac:dyDescent="0.3">
      <c r="P7279"/>
      <c r="Q7279"/>
      <c r="R7279"/>
      <c r="S7279"/>
      <c r="T7279"/>
    </row>
    <row r="7280" spans="16:20" x14ac:dyDescent="0.3">
      <c r="P7280"/>
      <c r="Q7280"/>
      <c r="R7280"/>
      <c r="S7280"/>
      <c r="T7280"/>
    </row>
    <row r="7281" spans="16:20" x14ac:dyDescent="0.3">
      <c r="P7281"/>
      <c r="Q7281"/>
      <c r="R7281"/>
      <c r="S7281"/>
      <c r="T7281"/>
    </row>
    <row r="7282" spans="16:20" x14ac:dyDescent="0.3">
      <c r="P7282"/>
      <c r="Q7282"/>
      <c r="R7282"/>
      <c r="S7282"/>
      <c r="T7282"/>
    </row>
    <row r="7283" spans="16:20" x14ac:dyDescent="0.3">
      <c r="P7283"/>
      <c r="Q7283"/>
      <c r="R7283"/>
      <c r="S7283"/>
      <c r="T7283"/>
    </row>
    <row r="7284" spans="16:20" x14ac:dyDescent="0.3">
      <c r="P7284"/>
      <c r="Q7284"/>
      <c r="R7284"/>
      <c r="S7284"/>
      <c r="T7284"/>
    </row>
    <row r="7285" spans="16:20" x14ac:dyDescent="0.3">
      <c r="P7285"/>
      <c r="Q7285"/>
      <c r="R7285"/>
      <c r="S7285"/>
      <c r="T7285"/>
    </row>
    <row r="7286" spans="16:20" x14ac:dyDescent="0.3">
      <c r="P7286"/>
      <c r="Q7286"/>
      <c r="R7286"/>
      <c r="S7286"/>
      <c r="T7286"/>
    </row>
    <row r="7287" spans="16:20" x14ac:dyDescent="0.3">
      <c r="P7287"/>
      <c r="Q7287"/>
      <c r="R7287"/>
      <c r="S7287"/>
      <c r="T7287"/>
    </row>
    <row r="7288" spans="16:20" x14ac:dyDescent="0.3">
      <c r="P7288"/>
      <c r="Q7288"/>
      <c r="R7288"/>
      <c r="S7288"/>
      <c r="T7288"/>
    </row>
    <row r="7289" spans="16:20" x14ac:dyDescent="0.3">
      <c r="P7289"/>
      <c r="Q7289"/>
      <c r="R7289"/>
      <c r="S7289"/>
      <c r="T7289"/>
    </row>
    <row r="7290" spans="16:20" x14ac:dyDescent="0.3">
      <c r="P7290"/>
      <c r="Q7290"/>
      <c r="R7290"/>
      <c r="S7290"/>
      <c r="T7290"/>
    </row>
    <row r="7291" spans="16:20" x14ac:dyDescent="0.3">
      <c r="P7291"/>
      <c r="Q7291"/>
      <c r="R7291"/>
      <c r="S7291"/>
      <c r="T7291"/>
    </row>
    <row r="7292" spans="16:20" x14ac:dyDescent="0.3">
      <c r="P7292"/>
      <c r="Q7292"/>
      <c r="R7292"/>
      <c r="S7292"/>
      <c r="T7292"/>
    </row>
    <row r="7293" spans="16:20" x14ac:dyDescent="0.3">
      <c r="P7293"/>
      <c r="Q7293"/>
      <c r="R7293"/>
      <c r="S7293"/>
      <c r="T7293"/>
    </row>
    <row r="7294" spans="16:20" x14ac:dyDescent="0.3">
      <c r="P7294"/>
      <c r="Q7294"/>
      <c r="R7294"/>
      <c r="S7294"/>
      <c r="T7294"/>
    </row>
    <row r="7295" spans="16:20" x14ac:dyDescent="0.3">
      <c r="P7295"/>
      <c r="Q7295"/>
      <c r="R7295"/>
      <c r="S7295"/>
      <c r="T7295"/>
    </row>
    <row r="7296" spans="16:20" x14ac:dyDescent="0.3">
      <c r="P7296"/>
      <c r="Q7296"/>
      <c r="R7296"/>
      <c r="S7296"/>
      <c r="T7296"/>
    </row>
    <row r="7297" spans="16:20" x14ac:dyDescent="0.3">
      <c r="P7297"/>
      <c r="Q7297"/>
      <c r="R7297"/>
      <c r="S7297"/>
      <c r="T7297"/>
    </row>
    <row r="7298" spans="16:20" x14ac:dyDescent="0.3">
      <c r="P7298"/>
      <c r="Q7298"/>
      <c r="R7298"/>
      <c r="S7298"/>
      <c r="T7298"/>
    </row>
    <row r="7299" spans="16:20" x14ac:dyDescent="0.3">
      <c r="P7299"/>
      <c r="Q7299"/>
      <c r="R7299"/>
      <c r="S7299"/>
      <c r="T7299"/>
    </row>
    <row r="7300" spans="16:20" x14ac:dyDescent="0.3">
      <c r="P7300"/>
      <c r="Q7300"/>
      <c r="R7300"/>
      <c r="S7300"/>
      <c r="T7300"/>
    </row>
    <row r="7301" spans="16:20" x14ac:dyDescent="0.3">
      <c r="P7301"/>
      <c r="Q7301"/>
      <c r="R7301"/>
      <c r="S7301"/>
      <c r="T7301"/>
    </row>
    <row r="7302" spans="16:20" x14ac:dyDescent="0.3">
      <c r="P7302"/>
      <c r="Q7302"/>
      <c r="R7302"/>
      <c r="S7302"/>
      <c r="T7302"/>
    </row>
    <row r="7303" spans="16:20" x14ac:dyDescent="0.3">
      <c r="P7303"/>
      <c r="Q7303"/>
      <c r="R7303"/>
      <c r="S7303"/>
      <c r="T7303"/>
    </row>
    <row r="7304" spans="16:20" x14ac:dyDescent="0.3">
      <c r="P7304"/>
      <c r="Q7304"/>
      <c r="R7304"/>
      <c r="S7304"/>
      <c r="T7304"/>
    </row>
    <row r="7305" spans="16:20" x14ac:dyDescent="0.3">
      <c r="P7305"/>
      <c r="Q7305"/>
      <c r="R7305"/>
      <c r="S7305"/>
      <c r="T7305"/>
    </row>
    <row r="7306" spans="16:20" x14ac:dyDescent="0.3">
      <c r="P7306"/>
      <c r="Q7306"/>
      <c r="R7306"/>
      <c r="S7306"/>
      <c r="T7306"/>
    </row>
    <row r="7307" spans="16:20" x14ac:dyDescent="0.3">
      <c r="P7307"/>
      <c r="Q7307"/>
      <c r="R7307"/>
      <c r="S7307"/>
      <c r="T7307"/>
    </row>
    <row r="7308" spans="16:20" x14ac:dyDescent="0.3">
      <c r="P7308"/>
      <c r="Q7308"/>
      <c r="R7308"/>
      <c r="S7308"/>
      <c r="T7308"/>
    </row>
    <row r="7309" spans="16:20" x14ac:dyDescent="0.3">
      <c r="P7309"/>
      <c r="Q7309"/>
      <c r="R7309"/>
      <c r="S7309"/>
      <c r="T7309"/>
    </row>
    <row r="7310" spans="16:20" x14ac:dyDescent="0.3">
      <c r="P7310"/>
      <c r="Q7310"/>
      <c r="R7310"/>
      <c r="S7310"/>
      <c r="T7310"/>
    </row>
    <row r="7311" spans="16:20" x14ac:dyDescent="0.3">
      <c r="P7311"/>
      <c r="Q7311"/>
      <c r="R7311"/>
      <c r="S7311"/>
      <c r="T7311"/>
    </row>
    <row r="7312" spans="16:20" x14ac:dyDescent="0.3">
      <c r="P7312"/>
      <c r="Q7312"/>
      <c r="R7312"/>
      <c r="S7312"/>
      <c r="T7312"/>
    </row>
    <row r="7313" spans="16:20" x14ac:dyDescent="0.3">
      <c r="P7313"/>
      <c r="Q7313"/>
      <c r="R7313"/>
      <c r="S7313"/>
      <c r="T7313"/>
    </row>
    <row r="7314" spans="16:20" x14ac:dyDescent="0.3">
      <c r="P7314"/>
      <c r="Q7314"/>
      <c r="R7314"/>
      <c r="S7314"/>
      <c r="T7314"/>
    </row>
    <row r="7315" spans="16:20" x14ac:dyDescent="0.3">
      <c r="P7315"/>
      <c r="Q7315"/>
      <c r="R7315"/>
      <c r="S7315"/>
      <c r="T7315"/>
    </row>
    <row r="7316" spans="16:20" x14ac:dyDescent="0.3">
      <c r="P7316"/>
      <c r="Q7316"/>
      <c r="R7316"/>
      <c r="S7316"/>
      <c r="T7316"/>
    </row>
    <row r="7317" spans="16:20" x14ac:dyDescent="0.3">
      <c r="P7317"/>
      <c r="Q7317"/>
      <c r="R7317"/>
      <c r="S7317"/>
      <c r="T7317"/>
    </row>
    <row r="7318" spans="16:20" x14ac:dyDescent="0.3">
      <c r="P7318"/>
      <c r="Q7318"/>
      <c r="R7318"/>
      <c r="S7318"/>
      <c r="T7318"/>
    </row>
    <row r="7319" spans="16:20" x14ac:dyDescent="0.3">
      <c r="P7319"/>
      <c r="Q7319"/>
      <c r="R7319"/>
      <c r="S7319"/>
      <c r="T7319"/>
    </row>
    <row r="7320" spans="16:20" x14ac:dyDescent="0.3">
      <c r="P7320"/>
      <c r="Q7320"/>
      <c r="R7320"/>
      <c r="S7320"/>
      <c r="T7320"/>
    </row>
    <row r="7321" spans="16:20" x14ac:dyDescent="0.3">
      <c r="P7321"/>
      <c r="Q7321"/>
      <c r="R7321"/>
      <c r="S7321"/>
      <c r="T7321"/>
    </row>
    <row r="7322" spans="16:20" x14ac:dyDescent="0.3">
      <c r="P7322"/>
      <c r="Q7322"/>
      <c r="R7322"/>
      <c r="S7322"/>
      <c r="T7322"/>
    </row>
    <row r="7323" spans="16:20" x14ac:dyDescent="0.3">
      <c r="P7323"/>
      <c r="Q7323"/>
      <c r="R7323"/>
      <c r="S7323"/>
      <c r="T7323"/>
    </row>
    <row r="7324" spans="16:20" x14ac:dyDescent="0.3">
      <c r="P7324"/>
      <c r="Q7324"/>
      <c r="R7324"/>
      <c r="S7324"/>
      <c r="T7324"/>
    </row>
    <row r="7325" spans="16:20" x14ac:dyDescent="0.3">
      <c r="P7325"/>
      <c r="Q7325"/>
      <c r="R7325"/>
      <c r="S7325"/>
      <c r="T7325"/>
    </row>
    <row r="7326" spans="16:20" x14ac:dyDescent="0.3">
      <c r="P7326"/>
      <c r="Q7326"/>
      <c r="R7326"/>
      <c r="S7326"/>
      <c r="T7326"/>
    </row>
    <row r="7327" spans="16:20" x14ac:dyDescent="0.3">
      <c r="P7327"/>
      <c r="Q7327"/>
      <c r="R7327"/>
      <c r="S7327"/>
      <c r="T7327"/>
    </row>
    <row r="7328" spans="16:20" x14ac:dyDescent="0.3">
      <c r="P7328"/>
      <c r="Q7328"/>
      <c r="R7328"/>
      <c r="S7328"/>
      <c r="T7328"/>
    </row>
    <row r="7329" spans="16:20" x14ac:dyDescent="0.3">
      <c r="P7329"/>
      <c r="Q7329"/>
      <c r="R7329"/>
      <c r="S7329"/>
      <c r="T7329"/>
    </row>
    <row r="7330" spans="16:20" x14ac:dyDescent="0.3">
      <c r="P7330"/>
      <c r="Q7330"/>
      <c r="R7330"/>
      <c r="S7330"/>
      <c r="T7330"/>
    </row>
    <row r="7331" spans="16:20" x14ac:dyDescent="0.3">
      <c r="P7331"/>
      <c r="Q7331"/>
      <c r="R7331"/>
      <c r="S7331"/>
      <c r="T7331"/>
    </row>
    <row r="7332" spans="16:20" x14ac:dyDescent="0.3">
      <c r="P7332"/>
      <c r="Q7332"/>
      <c r="R7332"/>
      <c r="S7332"/>
      <c r="T7332"/>
    </row>
    <row r="7333" spans="16:20" x14ac:dyDescent="0.3">
      <c r="P7333"/>
      <c r="Q7333"/>
      <c r="R7333"/>
      <c r="S7333"/>
      <c r="T7333"/>
    </row>
    <row r="7334" spans="16:20" x14ac:dyDescent="0.3">
      <c r="P7334"/>
      <c r="Q7334"/>
      <c r="R7334"/>
      <c r="S7334"/>
      <c r="T7334"/>
    </row>
    <row r="7335" spans="16:20" x14ac:dyDescent="0.3">
      <c r="P7335"/>
      <c r="Q7335"/>
      <c r="R7335"/>
      <c r="S7335"/>
      <c r="T7335"/>
    </row>
    <row r="7336" spans="16:20" x14ac:dyDescent="0.3">
      <c r="P7336"/>
      <c r="Q7336"/>
      <c r="R7336"/>
      <c r="S7336"/>
      <c r="T7336"/>
    </row>
    <row r="7337" spans="16:20" x14ac:dyDescent="0.3">
      <c r="P7337"/>
      <c r="Q7337"/>
      <c r="R7337"/>
      <c r="S7337"/>
      <c r="T7337"/>
    </row>
    <row r="7338" spans="16:20" x14ac:dyDescent="0.3">
      <c r="P7338"/>
      <c r="Q7338"/>
      <c r="R7338"/>
      <c r="S7338"/>
      <c r="T7338"/>
    </row>
    <row r="7339" spans="16:20" x14ac:dyDescent="0.3">
      <c r="P7339"/>
      <c r="Q7339"/>
      <c r="R7339"/>
      <c r="S7339"/>
      <c r="T7339"/>
    </row>
    <row r="7340" spans="16:20" x14ac:dyDescent="0.3">
      <c r="P7340"/>
      <c r="Q7340"/>
      <c r="R7340"/>
      <c r="S7340"/>
      <c r="T7340"/>
    </row>
    <row r="7341" spans="16:20" x14ac:dyDescent="0.3">
      <c r="P7341"/>
      <c r="Q7341"/>
      <c r="R7341"/>
      <c r="S7341"/>
      <c r="T7341"/>
    </row>
    <row r="7342" spans="16:20" x14ac:dyDescent="0.3">
      <c r="P7342"/>
      <c r="Q7342"/>
      <c r="R7342"/>
      <c r="S7342"/>
      <c r="T7342"/>
    </row>
    <row r="7343" spans="16:20" x14ac:dyDescent="0.3">
      <c r="P7343"/>
      <c r="Q7343"/>
      <c r="R7343"/>
      <c r="S7343"/>
      <c r="T7343"/>
    </row>
    <row r="7344" spans="16:20" x14ac:dyDescent="0.3">
      <c r="P7344"/>
      <c r="Q7344"/>
      <c r="R7344"/>
      <c r="S7344"/>
      <c r="T7344"/>
    </row>
    <row r="7345" spans="16:20" x14ac:dyDescent="0.3">
      <c r="P7345"/>
      <c r="Q7345"/>
      <c r="R7345"/>
      <c r="S7345"/>
      <c r="T7345"/>
    </row>
    <row r="7346" spans="16:20" x14ac:dyDescent="0.3">
      <c r="P7346"/>
      <c r="Q7346"/>
      <c r="R7346"/>
      <c r="S7346"/>
      <c r="T7346"/>
    </row>
    <row r="7347" spans="16:20" x14ac:dyDescent="0.3">
      <c r="P7347"/>
      <c r="Q7347"/>
      <c r="R7347"/>
      <c r="S7347"/>
      <c r="T7347"/>
    </row>
    <row r="7348" spans="16:20" x14ac:dyDescent="0.3">
      <c r="P7348"/>
      <c r="Q7348"/>
      <c r="R7348"/>
      <c r="S7348"/>
      <c r="T7348"/>
    </row>
    <row r="7349" spans="16:20" x14ac:dyDescent="0.3">
      <c r="P7349"/>
      <c r="Q7349"/>
      <c r="R7349"/>
      <c r="S7349"/>
      <c r="T7349"/>
    </row>
    <row r="7350" spans="16:20" x14ac:dyDescent="0.3">
      <c r="P7350"/>
      <c r="Q7350"/>
      <c r="R7350"/>
      <c r="S7350"/>
      <c r="T7350"/>
    </row>
    <row r="7351" spans="16:20" x14ac:dyDescent="0.3">
      <c r="P7351"/>
      <c r="Q7351"/>
      <c r="R7351"/>
      <c r="S7351"/>
      <c r="T7351"/>
    </row>
    <row r="7352" spans="16:20" x14ac:dyDescent="0.3">
      <c r="P7352"/>
      <c r="Q7352"/>
      <c r="R7352"/>
      <c r="S7352"/>
      <c r="T7352"/>
    </row>
    <row r="7353" spans="16:20" x14ac:dyDescent="0.3">
      <c r="P7353"/>
      <c r="Q7353"/>
      <c r="R7353"/>
      <c r="S7353"/>
      <c r="T7353"/>
    </row>
    <row r="7354" spans="16:20" x14ac:dyDescent="0.3">
      <c r="P7354"/>
      <c r="Q7354"/>
      <c r="R7354"/>
      <c r="S7354"/>
      <c r="T7354"/>
    </row>
    <row r="7355" spans="16:20" x14ac:dyDescent="0.3">
      <c r="P7355"/>
      <c r="Q7355"/>
      <c r="R7355"/>
      <c r="S7355"/>
      <c r="T7355"/>
    </row>
    <row r="7356" spans="16:20" x14ac:dyDescent="0.3">
      <c r="P7356"/>
      <c r="Q7356"/>
      <c r="R7356"/>
      <c r="S7356"/>
      <c r="T7356"/>
    </row>
    <row r="7357" spans="16:20" x14ac:dyDescent="0.3">
      <c r="P7357"/>
      <c r="Q7357"/>
      <c r="R7357"/>
      <c r="S7357"/>
      <c r="T7357"/>
    </row>
    <row r="7358" spans="16:20" x14ac:dyDescent="0.3">
      <c r="P7358"/>
      <c r="Q7358"/>
      <c r="R7358"/>
      <c r="S7358"/>
      <c r="T7358"/>
    </row>
    <row r="7359" spans="16:20" x14ac:dyDescent="0.3">
      <c r="P7359"/>
      <c r="Q7359"/>
      <c r="R7359"/>
      <c r="S7359"/>
      <c r="T7359"/>
    </row>
    <row r="7360" spans="16:20" x14ac:dyDescent="0.3">
      <c r="P7360"/>
      <c r="Q7360"/>
      <c r="R7360"/>
      <c r="S7360"/>
      <c r="T7360"/>
    </row>
    <row r="7361" spans="16:20" x14ac:dyDescent="0.3">
      <c r="P7361"/>
      <c r="Q7361"/>
      <c r="R7361"/>
      <c r="S7361"/>
      <c r="T7361"/>
    </row>
    <row r="7362" spans="16:20" x14ac:dyDescent="0.3">
      <c r="P7362"/>
      <c r="Q7362"/>
      <c r="R7362"/>
      <c r="S7362"/>
      <c r="T7362"/>
    </row>
    <row r="7363" spans="16:20" x14ac:dyDescent="0.3">
      <c r="P7363"/>
      <c r="Q7363"/>
      <c r="R7363"/>
      <c r="S7363"/>
      <c r="T7363"/>
    </row>
    <row r="7364" spans="16:20" x14ac:dyDescent="0.3">
      <c r="P7364"/>
      <c r="Q7364"/>
      <c r="R7364"/>
      <c r="S7364"/>
      <c r="T7364"/>
    </row>
    <row r="7365" spans="16:20" x14ac:dyDescent="0.3">
      <c r="P7365"/>
      <c r="Q7365"/>
      <c r="R7365"/>
      <c r="S7365"/>
      <c r="T7365"/>
    </row>
    <row r="7366" spans="16:20" x14ac:dyDescent="0.3">
      <c r="P7366"/>
      <c r="Q7366"/>
      <c r="R7366"/>
      <c r="S7366"/>
      <c r="T7366"/>
    </row>
    <row r="7367" spans="16:20" x14ac:dyDescent="0.3">
      <c r="P7367"/>
      <c r="Q7367"/>
      <c r="R7367"/>
      <c r="S7367"/>
      <c r="T7367"/>
    </row>
    <row r="7368" spans="16:20" x14ac:dyDescent="0.3">
      <c r="P7368"/>
      <c r="Q7368"/>
      <c r="R7368"/>
      <c r="S7368"/>
      <c r="T7368"/>
    </row>
    <row r="7369" spans="16:20" x14ac:dyDescent="0.3">
      <c r="P7369"/>
      <c r="Q7369"/>
      <c r="R7369"/>
      <c r="S7369"/>
      <c r="T7369"/>
    </row>
    <row r="7370" spans="16:20" x14ac:dyDescent="0.3">
      <c r="P7370"/>
      <c r="Q7370"/>
      <c r="R7370"/>
      <c r="S7370"/>
      <c r="T7370"/>
    </row>
    <row r="7371" spans="16:20" x14ac:dyDescent="0.3">
      <c r="P7371"/>
      <c r="Q7371"/>
      <c r="R7371"/>
      <c r="S7371"/>
      <c r="T7371"/>
    </row>
    <row r="7372" spans="16:20" x14ac:dyDescent="0.3">
      <c r="P7372"/>
      <c r="Q7372"/>
      <c r="R7372"/>
      <c r="S7372"/>
      <c r="T7372"/>
    </row>
    <row r="7373" spans="16:20" x14ac:dyDescent="0.3">
      <c r="P7373"/>
      <c r="Q7373"/>
      <c r="R7373"/>
      <c r="S7373"/>
      <c r="T7373"/>
    </row>
    <row r="7374" spans="16:20" x14ac:dyDescent="0.3">
      <c r="P7374"/>
      <c r="Q7374"/>
      <c r="R7374"/>
      <c r="S7374"/>
      <c r="T7374"/>
    </row>
    <row r="7375" spans="16:20" x14ac:dyDescent="0.3">
      <c r="P7375"/>
      <c r="Q7375"/>
      <c r="R7375"/>
      <c r="S7375"/>
      <c r="T7375"/>
    </row>
    <row r="7376" spans="16:20" x14ac:dyDescent="0.3">
      <c r="P7376"/>
      <c r="Q7376"/>
      <c r="R7376"/>
      <c r="S7376"/>
      <c r="T7376"/>
    </row>
    <row r="7377" spans="16:20" x14ac:dyDescent="0.3">
      <c r="P7377"/>
      <c r="Q7377"/>
      <c r="R7377"/>
      <c r="S7377"/>
      <c r="T7377"/>
    </row>
    <row r="7378" spans="16:20" x14ac:dyDescent="0.3">
      <c r="P7378"/>
      <c r="Q7378"/>
      <c r="R7378"/>
      <c r="S7378"/>
      <c r="T7378"/>
    </row>
    <row r="7379" spans="16:20" x14ac:dyDescent="0.3">
      <c r="P7379"/>
      <c r="Q7379"/>
      <c r="R7379"/>
      <c r="S7379"/>
      <c r="T7379"/>
    </row>
    <row r="7380" spans="16:20" x14ac:dyDescent="0.3">
      <c r="P7380"/>
      <c r="Q7380"/>
      <c r="R7380"/>
      <c r="S7380"/>
      <c r="T7380"/>
    </row>
    <row r="7381" spans="16:20" x14ac:dyDescent="0.3">
      <c r="P7381"/>
      <c r="Q7381"/>
      <c r="R7381"/>
      <c r="S7381"/>
      <c r="T7381"/>
    </row>
    <row r="7382" spans="16:20" x14ac:dyDescent="0.3">
      <c r="P7382"/>
      <c r="Q7382"/>
      <c r="R7382"/>
      <c r="S7382"/>
      <c r="T7382"/>
    </row>
    <row r="7383" spans="16:20" x14ac:dyDescent="0.3">
      <c r="P7383"/>
      <c r="Q7383"/>
      <c r="R7383"/>
      <c r="S7383"/>
      <c r="T7383"/>
    </row>
    <row r="7384" spans="16:20" x14ac:dyDescent="0.3">
      <c r="P7384"/>
      <c r="Q7384"/>
      <c r="R7384"/>
      <c r="S7384"/>
      <c r="T7384"/>
    </row>
    <row r="7385" spans="16:20" x14ac:dyDescent="0.3">
      <c r="P7385"/>
      <c r="Q7385"/>
      <c r="R7385"/>
      <c r="S7385"/>
      <c r="T7385"/>
    </row>
    <row r="7386" spans="16:20" x14ac:dyDescent="0.3">
      <c r="P7386"/>
      <c r="Q7386"/>
      <c r="R7386"/>
      <c r="S7386"/>
      <c r="T7386"/>
    </row>
    <row r="7387" spans="16:20" x14ac:dyDescent="0.3">
      <c r="P7387"/>
      <c r="Q7387"/>
      <c r="R7387"/>
      <c r="S7387"/>
      <c r="T7387"/>
    </row>
    <row r="7388" spans="16:20" x14ac:dyDescent="0.3">
      <c r="P7388"/>
      <c r="Q7388"/>
      <c r="R7388"/>
      <c r="S7388"/>
      <c r="T7388"/>
    </row>
    <row r="7389" spans="16:20" x14ac:dyDescent="0.3">
      <c r="P7389"/>
      <c r="Q7389"/>
      <c r="R7389"/>
      <c r="S7389"/>
      <c r="T7389"/>
    </row>
    <row r="7390" spans="16:20" x14ac:dyDescent="0.3">
      <c r="P7390"/>
      <c r="Q7390"/>
      <c r="R7390"/>
      <c r="S7390"/>
      <c r="T7390"/>
    </row>
    <row r="7391" spans="16:20" x14ac:dyDescent="0.3">
      <c r="P7391"/>
      <c r="Q7391"/>
      <c r="R7391"/>
      <c r="S7391"/>
      <c r="T7391"/>
    </row>
    <row r="7392" spans="16:20" x14ac:dyDescent="0.3">
      <c r="P7392"/>
      <c r="Q7392"/>
      <c r="R7392"/>
      <c r="S7392"/>
      <c r="T7392"/>
    </row>
    <row r="7393" spans="16:20" x14ac:dyDescent="0.3">
      <c r="P7393"/>
      <c r="Q7393"/>
      <c r="R7393"/>
      <c r="S7393"/>
      <c r="T7393"/>
    </row>
    <row r="7394" spans="16:20" x14ac:dyDescent="0.3">
      <c r="P7394"/>
      <c r="Q7394"/>
      <c r="R7394"/>
      <c r="S7394"/>
      <c r="T7394"/>
    </row>
    <row r="7395" spans="16:20" x14ac:dyDescent="0.3">
      <c r="P7395"/>
      <c r="Q7395"/>
      <c r="R7395"/>
      <c r="S7395"/>
      <c r="T7395"/>
    </row>
    <row r="7396" spans="16:20" x14ac:dyDescent="0.3">
      <c r="P7396"/>
      <c r="Q7396"/>
      <c r="R7396"/>
      <c r="S7396"/>
      <c r="T7396"/>
    </row>
    <row r="7397" spans="16:20" x14ac:dyDescent="0.3">
      <c r="P7397"/>
      <c r="Q7397"/>
      <c r="R7397"/>
      <c r="S7397"/>
      <c r="T7397"/>
    </row>
    <row r="7398" spans="16:20" x14ac:dyDescent="0.3">
      <c r="P7398"/>
      <c r="Q7398"/>
      <c r="R7398"/>
      <c r="S7398"/>
      <c r="T7398"/>
    </row>
    <row r="7399" spans="16:20" x14ac:dyDescent="0.3">
      <c r="P7399"/>
      <c r="Q7399"/>
      <c r="R7399"/>
      <c r="S7399"/>
      <c r="T7399"/>
    </row>
    <row r="7400" spans="16:20" x14ac:dyDescent="0.3">
      <c r="P7400"/>
      <c r="Q7400"/>
      <c r="R7400"/>
      <c r="S7400"/>
      <c r="T7400"/>
    </row>
    <row r="7401" spans="16:20" x14ac:dyDescent="0.3">
      <c r="P7401"/>
      <c r="Q7401"/>
      <c r="R7401"/>
      <c r="S7401"/>
      <c r="T7401"/>
    </row>
    <row r="7402" spans="16:20" x14ac:dyDescent="0.3">
      <c r="P7402"/>
      <c r="Q7402"/>
      <c r="R7402"/>
      <c r="S7402"/>
      <c r="T7402"/>
    </row>
    <row r="7403" spans="16:20" x14ac:dyDescent="0.3">
      <c r="P7403"/>
      <c r="Q7403"/>
      <c r="R7403"/>
      <c r="S7403"/>
      <c r="T7403"/>
    </row>
    <row r="7404" spans="16:20" x14ac:dyDescent="0.3">
      <c r="P7404"/>
      <c r="Q7404"/>
      <c r="R7404"/>
      <c r="S7404"/>
      <c r="T7404"/>
    </row>
    <row r="7405" spans="16:20" x14ac:dyDescent="0.3">
      <c r="P7405"/>
      <c r="Q7405"/>
      <c r="R7405"/>
      <c r="S7405"/>
      <c r="T7405"/>
    </row>
    <row r="7406" spans="16:20" x14ac:dyDescent="0.3">
      <c r="P7406"/>
      <c r="Q7406"/>
      <c r="R7406"/>
      <c r="S7406"/>
      <c r="T7406"/>
    </row>
    <row r="7407" spans="16:20" x14ac:dyDescent="0.3">
      <c r="P7407"/>
      <c r="Q7407"/>
      <c r="R7407"/>
      <c r="S7407"/>
      <c r="T7407"/>
    </row>
    <row r="7408" spans="16:20" x14ac:dyDescent="0.3">
      <c r="P7408"/>
      <c r="Q7408"/>
      <c r="R7408"/>
      <c r="S7408"/>
      <c r="T7408"/>
    </row>
    <row r="7409" spans="16:20" x14ac:dyDescent="0.3">
      <c r="P7409"/>
      <c r="Q7409"/>
      <c r="R7409"/>
      <c r="S7409"/>
      <c r="T7409"/>
    </row>
    <row r="7410" spans="16:20" x14ac:dyDescent="0.3">
      <c r="P7410"/>
      <c r="Q7410"/>
      <c r="R7410"/>
      <c r="S7410"/>
      <c r="T7410"/>
    </row>
    <row r="7411" spans="16:20" x14ac:dyDescent="0.3">
      <c r="P7411"/>
      <c r="Q7411"/>
      <c r="R7411"/>
      <c r="S7411"/>
      <c r="T7411"/>
    </row>
    <row r="7412" spans="16:20" x14ac:dyDescent="0.3">
      <c r="P7412"/>
      <c r="Q7412"/>
      <c r="R7412"/>
      <c r="S7412"/>
      <c r="T7412"/>
    </row>
    <row r="7413" spans="16:20" x14ac:dyDescent="0.3">
      <c r="P7413"/>
      <c r="Q7413"/>
      <c r="R7413"/>
      <c r="S7413"/>
      <c r="T7413"/>
    </row>
    <row r="7414" spans="16:20" x14ac:dyDescent="0.3">
      <c r="P7414"/>
      <c r="Q7414"/>
      <c r="R7414"/>
      <c r="S7414"/>
      <c r="T7414"/>
    </row>
    <row r="7415" spans="16:20" x14ac:dyDescent="0.3">
      <c r="P7415"/>
      <c r="Q7415"/>
      <c r="R7415"/>
      <c r="S7415"/>
      <c r="T7415"/>
    </row>
    <row r="7416" spans="16:20" x14ac:dyDescent="0.3">
      <c r="P7416"/>
      <c r="Q7416"/>
      <c r="R7416"/>
      <c r="S7416"/>
      <c r="T7416"/>
    </row>
    <row r="7417" spans="16:20" x14ac:dyDescent="0.3">
      <c r="P7417"/>
      <c r="Q7417"/>
      <c r="R7417"/>
      <c r="S7417"/>
      <c r="T7417"/>
    </row>
    <row r="7418" spans="16:20" x14ac:dyDescent="0.3">
      <c r="P7418"/>
      <c r="Q7418"/>
      <c r="R7418"/>
      <c r="S7418"/>
      <c r="T7418"/>
    </row>
    <row r="7419" spans="16:20" x14ac:dyDescent="0.3">
      <c r="P7419"/>
      <c r="Q7419"/>
      <c r="R7419"/>
      <c r="S7419"/>
      <c r="T7419"/>
    </row>
    <row r="7420" spans="16:20" x14ac:dyDescent="0.3">
      <c r="P7420"/>
      <c r="Q7420"/>
      <c r="R7420"/>
      <c r="S7420"/>
      <c r="T7420"/>
    </row>
    <row r="7421" spans="16:20" x14ac:dyDescent="0.3">
      <c r="P7421"/>
      <c r="Q7421"/>
      <c r="R7421"/>
      <c r="S7421"/>
      <c r="T7421"/>
    </row>
    <row r="7422" spans="16:20" x14ac:dyDescent="0.3">
      <c r="P7422"/>
      <c r="Q7422"/>
      <c r="R7422"/>
      <c r="S7422"/>
      <c r="T7422"/>
    </row>
    <row r="7423" spans="16:20" x14ac:dyDescent="0.3">
      <c r="P7423"/>
      <c r="Q7423"/>
      <c r="R7423"/>
      <c r="S7423"/>
      <c r="T7423"/>
    </row>
    <row r="7424" spans="16:20" x14ac:dyDescent="0.3">
      <c r="P7424"/>
      <c r="Q7424"/>
      <c r="R7424"/>
      <c r="S7424"/>
      <c r="T7424"/>
    </row>
    <row r="7425" spans="16:20" x14ac:dyDescent="0.3">
      <c r="P7425"/>
      <c r="Q7425"/>
      <c r="R7425"/>
      <c r="S7425"/>
      <c r="T7425"/>
    </row>
    <row r="7426" spans="16:20" x14ac:dyDescent="0.3">
      <c r="P7426"/>
      <c r="Q7426"/>
      <c r="R7426"/>
      <c r="S7426"/>
      <c r="T7426"/>
    </row>
    <row r="7427" spans="16:20" x14ac:dyDescent="0.3">
      <c r="P7427"/>
      <c r="Q7427"/>
      <c r="R7427"/>
      <c r="S7427"/>
      <c r="T7427"/>
    </row>
    <row r="7428" spans="16:20" x14ac:dyDescent="0.3">
      <c r="P7428"/>
      <c r="Q7428"/>
      <c r="R7428"/>
      <c r="S7428"/>
      <c r="T7428"/>
    </row>
    <row r="7429" spans="16:20" x14ac:dyDescent="0.3">
      <c r="P7429"/>
      <c r="Q7429"/>
      <c r="R7429"/>
      <c r="S7429"/>
      <c r="T7429"/>
    </row>
    <row r="7430" spans="16:20" x14ac:dyDescent="0.3">
      <c r="P7430"/>
      <c r="Q7430"/>
      <c r="R7430"/>
      <c r="S7430"/>
      <c r="T7430"/>
    </row>
    <row r="7431" spans="16:20" x14ac:dyDescent="0.3">
      <c r="P7431"/>
      <c r="Q7431"/>
      <c r="R7431"/>
      <c r="S7431"/>
      <c r="T7431"/>
    </row>
    <row r="7432" spans="16:20" x14ac:dyDescent="0.3">
      <c r="P7432"/>
      <c r="Q7432"/>
      <c r="R7432"/>
      <c r="S7432"/>
      <c r="T7432"/>
    </row>
    <row r="7433" spans="16:20" x14ac:dyDescent="0.3">
      <c r="P7433"/>
      <c r="Q7433"/>
      <c r="R7433"/>
      <c r="S7433"/>
      <c r="T7433"/>
    </row>
    <row r="7434" spans="16:20" x14ac:dyDescent="0.3">
      <c r="P7434"/>
      <c r="Q7434"/>
      <c r="R7434"/>
      <c r="S7434"/>
      <c r="T7434"/>
    </row>
    <row r="7435" spans="16:20" x14ac:dyDescent="0.3">
      <c r="P7435"/>
      <c r="Q7435"/>
      <c r="R7435"/>
      <c r="S7435"/>
      <c r="T7435"/>
    </row>
    <row r="7436" spans="16:20" x14ac:dyDescent="0.3">
      <c r="P7436"/>
      <c r="Q7436"/>
      <c r="R7436"/>
      <c r="S7436"/>
      <c r="T7436"/>
    </row>
    <row r="7437" spans="16:20" x14ac:dyDescent="0.3">
      <c r="P7437"/>
      <c r="Q7437"/>
      <c r="R7437"/>
      <c r="S7437"/>
      <c r="T7437"/>
    </row>
    <row r="7438" spans="16:20" x14ac:dyDescent="0.3">
      <c r="P7438"/>
      <c r="Q7438"/>
      <c r="R7438"/>
      <c r="S7438"/>
      <c r="T7438"/>
    </row>
    <row r="7439" spans="16:20" x14ac:dyDescent="0.3">
      <c r="P7439"/>
      <c r="Q7439"/>
      <c r="R7439"/>
      <c r="S7439"/>
      <c r="T7439"/>
    </row>
    <row r="7440" spans="16:20" x14ac:dyDescent="0.3">
      <c r="P7440"/>
      <c r="Q7440"/>
      <c r="R7440"/>
      <c r="S7440"/>
      <c r="T7440"/>
    </row>
    <row r="7441" spans="16:20" x14ac:dyDescent="0.3">
      <c r="P7441"/>
      <c r="Q7441"/>
      <c r="R7441"/>
      <c r="S7441"/>
      <c r="T7441"/>
    </row>
    <row r="7442" spans="16:20" x14ac:dyDescent="0.3">
      <c r="P7442"/>
      <c r="Q7442"/>
      <c r="R7442"/>
      <c r="S7442"/>
      <c r="T7442"/>
    </row>
    <row r="7443" spans="16:20" x14ac:dyDescent="0.3">
      <c r="P7443"/>
      <c r="Q7443"/>
      <c r="R7443"/>
      <c r="S7443"/>
      <c r="T7443"/>
    </row>
    <row r="7444" spans="16:20" x14ac:dyDescent="0.3">
      <c r="P7444"/>
      <c r="Q7444"/>
      <c r="R7444"/>
      <c r="S7444"/>
      <c r="T7444"/>
    </row>
    <row r="7445" spans="16:20" x14ac:dyDescent="0.3">
      <c r="P7445"/>
      <c r="Q7445"/>
      <c r="R7445"/>
      <c r="S7445"/>
      <c r="T7445"/>
    </row>
    <row r="7446" spans="16:20" x14ac:dyDescent="0.3">
      <c r="P7446"/>
      <c r="Q7446"/>
      <c r="R7446"/>
      <c r="S7446"/>
      <c r="T7446"/>
    </row>
    <row r="7447" spans="16:20" x14ac:dyDescent="0.3">
      <c r="P7447"/>
      <c r="Q7447"/>
      <c r="R7447"/>
      <c r="S7447"/>
      <c r="T7447"/>
    </row>
    <row r="7448" spans="16:20" x14ac:dyDescent="0.3">
      <c r="P7448"/>
      <c r="Q7448"/>
      <c r="R7448"/>
      <c r="S7448"/>
      <c r="T7448"/>
    </row>
    <row r="7449" spans="16:20" x14ac:dyDescent="0.3">
      <c r="P7449"/>
      <c r="Q7449"/>
      <c r="R7449"/>
      <c r="S7449"/>
      <c r="T7449"/>
    </row>
    <row r="7450" spans="16:20" x14ac:dyDescent="0.3">
      <c r="P7450"/>
      <c r="Q7450"/>
      <c r="R7450"/>
      <c r="S7450"/>
      <c r="T7450"/>
    </row>
    <row r="7451" spans="16:20" x14ac:dyDescent="0.3">
      <c r="P7451"/>
      <c r="Q7451"/>
      <c r="R7451"/>
      <c r="S7451"/>
      <c r="T7451"/>
    </row>
    <row r="7452" spans="16:20" x14ac:dyDescent="0.3">
      <c r="P7452"/>
      <c r="Q7452"/>
      <c r="R7452"/>
      <c r="S7452"/>
      <c r="T7452"/>
    </row>
    <row r="7453" spans="16:20" x14ac:dyDescent="0.3">
      <c r="P7453"/>
      <c r="Q7453"/>
      <c r="R7453"/>
      <c r="S7453"/>
      <c r="T7453"/>
    </row>
    <row r="7454" spans="16:20" x14ac:dyDescent="0.3">
      <c r="P7454"/>
      <c r="Q7454"/>
      <c r="R7454"/>
      <c r="S7454"/>
      <c r="T7454"/>
    </row>
    <row r="7455" spans="16:20" x14ac:dyDescent="0.3">
      <c r="P7455"/>
      <c r="Q7455"/>
      <c r="R7455"/>
      <c r="S7455"/>
      <c r="T7455"/>
    </row>
    <row r="7456" spans="16:20" x14ac:dyDescent="0.3">
      <c r="P7456"/>
      <c r="Q7456"/>
      <c r="R7456"/>
      <c r="S7456"/>
      <c r="T7456"/>
    </row>
    <row r="7457" spans="16:20" x14ac:dyDescent="0.3">
      <c r="P7457"/>
      <c r="Q7457"/>
      <c r="R7457"/>
      <c r="S7457"/>
      <c r="T7457"/>
    </row>
    <row r="7458" spans="16:20" x14ac:dyDescent="0.3">
      <c r="P7458"/>
      <c r="Q7458"/>
      <c r="R7458"/>
      <c r="S7458"/>
      <c r="T7458"/>
    </row>
    <row r="7459" spans="16:20" x14ac:dyDescent="0.3">
      <c r="P7459"/>
      <c r="Q7459"/>
      <c r="R7459"/>
      <c r="S7459"/>
      <c r="T7459"/>
    </row>
    <row r="7460" spans="16:20" x14ac:dyDescent="0.3">
      <c r="P7460"/>
      <c r="Q7460"/>
      <c r="R7460"/>
      <c r="S7460"/>
      <c r="T7460"/>
    </row>
    <row r="7461" spans="16:20" x14ac:dyDescent="0.3">
      <c r="P7461"/>
      <c r="Q7461"/>
      <c r="R7461"/>
      <c r="S7461"/>
      <c r="T7461"/>
    </row>
    <row r="7462" spans="16:20" x14ac:dyDescent="0.3">
      <c r="P7462"/>
      <c r="Q7462"/>
      <c r="R7462"/>
      <c r="S7462"/>
      <c r="T7462"/>
    </row>
    <row r="7463" spans="16:20" x14ac:dyDescent="0.3">
      <c r="P7463"/>
      <c r="Q7463"/>
      <c r="R7463"/>
      <c r="S7463"/>
      <c r="T7463"/>
    </row>
    <row r="7464" spans="16:20" x14ac:dyDescent="0.3">
      <c r="P7464"/>
      <c r="Q7464"/>
      <c r="R7464"/>
      <c r="S7464"/>
      <c r="T7464"/>
    </row>
    <row r="7465" spans="16:20" x14ac:dyDescent="0.3">
      <c r="P7465"/>
      <c r="Q7465"/>
      <c r="R7465"/>
      <c r="S7465"/>
      <c r="T7465"/>
    </row>
    <row r="7466" spans="16:20" x14ac:dyDescent="0.3">
      <c r="P7466"/>
      <c r="Q7466"/>
      <c r="R7466"/>
      <c r="S7466"/>
      <c r="T7466"/>
    </row>
    <row r="7467" spans="16:20" x14ac:dyDescent="0.3">
      <c r="P7467"/>
      <c r="Q7467"/>
      <c r="R7467"/>
      <c r="S7467"/>
      <c r="T7467"/>
    </row>
    <row r="7468" spans="16:20" x14ac:dyDescent="0.3">
      <c r="P7468"/>
      <c r="Q7468"/>
      <c r="R7468"/>
      <c r="S7468"/>
      <c r="T7468"/>
    </row>
    <row r="7469" spans="16:20" x14ac:dyDescent="0.3">
      <c r="P7469"/>
      <c r="Q7469"/>
      <c r="R7469"/>
      <c r="S7469"/>
      <c r="T7469"/>
    </row>
    <row r="7470" spans="16:20" x14ac:dyDescent="0.3">
      <c r="P7470"/>
      <c r="Q7470"/>
      <c r="R7470"/>
      <c r="S7470"/>
      <c r="T7470"/>
    </row>
    <row r="7471" spans="16:20" x14ac:dyDescent="0.3">
      <c r="P7471"/>
      <c r="Q7471"/>
      <c r="R7471"/>
      <c r="S7471"/>
      <c r="T7471"/>
    </row>
    <row r="7472" spans="16:20" x14ac:dyDescent="0.3">
      <c r="P7472"/>
      <c r="Q7472"/>
      <c r="R7472"/>
      <c r="S7472"/>
      <c r="T7472"/>
    </row>
    <row r="7473" spans="16:20" x14ac:dyDescent="0.3">
      <c r="P7473"/>
      <c r="Q7473"/>
      <c r="R7473"/>
      <c r="S7473"/>
      <c r="T7473"/>
    </row>
    <row r="7474" spans="16:20" x14ac:dyDescent="0.3">
      <c r="P7474"/>
      <c r="Q7474"/>
      <c r="R7474"/>
      <c r="S7474"/>
      <c r="T7474"/>
    </row>
    <row r="7475" spans="16:20" x14ac:dyDescent="0.3">
      <c r="P7475"/>
      <c r="Q7475"/>
      <c r="R7475"/>
      <c r="S7475"/>
      <c r="T7475"/>
    </row>
    <row r="7476" spans="16:20" x14ac:dyDescent="0.3">
      <c r="P7476"/>
      <c r="Q7476"/>
      <c r="R7476"/>
      <c r="S7476"/>
      <c r="T7476"/>
    </row>
    <row r="7477" spans="16:20" x14ac:dyDescent="0.3">
      <c r="P7477"/>
      <c r="Q7477"/>
      <c r="R7477"/>
      <c r="S7477"/>
      <c r="T7477"/>
    </row>
    <row r="7478" spans="16:20" x14ac:dyDescent="0.3">
      <c r="P7478"/>
      <c r="Q7478"/>
      <c r="R7478"/>
      <c r="S7478"/>
      <c r="T7478"/>
    </row>
    <row r="7479" spans="16:20" x14ac:dyDescent="0.3">
      <c r="P7479"/>
      <c r="Q7479"/>
      <c r="R7479"/>
      <c r="S7479"/>
      <c r="T7479"/>
    </row>
    <row r="7480" spans="16:20" x14ac:dyDescent="0.3">
      <c r="P7480"/>
      <c r="Q7480"/>
      <c r="R7480"/>
      <c r="S7480"/>
      <c r="T7480"/>
    </row>
    <row r="7481" spans="16:20" x14ac:dyDescent="0.3">
      <c r="P7481"/>
      <c r="Q7481"/>
      <c r="R7481"/>
      <c r="S7481"/>
      <c r="T7481"/>
    </row>
    <row r="7482" spans="16:20" x14ac:dyDescent="0.3">
      <c r="P7482"/>
      <c r="Q7482"/>
      <c r="R7482"/>
      <c r="S7482"/>
      <c r="T7482"/>
    </row>
    <row r="7483" spans="16:20" x14ac:dyDescent="0.3">
      <c r="P7483"/>
      <c r="Q7483"/>
      <c r="R7483"/>
      <c r="S7483"/>
      <c r="T7483"/>
    </row>
    <row r="7484" spans="16:20" x14ac:dyDescent="0.3">
      <c r="P7484"/>
      <c r="Q7484"/>
      <c r="R7484"/>
      <c r="S7484"/>
      <c r="T7484"/>
    </row>
    <row r="7485" spans="16:20" x14ac:dyDescent="0.3">
      <c r="P7485"/>
      <c r="Q7485"/>
      <c r="R7485"/>
      <c r="S7485"/>
      <c r="T7485"/>
    </row>
    <row r="7486" spans="16:20" x14ac:dyDescent="0.3">
      <c r="P7486"/>
      <c r="Q7486"/>
      <c r="R7486"/>
      <c r="S7486"/>
      <c r="T7486"/>
    </row>
    <row r="7487" spans="16:20" x14ac:dyDescent="0.3">
      <c r="P7487"/>
      <c r="Q7487"/>
      <c r="R7487"/>
      <c r="S7487"/>
      <c r="T7487"/>
    </row>
    <row r="7488" spans="16:20" x14ac:dyDescent="0.3">
      <c r="P7488"/>
      <c r="Q7488"/>
      <c r="R7488"/>
      <c r="S7488"/>
      <c r="T7488"/>
    </row>
    <row r="7489" spans="16:20" x14ac:dyDescent="0.3">
      <c r="P7489"/>
      <c r="Q7489"/>
      <c r="R7489"/>
      <c r="S7489"/>
      <c r="T7489"/>
    </row>
    <row r="7490" spans="16:20" x14ac:dyDescent="0.3">
      <c r="P7490"/>
      <c r="Q7490"/>
      <c r="R7490"/>
      <c r="S7490"/>
      <c r="T7490"/>
    </row>
    <row r="7491" spans="16:20" x14ac:dyDescent="0.3">
      <c r="P7491"/>
      <c r="Q7491"/>
      <c r="R7491"/>
      <c r="S7491"/>
      <c r="T7491"/>
    </row>
    <row r="7492" spans="16:20" x14ac:dyDescent="0.3">
      <c r="P7492"/>
      <c r="Q7492"/>
      <c r="R7492"/>
      <c r="S7492"/>
      <c r="T7492"/>
    </row>
    <row r="7493" spans="16:20" x14ac:dyDescent="0.3">
      <c r="P7493"/>
      <c r="Q7493"/>
      <c r="R7493"/>
      <c r="S7493"/>
      <c r="T7493"/>
    </row>
    <row r="7494" spans="16:20" x14ac:dyDescent="0.3">
      <c r="P7494"/>
      <c r="Q7494"/>
      <c r="R7494"/>
      <c r="S7494"/>
      <c r="T7494"/>
    </row>
    <row r="7495" spans="16:20" x14ac:dyDescent="0.3">
      <c r="P7495"/>
      <c r="Q7495"/>
      <c r="R7495"/>
      <c r="S7495"/>
      <c r="T7495"/>
    </row>
    <row r="7496" spans="16:20" x14ac:dyDescent="0.3">
      <c r="P7496"/>
      <c r="Q7496"/>
      <c r="R7496"/>
      <c r="S7496"/>
      <c r="T7496"/>
    </row>
    <row r="7497" spans="16:20" x14ac:dyDescent="0.3">
      <c r="P7497"/>
      <c r="Q7497"/>
      <c r="R7497"/>
      <c r="S7497"/>
      <c r="T7497"/>
    </row>
    <row r="7498" spans="16:20" x14ac:dyDescent="0.3">
      <c r="P7498"/>
      <c r="Q7498"/>
      <c r="R7498"/>
      <c r="S7498"/>
      <c r="T7498"/>
    </row>
    <row r="7499" spans="16:20" x14ac:dyDescent="0.3">
      <c r="P7499"/>
      <c r="Q7499"/>
      <c r="R7499"/>
      <c r="S7499"/>
      <c r="T7499"/>
    </row>
    <row r="7500" spans="16:20" x14ac:dyDescent="0.3">
      <c r="P7500"/>
      <c r="Q7500"/>
      <c r="R7500"/>
      <c r="S7500"/>
      <c r="T7500"/>
    </row>
    <row r="7501" spans="16:20" x14ac:dyDescent="0.3">
      <c r="P7501"/>
      <c r="Q7501"/>
      <c r="R7501"/>
      <c r="S7501"/>
      <c r="T7501"/>
    </row>
    <row r="7502" spans="16:20" x14ac:dyDescent="0.3">
      <c r="P7502"/>
      <c r="Q7502"/>
      <c r="R7502"/>
      <c r="S7502"/>
      <c r="T7502"/>
    </row>
    <row r="7503" spans="16:20" x14ac:dyDescent="0.3">
      <c r="P7503"/>
      <c r="Q7503"/>
      <c r="R7503"/>
      <c r="S7503"/>
      <c r="T7503"/>
    </row>
    <row r="7504" spans="16:20" x14ac:dyDescent="0.3">
      <c r="P7504"/>
      <c r="Q7504"/>
      <c r="R7504"/>
      <c r="S7504"/>
      <c r="T7504"/>
    </row>
    <row r="7505" spans="16:20" x14ac:dyDescent="0.3">
      <c r="P7505"/>
      <c r="Q7505"/>
      <c r="R7505"/>
      <c r="S7505"/>
      <c r="T7505"/>
    </row>
    <row r="7506" spans="16:20" x14ac:dyDescent="0.3">
      <c r="P7506"/>
      <c r="Q7506"/>
      <c r="R7506"/>
      <c r="S7506"/>
      <c r="T7506"/>
    </row>
    <row r="7507" spans="16:20" x14ac:dyDescent="0.3">
      <c r="P7507"/>
      <c r="Q7507"/>
      <c r="R7507"/>
      <c r="S7507"/>
      <c r="T7507"/>
    </row>
    <row r="7508" spans="16:20" x14ac:dyDescent="0.3">
      <c r="P7508"/>
      <c r="Q7508"/>
      <c r="R7508"/>
      <c r="S7508"/>
      <c r="T7508"/>
    </row>
    <row r="7509" spans="16:20" x14ac:dyDescent="0.3">
      <c r="P7509"/>
      <c r="Q7509"/>
      <c r="R7509"/>
      <c r="S7509"/>
      <c r="T7509"/>
    </row>
    <row r="7510" spans="16:20" x14ac:dyDescent="0.3">
      <c r="P7510"/>
      <c r="Q7510"/>
      <c r="R7510"/>
      <c r="S7510"/>
      <c r="T7510"/>
    </row>
    <row r="7511" spans="16:20" x14ac:dyDescent="0.3">
      <c r="P7511"/>
      <c r="Q7511"/>
      <c r="R7511"/>
      <c r="S7511"/>
      <c r="T7511"/>
    </row>
    <row r="7512" spans="16:20" x14ac:dyDescent="0.3">
      <c r="P7512"/>
      <c r="Q7512"/>
      <c r="R7512"/>
      <c r="S7512"/>
      <c r="T7512"/>
    </row>
    <row r="7513" spans="16:20" x14ac:dyDescent="0.3">
      <c r="P7513"/>
      <c r="Q7513"/>
      <c r="R7513"/>
      <c r="S7513"/>
      <c r="T7513"/>
    </row>
    <row r="7514" spans="16:20" x14ac:dyDescent="0.3">
      <c r="P7514"/>
      <c r="Q7514"/>
      <c r="R7514"/>
      <c r="S7514"/>
      <c r="T7514"/>
    </row>
    <row r="7515" spans="16:20" x14ac:dyDescent="0.3">
      <c r="P7515"/>
      <c r="Q7515"/>
      <c r="R7515"/>
      <c r="S7515"/>
      <c r="T7515"/>
    </row>
    <row r="7516" spans="16:20" x14ac:dyDescent="0.3">
      <c r="P7516"/>
      <c r="Q7516"/>
      <c r="R7516"/>
      <c r="S7516"/>
      <c r="T7516"/>
    </row>
    <row r="7517" spans="16:20" x14ac:dyDescent="0.3">
      <c r="P7517"/>
      <c r="Q7517"/>
      <c r="R7517"/>
      <c r="S7517"/>
      <c r="T7517"/>
    </row>
    <row r="7518" spans="16:20" x14ac:dyDescent="0.3">
      <c r="P7518"/>
      <c r="Q7518"/>
      <c r="R7518"/>
      <c r="S7518"/>
      <c r="T7518"/>
    </row>
    <row r="7519" spans="16:20" x14ac:dyDescent="0.3">
      <c r="P7519"/>
      <c r="Q7519"/>
      <c r="R7519"/>
      <c r="S7519"/>
      <c r="T7519"/>
    </row>
    <row r="7520" spans="16:20" x14ac:dyDescent="0.3">
      <c r="P7520"/>
      <c r="Q7520"/>
      <c r="R7520"/>
      <c r="S7520"/>
      <c r="T7520"/>
    </row>
    <row r="7521" spans="16:20" x14ac:dyDescent="0.3">
      <c r="P7521"/>
      <c r="Q7521"/>
      <c r="R7521"/>
      <c r="S7521"/>
      <c r="T7521"/>
    </row>
    <row r="7522" spans="16:20" x14ac:dyDescent="0.3">
      <c r="P7522"/>
      <c r="Q7522"/>
      <c r="R7522"/>
      <c r="S7522"/>
      <c r="T7522"/>
    </row>
    <row r="7523" spans="16:20" x14ac:dyDescent="0.3">
      <c r="P7523"/>
      <c r="Q7523"/>
      <c r="R7523"/>
      <c r="S7523"/>
      <c r="T7523"/>
    </row>
    <row r="7524" spans="16:20" x14ac:dyDescent="0.3">
      <c r="P7524"/>
      <c r="Q7524"/>
      <c r="R7524"/>
      <c r="S7524"/>
      <c r="T7524"/>
    </row>
    <row r="7525" spans="16:20" x14ac:dyDescent="0.3">
      <c r="P7525"/>
      <c r="Q7525"/>
      <c r="R7525"/>
      <c r="S7525"/>
      <c r="T7525"/>
    </row>
    <row r="7526" spans="16:20" x14ac:dyDescent="0.3">
      <c r="P7526"/>
      <c r="Q7526"/>
      <c r="R7526"/>
      <c r="S7526"/>
      <c r="T7526"/>
    </row>
    <row r="7527" spans="16:20" x14ac:dyDescent="0.3">
      <c r="P7527"/>
      <c r="Q7527"/>
      <c r="R7527"/>
      <c r="S7527"/>
      <c r="T7527"/>
    </row>
    <row r="7528" spans="16:20" x14ac:dyDescent="0.3">
      <c r="P7528"/>
      <c r="Q7528"/>
      <c r="R7528"/>
      <c r="S7528"/>
      <c r="T7528"/>
    </row>
    <row r="7529" spans="16:20" x14ac:dyDescent="0.3">
      <c r="P7529"/>
      <c r="Q7529"/>
      <c r="R7529"/>
      <c r="S7529"/>
      <c r="T7529"/>
    </row>
    <row r="7530" spans="16:20" x14ac:dyDescent="0.3">
      <c r="P7530"/>
      <c r="Q7530"/>
      <c r="R7530"/>
      <c r="S7530"/>
      <c r="T7530"/>
    </row>
    <row r="7531" spans="16:20" x14ac:dyDescent="0.3">
      <c r="P7531"/>
      <c r="Q7531"/>
      <c r="R7531"/>
      <c r="S7531"/>
      <c r="T7531"/>
    </row>
    <row r="7532" spans="16:20" x14ac:dyDescent="0.3">
      <c r="P7532"/>
      <c r="Q7532"/>
      <c r="R7532"/>
      <c r="S7532"/>
      <c r="T7532"/>
    </row>
    <row r="7533" spans="16:20" x14ac:dyDescent="0.3">
      <c r="P7533"/>
      <c r="Q7533"/>
      <c r="R7533"/>
      <c r="S7533"/>
      <c r="T7533"/>
    </row>
    <row r="7534" spans="16:20" x14ac:dyDescent="0.3">
      <c r="P7534"/>
      <c r="Q7534"/>
      <c r="R7534"/>
      <c r="S7534"/>
      <c r="T7534"/>
    </row>
    <row r="7535" spans="16:20" x14ac:dyDescent="0.3">
      <c r="P7535"/>
      <c r="Q7535"/>
      <c r="R7535"/>
      <c r="S7535"/>
      <c r="T7535"/>
    </row>
    <row r="7536" spans="16:20" x14ac:dyDescent="0.3">
      <c r="P7536"/>
      <c r="Q7536"/>
      <c r="R7536"/>
      <c r="S7536"/>
      <c r="T7536"/>
    </row>
    <row r="7537" spans="16:20" x14ac:dyDescent="0.3">
      <c r="P7537"/>
      <c r="Q7537"/>
      <c r="R7537"/>
      <c r="S7537"/>
      <c r="T7537"/>
    </row>
    <row r="7538" spans="16:20" x14ac:dyDescent="0.3">
      <c r="P7538"/>
      <c r="Q7538"/>
      <c r="R7538"/>
      <c r="S7538"/>
      <c r="T7538"/>
    </row>
    <row r="7539" spans="16:20" x14ac:dyDescent="0.3">
      <c r="P7539"/>
      <c r="Q7539"/>
      <c r="R7539"/>
      <c r="S7539"/>
      <c r="T7539"/>
    </row>
    <row r="7540" spans="16:20" x14ac:dyDescent="0.3">
      <c r="P7540"/>
      <c r="Q7540"/>
      <c r="R7540"/>
      <c r="S7540"/>
      <c r="T7540"/>
    </row>
    <row r="7541" spans="16:20" x14ac:dyDescent="0.3">
      <c r="P7541"/>
      <c r="Q7541"/>
      <c r="R7541"/>
      <c r="S7541"/>
      <c r="T7541"/>
    </row>
    <row r="7542" spans="16:20" x14ac:dyDescent="0.3">
      <c r="P7542"/>
      <c r="Q7542"/>
      <c r="R7542"/>
      <c r="S7542"/>
      <c r="T7542"/>
    </row>
    <row r="7543" spans="16:20" x14ac:dyDescent="0.3">
      <c r="P7543"/>
      <c r="Q7543"/>
      <c r="R7543"/>
      <c r="S7543"/>
      <c r="T7543"/>
    </row>
    <row r="7544" spans="16:20" x14ac:dyDescent="0.3">
      <c r="P7544"/>
      <c r="Q7544"/>
      <c r="R7544"/>
      <c r="S7544"/>
      <c r="T7544"/>
    </row>
    <row r="7545" spans="16:20" x14ac:dyDescent="0.3">
      <c r="P7545"/>
      <c r="Q7545"/>
      <c r="R7545"/>
      <c r="S7545"/>
      <c r="T7545"/>
    </row>
    <row r="7546" spans="16:20" x14ac:dyDescent="0.3">
      <c r="P7546"/>
      <c r="Q7546"/>
      <c r="R7546"/>
      <c r="S7546"/>
      <c r="T7546"/>
    </row>
    <row r="7547" spans="16:20" x14ac:dyDescent="0.3">
      <c r="P7547"/>
      <c r="Q7547"/>
      <c r="R7547"/>
      <c r="S7547"/>
      <c r="T7547"/>
    </row>
    <row r="7548" spans="16:20" x14ac:dyDescent="0.3">
      <c r="P7548"/>
      <c r="Q7548"/>
      <c r="R7548"/>
      <c r="S7548"/>
      <c r="T7548"/>
    </row>
    <row r="7549" spans="16:20" x14ac:dyDescent="0.3">
      <c r="P7549"/>
      <c r="Q7549"/>
      <c r="R7549"/>
      <c r="S7549"/>
      <c r="T7549"/>
    </row>
    <row r="7550" spans="16:20" x14ac:dyDescent="0.3">
      <c r="P7550"/>
      <c r="Q7550"/>
      <c r="R7550"/>
      <c r="S7550"/>
      <c r="T7550"/>
    </row>
    <row r="7551" spans="16:20" x14ac:dyDescent="0.3">
      <c r="P7551"/>
      <c r="Q7551"/>
      <c r="R7551"/>
      <c r="S7551"/>
      <c r="T7551"/>
    </row>
    <row r="7552" spans="16:20" x14ac:dyDescent="0.3">
      <c r="P7552"/>
      <c r="Q7552"/>
      <c r="R7552"/>
      <c r="S7552"/>
      <c r="T7552"/>
    </row>
    <row r="7553" spans="16:20" x14ac:dyDescent="0.3">
      <c r="P7553"/>
      <c r="Q7553"/>
      <c r="R7553"/>
      <c r="S7553"/>
      <c r="T7553"/>
    </row>
    <row r="7554" spans="16:20" x14ac:dyDescent="0.3">
      <c r="P7554"/>
      <c r="Q7554"/>
      <c r="R7554"/>
      <c r="S7554"/>
      <c r="T7554"/>
    </row>
    <row r="7555" spans="16:20" x14ac:dyDescent="0.3">
      <c r="P7555"/>
      <c r="Q7555"/>
      <c r="R7555"/>
      <c r="S7555"/>
      <c r="T7555"/>
    </row>
    <row r="7556" spans="16:20" x14ac:dyDescent="0.3">
      <c r="P7556"/>
      <c r="Q7556"/>
      <c r="R7556"/>
      <c r="S7556"/>
      <c r="T7556"/>
    </row>
    <row r="7557" spans="16:20" x14ac:dyDescent="0.3">
      <c r="P7557"/>
      <c r="Q7557"/>
      <c r="R7557"/>
      <c r="S7557"/>
      <c r="T7557"/>
    </row>
    <row r="7558" spans="16:20" x14ac:dyDescent="0.3">
      <c r="P7558"/>
      <c r="Q7558"/>
      <c r="R7558"/>
      <c r="S7558"/>
      <c r="T7558"/>
    </row>
    <row r="7559" spans="16:20" x14ac:dyDescent="0.3">
      <c r="P7559"/>
      <c r="Q7559"/>
      <c r="R7559"/>
      <c r="S7559"/>
      <c r="T7559"/>
    </row>
    <row r="7560" spans="16:20" x14ac:dyDescent="0.3">
      <c r="P7560"/>
      <c r="Q7560"/>
      <c r="R7560"/>
      <c r="S7560"/>
      <c r="T7560"/>
    </row>
    <row r="7561" spans="16:20" x14ac:dyDescent="0.3">
      <c r="P7561"/>
      <c r="Q7561"/>
      <c r="R7561"/>
      <c r="S7561"/>
      <c r="T7561"/>
    </row>
    <row r="7562" spans="16:20" x14ac:dyDescent="0.3">
      <c r="P7562"/>
      <c r="Q7562"/>
      <c r="R7562"/>
      <c r="S7562"/>
      <c r="T7562"/>
    </row>
    <row r="7563" spans="16:20" x14ac:dyDescent="0.3">
      <c r="P7563"/>
      <c r="Q7563"/>
      <c r="R7563"/>
      <c r="S7563"/>
      <c r="T7563"/>
    </row>
    <row r="7564" spans="16:20" x14ac:dyDescent="0.3">
      <c r="P7564"/>
      <c r="Q7564"/>
      <c r="R7564"/>
      <c r="S7564"/>
      <c r="T7564"/>
    </row>
    <row r="7565" spans="16:20" x14ac:dyDescent="0.3">
      <c r="P7565"/>
      <c r="Q7565"/>
      <c r="R7565"/>
      <c r="S7565"/>
      <c r="T7565"/>
    </row>
    <row r="7566" spans="16:20" x14ac:dyDescent="0.3">
      <c r="P7566"/>
      <c r="Q7566"/>
      <c r="R7566"/>
      <c r="S7566"/>
      <c r="T7566"/>
    </row>
    <row r="7567" spans="16:20" x14ac:dyDescent="0.3">
      <c r="P7567"/>
      <c r="Q7567"/>
      <c r="R7567"/>
      <c r="S7567"/>
      <c r="T7567"/>
    </row>
    <row r="7568" spans="16:20" x14ac:dyDescent="0.3">
      <c r="P7568"/>
      <c r="Q7568"/>
      <c r="R7568"/>
      <c r="S7568"/>
      <c r="T7568"/>
    </row>
    <row r="7569" spans="16:20" x14ac:dyDescent="0.3">
      <c r="P7569"/>
      <c r="Q7569"/>
      <c r="R7569"/>
      <c r="S7569"/>
      <c r="T7569"/>
    </row>
    <row r="7570" spans="16:20" x14ac:dyDescent="0.3">
      <c r="P7570"/>
      <c r="Q7570"/>
      <c r="R7570"/>
      <c r="S7570"/>
      <c r="T7570"/>
    </row>
    <row r="7571" spans="16:20" x14ac:dyDescent="0.3">
      <c r="P7571"/>
      <c r="Q7571"/>
      <c r="R7571"/>
      <c r="S7571"/>
      <c r="T7571"/>
    </row>
    <row r="7572" spans="16:20" x14ac:dyDescent="0.3">
      <c r="P7572"/>
      <c r="Q7572"/>
      <c r="R7572"/>
      <c r="S7572"/>
      <c r="T7572"/>
    </row>
    <row r="7573" spans="16:20" x14ac:dyDescent="0.3">
      <c r="P7573"/>
      <c r="Q7573"/>
      <c r="R7573"/>
      <c r="S7573"/>
      <c r="T7573"/>
    </row>
    <row r="7574" spans="16:20" x14ac:dyDescent="0.3">
      <c r="P7574"/>
      <c r="Q7574"/>
      <c r="R7574"/>
      <c r="S7574"/>
      <c r="T7574"/>
    </row>
    <row r="7575" spans="16:20" x14ac:dyDescent="0.3">
      <c r="P7575"/>
      <c r="Q7575"/>
      <c r="R7575"/>
      <c r="S7575"/>
      <c r="T7575"/>
    </row>
    <row r="7576" spans="16:20" x14ac:dyDescent="0.3">
      <c r="P7576"/>
      <c r="Q7576"/>
      <c r="R7576"/>
      <c r="S7576"/>
      <c r="T7576"/>
    </row>
    <row r="7577" spans="16:20" x14ac:dyDescent="0.3">
      <c r="P7577"/>
      <c r="Q7577"/>
      <c r="R7577"/>
      <c r="S7577"/>
      <c r="T7577"/>
    </row>
    <row r="7578" spans="16:20" x14ac:dyDescent="0.3">
      <c r="P7578"/>
      <c r="Q7578"/>
      <c r="R7578"/>
      <c r="S7578"/>
      <c r="T7578"/>
    </row>
    <row r="7579" spans="16:20" x14ac:dyDescent="0.3">
      <c r="P7579"/>
      <c r="Q7579"/>
      <c r="R7579"/>
      <c r="S7579"/>
      <c r="T7579"/>
    </row>
    <row r="7580" spans="16:20" x14ac:dyDescent="0.3">
      <c r="P7580"/>
      <c r="Q7580"/>
      <c r="R7580"/>
      <c r="S7580"/>
      <c r="T7580"/>
    </row>
    <row r="7581" spans="16:20" x14ac:dyDescent="0.3">
      <c r="P7581"/>
      <c r="Q7581"/>
      <c r="R7581"/>
      <c r="S7581"/>
      <c r="T7581"/>
    </row>
    <row r="7582" spans="16:20" x14ac:dyDescent="0.3">
      <c r="P7582"/>
      <c r="Q7582"/>
      <c r="R7582"/>
      <c r="S7582"/>
      <c r="T7582"/>
    </row>
    <row r="7583" spans="16:20" x14ac:dyDescent="0.3">
      <c r="P7583"/>
      <c r="Q7583"/>
      <c r="R7583"/>
      <c r="S7583"/>
      <c r="T7583"/>
    </row>
    <row r="7584" spans="16:20" x14ac:dyDescent="0.3">
      <c r="P7584"/>
      <c r="Q7584"/>
      <c r="R7584"/>
      <c r="S7584"/>
      <c r="T7584"/>
    </row>
    <row r="7585" spans="16:20" x14ac:dyDescent="0.3">
      <c r="P7585"/>
      <c r="Q7585"/>
      <c r="R7585"/>
      <c r="S7585"/>
      <c r="T7585"/>
    </row>
    <row r="7586" spans="16:20" x14ac:dyDescent="0.3">
      <c r="P7586"/>
      <c r="Q7586"/>
      <c r="R7586"/>
      <c r="S7586"/>
      <c r="T7586"/>
    </row>
    <row r="7587" spans="16:20" x14ac:dyDescent="0.3">
      <c r="P7587"/>
      <c r="Q7587"/>
      <c r="R7587"/>
      <c r="S7587"/>
      <c r="T7587"/>
    </row>
    <row r="7588" spans="16:20" x14ac:dyDescent="0.3">
      <c r="P7588"/>
      <c r="Q7588"/>
      <c r="R7588"/>
      <c r="S7588"/>
      <c r="T7588"/>
    </row>
    <row r="7589" spans="16:20" x14ac:dyDescent="0.3">
      <c r="P7589"/>
      <c r="Q7589"/>
      <c r="R7589"/>
      <c r="S7589"/>
      <c r="T7589"/>
    </row>
    <row r="7590" spans="16:20" x14ac:dyDescent="0.3">
      <c r="P7590"/>
      <c r="Q7590"/>
      <c r="R7590"/>
      <c r="S7590"/>
      <c r="T7590"/>
    </row>
    <row r="7591" spans="16:20" x14ac:dyDescent="0.3">
      <c r="P7591"/>
      <c r="Q7591"/>
      <c r="R7591"/>
      <c r="S7591"/>
      <c r="T7591"/>
    </row>
    <row r="7592" spans="16:20" x14ac:dyDescent="0.3">
      <c r="P7592"/>
      <c r="Q7592"/>
      <c r="R7592"/>
      <c r="S7592"/>
      <c r="T7592"/>
    </row>
    <row r="7593" spans="16:20" x14ac:dyDescent="0.3">
      <c r="P7593"/>
      <c r="Q7593"/>
      <c r="R7593"/>
      <c r="S7593"/>
      <c r="T7593"/>
    </row>
    <row r="7594" spans="16:20" x14ac:dyDescent="0.3">
      <c r="P7594"/>
      <c r="Q7594"/>
      <c r="R7594"/>
      <c r="S7594"/>
      <c r="T7594"/>
    </row>
    <row r="7595" spans="16:20" x14ac:dyDescent="0.3">
      <c r="P7595"/>
      <c r="Q7595"/>
      <c r="R7595"/>
      <c r="S7595"/>
      <c r="T7595"/>
    </row>
    <row r="7596" spans="16:20" x14ac:dyDescent="0.3">
      <c r="P7596"/>
      <c r="Q7596"/>
      <c r="R7596"/>
      <c r="S7596"/>
      <c r="T7596"/>
    </row>
    <row r="7597" spans="16:20" x14ac:dyDescent="0.3">
      <c r="P7597"/>
      <c r="Q7597"/>
      <c r="R7597"/>
      <c r="S7597"/>
      <c r="T7597"/>
    </row>
    <row r="7598" spans="16:20" x14ac:dyDescent="0.3">
      <c r="P7598"/>
      <c r="Q7598"/>
      <c r="R7598"/>
      <c r="S7598"/>
      <c r="T7598"/>
    </row>
    <row r="7599" spans="16:20" x14ac:dyDescent="0.3">
      <c r="P7599"/>
      <c r="Q7599"/>
      <c r="R7599"/>
      <c r="S7599"/>
      <c r="T7599"/>
    </row>
    <row r="7600" spans="16:20" x14ac:dyDescent="0.3">
      <c r="P7600"/>
      <c r="Q7600"/>
      <c r="R7600"/>
      <c r="S7600"/>
      <c r="T7600"/>
    </row>
    <row r="7601" spans="16:20" x14ac:dyDescent="0.3">
      <c r="P7601"/>
      <c r="Q7601"/>
      <c r="R7601"/>
      <c r="S7601"/>
      <c r="T7601"/>
    </row>
    <row r="7602" spans="16:20" x14ac:dyDescent="0.3">
      <c r="P7602"/>
      <c r="Q7602"/>
      <c r="R7602"/>
      <c r="S7602"/>
      <c r="T7602"/>
    </row>
    <row r="7603" spans="16:20" x14ac:dyDescent="0.3">
      <c r="P7603"/>
      <c r="Q7603"/>
      <c r="R7603"/>
      <c r="S7603"/>
      <c r="T7603"/>
    </row>
    <row r="7604" spans="16:20" x14ac:dyDescent="0.3">
      <c r="P7604"/>
      <c r="Q7604"/>
      <c r="R7604"/>
      <c r="S7604"/>
      <c r="T7604"/>
    </row>
    <row r="7605" spans="16:20" x14ac:dyDescent="0.3">
      <c r="P7605"/>
      <c r="Q7605"/>
      <c r="R7605"/>
      <c r="S7605"/>
      <c r="T7605"/>
    </row>
    <row r="7606" spans="16:20" x14ac:dyDescent="0.3">
      <c r="P7606"/>
      <c r="Q7606"/>
      <c r="R7606"/>
      <c r="S7606"/>
      <c r="T7606"/>
    </row>
    <row r="7607" spans="16:20" x14ac:dyDescent="0.3">
      <c r="P7607"/>
      <c r="Q7607"/>
      <c r="R7607"/>
      <c r="S7607"/>
      <c r="T7607"/>
    </row>
    <row r="7608" spans="16:20" x14ac:dyDescent="0.3">
      <c r="P7608"/>
      <c r="Q7608"/>
      <c r="R7608"/>
      <c r="S7608"/>
      <c r="T7608"/>
    </row>
    <row r="7609" spans="16:20" x14ac:dyDescent="0.3">
      <c r="P7609"/>
      <c r="Q7609"/>
      <c r="R7609"/>
      <c r="S7609"/>
      <c r="T7609"/>
    </row>
    <row r="7610" spans="16:20" x14ac:dyDescent="0.3">
      <c r="P7610"/>
      <c r="Q7610"/>
      <c r="R7610"/>
      <c r="S7610"/>
      <c r="T7610"/>
    </row>
    <row r="7611" spans="16:20" x14ac:dyDescent="0.3">
      <c r="P7611"/>
      <c r="Q7611"/>
      <c r="R7611"/>
      <c r="S7611"/>
      <c r="T7611"/>
    </row>
    <row r="7612" spans="16:20" x14ac:dyDescent="0.3">
      <c r="P7612"/>
      <c r="Q7612"/>
      <c r="R7612"/>
      <c r="S7612"/>
      <c r="T7612"/>
    </row>
    <row r="7613" spans="16:20" x14ac:dyDescent="0.3">
      <c r="P7613"/>
      <c r="Q7613"/>
      <c r="R7613"/>
      <c r="S7613"/>
      <c r="T7613"/>
    </row>
    <row r="7614" spans="16:20" x14ac:dyDescent="0.3">
      <c r="P7614"/>
      <c r="Q7614"/>
      <c r="R7614"/>
      <c r="S7614"/>
      <c r="T7614"/>
    </row>
    <row r="7615" spans="16:20" x14ac:dyDescent="0.3">
      <c r="P7615"/>
      <c r="Q7615"/>
      <c r="R7615"/>
      <c r="S7615"/>
      <c r="T7615"/>
    </row>
    <row r="7616" spans="16:20" x14ac:dyDescent="0.3">
      <c r="P7616"/>
      <c r="Q7616"/>
      <c r="R7616"/>
      <c r="S7616"/>
      <c r="T7616"/>
    </row>
    <row r="7617" spans="16:20" x14ac:dyDescent="0.3">
      <c r="P7617"/>
      <c r="Q7617"/>
      <c r="R7617"/>
      <c r="S7617"/>
      <c r="T7617"/>
    </row>
    <row r="7618" spans="16:20" x14ac:dyDescent="0.3">
      <c r="P7618"/>
      <c r="Q7618"/>
      <c r="R7618"/>
      <c r="S7618"/>
      <c r="T7618"/>
    </row>
    <row r="7619" spans="16:20" x14ac:dyDescent="0.3">
      <c r="P7619"/>
      <c r="Q7619"/>
      <c r="R7619"/>
      <c r="S7619"/>
      <c r="T7619"/>
    </row>
    <row r="7620" spans="16:20" x14ac:dyDescent="0.3">
      <c r="P7620"/>
      <c r="Q7620"/>
      <c r="R7620"/>
      <c r="S7620"/>
      <c r="T7620"/>
    </row>
    <row r="7621" spans="16:20" x14ac:dyDescent="0.3">
      <c r="P7621"/>
      <c r="Q7621"/>
      <c r="R7621"/>
      <c r="S7621"/>
      <c r="T7621"/>
    </row>
    <row r="7622" spans="16:20" x14ac:dyDescent="0.3">
      <c r="P7622"/>
      <c r="Q7622"/>
      <c r="R7622"/>
      <c r="S7622"/>
      <c r="T7622"/>
    </row>
    <row r="7623" spans="16:20" x14ac:dyDescent="0.3">
      <c r="P7623"/>
      <c r="Q7623"/>
      <c r="R7623"/>
      <c r="S7623"/>
      <c r="T7623"/>
    </row>
    <row r="7624" spans="16:20" x14ac:dyDescent="0.3">
      <c r="P7624"/>
      <c r="Q7624"/>
      <c r="R7624"/>
      <c r="S7624"/>
      <c r="T7624"/>
    </row>
    <row r="7625" spans="16:20" x14ac:dyDescent="0.3">
      <c r="P7625"/>
      <c r="Q7625"/>
      <c r="R7625"/>
      <c r="S7625"/>
      <c r="T7625"/>
    </row>
    <row r="7626" spans="16:20" x14ac:dyDescent="0.3">
      <c r="P7626"/>
      <c r="Q7626"/>
      <c r="R7626"/>
      <c r="S7626"/>
      <c r="T7626"/>
    </row>
    <row r="7627" spans="16:20" x14ac:dyDescent="0.3">
      <c r="P7627"/>
      <c r="Q7627"/>
      <c r="R7627"/>
      <c r="S7627"/>
      <c r="T7627"/>
    </row>
    <row r="7628" spans="16:20" x14ac:dyDescent="0.3">
      <c r="P7628"/>
      <c r="Q7628"/>
      <c r="R7628"/>
      <c r="S7628"/>
      <c r="T7628"/>
    </row>
    <row r="7629" spans="16:20" x14ac:dyDescent="0.3">
      <c r="P7629"/>
      <c r="Q7629"/>
      <c r="R7629"/>
      <c r="S7629"/>
      <c r="T7629"/>
    </row>
    <row r="7630" spans="16:20" x14ac:dyDescent="0.3">
      <c r="P7630"/>
      <c r="Q7630"/>
      <c r="R7630"/>
      <c r="S7630"/>
      <c r="T7630"/>
    </row>
    <row r="7631" spans="16:20" x14ac:dyDescent="0.3">
      <c r="P7631"/>
      <c r="Q7631"/>
      <c r="R7631"/>
      <c r="S7631"/>
      <c r="T7631"/>
    </row>
    <row r="7632" spans="16:20" x14ac:dyDescent="0.3">
      <c r="P7632"/>
      <c r="Q7632"/>
      <c r="R7632"/>
      <c r="S7632"/>
      <c r="T7632"/>
    </row>
    <row r="7633" spans="16:20" x14ac:dyDescent="0.3">
      <c r="P7633"/>
      <c r="Q7633"/>
      <c r="R7633"/>
      <c r="S7633"/>
      <c r="T7633"/>
    </row>
    <row r="7634" spans="16:20" x14ac:dyDescent="0.3">
      <c r="P7634"/>
      <c r="Q7634"/>
      <c r="R7634"/>
      <c r="S7634"/>
      <c r="T7634"/>
    </row>
    <row r="7635" spans="16:20" x14ac:dyDescent="0.3">
      <c r="P7635"/>
      <c r="Q7635"/>
      <c r="R7635"/>
      <c r="S7635"/>
      <c r="T7635"/>
    </row>
    <row r="7636" spans="16:20" x14ac:dyDescent="0.3">
      <c r="P7636"/>
      <c r="Q7636"/>
      <c r="R7636"/>
      <c r="S7636"/>
      <c r="T7636"/>
    </row>
    <row r="7637" spans="16:20" x14ac:dyDescent="0.3">
      <c r="P7637"/>
      <c r="Q7637"/>
      <c r="R7637"/>
      <c r="S7637"/>
      <c r="T7637"/>
    </row>
    <row r="7638" spans="16:20" x14ac:dyDescent="0.3">
      <c r="P7638"/>
      <c r="Q7638"/>
      <c r="R7638"/>
      <c r="S7638"/>
      <c r="T7638"/>
    </row>
    <row r="7639" spans="16:20" x14ac:dyDescent="0.3">
      <c r="P7639"/>
      <c r="Q7639"/>
      <c r="R7639"/>
      <c r="S7639"/>
      <c r="T7639"/>
    </row>
    <row r="7640" spans="16:20" x14ac:dyDescent="0.3">
      <c r="P7640"/>
      <c r="Q7640"/>
      <c r="R7640"/>
      <c r="S7640"/>
      <c r="T7640"/>
    </row>
    <row r="7641" spans="16:20" x14ac:dyDescent="0.3">
      <c r="P7641"/>
      <c r="Q7641"/>
      <c r="R7641"/>
      <c r="S7641"/>
      <c r="T7641"/>
    </row>
    <row r="7642" spans="16:20" x14ac:dyDescent="0.3">
      <c r="P7642"/>
      <c r="Q7642"/>
      <c r="R7642"/>
      <c r="S7642"/>
      <c r="T7642"/>
    </row>
    <row r="7643" spans="16:20" x14ac:dyDescent="0.3">
      <c r="P7643"/>
      <c r="Q7643"/>
      <c r="R7643"/>
      <c r="S7643"/>
      <c r="T7643"/>
    </row>
    <row r="7644" spans="16:20" x14ac:dyDescent="0.3">
      <c r="P7644"/>
      <c r="Q7644"/>
      <c r="R7644"/>
      <c r="S7644"/>
      <c r="T7644"/>
    </row>
    <row r="7645" spans="16:20" x14ac:dyDescent="0.3">
      <c r="P7645"/>
      <c r="Q7645"/>
      <c r="R7645"/>
      <c r="S7645"/>
      <c r="T7645"/>
    </row>
    <row r="7646" spans="16:20" x14ac:dyDescent="0.3">
      <c r="P7646"/>
      <c r="Q7646"/>
      <c r="R7646"/>
      <c r="S7646"/>
      <c r="T7646"/>
    </row>
    <row r="7647" spans="16:20" x14ac:dyDescent="0.3">
      <c r="P7647"/>
      <c r="Q7647"/>
      <c r="R7647"/>
      <c r="S7647"/>
      <c r="T7647"/>
    </row>
    <row r="7648" spans="16:20" x14ac:dyDescent="0.3">
      <c r="P7648"/>
      <c r="Q7648"/>
      <c r="R7648"/>
      <c r="S7648"/>
      <c r="T7648"/>
    </row>
    <row r="7649" spans="16:20" x14ac:dyDescent="0.3">
      <c r="P7649"/>
      <c r="Q7649"/>
      <c r="R7649"/>
      <c r="S7649"/>
      <c r="T7649"/>
    </row>
    <row r="7650" spans="16:20" x14ac:dyDescent="0.3">
      <c r="P7650"/>
      <c r="Q7650"/>
      <c r="R7650"/>
      <c r="S7650"/>
      <c r="T7650"/>
    </row>
    <row r="7651" spans="16:20" x14ac:dyDescent="0.3">
      <c r="P7651"/>
      <c r="Q7651"/>
      <c r="R7651"/>
      <c r="S7651"/>
      <c r="T7651"/>
    </row>
    <row r="7652" spans="16:20" x14ac:dyDescent="0.3">
      <c r="P7652"/>
      <c r="Q7652"/>
      <c r="R7652"/>
      <c r="S7652"/>
      <c r="T7652"/>
    </row>
    <row r="7653" spans="16:20" x14ac:dyDescent="0.3">
      <c r="P7653"/>
      <c r="Q7653"/>
      <c r="R7653"/>
      <c r="S7653"/>
      <c r="T7653"/>
    </row>
    <row r="7654" spans="16:20" x14ac:dyDescent="0.3">
      <c r="P7654"/>
      <c r="Q7654"/>
      <c r="R7654"/>
      <c r="S7654"/>
      <c r="T7654"/>
    </row>
    <row r="7655" spans="16:20" x14ac:dyDescent="0.3">
      <c r="P7655"/>
      <c r="Q7655"/>
      <c r="R7655"/>
      <c r="S7655"/>
      <c r="T7655"/>
    </row>
    <row r="7656" spans="16:20" x14ac:dyDescent="0.3">
      <c r="P7656"/>
      <c r="Q7656"/>
      <c r="R7656"/>
      <c r="S7656"/>
      <c r="T7656"/>
    </row>
    <row r="7657" spans="16:20" x14ac:dyDescent="0.3">
      <c r="P7657"/>
      <c r="Q7657"/>
      <c r="R7657"/>
      <c r="S7657"/>
      <c r="T7657"/>
    </row>
    <row r="7658" spans="16:20" x14ac:dyDescent="0.3">
      <c r="P7658"/>
      <c r="Q7658"/>
      <c r="R7658"/>
      <c r="S7658"/>
      <c r="T7658"/>
    </row>
    <row r="7659" spans="16:20" x14ac:dyDescent="0.3">
      <c r="P7659"/>
      <c r="Q7659"/>
      <c r="R7659"/>
      <c r="S7659"/>
      <c r="T7659"/>
    </row>
    <row r="7660" spans="16:20" x14ac:dyDescent="0.3">
      <c r="P7660"/>
      <c r="Q7660"/>
      <c r="R7660"/>
      <c r="S7660"/>
      <c r="T7660"/>
    </row>
    <row r="7661" spans="16:20" x14ac:dyDescent="0.3">
      <c r="P7661"/>
      <c r="Q7661"/>
      <c r="R7661"/>
      <c r="S7661"/>
      <c r="T7661"/>
    </row>
    <row r="7662" spans="16:20" x14ac:dyDescent="0.3">
      <c r="P7662"/>
      <c r="Q7662"/>
      <c r="R7662"/>
      <c r="S7662"/>
      <c r="T7662"/>
    </row>
    <row r="7663" spans="16:20" x14ac:dyDescent="0.3">
      <c r="P7663"/>
      <c r="Q7663"/>
      <c r="R7663"/>
      <c r="S7663"/>
      <c r="T7663"/>
    </row>
    <row r="7664" spans="16:20" x14ac:dyDescent="0.3">
      <c r="P7664"/>
      <c r="Q7664"/>
      <c r="R7664"/>
      <c r="S7664"/>
      <c r="T7664"/>
    </row>
    <row r="7665" spans="16:20" x14ac:dyDescent="0.3">
      <c r="P7665"/>
      <c r="Q7665"/>
      <c r="R7665"/>
      <c r="S7665"/>
      <c r="T7665"/>
    </row>
    <row r="7666" spans="16:20" x14ac:dyDescent="0.3">
      <c r="P7666"/>
      <c r="Q7666"/>
      <c r="R7666"/>
      <c r="S7666"/>
      <c r="T7666"/>
    </row>
    <row r="7667" spans="16:20" x14ac:dyDescent="0.3">
      <c r="P7667"/>
      <c r="Q7667"/>
      <c r="R7667"/>
      <c r="S7667"/>
      <c r="T7667"/>
    </row>
    <row r="7668" spans="16:20" x14ac:dyDescent="0.3">
      <c r="P7668"/>
      <c r="Q7668"/>
      <c r="R7668"/>
      <c r="S7668"/>
      <c r="T7668"/>
    </row>
    <row r="7669" spans="16:20" x14ac:dyDescent="0.3">
      <c r="P7669"/>
      <c r="Q7669"/>
      <c r="R7669"/>
      <c r="S7669"/>
      <c r="T7669"/>
    </row>
    <row r="7670" spans="16:20" x14ac:dyDescent="0.3">
      <c r="P7670"/>
      <c r="Q7670"/>
      <c r="R7670"/>
      <c r="S7670"/>
      <c r="T7670"/>
    </row>
    <row r="7671" spans="16:20" x14ac:dyDescent="0.3">
      <c r="P7671"/>
      <c r="Q7671"/>
      <c r="R7671"/>
      <c r="S7671"/>
      <c r="T7671"/>
    </row>
    <row r="7672" spans="16:20" x14ac:dyDescent="0.3">
      <c r="P7672"/>
      <c r="Q7672"/>
      <c r="R7672"/>
      <c r="S7672"/>
      <c r="T7672"/>
    </row>
    <row r="7673" spans="16:20" x14ac:dyDescent="0.3">
      <c r="P7673"/>
      <c r="Q7673"/>
      <c r="R7673"/>
      <c r="S7673"/>
      <c r="T7673"/>
    </row>
    <row r="7674" spans="16:20" x14ac:dyDescent="0.3">
      <c r="P7674"/>
      <c r="Q7674"/>
      <c r="R7674"/>
      <c r="S7674"/>
      <c r="T7674"/>
    </row>
    <row r="7675" spans="16:20" x14ac:dyDescent="0.3">
      <c r="P7675"/>
      <c r="Q7675"/>
      <c r="R7675"/>
      <c r="S7675"/>
      <c r="T7675"/>
    </row>
    <row r="7676" spans="16:20" x14ac:dyDescent="0.3">
      <c r="P7676"/>
      <c r="Q7676"/>
      <c r="R7676"/>
      <c r="S7676"/>
      <c r="T7676"/>
    </row>
    <row r="7677" spans="16:20" x14ac:dyDescent="0.3">
      <c r="P7677"/>
      <c r="Q7677"/>
      <c r="R7677"/>
      <c r="S7677"/>
      <c r="T7677"/>
    </row>
    <row r="7678" spans="16:20" x14ac:dyDescent="0.3">
      <c r="P7678"/>
      <c r="Q7678"/>
      <c r="R7678"/>
      <c r="S7678"/>
      <c r="T7678"/>
    </row>
    <row r="7679" spans="16:20" x14ac:dyDescent="0.3">
      <c r="P7679"/>
      <c r="Q7679"/>
      <c r="R7679"/>
      <c r="S7679"/>
      <c r="T7679"/>
    </row>
    <row r="7680" spans="16:20" x14ac:dyDescent="0.3">
      <c r="P7680"/>
      <c r="Q7680"/>
      <c r="R7680"/>
      <c r="S7680"/>
      <c r="T7680"/>
    </row>
    <row r="7681" spans="16:20" x14ac:dyDescent="0.3">
      <c r="P7681"/>
      <c r="Q7681"/>
      <c r="R7681"/>
      <c r="S7681"/>
      <c r="T7681"/>
    </row>
    <row r="7682" spans="16:20" x14ac:dyDescent="0.3">
      <c r="P7682"/>
      <c r="Q7682"/>
      <c r="R7682"/>
      <c r="S7682"/>
      <c r="T7682"/>
    </row>
    <row r="7683" spans="16:20" x14ac:dyDescent="0.3">
      <c r="P7683"/>
      <c r="Q7683"/>
      <c r="R7683"/>
      <c r="S7683"/>
      <c r="T7683"/>
    </row>
    <row r="7684" spans="16:20" x14ac:dyDescent="0.3">
      <c r="P7684"/>
      <c r="Q7684"/>
      <c r="R7684"/>
      <c r="S7684"/>
      <c r="T7684"/>
    </row>
    <row r="7685" spans="16:20" x14ac:dyDescent="0.3">
      <c r="P7685"/>
      <c r="Q7685"/>
      <c r="R7685"/>
      <c r="S7685"/>
      <c r="T7685"/>
    </row>
    <row r="7686" spans="16:20" x14ac:dyDescent="0.3">
      <c r="P7686"/>
      <c r="Q7686"/>
      <c r="R7686"/>
      <c r="S7686"/>
      <c r="T7686"/>
    </row>
    <row r="7687" spans="16:20" x14ac:dyDescent="0.3">
      <c r="P7687"/>
      <c r="Q7687"/>
      <c r="R7687"/>
      <c r="S7687"/>
      <c r="T7687"/>
    </row>
    <row r="7688" spans="16:20" x14ac:dyDescent="0.3">
      <c r="P7688"/>
      <c r="Q7688"/>
      <c r="R7688"/>
      <c r="S7688"/>
      <c r="T7688"/>
    </row>
    <row r="7689" spans="16:20" x14ac:dyDescent="0.3">
      <c r="P7689"/>
      <c r="Q7689"/>
      <c r="R7689"/>
      <c r="S7689"/>
      <c r="T7689"/>
    </row>
    <row r="7690" spans="16:20" x14ac:dyDescent="0.3">
      <c r="P7690"/>
      <c r="Q7690"/>
      <c r="R7690"/>
      <c r="S7690"/>
      <c r="T7690"/>
    </row>
    <row r="7691" spans="16:20" x14ac:dyDescent="0.3">
      <c r="P7691"/>
      <c r="Q7691"/>
      <c r="R7691"/>
      <c r="S7691"/>
      <c r="T7691"/>
    </row>
    <row r="7692" spans="16:20" x14ac:dyDescent="0.3">
      <c r="P7692"/>
      <c r="Q7692"/>
      <c r="R7692"/>
      <c r="S7692"/>
      <c r="T7692"/>
    </row>
    <row r="7693" spans="16:20" x14ac:dyDescent="0.3">
      <c r="P7693"/>
      <c r="Q7693"/>
      <c r="R7693"/>
      <c r="S7693"/>
      <c r="T7693"/>
    </row>
    <row r="7694" spans="16:20" x14ac:dyDescent="0.3">
      <c r="P7694"/>
      <c r="Q7694"/>
      <c r="R7694"/>
      <c r="S7694"/>
      <c r="T7694"/>
    </row>
    <row r="7695" spans="16:20" x14ac:dyDescent="0.3">
      <c r="P7695"/>
      <c r="Q7695"/>
      <c r="R7695"/>
      <c r="S7695"/>
      <c r="T7695"/>
    </row>
    <row r="7696" spans="16:20" x14ac:dyDescent="0.3">
      <c r="P7696"/>
      <c r="Q7696"/>
      <c r="R7696"/>
      <c r="S7696"/>
      <c r="T7696"/>
    </row>
    <row r="7697" spans="16:20" x14ac:dyDescent="0.3">
      <c r="P7697"/>
      <c r="Q7697"/>
      <c r="R7697"/>
      <c r="S7697"/>
      <c r="T7697"/>
    </row>
    <row r="7698" spans="16:20" x14ac:dyDescent="0.3">
      <c r="P7698"/>
      <c r="Q7698"/>
      <c r="R7698"/>
      <c r="S7698"/>
      <c r="T7698"/>
    </row>
    <row r="7699" spans="16:20" x14ac:dyDescent="0.3">
      <c r="P7699"/>
      <c r="Q7699"/>
      <c r="R7699"/>
      <c r="S7699"/>
      <c r="T7699"/>
    </row>
    <row r="7700" spans="16:20" x14ac:dyDescent="0.3">
      <c r="P7700"/>
      <c r="Q7700"/>
      <c r="R7700"/>
      <c r="S7700"/>
      <c r="T7700"/>
    </row>
    <row r="7701" spans="16:20" x14ac:dyDescent="0.3">
      <c r="P7701"/>
      <c r="Q7701"/>
      <c r="R7701"/>
      <c r="S7701"/>
      <c r="T7701"/>
    </row>
    <row r="7702" spans="16:20" x14ac:dyDescent="0.3">
      <c r="P7702"/>
      <c r="Q7702"/>
      <c r="R7702"/>
      <c r="S7702"/>
      <c r="T7702"/>
    </row>
    <row r="7703" spans="16:20" x14ac:dyDescent="0.3">
      <c r="P7703"/>
      <c r="Q7703"/>
      <c r="R7703"/>
      <c r="S7703"/>
      <c r="T7703"/>
    </row>
    <row r="7704" spans="16:20" x14ac:dyDescent="0.3">
      <c r="P7704"/>
      <c r="Q7704"/>
      <c r="R7704"/>
      <c r="S7704"/>
      <c r="T7704"/>
    </row>
    <row r="7705" spans="16:20" x14ac:dyDescent="0.3">
      <c r="P7705"/>
      <c r="Q7705"/>
      <c r="R7705"/>
      <c r="S7705"/>
      <c r="T7705"/>
    </row>
    <row r="7706" spans="16:20" x14ac:dyDescent="0.3">
      <c r="P7706"/>
      <c r="Q7706"/>
      <c r="R7706"/>
      <c r="S7706"/>
      <c r="T7706"/>
    </row>
    <row r="7707" spans="16:20" x14ac:dyDescent="0.3">
      <c r="P7707"/>
      <c r="Q7707"/>
      <c r="R7707"/>
      <c r="S7707"/>
      <c r="T7707"/>
    </row>
    <row r="7708" spans="16:20" x14ac:dyDescent="0.3">
      <c r="P7708"/>
      <c r="Q7708"/>
      <c r="R7708"/>
      <c r="S7708"/>
      <c r="T7708"/>
    </row>
    <row r="7709" spans="16:20" x14ac:dyDescent="0.3">
      <c r="P7709"/>
      <c r="Q7709"/>
      <c r="R7709"/>
      <c r="S7709"/>
      <c r="T7709"/>
    </row>
    <row r="7710" spans="16:20" x14ac:dyDescent="0.3">
      <c r="P7710"/>
      <c r="Q7710"/>
      <c r="R7710"/>
      <c r="S7710"/>
      <c r="T7710"/>
    </row>
    <row r="7711" spans="16:20" x14ac:dyDescent="0.3">
      <c r="P7711"/>
      <c r="Q7711"/>
      <c r="R7711"/>
      <c r="S7711"/>
      <c r="T7711"/>
    </row>
    <row r="7712" spans="16:20" x14ac:dyDescent="0.3">
      <c r="P7712"/>
      <c r="Q7712"/>
      <c r="R7712"/>
      <c r="S7712"/>
      <c r="T7712"/>
    </row>
    <row r="7713" spans="16:20" x14ac:dyDescent="0.3">
      <c r="P7713"/>
      <c r="Q7713"/>
      <c r="R7713"/>
      <c r="S7713"/>
      <c r="T7713"/>
    </row>
    <row r="7714" spans="16:20" x14ac:dyDescent="0.3">
      <c r="P7714"/>
      <c r="Q7714"/>
      <c r="R7714"/>
      <c r="S7714"/>
      <c r="T7714"/>
    </row>
    <row r="7715" spans="16:20" x14ac:dyDescent="0.3">
      <c r="P7715"/>
      <c r="Q7715"/>
      <c r="R7715"/>
      <c r="S7715"/>
      <c r="T7715"/>
    </row>
    <row r="7716" spans="16:20" x14ac:dyDescent="0.3">
      <c r="P7716"/>
      <c r="Q7716"/>
      <c r="R7716"/>
      <c r="S7716"/>
      <c r="T7716"/>
    </row>
    <row r="7717" spans="16:20" x14ac:dyDescent="0.3">
      <c r="P7717"/>
      <c r="Q7717"/>
      <c r="R7717"/>
      <c r="S7717"/>
      <c r="T7717"/>
    </row>
    <row r="7718" spans="16:20" x14ac:dyDescent="0.3">
      <c r="P7718"/>
      <c r="Q7718"/>
      <c r="R7718"/>
      <c r="S7718"/>
      <c r="T7718"/>
    </row>
    <row r="7719" spans="16:20" x14ac:dyDescent="0.3">
      <c r="P7719"/>
      <c r="Q7719"/>
      <c r="R7719"/>
      <c r="S7719"/>
      <c r="T7719"/>
    </row>
    <row r="7720" spans="16:20" x14ac:dyDescent="0.3">
      <c r="P7720"/>
      <c r="Q7720"/>
      <c r="R7720"/>
      <c r="S7720"/>
      <c r="T7720"/>
    </row>
    <row r="7721" spans="16:20" x14ac:dyDescent="0.3">
      <c r="P7721"/>
      <c r="Q7721"/>
      <c r="R7721"/>
      <c r="S7721"/>
      <c r="T7721"/>
    </row>
    <row r="7722" spans="16:20" x14ac:dyDescent="0.3">
      <c r="P7722"/>
      <c r="Q7722"/>
      <c r="R7722"/>
      <c r="S7722"/>
      <c r="T7722"/>
    </row>
    <row r="7723" spans="16:20" x14ac:dyDescent="0.3">
      <c r="P7723"/>
      <c r="Q7723"/>
      <c r="R7723"/>
      <c r="S7723"/>
      <c r="T7723"/>
    </row>
    <row r="7724" spans="16:20" x14ac:dyDescent="0.3">
      <c r="P7724"/>
      <c r="Q7724"/>
      <c r="R7724"/>
      <c r="S7724"/>
      <c r="T7724"/>
    </row>
    <row r="7725" spans="16:20" x14ac:dyDescent="0.3">
      <c r="P7725"/>
      <c r="Q7725"/>
      <c r="R7725"/>
      <c r="S7725"/>
      <c r="T7725"/>
    </row>
    <row r="7726" spans="16:20" x14ac:dyDescent="0.3">
      <c r="P7726"/>
      <c r="Q7726"/>
      <c r="R7726"/>
      <c r="S7726"/>
      <c r="T7726"/>
    </row>
    <row r="7727" spans="16:20" x14ac:dyDescent="0.3">
      <c r="P7727"/>
      <c r="Q7727"/>
      <c r="R7727"/>
      <c r="S7727"/>
      <c r="T7727"/>
    </row>
    <row r="7728" spans="16:20" x14ac:dyDescent="0.3">
      <c r="P7728"/>
      <c r="Q7728"/>
      <c r="R7728"/>
      <c r="S7728"/>
      <c r="T7728"/>
    </row>
    <row r="7729" spans="16:20" x14ac:dyDescent="0.3">
      <c r="P7729"/>
      <c r="Q7729"/>
      <c r="R7729"/>
      <c r="S7729"/>
      <c r="T7729"/>
    </row>
    <row r="7730" spans="16:20" x14ac:dyDescent="0.3">
      <c r="P7730"/>
      <c r="Q7730"/>
      <c r="R7730"/>
      <c r="S7730"/>
      <c r="T7730"/>
    </row>
    <row r="7731" spans="16:20" x14ac:dyDescent="0.3">
      <c r="P7731"/>
      <c r="Q7731"/>
      <c r="R7731"/>
      <c r="S7731"/>
      <c r="T7731"/>
    </row>
    <row r="7732" spans="16:20" x14ac:dyDescent="0.3">
      <c r="P7732"/>
      <c r="Q7732"/>
      <c r="R7732"/>
      <c r="S7732"/>
      <c r="T7732"/>
    </row>
    <row r="7733" spans="16:20" x14ac:dyDescent="0.3">
      <c r="P7733"/>
      <c r="Q7733"/>
      <c r="R7733"/>
      <c r="S7733"/>
      <c r="T7733"/>
    </row>
    <row r="7734" spans="16:20" x14ac:dyDescent="0.3">
      <c r="P7734"/>
      <c r="Q7734"/>
      <c r="R7734"/>
      <c r="S7734"/>
      <c r="T7734"/>
    </row>
    <row r="7735" spans="16:20" x14ac:dyDescent="0.3">
      <c r="P7735"/>
      <c r="Q7735"/>
      <c r="R7735"/>
      <c r="S7735"/>
      <c r="T7735"/>
    </row>
    <row r="7736" spans="16:20" x14ac:dyDescent="0.3">
      <c r="P7736"/>
      <c r="Q7736"/>
      <c r="R7736"/>
      <c r="S7736"/>
      <c r="T7736"/>
    </row>
    <row r="7737" spans="16:20" x14ac:dyDescent="0.3">
      <c r="P7737"/>
      <c r="Q7737"/>
      <c r="R7737"/>
      <c r="S7737"/>
      <c r="T7737"/>
    </row>
    <row r="7738" spans="16:20" x14ac:dyDescent="0.3">
      <c r="P7738"/>
      <c r="Q7738"/>
      <c r="R7738"/>
      <c r="S7738"/>
      <c r="T7738"/>
    </row>
    <row r="7739" spans="16:20" x14ac:dyDescent="0.3">
      <c r="P7739"/>
      <c r="Q7739"/>
      <c r="R7739"/>
      <c r="S7739"/>
      <c r="T7739"/>
    </row>
    <row r="7740" spans="16:20" x14ac:dyDescent="0.3">
      <c r="P7740"/>
      <c r="Q7740"/>
      <c r="R7740"/>
      <c r="S7740"/>
      <c r="T7740"/>
    </row>
    <row r="7741" spans="16:20" x14ac:dyDescent="0.3">
      <c r="P7741"/>
      <c r="Q7741"/>
      <c r="R7741"/>
      <c r="S7741"/>
      <c r="T7741"/>
    </row>
    <row r="7742" spans="16:20" x14ac:dyDescent="0.3">
      <c r="P7742"/>
      <c r="Q7742"/>
      <c r="R7742"/>
      <c r="S7742"/>
      <c r="T7742"/>
    </row>
    <row r="7743" spans="16:20" x14ac:dyDescent="0.3">
      <c r="P7743"/>
      <c r="Q7743"/>
      <c r="R7743"/>
      <c r="S7743"/>
      <c r="T7743"/>
    </row>
    <row r="7744" spans="16:20" x14ac:dyDescent="0.3">
      <c r="P7744"/>
      <c r="Q7744"/>
      <c r="R7744"/>
      <c r="S7744"/>
      <c r="T7744"/>
    </row>
    <row r="7745" spans="16:20" x14ac:dyDescent="0.3">
      <c r="P7745"/>
      <c r="Q7745"/>
      <c r="R7745"/>
      <c r="S7745"/>
      <c r="T7745"/>
    </row>
    <row r="7746" spans="16:20" x14ac:dyDescent="0.3">
      <c r="P7746"/>
      <c r="Q7746"/>
      <c r="R7746"/>
      <c r="S7746"/>
      <c r="T7746"/>
    </row>
    <row r="7747" spans="16:20" x14ac:dyDescent="0.3">
      <c r="P7747"/>
      <c r="Q7747"/>
      <c r="R7747"/>
      <c r="S7747"/>
      <c r="T7747"/>
    </row>
    <row r="7748" spans="16:20" x14ac:dyDescent="0.3">
      <c r="P7748"/>
      <c r="Q7748"/>
      <c r="R7748"/>
      <c r="S7748"/>
      <c r="T7748"/>
    </row>
    <row r="7749" spans="16:20" x14ac:dyDescent="0.3">
      <c r="P7749"/>
      <c r="Q7749"/>
      <c r="R7749"/>
      <c r="S7749"/>
      <c r="T7749"/>
    </row>
    <row r="7750" spans="16:20" x14ac:dyDescent="0.3">
      <c r="P7750"/>
      <c r="Q7750"/>
      <c r="R7750"/>
      <c r="S7750"/>
      <c r="T7750"/>
    </row>
    <row r="7751" spans="16:20" x14ac:dyDescent="0.3">
      <c r="P7751"/>
      <c r="Q7751"/>
      <c r="R7751"/>
      <c r="S7751"/>
      <c r="T7751"/>
    </row>
    <row r="7752" spans="16:20" x14ac:dyDescent="0.3">
      <c r="P7752"/>
      <c r="Q7752"/>
      <c r="R7752"/>
      <c r="S7752"/>
      <c r="T7752"/>
    </row>
    <row r="7753" spans="16:20" x14ac:dyDescent="0.3">
      <c r="P7753"/>
      <c r="Q7753"/>
      <c r="R7753"/>
      <c r="S7753"/>
      <c r="T7753"/>
    </row>
    <row r="7754" spans="16:20" x14ac:dyDescent="0.3">
      <c r="P7754"/>
      <c r="Q7754"/>
      <c r="R7754"/>
      <c r="S7754"/>
      <c r="T7754"/>
    </row>
    <row r="7755" spans="16:20" x14ac:dyDescent="0.3">
      <c r="P7755"/>
      <c r="Q7755"/>
      <c r="R7755"/>
      <c r="S7755"/>
      <c r="T7755"/>
    </row>
    <row r="7756" spans="16:20" x14ac:dyDescent="0.3">
      <c r="P7756"/>
      <c r="Q7756"/>
      <c r="R7756"/>
      <c r="S7756"/>
      <c r="T7756"/>
    </row>
    <row r="7757" spans="16:20" x14ac:dyDescent="0.3">
      <c r="P7757"/>
      <c r="Q7757"/>
      <c r="R7757"/>
      <c r="S7757"/>
      <c r="T7757"/>
    </row>
    <row r="7758" spans="16:20" x14ac:dyDescent="0.3">
      <c r="P7758"/>
      <c r="Q7758"/>
      <c r="R7758"/>
      <c r="S7758"/>
      <c r="T7758"/>
    </row>
    <row r="7759" spans="16:20" x14ac:dyDescent="0.3">
      <c r="P7759"/>
      <c r="Q7759"/>
      <c r="R7759"/>
      <c r="S7759"/>
      <c r="T7759"/>
    </row>
    <row r="7760" spans="16:20" x14ac:dyDescent="0.3">
      <c r="P7760"/>
      <c r="Q7760"/>
      <c r="R7760"/>
      <c r="S7760"/>
      <c r="T7760"/>
    </row>
    <row r="7761" spans="16:20" x14ac:dyDescent="0.3">
      <c r="P7761"/>
      <c r="Q7761"/>
      <c r="R7761"/>
      <c r="S7761"/>
      <c r="T7761"/>
    </row>
    <row r="7762" spans="16:20" x14ac:dyDescent="0.3">
      <c r="P7762"/>
      <c r="Q7762"/>
      <c r="R7762"/>
      <c r="S7762"/>
      <c r="T7762"/>
    </row>
    <row r="7763" spans="16:20" x14ac:dyDescent="0.3">
      <c r="P7763"/>
      <c r="Q7763"/>
      <c r="R7763"/>
      <c r="S7763"/>
      <c r="T7763"/>
    </row>
    <row r="7764" spans="16:20" x14ac:dyDescent="0.3">
      <c r="P7764"/>
      <c r="Q7764"/>
      <c r="R7764"/>
      <c r="S7764"/>
      <c r="T7764"/>
    </row>
    <row r="7765" spans="16:20" x14ac:dyDescent="0.3">
      <c r="P7765"/>
      <c r="Q7765"/>
      <c r="R7765"/>
      <c r="S7765"/>
      <c r="T7765"/>
    </row>
    <row r="7766" spans="16:20" x14ac:dyDescent="0.3">
      <c r="P7766"/>
      <c r="Q7766"/>
      <c r="R7766"/>
      <c r="S7766"/>
      <c r="T7766"/>
    </row>
    <row r="7767" spans="16:20" x14ac:dyDescent="0.3">
      <c r="P7767"/>
      <c r="Q7767"/>
      <c r="R7767"/>
      <c r="S7767"/>
      <c r="T7767"/>
    </row>
    <row r="7768" spans="16:20" x14ac:dyDescent="0.3">
      <c r="P7768"/>
      <c r="Q7768"/>
      <c r="R7768"/>
      <c r="S7768"/>
      <c r="T7768"/>
    </row>
    <row r="7769" spans="16:20" x14ac:dyDescent="0.3">
      <c r="P7769"/>
      <c r="Q7769"/>
      <c r="R7769"/>
      <c r="S7769"/>
      <c r="T7769"/>
    </row>
    <row r="7770" spans="16:20" x14ac:dyDescent="0.3">
      <c r="P7770"/>
      <c r="Q7770"/>
      <c r="R7770"/>
      <c r="S7770"/>
      <c r="T7770"/>
    </row>
    <row r="7771" spans="16:20" x14ac:dyDescent="0.3">
      <c r="P7771"/>
      <c r="Q7771"/>
      <c r="R7771"/>
      <c r="S7771"/>
      <c r="T7771"/>
    </row>
    <row r="7772" spans="16:20" x14ac:dyDescent="0.3">
      <c r="P7772"/>
      <c r="Q7772"/>
      <c r="R7772"/>
      <c r="S7772"/>
      <c r="T7772"/>
    </row>
    <row r="7773" spans="16:20" x14ac:dyDescent="0.3">
      <c r="P7773"/>
      <c r="Q7773"/>
      <c r="R7773"/>
      <c r="S7773"/>
      <c r="T7773"/>
    </row>
    <row r="7774" spans="16:20" x14ac:dyDescent="0.3">
      <c r="P7774"/>
      <c r="Q7774"/>
      <c r="R7774"/>
      <c r="S7774"/>
      <c r="T7774"/>
    </row>
    <row r="7775" spans="16:20" x14ac:dyDescent="0.3">
      <c r="P7775"/>
      <c r="Q7775"/>
      <c r="R7775"/>
      <c r="S7775"/>
      <c r="T7775"/>
    </row>
    <row r="7776" spans="16:20" x14ac:dyDescent="0.3">
      <c r="P7776"/>
      <c r="Q7776"/>
      <c r="R7776"/>
      <c r="S7776"/>
      <c r="T7776"/>
    </row>
    <row r="7777" spans="16:20" x14ac:dyDescent="0.3">
      <c r="P7777"/>
      <c r="Q7777"/>
      <c r="R7777"/>
      <c r="S7777"/>
      <c r="T7777"/>
    </row>
    <row r="7778" spans="16:20" x14ac:dyDescent="0.3">
      <c r="P7778"/>
      <c r="Q7778"/>
      <c r="R7778"/>
      <c r="S7778"/>
      <c r="T7778"/>
    </row>
    <row r="7779" spans="16:20" x14ac:dyDescent="0.3">
      <c r="P7779"/>
      <c r="Q7779"/>
      <c r="R7779"/>
      <c r="S7779"/>
      <c r="T7779"/>
    </row>
    <row r="7780" spans="16:20" x14ac:dyDescent="0.3">
      <c r="P7780"/>
      <c r="Q7780"/>
      <c r="R7780"/>
      <c r="S7780"/>
      <c r="T7780"/>
    </row>
    <row r="7781" spans="16:20" x14ac:dyDescent="0.3">
      <c r="P7781"/>
      <c r="Q7781"/>
      <c r="R7781"/>
      <c r="S7781"/>
      <c r="T7781"/>
    </row>
    <row r="7782" spans="16:20" x14ac:dyDescent="0.3">
      <c r="P7782"/>
      <c r="Q7782"/>
      <c r="R7782"/>
      <c r="S7782"/>
      <c r="T7782"/>
    </row>
    <row r="7783" spans="16:20" x14ac:dyDescent="0.3">
      <c r="P7783"/>
      <c r="Q7783"/>
      <c r="R7783"/>
      <c r="S7783"/>
      <c r="T7783"/>
    </row>
    <row r="7784" spans="16:20" x14ac:dyDescent="0.3">
      <c r="P7784"/>
      <c r="Q7784"/>
      <c r="R7784"/>
      <c r="S7784"/>
      <c r="T7784"/>
    </row>
    <row r="7785" spans="16:20" x14ac:dyDescent="0.3">
      <c r="P7785"/>
      <c r="Q7785"/>
      <c r="R7785"/>
      <c r="S7785"/>
      <c r="T7785"/>
    </row>
    <row r="7786" spans="16:20" x14ac:dyDescent="0.3">
      <c r="P7786"/>
      <c r="Q7786"/>
      <c r="R7786"/>
      <c r="S7786"/>
      <c r="T7786"/>
    </row>
    <row r="7787" spans="16:20" x14ac:dyDescent="0.3">
      <c r="P7787"/>
      <c r="Q7787"/>
      <c r="R7787"/>
      <c r="S7787"/>
      <c r="T7787"/>
    </row>
    <row r="7788" spans="16:20" x14ac:dyDescent="0.3">
      <c r="P7788"/>
      <c r="Q7788"/>
      <c r="R7788"/>
      <c r="S7788"/>
      <c r="T7788"/>
    </row>
    <row r="7789" spans="16:20" x14ac:dyDescent="0.3">
      <c r="P7789"/>
      <c r="Q7789"/>
      <c r="R7789"/>
      <c r="S7789"/>
      <c r="T7789"/>
    </row>
    <row r="7790" spans="16:20" x14ac:dyDescent="0.3">
      <c r="P7790"/>
      <c r="Q7790"/>
      <c r="R7790"/>
      <c r="S7790"/>
      <c r="T7790"/>
    </row>
    <row r="7791" spans="16:20" x14ac:dyDescent="0.3">
      <c r="P7791"/>
      <c r="Q7791"/>
      <c r="R7791"/>
      <c r="S7791"/>
      <c r="T7791"/>
    </row>
    <row r="7792" spans="16:20" x14ac:dyDescent="0.3">
      <c r="P7792"/>
      <c r="Q7792"/>
      <c r="R7792"/>
      <c r="S7792"/>
      <c r="T7792"/>
    </row>
    <row r="7793" spans="16:20" x14ac:dyDescent="0.3">
      <c r="P7793"/>
      <c r="Q7793"/>
      <c r="R7793"/>
      <c r="S7793"/>
      <c r="T7793"/>
    </row>
    <row r="7794" spans="16:20" x14ac:dyDescent="0.3">
      <c r="P7794"/>
      <c r="Q7794"/>
      <c r="R7794"/>
      <c r="S7794"/>
      <c r="T7794"/>
    </row>
    <row r="7795" spans="16:20" x14ac:dyDescent="0.3">
      <c r="P7795"/>
      <c r="Q7795"/>
      <c r="R7795"/>
      <c r="S7795"/>
      <c r="T7795"/>
    </row>
    <row r="7796" spans="16:20" x14ac:dyDescent="0.3">
      <c r="P7796"/>
      <c r="Q7796"/>
      <c r="R7796"/>
      <c r="S7796"/>
      <c r="T7796"/>
    </row>
    <row r="7797" spans="16:20" x14ac:dyDescent="0.3">
      <c r="P7797"/>
      <c r="Q7797"/>
      <c r="R7797"/>
      <c r="S7797"/>
      <c r="T7797"/>
    </row>
    <row r="7798" spans="16:20" x14ac:dyDescent="0.3">
      <c r="P7798"/>
      <c r="Q7798"/>
      <c r="R7798"/>
      <c r="S7798"/>
      <c r="T7798"/>
    </row>
    <row r="7799" spans="16:20" x14ac:dyDescent="0.3">
      <c r="P7799"/>
      <c r="Q7799"/>
      <c r="R7799"/>
      <c r="S7799"/>
      <c r="T7799"/>
    </row>
    <row r="7800" spans="16:20" x14ac:dyDescent="0.3">
      <c r="P7800"/>
      <c r="Q7800"/>
      <c r="R7800"/>
      <c r="S7800"/>
      <c r="T7800"/>
    </row>
    <row r="7801" spans="16:20" x14ac:dyDescent="0.3">
      <c r="P7801"/>
      <c r="Q7801"/>
      <c r="R7801"/>
      <c r="S7801"/>
      <c r="T7801"/>
    </row>
    <row r="7802" spans="16:20" x14ac:dyDescent="0.3">
      <c r="P7802"/>
      <c r="Q7802"/>
      <c r="R7802"/>
      <c r="S7802"/>
      <c r="T7802"/>
    </row>
    <row r="7803" spans="16:20" x14ac:dyDescent="0.3">
      <c r="P7803"/>
      <c r="Q7803"/>
      <c r="R7803"/>
      <c r="S7803"/>
      <c r="T7803"/>
    </row>
    <row r="7804" spans="16:20" x14ac:dyDescent="0.3">
      <c r="P7804"/>
      <c r="Q7804"/>
      <c r="R7804"/>
      <c r="S7804"/>
      <c r="T7804"/>
    </row>
    <row r="7805" spans="16:20" x14ac:dyDescent="0.3">
      <c r="P7805"/>
      <c r="Q7805"/>
      <c r="R7805"/>
      <c r="S7805"/>
      <c r="T7805"/>
    </row>
    <row r="7806" spans="16:20" x14ac:dyDescent="0.3">
      <c r="P7806"/>
      <c r="Q7806"/>
      <c r="R7806"/>
      <c r="S7806"/>
      <c r="T7806"/>
    </row>
    <row r="7807" spans="16:20" x14ac:dyDescent="0.3">
      <c r="P7807"/>
      <c r="Q7807"/>
      <c r="R7807"/>
      <c r="S7807"/>
      <c r="T7807"/>
    </row>
    <row r="7808" spans="16:20" x14ac:dyDescent="0.3">
      <c r="P7808"/>
      <c r="Q7808"/>
      <c r="R7808"/>
      <c r="S7808"/>
      <c r="T7808"/>
    </row>
    <row r="7809" spans="16:20" x14ac:dyDescent="0.3">
      <c r="P7809"/>
      <c r="Q7809"/>
      <c r="R7809"/>
      <c r="S7809"/>
      <c r="T7809"/>
    </row>
    <row r="7810" spans="16:20" x14ac:dyDescent="0.3">
      <c r="P7810"/>
      <c r="Q7810"/>
      <c r="R7810"/>
      <c r="S7810"/>
      <c r="T7810"/>
    </row>
    <row r="7811" spans="16:20" x14ac:dyDescent="0.3">
      <c r="P7811"/>
      <c r="Q7811"/>
      <c r="R7811"/>
      <c r="S7811"/>
      <c r="T7811"/>
    </row>
    <row r="7812" spans="16:20" x14ac:dyDescent="0.3">
      <c r="P7812"/>
      <c r="Q7812"/>
      <c r="R7812"/>
      <c r="S7812"/>
      <c r="T7812"/>
    </row>
    <row r="7813" spans="16:20" x14ac:dyDescent="0.3">
      <c r="P7813"/>
      <c r="Q7813"/>
      <c r="R7813"/>
      <c r="S7813"/>
      <c r="T7813"/>
    </row>
    <row r="7814" spans="16:20" x14ac:dyDescent="0.3">
      <c r="P7814"/>
      <c r="Q7814"/>
      <c r="R7814"/>
      <c r="S7814"/>
      <c r="T7814"/>
    </row>
    <row r="7815" spans="16:20" x14ac:dyDescent="0.3">
      <c r="P7815"/>
      <c r="Q7815"/>
      <c r="R7815"/>
      <c r="S7815"/>
      <c r="T7815"/>
    </row>
    <row r="7816" spans="16:20" x14ac:dyDescent="0.3">
      <c r="P7816"/>
      <c r="Q7816"/>
      <c r="R7816"/>
      <c r="S7816"/>
      <c r="T7816"/>
    </row>
    <row r="7817" spans="16:20" x14ac:dyDescent="0.3">
      <c r="P7817"/>
      <c r="Q7817"/>
      <c r="R7817"/>
      <c r="S7817"/>
      <c r="T7817"/>
    </row>
    <row r="7818" spans="16:20" x14ac:dyDescent="0.3">
      <c r="P7818"/>
      <c r="Q7818"/>
      <c r="R7818"/>
      <c r="S7818"/>
      <c r="T7818"/>
    </row>
    <row r="7819" spans="16:20" x14ac:dyDescent="0.3">
      <c r="P7819"/>
      <c r="Q7819"/>
      <c r="R7819"/>
      <c r="S7819"/>
      <c r="T7819"/>
    </row>
    <row r="7820" spans="16:20" x14ac:dyDescent="0.3">
      <c r="P7820"/>
      <c r="Q7820"/>
      <c r="R7820"/>
      <c r="S7820"/>
      <c r="T7820"/>
    </row>
    <row r="7821" spans="16:20" x14ac:dyDescent="0.3">
      <c r="P7821"/>
      <c r="Q7821"/>
      <c r="R7821"/>
      <c r="S7821"/>
      <c r="T7821"/>
    </row>
    <row r="7822" spans="16:20" x14ac:dyDescent="0.3">
      <c r="P7822"/>
      <c r="Q7822"/>
      <c r="R7822"/>
      <c r="S7822"/>
      <c r="T7822"/>
    </row>
    <row r="7823" spans="16:20" x14ac:dyDescent="0.3">
      <c r="P7823"/>
      <c r="Q7823"/>
      <c r="R7823"/>
      <c r="S7823"/>
      <c r="T7823"/>
    </row>
    <row r="7824" spans="16:20" x14ac:dyDescent="0.3">
      <c r="P7824"/>
      <c r="Q7824"/>
      <c r="R7824"/>
      <c r="S7824"/>
      <c r="T7824"/>
    </row>
    <row r="7825" spans="16:20" x14ac:dyDescent="0.3">
      <c r="P7825"/>
      <c r="Q7825"/>
      <c r="R7825"/>
      <c r="S7825"/>
      <c r="T7825"/>
    </row>
    <row r="7826" spans="16:20" x14ac:dyDescent="0.3">
      <c r="P7826"/>
      <c r="Q7826"/>
      <c r="R7826"/>
      <c r="S7826"/>
      <c r="T7826"/>
    </row>
    <row r="7827" spans="16:20" x14ac:dyDescent="0.3">
      <c r="P7827"/>
      <c r="Q7827"/>
      <c r="R7827"/>
      <c r="S7827"/>
      <c r="T7827"/>
    </row>
    <row r="7828" spans="16:20" x14ac:dyDescent="0.3">
      <c r="P7828"/>
      <c r="Q7828"/>
      <c r="R7828"/>
      <c r="S7828"/>
      <c r="T7828"/>
    </row>
    <row r="7829" spans="16:20" x14ac:dyDescent="0.3">
      <c r="P7829"/>
      <c r="Q7829"/>
      <c r="R7829"/>
      <c r="S7829"/>
      <c r="T7829"/>
    </row>
    <row r="7830" spans="16:20" x14ac:dyDescent="0.3">
      <c r="P7830"/>
      <c r="Q7830"/>
      <c r="R7830"/>
      <c r="S7830"/>
      <c r="T7830"/>
    </row>
    <row r="7831" spans="16:20" x14ac:dyDescent="0.3">
      <c r="P7831"/>
      <c r="Q7831"/>
      <c r="R7831"/>
      <c r="S7831"/>
      <c r="T7831"/>
    </row>
    <row r="7832" spans="16:20" x14ac:dyDescent="0.3">
      <c r="P7832"/>
      <c r="Q7832"/>
      <c r="R7832"/>
      <c r="S7832"/>
      <c r="T7832"/>
    </row>
    <row r="7833" spans="16:20" x14ac:dyDescent="0.3">
      <c r="P7833"/>
      <c r="Q7833"/>
      <c r="R7833"/>
      <c r="S7833"/>
      <c r="T7833"/>
    </row>
    <row r="7834" spans="16:20" x14ac:dyDescent="0.3">
      <c r="P7834"/>
      <c r="Q7834"/>
      <c r="R7834"/>
      <c r="S7834"/>
      <c r="T7834"/>
    </row>
    <row r="7835" spans="16:20" x14ac:dyDescent="0.3">
      <c r="P7835"/>
      <c r="Q7835"/>
      <c r="R7835"/>
      <c r="S7835"/>
      <c r="T7835"/>
    </row>
    <row r="7836" spans="16:20" x14ac:dyDescent="0.3">
      <c r="P7836"/>
      <c r="Q7836"/>
      <c r="R7836"/>
      <c r="S7836"/>
      <c r="T7836"/>
    </row>
    <row r="7837" spans="16:20" x14ac:dyDescent="0.3">
      <c r="P7837"/>
      <c r="Q7837"/>
      <c r="R7837"/>
      <c r="S7837"/>
      <c r="T7837"/>
    </row>
    <row r="7838" spans="16:20" x14ac:dyDescent="0.3">
      <c r="P7838"/>
      <c r="Q7838"/>
      <c r="R7838"/>
      <c r="S7838"/>
      <c r="T7838"/>
    </row>
    <row r="7839" spans="16:20" x14ac:dyDescent="0.3">
      <c r="P7839"/>
      <c r="Q7839"/>
      <c r="R7839"/>
      <c r="S7839"/>
      <c r="T7839"/>
    </row>
    <row r="7840" spans="16:20" x14ac:dyDescent="0.3">
      <c r="P7840"/>
      <c r="Q7840"/>
      <c r="R7840"/>
      <c r="S7840"/>
      <c r="T7840"/>
    </row>
    <row r="7841" spans="16:20" x14ac:dyDescent="0.3">
      <c r="P7841"/>
      <c r="Q7841"/>
      <c r="R7841"/>
      <c r="S7841"/>
      <c r="T7841"/>
    </row>
    <row r="7842" spans="16:20" x14ac:dyDescent="0.3">
      <c r="P7842"/>
      <c r="Q7842"/>
      <c r="R7842"/>
      <c r="S7842"/>
      <c r="T7842"/>
    </row>
    <row r="7843" spans="16:20" x14ac:dyDescent="0.3">
      <c r="P7843"/>
      <c r="Q7843"/>
      <c r="R7843"/>
      <c r="S7843"/>
      <c r="T7843"/>
    </row>
    <row r="7844" spans="16:20" x14ac:dyDescent="0.3">
      <c r="P7844"/>
      <c r="Q7844"/>
      <c r="R7844"/>
      <c r="S7844"/>
      <c r="T7844"/>
    </row>
    <row r="7845" spans="16:20" x14ac:dyDescent="0.3">
      <c r="P7845"/>
      <c r="Q7845"/>
      <c r="R7845"/>
      <c r="S7845"/>
      <c r="T7845"/>
    </row>
    <row r="7846" spans="16:20" x14ac:dyDescent="0.3">
      <c r="P7846"/>
      <c r="Q7846"/>
      <c r="R7846"/>
      <c r="S7846"/>
      <c r="T7846"/>
    </row>
    <row r="7847" spans="16:20" x14ac:dyDescent="0.3">
      <c r="P7847"/>
      <c r="Q7847"/>
      <c r="R7847"/>
      <c r="S7847"/>
      <c r="T7847"/>
    </row>
    <row r="7848" spans="16:20" x14ac:dyDescent="0.3">
      <c r="P7848"/>
      <c r="Q7848"/>
      <c r="R7848"/>
      <c r="S7848"/>
      <c r="T7848"/>
    </row>
    <row r="7849" spans="16:20" x14ac:dyDescent="0.3">
      <c r="P7849"/>
      <c r="Q7849"/>
      <c r="R7849"/>
      <c r="S7849"/>
      <c r="T7849"/>
    </row>
    <row r="7850" spans="16:20" x14ac:dyDescent="0.3">
      <c r="P7850"/>
      <c r="Q7850"/>
      <c r="R7850"/>
      <c r="S7850"/>
      <c r="T7850"/>
    </row>
    <row r="7851" spans="16:20" x14ac:dyDescent="0.3">
      <c r="P7851"/>
      <c r="Q7851"/>
      <c r="R7851"/>
      <c r="S7851"/>
      <c r="T7851"/>
    </row>
    <row r="7852" spans="16:20" x14ac:dyDescent="0.3">
      <c r="P7852"/>
      <c r="Q7852"/>
      <c r="R7852"/>
      <c r="S7852"/>
      <c r="T7852"/>
    </row>
    <row r="7853" spans="16:20" x14ac:dyDescent="0.3">
      <c r="P7853"/>
      <c r="Q7853"/>
      <c r="R7853"/>
      <c r="S7853"/>
      <c r="T7853"/>
    </row>
    <row r="7854" spans="16:20" x14ac:dyDescent="0.3">
      <c r="P7854"/>
      <c r="Q7854"/>
      <c r="R7854"/>
      <c r="S7854"/>
      <c r="T7854"/>
    </row>
    <row r="7855" spans="16:20" x14ac:dyDescent="0.3">
      <c r="P7855"/>
      <c r="Q7855"/>
      <c r="R7855"/>
      <c r="S7855"/>
      <c r="T7855"/>
    </row>
    <row r="7856" spans="16:20" x14ac:dyDescent="0.3">
      <c r="P7856"/>
      <c r="Q7856"/>
      <c r="R7856"/>
      <c r="S7856"/>
      <c r="T7856"/>
    </row>
    <row r="7857" spans="16:20" x14ac:dyDescent="0.3">
      <c r="P7857"/>
      <c r="Q7857"/>
      <c r="R7857"/>
      <c r="S7857"/>
      <c r="T7857"/>
    </row>
    <row r="7858" spans="16:20" x14ac:dyDescent="0.3">
      <c r="P7858"/>
      <c r="Q7858"/>
      <c r="R7858"/>
      <c r="S7858"/>
      <c r="T7858"/>
    </row>
    <row r="7859" spans="16:20" x14ac:dyDescent="0.3">
      <c r="P7859"/>
      <c r="Q7859"/>
      <c r="R7859"/>
      <c r="S7859"/>
      <c r="T7859"/>
    </row>
    <row r="7860" spans="16:20" x14ac:dyDescent="0.3">
      <c r="P7860"/>
      <c r="Q7860"/>
      <c r="R7860"/>
      <c r="S7860"/>
      <c r="T7860"/>
    </row>
    <row r="7861" spans="16:20" x14ac:dyDescent="0.3">
      <c r="P7861"/>
      <c r="Q7861"/>
      <c r="R7861"/>
      <c r="S7861"/>
      <c r="T7861"/>
    </row>
    <row r="7862" spans="16:20" x14ac:dyDescent="0.3">
      <c r="P7862"/>
      <c r="Q7862"/>
      <c r="R7862"/>
      <c r="S7862"/>
      <c r="T7862"/>
    </row>
    <row r="7863" spans="16:20" x14ac:dyDescent="0.3">
      <c r="P7863"/>
      <c r="Q7863"/>
      <c r="R7863"/>
      <c r="S7863"/>
      <c r="T7863"/>
    </row>
    <row r="7864" spans="16:20" x14ac:dyDescent="0.3">
      <c r="P7864"/>
      <c r="Q7864"/>
      <c r="R7864"/>
      <c r="S7864"/>
      <c r="T7864"/>
    </row>
    <row r="7865" spans="16:20" x14ac:dyDescent="0.3">
      <c r="P7865"/>
      <c r="Q7865"/>
      <c r="R7865"/>
      <c r="S7865"/>
      <c r="T7865"/>
    </row>
    <row r="7866" spans="16:20" x14ac:dyDescent="0.3">
      <c r="P7866"/>
      <c r="Q7866"/>
      <c r="R7866"/>
      <c r="S7866"/>
      <c r="T7866"/>
    </row>
    <row r="7867" spans="16:20" x14ac:dyDescent="0.3">
      <c r="P7867"/>
      <c r="Q7867"/>
      <c r="R7867"/>
      <c r="S7867"/>
      <c r="T7867"/>
    </row>
    <row r="7868" spans="16:20" x14ac:dyDescent="0.3">
      <c r="P7868"/>
      <c r="Q7868"/>
      <c r="R7868"/>
      <c r="S7868"/>
      <c r="T7868"/>
    </row>
    <row r="7869" spans="16:20" x14ac:dyDescent="0.3">
      <c r="P7869"/>
      <c r="Q7869"/>
      <c r="R7869"/>
      <c r="S7869"/>
      <c r="T7869"/>
    </row>
    <row r="7870" spans="16:20" x14ac:dyDescent="0.3">
      <c r="P7870"/>
      <c r="Q7870"/>
      <c r="R7870"/>
      <c r="S7870"/>
      <c r="T7870"/>
    </row>
    <row r="7871" spans="16:20" x14ac:dyDescent="0.3">
      <c r="P7871"/>
      <c r="Q7871"/>
      <c r="R7871"/>
      <c r="S7871"/>
      <c r="T7871"/>
    </row>
    <row r="7872" spans="16:20" x14ac:dyDescent="0.3">
      <c r="P7872"/>
      <c r="Q7872"/>
      <c r="R7872"/>
      <c r="S7872"/>
      <c r="T7872"/>
    </row>
    <row r="7873" spans="16:20" x14ac:dyDescent="0.3">
      <c r="P7873"/>
      <c r="Q7873"/>
      <c r="R7873"/>
      <c r="S7873"/>
      <c r="T7873"/>
    </row>
    <row r="7874" spans="16:20" x14ac:dyDescent="0.3">
      <c r="P7874"/>
      <c r="Q7874"/>
      <c r="R7874"/>
      <c r="S7874"/>
      <c r="T7874"/>
    </row>
    <row r="7875" spans="16:20" x14ac:dyDescent="0.3">
      <c r="P7875"/>
      <c r="Q7875"/>
      <c r="R7875"/>
      <c r="S7875"/>
      <c r="T7875"/>
    </row>
    <row r="7876" spans="16:20" x14ac:dyDescent="0.3">
      <c r="P7876"/>
      <c r="Q7876"/>
      <c r="R7876"/>
      <c r="S7876"/>
      <c r="T7876"/>
    </row>
    <row r="7877" spans="16:20" x14ac:dyDescent="0.3">
      <c r="P7877"/>
      <c r="Q7877"/>
      <c r="R7877"/>
      <c r="S7877"/>
      <c r="T7877"/>
    </row>
    <row r="7878" spans="16:20" x14ac:dyDescent="0.3">
      <c r="P7878"/>
      <c r="Q7878"/>
      <c r="R7878"/>
      <c r="S7878"/>
      <c r="T7878"/>
    </row>
    <row r="7879" spans="16:20" x14ac:dyDescent="0.3">
      <c r="P7879"/>
      <c r="Q7879"/>
      <c r="R7879"/>
      <c r="S7879"/>
      <c r="T7879"/>
    </row>
    <row r="7880" spans="16:20" x14ac:dyDescent="0.3">
      <c r="P7880"/>
      <c r="Q7880"/>
      <c r="R7880"/>
      <c r="S7880"/>
      <c r="T7880"/>
    </row>
    <row r="7881" spans="16:20" x14ac:dyDescent="0.3">
      <c r="P7881"/>
      <c r="Q7881"/>
      <c r="R7881"/>
      <c r="S7881"/>
      <c r="T7881"/>
    </row>
    <row r="7882" spans="16:20" x14ac:dyDescent="0.3">
      <c r="P7882"/>
      <c r="Q7882"/>
      <c r="R7882"/>
      <c r="S7882"/>
      <c r="T7882"/>
    </row>
    <row r="7883" spans="16:20" x14ac:dyDescent="0.3">
      <c r="P7883"/>
      <c r="Q7883"/>
      <c r="R7883"/>
      <c r="S7883"/>
      <c r="T7883"/>
    </row>
    <row r="7884" spans="16:20" x14ac:dyDescent="0.3">
      <c r="P7884"/>
      <c r="Q7884"/>
      <c r="R7884"/>
      <c r="S7884"/>
      <c r="T7884"/>
    </row>
    <row r="7885" spans="16:20" x14ac:dyDescent="0.3">
      <c r="P7885"/>
      <c r="Q7885"/>
      <c r="R7885"/>
      <c r="S7885"/>
      <c r="T7885"/>
    </row>
    <row r="7886" spans="16:20" x14ac:dyDescent="0.3">
      <c r="P7886"/>
      <c r="Q7886"/>
      <c r="R7886"/>
      <c r="S7886"/>
      <c r="T7886"/>
    </row>
    <row r="7887" spans="16:20" x14ac:dyDescent="0.3">
      <c r="P7887"/>
      <c r="Q7887"/>
      <c r="R7887"/>
      <c r="S7887"/>
      <c r="T7887"/>
    </row>
    <row r="7888" spans="16:20" x14ac:dyDescent="0.3">
      <c r="P7888"/>
      <c r="Q7888"/>
      <c r="R7888"/>
      <c r="S7888"/>
      <c r="T7888"/>
    </row>
    <row r="7889" spans="16:20" x14ac:dyDescent="0.3">
      <c r="P7889"/>
      <c r="Q7889"/>
      <c r="R7889"/>
      <c r="S7889"/>
      <c r="T7889"/>
    </row>
    <row r="7890" spans="16:20" x14ac:dyDescent="0.3">
      <c r="P7890"/>
      <c r="Q7890"/>
      <c r="R7890"/>
      <c r="S7890"/>
      <c r="T7890"/>
    </row>
    <row r="7891" spans="16:20" x14ac:dyDescent="0.3">
      <c r="P7891"/>
      <c r="Q7891"/>
      <c r="R7891"/>
      <c r="S7891"/>
      <c r="T7891"/>
    </row>
    <row r="7892" spans="16:20" x14ac:dyDescent="0.3">
      <c r="P7892"/>
      <c r="Q7892"/>
      <c r="R7892"/>
      <c r="S7892"/>
      <c r="T7892"/>
    </row>
    <row r="7893" spans="16:20" x14ac:dyDescent="0.3">
      <c r="P7893"/>
      <c r="Q7893"/>
      <c r="R7893"/>
      <c r="S7893"/>
      <c r="T7893"/>
    </row>
    <row r="7894" spans="16:20" x14ac:dyDescent="0.3">
      <c r="P7894"/>
      <c r="Q7894"/>
      <c r="R7894"/>
      <c r="S7894"/>
      <c r="T7894"/>
    </row>
    <row r="7895" spans="16:20" x14ac:dyDescent="0.3">
      <c r="P7895"/>
      <c r="Q7895"/>
      <c r="R7895"/>
      <c r="S7895"/>
      <c r="T7895"/>
    </row>
    <row r="7896" spans="16:20" x14ac:dyDescent="0.3">
      <c r="P7896"/>
      <c r="Q7896"/>
      <c r="R7896"/>
      <c r="S7896"/>
      <c r="T7896"/>
    </row>
    <row r="7897" spans="16:20" x14ac:dyDescent="0.3">
      <c r="P7897"/>
      <c r="Q7897"/>
      <c r="R7897"/>
      <c r="S7897"/>
      <c r="T7897"/>
    </row>
    <row r="7898" spans="16:20" x14ac:dyDescent="0.3">
      <c r="P7898"/>
      <c r="Q7898"/>
      <c r="R7898"/>
      <c r="S7898"/>
      <c r="T7898"/>
    </row>
    <row r="7899" spans="16:20" x14ac:dyDescent="0.3">
      <c r="P7899"/>
      <c r="Q7899"/>
      <c r="R7899"/>
      <c r="S7899"/>
      <c r="T7899"/>
    </row>
    <row r="7900" spans="16:20" x14ac:dyDescent="0.3">
      <c r="P7900"/>
      <c r="Q7900"/>
      <c r="R7900"/>
      <c r="S7900"/>
      <c r="T7900"/>
    </row>
    <row r="7901" spans="16:20" x14ac:dyDescent="0.3">
      <c r="P7901"/>
      <c r="Q7901"/>
      <c r="R7901"/>
      <c r="S7901"/>
      <c r="T7901"/>
    </row>
    <row r="7902" spans="16:20" x14ac:dyDescent="0.3">
      <c r="P7902"/>
      <c r="Q7902"/>
      <c r="R7902"/>
      <c r="S7902"/>
      <c r="T7902"/>
    </row>
    <row r="7903" spans="16:20" x14ac:dyDescent="0.3">
      <c r="P7903"/>
      <c r="Q7903"/>
      <c r="R7903"/>
      <c r="S7903"/>
      <c r="T7903"/>
    </row>
    <row r="7904" spans="16:20" x14ac:dyDescent="0.3">
      <c r="P7904"/>
      <c r="Q7904"/>
      <c r="R7904"/>
      <c r="S7904"/>
      <c r="T7904"/>
    </row>
    <row r="7905" spans="16:20" x14ac:dyDescent="0.3">
      <c r="P7905"/>
      <c r="Q7905"/>
      <c r="R7905"/>
      <c r="S7905"/>
      <c r="T7905"/>
    </row>
    <row r="7906" spans="16:20" x14ac:dyDescent="0.3">
      <c r="P7906"/>
      <c r="Q7906"/>
      <c r="R7906"/>
      <c r="S7906"/>
      <c r="T7906"/>
    </row>
    <row r="7907" spans="16:20" x14ac:dyDescent="0.3">
      <c r="P7907"/>
      <c r="Q7907"/>
      <c r="R7907"/>
      <c r="S7907"/>
      <c r="T7907"/>
    </row>
    <row r="7908" spans="16:20" x14ac:dyDescent="0.3">
      <c r="P7908"/>
      <c r="Q7908"/>
      <c r="R7908"/>
      <c r="S7908"/>
      <c r="T7908"/>
    </row>
    <row r="7909" spans="16:20" x14ac:dyDescent="0.3">
      <c r="P7909"/>
      <c r="Q7909"/>
      <c r="R7909"/>
      <c r="S7909"/>
      <c r="T7909"/>
    </row>
    <row r="7910" spans="16:20" x14ac:dyDescent="0.3">
      <c r="P7910"/>
      <c r="Q7910"/>
      <c r="R7910"/>
      <c r="S7910"/>
      <c r="T7910"/>
    </row>
    <row r="7911" spans="16:20" x14ac:dyDescent="0.3">
      <c r="P7911"/>
      <c r="Q7911"/>
      <c r="R7911"/>
      <c r="S7911"/>
      <c r="T7911"/>
    </row>
    <row r="7912" spans="16:20" x14ac:dyDescent="0.3">
      <c r="P7912"/>
      <c r="Q7912"/>
      <c r="R7912"/>
      <c r="S7912"/>
      <c r="T7912"/>
    </row>
    <row r="7913" spans="16:20" x14ac:dyDescent="0.3">
      <c r="P7913"/>
      <c r="Q7913"/>
      <c r="R7913"/>
      <c r="S7913"/>
      <c r="T7913"/>
    </row>
    <row r="7914" spans="16:20" x14ac:dyDescent="0.3">
      <c r="P7914"/>
      <c r="Q7914"/>
      <c r="R7914"/>
      <c r="S7914"/>
      <c r="T7914"/>
    </row>
    <row r="7915" spans="16:20" x14ac:dyDescent="0.3">
      <c r="P7915"/>
      <c r="Q7915"/>
      <c r="R7915"/>
      <c r="S7915"/>
      <c r="T7915"/>
    </row>
    <row r="7916" spans="16:20" x14ac:dyDescent="0.3">
      <c r="P7916"/>
      <c r="Q7916"/>
      <c r="R7916"/>
      <c r="S7916"/>
      <c r="T7916"/>
    </row>
    <row r="7917" spans="16:20" x14ac:dyDescent="0.3">
      <c r="P7917"/>
      <c r="Q7917"/>
      <c r="R7917"/>
      <c r="S7917"/>
      <c r="T7917"/>
    </row>
    <row r="7918" spans="16:20" x14ac:dyDescent="0.3">
      <c r="P7918"/>
      <c r="Q7918"/>
      <c r="R7918"/>
      <c r="S7918"/>
      <c r="T7918"/>
    </row>
    <row r="7919" spans="16:20" x14ac:dyDescent="0.3">
      <c r="P7919"/>
      <c r="Q7919"/>
      <c r="R7919"/>
      <c r="S7919"/>
      <c r="T7919"/>
    </row>
    <row r="7920" spans="16:20" x14ac:dyDescent="0.3">
      <c r="P7920"/>
      <c r="Q7920"/>
      <c r="R7920"/>
      <c r="S7920"/>
      <c r="T7920"/>
    </row>
    <row r="7921" spans="16:20" x14ac:dyDescent="0.3">
      <c r="P7921"/>
      <c r="Q7921"/>
      <c r="R7921"/>
      <c r="S7921"/>
      <c r="T7921"/>
    </row>
    <row r="7922" spans="16:20" x14ac:dyDescent="0.3">
      <c r="P7922"/>
      <c r="Q7922"/>
      <c r="R7922"/>
      <c r="S7922"/>
      <c r="T7922"/>
    </row>
    <row r="7923" spans="16:20" x14ac:dyDescent="0.3">
      <c r="P7923"/>
      <c r="Q7923"/>
      <c r="R7923"/>
      <c r="S7923"/>
      <c r="T7923"/>
    </row>
    <row r="7924" spans="16:20" x14ac:dyDescent="0.3">
      <c r="P7924"/>
      <c r="Q7924"/>
      <c r="R7924"/>
      <c r="S7924"/>
      <c r="T7924"/>
    </row>
    <row r="7925" spans="16:20" x14ac:dyDescent="0.3">
      <c r="P7925"/>
      <c r="Q7925"/>
      <c r="R7925"/>
      <c r="S7925"/>
      <c r="T7925"/>
    </row>
    <row r="7926" spans="16:20" x14ac:dyDescent="0.3">
      <c r="P7926"/>
      <c r="Q7926"/>
      <c r="R7926"/>
      <c r="S7926"/>
      <c r="T7926"/>
    </row>
    <row r="7927" spans="16:20" x14ac:dyDescent="0.3">
      <c r="P7927"/>
      <c r="Q7927"/>
      <c r="R7927"/>
      <c r="S7927"/>
      <c r="T7927"/>
    </row>
    <row r="7928" spans="16:20" x14ac:dyDescent="0.3">
      <c r="P7928"/>
      <c r="Q7928"/>
      <c r="R7928"/>
      <c r="S7928"/>
      <c r="T7928"/>
    </row>
    <row r="7929" spans="16:20" x14ac:dyDescent="0.3">
      <c r="P7929"/>
      <c r="Q7929"/>
      <c r="R7929"/>
      <c r="S7929"/>
      <c r="T7929"/>
    </row>
    <row r="7930" spans="16:20" x14ac:dyDescent="0.3">
      <c r="P7930"/>
      <c r="Q7930"/>
      <c r="R7930"/>
      <c r="S7930"/>
      <c r="T7930"/>
    </row>
    <row r="7931" spans="16:20" x14ac:dyDescent="0.3">
      <c r="P7931"/>
      <c r="Q7931"/>
      <c r="R7931"/>
      <c r="S7931"/>
      <c r="T7931"/>
    </row>
    <row r="7932" spans="16:20" x14ac:dyDescent="0.3">
      <c r="P7932"/>
      <c r="Q7932"/>
      <c r="R7932"/>
      <c r="S7932"/>
      <c r="T7932"/>
    </row>
    <row r="7933" spans="16:20" x14ac:dyDescent="0.3">
      <c r="P7933"/>
      <c r="Q7933"/>
      <c r="R7933"/>
      <c r="S7933"/>
      <c r="T7933"/>
    </row>
    <row r="7934" spans="16:20" x14ac:dyDescent="0.3">
      <c r="P7934"/>
      <c r="Q7934"/>
      <c r="R7934"/>
      <c r="S7934"/>
      <c r="T7934"/>
    </row>
    <row r="7935" spans="16:20" x14ac:dyDescent="0.3">
      <c r="P7935"/>
      <c r="Q7935"/>
      <c r="R7935"/>
      <c r="S7935"/>
      <c r="T7935"/>
    </row>
    <row r="7936" spans="16:20" x14ac:dyDescent="0.3">
      <c r="P7936"/>
      <c r="Q7936"/>
      <c r="R7936"/>
      <c r="S7936"/>
      <c r="T7936"/>
    </row>
    <row r="7937" spans="16:20" x14ac:dyDescent="0.3">
      <c r="P7937"/>
      <c r="Q7937"/>
      <c r="R7937"/>
      <c r="S7937"/>
      <c r="T7937"/>
    </row>
    <row r="7938" spans="16:20" x14ac:dyDescent="0.3">
      <c r="P7938"/>
      <c r="Q7938"/>
      <c r="R7938"/>
      <c r="S7938"/>
      <c r="T7938"/>
    </row>
    <row r="7939" spans="16:20" x14ac:dyDescent="0.3">
      <c r="P7939"/>
      <c r="Q7939"/>
      <c r="R7939"/>
      <c r="S7939"/>
      <c r="T7939"/>
    </row>
    <row r="7940" spans="16:20" x14ac:dyDescent="0.3">
      <c r="P7940"/>
      <c r="Q7940"/>
      <c r="R7940"/>
      <c r="S7940"/>
      <c r="T7940"/>
    </row>
    <row r="7941" spans="16:20" x14ac:dyDescent="0.3">
      <c r="P7941"/>
      <c r="Q7941"/>
      <c r="R7941"/>
      <c r="S7941"/>
      <c r="T7941"/>
    </row>
    <row r="7942" spans="16:20" x14ac:dyDescent="0.3">
      <c r="P7942"/>
      <c r="Q7942"/>
      <c r="R7942"/>
      <c r="S7942"/>
      <c r="T7942"/>
    </row>
    <row r="7943" spans="16:20" x14ac:dyDescent="0.3">
      <c r="P7943"/>
      <c r="Q7943"/>
      <c r="R7943"/>
      <c r="S7943"/>
      <c r="T7943"/>
    </row>
    <row r="7944" spans="16:20" x14ac:dyDescent="0.3">
      <c r="P7944"/>
      <c r="Q7944"/>
      <c r="R7944"/>
      <c r="S7944"/>
      <c r="T7944"/>
    </row>
    <row r="7945" spans="16:20" x14ac:dyDescent="0.3">
      <c r="P7945"/>
      <c r="Q7945"/>
      <c r="R7945"/>
      <c r="S7945"/>
      <c r="T7945"/>
    </row>
    <row r="7946" spans="16:20" x14ac:dyDescent="0.3">
      <c r="P7946"/>
      <c r="Q7946"/>
      <c r="R7946"/>
      <c r="S7946"/>
      <c r="T7946"/>
    </row>
    <row r="7947" spans="16:20" x14ac:dyDescent="0.3">
      <c r="P7947"/>
      <c r="Q7947"/>
      <c r="R7947"/>
      <c r="S7947"/>
      <c r="T7947"/>
    </row>
    <row r="7948" spans="16:20" x14ac:dyDescent="0.3">
      <c r="P7948"/>
      <c r="Q7948"/>
      <c r="R7948"/>
      <c r="S7948"/>
      <c r="T7948"/>
    </row>
    <row r="7949" spans="16:20" x14ac:dyDescent="0.3">
      <c r="P7949"/>
      <c r="Q7949"/>
      <c r="R7949"/>
      <c r="S7949"/>
      <c r="T7949"/>
    </row>
    <row r="7950" spans="16:20" x14ac:dyDescent="0.3">
      <c r="P7950"/>
      <c r="Q7950"/>
      <c r="R7950"/>
      <c r="S7950"/>
      <c r="T7950"/>
    </row>
    <row r="7951" spans="16:20" x14ac:dyDescent="0.3">
      <c r="P7951"/>
      <c r="Q7951"/>
      <c r="R7951"/>
      <c r="S7951"/>
      <c r="T7951"/>
    </row>
    <row r="7952" spans="16:20" x14ac:dyDescent="0.3">
      <c r="P7952"/>
      <c r="Q7952"/>
      <c r="R7952"/>
      <c r="S7952"/>
      <c r="T7952"/>
    </row>
    <row r="7953" spans="16:20" x14ac:dyDescent="0.3">
      <c r="P7953"/>
      <c r="Q7953"/>
      <c r="R7953"/>
      <c r="S7953"/>
      <c r="T7953"/>
    </row>
    <row r="7954" spans="16:20" x14ac:dyDescent="0.3">
      <c r="P7954"/>
      <c r="Q7954"/>
      <c r="R7954"/>
      <c r="S7954"/>
      <c r="T7954"/>
    </row>
    <row r="7955" spans="16:20" x14ac:dyDescent="0.3">
      <c r="P7955"/>
      <c r="Q7955"/>
      <c r="R7955"/>
      <c r="S7955"/>
      <c r="T7955"/>
    </row>
    <row r="7956" spans="16:20" x14ac:dyDescent="0.3">
      <c r="P7956"/>
      <c r="Q7956"/>
      <c r="R7956"/>
      <c r="S7956"/>
      <c r="T7956"/>
    </row>
    <row r="7957" spans="16:20" x14ac:dyDescent="0.3">
      <c r="P7957"/>
      <c r="Q7957"/>
      <c r="R7957"/>
      <c r="S7957"/>
      <c r="T7957"/>
    </row>
    <row r="7958" spans="16:20" x14ac:dyDescent="0.3">
      <c r="P7958"/>
      <c r="Q7958"/>
      <c r="R7958"/>
      <c r="S7958"/>
      <c r="T7958"/>
    </row>
    <row r="7959" spans="16:20" x14ac:dyDescent="0.3">
      <c r="P7959"/>
      <c r="Q7959"/>
      <c r="R7959"/>
      <c r="S7959"/>
      <c r="T7959"/>
    </row>
    <row r="7960" spans="16:20" x14ac:dyDescent="0.3">
      <c r="P7960"/>
      <c r="Q7960"/>
      <c r="R7960"/>
      <c r="S7960"/>
      <c r="T7960"/>
    </row>
    <row r="7961" spans="16:20" x14ac:dyDescent="0.3">
      <c r="P7961"/>
      <c r="Q7961"/>
      <c r="R7961"/>
      <c r="S7961"/>
      <c r="T7961"/>
    </row>
    <row r="7962" spans="16:20" x14ac:dyDescent="0.3">
      <c r="P7962"/>
      <c r="Q7962"/>
      <c r="R7962"/>
      <c r="S7962"/>
      <c r="T7962"/>
    </row>
    <row r="7963" spans="16:20" x14ac:dyDescent="0.3">
      <c r="P7963"/>
      <c r="Q7963"/>
      <c r="R7963"/>
      <c r="S7963"/>
      <c r="T7963"/>
    </row>
    <row r="7964" spans="16:20" x14ac:dyDescent="0.3">
      <c r="P7964"/>
      <c r="Q7964"/>
      <c r="R7964"/>
      <c r="S7964"/>
      <c r="T7964"/>
    </row>
    <row r="7965" spans="16:20" x14ac:dyDescent="0.3">
      <c r="P7965"/>
      <c r="Q7965"/>
      <c r="R7965"/>
      <c r="S7965"/>
      <c r="T7965"/>
    </row>
    <row r="7966" spans="16:20" x14ac:dyDescent="0.3">
      <c r="P7966"/>
      <c r="Q7966"/>
      <c r="R7966"/>
      <c r="S7966"/>
      <c r="T7966"/>
    </row>
    <row r="7967" spans="16:20" x14ac:dyDescent="0.3">
      <c r="P7967"/>
      <c r="Q7967"/>
      <c r="R7967"/>
      <c r="S7967"/>
      <c r="T7967"/>
    </row>
    <row r="7968" spans="16:20" x14ac:dyDescent="0.3">
      <c r="P7968"/>
      <c r="Q7968"/>
      <c r="R7968"/>
      <c r="S7968"/>
      <c r="T7968"/>
    </row>
    <row r="7969" spans="16:20" x14ac:dyDescent="0.3">
      <c r="P7969"/>
      <c r="Q7969"/>
      <c r="R7969"/>
      <c r="S7969"/>
      <c r="T7969"/>
    </row>
    <row r="7970" spans="16:20" x14ac:dyDescent="0.3">
      <c r="P7970"/>
      <c r="Q7970"/>
      <c r="R7970"/>
      <c r="S7970"/>
      <c r="T7970"/>
    </row>
    <row r="7971" spans="16:20" x14ac:dyDescent="0.3">
      <c r="P7971"/>
      <c r="Q7971"/>
      <c r="R7971"/>
      <c r="S7971"/>
      <c r="T7971"/>
    </row>
    <row r="7972" spans="16:20" x14ac:dyDescent="0.3">
      <c r="P7972"/>
      <c r="Q7972"/>
      <c r="R7972"/>
      <c r="S7972"/>
      <c r="T7972"/>
    </row>
    <row r="7973" spans="16:20" x14ac:dyDescent="0.3">
      <c r="P7973"/>
      <c r="Q7973"/>
      <c r="R7973"/>
      <c r="S7973"/>
      <c r="T7973"/>
    </row>
    <row r="7974" spans="16:20" x14ac:dyDescent="0.3">
      <c r="P7974"/>
      <c r="Q7974"/>
      <c r="R7974"/>
      <c r="S7974"/>
      <c r="T7974"/>
    </row>
    <row r="7975" spans="16:20" x14ac:dyDescent="0.3">
      <c r="P7975"/>
      <c r="Q7975"/>
      <c r="R7975"/>
      <c r="S7975"/>
      <c r="T7975"/>
    </row>
    <row r="7976" spans="16:20" x14ac:dyDescent="0.3">
      <c r="P7976"/>
      <c r="Q7976"/>
      <c r="R7976"/>
      <c r="S7976"/>
      <c r="T7976"/>
    </row>
    <row r="7977" spans="16:20" x14ac:dyDescent="0.3">
      <c r="P7977"/>
      <c r="Q7977"/>
      <c r="R7977"/>
      <c r="S7977"/>
      <c r="T7977"/>
    </row>
    <row r="7978" spans="16:20" x14ac:dyDescent="0.3">
      <c r="P7978"/>
      <c r="Q7978"/>
      <c r="R7978"/>
      <c r="S7978"/>
      <c r="T7978"/>
    </row>
    <row r="7979" spans="16:20" x14ac:dyDescent="0.3">
      <c r="P7979"/>
      <c r="Q7979"/>
      <c r="R7979"/>
      <c r="S7979"/>
      <c r="T7979"/>
    </row>
    <row r="7980" spans="16:20" x14ac:dyDescent="0.3">
      <c r="P7980"/>
      <c r="Q7980"/>
      <c r="R7980"/>
      <c r="S7980"/>
      <c r="T7980"/>
    </row>
    <row r="7981" spans="16:20" x14ac:dyDescent="0.3">
      <c r="P7981"/>
      <c r="Q7981"/>
      <c r="R7981"/>
      <c r="S7981"/>
      <c r="T7981"/>
    </row>
    <row r="7982" spans="16:20" x14ac:dyDescent="0.3">
      <c r="P7982"/>
      <c r="Q7982"/>
      <c r="R7982"/>
      <c r="S7982"/>
      <c r="T7982"/>
    </row>
    <row r="7983" spans="16:20" x14ac:dyDescent="0.3">
      <c r="P7983"/>
      <c r="Q7983"/>
      <c r="R7983"/>
      <c r="S7983"/>
      <c r="T7983"/>
    </row>
    <row r="7984" spans="16:20" x14ac:dyDescent="0.3">
      <c r="P7984"/>
      <c r="Q7984"/>
      <c r="R7984"/>
      <c r="S7984"/>
      <c r="T7984"/>
    </row>
    <row r="7985" spans="16:20" x14ac:dyDescent="0.3">
      <c r="P7985"/>
      <c r="Q7985"/>
      <c r="R7985"/>
      <c r="S7985"/>
      <c r="T7985"/>
    </row>
    <row r="7986" spans="16:20" x14ac:dyDescent="0.3">
      <c r="P7986"/>
      <c r="Q7986"/>
      <c r="R7986"/>
      <c r="S7986"/>
      <c r="T7986"/>
    </row>
    <row r="7987" spans="16:20" x14ac:dyDescent="0.3">
      <c r="P7987"/>
      <c r="Q7987"/>
      <c r="R7987"/>
      <c r="S7987"/>
      <c r="T7987"/>
    </row>
    <row r="7988" spans="16:20" x14ac:dyDescent="0.3">
      <c r="P7988"/>
      <c r="Q7988"/>
      <c r="R7988"/>
      <c r="S7988"/>
      <c r="T7988"/>
    </row>
    <row r="7989" spans="16:20" x14ac:dyDescent="0.3">
      <c r="P7989"/>
      <c r="Q7989"/>
      <c r="R7989"/>
      <c r="S7989"/>
      <c r="T7989"/>
    </row>
    <row r="7990" spans="16:20" x14ac:dyDescent="0.3">
      <c r="P7990"/>
      <c r="Q7990"/>
      <c r="R7990"/>
      <c r="S7990"/>
      <c r="T7990"/>
    </row>
    <row r="7991" spans="16:20" x14ac:dyDescent="0.3">
      <c r="P7991"/>
      <c r="Q7991"/>
      <c r="R7991"/>
      <c r="S7991"/>
      <c r="T7991"/>
    </row>
    <row r="7992" spans="16:20" x14ac:dyDescent="0.3">
      <c r="P7992"/>
      <c r="Q7992"/>
      <c r="R7992"/>
      <c r="S7992"/>
      <c r="T7992"/>
    </row>
    <row r="7993" spans="16:20" x14ac:dyDescent="0.3">
      <c r="P7993"/>
      <c r="Q7993"/>
      <c r="R7993"/>
      <c r="S7993"/>
      <c r="T7993"/>
    </row>
    <row r="7994" spans="16:20" x14ac:dyDescent="0.3">
      <c r="P7994"/>
      <c r="Q7994"/>
      <c r="R7994"/>
      <c r="S7994"/>
      <c r="T7994"/>
    </row>
    <row r="7995" spans="16:20" x14ac:dyDescent="0.3">
      <c r="P7995"/>
      <c r="Q7995"/>
      <c r="R7995"/>
      <c r="S7995"/>
      <c r="T7995"/>
    </row>
    <row r="7996" spans="16:20" x14ac:dyDescent="0.3">
      <c r="P7996"/>
      <c r="Q7996"/>
      <c r="R7996"/>
      <c r="S7996"/>
      <c r="T7996"/>
    </row>
    <row r="7997" spans="16:20" x14ac:dyDescent="0.3">
      <c r="P7997"/>
      <c r="Q7997"/>
      <c r="R7997"/>
      <c r="S7997"/>
      <c r="T7997"/>
    </row>
    <row r="7998" spans="16:20" x14ac:dyDescent="0.3">
      <c r="P7998"/>
      <c r="Q7998"/>
      <c r="R7998"/>
      <c r="S7998"/>
      <c r="T7998"/>
    </row>
    <row r="7999" spans="16:20" x14ac:dyDescent="0.3">
      <c r="P7999"/>
      <c r="Q7999"/>
      <c r="R7999"/>
      <c r="S7999"/>
      <c r="T7999"/>
    </row>
    <row r="8000" spans="16:20" x14ac:dyDescent="0.3">
      <c r="P8000"/>
      <c r="Q8000"/>
      <c r="R8000"/>
      <c r="S8000"/>
      <c r="T8000"/>
    </row>
    <row r="8001" spans="16:20" x14ac:dyDescent="0.3">
      <c r="P8001"/>
      <c r="Q8001"/>
      <c r="R8001"/>
      <c r="S8001"/>
      <c r="T8001"/>
    </row>
    <row r="8002" spans="16:20" x14ac:dyDescent="0.3">
      <c r="P8002"/>
      <c r="Q8002"/>
      <c r="R8002"/>
      <c r="S8002"/>
      <c r="T8002"/>
    </row>
    <row r="8003" spans="16:20" x14ac:dyDescent="0.3">
      <c r="P8003"/>
      <c r="Q8003"/>
      <c r="R8003"/>
      <c r="S8003"/>
      <c r="T8003"/>
    </row>
    <row r="8004" spans="16:20" x14ac:dyDescent="0.3">
      <c r="P8004"/>
      <c r="Q8004"/>
      <c r="R8004"/>
      <c r="S8004"/>
      <c r="T8004"/>
    </row>
    <row r="8005" spans="16:20" x14ac:dyDescent="0.3">
      <c r="P8005"/>
      <c r="Q8005"/>
      <c r="R8005"/>
      <c r="S8005"/>
      <c r="T8005"/>
    </row>
    <row r="8006" spans="16:20" x14ac:dyDescent="0.3">
      <c r="P8006"/>
      <c r="Q8006"/>
      <c r="R8006"/>
      <c r="S8006"/>
      <c r="T8006"/>
    </row>
    <row r="8007" spans="16:20" x14ac:dyDescent="0.3">
      <c r="P8007"/>
      <c r="Q8007"/>
      <c r="R8007"/>
      <c r="S8007"/>
      <c r="T8007"/>
    </row>
    <row r="8008" spans="16:20" x14ac:dyDescent="0.3">
      <c r="P8008"/>
      <c r="Q8008"/>
      <c r="R8008"/>
      <c r="S8008"/>
      <c r="T8008"/>
    </row>
    <row r="8009" spans="16:20" x14ac:dyDescent="0.3">
      <c r="P8009"/>
      <c r="Q8009"/>
      <c r="R8009"/>
      <c r="S8009"/>
      <c r="T8009"/>
    </row>
    <row r="8010" spans="16:20" x14ac:dyDescent="0.3">
      <c r="P8010"/>
      <c r="Q8010"/>
      <c r="R8010"/>
      <c r="S8010"/>
      <c r="T8010"/>
    </row>
    <row r="8011" spans="16:20" x14ac:dyDescent="0.3">
      <c r="P8011"/>
      <c r="Q8011"/>
      <c r="R8011"/>
      <c r="S8011"/>
      <c r="T8011"/>
    </row>
    <row r="8012" spans="16:20" x14ac:dyDescent="0.3">
      <c r="P8012"/>
      <c r="Q8012"/>
      <c r="R8012"/>
      <c r="S8012"/>
      <c r="T8012"/>
    </row>
    <row r="8013" spans="16:20" x14ac:dyDescent="0.3">
      <c r="P8013"/>
      <c r="Q8013"/>
      <c r="R8013"/>
      <c r="S8013"/>
      <c r="T8013"/>
    </row>
    <row r="8014" spans="16:20" x14ac:dyDescent="0.3">
      <c r="P8014"/>
      <c r="Q8014"/>
      <c r="R8014"/>
      <c r="S8014"/>
      <c r="T8014"/>
    </row>
    <row r="8015" spans="16:20" x14ac:dyDescent="0.3">
      <c r="P8015"/>
      <c r="Q8015"/>
      <c r="R8015"/>
      <c r="S8015"/>
      <c r="T8015"/>
    </row>
    <row r="8016" spans="16:20" x14ac:dyDescent="0.3">
      <c r="P8016"/>
      <c r="Q8016"/>
      <c r="R8016"/>
      <c r="S8016"/>
      <c r="T8016"/>
    </row>
    <row r="8017" spans="16:20" x14ac:dyDescent="0.3">
      <c r="P8017"/>
      <c r="Q8017"/>
      <c r="R8017"/>
      <c r="S8017"/>
      <c r="T8017"/>
    </row>
    <row r="8018" spans="16:20" x14ac:dyDescent="0.3">
      <c r="P8018"/>
      <c r="Q8018"/>
      <c r="R8018"/>
      <c r="S8018"/>
      <c r="T8018"/>
    </row>
    <row r="8019" spans="16:20" x14ac:dyDescent="0.3">
      <c r="P8019"/>
      <c r="Q8019"/>
      <c r="R8019"/>
      <c r="S8019"/>
      <c r="T8019"/>
    </row>
    <row r="8020" spans="16:20" x14ac:dyDescent="0.3">
      <c r="P8020"/>
      <c r="Q8020"/>
      <c r="R8020"/>
      <c r="S8020"/>
      <c r="T8020"/>
    </row>
    <row r="8021" spans="16:20" x14ac:dyDescent="0.3">
      <c r="P8021"/>
      <c r="Q8021"/>
      <c r="R8021"/>
      <c r="S8021"/>
      <c r="T8021"/>
    </row>
    <row r="8022" spans="16:20" x14ac:dyDescent="0.3">
      <c r="P8022"/>
      <c r="Q8022"/>
      <c r="R8022"/>
      <c r="S8022"/>
      <c r="T8022"/>
    </row>
    <row r="8023" spans="16:20" x14ac:dyDescent="0.3">
      <c r="P8023"/>
      <c r="Q8023"/>
      <c r="R8023"/>
      <c r="S8023"/>
      <c r="T8023"/>
    </row>
    <row r="8024" spans="16:20" x14ac:dyDescent="0.3">
      <c r="P8024"/>
      <c r="Q8024"/>
      <c r="R8024"/>
      <c r="S8024"/>
      <c r="T8024"/>
    </row>
    <row r="8025" spans="16:20" x14ac:dyDescent="0.3">
      <c r="P8025"/>
      <c r="Q8025"/>
      <c r="R8025"/>
      <c r="S8025"/>
      <c r="T8025"/>
    </row>
    <row r="8026" spans="16:20" x14ac:dyDescent="0.3">
      <c r="P8026"/>
      <c r="Q8026"/>
      <c r="R8026"/>
      <c r="S8026"/>
      <c r="T8026"/>
    </row>
    <row r="8027" spans="16:20" x14ac:dyDescent="0.3">
      <c r="P8027"/>
      <c r="Q8027"/>
      <c r="R8027"/>
      <c r="S8027"/>
      <c r="T8027"/>
    </row>
    <row r="8028" spans="16:20" x14ac:dyDescent="0.3">
      <c r="P8028"/>
      <c r="Q8028"/>
      <c r="R8028"/>
      <c r="S8028"/>
      <c r="T8028"/>
    </row>
    <row r="8029" spans="16:20" x14ac:dyDescent="0.3">
      <c r="P8029"/>
      <c r="Q8029"/>
      <c r="R8029"/>
      <c r="S8029"/>
      <c r="T8029"/>
    </row>
    <row r="8030" spans="16:20" x14ac:dyDescent="0.3">
      <c r="P8030"/>
      <c r="Q8030"/>
      <c r="R8030"/>
      <c r="S8030"/>
      <c r="T8030"/>
    </row>
    <row r="8031" spans="16:20" x14ac:dyDescent="0.3">
      <c r="P8031"/>
      <c r="Q8031"/>
      <c r="R8031"/>
      <c r="S8031"/>
      <c r="T8031"/>
    </row>
    <row r="8032" spans="16:20" x14ac:dyDescent="0.3">
      <c r="P8032"/>
      <c r="Q8032"/>
      <c r="R8032"/>
      <c r="S8032"/>
      <c r="T8032"/>
    </row>
    <row r="8033" spans="16:20" x14ac:dyDescent="0.3">
      <c r="P8033"/>
      <c r="Q8033"/>
      <c r="R8033"/>
      <c r="S8033"/>
      <c r="T8033"/>
    </row>
    <row r="8034" spans="16:20" x14ac:dyDescent="0.3">
      <c r="P8034"/>
      <c r="Q8034"/>
      <c r="R8034"/>
      <c r="S8034"/>
      <c r="T8034"/>
    </row>
    <row r="8035" spans="16:20" x14ac:dyDescent="0.3">
      <c r="P8035"/>
      <c r="Q8035"/>
      <c r="R8035"/>
      <c r="S8035"/>
      <c r="T8035"/>
    </row>
    <row r="8036" spans="16:20" x14ac:dyDescent="0.3">
      <c r="P8036"/>
      <c r="Q8036"/>
      <c r="R8036"/>
      <c r="S8036"/>
      <c r="T8036"/>
    </row>
    <row r="8037" spans="16:20" x14ac:dyDescent="0.3">
      <c r="P8037"/>
      <c r="Q8037"/>
      <c r="R8037"/>
      <c r="S8037"/>
      <c r="T8037"/>
    </row>
    <row r="8038" spans="16:20" x14ac:dyDescent="0.3">
      <c r="P8038"/>
      <c r="Q8038"/>
      <c r="R8038"/>
      <c r="S8038"/>
      <c r="T8038"/>
    </row>
    <row r="8039" spans="16:20" x14ac:dyDescent="0.3">
      <c r="P8039"/>
      <c r="Q8039"/>
      <c r="R8039"/>
      <c r="S8039"/>
      <c r="T8039"/>
    </row>
    <row r="8040" spans="16:20" x14ac:dyDescent="0.3">
      <c r="P8040"/>
      <c r="Q8040"/>
      <c r="R8040"/>
      <c r="S8040"/>
      <c r="T8040"/>
    </row>
    <row r="8041" spans="16:20" x14ac:dyDescent="0.3">
      <c r="P8041"/>
      <c r="Q8041"/>
      <c r="R8041"/>
      <c r="S8041"/>
      <c r="T8041"/>
    </row>
    <row r="8042" spans="16:20" x14ac:dyDescent="0.3">
      <c r="P8042"/>
      <c r="Q8042"/>
      <c r="R8042"/>
      <c r="S8042"/>
      <c r="T8042"/>
    </row>
    <row r="8043" spans="16:20" x14ac:dyDescent="0.3">
      <c r="P8043"/>
      <c r="Q8043"/>
      <c r="R8043"/>
      <c r="S8043"/>
      <c r="T8043"/>
    </row>
    <row r="8044" spans="16:20" x14ac:dyDescent="0.3">
      <c r="P8044"/>
      <c r="Q8044"/>
      <c r="R8044"/>
      <c r="S8044"/>
      <c r="T8044"/>
    </row>
    <row r="8045" spans="16:20" x14ac:dyDescent="0.3">
      <c r="P8045"/>
      <c r="Q8045"/>
      <c r="R8045"/>
      <c r="S8045"/>
      <c r="T8045"/>
    </row>
    <row r="8046" spans="16:20" x14ac:dyDescent="0.3">
      <c r="P8046"/>
      <c r="Q8046"/>
      <c r="R8046"/>
      <c r="S8046"/>
      <c r="T8046"/>
    </row>
    <row r="8047" spans="16:20" x14ac:dyDescent="0.3">
      <c r="P8047"/>
      <c r="Q8047"/>
      <c r="R8047"/>
      <c r="S8047"/>
      <c r="T8047"/>
    </row>
    <row r="8048" spans="16:20" x14ac:dyDescent="0.3">
      <c r="P8048"/>
      <c r="Q8048"/>
      <c r="R8048"/>
      <c r="S8048"/>
      <c r="T8048"/>
    </row>
    <row r="8049" spans="16:20" x14ac:dyDescent="0.3">
      <c r="P8049"/>
      <c r="Q8049"/>
      <c r="R8049"/>
      <c r="S8049"/>
      <c r="T8049"/>
    </row>
    <row r="8050" spans="16:20" x14ac:dyDescent="0.3">
      <c r="P8050"/>
      <c r="Q8050"/>
      <c r="R8050"/>
      <c r="S8050"/>
      <c r="T8050"/>
    </row>
    <row r="8051" spans="16:20" x14ac:dyDescent="0.3">
      <c r="P8051"/>
      <c r="Q8051"/>
      <c r="R8051"/>
      <c r="S8051"/>
      <c r="T8051"/>
    </row>
    <row r="8052" spans="16:20" x14ac:dyDescent="0.3">
      <c r="P8052"/>
      <c r="Q8052"/>
      <c r="R8052"/>
      <c r="S8052"/>
      <c r="T8052"/>
    </row>
    <row r="8053" spans="16:20" x14ac:dyDescent="0.3">
      <c r="P8053"/>
      <c r="Q8053"/>
      <c r="R8053"/>
      <c r="S8053"/>
      <c r="T8053"/>
    </row>
    <row r="8054" spans="16:20" x14ac:dyDescent="0.3">
      <c r="P8054"/>
      <c r="Q8054"/>
      <c r="R8054"/>
      <c r="S8054"/>
      <c r="T8054"/>
    </row>
    <row r="8055" spans="16:20" x14ac:dyDescent="0.3">
      <c r="P8055"/>
      <c r="Q8055"/>
      <c r="R8055"/>
      <c r="S8055"/>
      <c r="T8055"/>
    </row>
    <row r="8056" spans="16:20" x14ac:dyDescent="0.3">
      <c r="P8056"/>
      <c r="Q8056"/>
      <c r="R8056"/>
      <c r="S8056"/>
      <c r="T8056"/>
    </row>
    <row r="8057" spans="16:20" x14ac:dyDescent="0.3">
      <c r="P8057"/>
      <c r="Q8057"/>
      <c r="R8057"/>
      <c r="S8057"/>
      <c r="T8057"/>
    </row>
    <row r="8058" spans="16:20" x14ac:dyDescent="0.3">
      <c r="P8058"/>
      <c r="Q8058"/>
      <c r="R8058"/>
      <c r="S8058"/>
      <c r="T8058"/>
    </row>
    <row r="8059" spans="16:20" x14ac:dyDescent="0.3">
      <c r="P8059"/>
      <c r="Q8059"/>
      <c r="R8059"/>
      <c r="S8059"/>
      <c r="T8059"/>
    </row>
    <row r="8060" spans="16:20" x14ac:dyDescent="0.3">
      <c r="P8060"/>
      <c r="Q8060"/>
      <c r="R8060"/>
      <c r="S8060"/>
      <c r="T8060"/>
    </row>
    <row r="8061" spans="16:20" x14ac:dyDescent="0.3">
      <c r="P8061"/>
      <c r="Q8061"/>
      <c r="R8061"/>
      <c r="S8061"/>
      <c r="T8061"/>
    </row>
    <row r="8062" spans="16:20" x14ac:dyDescent="0.3">
      <c r="P8062"/>
      <c r="Q8062"/>
      <c r="R8062"/>
      <c r="S8062"/>
      <c r="T8062"/>
    </row>
    <row r="8063" spans="16:20" x14ac:dyDescent="0.3">
      <c r="P8063"/>
      <c r="Q8063"/>
      <c r="R8063"/>
      <c r="S8063"/>
      <c r="T8063"/>
    </row>
    <row r="8064" spans="16:20" x14ac:dyDescent="0.3">
      <c r="P8064"/>
      <c r="Q8064"/>
      <c r="R8064"/>
      <c r="S8064"/>
      <c r="T8064"/>
    </row>
    <row r="8065" spans="16:20" x14ac:dyDescent="0.3">
      <c r="P8065"/>
      <c r="Q8065"/>
      <c r="R8065"/>
      <c r="S8065"/>
      <c r="T8065"/>
    </row>
    <row r="8066" spans="16:20" x14ac:dyDescent="0.3">
      <c r="P8066"/>
      <c r="Q8066"/>
      <c r="R8066"/>
      <c r="S8066"/>
      <c r="T8066"/>
    </row>
    <row r="8067" spans="16:20" x14ac:dyDescent="0.3">
      <c r="P8067"/>
      <c r="Q8067"/>
      <c r="R8067"/>
      <c r="S8067"/>
      <c r="T8067"/>
    </row>
    <row r="8068" spans="16:20" x14ac:dyDescent="0.3">
      <c r="P8068"/>
      <c r="Q8068"/>
      <c r="R8068"/>
      <c r="S8068"/>
      <c r="T8068"/>
    </row>
    <row r="8069" spans="16:20" x14ac:dyDescent="0.3">
      <c r="P8069"/>
      <c r="Q8069"/>
      <c r="R8069"/>
      <c r="S8069"/>
      <c r="T8069"/>
    </row>
    <row r="8070" spans="16:20" x14ac:dyDescent="0.3">
      <c r="P8070"/>
      <c r="Q8070"/>
      <c r="R8070"/>
      <c r="S8070"/>
      <c r="T8070"/>
    </row>
    <row r="8071" spans="16:20" x14ac:dyDescent="0.3">
      <c r="P8071"/>
      <c r="Q8071"/>
      <c r="R8071"/>
      <c r="S8071"/>
      <c r="T8071"/>
    </row>
    <row r="8072" spans="16:20" x14ac:dyDescent="0.3">
      <c r="P8072"/>
      <c r="Q8072"/>
      <c r="R8072"/>
      <c r="S8072"/>
      <c r="T8072"/>
    </row>
    <row r="8073" spans="16:20" x14ac:dyDescent="0.3">
      <c r="P8073"/>
      <c r="Q8073"/>
      <c r="R8073"/>
      <c r="S8073"/>
      <c r="T8073"/>
    </row>
    <row r="8074" spans="16:20" x14ac:dyDescent="0.3">
      <c r="P8074"/>
      <c r="Q8074"/>
      <c r="R8074"/>
      <c r="S8074"/>
      <c r="T8074"/>
    </row>
    <row r="8075" spans="16:20" x14ac:dyDescent="0.3">
      <c r="P8075"/>
      <c r="Q8075"/>
      <c r="R8075"/>
      <c r="S8075"/>
      <c r="T8075"/>
    </row>
    <row r="8076" spans="16:20" x14ac:dyDescent="0.3">
      <c r="P8076"/>
      <c r="Q8076"/>
      <c r="R8076"/>
      <c r="S8076"/>
      <c r="T8076"/>
    </row>
    <row r="8077" spans="16:20" x14ac:dyDescent="0.3">
      <c r="P8077"/>
      <c r="Q8077"/>
      <c r="R8077"/>
      <c r="S8077"/>
      <c r="T8077"/>
    </row>
    <row r="8078" spans="16:20" x14ac:dyDescent="0.3">
      <c r="P8078"/>
      <c r="Q8078"/>
      <c r="R8078"/>
      <c r="S8078"/>
      <c r="T8078"/>
    </row>
    <row r="8079" spans="16:20" x14ac:dyDescent="0.3">
      <c r="P8079"/>
      <c r="Q8079"/>
      <c r="R8079"/>
      <c r="S8079"/>
      <c r="T8079"/>
    </row>
    <row r="8080" spans="16:20" x14ac:dyDescent="0.3">
      <c r="P8080"/>
      <c r="Q8080"/>
      <c r="R8080"/>
      <c r="S8080"/>
      <c r="T8080"/>
    </row>
    <row r="8081" spans="16:20" x14ac:dyDescent="0.3">
      <c r="P8081"/>
      <c r="Q8081"/>
      <c r="R8081"/>
      <c r="S8081"/>
      <c r="T8081"/>
    </row>
    <row r="8082" spans="16:20" x14ac:dyDescent="0.3">
      <c r="P8082"/>
      <c r="Q8082"/>
      <c r="R8082"/>
      <c r="S8082"/>
      <c r="T8082"/>
    </row>
    <row r="8083" spans="16:20" x14ac:dyDescent="0.3">
      <c r="P8083"/>
      <c r="Q8083"/>
      <c r="R8083"/>
      <c r="S8083"/>
      <c r="T8083"/>
    </row>
    <row r="8084" spans="16:20" x14ac:dyDescent="0.3">
      <c r="P8084"/>
      <c r="Q8084"/>
      <c r="R8084"/>
      <c r="S8084"/>
      <c r="T8084"/>
    </row>
    <row r="8085" spans="16:20" x14ac:dyDescent="0.3">
      <c r="P8085"/>
      <c r="Q8085"/>
      <c r="R8085"/>
      <c r="S8085"/>
      <c r="T8085"/>
    </row>
    <row r="8086" spans="16:20" x14ac:dyDescent="0.3">
      <c r="P8086"/>
      <c r="Q8086"/>
      <c r="R8086"/>
      <c r="S8086"/>
      <c r="T8086"/>
    </row>
    <row r="8087" spans="16:20" x14ac:dyDescent="0.3">
      <c r="P8087"/>
      <c r="Q8087"/>
      <c r="R8087"/>
      <c r="S8087"/>
      <c r="T8087"/>
    </row>
    <row r="8088" spans="16:20" x14ac:dyDescent="0.3">
      <c r="P8088"/>
      <c r="Q8088"/>
      <c r="R8088"/>
      <c r="S8088"/>
      <c r="T8088"/>
    </row>
    <row r="8089" spans="16:20" x14ac:dyDescent="0.3">
      <c r="P8089"/>
      <c r="Q8089"/>
      <c r="R8089"/>
      <c r="S8089"/>
      <c r="T8089"/>
    </row>
    <row r="8090" spans="16:20" x14ac:dyDescent="0.3">
      <c r="P8090"/>
      <c r="Q8090"/>
      <c r="R8090"/>
      <c r="S8090"/>
      <c r="T8090"/>
    </row>
    <row r="8091" spans="16:20" x14ac:dyDescent="0.3">
      <c r="P8091"/>
      <c r="Q8091"/>
      <c r="R8091"/>
      <c r="S8091"/>
      <c r="T8091"/>
    </row>
    <row r="8092" spans="16:20" x14ac:dyDescent="0.3">
      <c r="P8092"/>
      <c r="Q8092"/>
      <c r="R8092"/>
      <c r="S8092"/>
      <c r="T8092"/>
    </row>
    <row r="8093" spans="16:20" x14ac:dyDescent="0.3">
      <c r="P8093"/>
      <c r="Q8093"/>
      <c r="R8093"/>
      <c r="S8093"/>
      <c r="T8093"/>
    </row>
    <row r="8094" spans="16:20" x14ac:dyDescent="0.3">
      <c r="P8094"/>
      <c r="Q8094"/>
      <c r="R8094"/>
      <c r="S8094"/>
      <c r="T8094"/>
    </row>
    <row r="8095" spans="16:20" x14ac:dyDescent="0.3">
      <c r="P8095"/>
      <c r="Q8095"/>
      <c r="R8095"/>
      <c r="S8095"/>
      <c r="T8095"/>
    </row>
    <row r="8096" spans="16:20" x14ac:dyDescent="0.3">
      <c r="P8096"/>
      <c r="Q8096"/>
      <c r="R8096"/>
      <c r="S8096"/>
      <c r="T8096"/>
    </row>
    <row r="8097" spans="16:20" x14ac:dyDescent="0.3">
      <c r="P8097"/>
      <c r="Q8097"/>
      <c r="R8097"/>
      <c r="S8097"/>
      <c r="T8097"/>
    </row>
    <row r="8098" spans="16:20" x14ac:dyDescent="0.3">
      <c r="P8098"/>
      <c r="Q8098"/>
      <c r="R8098"/>
      <c r="S8098"/>
      <c r="T8098"/>
    </row>
    <row r="8099" spans="16:20" x14ac:dyDescent="0.3">
      <c r="P8099"/>
      <c r="Q8099"/>
      <c r="R8099"/>
      <c r="S8099"/>
      <c r="T8099"/>
    </row>
    <row r="8100" spans="16:20" x14ac:dyDescent="0.3">
      <c r="P8100"/>
      <c r="Q8100"/>
      <c r="R8100"/>
      <c r="S8100"/>
      <c r="T8100"/>
    </row>
    <row r="8101" spans="16:20" x14ac:dyDescent="0.3">
      <c r="P8101"/>
      <c r="Q8101"/>
      <c r="R8101"/>
      <c r="S8101"/>
      <c r="T8101"/>
    </row>
    <row r="8102" spans="16:20" x14ac:dyDescent="0.3">
      <c r="P8102"/>
      <c r="Q8102"/>
      <c r="R8102"/>
      <c r="S8102"/>
      <c r="T8102"/>
    </row>
    <row r="8103" spans="16:20" x14ac:dyDescent="0.3">
      <c r="P8103"/>
      <c r="Q8103"/>
      <c r="R8103"/>
      <c r="S8103"/>
      <c r="T8103"/>
    </row>
    <row r="8104" spans="16:20" x14ac:dyDescent="0.3">
      <c r="P8104"/>
      <c r="Q8104"/>
      <c r="R8104"/>
      <c r="S8104"/>
      <c r="T8104"/>
    </row>
    <row r="8105" spans="16:20" x14ac:dyDescent="0.3">
      <c r="P8105"/>
      <c r="Q8105"/>
      <c r="R8105"/>
      <c r="S8105"/>
      <c r="T8105"/>
    </row>
    <row r="8106" spans="16:20" x14ac:dyDescent="0.3">
      <c r="P8106"/>
      <c r="Q8106"/>
      <c r="R8106"/>
      <c r="S8106"/>
      <c r="T8106"/>
    </row>
    <row r="8107" spans="16:20" x14ac:dyDescent="0.3">
      <c r="P8107"/>
      <c r="Q8107"/>
      <c r="R8107"/>
      <c r="S8107"/>
      <c r="T8107"/>
    </row>
    <row r="8108" spans="16:20" x14ac:dyDescent="0.3">
      <c r="P8108"/>
      <c r="Q8108"/>
      <c r="R8108"/>
      <c r="S8108"/>
      <c r="T8108"/>
    </row>
    <row r="8109" spans="16:20" x14ac:dyDescent="0.3">
      <c r="P8109"/>
      <c r="Q8109"/>
      <c r="R8109"/>
      <c r="S8109"/>
      <c r="T8109"/>
    </row>
    <row r="8110" spans="16:20" x14ac:dyDescent="0.3">
      <c r="P8110"/>
      <c r="Q8110"/>
      <c r="R8110"/>
      <c r="S8110"/>
      <c r="T8110"/>
    </row>
    <row r="8111" spans="16:20" x14ac:dyDescent="0.3">
      <c r="P8111"/>
      <c r="Q8111"/>
      <c r="R8111"/>
      <c r="S8111"/>
      <c r="T8111"/>
    </row>
    <row r="8112" spans="16:20" x14ac:dyDescent="0.3">
      <c r="P8112"/>
      <c r="Q8112"/>
      <c r="R8112"/>
      <c r="S8112"/>
      <c r="T8112"/>
    </row>
    <row r="8113" spans="16:20" x14ac:dyDescent="0.3">
      <c r="P8113"/>
      <c r="Q8113"/>
      <c r="R8113"/>
      <c r="S8113"/>
      <c r="T8113"/>
    </row>
    <row r="8114" spans="16:20" x14ac:dyDescent="0.3">
      <c r="P8114"/>
      <c r="Q8114"/>
      <c r="R8114"/>
      <c r="S8114"/>
      <c r="T8114"/>
    </row>
    <row r="8115" spans="16:20" x14ac:dyDescent="0.3">
      <c r="P8115"/>
      <c r="Q8115"/>
      <c r="R8115"/>
      <c r="S8115"/>
      <c r="T8115"/>
    </row>
    <row r="8116" spans="16:20" x14ac:dyDescent="0.3">
      <c r="P8116"/>
      <c r="Q8116"/>
      <c r="R8116"/>
      <c r="S8116"/>
      <c r="T8116"/>
    </row>
    <row r="8117" spans="16:20" x14ac:dyDescent="0.3">
      <c r="P8117"/>
      <c r="Q8117"/>
      <c r="R8117"/>
      <c r="S8117"/>
      <c r="T8117"/>
    </row>
    <row r="8118" spans="16:20" x14ac:dyDescent="0.3">
      <c r="P8118"/>
      <c r="Q8118"/>
      <c r="R8118"/>
      <c r="S8118"/>
      <c r="T8118"/>
    </row>
    <row r="8119" spans="16:20" x14ac:dyDescent="0.3">
      <c r="P8119"/>
      <c r="Q8119"/>
      <c r="R8119"/>
      <c r="S8119"/>
      <c r="T8119"/>
    </row>
    <row r="8120" spans="16:20" x14ac:dyDescent="0.3">
      <c r="P8120"/>
      <c r="Q8120"/>
      <c r="R8120"/>
      <c r="S8120"/>
      <c r="T8120"/>
    </row>
    <row r="8121" spans="16:20" x14ac:dyDescent="0.3">
      <c r="P8121"/>
      <c r="Q8121"/>
      <c r="R8121"/>
      <c r="S8121"/>
      <c r="T8121"/>
    </row>
    <row r="8122" spans="16:20" x14ac:dyDescent="0.3">
      <c r="P8122"/>
      <c r="Q8122"/>
      <c r="R8122"/>
      <c r="S8122"/>
      <c r="T8122"/>
    </row>
    <row r="8123" spans="16:20" x14ac:dyDescent="0.3">
      <c r="P8123"/>
      <c r="Q8123"/>
      <c r="R8123"/>
      <c r="S8123"/>
      <c r="T8123"/>
    </row>
    <row r="8124" spans="16:20" x14ac:dyDescent="0.3">
      <c r="P8124"/>
      <c r="Q8124"/>
      <c r="R8124"/>
      <c r="S8124"/>
      <c r="T8124"/>
    </row>
    <row r="8125" spans="16:20" x14ac:dyDescent="0.3">
      <c r="P8125"/>
      <c r="Q8125"/>
      <c r="R8125"/>
      <c r="S8125"/>
      <c r="T8125"/>
    </row>
    <row r="8126" spans="16:20" x14ac:dyDescent="0.3">
      <c r="P8126"/>
      <c r="Q8126"/>
      <c r="R8126"/>
      <c r="S8126"/>
      <c r="T8126"/>
    </row>
    <row r="8127" spans="16:20" x14ac:dyDescent="0.3">
      <c r="P8127"/>
      <c r="Q8127"/>
      <c r="R8127"/>
      <c r="S8127"/>
      <c r="T8127"/>
    </row>
    <row r="8128" spans="16:20" x14ac:dyDescent="0.3">
      <c r="P8128"/>
      <c r="Q8128"/>
      <c r="R8128"/>
      <c r="S8128"/>
      <c r="T8128"/>
    </row>
    <row r="8129" spans="16:20" x14ac:dyDescent="0.3">
      <c r="P8129"/>
      <c r="Q8129"/>
      <c r="R8129"/>
      <c r="S8129"/>
      <c r="T8129"/>
    </row>
    <row r="8130" spans="16:20" x14ac:dyDescent="0.3">
      <c r="P8130"/>
      <c r="Q8130"/>
      <c r="R8130"/>
      <c r="S8130"/>
      <c r="T8130"/>
    </row>
    <row r="8131" spans="16:20" x14ac:dyDescent="0.3">
      <c r="P8131"/>
      <c r="Q8131"/>
      <c r="R8131"/>
      <c r="S8131"/>
      <c r="T8131"/>
    </row>
    <row r="8132" spans="16:20" x14ac:dyDescent="0.3">
      <c r="P8132"/>
      <c r="Q8132"/>
      <c r="R8132"/>
      <c r="S8132"/>
      <c r="T8132"/>
    </row>
    <row r="8133" spans="16:20" x14ac:dyDescent="0.3">
      <c r="P8133"/>
      <c r="Q8133"/>
      <c r="R8133"/>
      <c r="S8133"/>
      <c r="T8133"/>
    </row>
    <row r="8134" spans="16:20" x14ac:dyDescent="0.3">
      <c r="P8134"/>
      <c r="Q8134"/>
      <c r="R8134"/>
      <c r="S8134"/>
      <c r="T8134"/>
    </row>
    <row r="8135" spans="16:20" x14ac:dyDescent="0.3">
      <c r="P8135"/>
      <c r="Q8135"/>
      <c r="R8135"/>
      <c r="S8135"/>
      <c r="T8135"/>
    </row>
    <row r="8136" spans="16:20" x14ac:dyDescent="0.3">
      <c r="P8136"/>
      <c r="Q8136"/>
      <c r="R8136"/>
      <c r="S8136"/>
      <c r="T8136"/>
    </row>
    <row r="8137" spans="16:20" x14ac:dyDescent="0.3">
      <c r="P8137"/>
      <c r="Q8137"/>
      <c r="R8137"/>
      <c r="S8137"/>
      <c r="T8137"/>
    </row>
    <row r="8138" spans="16:20" x14ac:dyDescent="0.3">
      <c r="P8138"/>
      <c r="Q8138"/>
      <c r="R8138"/>
      <c r="S8138"/>
      <c r="T8138"/>
    </row>
    <row r="8139" spans="16:20" x14ac:dyDescent="0.3">
      <c r="P8139"/>
      <c r="Q8139"/>
      <c r="R8139"/>
      <c r="S8139"/>
      <c r="T8139"/>
    </row>
    <row r="8140" spans="16:20" x14ac:dyDescent="0.3">
      <c r="P8140"/>
      <c r="Q8140"/>
      <c r="R8140"/>
      <c r="S8140"/>
      <c r="T8140"/>
    </row>
    <row r="8141" spans="16:20" x14ac:dyDescent="0.3">
      <c r="P8141"/>
      <c r="Q8141"/>
      <c r="R8141"/>
      <c r="S8141"/>
      <c r="T8141"/>
    </row>
    <row r="8142" spans="16:20" x14ac:dyDescent="0.3">
      <c r="P8142"/>
      <c r="Q8142"/>
      <c r="R8142"/>
      <c r="S8142"/>
      <c r="T8142"/>
    </row>
    <row r="8143" spans="16:20" x14ac:dyDescent="0.3">
      <c r="P8143"/>
      <c r="Q8143"/>
      <c r="R8143"/>
      <c r="S8143"/>
      <c r="T8143"/>
    </row>
    <row r="8144" spans="16:20" x14ac:dyDescent="0.3">
      <c r="P8144"/>
      <c r="Q8144"/>
      <c r="R8144"/>
      <c r="S8144"/>
      <c r="T8144"/>
    </row>
    <row r="8145" spans="16:20" x14ac:dyDescent="0.3">
      <c r="P8145"/>
      <c r="Q8145"/>
      <c r="R8145"/>
      <c r="S8145"/>
      <c r="T8145"/>
    </row>
    <row r="8146" spans="16:20" x14ac:dyDescent="0.3">
      <c r="P8146"/>
      <c r="Q8146"/>
      <c r="R8146"/>
      <c r="S8146"/>
      <c r="T8146"/>
    </row>
    <row r="8147" spans="16:20" x14ac:dyDescent="0.3">
      <c r="P8147"/>
      <c r="Q8147"/>
      <c r="R8147"/>
      <c r="S8147"/>
      <c r="T8147"/>
    </row>
    <row r="8148" spans="16:20" x14ac:dyDescent="0.3">
      <c r="P8148"/>
      <c r="Q8148"/>
      <c r="R8148"/>
      <c r="S8148"/>
      <c r="T8148"/>
    </row>
    <row r="8149" spans="16:20" x14ac:dyDescent="0.3">
      <c r="P8149"/>
      <c r="Q8149"/>
      <c r="R8149"/>
      <c r="S8149"/>
      <c r="T8149"/>
    </row>
    <row r="8150" spans="16:20" x14ac:dyDescent="0.3">
      <c r="P8150"/>
      <c r="Q8150"/>
      <c r="R8150"/>
      <c r="S8150"/>
      <c r="T8150"/>
    </row>
    <row r="8151" spans="16:20" x14ac:dyDescent="0.3">
      <c r="P8151"/>
      <c r="Q8151"/>
      <c r="R8151"/>
      <c r="S8151"/>
      <c r="T8151"/>
    </row>
    <row r="8152" spans="16:20" x14ac:dyDescent="0.3">
      <c r="P8152"/>
      <c r="Q8152"/>
      <c r="R8152"/>
      <c r="S8152"/>
      <c r="T8152"/>
    </row>
    <row r="8153" spans="16:20" x14ac:dyDescent="0.3">
      <c r="P8153"/>
      <c r="Q8153"/>
      <c r="R8153"/>
      <c r="S8153"/>
      <c r="T8153"/>
    </row>
    <row r="8154" spans="16:20" x14ac:dyDescent="0.3">
      <c r="P8154"/>
      <c r="Q8154"/>
      <c r="R8154"/>
      <c r="S8154"/>
      <c r="T8154"/>
    </row>
    <row r="8155" spans="16:20" x14ac:dyDescent="0.3">
      <c r="P8155"/>
      <c r="Q8155"/>
      <c r="R8155"/>
      <c r="S8155"/>
      <c r="T8155"/>
    </row>
    <row r="8156" spans="16:20" x14ac:dyDescent="0.3">
      <c r="P8156"/>
      <c r="Q8156"/>
      <c r="R8156"/>
      <c r="S8156"/>
      <c r="T8156"/>
    </row>
    <row r="8157" spans="16:20" x14ac:dyDescent="0.3">
      <c r="P8157"/>
      <c r="Q8157"/>
      <c r="R8157"/>
      <c r="S8157"/>
      <c r="T8157"/>
    </row>
    <row r="8158" spans="16:20" x14ac:dyDescent="0.3">
      <c r="P8158"/>
      <c r="Q8158"/>
      <c r="R8158"/>
      <c r="S8158"/>
      <c r="T8158"/>
    </row>
    <row r="8159" spans="16:20" x14ac:dyDescent="0.3">
      <c r="P8159"/>
      <c r="Q8159"/>
      <c r="R8159"/>
      <c r="S8159"/>
      <c r="T8159"/>
    </row>
    <row r="8160" spans="16:20" x14ac:dyDescent="0.3">
      <c r="P8160"/>
      <c r="Q8160"/>
      <c r="R8160"/>
      <c r="S8160"/>
      <c r="T8160"/>
    </row>
    <row r="8161" spans="16:20" x14ac:dyDescent="0.3">
      <c r="P8161"/>
      <c r="Q8161"/>
      <c r="R8161"/>
      <c r="S8161"/>
      <c r="T8161"/>
    </row>
    <row r="8162" spans="16:20" x14ac:dyDescent="0.3">
      <c r="P8162"/>
      <c r="Q8162"/>
      <c r="R8162"/>
      <c r="S8162"/>
      <c r="T8162"/>
    </row>
    <row r="8163" spans="16:20" x14ac:dyDescent="0.3">
      <c r="P8163"/>
      <c r="Q8163"/>
      <c r="R8163"/>
      <c r="S8163"/>
      <c r="T8163"/>
    </row>
    <row r="8164" spans="16:20" x14ac:dyDescent="0.3">
      <c r="P8164"/>
      <c r="Q8164"/>
      <c r="R8164"/>
      <c r="S8164"/>
      <c r="T8164"/>
    </row>
    <row r="8165" spans="16:20" x14ac:dyDescent="0.3">
      <c r="P8165"/>
      <c r="Q8165"/>
      <c r="R8165"/>
      <c r="S8165"/>
      <c r="T8165"/>
    </row>
    <row r="8166" spans="16:20" x14ac:dyDescent="0.3">
      <c r="P8166"/>
      <c r="Q8166"/>
      <c r="R8166"/>
      <c r="S8166"/>
      <c r="T8166"/>
    </row>
    <row r="8167" spans="16:20" x14ac:dyDescent="0.3">
      <c r="P8167"/>
      <c r="Q8167"/>
      <c r="R8167"/>
      <c r="S8167"/>
      <c r="T8167"/>
    </row>
    <row r="8168" spans="16:20" x14ac:dyDescent="0.3">
      <c r="P8168"/>
      <c r="Q8168"/>
      <c r="R8168"/>
      <c r="S8168"/>
      <c r="T8168"/>
    </row>
    <row r="8169" spans="16:20" x14ac:dyDescent="0.3">
      <c r="P8169"/>
      <c r="Q8169"/>
      <c r="R8169"/>
      <c r="S8169"/>
      <c r="T8169"/>
    </row>
    <row r="8170" spans="16:20" x14ac:dyDescent="0.3">
      <c r="P8170"/>
      <c r="Q8170"/>
      <c r="R8170"/>
      <c r="S8170"/>
      <c r="T8170"/>
    </row>
    <row r="8171" spans="16:20" x14ac:dyDescent="0.3">
      <c r="P8171"/>
      <c r="Q8171"/>
      <c r="R8171"/>
      <c r="S8171"/>
      <c r="T8171"/>
    </row>
    <row r="8172" spans="16:20" x14ac:dyDescent="0.3">
      <c r="P8172"/>
      <c r="Q8172"/>
      <c r="R8172"/>
      <c r="S8172"/>
      <c r="T8172"/>
    </row>
    <row r="8173" spans="16:20" x14ac:dyDescent="0.3">
      <c r="P8173"/>
      <c r="Q8173"/>
      <c r="R8173"/>
      <c r="S8173"/>
      <c r="T8173"/>
    </row>
    <row r="8174" spans="16:20" x14ac:dyDescent="0.3">
      <c r="P8174"/>
      <c r="Q8174"/>
      <c r="R8174"/>
      <c r="S8174"/>
      <c r="T8174"/>
    </row>
    <row r="8175" spans="16:20" x14ac:dyDescent="0.3">
      <c r="P8175"/>
      <c r="Q8175"/>
      <c r="R8175"/>
      <c r="S8175"/>
      <c r="T8175"/>
    </row>
    <row r="8176" spans="16:20" x14ac:dyDescent="0.3">
      <c r="P8176"/>
      <c r="Q8176"/>
      <c r="R8176"/>
      <c r="S8176"/>
      <c r="T8176"/>
    </row>
    <row r="8177" spans="16:20" x14ac:dyDescent="0.3">
      <c r="P8177"/>
      <c r="Q8177"/>
      <c r="R8177"/>
      <c r="S8177"/>
      <c r="T8177"/>
    </row>
    <row r="8178" spans="16:20" x14ac:dyDescent="0.3">
      <c r="P8178"/>
      <c r="Q8178"/>
      <c r="R8178"/>
      <c r="S8178"/>
      <c r="T8178"/>
    </row>
    <row r="8179" spans="16:20" x14ac:dyDescent="0.3">
      <c r="P8179"/>
      <c r="Q8179"/>
      <c r="R8179"/>
      <c r="S8179"/>
      <c r="T8179"/>
    </row>
    <row r="8180" spans="16:20" x14ac:dyDescent="0.3">
      <c r="P8180"/>
      <c r="Q8180"/>
      <c r="R8180"/>
      <c r="S8180"/>
      <c r="T8180"/>
    </row>
    <row r="8181" spans="16:20" x14ac:dyDescent="0.3">
      <c r="P8181"/>
      <c r="Q8181"/>
      <c r="R8181"/>
      <c r="S8181"/>
      <c r="T8181"/>
    </row>
    <row r="8182" spans="16:20" x14ac:dyDescent="0.3">
      <c r="P8182"/>
      <c r="Q8182"/>
      <c r="R8182"/>
      <c r="S8182"/>
      <c r="T8182"/>
    </row>
    <row r="8183" spans="16:20" x14ac:dyDescent="0.3">
      <c r="P8183"/>
      <c r="Q8183"/>
      <c r="R8183"/>
      <c r="S8183"/>
      <c r="T8183"/>
    </row>
    <row r="8184" spans="16:20" x14ac:dyDescent="0.3">
      <c r="P8184"/>
      <c r="Q8184"/>
      <c r="R8184"/>
      <c r="S8184"/>
      <c r="T8184"/>
    </row>
    <row r="8185" spans="16:20" x14ac:dyDescent="0.3">
      <c r="P8185"/>
      <c r="Q8185"/>
      <c r="R8185"/>
      <c r="S8185"/>
      <c r="T8185"/>
    </row>
    <row r="8186" spans="16:20" x14ac:dyDescent="0.3">
      <c r="P8186"/>
      <c r="Q8186"/>
      <c r="R8186"/>
      <c r="S8186"/>
      <c r="T8186"/>
    </row>
    <row r="8187" spans="16:20" x14ac:dyDescent="0.3">
      <c r="P8187"/>
      <c r="Q8187"/>
      <c r="R8187"/>
      <c r="S8187"/>
      <c r="T8187"/>
    </row>
    <row r="8188" spans="16:20" x14ac:dyDescent="0.3">
      <c r="P8188"/>
      <c r="Q8188"/>
      <c r="R8188"/>
      <c r="S8188"/>
      <c r="T8188"/>
    </row>
    <row r="8189" spans="16:20" x14ac:dyDescent="0.3">
      <c r="P8189"/>
      <c r="Q8189"/>
      <c r="R8189"/>
      <c r="S8189"/>
      <c r="T8189"/>
    </row>
    <row r="8190" spans="16:20" x14ac:dyDescent="0.3">
      <c r="P8190"/>
      <c r="Q8190"/>
      <c r="R8190"/>
      <c r="S8190"/>
      <c r="T8190"/>
    </row>
    <row r="8191" spans="16:20" x14ac:dyDescent="0.3">
      <c r="P8191"/>
      <c r="Q8191"/>
      <c r="R8191"/>
      <c r="S8191"/>
      <c r="T8191"/>
    </row>
    <row r="8192" spans="16:20" x14ac:dyDescent="0.3">
      <c r="P8192"/>
      <c r="Q8192"/>
      <c r="R8192"/>
      <c r="S8192"/>
      <c r="T8192"/>
    </row>
    <row r="8193" spans="16:20" x14ac:dyDescent="0.3">
      <c r="P8193"/>
      <c r="Q8193"/>
      <c r="R8193"/>
      <c r="S8193"/>
      <c r="T8193"/>
    </row>
    <row r="8194" spans="16:20" x14ac:dyDescent="0.3">
      <c r="P8194"/>
      <c r="Q8194"/>
      <c r="R8194"/>
      <c r="S8194"/>
      <c r="T8194"/>
    </row>
    <row r="8195" spans="16:20" x14ac:dyDescent="0.3">
      <c r="P8195"/>
      <c r="Q8195"/>
      <c r="R8195"/>
      <c r="S8195"/>
      <c r="T8195"/>
    </row>
    <row r="8196" spans="16:20" x14ac:dyDescent="0.3">
      <c r="P8196"/>
      <c r="Q8196"/>
      <c r="R8196"/>
      <c r="S8196"/>
      <c r="T8196"/>
    </row>
    <row r="8197" spans="16:20" x14ac:dyDescent="0.3">
      <c r="P8197"/>
      <c r="Q8197"/>
      <c r="R8197"/>
      <c r="S8197"/>
      <c r="T8197"/>
    </row>
    <row r="8198" spans="16:20" x14ac:dyDescent="0.3">
      <c r="P8198"/>
      <c r="Q8198"/>
      <c r="R8198"/>
      <c r="S8198"/>
      <c r="T8198"/>
    </row>
    <row r="8199" spans="16:20" x14ac:dyDescent="0.3">
      <c r="P8199"/>
      <c r="Q8199"/>
      <c r="R8199"/>
      <c r="S8199"/>
      <c r="T8199"/>
    </row>
    <row r="8200" spans="16:20" x14ac:dyDescent="0.3">
      <c r="P8200"/>
      <c r="Q8200"/>
      <c r="R8200"/>
      <c r="S8200"/>
      <c r="T8200"/>
    </row>
    <row r="8201" spans="16:20" x14ac:dyDescent="0.3">
      <c r="P8201"/>
      <c r="Q8201"/>
      <c r="R8201"/>
      <c r="S8201"/>
      <c r="T8201"/>
    </row>
    <row r="8202" spans="16:20" x14ac:dyDescent="0.3">
      <c r="P8202"/>
      <c r="Q8202"/>
      <c r="R8202"/>
      <c r="S8202"/>
      <c r="T8202"/>
    </row>
    <row r="8203" spans="16:20" x14ac:dyDescent="0.3">
      <c r="P8203"/>
      <c r="Q8203"/>
      <c r="R8203"/>
      <c r="S8203"/>
      <c r="T8203"/>
    </row>
    <row r="8204" spans="16:20" x14ac:dyDescent="0.3">
      <c r="P8204"/>
      <c r="Q8204"/>
      <c r="R8204"/>
      <c r="S8204"/>
      <c r="T8204"/>
    </row>
    <row r="8205" spans="16:20" x14ac:dyDescent="0.3">
      <c r="P8205"/>
      <c r="Q8205"/>
      <c r="R8205"/>
      <c r="S8205"/>
      <c r="T8205"/>
    </row>
    <row r="8206" spans="16:20" x14ac:dyDescent="0.3">
      <c r="P8206"/>
      <c r="Q8206"/>
      <c r="R8206"/>
      <c r="S8206"/>
      <c r="T8206"/>
    </row>
    <row r="8207" spans="16:20" x14ac:dyDescent="0.3">
      <c r="P8207"/>
      <c r="Q8207"/>
      <c r="R8207"/>
      <c r="S8207"/>
      <c r="T8207"/>
    </row>
    <row r="8208" spans="16:20" x14ac:dyDescent="0.3">
      <c r="P8208"/>
      <c r="Q8208"/>
      <c r="R8208"/>
      <c r="S8208"/>
      <c r="T8208"/>
    </row>
    <row r="8209" spans="16:20" x14ac:dyDescent="0.3">
      <c r="P8209"/>
      <c r="Q8209"/>
      <c r="R8209"/>
      <c r="S8209"/>
      <c r="T8209"/>
    </row>
    <row r="8210" spans="16:20" x14ac:dyDescent="0.3">
      <c r="P8210"/>
      <c r="Q8210"/>
      <c r="R8210"/>
      <c r="S8210"/>
      <c r="T8210"/>
    </row>
    <row r="8211" spans="16:20" x14ac:dyDescent="0.3">
      <c r="P8211"/>
      <c r="Q8211"/>
      <c r="R8211"/>
      <c r="S8211"/>
      <c r="T8211"/>
    </row>
    <row r="8212" spans="16:20" x14ac:dyDescent="0.3">
      <c r="P8212"/>
      <c r="Q8212"/>
      <c r="R8212"/>
      <c r="S8212"/>
      <c r="T8212"/>
    </row>
    <row r="8213" spans="16:20" x14ac:dyDescent="0.3">
      <c r="P8213"/>
      <c r="Q8213"/>
      <c r="R8213"/>
      <c r="S8213"/>
      <c r="T8213"/>
    </row>
    <row r="8214" spans="16:20" x14ac:dyDescent="0.3">
      <c r="P8214"/>
      <c r="Q8214"/>
      <c r="R8214"/>
      <c r="S8214"/>
      <c r="T8214"/>
    </row>
    <row r="8215" spans="16:20" x14ac:dyDescent="0.3">
      <c r="P8215"/>
      <c r="Q8215"/>
      <c r="R8215"/>
      <c r="S8215"/>
      <c r="T8215"/>
    </row>
    <row r="8216" spans="16:20" x14ac:dyDescent="0.3">
      <c r="P8216"/>
      <c r="Q8216"/>
      <c r="R8216"/>
      <c r="S8216"/>
      <c r="T8216"/>
    </row>
    <row r="8217" spans="16:20" x14ac:dyDescent="0.3">
      <c r="P8217"/>
      <c r="Q8217"/>
      <c r="R8217"/>
      <c r="S8217"/>
      <c r="T8217"/>
    </row>
    <row r="8218" spans="16:20" x14ac:dyDescent="0.3">
      <c r="P8218"/>
      <c r="Q8218"/>
      <c r="R8218"/>
      <c r="S8218"/>
      <c r="T8218"/>
    </row>
    <row r="8219" spans="16:20" x14ac:dyDescent="0.3">
      <c r="P8219"/>
      <c r="Q8219"/>
      <c r="R8219"/>
      <c r="S8219"/>
      <c r="T8219"/>
    </row>
    <row r="8220" spans="16:20" x14ac:dyDescent="0.3">
      <c r="P8220"/>
      <c r="Q8220"/>
      <c r="R8220"/>
      <c r="S8220"/>
      <c r="T8220"/>
    </row>
    <row r="8221" spans="16:20" x14ac:dyDescent="0.3">
      <c r="P8221"/>
      <c r="Q8221"/>
      <c r="R8221"/>
      <c r="S8221"/>
      <c r="T8221"/>
    </row>
    <row r="8222" spans="16:20" x14ac:dyDescent="0.3">
      <c r="P8222"/>
      <c r="Q8222"/>
      <c r="R8222"/>
      <c r="S8222"/>
      <c r="T8222"/>
    </row>
    <row r="8223" spans="16:20" x14ac:dyDescent="0.3">
      <c r="P8223"/>
      <c r="Q8223"/>
      <c r="R8223"/>
      <c r="S8223"/>
      <c r="T8223"/>
    </row>
    <row r="8224" spans="16:20" x14ac:dyDescent="0.3">
      <c r="P8224"/>
      <c r="Q8224"/>
      <c r="R8224"/>
      <c r="S8224"/>
      <c r="T8224"/>
    </row>
    <row r="8225" spans="16:20" x14ac:dyDescent="0.3">
      <c r="P8225"/>
      <c r="Q8225"/>
      <c r="R8225"/>
      <c r="S8225"/>
      <c r="T8225"/>
    </row>
    <row r="8226" spans="16:20" x14ac:dyDescent="0.3">
      <c r="P8226"/>
      <c r="Q8226"/>
      <c r="R8226"/>
      <c r="S8226"/>
      <c r="T8226"/>
    </row>
    <row r="8227" spans="16:20" x14ac:dyDescent="0.3">
      <c r="P8227"/>
      <c r="Q8227"/>
      <c r="R8227"/>
      <c r="S8227"/>
      <c r="T8227"/>
    </row>
    <row r="8228" spans="16:20" x14ac:dyDescent="0.3">
      <c r="P8228"/>
      <c r="Q8228"/>
      <c r="R8228"/>
      <c r="S8228"/>
      <c r="T8228"/>
    </row>
    <row r="8229" spans="16:20" x14ac:dyDescent="0.3">
      <c r="P8229"/>
      <c r="Q8229"/>
      <c r="R8229"/>
      <c r="S8229"/>
      <c r="T8229"/>
    </row>
    <row r="8230" spans="16:20" x14ac:dyDescent="0.3">
      <c r="P8230"/>
      <c r="Q8230"/>
      <c r="R8230"/>
      <c r="S8230"/>
      <c r="T8230"/>
    </row>
    <row r="8231" spans="16:20" x14ac:dyDescent="0.3">
      <c r="P8231"/>
      <c r="Q8231"/>
      <c r="R8231"/>
      <c r="S8231"/>
      <c r="T8231"/>
    </row>
    <row r="8232" spans="16:20" x14ac:dyDescent="0.3">
      <c r="P8232"/>
      <c r="Q8232"/>
      <c r="R8232"/>
      <c r="S8232"/>
      <c r="T8232"/>
    </row>
    <row r="8233" spans="16:20" x14ac:dyDescent="0.3">
      <c r="P8233"/>
      <c r="Q8233"/>
      <c r="R8233"/>
      <c r="S8233"/>
      <c r="T8233"/>
    </row>
    <row r="8234" spans="16:20" x14ac:dyDescent="0.3">
      <c r="P8234"/>
      <c r="Q8234"/>
      <c r="R8234"/>
      <c r="S8234"/>
      <c r="T8234"/>
    </row>
    <row r="8235" spans="16:20" x14ac:dyDescent="0.3">
      <c r="P8235"/>
      <c r="Q8235"/>
      <c r="R8235"/>
      <c r="S8235"/>
      <c r="T8235"/>
    </row>
    <row r="8236" spans="16:20" x14ac:dyDescent="0.3">
      <c r="P8236"/>
      <c r="Q8236"/>
      <c r="R8236"/>
      <c r="S8236"/>
      <c r="T8236"/>
    </row>
    <row r="8237" spans="16:20" x14ac:dyDescent="0.3">
      <c r="P8237"/>
      <c r="Q8237"/>
      <c r="R8237"/>
      <c r="S8237"/>
      <c r="T8237"/>
    </row>
    <row r="8238" spans="16:20" x14ac:dyDescent="0.3">
      <c r="P8238"/>
      <c r="Q8238"/>
      <c r="R8238"/>
      <c r="S8238"/>
      <c r="T8238"/>
    </row>
    <row r="8239" spans="16:20" x14ac:dyDescent="0.3">
      <c r="P8239"/>
      <c r="Q8239"/>
      <c r="R8239"/>
      <c r="S8239"/>
      <c r="T8239"/>
    </row>
    <row r="8240" spans="16:20" x14ac:dyDescent="0.3">
      <c r="P8240"/>
      <c r="Q8240"/>
      <c r="R8240"/>
      <c r="S8240"/>
      <c r="T8240"/>
    </row>
    <row r="8241" spans="16:20" x14ac:dyDescent="0.3">
      <c r="P8241"/>
      <c r="Q8241"/>
      <c r="R8241"/>
      <c r="S8241"/>
      <c r="T8241"/>
    </row>
    <row r="8242" spans="16:20" x14ac:dyDescent="0.3">
      <c r="P8242"/>
      <c r="Q8242"/>
      <c r="R8242"/>
      <c r="S8242"/>
      <c r="T8242"/>
    </row>
    <row r="8243" spans="16:20" x14ac:dyDescent="0.3">
      <c r="P8243"/>
      <c r="Q8243"/>
      <c r="R8243"/>
      <c r="S8243"/>
      <c r="T8243"/>
    </row>
    <row r="8244" spans="16:20" x14ac:dyDescent="0.3">
      <c r="P8244"/>
      <c r="Q8244"/>
      <c r="R8244"/>
      <c r="S8244"/>
      <c r="T8244"/>
    </row>
    <row r="8245" spans="16:20" x14ac:dyDescent="0.3">
      <c r="P8245"/>
      <c r="Q8245"/>
      <c r="R8245"/>
      <c r="S8245"/>
      <c r="T8245"/>
    </row>
    <row r="8246" spans="16:20" x14ac:dyDescent="0.3">
      <c r="P8246"/>
      <c r="Q8246"/>
      <c r="R8246"/>
      <c r="S8246"/>
      <c r="T8246"/>
    </row>
    <row r="8247" spans="16:20" x14ac:dyDescent="0.3">
      <c r="P8247"/>
      <c r="Q8247"/>
      <c r="R8247"/>
      <c r="S8247"/>
      <c r="T8247"/>
    </row>
    <row r="8248" spans="16:20" x14ac:dyDescent="0.3">
      <c r="P8248"/>
      <c r="Q8248"/>
      <c r="R8248"/>
      <c r="S8248"/>
      <c r="T8248"/>
    </row>
    <row r="8249" spans="16:20" x14ac:dyDescent="0.3">
      <c r="P8249"/>
      <c r="Q8249"/>
      <c r="R8249"/>
      <c r="S8249"/>
      <c r="T8249"/>
    </row>
    <row r="8250" spans="16:20" x14ac:dyDescent="0.3">
      <c r="P8250"/>
      <c r="Q8250"/>
      <c r="R8250"/>
      <c r="S8250"/>
      <c r="T8250"/>
    </row>
    <row r="8251" spans="16:20" x14ac:dyDescent="0.3">
      <c r="P8251"/>
      <c r="Q8251"/>
      <c r="R8251"/>
      <c r="S8251"/>
      <c r="T8251"/>
    </row>
    <row r="8252" spans="16:20" x14ac:dyDescent="0.3">
      <c r="P8252"/>
      <c r="Q8252"/>
      <c r="R8252"/>
      <c r="S8252"/>
      <c r="T8252"/>
    </row>
    <row r="8253" spans="16:20" x14ac:dyDescent="0.3">
      <c r="P8253"/>
      <c r="Q8253"/>
      <c r="R8253"/>
      <c r="S8253"/>
      <c r="T8253"/>
    </row>
    <row r="8254" spans="16:20" x14ac:dyDescent="0.3">
      <c r="P8254"/>
      <c r="Q8254"/>
      <c r="R8254"/>
      <c r="S8254"/>
      <c r="T8254"/>
    </row>
    <row r="8255" spans="16:20" x14ac:dyDescent="0.3">
      <c r="P8255"/>
      <c r="Q8255"/>
      <c r="R8255"/>
      <c r="S8255"/>
      <c r="T8255"/>
    </row>
    <row r="8256" spans="16:20" x14ac:dyDescent="0.3">
      <c r="P8256"/>
      <c r="Q8256"/>
      <c r="R8256"/>
      <c r="S8256"/>
      <c r="T8256"/>
    </row>
    <row r="8257" spans="16:20" x14ac:dyDescent="0.3">
      <c r="P8257"/>
      <c r="Q8257"/>
      <c r="R8257"/>
      <c r="S8257"/>
      <c r="T8257"/>
    </row>
    <row r="8258" spans="16:20" x14ac:dyDescent="0.3">
      <c r="P8258"/>
      <c r="Q8258"/>
      <c r="R8258"/>
      <c r="S8258"/>
      <c r="T8258"/>
    </row>
    <row r="8259" spans="16:20" x14ac:dyDescent="0.3">
      <c r="P8259"/>
      <c r="Q8259"/>
      <c r="R8259"/>
      <c r="S8259"/>
      <c r="T8259"/>
    </row>
    <row r="8260" spans="16:20" x14ac:dyDescent="0.3">
      <c r="P8260"/>
      <c r="Q8260"/>
      <c r="R8260"/>
      <c r="S8260"/>
      <c r="T8260"/>
    </row>
    <row r="8261" spans="16:20" x14ac:dyDescent="0.3">
      <c r="P8261"/>
      <c r="Q8261"/>
      <c r="R8261"/>
      <c r="S8261"/>
      <c r="T8261"/>
    </row>
    <row r="8262" spans="16:20" x14ac:dyDescent="0.3">
      <c r="P8262"/>
      <c r="Q8262"/>
      <c r="R8262"/>
      <c r="S8262"/>
      <c r="T8262"/>
    </row>
    <row r="8263" spans="16:20" x14ac:dyDescent="0.3">
      <c r="P8263"/>
      <c r="Q8263"/>
      <c r="R8263"/>
      <c r="S8263"/>
      <c r="T8263"/>
    </row>
    <row r="8264" spans="16:20" x14ac:dyDescent="0.3">
      <c r="P8264"/>
      <c r="Q8264"/>
      <c r="R8264"/>
      <c r="S8264"/>
      <c r="T8264"/>
    </row>
    <row r="8265" spans="16:20" x14ac:dyDescent="0.3">
      <c r="P8265"/>
      <c r="Q8265"/>
      <c r="R8265"/>
      <c r="S8265"/>
      <c r="T8265"/>
    </row>
    <row r="8266" spans="16:20" x14ac:dyDescent="0.3">
      <c r="P8266"/>
      <c r="Q8266"/>
      <c r="R8266"/>
      <c r="S8266"/>
      <c r="T8266"/>
    </row>
    <row r="8267" spans="16:20" x14ac:dyDescent="0.3">
      <c r="P8267"/>
      <c r="Q8267"/>
      <c r="R8267"/>
      <c r="S8267"/>
      <c r="T8267"/>
    </row>
    <row r="8268" spans="16:20" x14ac:dyDescent="0.3">
      <c r="P8268"/>
      <c r="Q8268"/>
      <c r="R8268"/>
      <c r="S8268"/>
      <c r="T8268"/>
    </row>
    <row r="8269" spans="16:20" x14ac:dyDescent="0.3">
      <c r="P8269"/>
      <c r="Q8269"/>
      <c r="R8269"/>
      <c r="S8269"/>
      <c r="T8269"/>
    </row>
    <row r="8270" spans="16:20" x14ac:dyDescent="0.3">
      <c r="P8270"/>
      <c r="Q8270"/>
      <c r="R8270"/>
      <c r="S8270"/>
      <c r="T8270"/>
    </row>
    <row r="8271" spans="16:20" x14ac:dyDescent="0.3">
      <c r="P8271"/>
      <c r="Q8271"/>
      <c r="R8271"/>
      <c r="S8271"/>
      <c r="T8271"/>
    </row>
    <row r="8272" spans="16:20" x14ac:dyDescent="0.3">
      <c r="P8272"/>
      <c r="Q8272"/>
      <c r="R8272"/>
      <c r="S8272"/>
      <c r="T8272"/>
    </row>
    <row r="8273" spans="16:20" x14ac:dyDescent="0.3">
      <c r="P8273"/>
      <c r="Q8273"/>
      <c r="R8273"/>
      <c r="S8273"/>
      <c r="T8273"/>
    </row>
    <row r="8274" spans="16:20" x14ac:dyDescent="0.3">
      <c r="P8274"/>
      <c r="Q8274"/>
      <c r="R8274"/>
      <c r="S8274"/>
      <c r="T8274"/>
    </row>
    <row r="8275" spans="16:20" x14ac:dyDescent="0.3">
      <c r="P8275"/>
      <c r="Q8275"/>
      <c r="R8275"/>
      <c r="S8275"/>
      <c r="T8275"/>
    </row>
    <row r="8276" spans="16:20" x14ac:dyDescent="0.3">
      <c r="P8276"/>
      <c r="Q8276"/>
      <c r="R8276"/>
      <c r="S8276"/>
      <c r="T8276"/>
    </row>
    <row r="8277" spans="16:20" x14ac:dyDescent="0.3">
      <c r="P8277"/>
      <c r="Q8277"/>
      <c r="R8277"/>
      <c r="S8277"/>
      <c r="T8277"/>
    </row>
    <row r="8278" spans="16:20" x14ac:dyDescent="0.3">
      <c r="P8278"/>
      <c r="Q8278"/>
      <c r="R8278"/>
      <c r="S8278"/>
      <c r="T8278"/>
    </row>
    <row r="8279" spans="16:20" x14ac:dyDescent="0.3">
      <c r="P8279"/>
      <c r="Q8279"/>
      <c r="R8279"/>
      <c r="S8279"/>
      <c r="T8279"/>
    </row>
    <row r="8280" spans="16:20" x14ac:dyDescent="0.3">
      <c r="P8280"/>
      <c r="Q8280"/>
      <c r="R8280"/>
      <c r="S8280"/>
      <c r="T8280"/>
    </row>
    <row r="8281" spans="16:20" x14ac:dyDescent="0.3">
      <c r="P8281"/>
      <c r="Q8281"/>
      <c r="R8281"/>
      <c r="S8281"/>
      <c r="T8281"/>
    </row>
    <row r="8282" spans="16:20" x14ac:dyDescent="0.3">
      <c r="P8282"/>
      <c r="Q8282"/>
      <c r="R8282"/>
      <c r="S8282"/>
      <c r="T8282"/>
    </row>
    <row r="8283" spans="16:20" x14ac:dyDescent="0.3">
      <c r="P8283"/>
      <c r="Q8283"/>
      <c r="R8283"/>
      <c r="S8283"/>
      <c r="T8283"/>
    </row>
    <row r="8284" spans="16:20" x14ac:dyDescent="0.3">
      <c r="P8284"/>
      <c r="Q8284"/>
      <c r="R8284"/>
      <c r="S8284"/>
      <c r="T8284"/>
    </row>
    <row r="8285" spans="16:20" x14ac:dyDescent="0.3">
      <c r="P8285"/>
      <c r="Q8285"/>
      <c r="R8285"/>
      <c r="S8285"/>
      <c r="T8285"/>
    </row>
    <row r="8286" spans="16:20" x14ac:dyDescent="0.3">
      <c r="P8286"/>
      <c r="Q8286"/>
      <c r="R8286"/>
      <c r="S8286"/>
      <c r="T8286"/>
    </row>
    <row r="8287" spans="16:20" x14ac:dyDescent="0.3">
      <c r="P8287"/>
      <c r="Q8287"/>
      <c r="R8287"/>
      <c r="S8287"/>
      <c r="T8287"/>
    </row>
    <row r="8288" spans="16:20" x14ac:dyDescent="0.3">
      <c r="P8288"/>
      <c r="Q8288"/>
      <c r="R8288"/>
      <c r="S8288"/>
      <c r="T8288"/>
    </row>
    <row r="8289" spans="16:20" x14ac:dyDescent="0.3">
      <c r="P8289"/>
      <c r="Q8289"/>
      <c r="R8289"/>
      <c r="S8289"/>
      <c r="T8289"/>
    </row>
    <row r="8290" spans="16:20" x14ac:dyDescent="0.3">
      <c r="P8290"/>
      <c r="Q8290"/>
      <c r="R8290"/>
      <c r="S8290"/>
      <c r="T8290"/>
    </row>
    <row r="8291" spans="16:20" x14ac:dyDescent="0.3">
      <c r="P8291"/>
      <c r="Q8291"/>
      <c r="R8291"/>
      <c r="S8291"/>
      <c r="T8291"/>
    </row>
    <row r="8292" spans="16:20" x14ac:dyDescent="0.3">
      <c r="P8292"/>
      <c r="Q8292"/>
      <c r="R8292"/>
      <c r="S8292"/>
      <c r="T8292"/>
    </row>
    <row r="8293" spans="16:20" x14ac:dyDescent="0.3">
      <c r="P8293"/>
      <c r="Q8293"/>
      <c r="R8293"/>
      <c r="S8293"/>
      <c r="T8293"/>
    </row>
    <row r="8294" spans="16:20" x14ac:dyDescent="0.3">
      <c r="P8294"/>
      <c r="Q8294"/>
      <c r="R8294"/>
      <c r="S8294"/>
      <c r="T8294"/>
    </row>
    <row r="8295" spans="16:20" x14ac:dyDescent="0.3">
      <c r="P8295"/>
      <c r="Q8295"/>
      <c r="R8295"/>
      <c r="S8295"/>
      <c r="T8295"/>
    </row>
    <row r="8296" spans="16:20" x14ac:dyDescent="0.3">
      <c r="P8296"/>
      <c r="Q8296"/>
      <c r="R8296"/>
      <c r="S8296"/>
      <c r="T8296"/>
    </row>
    <row r="8297" spans="16:20" x14ac:dyDescent="0.3">
      <c r="P8297"/>
      <c r="Q8297"/>
      <c r="R8297"/>
      <c r="S8297"/>
      <c r="T8297"/>
    </row>
    <row r="8298" spans="16:20" x14ac:dyDescent="0.3">
      <c r="P8298"/>
      <c r="Q8298"/>
      <c r="R8298"/>
      <c r="S8298"/>
      <c r="T8298"/>
    </row>
    <row r="8299" spans="16:20" x14ac:dyDescent="0.3">
      <c r="P8299"/>
      <c r="Q8299"/>
      <c r="R8299"/>
      <c r="S8299"/>
      <c r="T8299"/>
    </row>
    <row r="8300" spans="16:20" x14ac:dyDescent="0.3">
      <c r="P8300"/>
      <c r="Q8300"/>
      <c r="R8300"/>
      <c r="S8300"/>
      <c r="T8300"/>
    </row>
    <row r="8301" spans="16:20" x14ac:dyDescent="0.3">
      <c r="P8301"/>
      <c r="Q8301"/>
      <c r="R8301"/>
      <c r="S8301"/>
      <c r="T8301"/>
    </row>
    <row r="8302" spans="16:20" x14ac:dyDescent="0.3">
      <c r="P8302"/>
      <c r="Q8302"/>
      <c r="R8302"/>
      <c r="S8302"/>
      <c r="T8302"/>
    </row>
    <row r="8303" spans="16:20" x14ac:dyDescent="0.3">
      <c r="P8303"/>
      <c r="Q8303"/>
      <c r="R8303"/>
      <c r="S8303"/>
      <c r="T8303"/>
    </row>
    <row r="8304" spans="16:20" x14ac:dyDescent="0.3">
      <c r="P8304"/>
      <c r="Q8304"/>
      <c r="R8304"/>
      <c r="S8304"/>
      <c r="T8304"/>
    </row>
    <row r="8305" spans="16:20" x14ac:dyDescent="0.3">
      <c r="P8305"/>
      <c r="Q8305"/>
      <c r="R8305"/>
      <c r="S8305"/>
      <c r="T8305"/>
    </row>
    <row r="8306" spans="16:20" x14ac:dyDescent="0.3">
      <c r="P8306"/>
      <c r="Q8306"/>
      <c r="R8306"/>
      <c r="S8306"/>
      <c r="T8306"/>
    </row>
    <row r="8307" spans="16:20" x14ac:dyDescent="0.3">
      <c r="P8307"/>
      <c r="Q8307"/>
      <c r="R8307"/>
      <c r="S8307"/>
      <c r="T8307"/>
    </row>
    <row r="8308" spans="16:20" x14ac:dyDescent="0.3">
      <c r="P8308"/>
      <c r="Q8308"/>
      <c r="R8308"/>
      <c r="S8308"/>
      <c r="T8308"/>
    </row>
    <row r="8309" spans="16:20" x14ac:dyDescent="0.3">
      <c r="P8309"/>
      <c r="Q8309"/>
      <c r="R8309"/>
      <c r="S8309"/>
      <c r="T8309"/>
    </row>
    <row r="8310" spans="16:20" x14ac:dyDescent="0.3">
      <c r="P8310"/>
      <c r="Q8310"/>
      <c r="R8310"/>
      <c r="S8310"/>
      <c r="T8310"/>
    </row>
    <row r="8311" spans="16:20" x14ac:dyDescent="0.3">
      <c r="P8311"/>
      <c r="Q8311"/>
      <c r="R8311"/>
      <c r="S8311"/>
      <c r="T8311"/>
    </row>
    <row r="8312" spans="16:20" x14ac:dyDescent="0.3">
      <c r="P8312"/>
      <c r="Q8312"/>
      <c r="R8312"/>
      <c r="S8312"/>
      <c r="T8312"/>
    </row>
    <row r="8313" spans="16:20" x14ac:dyDescent="0.3">
      <c r="P8313"/>
      <c r="Q8313"/>
      <c r="R8313"/>
      <c r="S8313"/>
      <c r="T8313"/>
    </row>
    <row r="8314" spans="16:20" x14ac:dyDescent="0.3">
      <c r="P8314"/>
      <c r="Q8314"/>
      <c r="R8314"/>
      <c r="S8314"/>
      <c r="T8314"/>
    </row>
    <row r="8315" spans="16:20" x14ac:dyDescent="0.3">
      <c r="P8315"/>
      <c r="Q8315"/>
      <c r="R8315"/>
      <c r="S8315"/>
      <c r="T8315"/>
    </row>
    <row r="8316" spans="16:20" x14ac:dyDescent="0.3">
      <c r="P8316"/>
      <c r="Q8316"/>
      <c r="R8316"/>
      <c r="S8316"/>
      <c r="T8316"/>
    </row>
    <row r="8317" spans="16:20" x14ac:dyDescent="0.3">
      <c r="P8317"/>
      <c r="Q8317"/>
      <c r="R8317"/>
      <c r="S8317"/>
      <c r="T8317"/>
    </row>
    <row r="8318" spans="16:20" x14ac:dyDescent="0.3">
      <c r="P8318"/>
      <c r="Q8318"/>
      <c r="R8318"/>
      <c r="S8318"/>
      <c r="T8318"/>
    </row>
    <row r="8319" spans="16:20" x14ac:dyDescent="0.3">
      <c r="P8319"/>
      <c r="Q8319"/>
      <c r="R8319"/>
      <c r="S8319"/>
      <c r="T8319"/>
    </row>
    <row r="8320" spans="16:20" x14ac:dyDescent="0.3">
      <c r="P8320"/>
      <c r="Q8320"/>
      <c r="R8320"/>
      <c r="S8320"/>
      <c r="T8320"/>
    </row>
    <row r="8321" spans="16:20" x14ac:dyDescent="0.3">
      <c r="P8321"/>
      <c r="Q8321"/>
      <c r="R8321"/>
      <c r="S8321"/>
      <c r="T8321"/>
    </row>
    <row r="8322" spans="16:20" x14ac:dyDescent="0.3">
      <c r="P8322"/>
      <c r="Q8322"/>
      <c r="R8322"/>
      <c r="S8322"/>
      <c r="T8322"/>
    </row>
    <row r="8323" spans="16:20" x14ac:dyDescent="0.3">
      <c r="P8323"/>
      <c r="Q8323"/>
      <c r="R8323"/>
      <c r="S8323"/>
      <c r="T8323"/>
    </row>
    <row r="8324" spans="16:20" x14ac:dyDescent="0.3">
      <c r="P8324"/>
      <c r="Q8324"/>
      <c r="R8324"/>
      <c r="S8324"/>
      <c r="T8324"/>
    </row>
    <row r="8325" spans="16:20" x14ac:dyDescent="0.3">
      <c r="P8325"/>
      <c r="Q8325"/>
      <c r="R8325"/>
      <c r="S8325"/>
      <c r="T8325"/>
    </row>
    <row r="8326" spans="16:20" x14ac:dyDescent="0.3">
      <c r="P8326"/>
      <c r="Q8326"/>
      <c r="R8326"/>
      <c r="S8326"/>
      <c r="T8326"/>
    </row>
    <row r="8327" spans="16:20" x14ac:dyDescent="0.3">
      <c r="P8327"/>
      <c r="Q8327"/>
      <c r="R8327"/>
      <c r="S8327"/>
      <c r="T8327"/>
    </row>
    <row r="8328" spans="16:20" x14ac:dyDescent="0.3">
      <c r="P8328"/>
      <c r="Q8328"/>
      <c r="R8328"/>
      <c r="S8328"/>
      <c r="T8328"/>
    </row>
    <row r="8329" spans="16:20" x14ac:dyDescent="0.3">
      <c r="P8329"/>
      <c r="Q8329"/>
      <c r="R8329"/>
      <c r="S8329"/>
      <c r="T8329"/>
    </row>
    <row r="8330" spans="16:20" x14ac:dyDescent="0.3">
      <c r="P8330"/>
      <c r="Q8330"/>
      <c r="R8330"/>
      <c r="S8330"/>
      <c r="T8330"/>
    </row>
    <row r="8331" spans="16:20" x14ac:dyDescent="0.3">
      <c r="P8331"/>
      <c r="Q8331"/>
      <c r="R8331"/>
      <c r="S8331"/>
      <c r="T8331"/>
    </row>
    <row r="8332" spans="16:20" x14ac:dyDescent="0.3">
      <c r="P8332"/>
      <c r="Q8332"/>
      <c r="R8332"/>
      <c r="S8332"/>
      <c r="T8332"/>
    </row>
    <row r="8333" spans="16:20" x14ac:dyDescent="0.3">
      <c r="P8333"/>
      <c r="Q8333"/>
      <c r="R8333"/>
      <c r="S8333"/>
      <c r="T8333"/>
    </row>
    <row r="8334" spans="16:20" x14ac:dyDescent="0.3">
      <c r="P8334"/>
      <c r="Q8334"/>
      <c r="R8334"/>
      <c r="S8334"/>
      <c r="T8334"/>
    </row>
    <row r="8335" spans="16:20" x14ac:dyDescent="0.3">
      <c r="P8335"/>
      <c r="Q8335"/>
      <c r="R8335"/>
      <c r="S8335"/>
      <c r="T8335"/>
    </row>
    <row r="8336" spans="16:20" x14ac:dyDescent="0.3">
      <c r="P8336"/>
      <c r="Q8336"/>
      <c r="R8336"/>
      <c r="S8336"/>
      <c r="T8336"/>
    </row>
    <row r="8337" spans="16:20" x14ac:dyDescent="0.3">
      <c r="P8337"/>
      <c r="Q8337"/>
      <c r="R8337"/>
      <c r="S8337"/>
      <c r="T8337"/>
    </row>
    <row r="8338" spans="16:20" x14ac:dyDescent="0.3">
      <c r="P8338"/>
      <c r="Q8338"/>
      <c r="R8338"/>
      <c r="S8338"/>
      <c r="T8338"/>
    </row>
    <row r="8339" spans="16:20" x14ac:dyDescent="0.3">
      <c r="P8339"/>
      <c r="Q8339"/>
      <c r="R8339"/>
      <c r="S8339"/>
      <c r="T8339"/>
    </row>
    <row r="8340" spans="16:20" x14ac:dyDescent="0.3">
      <c r="P8340"/>
      <c r="Q8340"/>
      <c r="R8340"/>
      <c r="S8340"/>
      <c r="T8340"/>
    </row>
    <row r="8341" spans="16:20" x14ac:dyDescent="0.3">
      <c r="P8341"/>
      <c r="Q8341"/>
      <c r="R8341"/>
      <c r="S8341"/>
      <c r="T8341"/>
    </row>
    <row r="8342" spans="16:20" x14ac:dyDescent="0.3">
      <c r="P8342"/>
      <c r="Q8342"/>
      <c r="R8342"/>
      <c r="S8342"/>
      <c r="T8342"/>
    </row>
    <row r="8343" spans="16:20" x14ac:dyDescent="0.3">
      <c r="P8343"/>
      <c r="Q8343"/>
      <c r="R8343"/>
      <c r="S8343"/>
      <c r="T8343"/>
    </row>
    <row r="8344" spans="16:20" x14ac:dyDescent="0.3">
      <c r="P8344"/>
      <c r="Q8344"/>
      <c r="R8344"/>
      <c r="S8344"/>
      <c r="T8344"/>
    </row>
    <row r="8345" spans="16:20" x14ac:dyDescent="0.3">
      <c r="P8345"/>
      <c r="Q8345"/>
      <c r="R8345"/>
      <c r="S8345"/>
      <c r="T8345"/>
    </row>
    <row r="8346" spans="16:20" x14ac:dyDescent="0.3">
      <c r="P8346"/>
      <c r="Q8346"/>
      <c r="R8346"/>
      <c r="S8346"/>
      <c r="T8346"/>
    </row>
    <row r="8347" spans="16:20" x14ac:dyDescent="0.3">
      <c r="P8347"/>
      <c r="Q8347"/>
      <c r="R8347"/>
      <c r="S8347"/>
      <c r="T8347"/>
    </row>
    <row r="8348" spans="16:20" x14ac:dyDescent="0.3">
      <c r="P8348"/>
      <c r="Q8348"/>
      <c r="R8348"/>
      <c r="S8348"/>
      <c r="T8348"/>
    </row>
    <row r="8349" spans="16:20" x14ac:dyDescent="0.3">
      <c r="P8349"/>
      <c r="Q8349"/>
      <c r="R8349"/>
      <c r="S8349"/>
      <c r="T8349"/>
    </row>
    <row r="8350" spans="16:20" x14ac:dyDescent="0.3">
      <c r="P8350"/>
      <c r="Q8350"/>
      <c r="R8350"/>
      <c r="S8350"/>
      <c r="T8350"/>
    </row>
    <row r="8351" spans="16:20" x14ac:dyDescent="0.3">
      <c r="P8351"/>
      <c r="Q8351"/>
      <c r="R8351"/>
      <c r="S8351"/>
      <c r="T8351"/>
    </row>
    <row r="8352" spans="16:20" x14ac:dyDescent="0.3">
      <c r="P8352"/>
      <c r="Q8352"/>
      <c r="R8352"/>
      <c r="S8352"/>
      <c r="T8352"/>
    </row>
    <row r="8353" spans="16:20" x14ac:dyDescent="0.3">
      <c r="P8353"/>
      <c r="Q8353"/>
      <c r="R8353"/>
      <c r="S8353"/>
      <c r="T8353"/>
    </row>
    <row r="8354" spans="16:20" x14ac:dyDescent="0.3">
      <c r="P8354"/>
      <c r="Q8354"/>
      <c r="R8354"/>
      <c r="S8354"/>
      <c r="T8354"/>
    </row>
    <row r="8355" spans="16:20" x14ac:dyDescent="0.3">
      <c r="P8355"/>
      <c r="Q8355"/>
      <c r="R8355"/>
      <c r="S8355"/>
      <c r="T8355"/>
    </row>
    <row r="8356" spans="16:20" x14ac:dyDescent="0.3">
      <c r="P8356"/>
      <c r="Q8356"/>
      <c r="R8356"/>
      <c r="S8356"/>
      <c r="T8356"/>
    </row>
    <row r="8357" spans="16:20" x14ac:dyDescent="0.3">
      <c r="P8357"/>
      <c r="Q8357"/>
      <c r="R8357"/>
      <c r="S8357"/>
      <c r="T8357"/>
    </row>
    <row r="8358" spans="16:20" x14ac:dyDescent="0.3">
      <c r="P8358"/>
      <c r="Q8358"/>
      <c r="R8358"/>
      <c r="S8358"/>
      <c r="T8358"/>
    </row>
    <row r="8359" spans="16:20" x14ac:dyDescent="0.3">
      <c r="P8359"/>
      <c r="Q8359"/>
      <c r="R8359"/>
      <c r="S8359"/>
      <c r="T8359"/>
    </row>
    <row r="8360" spans="16:20" x14ac:dyDescent="0.3">
      <c r="P8360"/>
      <c r="Q8360"/>
      <c r="R8360"/>
      <c r="S8360"/>
      <c r="T8360"/>
    </row>
    <row r="8361" spans="16:20" x14ac:dyDescent="0.3">
      <c r="P8361"/>
      <c r="Q8361"/>
      <c r="R8361"/>
      <c r="S8361"/>
      <c r="T8361"/>
    </row>
    <row r="8362" spans="16:20" x14ac:dyDescent="0.3">
      <c r="P8362"/>
      <c r="Q8362"/>
      <c r="R8362"/>
      <c r="S8362"/>
      <c r="T8362"/>
    </row>
    <row r="8363" spans="16:20" x14ac:dyDescent="0.3">
      <c r="P8363"/>
      <c r="Q8363"/>
      <c r="R8363"/>
      <c r="S8363"/>
      <c r="T8363"/>
    </row>
    <row r="8364" spans="16:20" x14ac:dyDescent="0.3">
      <c r="P8364"/>
      <c r="Q8364"/>
      <c r="R8364"/>
      <c r="S8364"/>
      <c r="T8364"/>
    </row>
    <row r="8365" spans="16:20" x14ac:dyDescent="0.3">
      <c r="P8365"/>
      <c r="Q8365"/>
      <c r="R8365"/>
      <c r="S8365"/>
      <c r="T8365"/>
    </row>
    <row r="8366" spans="16:20" x14ac:dyDescent="0.3">
      <c r="P8366"/>
      <c r="Q8366"/>
      <c r="R8366"/>
      <c r="S8366"/>
      <c r="T8366"/>
    </row>
    <row r="8367" spans="16:20" x14ac:dyDescent="0.3">
      <c r="P8367"/>
      <c r="Q8367"/>
      <c r="R8367"/>
      <c r="S8367"/>
      <c r="T8367"/>
    </row>
    <row r="8368" spans="16:20" x14ac:dyDescent="0.3">
      <c r="P8368"/>
      <c r="Q8368"/>
      <c r="R8368"/>
      <c r="S8368"/>
      <c r="T8368"/>
    </row>
    <row r="8369" spans="16:20" x14ac:dyDescent="0.3">
      <c r="P8369"/>
      <c r="Q8369"/>
      <c r="R8369"/>
      <c r="S8369"/>
      <c r="T8369"/>
    </row>
    <row r="8370" spans="16:20" x14ac:dyDescent="0.3">
      <c r="P8370"/>
      <c r="Q8370"/>
      <c r="R8370"/>
      <c r="S8370"/>
      <c r="T8370"/>
    </row>
    <row r="8371" spans="16:20" x14ac:dyDescent="0.3">
      <c r="P8371"/>
      <c r="Q8371"/>
      <c r="R8371"/>
      <c r="S8371"/>
      <c r="T8371"/>
    </row>
    <row r="8372" spans="16:20" x14ac:dyDescent="0.3">
      <c r="P8372"/>
      <c r="Q8372"/>
      <c r="R8372"/>
      <c r="S8372"/>
      <c r="T8372"/>
    </row>
    <row r="8373" spans="16:20" x14ac:dyDescent="0.3">
      <c r="P8373"/>
      <c r="Q8373"/>
      <c r="R8373"/>
      <c r="S8373"/>
      <c r="T8373"/>
    </row>
    <row r="8374" spans="16:20" x14ac:dyDescent="0.3">
      <c r="P8374"/>
      <c r="Q8374"/>
      <c r="R8374"/>
      <c r="S8374"/>
      <c r="T8374"/>
    </row>
    <row r="8375" spans="16:20" x14ac:dyDescent="0.3">
      <c r="P8375"/>
      <c r="Q8375"/>
      <c r="R8375"/>
      <c r="S8375"/>
      <c r="T8375"/>
    </row>
    <row r="8376" spans="16:20" x14ac:dyDescent="0.3">
      <c r="P8376"/>
      <c r="Q8376"/>
      <c r="R8376"/>
      <c r="S8376"/>
      <c r="T8376"/>
    </row>
    <row r="8377" spans="16:20" x14ac:dyDescent="0.3">
      <c r="P8377"/>
      <c r="Q8377"/>
      <c r="R8377"/>
      <c r="S8377"/>
      <c r="T8377"/>
    </row>
    <row r="8378" spans="16:20" x14ac:dyDescent="0.3">
      <c r="P8378"/>
      <c r="Q8378"/>
      <c r="R8378"/>
      <c r="S8378"/>
      <c r="T8378"/>
    </row>
    <row r="8379" spans="16:20" x14ac:dyDescent="0.3">
      <c r="P8379"/>
      <c r="Q8379"/>
      <c r="R8379"/>
      <c r="S8379"/>
      <c r="T8379"/>
    </row>
    <row r="8380" spans="16:20" x14ac:dyDescent="0.3">
      <c r="P8380"/>
      <c r="Q8380"/>
      <c r="R8380"/>
      <c r="S8380"/>
      <c r="T8380"/>
    </row>
    <row r="8381" spans="16:20" x14ac:dyDescent="0.3">
      <c r="P8381"/>
      <c r="Q8381"/>
      <c r="R8381"/>
      <c r="S8381"/>
      <c r="T8381"/>
    </row>
    <row r="8382" spans="16:20" x14ac:dyDescent="0.3">
      <c r="P8382"/>
      <c r="Q8382"/>
      <c r="R8382"/>
      <c r="S8382"/>
      <c r="T8382"/>
    </row>
    <row r="8383" spans="16:20" x14ac:dyDescent="0.3">
      <c r="P8383"/>
      <c r="Q8383"/>
      <c r="R8383"/>
      <c r="S8383"/>
      <c r="T8383"/>
    </row>
    <row r="8384" spans="16:20" x14ac:dyDescent="0.3">
      <c r="P8384"/>
      <c r="Q8384"/>
      <c r="R8384"/>
      <c r="S8384"/>
      <c r="T8384"/>
    </row>
    <row r="8385" spans="16:20" x14ac:dyDescent="0.3">
      <c r="P8385"/>
      <c r="Q8385"/>
      <c r="R8385"/>
      <c r="S8385"/>
      <c r="T8385"/>
    </row>
    <row r="8386" spans="16:20" x14ac:dyDescent="0.3">
      <c r="P8386"/>
      <c r="Q8386"/>
      <c r="R8386"/>
      <c r="S8386"/>
      <c r="T8386"/>
    </row>
    <row r="8387" spans="16:20" x14ac:dyDescent="0.3">
      <c r="P8387"/>
      <c r="Q8387"/>
      <c r="R8387"/>
      <c r="S8387"/>
      <c r="T8387"/>
    </row>
    <row r="8388" spans="16:20" x14ac:dyDescent="0.3">
      <c r="P8388"/>
      <c r="Q8388"/>
      <c r="R8388"/>
      <c r="S8388"/>
      <c r="T8388"/>
    </row>
    <row r="8389" spans="16:20" x14ac:dyDescent="0.3">
      <c r="P8389"/>
      <c r="Q8389"/>
      <c r="R8389"/>
      <c r="S8389"/>
      <c r="T8389"/>
    </row>
    <row r="8390" spans="16:20" x14ac:dyDescent="0.3">
      <c r="P8390"/>
      <c r="Q8390"/>
      <c r="R8390"/>
      <c r="S8390"/>
      <c r="T8390"/>
    </row>
    <row r="8391" spans="16:20" x14ac:dyDescent="0.3">
      <c r="P8391"/>
      <c r="Q8391"/>
      <c r="R8391"/>
      <c r="S8391"/>
      <c r="T8391"/>
    </row>
    <row r="8392" spans="16:20" x14ac:dyDescent="0.3">
      <c r="P8392"/>
      <c r="Q8392"/>
      <c r="R8392"/>
      <c r="S8392"/>
      <c r="T8392"/>
    </row>
    <row r="8393" spans="16:20" x14ac:dyDescent="0.3">
      <c r="P8393"/>
      <c r="Q8393"/>
      <c r="R8393"/>
      <c r="S8393"/>
      <c r="T8393"/>
    </row>
    <row r="8394" spans="16:20" x14ac:dyDescent="0.3">
      <c r="P8394"/>
      <c r="Q8394"/>
      <c r="R8394"/>
      <c r="S8394"/>
      <c r="T8394"/>
    </row>
    <row r="8395" spans="16:20" x14ac:dyDescent="0.3">
      <c r="P8395"/>
      <c r="Q8395"/>
      <c r="R8395"/>
      <c r="S8395"/>
      <c r="T8395"/>
    </row>
    <row r="8396" spans="16:20" x14ac:dyDescent="0.3">
      <c r="P8396"/>
      <c r="Q8396"/>
      <c r="R8396"/>
      <c r="S8396"/>
      <c r="T8396"/>
    </row>
    <row r="8397" spans="16:20" x14ac:dyDescent="0.3">
      <c r="P8397"/>
      <c r="Q8397"/>
      <c r="R8397"/>
      <c r="S8397"/>
      <c r="T8397"/>
    </row>
    <row r="8398" spans="16:20" x14ac:dyDescent="0.3">
      <c r="P8398"/>
      <c r="Q8398"/>
      <c r="R8398"/>
      <c r="S8398"/>
      <c r="T8398"/>
    </row>
    <row r="8399" spans="16:20" x14ac:dyDescent="0.3">
      <c r="P8399"/>
      <c r="Q8399"/>
      <c r="R8399"/>
      <c r="S8399"/>
      <c r="T8399"/>
    </row>
    <row r="8400" spans="16:20" x14ac:dyDescent="0.3">
      <c r="P8400"/>
      <c r="Q8400"/>
      <c r="R8400"/>
      <c r="S8400"/>
      <c r="T8400"/>
    </row>
    <row r="8401" spans="16:20" x14ac:dyDescent="0.3">
      <c r="P8401"/>
      <c r="Q8401"/>
      <c r="R8401"/>
      <c r="S8401"/>
      <c r="T8401"/>
    </row>
    <row r="8402" spans="16:20" x14ac:dyDescent="0.3">
      <c r="P8402"/>
      <c r="Q8402"/>
      <c r="R8402"/>
      <c r="S8402"/>
      <c r="T8402"/>
    </row>
    <row r="8403" spans="16:20" x14ac:dyDescent="0.3">
      <c r="P8403"/>
      <c r="Q8403"/>
      <c r="R8403"/>
      <c r="S8403"/>
      <c r="T8403"/>
    </row>
    <row r="8404" spans="16:20" x14ac:dyDescent="0.3">
      <c r="P8404"/>
      <c r="Q8404"/>
      <c r="R8404"/>
      <c r="S8404"/>
      <c r="T8404"/>
    </row>
    <row r="8405" spans="16:20" x14ac:dyDescent="0.3">
      <c r="P8405"/>
      <c r="Q8405"/>
      <c r="R8405"/>
      <c r="S8405"/>
      <c r="T8405"/>
    </row>
    <row r="8406" spans="16:20" x14ac:dyDescent="0.3">
      <c r="P8406"/>
      <c r="Q8406"/>
      <c r="R8406"/>
      <c r="S8406"/>
      <c r="T8406"/>
    </row>
    <row r="8407" spans="16:20" x14ac:dyDescent="0.3">
      <c r="P8407"/>
      <c r="Q8407"/>
      <c r="R8407"/>
      <c r="S8407"/>
      <c r="T8407"/>
    </row>
    <row r="8408" spans="16:20" x14ac:dyDescent="0.3">
      <c r="P8408"/>
      <c r="Q8408"/>
      <c r="R8408"/>
      <c r="S8408"/>
      <c r="T8408"/>
    </row>
    <row r="8409" spans="16:20" x14ac:dyDescent="0.3">
      <c r="P8409"/>
      <c r="Q8409"/>
      <c r="R8409"/>
      <c r="S8409"/>
      <c r="T8409"/>
    </row>
    <row r="8410" spans="16:20" x14ac:dyDescent="0.3">
      <c r="P8410"/>
      <c r="Q8410"/>
      <c r="R8410"/>
      <c r="S8410"/>
      <c r="T8410"/>
    </row>
    <row r="8411" spans="16:20" x14ac:dyDescent="0.3">
      <c r="P8411"/>
      <c r="Q8411"/>
      <c r="R8411"/>
      <c r="S8411"/>
      <c r="T8411"/>
    </row>
    <row r="8412" spans="16:20" x14ac:dyDescent="0.3">
      <c r="P8412"/>
      <c r="Q8412"/>
      <c r="R8412"/>
      <c r="S8412"/>
      <c r="T8412"/>
    </row>
    <row r="8413" spans="16:20" x14ac:dyDescent="0.3">
      <c r="P8413"/>
      <c r="Q8413"/>
      <c r="R8413"/>
      <c r="S8413"/>
      <c r="T8413"/>
    </row>
    <row r="8414" spans="16:20" x14ac:dyDescent="0.3">
      <c r="P8414"/>
      <c r="Q8414"/>
      <c r="R8414"/>
      <c r="S8414"/>
      <c r="T8414"/>
    </row>
    <row r="8415" spans="16:20" x14ac:dyDescent="0.3">
      <c r="P8415"/>
      <c r="Q8415"/>
      <c r="R8415"/>
      <c r="S8415"/>
      <c r="T8415"/>
    </row>
    <row r="8416" spans="16:20" x14ac:dyDescent="0.3">
      <c r="P8416"/>
      <c r="Q8416"/>
      <c r="R8416"/>
      <c r="S8416"/>
      <c r="T8416"/>
    </row>
    <row r="8417" spans="16:20" x14ac:dyDescent="0.3">
      <c r="P8417"/>
      <c r="Q8417"/>
      <c r="R8417"/>
      <c r="S8417"/>
      <c r="T8417"/>
    </row>
    <row r="8418" spans="16:20" x14ac:dyDescent="0.3">
      <c r="P8418"/>
      <c r="Q8418"/>
      <c r="R8418"/>
      <c r="S8418"/>
      <c r="T8418"/>
    </row>
    <row r="8419" spans="16:20" x14ac:dyDescent="0.3">
      <c r="P8419"/>
      <c r="Q8419"/>
      <c r="R8419"/>
      <c r="S8419"/>
      <c r="T8419"/>
    </row>
    <row r="8420" spans="16:20" x14ac:dyDescent="0.3">
      <c r="P8420"/>
      <c r="Q8420"/>
      <c r="R8420"/>
      <c r="S8420"/>
      <c r="T8420"/>
    </row>
    <row r="8421" spans="16:20" x14ac:dyDescent="0.3">
      <c r="P8421"/>
      <c r="Q8421"/>
      <c r="R8421"/>
      <c r="S8421"/>
      <c r="T8421"/>
    </row>
    <row r="8422" spans="16:20" x14ac:dyDescent="0.3">
      <c r="P8422"/>
      <c r="Q8422"/>
      <c r="R8422"/>
      <c r="S8422"/>
      <c r="T8422"/>
    </row>
    <row r="8423" spans="16:20" x14ac:dyDescent="0.3">
      <c r="P8423"/>
      <c r="Q8423"/>
      <c r="R8423"/>
      <c r="S8423"/>
      <c r="T8423"/>
    </row>
    <row r="8424" spans="16:20" x14ac:dyDescent="0.3">
      <c r="P8424"/>
      <c r="Q8424"/>
      <c r="R8424"/>
      <c r="S8424"/>
      <c r="T8424"/>
    </row>
    <row r="8425" spans="16:20" x14ac:dyDescent="0.3">
      <c r="P8425"/>
      <c r="Q8425"/>
      <c r="R8425"/>
      <c r="S8425"/>
      <c r="T8425"/>
    </row>
    <row r="8426" spans="16:20" x14ac:dyDescent="0.3">
      <c r="P8426"/>
      <c r="Q8426"/>
      <c r="R8426"/>
      <c r="S8426"/>
      <c r="T8426"/>
    </row>
    <row r="8427" spans="16:20" x14ac:dyDescent="0.3">
      <c r="P8427"/>
      <c r="Q8427"/>
      <c r="R8427"/>
      <c r="S8427"/>
      <c r="T8427"/>
    </row>
    <row r="8428" spans="16:20" x14ac:dyDescent="0.3">
      <c r="P8428"/>
      <c r="Q8428"/>
      <c r="R8428"/>
      <c r="S8428"/>
      <c r="T8428"/>
    </row>
    <row r="8429" spans="16:20" x14ac:dyDescent="0.3">
      <c r="P8429"/>
      <c r="Q8429"/>
      <c r="R8429"/>
      <c r="S8429"/>
      <c r="T8429"/>
    </row>
    <row r="8430" spans="16:20" x14ac:dyDescent="0.3">
      <c r="P8430"/>
      <c r="Q8430"/>
      <c r="R8430"/>
      <c r="S8430"/>
      <c r="T8430"/>
    </row>
    <row r="8431" spans="16:20" x14ac:dyDescent="0.3">
      <c r="P8431"/>
      <c r="Q8431"/>
      <c r="R8431"/>
      <c r="S8431"/>
      <c r="T8431"/>
    </row>
    <row r="8432" spans="16:20" x14ac:dyDescent="0.3">
      <c r="P8432"/>
      <c r="Q8432"/>
      <c r="R8432"/>
      <c r="S8432"/>
      <c r="T8432"/>
    </row>
    <row r="8433" spans="16:20" x14ac:dyDescent="0.3">
      <c r="P8433"/>
      <c r="Q8433"/>
      <c r="R8433"/>
      <c r="S8433"/>
      <c r="T8433"/>
    </row>
    <row r="8434" spans="16:20" x14ac:dyDescent="0.3">
      <c r="P8434"/>
      <c r="Q8434"/>
      <c r="R8434"/>
      <c r="S8434"/>
      <c r="T8434"/>
    </row>
    <row r="8435" spans="16:20" x14ac:dyDescent="0.3">
      <c r="P8435"/>
      <c r="Q8435"/>
      <c r="R8435"/>
      <c r="S8435"/>
      <c r="T8435"/>
    </row>
    <row r="8436" spans="16:20" x14ac:dyDescent="0.3">
      <c r="P8436"/>
      <c r="Q8436"/>
      <c r="R8436"/>
      <c r="S8436"/>
      <c r="T8436"/>
    </row>
    <row r="8437" spans="16:20" x14ac:dyDescent="0.3">
      <c r="P8437"/>
      <c r="Q8437"/>
      <c r="R8437"/>
      <c r="S8437"/>
      <c r="T8437"/>
    </row>
    <row r="8438" spans="16:20" x14ac:dyDescent="0.3">
      <c r="P8438"/>
      <c r="Q8438"/>
      <c r="R8438"/>
      <c r="S8438"/>
      <c r="T8438"/>
    </row>
    <row r="8439" spans="16:20" x14ac:dyDescent="0.3">
      <c r="P8439"/>
      <c r="Q8439"/>
      <c r="R8439"/>
      <c r="S8439"/>
      <c r="T8439"/>
    </row>
    <row r="8440" spans="16:20" x14ac:dyDescent="0.3">
      <c r="P8440"/>
      <c r="Q8440"/>
      <c r="R8440"/>
      <c r="S8440"/>
      <c r="T8440"/>
    </row>
    <row r="8441" spans="16:20" x14ac:dyDescent="0.3">
      <c r="P8441"/>
      <c r="Q8441"/>
      <c r="R8441"/>
      <c r="S8441"/>
      <c r="T8441"/>
    </row>
    <row r="8442" spans="16:20" x14ac:dyDescent="0.3">
      <c r="P8442"/>
      <c r="Q8442"/>
      <c r="R8442"/>
      <c r="S8442"/>
      <c r="T8442"/>
    </row>
    <row r="8443" spans="16:20" x14ac:dyDescent="0.3">
      <c r="P8443"/>
      <c r="Q8443"/>
      <c r="R8443"/>
      <c r="S8443"/>
      <c r="T8443"/>
    </row>
    <row r="8444" spans="16:20" x14ac:dyDescent="0.3">
      <c r="P8444"/>
      <c r="Q8444"/>
      <c r="R8444"/>
      <c r="S8444"/>
      <c r="T8444"/>
    </row>
    <row r="8445" spans="16:20" x14ac:dyDescent="0.3">
      <c r="P8445"/>
      <c r="Q8445"/>
      <c r="R8445"/>
      <c r="S8445"/>
      <c r="T8445"/>
    </row>
    <row r="8446" spans="16:20" x14ac:dyDescent="0.3">
      <c r="P8446"/>
      <c r="Q8446"/>
      <c r="R8446"/>
      <c r="S8446"/>
      <c r="T8446"/>
    </row>
    <row r="8447" spans="16:20" x14ac:dyDescent="0.3">
      <c r="P8447"/>
      <c r="Q8447"/>
      <c r="R8447"/>
      <c r="S8447"/>
      <c r="T8447"/>
    </row>
    <row r="8448" spans="16:20" x14ac:dyDescent="0.3">
      <c r="P8448"/>
      <c r="Q8448"/>
      <c r="R8448"/>
      <c r="S8448"/>
      <c r="T8448"/>
    </row>
    <row r="8449" spans="16:20" x14ac:dyDescent="0.3">
      <c r="P8449"/>
      <c r="Q8449"/>
      <c r="R8449"/>
      <c r="S8449"/>
      <c r="T8449"/>
    </row>
    <row r="8450" spans="16:20" x14ac:dyDescent="0.3">
      <c r="P8450"/>
      <c r="Q8450"/>
      <c r="R8450"/>
      <c r="S8450"/>
      <c r="T8450"/>
    </row>
    <row r="8451" spans="16:20" x14ac:dyDescent="0.3">
      <c r="P8451"/>
      <c r="Q8451"/>
      <c r="R8451"/>
      <c r="S8451"/>
      <c r="T8451"/>
    </row>
    <row r="8452" spans="16:20" x14ac:dyDescent="0.3">
      <c r="P8452"/>
      <c r="Q8452"/>
      <c r="R8452"/>
      <c r="S8452"/>
      <c r="T8452"/>
    </row>
    <row r="8453" spans="16:20" x14ac:dyDescent="0.3">
      <c r="P8453"/>
      <c r="Q8453"/>
      <c r="R8453"/>
      <c r="S8453"/>
      <c r="T8453"/>
    </row>
    <row r="8454" spans="16:20" x14ac:dyDescent="0.3">
      <c r="P8454"/>
      <c r="Q8454"/>
      <c r="R8454"/>
      <c r="S8454"/>
      <c r="T8454"/>
    </row>
    <row r="8455" spans="16:20" x14ac:dyDescent="0.3">
      <c r="P8455"/>
      <c r="Q8455"/>
      <c r="R8455"/>
      <c r="S8455"/>
      <c r="T8455"/>
    </row>
    <row r="8456" spans="16:20" x14ac:dyDescent="0.3">
      <c r="P8456"/>
      <c r="Q8456"/>
      <c r="R8456"/>
      <c r="S8456"/>
      <c r="T8456"/>
    </row>
    <row r="8457" spans="16:20" x14ac:dyDescent="0.3">
      <c r="P8457"/>
      <c r="Q8457"/>
      <c r="R8457"/>
      <c r="S8457"/>
      <c r="T8457"/>
    </row>
    <row r="8458" spans="16:20" x14ac:dyDescent="0.3">
      <c r="P8458"/>
      <c r="Q8458"/>
      <c r="R8458"/>
      <c r="S8458"/>
      <c r="T8458"/>
    </row>
    <row r="8459" spans="16:20" x14ac:dyDescent="0.3">
      <c r="P8459"/>
      <c r="Q8459"/>
      <c r="R8459"/>
      <c r="S8459"/>
      <c r="T8459"/>
    </row>
    <row r="8460" spans="16:20" x14ac:dyDescent="0.3">
      <c r="P8460"/>
      <c r="Q8460"/>
      <c r="R8460"/>
      <c r="S8460"/>
      <c r="T8460"/>
    </row>
    <row r="8461" spans="16:20" x14ac:dyDescent="0.3">
      <c r="P8461"/>
      <c r="Q8461"/>
      <c r="R8461"/>
      <c r="S8461"/>
      <c r="T8461"/>
    </row>
    <row r="8462" spans="16:20" x14ac:dyDescent="0.3">
      <c r="P8462"/>
      <c r="Q8462"/>
      <c r="R8462"/>
      <c r="S8462"/>
      <c r="T8462"/>
    </row>
    <row r="8463" spans="16:20" x14ac:dyDescent="0.3">
      <c r="P8463"/>
      <c r="Q8463"/>
      <c r="R8463"/>
      <c r="S8463"/>
      <c r="T8463"/>
    </row>
    <row r="8464" spans="16:20" x14ac:dyDescent="0.3">
      <c r="P8464"/>
      <c r="Q8464"/>
      <c r="R8464"/>
      <c r="S8464"/>
      <c r="T8464"/>
    </row>
    <row r="8465" spans="16:20" x14ac:dyDescent="0.3">
      <c r="P8465"/>
      <c r="Q8465"/>
      <c r="R8465"/>
      <c r="S8465"/>
      <c r="T8465"/>
    </row>
    <row r="8466" spans="16:20" x14ac:dyDescent="0.3">
      <c r="P8466"/>
      <c r="Q8466"/>
      <c r="R8466"/>
      <c r="S8466"/>
      <c r="T8466"/>
    </row>
    <row r="8467" spans="16:20" x14ac:dyDescent="0.3">
      <c r="P8467"/>
      <c r="Q8467"/>
      <c r="R8467"/>
      <c r="S8467"/>
      <c r="T8467"/>
    </row>
    <row r="8468" spans="16:20" x14ac:dyDescent="0.3">
      <c r="P8468"/>
      <c r="Q8468"/>
      <c r="R8468"/>
      <c r="S8468"/>
      <c r="T8468"/>
    </row>
    <row r="8469" spans="16:20" x14ac:dyDescent="0.3">
      <c r="P8469"/>
      <c r="Q8469"/>
      <c r="R8469"/>
      <c r="S8469"/>
      <c r="T8469"/>
    </row>
    <row r="8470" spans="16:20" x14ac:dyDescent="0.3">
      <c r="P8470"/>
      <c r="Q8470"/>
      <c r="R8470"/>
      <c r="S8470"/>
      <c r="T8470"/>
    </row>
    <row r="8471" spans="16:20" x14ac:dyDescent="0.3">
      <c r="P8471"/>
      <c r="Q8471"/>
      <c r="R8471"/>
      <c r="S8471"/>
      <c r="T8471"/>
    </row>
    <row r="8472" spans="16:20" x14ac:dyDescent="0.3">
      <c r="P8472"/>
      <c r="Q8472"/>
      <c r="R8472"/>
      <c r="S8472"/>
      <c r="T8472"/>
    </row>
    <row r="8473" spans="16:20" x14ac:dyDescent="0.3">
      <c r="P8473"/>
      <c r="Q8473"/>
      <c r="R8473"/>
      <c r="S8473"/>
      <c r="T8473"/>
    </row>
    <row r="8474" spans="16:20" x14ac:dyDescent="0.3">
      <c r="P8474"/>
      <c r="Q8474"/>
      <c r="R8474"/>
      <c r="S8474"/>
      <c r="T8474"/>
    </row>
    <row r="8475" spans="16:20" x14ac:dyDescent="0.3">
      <c r="P8475"/>
      <c r="Q8475"/>
      <c r="R8475"/>
      <c r="S8475"/>
      <c r="T8475"/>
    </row>
    <row r="8476" spans="16:20" x14ac:dyDescent="0.3">
      <c r="P8476"/>
      <c r="Q8476"/>
      <c r="R8476"/>
      <c r="S8476"/>
      <c r="T8476"/>
    </row>
    <row r="8477" spans="16:20" x14ac:dyDescent="0.3">
      <c r="P8477"/>
      <c r="Q8477"/>
      <c r="R8477"/>
      <c r="S8477"/>
      <c r="T8477"/>
    </row>
    <row r="8478" spans="16:20" x14ac:dyDescent="0.3">
      <c r="P8478"/>
      <c r="Q8478"/>
      <c r="R8478"/>
      <c r="S8478"/>
      <c r="T8478"/>
    </row>
    <row r="8479" spans="16:20" x14ac:dyDescent="0.3">
      <c r="P8479"/>
      <c r="Q8479"/>
      <c r="R8479"/>
      <c r="S8479"/>
      <c r="T8479"/>
    </row>
    <row r="8480" spans="16:20" x14ac:dyDescent="0.3">
      <c r="P8480"/>
      <c r="Q8480"/>
      <c r="R8480"/>
      <c r="S8480"/>
      <c r="T8480"/>
    </row>
    <row r="8481" spans="16:20" x14ac:dyDescent="0.3">
      <c r="P8481"/>
      <c r="Q8481"/>
      <c r="R8481"/>
      <c r="S8481"/>
      <c r="T8481"/>
    </row>
    <row r="8482" spans="16:20" x14ac:dyDescent="0.3">
      <c r="P8482"/>
      <c r="Q8482"/>
      <c r="R8482"/>
      <c r="S8482"/>
      <c r="T8482"/>
    </row>
    <row r="8483" spans="16:20" x14ac:dyDescent="0.3">
      <c r="P8483"/>
      <c r="Q8483"/>
      <c r="R8483"/>
      <c r="S8483"/>
      <c r="T8483"/>
    </row>
    <row r="8484" spans="16:20" x14ac:dyDescent="0.3">
      <c r="P8484"/>
      <c r="Q8484"/>
      <c r="R8484"/>
      <c r="S8484"/>
      <c r="T8484"/>
    </row>
    <row r="8485" spans="16:20" x14ac:dyDescent="0.3">
      <c r="P8485"/>
      <c r="Q8485"/>
      <c r="R8485"/>
      <c r="S8485"/>
      <c r="T8485"/>
    </row>
    <row r="8486" spans="16:20" x14ac:dyDescent="0.3">
      <c r="P8486"/>
      <c r="Q8486"/>
      <c r="R8486"/>
      <c r="S8486"/>
      <c r="T8486"/>
    </row>
    <row r="8487" spans="16:20" x14ac:dyDescent="0.3">
      <c r="P8487"/>
      <c r="Q8487"/>
      <c r="R8487"/>
      <c r="S8487"/>
      <c r="T8487"/>
    </row>
    <row r="8488" spans="16:20" x14ac:dyDescent="0.3">
      <c r="P8488"/>
      <c r="Q8488"/>
      <c r="R8488"/>
      <c r="S8488"/>
      <c r="T8488"/>
    </row>
    <row r="8489" spans="16:20" x14ac:dyDescent="0.3">
      <c r="P8489"/>
      <c r="Q8489"/>
      <c r="R8489"/>
      <c r="S8489"/>
      <c r="T8489"/>
    </row>
    <row r="8490" spans="16:20" x14ac:dyDescent="0.3">
      <c r="P8490"/>
      <c r="Q8490"/>
      <c r="R8490"/>
      <c r="S8490"/>
      <c r="T8490"/>
    </row>
    <row r="8491" spans="16:20" x14ac:dyDescent="0.3">
      <c r="P8491"/>
      <c r="Q8491"/>
      <c r="R8491"/>
      <c r="S8491"/>
      <c r="T8491"/>
    </row>
    <row r="8492" spans="16:20" x14ac:dyDescent="0.3">
      <c r="P8492"/>
      <c r="Q8492"/>
      <c r="R8492"/>
      <c r="S8492"/>
      <c r="T8492"/>
    </row>
    <row r="8493" spans="16:20" x14ac:dyDescent="0.3">
      <c r="P8493"/>
      <c r="Q8493"/>
      <c r="R8493"/>
      <c r="S8493"/>
      <c r="T8493"/>
    </row>
    <row r="8494" spans="16:20" x14ac:dyDescent="0.3">
      <c r="P8494"/>
      <c r="Q8494"/>
      <c r="R8494"/>
      <c r="S8494"/>
      <c r="T8494"/>
    </row>
    <row r="8495" spans="16:20" x14ac:dyDescent="0.3">
      <c r="P8495"/>
      <c r="Q8495"/>
      <c r="R8495"/>
      <c r="S8495"/>
      <c r="T8495"/>
    </row>
    <row r="8496" spans="16:20" x14ac:dyDescent="0.3">
      <c r="P8496"/>
      <c r="Q8496"/>
      <c r="R8496"/>
      <c r="S8496"/>
      <c r="T8496"/>
    </row>
    <row r="8497" spans="16:20" x14ac:dyDescent="0.3">
      <c r="P8497"/>
      <c r="Q8497"/>
      <c r="R8497"/>
      <c r="S8497"/>
      <c r="T8497"/>
    </row>
    <row r="8498" spans="16:20" x14ac:dyDescent="0.3">
      <c r="P8498"/>
      <c r="Q8498"/>
      <c r="R8498"/>
      <c r="S8498"/>
      <c r="T8498"/>
    </row>
    <row r="8499" spans="16:20" x14ac:dyDescent="0.3">
      <c r="P8499"/>
      <c r="Q8499"/>
      <c r="R8499"/>
      <c r="S8499"/>
      <c r="T8499"/>
    </row>
    <row r="8500" spans="16:20" x14ac:dyDescent="0.3">
      <c r="P8500"/>
      <c r="Q8500"/>
      <c r="R8500"/>
      <c r="S8500"/>
      <c r="T8500"/>
    </row>
    <row r="8501" spans="16:20" x14ac:dyDescent="0.3">
      <c r="P8501"/>
      <c r="Q8501"/>
      <c r="R8501"/>
      <c r="S8501"/>
      <c r="T8501"/>
    </row>
    <row r="8502" spans="16:20" x14ac:dyDescent="0.3">
      <c r="P8502"/>
      <c r="Q8502"/>
      <c r="R8502"/>
      <c r="S8502"/>
      <c r="T8502"/>
    </row>
    <row r="8503" spans="16:20" x14ac:dyDescent="0.3">
      <c r="P8503"/>
      <c r="Q8503"/>
      <c r="R8503"/>
      <c r="S8503"/>
      <c r="T8503"/>
    </row>
    <row r="8504" spans="16:20" x14ac:dyDescent="0.3">
      <c r="P8504"/>
      <c r="Q8504"/>
      <c r="R8504"/>
      <c r="S8504"/>
      <c r="T8504"/>
    </row>
    <row r="8505" spans="16:20" x14ac:dyDescent="0.3">
      <c r="P8505"/>
      <c r="Q8505"/>
      <c r="R8505"/>
      <c r="S8505"/>
      <c r="T8505"/>
    </row>
    <row r="8506" spans="16:20" x14ac:dyDescent="0.3">
      <c r="P8506"/>
      <c r="Q8506"/>
      <c r="R8506"/>
      <c r="S8506"/>
      <c r="T8506"/>
    </row>
    <row r="8507" spans="16:20" x14ac:dyDescent="0.3">
      <c r="P8507"/>
      <c r="Q8507"/>
      <c r="R8507"/>
      <c r="S8507"/>
      <c r="T8507"/>
    </row>
    <row r="8508" spans="16:20" x14ac:dyDescent="0.3">
      <c r="P8508"/>
      <c r="Q8508"/>
      <c r="R8508"/>
      <c r="S8508"/>
      <c r="T8508"/>
    </row>
    <row r="8509" spans="16:20" x14ac:dyDescent="0.3">
      <c r="P8509"/>
      <c r="Q8509"/>
      <c r="R8509"/>
      <c r="S8509"/>
      <c r="T8509"/>
    </row>
    <row r="8510" spans="16:20" x14ac:dyDescent="0.3">
      <c r="P8510"/>
      <c r="Q8510"/>
      <c r="R8510"/>
      <c r="S8510"/>
      <c r="T8510"/>
    </row>
    <row r="8511" spans="16:20" x14ac:dyDescent="0.3">
      <c r="P8511"/>
      <c r="Q8511"/>
      <c r="R8511"/>
      <c r="S8511"/>
      <c r="T8511"/>
    </row>
    <row r="8512" spans="16:20" x14ac:dyDescent="0.3">
      <c r="P8512"/>
      <c r="Q8512"/>
      <c r="R8512"/>
      <c r="S8512"/>
      <c r="T8512"/>
    </row>
    <row r="8513" spans="16:20" x14ac:dyDescent="0.3">
      <c r="P8513"/>
      <c r="Q8513"/>
      <c r="R8513"/>
      <c r="S8513"/>
      <c r="T8513"/>
    </row>
    <row r="8514" spans="16:20" x14ac:dyDescent="0.3">
      <c r="P8514"/>
      <c r="Q8514"/>
      <c r="R8514"/>
      <c r="S8514"/>
      <c r="T8514"/>
    </row>
    <row r="8515" spans="16:20" x14ac:dyDescent="0.3">
      <c r="P8515"/>
      <c r="Q8515"/>
      <c r="R8515"/>
      <c r="S8515"/>
      <c r="T8515"/>
    </row>
    <row r="8516" spans="16:20" x14ac:dyDescent="0.3">
      <c r="P8516"/>
      <c r="Q8516"/>
      <c r="R8516"/>
      <c r="S8516"/>
      <c r="T8516"/>
    </row>
    <row r="8517" spans="16:20" x14ac:dyDescent="0.3">
      <c r="P8517"/>
      <c r="Q8517"/>
      <c r="R8517"/>
      <c r="S8517"/>
      <c r="T8517"/>
    </row>
    <row r="8518" spans="16:20" x14ac:dyDescent="0.3">
      <c r="P8518"/>
      <c r="Q8518"/>
      <c r="R8518"/>
      <c r="S8518"/>
      <c r="T8518"/>
    </row>
    <row r="8519" spans="16:20" x14ac:dyDescent="0.3">
      <c r="P8519"/>
      <c r="Q8519"/>
      <c r="R8519"/>
      <c r="S8519"/>
      <c r="T8519"/>
    </row>
    <row r="8520" spans="16:20" x14ac:dyDescent="0.3">
      <c r="P8520"/>
      <c r="Q8520"/>
      <c r="R8520"/>
      <c r="S8520"/>
      <c r="T8520"/>
    </row>
    <row r="8521" spans="16:20" x14ac:dyDescent="0.3">
      <c r="P8521"/>
      <c r="Q8521"/>
      <c r="R8521"/>
      <c r="S8521"/>
      <c r="T8521"/>
    </row>
    <row r="8522" spans="16:20" x14ac:dyDescent="0.3">
      <c r="P8522"/>
      <c r="Q8522"/>
      <c r="R8522"/>
      <c r="S8522"/>
      <c r="T8522"/>
    </row>
    <row r="8523" spans="16:20" x14ac:dyDescent="0.3">
      <c r="P8523"/>
      <c r="Q8523"/>
      <c r="R8523"/>
      <c r="S8523"/>
      <c r="T8523"/>
    </row>
    <row r="8524" spans="16:20" x14ac:dyDescent="0.3">
      <c r="P8524"/>
      <c r="Q8524"/>
      <c r="R8524"/>
      <c r="S8524"/>
      <c r="T8524"/>
    </row>
    <row r="8525" spans="16:20" x14ac:dyDescent="0.3">
      <c r="P8525"/>
      <c r="Q8525"/>
      <c r="R8525"/>
      <c r="S8525"/>
      <c r="T8525"/>
    </row>
    <row r="8526" spans="16:20" x14ac:dyDescent="0.3">
      <c r="P8526"/>
      <c r="Q8526"/>
      <c r="R8526"/>
      <c r="S8526"/>
      <c r="T8526"/>
    </row>
    <row r="8527" spans="16:20" x14ac:dyDescent="0.3">
      <c r="P8527"/>
      <c r="Q8527"/>
      <c r="R8527"/>
      <c r="S8527"/>
      <c r="T8527"/>
    </row>
    <row r="8528" spans="16:20" x14ac:dyDescent="0.3">
      <c r="P8528"/>
      <c r="Q8528"/>
      <c r="R8528"/>
      <c r="S8528"/>
      <c r="T8528"/>
    </row>
    <row r="8529" spans="16:20" x14ac:dyDescent="0.3">
      <c r="P8529"/>
      <c r="Q8529"/>
      <c r="R8529"/>
      <c r="S8529"/>
      <c r="T8529"/>
    </row>
    <row r="8530" spans="16:20" x14ac:dyDescent="0.3">
      <c r="P8530"/>
      <c r="Q8530"/>
      <c r="R8530"/>
      <c r="S8530"/>
      <c r="T8530"/>
    </row>
    <row r="8531" spans="16:20" x14ac:dyDescent="0.3">
      <c r="P8531"/>
      <c r="Q8531"/>
      <c r="R8531"/>
      <c r="S8531"/>
      <c r="T8531"/>
    </row>
    <row r="8532" spans="16:20" x14ac:dyDescent="0.3">
      <c r="P8532"/>
      <c r="Q8532"/>
      <c r="R8532"/>
      <c r="S8532"/>
      <c r="T8532"/>
    </row>
    <row r="8533" spans="16:20" x14ac:dyDescent="0.3">
      <c r="P8533"/>
      <c r="Q8533"/>
      <c r="R8533"/>
      <c r="S8533"/>
      <c r="T8533"/>
    </row>
    <row r="8534" spans="16:20" x14ac:dyDescent="0.3">
      <c r="P8534"/>
      <c r="Q8534"/>
      <c r="R8534"/>
      <c r="S8534"/>
      <c r="T8534"/>
    </row>
    <row r="8535" spans="16:20" x14ac:dyDescent="0.3">
      <c r="P8535"/>
      <c r="Q8535"/>
      <c r="R8535"/>
      <c r="S8535"/>
      <c r="T8535"/>
    </row>
    <row r="8536" spans="16:20" x14ac:dyDescent="0.3">
      <c r="P8536"/>
      <c r="Q8536"/>
      <c r="R8536"/>
      <c r="S8536"/>
      <c r="T8536"/>
    </row>
    <row r="8537" spans="16:20" x14ac:dyDescent="0.3">
      <c r="P8537"/>
      <c r="Q8537"/>
      <c r="R8537"/>
      <c r="S8537"/>
      <c r="T8537"/>
    </row>
    <row r="8538" spans="16:20" x14ac:dyDescent="0.3">
      <c r="P8538"/>
      <c r="Q8538"/>
      <c r="R8538"/>
      <c r="S8538"/>
      <c r="T8538"/>
    </row>
    <row r="8539" spans="16:20" x14ac:dyDescent="0.3">
      <c r="P8539"/>
      <c r="Q8539"/>
      <c r="R8539"/>
      <c r="S8539"/>
      <c r="T8539"/>
    </row>
    <row r="8540" spans="16:20" x14ac:dyDescent="0.3">
      <c r="P8540"/>
      <c r="Q8540"/>
      <c r="R8540"/>
      <c r="S8540"/>
      <c r="T8540"/>
    </row>
    <row r="8541" spans="16:20" x14ac:dyDescent="0.3">
      <c r="P8541"/>
      <c r="Q8541"/>
      <c r="R8541"/>
      <c r="S8541"/>
      <c r="T8541"/>
    </row>
    <row r="8542" spans="16:20" x14ac:dyDescent="0.3">
      <c r="P8542"/>
      <c r="Q8542"/>
      <c r="R8542"/>
      <c r="S8542"/>
      <c r="T8542"/>
    </row>
    <row r="8543" spans="16:20" x14ac:dyDescent="0.3">
      <c r="P8543"/>
      <c r="Q8543"/>
      <c r="R8543"/>
      <c r="S8543"/>
      <c r="T8543"/>
    </row>
    <row r="8544" spans="16:20" x14ac:dyDescent="0.3">
      <c r="P8544"/>
      <c r="Q8544"/>
      <c r="R8544"/>
      <c r="S8544"/>
      <c r="T8544"/>
    </row>
    <row r="8545" spans="16:20" x14ac:dyDescent="0.3">
      <c r="P8545"/>
      <c r="Q8545"/>
      <c r="R8545"/>
      <c r="S8545"/>
      <c r="T8545"/>
    </row>
    <row r="8546" spans="16:20" x14ac:dyDescent="0.3">
      <c r="P8546"/>
      <c r="Q8546"/>
      <c r="R8546"/>
      <c r="S8546"/>
      <c r="T8546"/>
    </row>
    <row r="8547" spans="16:20" x14ac:dyDescent="0.3">
      <c r="P8547"/>
      <c r="Q8547"/>
      <c r="R8547"/>
      <c r="S8547"/>
      <c r="T8547"/>
    </row>
    <row r="8548" spans="16:20" x14ac:dyDescent="0.3">
      <c r="P8548"/>
      <c r="Q8548"/>
      <c r="R8548"/>
      <c r="S8548"/>
      <c r="T8548"/>
    </row>
    <row r="8549" spans="16:20" x14ac:dyDescent="0.3">
      <c r="P8549"/>
      <c r="Q8549"/>
      <c r="R8549"/>
      <c r="S8549"/>
      <c r="T8549"/>
    </row>
    <row r="8550" spans="16:20" x14ac:dyDescent="0.3">
      <c r="P8550"/>
      <c r="Q8550"/>
      <c r="R8550"/>
      <c r="S8550"/>
      <c r="T8550"/>
    </row>
    <row r="8551" spans="16:20" x14ac:dyDescent="0.3">
      <c r="P8551"/>
      <c r="Q8551"/>
      <c r="R8551"/>
      <c r="S8551"/>
      <c r="T8551"/>
    </row>
    <row r="8552" spans="16:20" x14ac:dyDescent="0.3">
      <c r="P8552"/>
      <c r="Q8552"/>
      <c r="R8552"/>
      <c r="S8552"/>
      <c r="T8552"/>
    </row>
    <row r="8553" spans="16:20" x14ac:dyDescent="0.3">
      <c r="P8553"/>
      <c r="Q8553"/>
      <c r="R8553"/>
      <c r="S8553"/>
      <c r="T8553"/>
    </row>
    <row r="8554" spans="16:20" x14ac:dyDescent="0.3">
      <c r="P8554"/>
      <c r="Q8554"/>
      <c r="R8554"/>
      <c r="S8554"/>
      <c r="T8554"/>
    </row>
    <row r="8555" spans="16:20" x14ac:dyDescent="0.3">
      <c r="P8555"/>
      <c r="Q8555"/>
      <c r="R8555"/>
      <c r="S8555"/>
      <c r="T8555"/>
    </row>
    <row r="8556" spans="16:20" x14ac:dyDescent="0.3">
      <c r="P8556"/>
      <c r="Q8556"/>
      <c r="R8556"/>
      <c r="S8556"/>
      <c r="T8556"/>
    </row>
    <row r="8557" spans="16:20" x14ac:dyDescent="0.3">
      <c r="P8557"/>
      <c r="Q8557"/>
      <c r="R8557"/>
      <c r="S8557"/>
      <c r="T8557"/>
    </row>
    <row r="8558" spans="16:20" x14ac:dyDescent="0.3">
      <c r="P8558"/>
      <c r="Q8558"/>
      <c r="R8558"/>
      <c r="S8558"/>
      <c r="T8558"/>
    </row>
    <row r="8559" spans="16:20" x14ac:dyDescent="0.3">
      <c r="P8559"/>
      <c r="Q8559"/>
      <c r="R8559"/>
      <c r="S8559"/>
      <c r="T8559"/>
    </row>
    <row r="8560" spans="16:20" x14ac:dyDescent="0.3">
      <c r="P8560"/>
      <c r="Q8560"/>
      <c r="R8560"/>
      <c r="S8560"/>
      <c r="T8560"/>
    </row>
    <row r="8561" spans="16:20" x14ac:dyDescent="0.3">
      <c r="P8561"/>
      <c r="Q8561"/>
      <c r="R8561"/>
      <c r="S8561"/>
      <c r="T8561"/>
    </row>
    <row r="8562" spans="16:20" x14ac:dyDescent="0.3">
      <c r="P8562"/>
      <c r="Q8562"/>
      <c r="R8562"/>
      <c r="S8562"/>
      <c r="T8562"/>
    </row>
    <row r="8563" spans="16:20" x14ac:dyDescent="0.3">
      <c r="P8563"/>
      <c r="Q8563"/>
      <c r="R8563"/>
      <c r="S8563"/>
      <c r="T8563"/>
    </row>
    <row r="8564" spans="16:20" x14ac:dyDescent="0.3">
      <c r="P8564"/>
      <c r="Q8564"/>
      <c r="R8564"/>
      <c r="S8564"/>
      <c r="T8564"/>
    </row>
    <row r="8565" spans="16:20" x14ac:dyDescent="0.3">
      <c r="P8565"/>
      <c r="Q8565"/>
      <c r="R8565"/>
      <c r="S8565"/>
      <c r="T8565"/>
    </row>
    <row r="8566" spans="16:20" x14ac:dyDescent="0.3">
      <c r="P8566"/>
      <c r="Q8566"/>
      <c r="R8566"/>
      <c r="S8566"/>
      <c r="T8566"/>
    </row>
    <row r="8567" spans="16:20" x14ac:dyDescent="0.3">
      <c r="P8567"/>
      <c r="Q8567"/>
      <c r="R8567"/>
      <c r="S8567"/>
      <c r="T8567"/>
    </row>
    <row r="8568" spans="16:20" x14ac:dyDescent="0.3">
      <c r="P8568"/>
      <c r="Q8568"/>
      <c r="R8568"/>
      <c r="S8568"/>
      <c r="T8568"/>
    </row>
    <row r="8569" spans="16:20" x14ac:dyDescent="0.3">
      <c r="P8569"/>
      <c r="Q8569"/>
      <c r="R8569"/>
      <c r="S8569"/>
      <c r="T8569"/>
    </row>
    <row r="8570" spans="16:20" x14ac:dyDescent="0.3">
      <c r="P8570"/>
      <c r="Q8570"/>
      <c r="R8570"/>
      <c r="S8570"/>
      <c r="T8570"/>
    </row>
    <row r="8571" spans="16:20" x14ac:dyDescent="0.3">
      <c r="P8571"/>
      <c r="Q8571"/>
      <c r="R8571"/>
      <c r="S8571"/>
      <c r="T8571"/>
    </row>
    <row r="8572" spans="16:20" x14ac:dyDescent="0.3">
      <c r="P8572"/>
      <c r="Q8572"/>
      <c r="R8572"/>
      <c r="S8572"/>
      <c r="T8572"/>
    </row>
    <row r="8573" spans="16:20" x14ac:dyDescent="0.3">
      <c r="P8573"/>
      <c r="Q8573"/>
      <c r="R8573"/>
      <c r="S8573"/>
      <c r="T8573"/>
    </row>
    <row r="8574" spans="16:20" x14ac:dyDescent="0.3">
      <c r="P8574"/>
      <c r="Q8574"/>
      <c r="R8574"/>
      <c r="S8574"/>
      <c r="T8574"/>
    </row>
    <row r="8575" spans="16:20" x14ac:dyDescent="0.3">
      <c r="P8575"/>
      <c r="Q8575"/>
      <c r="R8575"/>
      <c r="S8575"/>
      <c r="T8575"/>
    </row>
    <row r="8576" spans="16:20" x14ac:dyDescent="0.3">
      <c r="P8576"/>
      <c r="Q8576"/>
      <c r="R8576"/>
      <c r="S8576"/>
      <c r="T8576"/>
    </row>
    <row r="8577" spans="16:20" x14ac:dyDescent="0.3">
      <c r="P8577"/>
      <c r="Q8577"/>
      <c r="R8577"/>
      <c r="S8577"/>
      <c r="T8577"/>
    </row>
    <row r="8578" spans="16:20" x14ac:dyDescent="0.3">
      <c r="P8578"/>
      <c r="Q8578"/>
      <c r="R8578"/>
      <c r="S8578"/>
      <c r="T8578"/>
    </row>
    <row r="8579" spans="16:20" x14ac:dyDescent="0.3">
      <c r="P8579"/>
      <c r="Q8579"/>
      <c r="R8579"/>
      <c r="S8579"/>
      <c r="T8579"/>
    </row>
    <row r="8580" spans="16:20" x14ac:dyDescent="0.3">
      <c r="P8580"/>
      <c r="Q8580"/>
      <c r="R8580"/>
      <c r="S8580"/>
      <c r="T8580"/>
    </row>
    <row r="8581" spans="16:20" x14ac:dyDescent="0.3">
      <c r="P8581"/>
      <c r="Q8581"/>
      <c r="R8581"/>
      <c r="S8581"/>
      <c r="T8581"/>
    </row>
    <row r="8582" spans="16:20" x14ac:dyDescent="0.3">
      <c r="P8582"/>
      <c r="Q8582"/>
      <c r="R8582"/>
      <c r="S8582"/>
      <c r="T8582"/>
    </row>
    <row r="8583" spans="16:20" x14ac:dyDescent="0.3">
      <c r="P8583"/>
      <c r="Q8583"/>
      <c r="R8583"/>
      <c r="S8583"/>
      <c r="T8583"/>
    </row>
    <row r="8584" spans="16:20" x14ac:dyDescent="0.3">
      <c r="P8584"/>
      <c r="Q8584"/>
      <c r="R8584"/>
      <c r="S8584"/>
      <c r="T8584"/>
    </row>
    <row r="8585" spans="16:20" x14ac:dyDescent="0.3">
      <c r="P8585"/>
      <c r="Q8585"/>
      <c r="R8585"/>
      <c r="S8585"/>
      <c r="T8585"/>
    </row>
    <row r="8586" spans="16:20" x14ac:dyDescent="0.3">
      <c r="P8586"/>
      <c r="Q8586"/>
      <c r="R8586"/>
      <c r="S8586"/>
      <c r="T8586"/>
    </row>
    <row r="8587" spans="16:20" x14ac:dyDescent="0.3">
      <c r="P8587"/>
      <c r="Q8587"/>
      <c r="R8587"/>
      <c r="S8587"/>
      <c r="T8587"/>
    </row>
    <row r="8588" spans="16:20" x14ac:dyDescent="0.3">
      <c r="P8588"/>
      <c r="Q8588"/>
      <c r="R8588"/>
      <c r="S8588"/>
      <c r="T8588"/>
    </row>
    <row r="8589" spans="16:20" x14ac:dyDescent="0.3">
      <c r="P8589"/>
      <c r="Q8589"/>
      <c r="R8589"/>
      <c r="S8589"/>
      <c r="T8589"/>
    </row>
    <row r="8590" spans="16:20" x14ac:dyDescent="0.3">
      <c r="P8590"/>
      <c r="Q8590"/>
      <c r="R8590"/>
      <c r="S8590"/>
      <c r="T8590"/>
    </row>
    <row r="8591" spans="16:20" x14ac:dyDescent="0.3">
      <c r="P8591"/>
      <c r="Q8591"/>
      <c r="R8591"/>
      <c r="S8591"/>
      <c r="T8591"/>
    </row>
    <row r="8592" spans="16:20" x14ac:dyDescent="0.3">
      <c r="P8592"/>
      <c r="Q8592"/>
      <c r="R8592"/>
      <c r="S8592"/>
      <c r="T8592"/>
    </row>
    <row r="8593" spans="16:20" x14ac:dyDescent="0.3">
      <c r="P8593"/>
      <c r="Q8593"/>
      <c r="R8593"/>
      <c r="S8593"/>
      <c r="T8593"/>
    </row>
    <row r="8594" spans="16:20" x14ac:dyDescent="0.3">
      <c r="P8594"/>
      <c r="Q8594"/>
      <c r="R8594"/>
      <c r="S8594"/>
      <c r="T8594"/>
    </row>
    <row r="8595" spans="16:20" x14ac:dyDescent="0.3">
      <c r="P8595"/>
      <c r="Q8595"/>
      <c r="R8595"/>
      <c r="S8595"/>
      <c r="T8595"/>
    </row>
    <row r="8596" spans="16:20" x14ac:dyDescent="0.3">
      <c r="P8596"/>
      <c r="Q8596"/>
      <c r="R8596"/>
      <c r="S8596"/>
      <c r="T8596"/>
    </row>
    <row r="8597" spans="16:20" x14ac:dyDescent="0.3">
      <c r="P8597"/>
      <c r="Q8597"/>
      <c r="R8597"/>
      <c r="S8597"/>
      <c r="T8597"/>
    </row>
    <row r="8598" spans="16:20" x14ac:dyDescent="0.3">
      <c r="P8598"/>
      <c r="Q8598"/>
      <c r="R8598"/>
      <c r="S8598"/>
      <c r="T8598"/>
    </row>
    <row r="8599" spans="16:20" x14ac:dyDescent="0.3">
      <c r="P8599"/>
      <c r="Q8599"/>
      <c r="R8599"/>
      <c r="S8599"/>
      <c r="T8599"/>
    </row>
    <row r="8600" spans="16:20" x14ac:dyDescent="0.3">
      <c r="P8600"/>
      <c r="Q8600"/>
      <c r="R8600"/>
      <c r="S8600"/>
      <c r="T8600"/>
    </row>
    <row r="8601" spans="16:20" x14ac:dyDescent="0.3">
      <c r="P8601"/>
      <c r="Q8601"/>
      <c r="R8601"/>
      <c r="S8601"/>
      <c r="T8601"/>
    </row>
    <row r="8602" spans="16:20" x14ac:dyDescent="0.3">
      <c r="P8602"/>
      <c r="Q8602"/>
      <c r="R8602"/>
      <c r="S8602"/>
      <c r="T8602"/>
    </row>
    <row r="8603" spans="16:20" x14ac:dyDescent="0.3">
      <c r="P8603"/>
      <c r="Q8603"/>
      <c r="R8603"/>
      <c r="S8603"/>
      <c r="T8603"/>
    </row>
    <row r="8604" spans="16:20" x14ac:dyDescent="0.3">
      <c r="P8604"/>
      <c r="Q8604"/>
      <c r="R8604"/>
      <c r="S8604"/>
      <c r="T8604"/>
    </row>
    <row r="8605" spans="16:20" x14ac:dyDescent="0.3">
      <c r="P8605"/>
      <c r="Q8605"/>
      <c r="R8605"/>
      <c r="S8605"/>
      <c r="T8605"/>
    </row>
    <row r="8606" spans="16:20" x14ac:dyDescent="0.3">
      <c r="P8606"/>
      <c r="Q8606"/>
      <c r="R8606"/>
      <c r="S8606"/>
      <c r="T8606"/>
    </row>
    <row r="8607" spans="16:20" x14ac:dyDescent="0.3">
      <c r="P8607"/>
      <c r="Q8607"/>
      <c r="R8607"/>
      <c r="S8607"/>
      <c r="T8607"/>
    </row>
    <row r="8608" spans="16:20" x14ac:dyDescent="0.3">
      <c r="P8608"/>
      <c r="Q8608"/>
      <c r="R8608"/>
      <c r="S8608"/>
      <c r="T8608"/>
    </row>
    <row r="8609" spans="16:20" x14ac:dyDescent="0.3">
      <c r="P8609"/>
      <c r="Q8609"/>
      <c r="R8609"/>
      <c r="S8609"/>
      <c r="T8609"/>
    </row>
    <row r="8610" spans="16:20" x14ac:dyDescent="0.3">
      <c r="P8610"/>
      <c r="Q8610"/>
      <c r="R8610"/>
      <c r="S8610"/>
      <c r="T8610"/>
    </row>
    <row r="8611" spans="16:20" x14ac:dyDescent="0.3">
      <c r="P8611"/>
      <c r="Q8611"/>
      <c r="R8611"/>
      <c r="S8611"/>
      <c r="T8611"/>
    </row>
    <row r="8612" spans="16:20" x14ac:dyDescent="0.3">
      <c r="P8612"/>
      <c r="Q8612"/>
      <c r="R8612"/>
      <c r="S8612"/>
      <c r="T8612"/>
    </row>
    <row r="8613" spans="16:20" x14ac:dyDescent="0.3">
      <c r="P8613"/>
      <c r="Q8613"/>
      <c r="R8613"/>
      <c r="S8613"/>
      <c r="T8613"/>
    </row>
    <row r="8614" spans="16:20" x14ac:dyDescent="0.3">
      <c r="P8614"/>
      <c r="Q8614"/>
      <c r="R8614"/>
      <c r="S8614"/>
      <c r="T8614"/>
    </row>
    <row r="8615" spans="16:20" x14ac:dyDescent="0.3">
      <c r="P8615"/>
      <c r="Q8615"/>
      <c r="R8615"/>
      <c r="S8615"/>
      <c r="T8615"/>
    </row>
    <row r="8616" spans="16:20" x14ac:dyDescent="0.3">
      <c r="P8616"/>
      <c r="Q8616"/>
      <c r="R8616"/>
      <c r="S8616"/>
      <c r="T8616"/>
    </row>
    <row r="8617" spans="16:20" x14ac:dyDescent="0.3">
      <c r="P8617"/>
      <c r="Q8617"/>
      <c r="R8617"/>
      <c r="S8617"/>
      <c r="T8617"/>
    </row>
    <row r="8618" spans="16:20" x14ac:dyDescent="0.3">
      <c r="P8618"/>
      <c r="Q8618"/>
      <c r="R8618"/>
      <c r="S8618"/>
      <c r="T8618"/>
    </row>
    <row r="8619" spans="16:20" x14ac:dyDescent="0.3">
      <c r="P8619"/>
      <c r="Q8619"/>
      <c r="R8619"/>
      <c r="S8619"/>
      <c r="T8619"/>
    </row>
    <row r="8620" spans="16:20" x14ac:dyDescent="0.3">
      <c r="P8620"/>
      <c r="Q8620"/>
      <c r="R8620"/>
      <c r="S8620"/>
      <c r="T8620"/>
    </row>
    <row r="8621" spans="16:20" x14ac:dyDescent="0.3">
      <c r="P8621"/>
      <c r="Q8621"/>
      <c r="R8621"/>
      <c r="S8621"/>
      <c r="T8621"/>
    </row>
    <row r="8622" spans="16:20" x14ac:dyDescent="0.3">
      <c r="P8622"/>
      <c r="Q8622"/>
      <c r="R8622"/>
      <c r="S8622"/>
      <c r="T8622"/>
    </row>
    <row r="8623" spans="16:20" x14ac:dyDescent="0.3">
      <c r="P8623"/>
      <c r="Q8623"/>
      <c r="R8623"/>
      <c r="S8623"/>
      <c r="T8623"/>
    </row>
    <row r="8624" spans="16:20" x14ac:dyDescent="0.3">
      <c r="P8624"/>
      <c r="Q8624"/>
      <c r="R8624"/>
      <c r="S8624"/>
      <c r="T8624"/>
    </row>
    <row r="8625" spans="16:20" x14ac:dyDescent="0.3">
      <c r="P8625"/>
      <c r="Q8625"/>
      <c r="R8625"/>
      <c r="S8625"/>
      <c r="T8625"/>
    </row>
    <row r="8626" spans="16:20" x14ac:dyDescent="0.3">
      <c r="P8626"/>
      <c r="Q8626"/>
      <c r="R8626"/>
      <c r="S8626"/>
      <c r="T8626"/>
    </row>
    <row r="8627" spans="16:20" x14ac:dyDescent="0.3">
      <c r="P8627"/>
      <c r="Q8627"/>
      <c r="R8627"/>
      <c r="S8627"/>
      <c r="T8627"/>
    </row>
    <row r="8628" spans="16:20" x14ac:dyDescent="0.3">
      <c r="P8628"/>
      <c r="Q8628"/>
      <c r="R8628"/>
      <c r="S8628"/>
      <c r="T8628"/>
    </row>
    <row r="8629" spans="16:20" x14ac:dyDescent="0.3">
      <c r="P8629"/>
      <c r="Q8629"/>
      <c r="R8629"/>
      <c r="S8629"/>
      <c r="T8629"/>
    </row>
    <row r="8630" spans="16:20" x14ac:dyDescent="0.3">
      <c r="P8630"/>
      <c r="Q8630"/>
      <c r="R8630"/>
      <c r="S8630"/>
      <c r="T8630"/>
    </row>
    <row r="8631" spans="16:20" x14ac:dyDescent="0.3">
      <c r="P8631"/>
      <c r="Q8631"/>
      <c r="R8631"/>
      <c r="S8631"/>
      <c r="T8631"/>
    </row>
    <row r="8632" spans="16:20" x14ac:dyDescent="0.3">
      <c r="P8632"/>
      <c r="Q8632"/>
      <c r="R8632"/>
      <c r="S8632"/>
      <c r="T8632"/>
    </row>
    <row r="8633" spans="16:20" x14ac:dyDescent="0.3">
      <c r="P8633"/>
      <c r="Q8633"/>
      <c r="R8633"/>
      <c r="S8633"/>
      <c r="T8633"/>
    </row>
    <row r="8634" spans="16:20" x14ac:dyDescent="0.3">
      <c r="P8634"/>
      <c r="Q8634"/>
      <c r="R8634"/>
      <c r="S8634"/>
      <c r="T8634"/>
    </row>
    <row r="8635" spans="16:20" x14ac:dyDescent="0.3">
      <c r="P8635"/>
      <c r="Q8635"/>
      <c r="R8635"/>
      <c r="S8635"/>
      <c r="T8635"/>
    </row>
    <row r="8636" spans="16:20" x14ac:dyDescent="0.3">
      <c r="P8636"/>
      <c r="Q8636"/>
      <c r="R8636"/>
      <c r="S8636"/>
      <c r="T8636"/>
    </row>
    <row r="8637" spans="16:20" x14ac:dyDescent="0.3">
      <c r="P8637"/>
      <c r="Q8637"/>
      <c r="R8637"/>
      <c r="S8637"/>
      <c r="T8637"/>
    </row>
    <row r="8638" spans="16:20" x14ac:dyDescent="0.3">
      <c r="P8638"/>
      <c r="Q8638"/>
      <c r="R8638"/>
      <c r="S8638"/>
      <c r="T8638"/>
    </row>
    <row r="8639" spans="16:20" x14ac:dyDescent="0.3">
      <c r="P8639"/>
      <c r="Q8639"/>
      <c r="R8639"/>
      <c r="S8639"/>
      <c r="T8639"/>
    </row>
    <row r="8640" spans="16:20" x14ac:dyDescent="0.3">
      <c r="P8640"/>
      <c r="Q8640"/>
      <c r="R8640"/>
      <c r="S8640"/>
      <c r="T8640"/>
    </row>
    <row r="8641" spans="16:20" x14ac:dyDescent="0.3">
      <c r="P8641"/>
      <c r="Q8641"/>
      <c r="R8641"/>
      <c r="S8641"/>
      <c r="T8641"/>
    </row>
    <row r="8642" spans="16:20" x14ac:dyDescent="0.3">
      <c r="P8642"/>
      <c r="Q8642"/>
      <c r="R8642"/>
      <c r="S8642"/>
      <c r="T8642"/>
    </row>
    <row r="8643" spans="16:20" x14ac:dyDescent="0.3">
      <c r="P8643"/>
      <c r="Q8643"/>
      <c r="R8643"/>
      <c r="S8643"/>
      <c r="T8643"/>
    </row>
    <row r="8644" spans="16:20" x14ac:dyDescent="0.3">
      <c r="P8644"/>
      <c r="Q8644"/>
      <c r="R8644"/>
      <c r="S8644"/>
      <c r="T8644"/>
    </row>
    <row r="8645" spans="16:20" x14ac:dyDescent="0.3">
      <c r="P8645"/>
      <c r="Q8645"/>
      <c r="R8645"/>
      <c r="S8645"/>
      <c r="T8645"/>
    </row>
    <row r="8646" spans="16:20" x14ac:dyDescent="0.3">
      <c r="P8646"/>
      <c r="Q8646"/>
      <c r="R8646"/>
      <c r="S8646"/>
      <c r="T8646"/>
    </row>
    <row r="8647" spans="16:20" x14ac:dyDescent="0.3">
      <c r="P8647"/>
      <c r="Q8647"/>
      <c r="R8647"/>
      <c r="S8647"/>
      <c r="T8647"/>
    </row>
    <row r="8648" spans="16:20" x14ac:dyDescent="0.3">
      <c r="P8648"/>
      <c r="Q8648"/>
      <c r="R8648"/>
      <c r="S8648"/>
      <c r="T8648"/>
    </row>
    <row r="8649" spans="16:20" x14ac:dyDescent="0.3">
      <c r="P8649"/>
      <c r="Q8649"/>
      <c r="R8649"/>
      <c r="S8649"/>
      <c r="T8649"/>
    </row>
    <row r="8650" spans="16:20" x14ac:dyDescent="0.3">
      <c r="P8650"/>
      <c r="Q8650"/>
      <c r="R8650"/>
      <c r="S8650"/>
      <c r="T8650"/>
    </row>
    <row r="8651" spans="16:20" x14ac:dyDescent="0.3">
      <c r="P8651"/>
      <c r="Q8651"/>
      <c r="R8651"/>
      <c r="S8651"/>
      <c r="T8651"/>
    </row>
    <row r="8652" spans="16:20" x14ac:dyDescent="0.3">
      <c r="P8652"/>
      <c r="Q8652"/>
      <c r="R8652"/>
      <c r="S8652"/>
      <c r="T8652"/>
    </row>
    <row r="8653" spans="16:20" x14ac:dyDescent="0.3">
      <c r="P8653"/>
      <c r="Q8653"/>
      <c r="R8653"/>
      <c r="S8653"/>
      <c r="T8653"/>
    </row>
    <row r="8654" spans="16:20" x14ac:dyDescent="0.3">
      <c r="P8654"/>
      <c r="Q8654"/>
      <c r="R8654"/>
      <c r="S8654"/>
      <c r="T8654"/>
    </row>
    <row r="8655" spans="16:20" x14ac:dyDescent="0.3">
      <c r="P8655"/>
      <c r="Q8655"/>
      <c r="R8655"/>
      <c r="S8655"/>
      <c r="T8655"/>
    </row>
    <row r="8656" spans="16:20" x14ac:dyDescent="0.3">
      <c r="P8656"/>
      <c r="Q8656"/>
      <c r="R8656"/>
      <c r="S8656"/>
      <c r="T8656"/>
    </row>
    <row r="8657" spans="16:20" x14ac:dyDescent="0.3">
      <c r="P8657"/>
      <c r="Q8657"/>
      <c r="R8657"/>
      <c r="S8657"/>
      <c r="T8657"/>
    </row>
    <row r="8658" spans="16:20" x14ac:dyDescent="0.3">
      <c r="P8658"/>
      <c r="Q8658"/>
      <c r="R8658"/>
      <c r="S8658"/>
      <c r="T8658"/>
    </row>
    <row r="8659" spans="16:20" x14ac:dyDescent="0.3">
      <c r="P8659"/>
      <c r="Q8659"/>
      <c r="R8659"/>
      <c r="S8659"/>
      <c r="T8659"/>
    </row>
    <row r="8660" spans="16:20" x14ac:dyDescent="0.3">
      <c r="P8660"/>
      <c r="Q8660"/>
      <c r="R8660"/>
      <c r="S8660"/>
      <c r="T8660"/>
    </row>
    <row r="8661" spans="16:20" x14ac:dyDescent="0.3">
      <c r="P8661"/>
      <c r="Q8661"/>
      <c r="R8661"/>
      <c r="S8661"/>
      <c r="T8661"/>
    </row>
    <row r="8662" spans="16:20" x14ac:dyDescent="0.3">
      <c r="P8662"/>
      <c r="Q8662"/>
      <c r="R8662"/>
      <c r="S8662"/>
      <c r="T8662"/>
    </row>
    <row r="8663" spans="16:20" x14ac:dyDescent="0.3">
      <c r="P8663"/>
      <c r="Q8663"/>
      <c r="R8663"/>
      <c r="S8663"/>
      <c r="T8663"/>
    </row>
    <row r="8664" spans="16:20" x14ac:dyDescent="0.3">
      <c r="P8664"/>
      <c r="Q8664"/>
      <c r="R8664"/>
      <c r="S8664"/>
      <c r="T8664"/>
    </row>
    <row r="8665" spans="16:20" x14ac:dyDescent="0.3">
      <c r="P8665"/>
      <c r="Q8665"/>
      <c r="R8665"/>
      <c r="S8665"/>
      <c r="T8665"/>
    </row>
    <row r="8666" spans="16:20" x14ac:dyDescent="0.3">
      <c r="P8666"/>
      <c r="Q8666"/>
      <c r="R8666"/>
      <c r="S8666"/>
      <c r="T8666"/>
    </row>
    <row r="8667" spans="16:20" x14ac:dyDescent="0.3">
      <c r="P8667"/>
      <c r="Q8667"/>
      <c r="R8667"/>
      <c r="S8667"/>
      <c r="T8667"/>
    </row>
    <row r="8668" spans="16:20" x14ac:dyDescent="0.3">
      <c r="P8668"/>
      <c r="Q8668"/>
      <c r="R8668"/>
      <c r="S8668"/>
      <c r="T8668"/>
    </row>
    <row r="8669" spans="16:20" x14ac:dyDescent="0.3">
      <c r="P8669"/>
      <c r="Q8669"/>
      <c r="R8669"/>
      <c r="S8669"/>
      <c r="T8669"/>
    </row>
    <row r="8670" spans="16:20" x14ac:dyDescent="0.3">
      <c r="P8670"/>
      <c r="Q8670"/>
      <c r="R8670"/>
      <c r="S8670"/>
      <c r="T8670"/>
    </row>
    <row r="8671" spans="16:20" x14ac:dyDescent="0.3">
      <c r="P8671"/>
      <c r="Q8671"/>
      <c r="R8671"/>
      <c r="S8671"/>
      <c r="T8671"/>
    </row>
    <row r="8672" spans="16:20" x14ac:dyDescent="0.3">
      <c r="P8672"/>
      <c r="Q8672"/>
      <c r="R8672"/>
      <c r="S8672"/>
      <c r="T8672"/>
    </row>
    <row r="8673" spans="16:20" x14ac:dyDescent="0.3">
      <c r="P8673"/>
      <c r="Q8673"/>
      <c r="R8673"/>
      <c r="S8673"/>
      <c r="T8673"/>
    </row>
    <row r="8674" spans="16:20" x14ac:dyDescent="0.3">
      <c r="P8674"/>
      <c r="Q8674"/>
      <c r="R8674"/>
      <c r="S8674"/>
      <c r="T8674"/>
    </row>
    <row r="8675" spans="16:20" x14ac:dyDescent="0.3">
      <c r="P8675"/>
      <c r="Q8675"/>
      <c r="R8675"/>
      <c r="S8675"/>
      <c r="T8675"/>
    </row>
    <row r="8676" spans="16:20" x14ac:dyDescent="0.3">
      <c r="P8676"/>
      <c r="Q8676"/>
      <c r="R8676"/>
      <c r="S8676"/>
      <c r="T8676"/>
    </row>
    <row r="8677" spans="16:20" x14ac:dyDescent="0.3">
      <c r="P8677"/>
      <c r="Q8677"/>
      <c r="R8677"/>
      <c r="S8677"/>
      <c r="T8677"/>
    </row>
    <row r="8678" spans="16:20" x14ac:dyDescent="0.3">
      <c r="P8678"/>
      <c r="Q8678"/>
      <c r="R8678"/>
      <c r="S8678"/>
      <c r="T8678"/>
    </row>
    <row r="8679" spans="16:20" x14ac:dyDescent="0.3">
      <c r="P8679"/>
      <c r="Q8679"/>
      <c r="R8679"/>
      <c r="S8679"/>
      <c r="T8679"/>
    </row>
    <row r="8680" spans="16:20" x14ac:dyDescent="0.3">
      <c r="P8680"/>
      <c r="Q8680"/>
      <c r="R8680"/>
      <c r="S8680"/>
      <c r="T8680"/>
    </row>
    <row r="8681" spans="16:20" x14ac:dyDescent="0.3">
      <c r="P8681"/>
      <c r="Q8681"/>
      <c r="R8681"/>
      <c r="S8681"/>
      <c r="T8681"/>
    </row>
    <row r="8682" spans="16:20" x14ac:dyDescent="0.3">
      <c r="P8682"/>
      <c r="Q8682"/>
      <c r="R8682"/>
      <c r="S8682"/>
      <c r="T8682"/>
    </row>
    <row r="8683" spans="16:20" x14ac:dyDescent="0.3">
      <c r="P8683"/>
      <c r="Q8683"/>
      <c r="R8683"/>
      <c r="S8683"/>
      <c r="T8683"/>
    </row>
    <row r="8684" spans="16:20" x14ac:dyDescent="0.3">
      <c r="P8684"/>
      <c r="Q8684"/>
      <c r="R8684"/>
      <c r="S8684"/>
      <c r="T8684"/>
    </row>
    <row r="8685" spans="16:20" x14ac:dyDescent="0.3">
      <c r="P8685"/>
      <c r="Q8685"/>
      <c r="R8685"/>
      <c r="S8685"/>
      <c r="T8685"/>
    </row>
    <row r="8686" spans="16:20" x14ac:dyDescent="0.3">
      <c r="P8686"/>
      <c r="Q8686"/>
      <c r="R8686"/>
      <c r="S8686"/>
      <c r="T8686"/>
    </row>
    <row r="8687" spans="16:20" x14ac:dyDescent="0.3">
      <c r="P8687"/>
      <c r="Q8687"/>
      <c r="R8687"/>
      <c r="S8687"/>
      <c r="T8687"/>
    </row>
    <row r="8688" spans="16:20" x14ac:dyDescent="0.3">
      <c r="P8688"/>
      <c r="Q8688"/>
      <c r="R8688"/>
      <c r="S8688"/>
      <c r="T8688"/>
    </row>
    <row r="8689" spans="16:20" x14ac:dyDescent="0.3">
      <c r="P8689"/>
      <c r="Q8689"/>
      <c r="R8689"/>
      <c r="S8689"/>
      <c r="T8689"/>
    </row>
    <row r="8690" spans="16:20" x14ac:dyDescent="0.3">
      <c r="P8690"/>
      <c r="Q8690"/>
      <c r="R8690"/>
      <c r="S8690"/>
      <c r="T8690"/>
    </row>
    <row r="8691" spans="16:20" x14ac:dyDescent="0.3">
      <c r="P8691"/>
      <c r="Q8691"/>
      <c r="R8691"/>
      <c r="S8691"/>
      <c r="T8691"/>
    </row>
    <row r="8692" spans="16:20" x14ac:dyDescent="0.3">
      <c r="P8692"/>
      <c r="Q8692"/>
      <c r="R8692"/>
      <c r="S8692"/>
      <c r="T8692"/>
    </row>
    <row r="8693" spans="16:20" x14ac:dyDescent="0.3">
      <c r="P8693"/>
      <c r="Q8693"/>
      <c r="R8693"/>
      <c r="S8693"/>
      <c r="T8693"/>
    </row>
    <row r="8694" spans="16:20" x14ac:dyDescent="0.3">
      <c r="P8694"/>
      <c r="Q8694"/>
      <c r="R8694"/>
      <c r="S8694"/>
      <c r="T8694"/>
    </row>
    <row r="8695" spans="16:20" x14ac:dyDescent="0.3">
      <c r="P8695"/>
      <c r="Q8695"/>
      <c r="R8695"/>
      <c r="S8695"/>
      <c r="T8695"/>
    </row>
    <row r="8696" spans="16:20" x14ac:dyDescent="0.3">
      <c r="P8696"/>
      <c r="Q8696"/>
      <c r="R8696"/>
      <c r="S8696"/>
      <c r="T8696"/>
    </row>
    <row r="8697" spans="16:20" x14ac:dyDescent="0.3">
      <c r="P8697"/>
      <c r="Q8697"/>
      <c r="R8697"/>
      <c r="S8697"/>
      <c r="T8697"/>
    </row>
    <row r="8698" spans="16:20" x14ac:dyDescent="0.3">
      <c r="P8698"/>
      <c r="Q8698"/>
      <c r="R8698"/>
      <c r="S8698"/>
      <c r="T8698"/>
    </row>
    <row r="8699" spans="16:20" x14ac:dyDescent="0.3">
      <c r="P8699"/>
      <c r="Q8699"/>
      <c r="R8699"/>
      <c r="S8699"/>
      <c r="T8699"/>
    </row>
    <row r="8700" spans="16:20" x14ac:dyDescent="0.3">
      <c r="P8700"/>
      <c r="Q8700"/>
      <c r="R8700"/>
      <c r="S8700"/>
      <c r="T8700"/>
    </row>
    <row r="8701" spans="16:20" x14ac:dyDescent="0.3">
      <c r="P8701"/>
      <c r="Q8701"/>
      <c r="R8701"/>
      <c r="S8701"/>
      <c r="T8701"/>
    </row>
    <row r="8702" spans="16:20" x14ac:dyDescent="0.3">
      <c r="P8702"/>
      <c r="Q8702"/>
      <c r="R8702"/>
      <c r="S8702"/>
      <c r="T8702"/>
    </row>
    <row r="8703" spans="16:20" x14ac:dyDescent="0.3">
      <c r="P8703"/>
      <c r="Q8703"/>
      <c r="R8703"/>
      <c r="S8703"/>
      <c r="T8703"/>
    </row>
    <row r="8704" spans="16:20" x14ac:dyDescent="0.3">
      <c r="P8704"/>
      <c r="Q8704"/>
      <c r="R8704"/>
      <c r="S8704"/>
      <c r="T8704"/>
    </row>
    <row r="8705" spans="16:20" x14ac:dyDescent="0.3">
      <c r="P8705"/>
      <c r="Q8705"/>
      <c r="R8705"/>
      <c r="S8705"/>
      <c r="T8705"/>
    </row>
    <row r="8706" spans="16:20" x14ac:dyDescent="0.3">
      <c r="P8706"/>
      <c r="Q8706"/>
      <c r="R8706"/>
      <c r="S8706"/>
      <c r="T8706"/>
    </row>
    <row r="8707" spans="16:20" x14ac:dyDescent="0.3">
      <c r="P8707"/>
      <c r="Q8707"/>
      <c r="R8707"/>
      <c r="S8707"/>
      <c r="T8707"/>
    </row>
    <row r="8708" spans="16:20" x14ac:dyDescent="0.3">
      <c r="P8708"/>
      <c r="Q8708"/>
      <c r="R8708"/>
      <c r="S8708"/>
      <c r="T8708"/>
    </row>
    <row r="8709" spans="16:20" x14ac:dyDescent="0.3">
      <c r="P8709"/>
      <c r="Q8709"/>
      <c r="R8709"/>
      <c r="S8709"/>
      <c r="T8709"/>
    </row>
    <row r="8710" spans="16:20" x14ac:dyDescent="0.3">
      <c r="P8710"/>
      <c r="Q8710"/>
      <c r="R8710"/>
      <c r="S8710"/>
      <c r="T8710"/>
    </row>
    <row r="8711" spans="16:20" x14ac:dyDescent="0.3">
      <c r="P8711"/>
      <c r="Q8711"/>
      <c r="R8711"/>
      <c r="S8711"/>
      <c r="T8711"/>
    </row>
    <row r="8712" spans="16:20" x14ac:dyDescent="0.3">
      <c r="P8712"/>
      <c r="Q8712"/>
      <c r="R8712"/>
      <c r="S8712"/>
      <c r="T8712"/>
    </row>
    <row r="8713" spans="16:20" x14ac:dyDescent="0.3">
      <c r="P8713"/>
      <c r="Q8713"/>
      <c r="R8713"/>
      <c r="S8713"/>
      <c r="T8713"/>
    </row>
    <row r="8714" spans="16:20" x14ac:dyDescent="0.3">
      <c r="P8714"/>
      <c r="Q8714"/>
      <c r="R8714"/>
      <c r="S8714"/>
      <c r="T8714"/>
    </row>
    <row r="8715" spans="16:20" x14ac:dyDescent="0.3">
      <c r="P8715"/>
      <c r="Q8715"/>
      <c r="R8715"/>
      <c r="S8715"/>
      <c r="T8715"/>
    </row>
    <row r="8716" spans="16:20" x14ac:dyDescent="0.3">
      <c r="P8716"/>
      <c r="Q8716"/>
      <c r="R8716"/>
      <c r="S8716"/>
      <c r="T8716"/>
    </row>
    <row r="8717" spans="16:20" x14ac:dyDescent="0.3">
      <c r="P8717"/>
      <c r="Q8717"/>
      <c r="R8717"/>
      <c r="S8717"/>
      <c r="T8717"/>
    </row>
    <row r="8718" spans="16:20" x14ac:dyDescent="0.3">
      <c r="P8718"/>
      <c r="Q8718"/>
      <c r="R8718"/>
      <c r="S8718"/>
      <c r="T8718"/>
    </row>
    <row r="8719" spans="16:20" x14ac:dyDescent="0.3">
      <c r="P8719"/>
      <c r="Q8719"/>
      <c r="R8719"/>
      <c r="S8719"/>
      <c r="T8719"/>
    </row>
    <row r="8720" spans="16:20" x14ac:dyDescent="0.3">
      <c r="P8720"/>
      <c r="Q8720"/>
      <c r="R8720"/>
      <c r="S8720"/>
      <c r="T8720"/>
    </row>
    <row r="8721" spans="16:20" x14ac:dyDescent="0.3">
      <c r="P8721"/>
      <c r="Q8721"/>
      <c r="R8721"/>
      <c r="S8721"/>
      <c r="T8721"/>
    </row>
    <row r="8722" spans="16:20" x14ac:dyDescent="0.3">
      <c r="P8722"/>
      <c r="Q8722"/>
      <c r="R8722"/>
      <c r="S8722"/>
      <c r="T8722"/>
    </row>
    <row r="8723" spans="16:20" x14ac:dyDescent="0.3">
      <c r="P8723"/>
      <c r="Q8723"/>
      <c r="R8723"/>
      <c r="S8723"/>
      <c r="T8723"/>
    </row>
    <row r="8724" spans="16:20" x14ac:dyDescent="0.3">
      <c r="P8724"/>
      <c r="Q8724"/>
      <c r="R8724"/>
      <c r="S8724"/>
      <c r="T8724"/>
    </row>
    <row r="8725" spans="16:20" x14ac:dyDescent="0.3">
      <c r="P8725"/>
      <c r="Q8725"/>
      <c r="R8725"/>
      <c r="S8725"/>
      <c r="T8725"/>
    </row>
    <row r="8726" spans="16:20" x14ac:dyDescent="0.3">
      <c r="P8726"/>
      <c r="Q8726"/>
      <c r="R8726"/>
      <c r="S8726"/>
      <c r="T8726"/>
    </row>
    <row r="8727" spans="16:20" x14ac:dyDescent="0.3">
      <c r="P8727"/>
      <c r="Q8727"/>
      <c r="R8727"/>
      <c r="S8727"/>
      <c r="T8727"/>
    </row>
    <row r="8728" spans="16:20" x14ac:dyDescent="0.3">
      <c r="P8728"/>
      <c r="Q8728"/>
      <c r="R8728"/>
      <c r="S8728"/>
      <c r="T8728"/>
    </row>
    <row r="8729" spans="16:20" x14ac:dyDescent="0.3">
      <c r="P8729"/>
      <c r="Q8729"/>
      <c r="R8729"/>
      <c r="S8729"/>
      <c r="T8729"/>
    </row>
    <row r="8730" spans="16:20" x14ac:dyDescent="0.3">
      <c r="P8730"/>
      <c r="Q8730"/>
      <c r="R8730"/>
      <c r="S8730"/>
      <c r="T8730"/>
    </row>
    <row r="8731" spans="16:20" x14ac:dyDescent="0.3">
      <c r="P8731"/>
      <c r="Q8731"/>
      <c r="R8731"/>
      <c r="S8731"/>
      <c r="T8731"/>
    </row>
    <row r="8732" spans="16:20" x14ac:dyDescent="0.3">
      <c r="P8732"/>
      <c r="Q8732"/>
      <c r="R8732"/>
      <c r="S8732"/>
      <c r="T8732"/>
    </row>
    <row r="8733" spans="16:20" x14ac:dyDescent="0.3">
      <c r="P8733"/>
      <c r="Q8733"/>
      <c r="R8733"/>
      <c r="S8733"/>
      <c r="T8733"/>
    </row>
    <row r="8734" spans="16:20" x14ac:dyDescent="0.3">
      <c r="P8734"/>
      <c r="Q8734"/>
      <c r="R8734"/>
      <c r="S8734"/>
      <c r="T8734"/>
    </row>
    <row r="8735" spans="16:20" x14ac:dyDescent="0.3">
      <c r="P8735"/>
      <c r="Q8735"/>
      <c r="R8735"/>
      <c r="S8735"/>
      <c r="T8735"/>
    </row>
    <row r="8736" spans="16:20" x14ac:dyDescent="0.3">
      <c r="P8736"/>
      <c r="Q8736"/>
      <c r="R8736"/>
      <c r="S8736"/>
      <c r="T8736"/>
    </row>
    <row r="8737" spans="16:20" x14ac:dyDescent="0.3">
      <c r="P8737"/>
      <c r="Q8737"/>
      <c r="R8737"/>
      <c r="S8737"/>
      <c r="T8737"/>
    </row>
    <row r="8738" spans="16:20" x14ac:dyDescent="0.3">
      <c r="P8738"/>
      <c r="Q8738"/>
      <c r="R8738"/>
      <c r="S8738"/>
      <c r="T8738"/>
    </row>
    <row r="8739" spans="16:20" x14ac:dyDescent="0.3">
      <c r="P8739"/>
      <c r="Q8739"/>
      <c r="R8739"/>
      <c r="S8739"/>
      <c r="T8739"/>
    </row>
    <row r="8740" spans="16:20" x14ac:dyDescent="0.3">
      <c r="P8740"/>
      <c r="Q8740"/>
      <c r="R8740"/>
      <c r="S8740"/>
      <c r="T8740"/>
    </row>
    <row r="8741" spans="16:20" x14ac:dyDescent="0.3">
      <c r="P8741"/>
      <c r="Q8741"/>
      <c r="R8741"/>
      <c r="S8741"/>
      <c r="T8741"/>
    </row>
    <row r="8742" spans="16:20" x14ac:dyDescent="0.3">
      <c r="P8742"/>
      <c r="Q8742"/>
      <c r="R8742"/>
      <c r="S8742"/>
      <c r="T8742"/>
    </row>
    <row r="8743" spans="16:20" x14ac:dyDescent="0.3">
      <c r="P8743"/>
      <c r="Q8743"/>
      <c r="R8743"/>
      <c r="S8743"/>
      <c r="T8743"/>
    </row>
    <row r="8744" spans="16:20" x14ac:dyDescent="0.3">
      <c r="P8744"/>
      <c r="Q8744"/>
      <c r="R8744"/>
      <c r="S8744"/>
      <c r="T8744"/>
    </row>
    <row r="8745" spans="16:20" x14ac:dyDescent="0.3">
      <c r="P8745"/>
      <c r="Q8745"/>
      <c r="R8745"/>
      <c r="S8745"/>
      <c r="T8745"/>
    </row>
    <row r="8746" spans="16:20" x14ac:dyDescent="0.3">
      <c r="P8746"/>
      <c r="Q8746"/>
      <c r="R8746"/>
      <c r="S8746"/>
      <c r="T8746"/>
    </row>
    <row r="8747" spans="16:20" x14ac:dyDescent="0.3">
      <c r="P8747"/>
      <c r="Q8747"/>
      <c r="R8747"/>
      <c r="S8747"/>
      <c r="T8747"/>
    </row>
    <row r="8748" spans="16:20" x14ac:dyDescent="0.3">
      <c r="P8748"/>
      <c r="Q8748"/>
      <c r="R8748"/>
      <c r="S8748"/>
      <c r="T8748"/>
    </row>
    <row r="8749" spans="16:20" x14ac:dyDescent="0.3">
      <c r="P8749"/>
      <c r="Q8749"/>
      <c r="R8749"/>
      <c r="S8749"/>
      <c r="T8749"/>
    </row>
    <row r="8750" spans="16:20" x14ac:dyDescent="0.3">
      <c r="P8750"/>
      <c r="Q8750"/>
      <c r="R8750"/>
      <c r="S8750"/>
      <c r="T8750"/>
    </row>
    <row r="8751" spans="16:20" x14ac:dyDescent="0.3">
      <c r="P8751"/>
      <c r="Q8751"/>
      <c r="R8751"/>
      <c r="S8751"/>
      <c r="T8751"/>
    </row>
    <row r="8752" spans="16:20" x14ac:dyDescent="0.3">
      <c r="P8752"/>
      <c r="Q8752"/>
      <c r="R8752"/>
      <c r="S8752"/>
      <c r="T8752"/>
    </row>
    <row r="8753" spans="16:20" x14ac:dyDescent="0.3">
      <c r="P8753"/>
      <c r="Q8753"/>
      <c r="R8753"/>
      <c r="S8753"/>
      <c r="T8753"/>
    </row>
    <row r="8754" spans="16:20" x14ac:dyDescent="0.3">
      <c r="P8754"/>
      <c r="Q8754"/>
      <c r="R8754"/>
      <c r="S8754"/>
      <c r="T8754"/>
    </row>
    <row r="8755" spans="16:20" x14ac:dyDescent="0.3">
      <c r="P8755"/>
      <c r="Q8755"/>
      <c r="R8755"/>
      <c r="S8755"/>
      <c r="T8755"/>
    </row>
    <row r="8756" spans="16:20" x14ac:dyDescent="0.3">
      <c r="P8756"/>
      <c r="Q8756"/>
      <c r="R8756"/>
      <c r="S8756"/>
      <c r="T8756"/>
    </row>
    <row r="8757" spans="16:20" x14ac:dyDescent="0.3">
      <c r="P8757"/>
      <c r="Q8757"/>
      <c r="R8757"/>
      <c r="S8757"/>
      <c r="T8757"/>
    </row>
    <row r="8758" spans="16:20" x14ac:dyDescent="0.3">
      <c r="P8758"/>
      <c r="Q8758"/>
      <c r="R8758"/>
      <c r="S8758"/>
      <c r="T8758"/>
    </row>
    <row r="8759" spans="16:20" x14ac:dyDescent="0.3">
      <c r="P8759"/>
      <c r="Q8759"/>
      <c r="R8759"/>
      <c r="S8759"/>
      <c r="T8759"/>
    </row>
    <row r="8760" spans="16:20" x14ac:dyDescent="0.3">
      <c r="P8760"/>
      <c r="Q8760"/>
      <c r="R8760"/>
      <c r="S8760"/>
      <c r="T8760"/>
    </row>
    <row r="8761" spans="16:20" x14ac:dyDescent="0.3">
      <c r="P8761"/>
      <c r="Q8761"/>
      <c r="R8761"/>
      <c r="S8761"/>
      <c r="T8761"/>
    </row>
    <row r="8762" spans="16:20" x14ac:dyDescent="0.3">
      <c r="P8762"/>
      <c r="Q8762"/>
      <c r="R8762"/>
      <c r="S8762"/>
      <c r="T8762"/>
    </row>
    <row r="8763" spans="16:20" x14ac:dyDescent="0.3">
      <c r="P8763"/>
      <c r="Q8763"/>
      <c r="R8763"/>
      <c r="S8763"/>
      <c r="T8763"/>
    </row>
    <row r="8764" spans="16:20" x14ac:dyDescent="0.3">
      <c r="P8764"/>
      <c r="Q8764"/>
      <c r="R8764"/>
      <c r="S8764"/>
      <c r="T8764"/>
    </row>
    <row r="8765" spans="16:20" x14ac:dyDescent="0.3">
      <c r="P8765"/>
      <c r="Q8765"/>
      <c r="R8765"/>
      <c r="S8765"/>
      <c r="T8765"/>
    </row>
    <row r="8766" spans="16:20" x14ac:dyDescent="0.3">
      <c r="P8766"/>
      <c r="Q8766"/>
      <c r="R8766"/>
      <c r="S8766"/>
      <c r="T8766"/>
    </row>
    <row r="8767" spans="16:20" x14ac:dyDescent="0.3">
      <c r="P8767"/>
      <c r="Q8767"/>
      <c r="R8767"/>
      <c r="S8767"/>
      <c r="T8767"/>
    </row>
    <row r="8768" spans="16:20" x14ac:dyDescent="0.3">
      <c r="P8768"/>
      <c r="Q8768"/>
      <c r="R8768"/>
      <c r="S8768"/>
      <c r="T8768"/>
    </row>
    <row r="8769" spans="16:20" x14ac:dyDescent="0.3">
      <c r="P8769"/>
      <c r="Q8769"/>
      <c r="R8769"/>
      <c r="S8769"/>
      <c r="T8769"/>
    </row>
    <row r="8770" spans="16:20" x14ac:dyDescent="0.3">
      <c r="P8770"/>
      <c r="Q8770"/>
      <c r="R8770"/>
      <c r="S8770"/>
      <c r="T8770"/>
    </row>
    <row r="8771" spans="16:20" x14ac:dyDescent="0.3">
      <c r="P8771"/>
      <c r="Q8771"/>
      <c r="R8771"/>
      <c r="S8771"/>
      <c r="T8771"/>
    </row>
    <row r="8772" spans="16:20" x14ac:dyDescent="0.3">
      <c r="P8772"/>
      <c r="Q8772"/>
      <c r="R8772"/>
      <c r="S8772"/>
      <c r="T8772"/>
    </row>
    <row r="8773" spans="16:20" x14ac:dyDescent="0.3">
      <c r="P8773"/>
      <c r="Q8773"/>
      <c r="R8773"/>
      <c r="S8773"/>
      <c r="T8773"/>
    </row>
    <row r="8774" spans="16:20" x14ac:dyDescent="0.3">
      <c r="P8774"/>
      <c r="Q8774"/>
      <c r="R8774"/>
      <c r="S8774"/>
      <c r="T8774"/>
    </row>
    <row r="8775" spans="16:20" x14ac:dyDescent="0.3">
      <c r="P8775"/>
      <c r="Q8775"/>
      <c r="R8775"/>
      <c r="S8775"/>
      <c r="T8775"/>
    </row>
    <row r="8776" spans="16:20" x14ac:dyDescent="0.3">
      <c r="P8776"/>
      <c r="Q8776"/>
      <c r="R8776"/>
      <c r="S8776"/>
      <c r="T8776"/>
    </row>
    <row r="8777" spans="16:20" x14ac:dyDescent="0.3">
      <c r="P8777"/>
      <c r="Q8777"/>
      <c r="R8777"/>
      <c r="S8777"/>
      <c r="T8777"/>
    </row>
    <row r="8778" spans="16:20" x14ac:dyDescent="0.3">
      <c r="P8778"/>
      <c r="Q8778"/>
      <c r="R8778"/>
      <c r="S8778"/>
      <c r="T8778"/>
    </row>
    <row r="8779" spans="16:20" x14ac:dyDescent="0.3">
      <c r="P8779"/>
      <c r="Q8779"/>
      <c r="R8779"/>
      <c r="S8779"/>
      <c r="T8779"/>
    </row>
    <row r="8780" spans="16:20" x14ac:dyDescent="0.3">
      <c r="P8780"/>
      <c r="Q8780"/>
      <c r="R8780"/>
      <c r="S8780"/>
      <c r="T8780"/>
    </row>
    <row r="8781" spans="16:20" x14ac:dyDescent="0.3">
      <c r="P8781"/>
      <c r="Q8781"/>
      <c r="R8781"/>
      <c r="S8781"/>
      <c r="T8781"/>
    </row>
    <row r="8782" spans="16:20" x14ac:dyDescent="0.3">
      <c r="P8782"/>
      <c r="Q8782"/>
      <c r="R8782"/>
      <c r="S8782"/>
      <c r="T8782"/>
    </row>
    <row r="8783" spans="16:20" x14ac:dyDescent="0.3">
      <c r="P8783"/>
      <c r="Q8783"/>
      <c r="R8783"/>
      <c r="S8783"/>
      <c r="T8783"/>
    </row>
    <row r="8784" spans="16:20" x14ac:dyDescent="0.3">
      <c r="P8784"/>
      <c r="Q8784"/>
      <c r="R8784"/>
      <c r="S8784"/>
      <c r="T8784"/>
    </row>
    <row r="8785" spans="16:20" x14ac:dyDescent="0.3">
      <c r="P8785"/>
      <c r="Q8785"/>
      <c r="R8785"/>
      <c r="S8785"/>
      <c r="T8785"/>
    </row>
    <row r="8786" spans="16:20" x14ac:dyDescent="0.3">
      <c r="P8786"/>
      <c r="Q8786"/>
      <c r="R8786"/>
      <c r="S8786"/>
      <c r="T8786"/>
    </row>
    <row r="8787" spans="16:20" x14ac:dyDescent="0.3">
      <c r="P8787"/>
      <c r="Q8787"/>
      <c r="R8787"/>
      <c r="S8787"/>
      <c r="T8787"/>
    </row>
    <row r="8788" spans="16:20" x14ac:dyDescent="0.3">
      <c r="P8788"/>
      <c r="Q8788"/>
      <c r="R8788"/>
      <c r="S8788"/>
      <c r="T8788"/>
    </row>
    <row r="8789" spans="16:20" x14ac:dyDescent="0.3">
      <c r="P8789"/>
      <c r="Q8789"/>
      <c r="R8789"/>
      <c r="S8789"/>
      <c r="T8789"/>
    </row>
    <row r="8790" spans="16:20" x14ac:dyDescent="0.3">
      <c r="P8790"/>
      <c r="Q8790"/>
      <c r="R8790"/>
      <c r="S8790"/>
      <c r="T8790"/>
    </row>
    <row r="8791" spans="16:20" x14ac:dyDescent="0.3">
      <c r="P8791"/>
      <c r="Q8791"/>
      <c r="R8791"/>
      <c r="S8791"/>
      <c r="T8791"/>
    </row>
    <row r="8792" spans="16:20" x14ac:dyDescent="0.3">
      <c r="P8792"/>
      <c r="Q8792"/>
      <c r="R8792"/>
      <c r="S8792"/>
      <c r="T8792"/>
    </row>
    <row r="8793" spans="16:20" x14ac:dyDescent="0.3">
      <c r="P8793"/>
      <c r="Q8793"/>
      <c r="R8793"/>
      <c r="S8793"/>
      <c r="T8793"/>
    </row>
    <row r="8794" spans="16:20" x14ac:dyDescent="0.3">
      <c r="P8794"/>
      <c r="Q8794"/>
      <c r="R8794"/>
      <c r="S8794"/>
      <c r="T8794"/>
    </row>
    <row r="8795" spans="16:20" x14ac:dyDescent="0.3">
      <c r="P8795"/>
      <c r="Q8795"/>
      <c r="R8795"/>
      <c r="S8795"/>
      <c r="T8795"/>
    </row>
    <row r="8796" spans="16:20" x14ac:dyDescent="0.3">
      <c r="P8796"/>
      <c r="Q8796"/>
      <c r="R8796"/>
      <c r="S8796"/>
      <c r="T8796"/>
    </row>
    <row r="8797" spans="16:20" x14ac:dyDescent="0.3">
      <c r="P8797"/>
      <c r="Q8797"/>
      <c r="R8797"/>
      <c r="S8797"/>
      <c r="T8797"/>
    </row>
    <row r="8798" spans="16:20" x14ac:dyDescent="0.3">
      <c r="P8798"/>
      <c r="Q8798"/>
      <c r="R8798"/>
      <c r="S8798"/>
      <c r="T8798"/>
    </row>
    <row r="8799" spans="16:20" x14ac:dyDescent="0.3">
      <c r="P8799"/>
      <c r="Q8799"/>
      <c r="R8799"/>
      <c r="S8799"/>
      <c r="T8799"/>
    </row>
    <row r="8800" spans="16:20" x14ac:dyDescent="0.3">
      <c r="P8800"/>
      <c r="Q8800"/>
      <c r="R8800"/>
      <c r="S8800"/>
      <c r="T8800"/>
    </row>
    <row r="8801" spans="16:20" x14ac:dyDescent="0.3">
      <c r="P8801"/>
      <c r="Q8801"/>
      <c r="R8801"/>
      <c r="S8801"/>
      <c r="T8801"/>
    </row>
    <row r="8802" spans="16:20" x14ac:dyDescent="0.3">
      <c r="P8802"/>
      <c r="Q8802"/>
      <c r="R8802"/>
      <c r="S8802"/>
      <c r="T8802"/>
    </row>
    <row r="8803" spans="16:20" x14ac:dyDescent="0.3">
      <c r="P8803"/>
      <c r="Q8803"/>
      <c r="R8803"/>
      <c r="S8803"/>
      <c r="T8803"/>
    </row>
    <row r="8804" spans="16:20" x14ac:dyDescent="0.3">
      <c r="P8804"/>
      <c r="Q8804"/>
      <c r="R8804"/>
      <c r="S8804"/>
      <c r="T8804"/>
    </row>
    <row r="8805" spans="16:20" x14ac:dyDescent="0.3">
      <c r="P8805"/>
      <c r="Q8805"/>
      <c r="R8805"/>
      <c r="S8805"/>
      <c r="T8805"/>
    </row>
    <row r="8806" spans="16:20" x14ac:dyDescent="0.3">
      <c r="P8806"/>
      <c r="Q8806"/>
      <c r="R8806"/>
      <c r="S8806"/>
      <c r="T8806"/>
    </row>
    <row r="8807" spans="16:20" x14ac:dyDescent="0.3">
      <c r="P8807"/>
      <c r="Q8807"/>
      <c r="R8807"/>
      <c r="S8807"/>
      <c r="T8807"/>
    </row>
    <row r="8808" spans="16:20" x14ac:dyDescent="0.3">
      <c r="P8808"/>
      <c r="Q8808"/>
      <c r="R8808"/>
      <c r="S8808"/>
      <c r="T8808"/>
    </row>
    <row r="8809" spans="16:20" x14ac:dyDescent="0.3">
      <c r="P8809"/>
      <c r="Q8809"/>
      <c r="R8809"/>
      <c r="S8809"/>
      <c r="T8809"/>
    </row>
    <row r="8810" spans="16:20" x14ac:dyDescent="0.3">
      <c r="P8810"/>
      <c r="Q8810"/>
      <c r="R8810"/>
      <c r="S8810"/>
      <c r="T8810"/>
    </row>
    <row r="8811" spans="16:20" x14ac:dyDescent="0.3">
      <c r="P8811"/>
      <c r="Q8811"/>
      <c r="R8811"/>
      <c r="S8811"/>
      <c r="T8811"/>
    </row>
    <row r="8812" spans="16:20" x14ac:dyDescent="0.3">
      <c r="P8812"/>
      <c r="Q8812"/>
      <c r="R8812"/>
      <c r="S8812"/>
      <c r="T8812"/>
    </row>
    <row r="8813" spans="16:20" x14ac:dyDescent="0.3">
      <c r="P8813"/>
      <c r="Q8813"/>
      <c r="R8813"/>
      <c r="S8813"/>
      <c r="T8813"/>
    </row>
    <row r="8814" spans="16:20" x14ac:dyDescent="0.3">
      <c r="P8814"/>
      <c r="Q8814"/>
      <c r="R8814"/>
      <c r="S8814"/>
      <c r="T8814"/>
    </row>
    <row r="8815" spans="16:20" x14ac:dyDescent="0.3">
      <c r="P8815"/>
      <c r="Q8815"/>
      <c r="R8815"/>
      <c r="S8815"/>
      <c r="T8815"/>
    </row>
    <row r="8816" spans="16:20" x14ac:dyDescent="0.3">
      <c r="P8816"/>
      <c r="Q8816"/>
      <c r="R8816"/>
      <c r="S8816"/>
      <c r="T8816"/>
    </row>
    <row r="8817" spans="16:20" x14ac:dyDescent="0.3">
      <c r="P8817"/>
      <c r="Q8817"/>
      <c r="R8817"/>
      <c r="S8817"/>
      <c r="T8817"/>
    </row>
    <row r="8818" spans="16:20" x14ac:dyDescent="0.3">
      <c r="P8818"/>
      <c r="Q8818"/>
      <c r="R8818"/>
      <c r="S8818"/>
      <c r="T8818"/>
    </row>
    <row r="8819" spans="16:20" x14ac:dyDescent="0.3">
      <c r="P8819"/>
      <c r="Q8819"/>
      <c r="R8819"/>
      <c r="S8819"/>
      <c r="T8819"/>
    </row>
    <row r="8820" spans="16:20" x14ac:dyDescent="0.3">
      <c r="P8820"/>
      <c r="Q8820"/>
      <c r="R8820"/>
      <c r="S8820"/>
      <c r="T8820"/>
    </row>
    <row r="8821" spans="16:20" x14ac:dyDescent="0.3">
      <c r="P8821"/>
      <c r="Q8821"/>
      <c r="R8821"/>
      <c r="S8821"/>
      <c r="T8821"/>
    </row>
    <row r="8822" spans="16:20" x14ac:dyDescent="0.3">
      <c r="P8822"/>
      <c r="Q8822"/>
      <c r="R8822"/>
      <c r="S8822"/>
      <c r="T8822"/>
    </row>
    <row r="8823" spans="16:20" x14ac:dyDescent="0.3">
      <c r="P8823"/>
      <c r="Q8823"/>
      <c r="R8823"/>
      <c r="S8823"/>
      <c r="T8823"/>
    </row>
    <row r="8824" spans="16:20" x14ac:dyDescent="0.3">
      <c r="P8824"/>
      <c r="Q8824"/>
      <c r="R8824"/>
      <c r="S8824"/>
      <c r="T8824"/>
    </row>
    <row r="8825" spans="16:20" x14ac:dyDescent="0.3">
      <c r="P8825"/>
      <c r="Q8825"/>
      <c r="R8825"/>
      <c r="S8825"/>
      <c r="T8825"/>
    </row>
    <row r="8826" spans="16:20" x14ac:dyDescent="0.3">
      <c r="P8826"/>
      <c r="Q8826"/>
      <c r="R8826"/>
      <c r="S8826"/>
      <c r="T8826"/>
    </row>
    <row r="8827" spans="16:20" x14ac:dyDescent="0.3">
      <c r="P8827"/>
      <c r="Q8827"/>
      <c r="R8827"/>
      <c r="S8827"/>
      <c r="T8827"/>
    </row>
    <row r="8828" spans="16:20" x14ac:dyDescent="0.3">
      <c r="P8828"/>
      <c r="Q8828"/>
      <c r="R8828"/>
      <c r="S8828"/>
      <c r="T8828"/>
    </row>
    <row r="8829" spans="16:20" x14ac:dyDescent="0.3">
      <c r="P8829"/>
      <c r="Q8829"/>
      <c r="R8829"/>
      <c r="S8829"/>
      <c r="T8829"/>
    </row>
    <row r="8830" spans="16:20" x14ac:dyDescent="0.3">
      <c r="P8830"/>
      <c r="Q8830"/>
      <c r="R8830"/>
      <c r="S8830"/>
      <c r="T8830"/>
    </row>
    <row r="8831" spans="16:20" x14ac:dyDescent="0.3">
      <c r="P8831"/>
      <c r="Q8831"/>
      <c r="R8831"/>
      <c r="S8831"/>
      <c r="T8831"/>
    </row>
    <row r="8832" spans="16:20" x14ac:dyDescent="0.3">
      <c r="P8832"/>
      <c r="Q8832"/>
      <c r="R8832"/>
      <c r="S8832"/>
      <c r="T8832"/>
    </row>
    <row r="8833" spans="16:20" x14ac:dyDescent="0.3">
      <c r="P8833"/>
      <c r="Q8833"/>
      <c r="R8833"/>
      <c r="S8833"/>
      <c r="T8833"/>
    </row>
    <row r="8834" spans="16:20" x14ac:dyDescent="0.3">
      <c r="P8834"/>
      <c r="Q8834"/>
      <c r="R8834"/>
      <c r="S8834"/>
      <c r="T8834"/>
    </row>
    <row r="8835" spans="16:20" x14ac:dyDescent="0.3">
      <c r="P8835"/>
      <c r="Q8835"/>
      <c r="R8835"/>
      <c r="S8835"/>
      <c r="T8835"/>
    </row>
    <row r="8836" spans="16:20" x14ac:dyDescent="0.3">
      <c r="P8836"/>
      <c r="Q8836"/>
      <c r="R8836"/>
      <c r="S8836"/>
      <c r="T8836"/>
    </row>
    <row r="8837" spans="16:20" x14ac:dyDescent="0.3">
      <c r="P8837"/>
      <c r="Q8837"/>
      <c r="R8837"/>
      <c r="S8837"/>
      <c r="T8837"/>
    </row>
    <row r="8838" spans="16:20" x14ac:dyDescent="0.3">
      <c r="P8838"/>
      <c r="Q8838"/>
      <c r="R8838"/>
      <c r="S8838"/>
      <c r="T8838"/>
    </row>
    <row r="8839" spans="16:20" x14ac:dyDescent="0.3">
      <c r="P8839"/>
      <c r="Q8839"/>
      <c r="R8839"/>
      <c r="S8839"/>
      <c r="T8839"/>
    </row>
    <row r="8840" spans="16:20" x14ac:dyDescent="0.3">
      <c r="P8840"/>
      <c r="Q8840"/>
      <c r="R8840"/>
      <c r="S8840"/>
      <c r="T8840"/>
    </row>
    <row r="8841" spans="16:20" x14ac:dyDescent="0.3">
      <c r="P8841"/>
      <c r="Q8841"/>
      <c r="R8841"/>
      <c r="S8841"/>
      <c r="T8841"/>
    </row>
    <row r="8842" spans="16:20" x14ac:dyDescent="0.3">
      <c r="P8842"/>
      <c r="Q8842"/>
      <c r="R8842"/>
      <c r="S8842"/>
      <c r="T8842"/>
    </row>
    <row r="8843" spans="16:20" x14ac:dyDescent="0.3">
      <c r="P8843"/>
      <c r="Q8843"/>
      <c r="R8843"/>
      <c r="S8843"/>
      <c r="T8843"/>
    </row>
    <row r="8844" spans="16:20" x14ac:dyDescent="0.3">
      <c r="P8844"/>
      <c r="Q8844"/>
      <c r="R8844"/>
      <c r="S8844"/>
      <c r="T8844"/>
    </row>
    <row r="8845" spans="16:20" x14ac:dyDescent="0.3">
      <c r="P8845"/>
      <c r="Q8845"/>
      <c r="R8845"/>
      <c r="S8845"/>
      <c r="T8845"/>
    </row>
    <row r="8846" spans="16:20" x14ac:dyDescent="0.3">
      <c r="P8846"/>
      <c r="Q8846"/>
      <c r="R8846"/>
      <c r="S8846"/>
      <c r="T8846"/>
    </row>
    <row r="8847" spans="16:20" x14ac:dyDescent="0.3">
      <c r="P8847"/>
      <c r="Q8847"/>
      <c r="R8847"/>
      <c r="S8847"/>
      <c r="T8847"/>
    </row>
    <row r="8848" spans="16:20" x14ac:dyDescent="0.3">
      <c r="P8848"/>
      <c r="Q8848"/>
      <c r="R8848"/>
      <c r="S8848"/>
      <c r="T8848"/>
    </row>
    <row r="8849" spans="16:20" x14ac:dyDescent="0.3">
      <c r="P8849"/>
      <c r="Q8849"/>
      <c r="R8849"/>
      <c r="S8849"/>
      <c r="T8849"/>
    </row>
    <row r="8850" spans="16:20" x14ac:dyDescent="0.3">
      <c r="P8850"/>
      <c r="Q8850"/>
      <c r="R8850"/>
      <c r="S8850"/>
      <c r="T8850"/>
    </row>
    <row r="8851" spans="16:20" x14ac:dyDescent="0.3">
      <c r="P8851"/>
      <c r="Q8851"/>
      <c r="R8851"/>
      <c r="S8851"/>
      <c r="T8851"/>
    </row>
    <row r="8852" spans="16:20" x14ac:dyDescent="0.3">
      <c r="P8852"/>
      <c r="Q8852"/>
      <c r="R8852"/>
      <c r="S8852"/>
      <c r="T8852"/>
    </row>
    <row r="8853" spans="16:20" x14ac:dyDescent="0.3">
      <c r="P8853"/>
      <c r="Q8853"/>
      <c r="R8853"/>
      <c r="S8853"/>
      <c r="T8853"/>
    </row>
    <row r="8854" spans="16:20" x14ac:dyDescent="0.3">
      <c r="P8854"/>
      <c r="Q8854"/>
      <c r="R8854"/>
      <c r="S8854"/>
      <c r="T8854"/>
    </row>
    <row r="8855" spans="16:20" x14ac:dyDescent="0.3">
      <c r="P8855"/>
      <c r="Q8855"/>
      <c r="R8855"/>
      <c r="S8855"/>
      <c r="T8855"/>
    </row>
    <row r="8856" spans="16:20" x14ac:dyDescent="0.3">
      <c r="P8856"/>
      <c r="Q8856"/>
      <c r="R8856"/>
      <c r="S8856"/>
      <c r="T8856"/>
    </row>
    <row r="8857" spans="16:20" x14ac:dyDescent="0.3">
      <c r="P8857"/>
      <c r="Q8857"/>
      <c r="R8857"/>
      <c r="S8857"/>
      <c r="T8857"/>
    </row>
    <row r="8858" spans="16:20" x14ac:dyDescent="0.3">
      <c r="P8858"/>
      <c r="Q8858"/>
      <c r="R8858"/>
      <c r="S8858"/>
      <c r="T8858"/>
    </row>
    <row r="8859" spans="16:20" x14ac:dyDescent="0.3">
      <c r="P8859"/>
      <c r="Q8859"/>
      <c r="R8859"/>
      <c r="S8859"/>
      <c r="T8859"/>
    </row>
    <row r="8860" spans="16:20" x14ac:dyDescent="0.3">
      <c r="P8860"/>
      <c r="Q8860"/>
      <c r="R8860"/>
      <c r="S8860"/>
      <c r="T8860"/>
    </row>
    <row r="8861" spans="16:20" x14ac:dyDescent="0.3">
      <c r="P8861"/>
      <c r="Q8861"/>
      <c r="R8861"/>
      <c r="S8861"/>
      <c r="T8861"/>
    </row>
    <row r="8862" spans="16:20" x14ac:dyDescent="0.3">
      <c r="P8862"/>
      <c r="Q8862"/>
      <c r="R8862"/>
      <c r="S8862"/>
      <c r="T8862"/>
    </row>
    <row r="8863" spans="16:20" x14ac:dyDescent="0.3">
      <c r="P8863"/>
      <c r="Q8863"/>
      <c r="R8863"/>
      <c r="S8863"/>
      <c r="T8863"/>
    </row>
    <row r="8864" spans="16:20" x14ac:dyDescent="0.3">
      <c r="P8864"/>
      <c r="Q8864"/>
      <c r="R8864"/>
      <c r="S8864"/>
      <c r="T8864"/>
    </row>
    <row r="8865" spans="16:20" x14ac:dyDescent="0.3">
      <c r="P8865"/>
      <c r="Q8865"/>
      <c r="R8865"/>
      <c r="S8865"/>
      <c r="T8865"/>
    </row>
    <row r="8866" spans="16:20" x14ac:dyDescent="0.3">
      <c r="P8866"/>
      <c r="Q8866"/>
      <c r="R8866"/>
      <c r="S8866"/>
      <c r="T8866"/>
    </row>
    <row r="8867" spans="16:20" x14ac:dyDescent="0.3">
      <c r="P8867"/>
      <c r="Q8867"/>
      <c r="R8867"/>
      <c r="S8867"/>
      <c r="T8867"/>
    </row>
    <row r="8868" spans="16:20" x14ac:dyDescent="0.3">
      <c r="P8868"/>
      <c r="Q8868"/>
      <c r="R8868"/>
      <c r="S8868"/>
      <c r="T8868"/>
    </row>
    <row r="8869" spans="16:20" x14ac:dyDescent="0.3">
      <c r="P8869"/>
      <c r="Q8869"/>
      <c r="R8869"/>
      <c r="S8869"/>
      <c r="T8869"/>
    </row>
    <row r="8870" spans="16:20" x14ac:dyDescent="0.3">
      <c r="P8870"/>
      <c r="Q8870"/>
      <c r="R8870"/>
      <c r="S8870"/>
      <c r="T8870"/>
    </row>
    <row r="8871" spans="16:20" x14ac:dyDescent="0.3">
      <c r="P8871"/>
      <c r="Q8871"/>
      <c r="R8871"/>
      <c r="S8871"/>
      <c r="T8871"/>
    </row>
    <row r="8872" spans="16:20" x14ac:dyDescent="0.3">
      <c r="P8872"/>
      <c r="Q8872"/>
      <c r="R8872"/>
      <c r="S8872"/>
      <c r="T8872"/>
    </row>
    <row r="8873" spans="16:20" x14ac:dyDescent="0.3">
      <c r="P8873"/>
      <c r="Q8873"/>
      <c r="R8873"/>
      <c r="S8873"/>
      <c r="T8873"/>
    </row>
    <row r="8874" spans="16:20" x14ac:dyDescent="0.3">
      <c r="P8874"/>
      <c r="Q8874"/>
      <c r="R8874"/>
      <c r="S8874"/>
      <c r="T8874"/>
    </row>
    <row r="8875" spans="16:20" x14ac:dyDescent="0.3">
      <c r="P8875"/>
      <c r="Q8875"/>
      <c r="R8875"/>
      <c r="S8875"/>
      <c r="T8875"/>
    </row>
    <row r="8876" spans="16:20" x14ac:dyDescent="0.3">
      <c r="P8876"/>
      <c r="Q8876"/>
      <c r="R8876"/>
      <c r="S8876"/>
      <c r="T8876"/>
    </row>
    <row r="8877" spans="16:20" x14ac:dyDescent="0.3">
      <c r="P8877"/>
      <c r="Q8877"/>
      <c r="R8877"/>
      <c r="S8877"/>
      <c r="T8877"/>
    </row>
    <row r="8878" spans="16:20" x14ac:dyDescent="0.3">
      <c r="P8878"/>
      <c r="Q8878"/>
      <c r="R8878"/>
      <c r="S8878"/>
      <c r="T8878"/>
    </row>
    <row r="8879" spans="16:20" x14ac:dyDescent="0.3">
      <c r="P8879"/>
      <c r="Q8879"/>
      <c r="R8879"/>
      <c r="S8879"/>
      <c r="T8879"/>
    </row>
    <row r="8880" spans="16:20" x14ac:dyDescent="0.3">
      <c r="P8880"/>
      <c r="Q8880"/>
      <c r="R8880"/>
      <c r="S8880"/>
      <c r="T8880"/>
    </row>
    <row r="8881" spans="16:20" x14ac:dyDescent="0.3">
      <c r="P8881"/>
      <c r="Q8881"/>
      <c r="R8881"/>
      <c r="S8881"/>
      <c r="T8881"/>
    </row>
    <row r="8882" spans="16:20" x14ac:dyDescent="0.3">
      <c r="P8882"/>
      <c r="Q8882"/>
      <c r="R8882"/>
      <c r="S8882"/>
      <c r="T8882"/>
    </row>
    <row r="8883" spans="16:20" x14ac:dyDescent="0.3">
      <c r="P8883"/>
      <c r="Q8883"/>
      <c r="R8883"/>
      <c r="S8883"/>
      <c r="T8883"/>
    </row>
    <row r="8884" spans="16:20" x14ac:dyDescent="0.3">
      <c r="P8884"/>
      <c r="Q8884"/>
      <c r="R8884"/>
      <c r="S8884"/>
      <c r="T8884"/>
    </row>
    <row r="8885" spans="16:20" x14ac:dyDescent="0.3">
      <c r="P8885"/>
      <c r="Q8885"/>
      <c r="R8885"/>
      <c r="S8885"/>
      <c r="T8885"/>
    </row>
    <row r="8886" spans="16:20" x14ac:dyDescent="0.3">
      <c r="P8886"/>
      <c r="Q8886"/>
      <c r="R8886"/>
      <c r="S8886"/>
      <c r="T8886"/>
    </row>
    <row r="8887" spans="16:20" x14ac:dyDescent="0.3">
      <c r="P8887"/>
      <c r="Q8887"/>
      <c r="R8887"/>
      <c r="S8887"/>
      <c r="T8887"/>
    </row>
    <row r="8888" spans="16:20" x14ac:dyDescent="0.3">
      <c r="P8888"/>
      <c r="Q8888"/>
      <c r="R8888"/>
      <c r="S8888"/>
      <c r="T8888"/>
    </row>
    <row r="8889" spans="16:20" x14ac:dyDescent="0.3">
      <c r="P8889"/>
      <c r="Q8889"/>
      <c r="R8889"/>
      <c r="S8889"/>
      <c r="T8889"/>
    </row>
    <row r="8890" spans="16:20" x14ac:dyDescent="0.3">
      <c r="P8890"/>
      <c r="Q8890"/>
      <c r="R8890"/>
      <c r="S8890"/>
      <c r="T8890"/>
    </row>
    <row r="8891" spans="16:20" x14ac:dyDescent="0.3">
      <c r="P8891"/>
      <c r="Q8891"/>
      <c r="R8891"/>
      <c r="S8891"/>
      <c r="T8891"/>
    </row>
    <row r="8892" spans="16:20" x14ac:dyDescent="0.3">
      <c r="P8892"/>
      <c r="Q8892"/>
      <c r="R8892"/>
      <c r="S8892"/>
      <c r="T8892"/>
    </row>
    <row r="8893" spans="16:20" x14ac:dyDescent="0.3">
      <c r="P8893"/>
      <c r="Q8893"/>
      <c r="R8893"/>
      <c r="S8893"/>
      <c r="T8893"/>
    </row>
    <row r="8894" spans="16:20" x14ac:dyDescent="0.3">
      <c r="P8894"/>
      <c r="Q8894"/>
      <c r="R8894"/>
      <c r="S8894"/>
      <c r="T8894"/>
    </row>
    <row r="8895" spans="16:20" x14ac:dyDescent="0.3">
      <c r="P8895"/>
      <c r="Q8895"/>
      <c r="R8895"/>
      <c r="S8895"/>
      <c r="T8895"/>
    </row>
    <row r="8896" spans="16:20" x14ac:dyDescent="0.3">
      <c r="P8896"/>
      <c r="Q8896"/>
      <c r="R8896"/>
      <c r="S8896"/>
      <c r="T8896"/>
    </row>
    <row r="8897" spans="16:20" x14ac:dyDescent="0.3">
      <c r="P8897"/>
      <c r="Q8897"/>
      <c r="R8897"/>
      <c r="S8897"/>
      <c r="T8897"/>
    </row>
    <row r="8898" spans="16:20" x14ac:dyDescent="0.3">
      <c r="P8898"/>
      <c r="Q8898"/>
      <c r="R8898"/>
      <c r="S8898"/>
      <c r="T8898"/>
    </row>
    <row r="8899" spans="16:20" x14ac:dyDescent="0.3">
      <c r="P8899"/>
      <c r="Q8899"/>
      <c r="R8899"/>
      <c r="S8899"/>
      <c r="T8899"/>
    </row>
    <row r="8900" spans="16:20" x14ac:dyDescent="0.3">
      <c r="P8900"/>
      <c r="Q8900"/>
      <c r="R8900"/>
      <c r="S8900"/>
      <c r="T8900"/>
    </row>
    <row r="8901" spans="16:20" x14ac:dyDescent="0.3">
      <c r="P8901"/>
      <c r="Q8901"/>
      <c r="R8901"/>
      <c r="S8901"/>
      <c r="T8901"/>
    </row>
    <row r="8902" spans="16:20" x14ac:dyDescent="0.3">
      <c r="P8902"/>
      <c r="Q8902"/>
      <c r="R8902"/>
      <c r="S8902"/>
      <c r="T8902"/>
    </row>
    <row r="8903" spans="16:20" x14ac:dyDescent="0.3">
      <c r="P8903"/>
      <c r="Q8903"/>
      <c r="R8903"/>
      <c r="S8903"/>
      <c r="T8903"/>
    </row>
    <row r="8904" spans="16:20" x14ac:dyDescent="0.3">
      <c r="P8904"/>
      <c r="Q8904"/>
      <c r="R8904"/>
      <c r="S8904"/>
      <c r="T8904"/>
    </row>
    <row r="8905" spans="16:20" x14ac:dyDescent="0.3">
      <c r="P8905"/>
      <c r="Q8905"/>
      <c r="R8905"/>
      <c r="S8905"/>
      <c r="T8905"/>
    </row>
    <row r="8906" spans="16:20" x14ac:dyDescent="0.3">
      <c r="P8906"/>
      <c r="Q8906"/>
      <c r="R8906"/>
      <c r="S8906"/>
      <c r="T8906"/>
    </row>
    <row r="8907" spans="16:20" x14ac:dyDescent="0.3">
      <c r="P8907"/>
      <c r="Q8907"/>
      <c r="R8907"/>
      <c r="S8907"/>
      <c r="T8907"/>
    </row>
    <row r="8908" spans="16:20" x14ac:dyDescent="0.3">
      <c r="P8908"/>
      <c r="Q8908"/>
      <c r="R8908"/>
      <c r="S8908"/>
      <c r="T8908"/>
    </row>
    <row r="8909" spans="16:20" x14ac:dyDescent="0.3">
      <c r="P8909"/>
      <c r="Q8909"/>
      <c r="R8909"/>
      <c r="S8909"/>
      <c r="T8909"/>
    </row>
    <row r="8910" spans="16:20" x14ac:dyDescent="0.3">
      <c r="P8910"/>
      <c r="Q8910"/>
      <c r="R8910"/>
      <c r="S8910"/>
      <c r="T8910"/>
    </row>
    <row r="8911" spans="16:20" x14ac:dyDescent="0.3">
      <c r="P8911"/>
      <c r="Q8911"/>
      <c r="R8911"/>
      <c r="S8911"/>
      <c r="T8911"/>
    </row>
    <row r="8912" spans="16:20" x14ac:dyDescent="0.3">
      <c r="P8912"/>
      <c r="Q8912"/>
      <c r="R8912"/>
      <c r="S8912"/>
      <c r="T8912"/>
    </row>
    <row r="8913" spans="16:20" x14ac:dyDescent="0.3">
      <c r="P8913"/>
      <c r="Q8913"/>
      <c r="R8913"/>
      <c r="S8913"/>
      <c r="T8913"/>
    </row>
    <row r="8914" spans="16:20" x14ac:dyDescent="0.3">
      <c r="P8914"/>
      <c r="Q8914"/>
      <c r="R8914"/>
      <c r="S8914"/>
      <c r="T8914"/>
    </row>
    <row r="8915" spans="16:20" x14ac:dyDescent="0.3">
      <c r="P8915"/>
      <c r="Q8915"/>
      <c r="R8915"/>
      <c r="S8915"/>
      <c r="T8915"/>
    </row>
    <row r="8916" spans="16:20" x14ac:dyDescent="0.3">
      <c r="P8916"/>
      <c r="Q8916"/>
      <c r="R8916"/>
      <c r="S8916"/>
      <c r="T8916"/>
    </row>
    <row r="8917" spans="16:20" x14ac:dyDescent="0.3">
      <c r="P8917"/>
      <c r="Q8917"/>
      <c r="R8917"/>
      <c r="S8917"/>
      <c r="T8917"/>
    </row>
    <row r="8918" spans="16:20" x14ac:dyDescent="0.3">
      <c r="P8918"/>
      <c r="Q8918"/>
      <c r="R8918"/>
      <c r="S8918"/>
      <c r="T8918"/>
    </row>
    <row r="8919" spans="16:20" x14ac:dyDescent="0.3">
      <c r="P8919"/>
      <c r="Q8919"/>
      <c r="R8919"/>
      <c r="S8919"/>
      <c r="T8919"/>
    </row>
    <row r="8920" spans="16:20" x14ac:dyDescent="0.3">
      <c r="P8920"/>
      <c r="Q8920"/>
      <c r="R8920"/>
      <c r="S8920"/>
      <c r="T8920"/>
    </row>
    <row r="8921" spans="16:20" x14ac:dyDescent="0.3">
      <c r="P8921"/>
      <c r="Q8921"/>
      <c r="R8921"/>
      <c r="S8921"/>
      <c r="T8921"/>
    </row>
    <row r="8922" spans="16:20" x14ac:dyDescent="0.3">
      <c r="P8922"/>
      <c r="Q8922"/>
      <c r="R8922"/>
      <c r="S8922"/>
      <c r="T8922"/>
    </row>
    <row r="8923" spans="16:20" x14ac:dyDescent="0.3">
      <c r="P8923"/>
      <c r="Q8923"/>
      <c r="R8923"/>
      <c r="S8923"/>
      <c r="T8923"/>
    </row>
    <row r="8924" spans="16:20" x14ac:dyDescent="0.3">
      <c r="P8924"/>
      <c r="Q8924"/>
      <c r="R8924"/>
      <c r="S8924"/>
      <c r="T8924"/>
    </row>
    <row r="8925" spans="16:20" x14ac:dyDescent="0.3">
      <c r="P8925"/>
      <c r="Q8925"/>
      <c r="R8925"/>
      <c r="S8925"/>
      <c r="T8925"/>
    </row>
    <row r="8926" spans="16:20" x14ac:dyDescent="0.3">
      <c r="P8926"/>
      <c r="Q8926"/>
      <c r="R8926"/>
      <c r="S8926"/>
      <c r="T8926"/>
    </row>
    <row r="8927" spans="16:20" x14ac:dyDescent="0.3">
      <c r="P8927"/>
      <c r="Q8927"/>
      <c r="R8927"/>
      <c r="S8927"/>
      <c r="T8927"/>
    </row>
    <row r="8928" spans="16:20" x14ac:dyDescent="0.3">
      <c r="P8928"/>
      <c r="Q8928"/>
      <c r="R8928"/>
      <c r="S8928"/>
      <c r="T8928"/>
    </row>
    <row r="8929" spans="16:20" x14ac:dyDescent="0.3">
      <c r="P8929"/>
      <c r="Q8929"/>
      <c r="R8929"/>
      <c r="S8929"/>
      <c r="T8929"/>
    </row>
    <row r="8930" spans="16:20" x14ac:dyDescent="0.3">
      <c r="P8930"/>
      <c r="Q8930"/>
      <c r="R8930"/>
      <c r="S8930"/>
      <c r="T8930"/>
    </row>
    <row r="8931" spans="16:20" x14ac:dyDescent="0.3">
      <c r="P8931"/>
      <c r="Q8931"/>
      <c r="R8931"/>
      <c r="S8931"/>
      <c r="T8931"/>
    </row>
    <row r="8932" spans="16:20" x14ac:dyDescent="0.3">
      <c r="P8932"/>
      <c r="Q8932"/>
      <c r="R8932"/>
      <c r="S8932"/>
      <c r="T8932"/>
    </row>
    <row r="8933" spans="16:20" x14ac:dyDescent="0.3">
      <c r="P8933"/>
      <c r="Q8933"/>
      <c r="R8933"/>
      <c r="S8933"/>
      <c r="T8933"/>
    </row>
    <row r="8934" spans="16:20" x14ac:dyDescent="0.3">
      <c r="P8934"/>
      <c r="Q8934"/>
      <c r="R8934"/>
      <c r="S8934"/>
      <c r="T8934"/>
    </row>
    <row r="8935" spans="16:20" x14ac:dyDescent="0.3">
      <c r="P8935"/>
      <c r="Q8935"/>
      <c r="R8935"/>
      <c r="S8935"/>
      <c r="T8935"/>
    </row>
    <row r="8936" spans="16:20" x14ac:dyDescent="0.3">
      <c r="P8936"/>
      <c r="Q8936"/>
      <c r="R8936"/>
      <c r="S8936"/>
      <c r="T8936"/>
    </row>
    <row r="8937" spans="16:20" x14ac:dyDescent="0.3">
      <c r="P8937"/>
      <c r="Q8937"/>
      <c r="R8937"/>
      <c r="S8937"/>
      <c r="T8937"/>
    </row>
    <row r="8938" spans="16:20" x14ac:dyDescent="0.3">
      <c r="P8938"/>
      <c r="Q8938"/>
      <c r="R8938"/>
      <c r="S8938"/>
      <c r="T8938"/>
    </row>
    <row r="8939" spans="16:20" x14ac:dyDescent="0.3">
      <c r="P8939"/>
      <c r="Q8939"/>
      <c r="R8939"/>
      <c r="S8939"/>
      <c r="T8939"/>
    </row>
    <row r="8940" spans="16:20" x14ac:dyDescent="0.3">
      <c r="P8940"/>
      <c r="Q8940"/>
      <c r="R8940"/>
      <c r="S8940"/>
      <c r="T8940"/>
    </row>
    <row r="8941" spans="16:20" x14ac:dyDescent="0.3">
      <c r="P8941"/>
      <c r="Q8941"/>
      <c r="R8941"/>
      <c r="S8941"/>
      <c r="T8941"/>
    </row>
    <row r="8942" spans="16:20" x14ac:dyDescent="0.3">
      <c r="P8942"/>
      <c r="Q8942"/>
      <c r="R8942"/>
      <c r="S8942"/>
      <c r="T8942"/>
    </row>
    <row r="8943" spans="16:20" x14ac:dyDescent="0.3">
      <c r="P8943"/>
      <c r="Q8943"/>
      <c r="R8943"/>
      <c r="S8943"/>
      <c r="T8943"/>
    </row>
    <row r="8944" spans="16:20" x14ac:dyDescent="0.3">
      <c r="P8944"/>
      <c r="Q8944"/>
      <c r="R8944"/>
      <c r="S8944"/>
      <c r="T8944"/>
    </row>
    <row r="8945" spans="16:20" x14ac:dyDescent="0.3">
      <c r="P8945"/>
      <c r="Q8945"/>
      <c r="R8945"/>
      <c r="S8945"/>
      <c r="T8945"/>
    </row>
    <row r="8946" spans="16:20" x14ac:dyDescent="0.3">
      <c r="P8946"/>
      <c r="Q8946"/>
      <c r="R8946"/>
      <c r="S8946"/>
      <c r="T8946"/>
    </row>
    <row r="8947" spans="16:20" x14ac:dyDescent="0.3">
      <c r="P8947"/>
      <c r="Q8947"/>
      <c r="R8947"/>
      <c r="S8947"/>
      <c r="T8947"/>
    </row>
    <row r="8948" spans="16:20" x14ac:dyDescent="0.3">
      <c r="P8948"/>
      <c r="Q8948"/>
      <c r="R8948"/>
      <c r="S8948"/>
      <c r="T8948"/>
    </row>
    <row r="8949" spans="16:20" x14ac:dyDescent="0.3">
      <c r="P8949"/>
      <c r="Q8949"/>
      <c r="R8949"/>
      <c r="S8949"/>
      <c r="T8949"/>
    </row>
    <row r="8950" spans="16:20" x14ac:dyDescent="0.3">
      <c r="P8950"/>
      <c r="Q8950"/>
      <c r="R8950"/>
      <c r="S8950"/>
      <c r="T8950"/>
    </row>
    <row r="8951" spans="16:20" x14ac:dyDescent="0.3">
      <c r="P8951"/>
      <c r="Q8951"/>
      <c r="R8951"/>
      <c r="S8951"/>
      <c r="T8951"/>
    </row>
    <row r="8952" spans="16:20" x14ac:dyDescent="0.3">
      <c r="P8952"/>
      <c r="Q8952"/>
      <c r="R8952"/>
      <c r="S8952"/>
      <c r="T8952"/>
    </row>
    <row r="8953" spans="16:20" x14ac:dyDescent="0.3">
      <c r="P8953"/>
      <c r="Q8953"/>
      <c r="R8953"/>
      <c r="S8953"/>
      <c r="T8953"/>
    </row>
    <row r="8954" spans="16:20" x14ac:dyDescent="0.3">
      <c r="P8954"/>
      <c r="Q8954"/>
      <c r="R8954"/>
      <c r="S8954"/>
      <c r="T8954"/>
    </row>
    <row r="8955" spans="16:20" x14ac:dyDescent="0.3">
      <c r="P8955"/>
      <c r="Q8955"/>
      <c r="R8955"/>
      <c r="S8955"/>
      <c r="T8955"/>
    </row>
    <row r="8956" spans="16:20" x14ac:dyDescent="0.3">
      <c r="P8956"/>
      <c r="Q8956"/>
      <c r="R8956"/>
      <c r="S8956"/>
      <c r="T8956"/>
    </row>
    <row r="8957" spans="16:20" x14ac:dyDescent="0.3">
      <c r="P8957"/>
      <c r="Q8957"/>
      <c r="R8957"/>
      <c r="S8957"/>
      <c r="T8957"/>
    </row>
    <row r="8958" spans="16:20" x14ac:dyDescent="0.3">
      <c r="P8958"/>
      <c r="Q8958"/>
      <c r="R8958"/>
      <c r="S8958"/>
      <c r="T8958"/>
    </row>
    <row r="8959" spans="16:20" x14ac:dyDescent="0.3">
      <c r="P8959"/>
      <c r="Q8959"/>
      <c r="R8959"/>
      <c r="S8959"/>
      <c r="T8959"/>
    </row>
    <row r="8960" spans="16:20" x14ac:dyDescent="0.3">
      <c r="P8960"/>
      <c r="Q8960"/>
      <c r="R8960"/>
      <c r="S8960"/>
      <c r="T8960"/>
    </row>
    <row r="8961" spans="16:20" x14ac:dyDescent="0.3">
      <c r="P8961"/>
      <c r="Q8961"/>
      <c r="R8961"/>
      <c r="S8961"/>
      <c r="T8961"/>
    </row>
    <row r="8962" spans="16:20" x14ac:dyDescent="0.3">
      <c r="P8962"/>
      <c r="Q8962"/>
      <c r="R8962"/>
      <c r="S8962"/>
      <c r="T8962"/>
    </row>
    <row r="8963" spans="16:20" x14ac:dyDescent="0.3">
      <c r="P8963"/>
      <c r="Q8963"/>
      <c r="R8963"/>
      <c r="S8963"/>
      <c r="T8963"/>
    </row>
    <row r="8964" spans="16:20" x14ac:dyDescent="0.3">
      <c r="P8964"/>
      <c r="Q8964"/>
      <c r="R8964"/>
      <c r="S8964"/>
      <c r="T8964"/>
    </row>
    <row r="8965" spans="16:20" x14ac:dyDescent="0.3">
      <c r="P8965"/>
      <c r="Q8965"/>
      <c r="R8965"/>
      <c r="S8965"/>
      <c r="T8965"/>
    </row>
    <row r="8966" spans="16:20" x14ac:dyDescent="0.3">
      <c r="P8966"/>
      <c r="Q8966"/>
      <c r="R8966"/>
      <c r="S8966"/>
      <c r="T8966"/>
    </row>
    <row r="8967" spans="16:20" x14ac:dyDescent="0.3">
      <c r="P8967"/>
      <c r="Q8967"/>
      <c r="R8967"/>
      <c r="S8967"/>
      <c r="T8967"/>
    </row>
    <row r="8968" spans="16:20" x14ac:dyDescent="0.3">
      <c r="P8968"/>
      <c r="Q8968"/>
      <c r="R8968"/>
      <c r="S8968"/>
      <c r="T8968"/>
    </row>
    <row r="8969" spans="16:20" x14ac:dyDescent="0.3">
      <c r="P8969"/>
      <c r="Q8969"/>
      <c r="R8969"/>
      <c r="S8969"/>
      <c r="T8969"/>
    </row>
    <row r="8970" spans="16:20" x14ac:dyDescent="0.3">
      <c r="P8970"/>
      <c r="Q8970"/>
      <c r="R8970"/>
      <c r="S8970"/>
      <c r="T8970"/>
    </row>
    <row r="8971" spans="16:20" x14ac:dyDescent="0.3">
      <c r="P8971"/>
      <c r="Q8971"/>
      <c r="R8971"/>
      <c r="S8971"/>
      <c r="T8971"/>
    </row>
    <row r="8972" spans="16:20" x14ac:dyDescent="0.3">
      <c r="P8972"/>
      <c r="Q8972"/>
      <c r="R8972"/>
      <c r="S8972"/>
      <c r="T8972"/>
    </row>
    <row r="8973" spans="16:20" x14ac:dyDescent="0.3">
      <c r="P8973"/>
      <c r="Q8973"/>
      <c r="R8973"/>
      <c r="S8973"/>
      <c r="T8973"/>
    </row>
    <row r="8974" spans="16:20" x14ac:dyDescent="0.3">
      <c r="P8974"/>
      <c r="Q8974"/>
      <c r="R8974"/>
      <c r="S8974"/>
      <c r="T8974"/>
    </row>
    <row r="8975" spans="16:20" x14ac:dyDescent="0.3">
      <c r="P8975"/>
      <c r="Q8975"/>
      <c r="R8975"/>
      <c r="S8975"/>
      <c r="T8975"/>
    </row>
    <row r="8976" spans="16:20" x14ac:dyDescent="0.3">
      <c r="P8976"/>
      <c r="Q8976"/>
      <c r="R8976"/>
      <c r="S8976"/>
      <c r="T8976"/>
    </row>
    <row r="8977" spans="16:20" x14ac:dyDescent="0.3">
      <c r="P8977"/>
      <c r="Q8977"/>
      <c r="R8977"/>
      <c r="S8977"/>
      <c r="T8977"/>
    </row>
    <row r="8978" spans="16:20" x14ac:dyDescent="0.3">
      <c r="P8978"/>
      <c r="Q8978"/>
      <c r="R8978"/>
      <c r="S8978"/>
      <c r="T8978"/>
    </row>
    <row r="8979" spans="16:20" x14ac:dyDescent="0.3">
      <c r="P8979"/>
      <c r="Q8979"/>
      <c r="R8979"/>
      <c r="S8979"/>
      <c r="T8979"/>
    </row>
    <row r="8980" spans="16:20" x14ac:dyDescent="0.3">
      <c r="P8980"/>
      <c r="Q8980"/>
      <c r="R8980"/>
      <c r="S8980"/>
      <c r="T8980"/>
    </row>
    <row r="8981" spans="16:20" x14ac:dyDescent="0.3">
      <c r="P8981"/>
      <c r="Q8981"/>
      <c r="R8981"/>
      <c r="S8981"/>
      <c r="T8981"/>
    </row>
    <row r="8982" spans="16:20" x14ac:dyDescent="0.3">
      <c r="P8982"/>
      <c r="Q8982"/>
      <c r="R8982"/>
      <c r="S8982"/>
      <c r="T8982"/>
    </row>
    <row r="8983" spans="16:20" x14ac:dyDescent="0.3">
      <c r="P8983"/>
      <c r="Q8983"/>
      <c r="R8983"/>
      <c r="S8983"/>
      <c r="T8983"/>
    </row>
    <row r="8984" spans="16:20" x14ac:dyDescent="0.3">
      <c r="P8984"/>
      <c r="Q8984"/>
      <c r="R8984"/>
      <c r="S8984"/>
      <c r="T8984"/>
    </row>
    <row r="8985" spans="16:20" x14ac:dyDescent="0.3">
      <c r="P8985"/>
      <c r="Q8985"/>
      <c r="R8985"/>
      <c r="S8985"/>
      <c r="T8985"/>
    </row>
    <row r="8986" spans="16:20" x14ac:dyDescent="0.3">
      <c r="P8986"/>
      <c r="Q8986"/>
      <c r="R8986"/>
      <c r="S8986"/>
      <c r="T8986"/>
    </row>
    <row r="8987" spans="16:20" x14ac:dyDescent="0.3">
      <c r="P8987"/>
      <c r="Q8987"/>
      <c r="R8987"/>
      <c r="S8987"/>
      <c r="T8987"/>
    </row>
    <row r="8988" spans="16:20" x14ac:dyDescent="0.3">
      <c r="P8988"/>
      <c r="Q8988"/>
      <c r="R8988"/>
      <c r="S8988"/>
      <c r="T8988"/>
    </row>
    <row r="8989" spans="16:20" x14ac:dyDescent="0.3">
      <c r="P8989"/>
      <c r="Q8989"/>
      <c r="R8989"/>
      <c r="S8989"/>
      <c r="T8989"/>
    </row>
    <row r="8990" spans="16:20" x14ac:dyDescent="0.3">
      <c r="P8990"/>
      <c r="Q8990"/>
      <c r="R8990"/>
      <c r="S8990"/>
      <c r="T8990"/>
    </row>
    <row r="8991" spans="16:20" x14ac:dyDescent="0.3">
      <c r="P8991"/>
      <c r="Q8991"/>
      <c r="R8991"/>
      <c r="S8991"/>
      <c r="T8991"/>
    </row>
    <row r="8992" spans="16:20" x14ac:dyDescent="0.3">
      <c r="P8992"/>
      <c r="Q8992"/>
      <c r="R8992"/>
      <c r="S8992"/>
      <c r="T8992"/>
    </row>
    <row r="8993" spans="16:20" x14ac:dyDescent="0.3">
      <c r="P8993"/>
      <c r="Q8993"/>
      <c r="R8993"/>
      <c r="S8993"/>
      <c r="T8993"/>
    </row>
    <row r="8994" spans="16:20" x14ac:dyDescent="0.3">
      <c r="P8994"/>
      <c r="Q8994"/>
      <c r="R8994"/>
      <c r="S8994"/>
      <c r="T8994"/>
    </row>
    <row r="8995" spans="16:20" x14ac:dyDescent="0.3">
      <c r="P8995"/>
      <c r="Q8995"/>
      <c r="R8995"/>
      <c r="S8995"/>
      <c r="T8995"/>
    </row>
    <row r="8996" spans="16:20" x14ac:dyDescent="0.3">
      <c r="P8996"/>
      <c r="Q8996"/>
      <c r="R8996"/>
      <c r="S8996"/>
      <c r="T8996"/>
    </row>
    <row r="8997" spans="16:20" x14ac:dyDescent="0.3">
      <c r="P8997"/>
      <c r="Q8997"/>
      <c r="R8997"/>
      <c r="S8997"/>
      <c r="T8997"/>
    </row>
    <row r="8998" spans="16:20" x14ac:dyDescent="0.3">
      <c r="P8998"/>
      <c r="Q8998"/>
      <c r="R8998"/>
      <c r="S8998"/>
      <c r="T8998"/>
    </row>
    <row r="8999" spans="16:20" x14ac:dyDescent="0.3">
      <c r="P8999"/>
      <c r="Q8999"/>
      <c r="R8999"/>
      <c r="S8999"/>
      <c r="T8999"/>
    </row>
    <row r="9000" spans="16:20" x14ac:dyDescent="0.3">
      <c r="P9000"/>
      <c r="Q9000"/>
      <c r="R9000"/>
      <c r="S9000"/>
      <c r="T9000"/>
    </row>
    <row r="9001" spans="16:20" x14ac:dyDescent="0.3">
      <c r="P9001"/>
      <c r="Q9001"/>
      <c r="R9001"/>
      <c r="S9001"/>
      <c r="T9001"/>
    </row>
    <row r="9002" spans="16:20" x14ac:dyDescent="0.3">
      <c r="P9002"/>
      <c r="Q9002"/>
      <c r="R9002"/>
      <c r="S9002"/>
      <c r="T9002"/>
    </row>
    <row r="9003" spans="16:20" x14ac:dyDescent="0.3">
      <c r="P9003"/>
      <c r="Q9003"/>
      <c r="R9003"/>
      <c r="S9003"/>
      <c r="T9003"/>
    </row>
    <row r="9004" spans="16:20" x14ac:dyDescent="0.3">
      <c r="P9004"/>
      <c r="Q9004"/>
      <c r="R9004"/>
      <c r="S9004"/>
      <c r="T9004"/>
    </row>
    <row r="9005" spans="16:20" x14ac:dyDescent="0.3">
      <c r="P9005"/>
      <c r="Q9005"/>
      <c r="R9005"/>
      <c r="S9005"/>
      <c r="T9005"/>
    </row>
    <row r="9006" spans="16:20" x14ac:dyDescent="0.3">
      <c r="P9006"/>
      <c r="Q9006"/>
      <c r="R9006"/>
      <c r="S9006"/>
      <c r="T9006"/>
    </row>
    <row r="9007" spans="16:20" x14ac:dyDescent="0.3">
      <c r="P9007"/>
      <c r="Q9007"/>
      <c r="R9007"/>
      <c r="S9007"/>
      <c r="T9007"/>
    </row>
    <row r="9008" spans="16:20" x14ac:dyDescent="0.3">
      <c r="P9008"/>
      <c r="Q9008"/>
      <c r="R9008"/>
      <c r="S9008"/>
      <c r="T9008"/>
    </row>
    <row r="9009" spans="16:20" x14ac:dyDescent="0.3">
      <c r="P9009"/>
      <c r="Q9009"/>
      <c r="R9009"/>
      <c r="S9009"/>
      <c r="T9009"/>
    </row>
    <row r="9010" spans="16:20" x14ac:dyDescent="0.3">
      <c r="P9010"/>
      <c r="Q9010"/>
      <c r="R9010"/>
      <c r="S9010"/>
      <c r="T9010"/>
    </row>
    <row r="9011" spans="16:20" x14ac:dyDescent="0.3">
      <c r="P9011"/>
      <c r="Q9011"/>
      <c r="R9011"/>
      <c r="S9011"/>
      <c r="T9011"/>
    </row>
    <row r="9012" spans="16:20" x14ac:dyDescent="0.3">
      <c r="P9012"/>
      <c r="Q9012"/>
      <c r="R9012"/>
      <c r="S9012"/>
      <c r="T9012"/>
    </row>
    <row r="9013" spans="16:20" x14ac:dyDescent="0.3">
      <c r="P9013"/>
      <c r="Q9013"/>
      <c r="R9013"/>
      <c r="S9013"/>
      <c r="T9013"/>
    </row>
    <row r="9014" spans="16:20" x14ac:dyDescent="0.3">
      <c r="P9014"/>
      <c r="Q9014"/>
      <c r="R9014"/>
      <c r="S9014"/>
      <c r="T9014"/>
    </row>
    <row r="9015" spans="16:20" x14ac:dyDescent="0.3">
      <c r="P9015"/>
      <c r="Q9015"/>
      <c r="R9015"/>
      <c r="S9015"/>
      <c r="T9015"/>
    </row>
    <row r="9016" spans="16:20" x14ac:dyDescent="0.3">
      <c r="P9016"/>
      <c r="Q9016"/>
      <c r="R9016"/>
      <c r="S9016"/>
      <c r="T9016"/>
    </row>
    <row r="9017" spans="16:20" x14ac:dyDescent="0.3">
      <c r="P9017"/>
      <c r="Q9017"/>
      <c r="R9017"/>
      <c r="S9017"/>
      <c r="T9017"/>
    </row>
    <row r="9018" spans="16:20" x14ac:dyDescent="0.3">
      <c r="P9018"/>
      <c r="Q9018"/>
      <c r="R9018"/>
      <c r="S9018"/>
      <c r="T9018"/>
    </row>
    <row r="9019" spans="16:20" x14ac:dyDescent="0.3">
      <c r="P9019"/>
      <c r="Q9019"/>
      <c r="R9019"/>
      <c r="S9019"/>
      <c r="T9019"/>
    </row>
    <row r="9020" spans="16:20" x14ac:dyDescent="0.3">
      <c r="P9020"/>
      <c r="Q9020"/>
      <c r="R9020"/>
      <c r="S9020"/>
      <c r="T9020"/>
    </row>
    <row r="9021" spans="16:20" x14ac:dyDescent="0.3">
      <c r="P9021"/>
      <c r="Q9021"/>
      <c r="R9021"/>
      <c r="S9021"/>
      <c r="T9021"/>
    </row>
    <row r="9022" spans="16:20" x14ac:dyDescent="0.3">
      <c r="P9022"/>
      <c r="Q9022"/>
      <c r="R9022"/>
      <c r="S9022"/>
      <c r="T9022"/>
    </row>
    <row r="9023" spans="16:20" x14ac:dyDescent="0.3">
      <c r="P9023"/>
      <c r="Q9023"/>
      <c r="R9023"/>
      <c r="S9023"/>
      <c r="T9023"/>
    </row>
    <row r="9024" spans="16:20" x14ac:dyDescent="0.3">
      <c r="P9024"/>
      <c r="Q9024"/>
      <c r="R9024"/>
      <c r="S9024"/>
      <c r="T9024"/>
    </row>
    <row r="9025" spans="16:20" x14ac:dyDescent="0.3">
      <c r="P9025"/>
      <c r="Q9025"/>
      <c r="R9025"/>
      <c r="S9025"/>
      <c r="T9025"/>
    </row>
    <row r="9026" spans="16:20" x14ac:dyDescent="0.3">
      <c r="P9026"/>
      <c r="Q9026"/>
      <c r="R9026"/>
      <c r="S9026"/>
      <c r="T9026"/>
    </row>
    <row r="9027" spans="16:20" x14ac:dyDescent="0.3">
      <c r="P9027"/>
      <c r="Q9027"/>
      <c r="R9027"/>
      <c r="S9027"/>
      <c r="T9027"/>
    </row>
    <row r="9028" spans="16:20" x14ac:dyDescent="0.3">
      <c r="P9028"/>
      <c r="Q9028"/>
      <c r="R9028"/>
      <c r="S9028"/>
      <c r="T9028"/>
    </row>
    <row r="9029" spans="16:20" x14ac:dyDescent="0.3">
      <c r="P9029"/>
      <c r="Q9029"/>
      <c r="R9029"/>
      <c r="S9029"/>
      <c r="T9029"/>
    </row>
    <row r="9030" spans="16:20" x14ac:dyDescent="0.3">
      <c r="P9030"/>
      <c r="Q9030"/>
      <c r="R9030"/>
      <c r="S9030"/>
      <c r="T9030"/>
    </row>
    <row r="9031" spans="16:20" x14ac:dyDescent="0.3">
      <c r="P9031"/>
      <c r="Q9031"/>
      <c r="R9031"/>
      <c r="S9031"/>
      <c r="T9031"/>
    </row>
    <row r="9032" spans="16:20" x14ac:dyDescent="0.3">
      <c r="P9032"/>
      <c r="Q9032"/>
      <c r="R9032"/>
      <c r="S9032"/>
      <c r="T9032"/>
    </row>
    <row r="9033" spans="16:20" x14ac:dyDescent="0.3">
      <c r="P9033"/>
      <c r="Q9033"/>
      <c r="R9033"/>
      <c r="S9033"/>
      <c r="T9033"/>
    </row>
    <row r="9034" spans="16:20" x14ac:dyDescent="0.3">
      <c r="P9034"/>
      <c r="Q9034"/>
      <c r="R9034"/>
      <c r="S9034"/>
      <c r="T9034"/>
    </row>
    <row r="9035" spans="16:20" x14ac:dyDescent="0.3">
      <c r="P9035"/>
      <c r="Q9035"/>
      <c r="R9035"/>
      <c r="S9035"/>
      <c r="T9035"/>
    </row>
    <row r="9036" spans="16:20" x14ac:dyDescent="0.3">
      <c r="P9036"/>
      <c r="Q9036"/>
      <c r="R9036"/>
      <c r="S9036"/>
      <c r="T9036"/>
    </row>
    <row r="9037" spans="16:20" x14ac:dyDescent="0.3">
      <c r="P9037"/>
      <c r="Q9037"/>
      <c r="R9037"/>
      <c r="S9037"/>
      <c r="T9037"/>
    </row>
    <row r="9038" spans="16:20" x14ac:dyDescent="0.3">
      <c r="P9038"/>
      <c r="Q9038"/>
      <c r="R9038"/>
      <c r="S9038"/>
      <c r="T9038"/>
    </row>
    <row r="9039" spans="16:20" x14ac:dyDescent="0.3">
      <c r="P9039"/>
      <c r="Q9039"/>
      <c r="R9039"/>
      <c r="S9039"/>
      <c r="T9039"/>
    </row>
    <row r="9040" spans="16:20" x14ac:dyDescent="0.3">
      <c r="P9040"/>
      <c r="Q9040"/>
      <c r="R9040"/>
      <c r="S9040"/>
      <c r="T9040"/>
    </row>
    <row r="9041" spans="16:20" x14ac:dyDescent="0.3">
      <c r="P9041"/>
      <c r="Q9041"/>
      <c r="R9041"/>
      <c r="S9041"/>
      <c r="T9041"/>
    </row>
    <row r="9042" spans="16:20" x14ac:dyDescent="0.3">
      <c r="P9042"/>
      <c r="Q9042"/>
      <c r="R9042"/>
      <c r="S9042"/>
      <c r="T9042"/>
    </row>
    <row r="9043" spans="16:20" x14ac:dyDescent="0.3">
      <c r="P9043"/>
      <c r="Q9043"/>
      <c r="R9043"/>
      <c r="S9043"/>
      <c r="T9043"/>
    </row>
    <row r="9044" spans="16:20" x14ac:dyDescent="0.3">
      <c r="P9044"/>
      <c r="Q9044"/>
      <c r="R9044"/>
      <c r="S9044"/>
      <c r="T9044"/>
    </row>
    <row r="9045" spans="16:20" x14ac:dyDescent="0.3">
      <c r="P9045"/>
      <c r="Q9045"/>
      <c r="R9045"/>
      <c r="S9045"/>
      <c r="T9045"/>
    </row>
    <row r="9046" spans="16:20" x14ac:dyDescent="0.3">
      <c r="P9046"/>
      <c r="Q9046"/>
      <c r="R9046"/>
      <c r="S9046"/>
      <c r="T9046"/>
    </row>
    <row r="9047" spans="16:20" x14ac:dyDescent="0.3">
      <c r="P9047"/>
      <c r="Q9047"/>
      <c r="R9047"/>
      <c r="S9047"/>
      <c r="T9047"/>
    </row>
    <row r="9048" spans="16:20" x14ac:dyDescent="0.3">
      <c r="P9048"/>
      <c r="Q9048"/>
      <c r="R9048"/>
      <c r="S9048"/>
      <c r="T9048"/>
    </row>
    <row r="9049" spans="16:20" x14ac:dyDescent="0.3">
      <c r="P9049"/>
      <c r="Q9049"/>
      <c r="R9049"/>
      <c r="S9049"/>
      <c r="T9049"/>
    </row>
    <row r="9050" spans="16:20" x14ac:dyDescent="0.3">
      <c r="P9050"/>
      <c r="Q9050"/>
      <c r="R9050"/>
      <c r="S9050"/>
      <c r="T9050"/>
    </row>
    <row r="9051" spans="16:20" x14ac:dyDescent="0.3">
      <c r="P9051"/>
      <c r="Q9051"/>
      <c r="R9051"/>
      <c r="S9051"/>
      <c r="T9051"/>
    </row>
    <row r="9052" spans="16:20" x14ac:dyDescent="0.3">
      <c r="P9052"/>
      <c r="Q9052"/>
      <c r="R9052"/>
      <c r="S9052"/>
      <c r="T9052"/>
    </row>
    <row r="9053" spans="16:20" x14ac:dyDescent="0.3">
      <c r="P9053"/>
      <c r="Q9053"/>
      <c r="R9053"/>
      <c r="S9053"/>
      <c r="T9053"/>
    </row>
    <row r="9054" spans="16:20" x14ac:dyDescent="0.3">
      <c r="P9054"/>
      <c r="Q9054"/>
      <c r="R9054"/>
      <c r="S9054"/>
      <c r="T9054"/>
    </row>
    <row r="9055" spans="16:20" x14ac:dyDescent="0.3">
      <c r="P9055"/>
      <c r="Q9055"/>
      <c r="R9055"/>
      <c r="S9055"/>
      <c r="T9055"/>
    </row>
    <row r="9056" spans="16:20" x14ac:dyDescent="0.3">
      <c r="P9056"/>
      <c r="Q9056"/>
      <c r="R9056"/>
      <c r="S9056"/>
      <c r="T9056"/>
    </row>
    <row r="9057" spans="16:20" x14ac:dyDescent="0.3">
      <c r="P9057"/>
      <c r="Q9057"/>
      <c r="R9057"/>
      <c r="S9057"/>
      <c r="T9057"/>
    </row>
    <row r="9058" spans="16:20" x14ac:dyDescent="0.3">
      <c r="P9058"/>
      <c r="Q9058"/>
      <c r="R9058"/>
      <c r="S9058"/>
      <c r="T9058"/>
    </row>
    <row r="9059" spans="16:20" x14ac:dyDescent="0.3">
      <c r="P9059"/>
      <c r="Q9059"/>
      <c r="R9059"/>
      <c r="S9059"/>
      <c r="T9059"/>
    </row>
    <row r="9060" spans="16:20" x14ac:dyDescent="0.3">
      <c r="P9060"/>
      <c r="Q9060"/>
      <c r="R9060"/>
      <c r="S9060"/>
      <c r="T9060"/>
    </row>
    <row r="9061" spans="16:20" x14ac:dyDescent="0.3">
      <c r="P9061"/>
      <c r="Q9061"/>
      <c r="R9061"/>
      <c r="S9061"/>
      <c r="T9061"/>
    </row>
    <row r="9062" spans="16:20" x14ac:dyDescent="0.3">
      <c r="P9062"/>
      <c r="Q9062"/>
      <c r="R9062"/>
      <c r="S9062"/>
      <c r="T9062"/>
    </row>
    <row r="9063" spans="16:20" x14ac:dyDescent="0.3">
      <c r="P9063"/>
      <c r="Q9063"/>
      <c r="R9063"/>
      <c r="S9063"/>
      <c r="T9063"/>
    </row>
    <row r="9064" spans="16:20" x14ac:dyDescent="0.3">
      <c r="P9064"/>
      <c r="Q9064"/>
      <c r="R9064"/>
      <c r="S9064"/>
      <c r="T9064"/>
    </row>
    <row r="9065" spans="16:20" x14ac:dyDescent="0.3">
      <c r="P9065"/>
      <c r="Q9065"/>
      <c r="R9065"/>
      <c r="S9065"/>
      <c r="T9065"/>
    </row>
    <row r="9066" spans="16:20" x14ac:dyDescent="0.3">
      <c r="P9066"/>
      <c r="Q9066"/>
      <c r="R9066"/>
      <c r="S9066"/>
      <c r="T9066"/>
    </row>
    <row r="9067" spans="16:20" x14ac:dyDescent="0.3">
      <c r="P9067"/>
      <c r="Q9067"/>
      <c r="R9067"/>
      <c r="S9067"/>
      <c r="T9067"/>
    </row>
    <row r="9068" spans="16:20" x14ac:dyDescent="0.3">
      <c r="P9068"/>
      <c r="Q9068"/>
      <c r="R9068"/>
      <c r="S9068"/>
      <c r="T9068"/>
    </row>
    <row r="9069" spans="16:20" x14ac:dyDescent="0.3">
      <c r="P9069"/>
      <c r="Q9069"/>
      <c r="R9069"/>
      <c r="S9069"/>
      <c r="T9069"/>
    </row>
    <row r="9070" spans="16:20" x14ac:dyDescent="0.3">
      <c r="P9070"/>
      <c r="Q9070"/>
      <c r="R9070"/>
      <c r="S9070"/>
      <c r="T9070"/>
    </row>
    <row r="9071" spans="16:20" x14ac:dyDescent="0.3">
      <c r="P9071"/>
      <c r="Q9071"/>
      <c r="R9071"/>
      <c r="S9071"/>
      <c r="T9071"/>
    </row>
    <row r="9072" spans="16:20" x14ac:dyDescent="0.3">
      <c r="P9072"/>
      <c r="Q9072"/>
      <c r="R9072"/>
      <c r="S9072"/>
      <c r="T9072"/>
    </row>
    <row r="9073" spans="16:20" x14ac:dyDescent="0.3">
      <c r="P9073"/>
      <c r="Q9073"/>
      <c r="R9073"/>
      <c r="S9073"/>
      <c r="T9073"/>
    </row>
    <row r="9074" spans="16:20" x14ac:dyDescent="0.3">
      <c r="P9074"/>
      <c r="Q9074"/>
      <c r="R9074"/>
      <c r="S9074"/>
      <c r="T9074"/>
    </row>
    <row r="9075" spans="16:20" x14ac:dyDescent="0.3">
      <c r="P9075"/>
      <c r="Q9075"/>
      <c r="R9075"/>
      <c r="S9075"/>
      <c r="T9075"/>
    </row>
    <row r="9076" spans="16:20" x14ac:dyDescent="0.3">
      <c r="P9076"/>
      <c r="Q9076"/>
      <c r="R9076"/>
      <c r="S9076"/>
      <c r="T9076"/>
    </row>
    <row r="9077" spans="16:20" x14ac:dyDescent="0.3">
      <c r="P9077"/>
      <c r="Q9077"/>
      <c r="R9077"/>
      <c r="S9077"/>
      <c r="T9077"/>
    </row>
    <row r="9078" spans="16:20" x14ac:dyDescent="0.3">
      <c r="P9078"/>
      <c r="Q9078"/>
      <c r="R9078"/>
      <c r="S9078"/>
      <c r="T9078"/>
    </row>
    <row r="9079" spans="16:20" x14ac:dyDescent="0.3">
      <c r="P9079"/>
      <c r="Q9079"/>
      <c r="R9079"/>
      <c r="S9079"/>
      <c r="T9079"/>
    </row>
    <row r="9080" spans="16:20" x14ac:dyDescent="0.3">
      <c r="P9080"/>
      <c r="Q9080"/>
      <c r="R9080"/>
      <c r="S9080"/>
      <c r="T9080"/>
    </row>
    <row r="9081" spans="16:20" x14ac:dyDescent="0.3">
      <c r="P9081"/>
      <c r="Q9081"/>
      <c r="R9081"/>
      <c r="S9081"/>
      <c r="T9081"/>
    </row>
    <row r="9082" spans="16:20" x14ac:dyDescent="0.3">
      <c r="P9082"/>
      <c r="Q9082"/>
      <c r="R9082"/>
      <c r="S9082"/>
      <c r="T9082"/>
    </row>
    <row r="9083" spans="16:20" x14ac:dyDescent="0.3">
      <c r="P9083"/>
      <c r="Q9083"/>
      <c r="R9083"/>
      <c r="S9083"/>
      <c r="T9083"/>
    </row>
    <row r="9084" spans="16:20" x14ac:dyDescent="0.3">
      <c r="P9084"/>
      <c r="Q9084"/>
      <c r="R9084"/>
      <c r="S9084"/>
      <c r="T9084"/>
    </row>
    <row r="9085" spans="16:20" x14ac:dyDescent="0.3">
      <c r="P9085"/>
      <c r="Q9085"/>
      <c r="R9085"/>
      <c r="S9085"/>
      <c r="T9085"/>
    </row>
    <row r="9086" spans="16:20" x14ac:dyDescent="0.3">
      <c r="P9086"/>
      <c r="Q9086"/>
      <c r="R9086"/>
      <c r="S9086"/>
      <c r="T9086"/>
    </row>
    <row r="9087" spans="16:20" x14ac:dyDescent="0.3">
      <c r="P9087"/>
      <c r="Q9087"/>
      <c r="R9087"/>
      <c r="S9087"/>
      <c r="T9087"/>
    </row>
    <row r="9088" spans="16:20" x14ac:dyDescent="0.3">
      <c r="P9088"/>
      <c r="Q9088"/>
      <c r="R9088"/>
      <c r="S9088"/>
      <c r="T9088"/>
    </row>
    <row r="9089" spans="16:20" x14ac:dyDescent="0.3">
      <c r="P9089"/>
      <c r="Q9089"/>
      <c r="R9089"/>
      <c r="S9089"/>
      <c r="T9089"/>
    </row>
    <row r="9090" spans="16:20" x14ac:dyDescent="0.3">
      <c r="P9090"/>
      <c r="Q9090"/>
      <c r="R9090"/>
      <c r="S9090"/>
      <c r="T9090"/>
    </row>
    <row r="9091" spans="16:20" x14ac:dyDescent="0.3">
      <c r="P9091"/>
      <c r="Q9091"/>
      <c r="R9091"/>
      <c r="S9091"/>
      <c r="T9091"/>
    </row>
    <row r="9092" spans="16:20" x14ac:dyDescent="0.3">
      <c r="P9092"/>
      <c r="Q9092"/>
      <c r="R9092"/>
      <c r="S9092"/>
      <c r="T9092"/>
    </row>
    <row r="9093" spans="16:20" x14ac:dyDescent="0.3">
      <c r="P9093"/>
      <c r="Q9093"/>
      <c r="R9093"/>
      <c r="S9093"/>
      <c r="T9093"/>
    </row>
    <row r="9094" spans="16:20" x14ac:dyDescent="0.3">
      <c r="P9094"/>
      <c r="Q9094"/>
      <c r="R9094"/>
      <c r="S9094"/>
      <c r="T9094"/>
    </row>
    <row r="9095" spans="16:20" x14ac:dyDescent="0.3">
      <c r="P9095"/>
      <c r="Q9095"/>
      <c r="R9095"/>
      <c r="S9095"/>
      <c r="T9095"/>
    </row>
    <row r="9096" spans="16:20" x14ac:dyDescent="0.3">
      <c r="P9096"/>
      <c r="Q9096"/>
      <c r="R9096"/>
      <c r="S9096"/>
      <c r="T9096"/>
    </row>
    <row r="9097" spans="16:20" x14ac:dyDescent="0.3">
      <c r="P9097"/>
      <c r="Q9097"/>
      <c r="R9097"/>
      <c r="S9097"/>
      <c r="T9097"/>
    </row>
    <row r="9098" spans="16:20" x14ac:dyDescent="0.3">
      <c r="P9098"/>
      <c r="Q9098"/>
      <c r="R9098"/>
      <c r="S9098"/>
      <c r="T9098"/>
    </row>
    <row r="9099" spans="16:20" x14ac:dyDescent="0.3">
      <c r="P9099"/>
      <c r="Q9099"/>
      <c r="R9099"/>
      <c r="S9099"/>
      <c r="T9099"/>
    </row>
    <row r="9100" spans="16:20" x14ac:dyDescent="0.3">
      <c r="P9100"/>
      <c r="Q9100"/>
      <c r="R9100"/>
      <c r="S9100"/>
      <c r="T9100"/>
    </row>
    <row r="9101" spans="16:20" x14ac:dyDescent="0.3">
      <c r="P9101"/>
      <c r="Q9101"/>
      <c r="R9101"/>
      <c r="S9101"/>
      <c r="T9101"/>
    </row>
    <row r="9102" spans="16:20" x14ac:dyDescent="0.3">
      <c r="P9102"/>
      <c r="Q9102"/>
      <c r="R9102"/>
      <c r="S9102"/>
      <c r="T9102"/>
    </row>
    <row r="9103" spans="16:20" x14ac:dyDescent="0.3">
      <c r="P9103"/>
      <c r="Q9103"/>
      <c r="R9103"/>
      <c r="S9103"/>
      <c r="T9103"/>
    </row>
    <row r="9104" spans="16:20" x14ac:dyDescent="0.3">
      <c r="P9104"/>
      <c r="Q9104"/>
      <c r="R9104"/>
      <c r="S9104"/>
      <c r="T9104"/>
    </row>
    <row r="9105" spans="16:20" x14ac:dyDescent="0.3">
      <c r="P9105"/>
      <c r="Q9105"/>
      <c r="R9105"/>
      <c r="S9105"/>
      <c r="T9105"/>
    </row>
    <row r="9106" spans="16:20" x14ac:dyDescent="0.3">
      <c r="P9106"/>
      <c r="Q9106"/>
      <c r="R9106"/>
      <c r="S9106"/>
      <c r="T9106"/>
    </row>
    <row r="9107" spans="16:20" x14ac:dyDescent="0.3">
      <c r="P9107"/>
      <c r="Q9107"/>
      <c r="R9107"/>
      <c r="S9107"/>
      <c r="T9107"/>
    </row>
    <row r="9108" spans="16:20" x14ac:dyDescent="0.3">
      <c r="P9108"/>
      <c r="Q9108"/>
      <c r="R9108"/>
      <c r="S9108"/>
      <c r="T9108"/>
    </row>
    <row r="9109" spans="16:20" x14ac:dyDescent="0.3">
      <c r="P9109"/>
      <c r="Q9109"/>
      <c r="R9109"/>
      <c r="S9109"/>
      <c r="T9109"/>
    </row>
    <row r="9110" spans="16:20" x14ac:dyDescent="0.3">
      <c r="P9110"/>
      <c r="Q9110"/>
      <c r="R9110"/>
      <c r="S9110"/>
      <c r="T9110"/>
    </row>
    <row r="9111" spans="16:20" x14ac:dyDescent="0.3">
      <c r="P9111"/>
      <c r="Q9111"/>
      <c r="R9111"/>
      <c r="S9111"/>
      <c r="T9111"/>
    </row>
    <row r="9112" spans="16:20" x14ac:dyDescent="0.3">
      <c r="P9112"/>
      <c r="Q9112"/>
      <c r="R9112"/>
      <c r="S9112"/>
      <c r="T9112"/>
    </row>
    <row r="9113" spans="16:20" x14ac:dyDescent="0.3">
      <c r="P9113"/>
      <c r="Q9113"/>
      <c r="R9113"/>
      <c r="S9113"/>
      <c r="T9113"/>
    </row>
    <row r="9114" spans="16:20" x14ac:dyDescent="0.3">
      <c r="P9114"/>
      <c r="Q9114"/>
      <c r="R9114"/>
      <c r="S9114"/>
      <c r="T9114"/>
    </row>
    <row r="9115" spans="16:20" x14ac:dyDescent="0.3">
      <c r="P9115"/>
      <c r="Q9115"/>
      <c r="R9115"/>
      <c r="S9115"/>
      <c r="T9115"/>
    </row>
    <row r="9116" spans="16:20" x14ac:dyDescent="0.3">
      <c r="P9116"/>
      <c r="Q9116"/>
      <c r="R9116"/>
      <c r="S9116"/>
      <c r="T9116"/>
    </row>
    <row r="9117" spans="16:20" x14ac:dyDescent="0.3">
      <c r="P9117"/>
      <c r="Q9117"/>
      <c r="R9117"/>
      <c r="S9117"/>
      <c r="T9117"/>
    </row>
    <row r="9118" spans="16:20" x14ac:dyDescent="0.3">
      <c r="P9118"/>
      <c r="Q9118"/>
      <c r="R9118"/>
      <c r="S9118"/>
      <c r="T9118"/>
    </row>
    <row r="9119" spans="16:20" x14ac:dyDescent="0.3">
      <c r="P9119"/>
      <c r="Q9119"/>
      <c r="R9119"/>
      <c r="S9119"/>
      <c r="T9119"/>
    </row>
    <row r="9120" spans="16:20" x14ac:dyDescent="0.3">
      <c r="P9120"/>
      <c r="Q9120"/>
      <c r="R9120"/>
      <c r="S9120"/>
      <c r="T9120"/>
    </row>
    <row r="9121" spans="16:20" x14ac:dyDescent="0.3">
      <c r="P9121"/>
      <c r="Q9121"/>
      <c r="R9121"/>
      <c r="S9121"/>
      <c r="T9121"/>
    </row>
    <row r="9122" spans="16:20" x14ac:dyDescent="0.3">
      <c r="P9122"/>
      <c r="Q9122"/>
      <c r="R9122"/>
      <c r="S9122"/>
      <c r="T9122"/>
    </row>
    <row r="9123" spans="16:20" x14ac:dyDescent="0.3">
      <c r="P9123"/>
      <c r="Q9123"/>
      <c r="R9123"/>
      <c r="S9123"/>
      <c r="T9123"/>
    </row>
    <row r="9124" spans="16:20" x14ac:dyDescent="0.3">
      <c r="P9124"/>
      <c r="Q9124"/>
      <c r="R9124"/>
      <c r="S9124"/>
      <c r="T9124"/>
    </row>
    <row r="9125" spans="16:20" x14ac:dyDescent="0.3">
      <c r="P9125"/>
      <c r="Q9125"/>
      <c r="R9125"/>
      <c r="S9125"/>
      <c r="T9125"/>
    </row>
    <row r="9126" spans="16:20" x14ac:dyDescent="0.3">
      <c r="P9126"/>
      <c r="Q9126"/>
      <c r="R9126"/>
      <c r="S9126"/>
      <c r="T9126"/>
    </row>
    <row r="9127" spans="16:20" x14ac:dyDescent="0.3">
      <c r="P9127"/>
      <c r="Q9127"/>
      <c r="R9127"/>
      <c r="S9127"/>
      <c r="T9127"/>
    </row>
    <row r="9128" spans="16:20" x14ac:dyDescent="0.3">
      <c r="P9128"/>
      <c r="Q9128"/>
      <c r="R9128"/>
      <c r="S9128"/>
      <c r="T9128"/>
    </row>
    <row r="9129" spans="16:20" x14ac:dyDescent="0.3">
      <c r="P9129"/>
      <c r="Q9129"/>
      <c r="R9129"/>
      <c r="S9129"/>
      <c r="T9129"/>
    </row>
    <row r="9130" spans="16:20" x14ac:dyDescent="0.3">
      <c r="P9130"/>
      <c r="Q9130"/>
      <c r="R9130"/>
      <c r="S9130"/>
      <c r="T9130"/>
    </row>
    <row r="9131" spans="16:20" x14ac:dyDescent="0.3">
      <c r="P9131"/>
      <c r="Q9131"/>
      <c r="R9131"/>
      <c r="S9131"/>
      <c r="T9131"/>
    </row>
    <row r="9132" spans="16:20" x14ac:dyDescent="0.3">
      <c r="P9132"/>
      <c r="Q9132"/>
      <c r="R9132"/>
      <c r="S9132"/>
      <c r="T9132"/>
    </row>
    <row r="9133" spans="16:20" x14ac:dyDescent="0.3">
      <c r="P9133"/>
      <c r="Q9133"/>
      <c r="R9133"/>
      <c r="S9133"/>
      <c r="T9133"/>
    </row>
    <row r="9134" spans="16:20" x14ac:dyDescent="0.3">
      <c r="P9134"/>
      <c r="Q9134"/>
      <c r="R9134"/>
      <c r="S9134"/>
      <c r="T9134"/>
    </row>
    <row r="9135" spans="16:20" x14ac:dyDescent="0.3">
      <c r="P9135"/>
      <c r="Q9135"/>
      <c r="R9135"/>
      <c r="S9135"/>
      <c r="T9135"/>
    </row>
    <row r="9136" spans="16:20" x14ac:dyDescent="0.3">
      <c r="P9136"/>
      <c r="Q9136"/>
      <c r="R9136"/>
      <c r="S9136"/>
      <c r="T9136"/>
    </row>
    <row r="9137" spans="16:20" x14ac:dyDescent="0.3">
      <c r="P9137"/>
      <c r="Q9137"/>
      <c r="R9137"/>
      <c r="S9137"/>
      <c r="T9137"/>
    </row>
    <row r="9138" spans="16:20" x14ac:dyDescent="0.3">
      <c r="P9138"/>
      <c r="Q9138"/>
      <c r="R9138"/>
      <c r="S9138"/>
      <c r="T9138"/>
    </row>
    <row r="9139" spans="16:20" x14ac:dyDescent="0.3">
      <c r="P9139"/>
      <c r="Q9139"/>
      <c r="R9139"/>
      <c r="S9139"/>
      <c r="T9139"/>
    </row>
    <row r="9140" spans="16:20" x14ac:dyDescent="0.3">
      <c r="P9140"/>
      <c r="Q9140"/>
      <c r="R9140"/>
      <c r="S9140"/>
      <c r="T9140"/>
    </row>
    <row r="9141" spans="16:20" x14ac:dyDescent="0.3">
      <c r="P9141"/>
      <c r="Q9141"/>
      <c r="R9141"/>
      <c r="S9141"/>
      <c r="T9141"/>
    </row>
    <row r="9142" spans="16:20" x14ac:dyDescent="0.3">
      <c r="P9142"/>
      <c r="Q9142"/>
      <c r="R9142"/>
      <c r="S9142"/>
      <c r="T9142"/>
    </row>
    <row r="9143" spans="16:20" x14ac:dyDescent="0.3">
      <c r="P9143"/>
      <c r="Q9143"/>
      <c r="R9143"/>
      <c r="S9143"/>
      <c r="T9143"/>
    </row>
    <row r="9144" spans="16:20" x14ac:dyDescent="0.3">
      <c r="P9144"/>
      <c r="Q9144"/>
      <c r="R9144"/>
      <c r="S9144"/>
      <c r="T9144"/>
    </row>
    <row r="9145" spans="16:20" x14ac:dyDescent="0.3">
      <c r="P9145"/>
      <c r="Q9145"/>
      <c r="R9145"/>
      <c r="S9145"/>
      <c r="T9145"/>
    </row>
    <row r="9146" spans="16:20" x14ac:dyDescent="0.3">
      <c r="P9146"/>
      <c r="Q9146"/>
      <c r="R9146"/>
      <c r="S9146"/>
      <c r="T9146"/>
    </row>
    <row r="9147" spans="16:20" x14ac:dyDescent="0.3">
      <c r="P9147"/>
      <c r="Q9147"/>
      <c r="R9147"/>
      <c r="S9147"/>
      <c r="T9147"/>
    </row>
    <row r="9148" spans="16:20" x14ac:dyDescent="0.3">
      <c r="P9148"/>
      <c r="Q9148"/>
      <c r="R9148"/>
      <c r="S9148"/>
      <c r="T9148"/>
    </row>
    <row r="9149" spans="16:20" x14ac:dyDescent="0.3">
      <c r="P9149"/>
      <c r="Q9149"/>
      <c r="R9149"/>
      <c r="S9149"/>
      <c r="T9149"/>
    </row>
    <row r="9150" spans="16:20" x14ac:dyDescent="0.3">
      <c r="P9150"/>
      <c r="Q9150"/>
      <c r="R9150"/>
      <c r="S9150"/>
      <c r="T9150"/>
    </row>
    <row r="9151" spans="16:20" x14ac:dyDescent="0.3">
      <c r="P9151"/>
      <c r="Q9151"/>
      <c r="R9151"/>
      <c r="S9151"/>
      <c r="T9151"/>
    </row>
    <row r="9152" spans="16:20" x14ac:dyDescent="0.3">
      <c r="P9152"/>
      <c r="Q9152"/>
      <c r="R9152"/>
      <c r="S9152"/>
      <c r="T9152"/>
    </row>
    <row r="9153" spans="16:20" x14ac:dyDescent="0.3">
      <c r="P9153"/>
      <c r="Q9153"/>
      <c r="R9153"/>
      <c r="S9153"/>
      <c r="T9153"/>
    </row>
    <row r="9154" spans="16:20" x14ac:dyDescent="0.3">
      <c r="P9154"/>
      <c r="Q9154"/>
      <c r="R9154"/>
      <c r="S9154"/>
      <c r="T9154"/>
    </row>
    <row r="9155" spans="16:20" x14ac:dyDescent="0.3">
      <c r="P9155"/>
      <c r="Q9155"/>
      <c r="R9155"/>
      <c r="S9155"/>
      <c r="T9155"/>
    </row>
    <row r="9156" spans="16:20" x14ac:dyDescent="0.3">
      <c r="P9156"/>
      <c r="Q9156"/>
      <c r="R9156"/>
      <c r="S9156"/>
      <c r="T9156"/>
    </row>
    <row r="9157" spans="16:20" x14ac:dyDescent="0.3">
      <c r="P9157"/>
      <c r="Q9157"/>
      <c r="R9157"/>
      <c r="S9157"/>
      <c r="T9157"/>
    </row>
    <row r="9158" spans="16:20" x14ac:dyDescent="0.3">
      <c r="P9158"/>
      <c r="Q9158"/>
      <c r="R9158"/>
      <c r="S9158"/>
      <c r="T9158"/>
    </row>
    <row r="9159" spans="16:20" x14ac:dyDescent="0.3">
      <c r="P9159"/>
      <c r="Q9159"/>
      <c r="R9159"/>
      <c r="S9159"/>
      <c r="T9159"/>
    </row>
    <row r="9160" spans="16:20" x14ac:dyDescent="0.3">
      <c r="P9160"/>
      <c r="Q9160"/>
      <c r="R9160"/>
      <c r="S9160"/>
      <c r="T9160"/>
    </row>
    <row r="9161" spans="16:20" x14ac:dyDescent="0.3">
      <c r="P9161"/>
      <c r="Q9161"/>
      <c r="R9161"/>
      <c r="S9161"/>
      <c r="T9161"/>
    </row>
    <row r="9162" spans="16:20" x14ac:dyDescent="0.3">
      <c r="P9162"/>
      <c r="Q9162"/>
      <c r="R9162"/>
      <c r="S9162"/>
      <c r="T9162"/>
    </row>
    <row r="9163" spans="16:20" x14ac:dyDescent="0.3">
      <c r="P9163"/>
      <c r="Q9163"/>
      <c r="R9163"/>
      <c r="S9163"/>
      <c r="T9163"/>
    </row>
    <row r="9164" spans="16:20" x14ac:dyDescent="0.3">
      <c r="P9164"/>
      <c r="Q9164"/>
      <c r="R9164"/>
      <c r="S9164"/>
      <c r="T9164"/>
    </row>
    <row r="9165" spans="16:20" x14ac:dyDescent="0.3">
      <c r="P9165"/>
      <c r="Q9165"/>
      <c r="R9165"/>
      <c r="S9165"/>
      <c r="T9165"/>
    </row>
    <row r="9166" spans="16:20" x14ac:dyDescent="0.3">
      <c r="P9166"/>
      <c r="Q9166"/>
      <c r="R9166"/>
      <c r="S9166"/>
      <c r="T9166"/>
    </row>
    <row r="9167" spans="16:20" x14ac:dyDescent="0.3">
      <c r="P9167"/>
      <c r="Q9167"/>
      <c r="R9167"/>
      <c r="S9167"/>
      <c r="T9167"/>
    </row>
    <row r="9168" spans="16:20" x14ac:dyDescent="0.3">
      <c r="P9168"/>
      <c r="Q9168"/>
      <c r="R9168"/>
      <c r="S9168"/>
      <c r="T9168"/>
    </row>
    <row r="9169" spans="16:20" x14ac:dyDescent="0.3">
      <c r="P9169"/>
      <c r="Q9169"/>
      <c r="R9169"/>
      <c r="S9169"/>
      <c r="T9169"/>
    </row>
    <row r="9170" spans="16:20" x14ac:dyDescent="0.3">
      <c r="P9170"/>
      <c r="Q9170"/>
      <c r="R9170"/>
      <c r="S9170"/>
      <c r="T9170"/>
    </row>
    <row r="9171" spans="16:20" x14ac:dyDescent="0.3">
      <c r="P9171"/>
      <c r="Q9171"/>
      <c r="R9171"/>
      <c r="S9171"/>
      <c r="T9171"/>
    </row>
    <row r="9172" spans="16:20" x14ac:dyDescent="0.3">
      <c r="P9172"/>
      <c r="Q9172"/>
      <c r="R9172"/>
      <c r="S9172"/>
      <c r="T9172"/>
    </row>
    <row r="9173" spans="16:20" x14ac:dyDescent="0.3">
      <c r="P9173"/>
      <c r="Q9173"/>
      <c r="R9173"/>
      <c r="S9173"/>
      <c r="T9173"/>
    </row>
    <row r="9174" spans="16:20" x14ac:dyDescent="0.3">
      <c r="P9174"/>
      <c r="Q9174"/>
      <c r="R9174"/>
      <c r="S9174"/>
      <c r="T9174"/>
    </row>
    <row r="9175" spans="16:20" x14ac:dyDescent="0.3">
      <c r="P9175"/>
      <c r="Q9175"/>
      <c r="R9175"/>
      <c r="S9175"/>
      <c r="T9175"/>
    </row>
    <row r="9176" spans="16:20" x14ac:dyDescent="0.3">
      <c r="P9176"/>
      <c r="Q9176"/>
      <c r="R9176"/>
      <c r="S9176"/>
      <c r="T9176"/>
    </row>
    <row r="9177" spans="16:20" x14ac:dyDescent="0.3">
      <c r="P9177"/>
      <c r="Q9177"/>
      <c r="R9177"/>
      <c r="S9177"/>
      <c r="T9177"/>
    </row>
    <row r="9178" spans="16:20" x14ac:dyDescent="0.3">
      <c r="P9178"/>
      <c r="Q9178"/>
      <c r="R9178"/>
      <c r="S9178"/>
      <c r="T9178"/>
    </row>
    <row r="9179" spans="16:20" x14ac:dyDescent="0.3">
      <c r="P9179"/>
      <c r="Q9179"/>
      <c r="R9179"/>
      <c r="S9179"/>
      <c r="T9179"/>
    </row>
    <row r="9180" spans="16:20" x14ac:dyDescent="0.3">
      <c r="P9180"/>
      <c r="Q9180"/>
      <c r="R9180"/>
      <c r="S9180"/>
      <c r="T9180"/>
    </row>
    <row r="9181" spans="16:20" x14ac:dyDescent="0.3">
      <c r="P9181"/>
      <c r="Q9181"/>
      <c r="R9181"/>
      <c r="S9181"/>
      <c r="T9181"/>
    </row>
    <row r="9182" spans="16:20" x14ac:dyDescent="0.3">
      <c r="P9182"/>
      <c r="Q9182"/>
      <c r="R9182"/>
      <c r="S9182"/>
      <c r="T9182"/>
    </row>
    <row r="9183" spans="16:20" x14ac:dyDescent="0.3">
      <c r="P9183"/>
      <c r="Q9183"/>
      <c r="R9183"/>
      <c r="S9183"/>
      <c r="T9183"/>
    </row>
    <row r="9184" spans="16:20" x14ac:dyDescent="0.3">
      <c r="P9184"/>
      <c r="Q9184"/>
      <c r="R9184"/>
      <c r="S9184"/>
      <c r="T9184"/>
    </row>
    <row r="9185" spans="16:20" x14ac:dyDescent="0.3">
      <c r="P9185"/>
      <c r="Q9185"/>
      <c r="R9185"/>
      <c r="S9185"/>
      <c r="T9185"/>
    </row>
    <row r="9186" spans="16:20" x14ac:dyDescent="0.3">
      <c r="P9186"/>
      <c r="Q9186"/>
      <c r="R9186"/>
      <c r="S9186"/>
      <c r="T9186"/>
    </row>
    <row r="9187" spans="16:20" x14ac:dyDescent="0.3">
      <c r="P9187"/>
      <c r="Q9187"/>
      <c r="R9187"/>
      <c r="S9187"/>
      <c r="T9187"/>
    </row>
    <row r="9188" spans="16:20" x14ac:dyDescent="0.3">
      <c r="P9188"/>
      <c r="Q9188"/>
      <c r="R9188"/>
      <c r="S9188"/>
      <c r="T9188"/>
    </row>
    <row r="9189" spans="16:20" x14ac:dyDescent="0.3">
      <c r="P9189"/>
      <c r="Q9189"/>
      <c r="R9189"/>
      <c r="S9189"/>
      <c r="T9189"/>
    </row>
    <row r="9190" spans="16:20" x14ac:dyDescent="0.3">
      <c r="P9190"/>
      <c r="Q9190"/>
      <c r="R9190"/>
      <c r="S9190"/>
      <c r="T9190"/>
    </row>
    <row r="9191" spans="16:20" x14ac:dyDescent="0.3">
      <c r="P9191"/>
      <c r="Q9191"/>
      <c r="R9191"/>
      <c r="S9191"/>
      <c r="T9191"/>
    </row>
    <row r="9192" spans="16:20" x14ac:dyDescent="0.3">
      <c r="P9192"/>
      <c r="Q9192"/>
      <c r="R9192"/>
      <c r="S9192"/>
      <c r="T9192"/>
    </row>
    <row r="9193" spans="16:20" x14ac:dyDescent="0.3">
      <c r="P9193"/>
      <c r="Q9193"/>
      <c r="R9193"/>
      <c r="S9193"/>
      <c r="T9193"/>
    </row>
    <row r="9194" spans="16:20" x14ac:dyDescent="0.3">
      <c r="P9194"/>
      <c r="Q9194"/>
      <c r="R9194"/>
      <c r="S9194"/>
      <c r="T9194"/>
    </row>
    <row r="9195" spans="16:20" x14ac:dyDescent="0.3">
      <c r="P9195"/>
      <c r="Q9195"/>
      <c r="R9195"/>
      <c r="S9195"/>
      <c r="T9195"/>
    </row>
    <row r="9196" spans="16:20" x14ac:dyDescent="0.3">
      <c r="P9196"/>
      <c r="Q9196"/>
      <c r="R9196"/>
      <c r="S9196"/>
      <c r="T9196"/>
    </row>
    <row r="9197" spans="16:20" x14ac:dyDescent="0.3">
      <c r="P9197"/>
      <c r="Q9197"/>
      <c r="R9197"/>
      <c r="S9197"/>
      <c r="T9197"/>
    </row>
    <row r="9198" spans="16:20" x14ac:dyDescent="0.3">
      <c r="P9198"/>
      <c r="Q9198"/>
      <c r="R9198"/>
      <c r="S9198"/>
      <c r="T9198"/>
    </row>
    <row r="9199" spans="16:20" x14ac:dyDescent="0.3">
      <c r="P9199"/>
      <c r="Q9199"/>
      <c r="R9199"/>
      <c r="S9199"/>
      <c r="T9199"/>
    </row>
    <row r="9200" spans="16:20" x14ac:dyDescent="0.3">
      <c r="P9200"/>
      <c r="Q9200"/>
      <c r="R9200"/>
      <c r="S9200"/>
      <c r="T9200"/>
    </row>
    <row r="9201" spans="16:20" x14ac:dyDescent="0.3">
      <c r="P9201"/>
      <c r="Q9201"/>
      <c r="R9201"/>
      <c r="S9201"/>
      <c r="T9201"/>
    </row>
    <row r="9202" spans="16:20" x14ac:dyDescent="0.3">
      <c r="P9202"/>
      <c r="Q9202"/>
      <c r="R9202"/>
      <c r="S9202"/>
      <c r="T9202"/>
    </row>
    <row r="9203" spans="16:20" x14ac:dyDescent="0.3">
      <c r="P9203"/>
      <c r="Q9203"/>
      <c r="R9203"/>
      <c r="S9203"/>
      <c r="T9203"/>
    </row>
    <row r="9204" spans="16:20" x14ac:dyDescent="0.3">
      <c r="P9204"/>
      <c r="Q9204"/>
      <c r="R9204"/>
      <c r="S9204"/>
      <c r="T9204"/>
    </row>
    <row r="9205" spans="16:20" x14ac:dyDescent="0.3">
      <c r="P9205"/>
      <c r="Q9205"/>
      <c r="R9205"/>
      <c r="S9205"/>
      <c r="T9205"/>
    </row>
    <row r="9206" spans="16:20" x14ac:dyDescent="0.3">
      <c r="P9206"/>
      <c r="Q9206"/>
      <c r="R9206"/>
      <c r="S9206"/>
      <c r="T9206"/>
    </row>
    <row r="9207" spans="16:20" x14ac:dyDescent="0.3">
      <c r="P9207"/>
      <c r="Q9207"/>
      <c r="R9207"/>
      <c r="S9207"/>
      <c r="T9207"/>
    </row>
    <row r="9208" spans="16:20" x14ac:dyDescent="0.3">
      <c r="P9208"/>
      <c r="Q9208"/>
      <c r="R9208"/>
      <c r="S9208"/>
      <c r="T9208"/>
    </row>
    <row r="9209" spans="16:20" x14ac:dyDescent="0.3">
      <c r="P9209"/>
      <c r="Q9209"/>
      <c r="R9209"/>
      <c r="S9209"/>
      <c r="T9209"/>
    </row>
    <row r="9210" spans="16:20" x14ac:dyDescent="0.3">
      <c r="P9210"/>
      <c r="Q9210"/>
      <c r="R9210"/>
      <c r="S9210"/>
      <c r="T9210"/>
    </row>
    <row r="9211" spans="16:20" x14ac:dyDescent="0.3">
      <c r="P9211"/>
      <c r="Q9211"/>
      <c r="R9211"/>
      <c r="S9211"/>
      <c r="T9211"/>
    </row>
    <row r="9212" spans="16:20" x14ac:dyDescent="0.3">
      <c r="P9212"/>
      <c r="Q9212"/>
      <c r="R9212"/>
      <c r="S9212"/>
      <c r="T9212"/>
    </row>
    <row r="9213" spans="16:20" x14ac:dyDescent="0.3">
      <c r="P9213"/>
      <c r="Q9213"/>
      <c r="R9213"/>
      <c r="S9213"/>
      <c r="T9213"/>
    </row>
    <row r="9214" spans="16:20" x14ac:dyDescent="0.3">
      <c r="P9214"/>
      <c r="Q9214"/>
      <c r="R9214"/>
      <c r="S9214"/>
      <c r="T9214"/>
    </row>
    <row r="9215" spans="16:20" x14ac:dyDescent="0.3">
      <c r="P9215"/>
      <c r="Q9215"/>
      <c r="R9215"/>
      <c r="S9215"/>
      <c r="T9215"/>
    </row>
    <row r="9216" spans="16:20" x14ac:dyDescent="0.3">
      <c r="P9216"/>
      <c r="Q9216"/>
      <c r="R9216"/>
      <c r="S9216"/>
      <c r="T9216"/>
    </row>
    <row r="9217" spans="16:20" x14ac:dyDescent="0.3">
      <c r="P9217"/>
      <c r="Q9217"/>
      <c r="R9217"/>
      <c r="S9217"/>
      <c r="T9217"/>
    </row>
    <row r="9218" spans="16:20" x14ac:dyDescent="0.3">
      <c r="P9218"/>
      <c r="Q9218"/>
      <c r="R9218"/>
      <c r="S9218"/>
      <c r="T9218"/>
    </row>
    <row r="9219" spans="16:20" x14ac:dyDescent="0.3">
      <c r="P9219"/>
      <c r="Q9219"/>
      <c r="R9219"/>
      <c r="S9219"/>
      <c r="T9219"/>
    </row>
    <row r="9220" spans="16:20" x14ac:dyDescent="0.3">
      <c r="P9220"/>
      <c r="Q9220"/>
      <c r="R9220"/>
      <c r="S9220"/>
      <c r="T9220"/>
    </row>
    <row r="9221" spans="16:20" x14ac:dyDescent="0.3">
      <c r="P9221"/>
      <c r="Q9221"/>
      <c r="R9221"/>
      <c r="S9221"/>
      <c r="T9221"/>
    </row>
    <row r="9222" spans="16:20" x14ac:dyDescent="0.3">
      <c r="P9222"/>
      <c r="Q9222"/>
      <c r="R9222"/>
      <c r="S9222"/>
      <c r="T9222"/>
    </row>
    <row r="9223" spans="16:20" x14ac:dyDescent="0.3">
      <c r="P9223"/>
      <c r="Q9223"/>
      <c r="R9223"/>
      <c r="S9223"/>
      <c r="T9223"/>
    </row>
    <row r="9224" spans="16:20" x14ac:dyDescent="0.3">
      <c r="P9224"/>
      <c r="Q9224"/>
      <c r="R9224"/>
      <c r="S9224"/>
      <c r="T9224"/>
    </row>
    <row r="9225" spans="16:20" x14ac:dyDescent="0.3">
      <c r="P9225"/>
      <c r="Q9225"/>
      <c r="R9225"/>
      <c r="S9225"/>
      <c r="T9225"/>
    </row>
    <row r="9226" spans="16:20" x14ac:dyDescent="0.3">
      <c r="P9226"/>
      <c r="Q9226"/>
      <c r="R9226"/>
      <c r="S9226"/>
      <c r="T9226"/>
    </row>
    <row r="9227" spans="16:20" x14ac:dyDescent="0.3">
      <c r="P9227"/>
      <c r="Q9227"/>
      <c r="R9227"/>
      <c r="S9227"/>
      <c r="T9227"/>
    </row>
    <row r="9228" spans="16:20" x14ac:dyDescent="0.3">
      <c r="P9228"/>
      <c r="Q9228"/>
      <c r="R9228"/>
      <c r="S9228"/>
      <c r="T9228"/>
    </row>
    <row r="9229" spans="16:20" x14ac:dyDescent="0.3">
      <c r="P9229"/>
      <c r="Q9229"/>
      <c r="R9229"/>
      <c r="S9229"/>
      <c r="T9229"/>
    </row>
    <row r="9230" spans="16:20" x14ac:dyDescent="0.3">
      <c r="P9230"/>
      <c r="Q9230"/>
      <c r="R9230"/>
      <c r="S9230"/>
      <c r="T9230"/>
    </row>
    <row r="9231" spans="16:20" x14ac:dyDescent="0.3">
      <c r="P9231"/>
      <c r="Q9231"/>
      <c r="R9231"/>
      <c r="S9231"/>
      <c r="T9231"/>
    </row>
    <row r="9232" spans="16:20" x14ac:dyDescent="0.3">
      <c r="P9232"/>
      <c r="Q9232"/>
      <c r="R9232"/>
      <c r="S9232"/>
      <c r="T9232"/>
    </row>
    <row r="9233" spans="16:20" x14ac:dyDescent="0.3">
      <c r="P9233"/>
      <c r="Q9233"/>
      <c r="R9233"/>
      <c r="S9233"/>
      <c r="T9233"/>
    </row>
    <row r="9234" spans="16:20" x14ac:dyDescent="0.3">
      <c r="P9234"/>
      <c r="Q9234"/>
      <c r="R9234"/>
      <c r="S9234"/>
      <c r="T9234"/>
    </row>
    <row r="9235" spans="16:20" x14ac:dyDescent="0.3">
      <c r="P9235"/>
      <c r="Q9235"/>
      <c r="R9235"/>
      <c r="S9235"/>
      <c r="T9235"/>
    </row>
    <row r="9236" spans="16:20" x14ac:dyDescent="0.3">
      <c r="P9236"/>
      <c r="Q9236"/>
      <c r="R9236"/>
      <c r="S9236"/>
      <c r="T9236"/>
    </row>
    <row r="9237" spans="16:20" x14ac:dyDescent="0.3">
      <c r="P9237"/>
      <c r="Q9237"/>
      <c r="R9237"/>
      <c r="S9237"/>
      <c r="T9237"/>
    </row>
    <row r="9238" spans="16:20" x14ac:dyDescent="0.3">
      <c r="P9238"/>
      <c r="Q9238"/>
      <c r="R9238"/>
      <c r="S9238"/>
      <c r="T9238"/>
    </row>
    <row r="9239" spans="16:20" x14ac:dyDescent="0.3">
      <c r="P9239"/>
      <c r="Q9239"/>
      <c r="R9239"/>
      <c r="S9239"/>
      <c r="T9239"/>
    </row>
    <row r="9240" spans="16:20" x14ac:dyDescent="0.3">
      <c r="P9240"/>
      <c r="Q9240"/>
      <c r="R9240"/>
      <c r="S9240"/>
      <c r="T9240"/>
    </row>
    <row r="9241" spans="16:20" x14ac:dyDescent="0.3">
      <c r="P9241"/>
      <c r="Q9241"/>
      <c r="R9241"/>
      <c r="S9241"/>
      <c r="T9241"/>
    </row>
    <row r="9242" spans="16:20" x14ac:dyDescent="0.3">
      <c r="P9242"/>
      <c r="Q9242"/>
      <c r="R9242"/>
      <c r="S9242"/>
      <c r="T9242"/>
    </row>
    <row r="9243" spans="16:20" x14ac:dyDescent="0.3">
      <c r="P9243"/>
      <c r="Q9243"/>
      <c r="R9243"/>
      <c r="S9243"/>
      <c r="T9243"/>
    </row>
    <row r="9244" spans="16:20" x14ac:dyDescent="0.3">
      <c r="P9244"/>
      <c r="Q9244"/>
      <c r="R9244"/>
      <c r="S9244"/>
      <c r="T9244"/>
    </row>
    <row r="9245" spans="16:20" x14ac:dyDescent="0.3">
      <c r="P9245"/>
      <c r="Q9245"/>
      <c r="R9245"/>
      <c r="S9245"/>
      <c r="T9245"/>
    </row>
    <row r="9246" spans="16:20" x14ac:dyDescent="0.3">
      <c r="P9246"/>
      <c r="Q9246"/>
      <c r="R9246"/>
      <c r="S9246"/>
      <c r="T9246"/>
    </row>
    <row r="9247" spans="16:20" x14ac:dyDescent="0.3">
      <c r="P9247"/>
      <c r="Q9247"/>
      <c r="R9247"/>
      <c r="S9247"/>
      <c r="T9247"/>
    </row>
    <row r="9248" spans="16:20" x14ac:dyDescent="0.3">
      <c r="P9248"/>
      <c r="Q9248"/>
      <c r="R9248"/>
      <c r="S9248"/>
      <c r="T9248"/>
    </row>
    <row r="9249" spans="16:20" x14ac:dyDescent="0.3">
      <c r="P9249"/>
      <c r="Q9249"/>
      <c r="R9249"/>
      <c r="S9249"/>
      <c r="T9249"/>
    </row>
    <row r="9250" spans="16:20" x14ac:dyDescent="0.3">
      <c r="P9250"/>
      <c r="Q9250"/>
      <c r="R9250"/>
      <c r="S9250"/>
      <c r="T9250"/>
    </row>
    <row r="9251" spans="16:20" x14ac:dyDescent="0.3">
      <c r="P9251"/>
      <c r="Q9251"/>
      <c r="R9251"/>
      <c r="S9251"/>
      <c r="T9251"/>
    </row>
    <row r="9252" spans="16:20" x14ac:dyDescent="0.3">
      <c r="P9252"/>
      <c r="Q9252"/>
      <c r="R9252"/>
      <c r="S9252"/>
      <c r="T9252"/>
    </row>
    <row r="9253" spans="16:20" x14ac:dyDescent="0.3">
      <c r="P9253"/>
      <c r="Q9253"/>
      <c r="R9253"/>
      <c r="S9253"/>
      <c r="T9253"/>
    </row>
    <row r="9254" spans="16:20" x14ac:dyDescent="0.3">
      <c r="P9254"/>
      <c r="Q9254"/>
      <c r="R9254"/>
      <c r="S9254"/>
      <c r="T9254"/>
    </row>
    <row r="9255" spans="16:20" x14ac:dyDescent="0.3">
      <c r="P9255"/>
      <c r="Q9255"/>
      <c r="R9255"/>
      <c r="S9255"/>
      <c r="T9255"/>
    </row>
    <row r="9256" spans="16:20" x14ac:dyDescent="0.3">
      <c r="P9256"/>
      <c r="Q9256"/>
      <c r="R9256"/>
      <c r="S9256"/>
      <c r="T9256"/>
    </row>
    <row r="9257" spans="16:20" x14ac:dyDescent="0.3">
      <c r="P9257"/>
      <c r="Q9257"/>
      <c r="R9257"/>
      <c r="S9257"/>
      <c r="T9257"/>
    </row>
    <row r="9258" spans="16:20" x14ac:dyDescent="0.3">
      <c r="P9258"/>
      <c r="Q9258"/>
      <c r="R9258"/>
      <c r="S9258"/>
      <c r="T9258"/>
    </row>
    <row r="9259" spans="16:20" x14ac:dyDescent="0.3">
      <c r="P9259"/>
      <c r="Q9259"/>
      <c r="R9259"/>
      <c r="S9259"/>
      <c r="T9259"/>
    </row>
    <row r="9260" spans="16:20" x14ac:dyDescent="0.3">
      <c r="P9260"/>
      <c r="Q9260"/>
      <c r="R9260"/>
      <c r="S9260"/>
      <c r="T9260"/>
    </row>
    <row r="9261" spans="16:20" x14ac:dyDescent="0.3">
      <c r="P9261"/>
      <c r="Q9261"/>
      <c r="R9261"/>
      <c r="S9261"/>
      <c r="T9261"/>
    </row>
    <row r="9262" spans="16:20" x14ac:dyDescent="0.3">
      <c r="P9262"/>
      <c r="Q9262"/>
      <c r="R9262"/>
      <c r="S9262"/>
      <c r="T9262"/>
    </row>
    <row r="9263" spans="16:20" x14ac:dyDescent="0.3">
      <c r="P9263"/>
      <c r="Q9263"/>
      <c r="R9263"/>
      <c r="S9263"/>
      <c r="T9263"/>
    </row>
    <row r="9264" spans="16:20" x14ac:dyDescent="0.3">
      <c r="P9264"/>
      <c r="Q9264"/>
      <c r="R9264"/>
      <c r="S9264"/>
      <c r="T9264"/>
    </row>
    <row r="9265" spans="16:20" x14ac:dyDescent="0.3">
      <c r="P9265"/>
      <c r="Q9265"/>
      <c r="R9265"/>
      <c r="S9265"/>
      <c r="T9265"/>
    </row>
    <row r="9266" spans="16:20" x14ac:dyDescent="0.3">
      <c r="P9266"/>
      <c r="Q9266"/>
      <c r="R9266"/>
      <c r="S9266"/>
      <c r="T9266"/>
    </row>
    <row r="9267" spans="16:20" x14ac:dyDescent="0.3">
      <c r="P9267"/>
      <c r="Q9267"/>
      <c r="R9267"/>
      <c r="S9267"/>
      <c r="T9267"/>
    </row>
    <row r="9268" spans="16:20" x14ac:dyDescent="0.3">
      <c r="P9268"/>
      <c r="Q9268"/>
      <c r="R9268"/>
      <c r="S9268"/>
      <c r="T9268"/>
    </row>
    <row r="9269" spans="16:20" x14ac:dyDescent="0.3">
      <c r="P9269"/>
      <c r="Q9269"/>
      <c r="R9269"/>
      <c r="S9269"/>
      <c r="T9269"/>
    </row>
    <row r="9270" spans="16:20" x14ac:dyDescent="0.3">
      <c r="P9270"/>
      <c r="Q9270"/>
      <c r="R9270"/>
      <c r="S9270"/>
      <c r="T9270"/>
    </row>
    <row r="9271" spans="16:20" x14ac:dyDescent="0.3">
      <c r="P9271"/>
      <c r="Q9271"/>
      <c r="R9271"/>
      <c r="S9271"/>
      <c r="T9271"/>
    </row>
    <row r="9272" spans="16:20" x14ac:dyDescent="0.3">
      <c r="P9272"/>
      <c r="Q9272"/>
      <c r="R9272"/>
      <c r="S9272"/>
      <c r="T9272"/>
    </row>
    <row r="9273" spans="16:20" x14ac:dyDescent="0.3">
      <c r="P9273"/>
      <c r="Q9273"/>
      <c r="R9273"/>
      <c r="S9273"/>
      <c r="T9273"/>
    </row>
    <row r="9274" spans="16:20" x14ac:dyDescent="0.3">
      <c r="P9274"/>
      <c r="Q9274"/>
      <c r="R9274"/>
      <c r="S9274"/>
      <c r="T9274"/>
    </row>
    <row r="9275" spans="16:20" x14ac:dyDescent="0.3">
      <c r="P9275"/>
      <c r="Q9275"/>
      <c r="R9275"/>
      <c r="S9275"/>
      <c r="T9275"/>
    </row>
    <row r="9276" spans="16:20" x14ac:dyDescent="0.3">
      <c r="P9276"/>
      <c r="Q9276"/>
      <c r="R9276"/>
      <c r="S9276"/>
      <c r="T9276"/>
    </row>
    <row r="9277" spans="16:20" x14ac:dyDescent="0.3">
      <c r="P9277"/>
      <c r="Q9277"/>
      <c r="R9277"/>
      <c r="S9277"/>
      <c r="T9277"/>
    </row>
    <row r="9278" spans="16:20" x14ac:dyDescent="0.3">
      <c r="P9278"/>
      <c r="Q9278"/>
      <c r="R9278"/>
      <c r="S9278"/>
      <c r="T9278"/>
    </row>
    <row r="9279" spans="16:20" x14ac:dyDescent="0.3">
      <c r="P9279"/>
      <c r="Q9279"/>
      <c r="R9279"/>
      <c r="S9279"/>
      <c r="T9279"/>
    </row>
    <row r="9280" spans="16:20" x14ac:dyDescent="0.3">
      <c r="P9280"/>
      <c r="Q9280"/>
      <c r="R9280"/>
      <c r="S9280"/>
      <c r="T9280"/>
    </row>
    <row r="9281" spans="16:20" x14ac:dyDescent="0.3">
      <c r="P9281"/>
      <c r="Q9281"/>
      <c r="R9281"/>
      <c r="S9281"/>
      <c r="T9281"/>
    </row>
    <row r="9282" spans="16:20" x14ac:dyDescent="0.3">
      <c r="P9282"/>
      <c r="Q9282"/>
      <c r="R9282"/>
      <c r="S9282"/>
      <c r="T9282"/>
    </row>
    <row r="9283" spans="16:20" x14ac:dyDescent="0.3">
      <c r="P9283"/>
      <c r="Q9283"/>
      <c r="R9283"/>
      <c r="S9283"/>
      <c r="T9283"/>
    </row>
    <row r="9284" spans="16:20" x14ac:dyDescent="0.3">
      <c r="P9284"/>
      <c r="Q9284"/>
      <c r="R9284"/>
      <c r="S9284"/>
      <c r="T9284"/>
    </row>
    <row r="9285" spans="16:20" x14ac:dyDescent="0.3">
      <c r="P9285"/>
      <c r="Q9285"/>
      <c r="R9285"/>
      <c r="S9285"/>
      <c r="T9285"/>
    </row>
    <row r="9286" spans="16:20" x14ac:dyDescent="0.3">
      <c r="P9286"/>
      <c r="Q9286"/>
      <c r="R9286"/>
      <c r="S9286"/>
      <c r="T9286"/>
    </row>
    <row r="9287" spans="16:20" x14ac:dyDescent="0.3">
      <c r="P9287"/>
      <c r="Q9287"/>
      <c r="R9287"/>
      <c r="S9287"/>
      <c r="T9287"/>
    </row>
    <row r="9288" spans="16:20" x14ac:dyDescent="0.3">
      <c r="P9288"/>
      <c r="Q9288"/>
      <c r="R9288"/>
      <c r="S9288"/>
      <c r="T9288"/>
    </row>
    <row r="9289" spans="16:20" x14ac:dyDescent="0.3">
      <c r="P9289"/>
      <c r="Q9289"/>
      <c r="R9289"/>
      <c r="S9289"/>
      <c r="T9289"/>
    </row>
    <row r="9290" spans="16:20" x14ac:dyDescent="0.3">
      <c r="P9290"/>
      <c r="Q9290"/>
      <c r="R9290"/>
      <c r="S9290"/>
      <c r="T9290"/>
    </row>
    <row r="9291" spans="16:20" x14ac:dyDescent="0.3">
      <c r="P9291"/>
      <c r="Q9291"/>
      <c r="R9291"/>
      <c r="S9291"/>
      <c r="T9291"/>
    </row>
    <row r="9292" spans="16:20" x14ac:dyDescent="0.3">
      <c r="P9292"/>
      <c r="Q9292"/>
      <c r="R9292"/>
      <c r="S9292"/>
      <c r="T9292"/>
    </row>
    <row r="9293" spans="16:20" x14ac:dyDescent="0.3">
      <c r="P9293"/>
      <c r="Q9293"/>
      <c r="R9293"/>
      <c r="S9293"/>
      <c r="T9293"/>
    </row>
    <row r="9294" spans="16:20" x14ac:dyDescent="0.3">
      <c r="P9294"/>
      <c r="Q9294"/>
      <c r="R9294"/>
      <c r="S9294"/>
      <c r="T9294"/>
    </row>
    <row r="9295" spans="16:20" x14ac:dyDescent="0.3">
      <c r="P9295"/>
      <c r="Q9295"/>
      <c r="R9295"/>
      <c r="S9295"/>
      <c r="T9295"/>
    </row>
    <row r="9296" spans="16:20" x14ac:dyDescent="0.3">
      <c r="P9296"/>
      <c r="Q9296"/>
      <c r="R9296"/>
      <c r="S9296"/>
      <c r="T9296"/>
    </row>
    <row r="9297" spans="16:20" x14ac:dyDescent="0.3">
      <c r="P9297"/>
      <c r="Q9297"/>
      <c r="R9297"/>
      <c r="S9297"/>
      <c r="T9297"/>
    </row>
    <row r="9298" spans="16:20" x14ac:dyDescent="0.3">
      <c r="P9298"/>
      <c r="Q9298"/>
      <c r="R9298"/>
      <c r="S9298"/>
      <c r="T9298"/>
    </row>
    <row r="9299" spans="16:20" x14ac:dyDescent="0.3">
      <c r="P9299"/>
      <c r="Q9299"/>
      <c r="R9299"/>
      <c r="S9299"/>
      <c r="T9299"/>
    </row>
    <row r="9300" spans="16:20" x14ac:dyDescent="0.3">
      <c r="P9300"/>
      <c r="Q9300"/>
      <c r="R9300"/>
      <c r="S9300"/>
      <c r="T9300"/>
    </row>
    <row r="9301" spans="16:20" x14ac:dyDescent="0.3">
      <c r="P9301"/>
      <c r="Q9301"/>
      <c r="R9301"/>
      <c r="S9301"/>
      <c r="T9301"/>
    </row>
    <row r="9302" spans="16:20" x14ac:dyDescent="0.3">
      <c r="P9302"/>
      <c r="Q9302"/>
      <c r="R9302"/>
      <c r="S9302"/>
      <c r="T9302"/>
    </row>
    <row r="9303" spans="16:20" x14ac:dyDescent="0.3">
      <c r="P9303"/>
      <c r="Q9303"/>
      <c r="R9303"/>
      <c r="S9303"/>
      <c r="T9303"/>
    </row>
    <row r="9304" spans="16:20" x14ac:dyDescent="0.3">
      <c r="P9304"/>
      <c r="Q9304"/>
      <c r="R9304"/>
      <c r="S9304"/>
      <c r="T9304"/>
    </row>
    <row r="9305" spans="16:20" x14ac:dyDescent="0.3">
      <c r="P9305"/>
      <c r="Q9305"/>
      <c r="R9305"/>
      <c r="S9305"/>
      <c r="T9305"/>
    </row>
    <row r="9306" spans="16:20" x14ac:dyDescent="0.3">
      <c r="P9306"/>
      <c r="Q9306"/>
      <c r="R9306"/>
      <c r="S9306"/>
      <c r="T9306"/>
    </row>
    <row r="9307" spans="16:20" x14ac:dyDescent="0.3">
      <c r="P9307"/>
      <c r="Q9307"/>
      <c r="R9307"/>
      <c r="S9307"/>
      <c r="T9307"/>
    </row>
    <row r="9308" spans="16:20" x14ac:dyDescent="0.3">
      <c r="P9308"/>
      <c r="Q9308"/>
      <c r="R9308"/>
      <c r="S9308"/>
      <c r="T9308"/>
    </row>
    <row r="9309" spans="16:20" x14ac:dyDescent="0.3">
      <c r="P9309"/>
      <c r="Q9309"/>
      <c r="R9309"/>
      <c r="S9309"/>
      <c r="T9309"/>
    </row>
    <row r="9310" spans="16:20" x14ac:dyDescent="0.3">
      <c r="P9310"/>
      <c r="Q9310"/>
      <c r="R9310"/>
      <c r="S9310"/>
      <c r="T9310"/>
    </row>
    <row r="9311" spans="16:20" x14ac:dyDescent="0.3">
      <c r="P9311"/>
      <c r="Q9311"/>
      <c r="R9311"/>
      <c r="S9311"/>
      <c r="T9311"/>
    </row>
    <row r="9312" spans="16:20" x14ac:dyDescent="0.3">
      <c r="P9312"/>
      <c r="Q9312"/>
      <c r="R9312"/>
      <c r="S9312"/>
      <c r="T9312"/>
    </row>
    <row r="9313" spans="16:20" x14ac:dyDescent="0.3">
      <c r="P9313"/>
      <c r="Q9313"/>
      <c r="R9313"/>
      <c r="S9313"/>
      <c r="T9313"/>
    </row>
    <row r="9314" spans="16:20" x14ac:dyDescent="0.3">
      <c r="P9314"/>
      <c r="Q9314"/>
      <c r="R9314"/>
      <c r="S9314"/>
      <c r="T9314"/>
    </row>
    <row r="9315" spans="16:20" x14ac:dyDescent="0.3">
      <c r="P9315"/>
      <c r="Q9315"/>
      <c r="R9315"/>
      <c r="S9315"/>
      <c r="T9315"/>
    </row>
    <row r="9316" spans="16:20" x14ac:dyDescent="0.3">
      <c r="P9316"/>
      <c r="Q9316"/>
      <c r="R9316"/>
      <c r="S9316"/>
      <c r="T9316"/>
    </row>
    <row r="9317" spans="16:20" x14ac:dyDescent="0.3">
      <c r="P9317"/>
      <c r="Q9317"/>
      <c r="R9317"/>
      <c r="S9317"/>
      <c r="T9317"/>
    </row>
    <row r="9318" spans="16:20" x14ac:dyDescent="0.3">
      <c r="P9318"/>
      <c r="Q9318"/>
      <c r="R9318"/>
      <c r="S9318"/>
      <c r="T9318"/>
    </row>
    <row r="9319" spans="16:20" x14ac:dyDescent="0.3">
      <c r="P9319"/>
      <c r="Q9319"/>
      <c r="R9319"/>
      <c r="S9319"/>
      <c r="T9319"/>
    </row>
    <row r="9320" spans="16:20" x14ac:dyDescent="0.3">
      <c r="P9320"/>
      <c r="Q9320"/>
      <c r="R9320"/>
      <c r="S9320"/>
      <c r="T9320"/>
    </row>
    <row r="9321" spans="16:20" x14ac:dyDescent="0.3">
      <c r="P9321"/>
      <c r="Q9321"/>
      <c r="R9321"/>
      <c r="S9321"/>
      <c r="T9321"/>
    </row>
    <row r="9322" spans="16:20" x14ac:dyDescent="0.3">
      <c r="P9322"/>
      <c r="Q9322"/>
      <c r="R9322"/>
      <c r="S9322"/>
      <c r="T9322"/>
    </row>
    <row r="9323" spans="16:20" x14ac:dyDescent="0.3">
      <c r="P9323"/>
      <c r="Q9323"/>
      <c r="R9323"/>
      <c r="S9323"/>
      <c r="T9323"/>
    </row>
    <row r="9324" spans="16:20" x14ac:dyDescent="0.3">
      <c r="P9324"/>
      <c r="Q9324"/>
      <c r="R9324"/>
      <c r="S9324"/>
      <c r="T9324"/>
    </row>
    <row r="9325" spans="16:20" x14ac:dyDescent="0.3">
      <c r="P9325"/>
      <c r="Q9325"/>
      <c r="R9325"/>
      <c r="S9325"/>
      <c r="T9325"/>
    </row>
    <row r="9326" spans="16:20" x14ac:dyDescent="0.3">
      <c r="P9326"/>
      <c r="Q9326"/>
      <c r="R9326"/>
      <c r="S9326"/>
      <c r="T9326"/>
    </row>
    <row r="9327" spans="16:20" x14ac:dyDescent="0.3">
      <c r="P9327"/>
      <c r="Q9327"/>
      <c r="R9327"/>
      <c r="S9327"/>
      <c r="T9327"/>
    </row>
    <row r="9328" spans="16:20" x14ac:dyDescent="0.3">
      <c r="P9328"/>
      <c r="Q9328"/>
      <c r="R9328"/>
      <c r="S9328"/>
      <c r="T9328"/>
    </row>
    <row r="9329" spans="16:20" x14ac:dyDescent="0.3">
      <c r="P9329"/>
      <c r="Q9329"/>
      <c r="R9329"/>
      <c r="S9329"/>
      <c r="T9329"/>
    </row>
    <row r="9330" spans="16:20" x14ac:dyDescent="0.3">
      <c r="P9330"/>
      <c r="Q9330"/>
      <c r="R9330"/>
      <c r="S9330"/>
      <c r="T9330"/>
    </row>
    <row r="9331" spans="16:20" x14ac:dyDescent="0.3">
      <c r="P9331"/>
      <c r="Q9331"/>
      <c r="R9331"/>
      <c r="S9331"/>
      <c r="T9331"/>
    </row>
    <row r="9332" spans="16:20" x14ac:dyDescent="0.3">
      <c r="P9332"/>
      <c r="Q9332"/>
      <c r="R9332"/>
      <c r="S9332"/>
      <c r="T9332"/>
    </row>
    <row r="9333" spans="16:20" x14ac:dyDescent="0.3">
      <c r="P9333"/>
      <c r="Q9333"/>
      <c r="R9333"/>
      <c r="S9333"/>
      <c r="T9333"/>
    </row>
    <row r="9334" spans="16:20" x14ac:dyDescent="0.3">
      <c r="P9334"/>
      <c r="Q9334"/>
      <c r="R9334"/>
      <c r="S9334"/>
      <c r="T9334"/>
    </row>
    <row r="9335" spans="16:20" x14ac:dyDescent="0.3">
      <c r="P9335"/>
      <c r="Q9335"/>
      <c r="R9335"/>
      <c r="S9335"/>
      <c r="T9335"/>
    </row>
    <row r="9336" spans="16:20" x14ac:dyDescent="0.3">
      <c r="P9336"/>
      <c r="Q9336"/>
      <c r="R9336"/>
      <c r="S9336"/>
      <c r="T9336"/>
    </row>
    <row r="9337" spans="16:20" x14ac:dyDescent="0.3">
      <c r="P9337"/>
      <c r="Q9337"/>
      <c r="R9337"/>
      <c r="S9337"/>
      <c r="T9337"/>
    </row>
    <row r="9338" spans="16:20" x14ac:dyDescent="0.3">
      <c r="P9338"/>
      <c r="Q9338"/>
      <c r="R9338"/>
      <c r="S9338"/>
      <c r="T9338"/>
    </row>
    <row r="9339" spans="16:20" x14ac:dyDescent="0.3">
      <c r="P9339"/>
      <c r="Q9339"/>
      <c r="R9339"/>
      <c r="S9339"/>
      <c r="T9339"/>
    </row>
    <row r="9340" spans="16:20" x14ac:dyDescent="0.3">
      <c r="P9340"/>
      <c r="Q9340"/>
      <c r="R9340"/>
      <c r="S9340"/>
      <c r="T9340"/>
    </row>
    <row r="9341" spans="16:20" x14ac:dyDescent="0.3">
      <c r="P9341"/>
      <c r="Q9341"/>
      <c r="R9341"/>
      <c r="S9341"/>
      <c r="T9341"/>
    </row>
    <row r="9342" spans="16:20" x14ac:dyDescent="0.3">
      <c r="P9342"/>
      <c r="Q9342"/>
      <c r="R9342"/>
      <c r="S9342"/>
      <c r="T9342"/>
    </row>
    <row r="9343" spans="16:20" x14ac:dyDescent="0.3">
      <c r="P9343"/>
      <c r="Q9343"/>
      <c r="R9343"/>
      <c r="S9343"/>
      <c r="T9343"/>
    </row>
    <row r="9344" spans="16:20" x14ac:dyDescent="0.3">
      <c r="P9344"/>
      <c r="Q9344"/>
      <c r="R9344"/>
      <c r="S9344"/>
      <c r="T9344"/>
    </row>
    <row r="9345" spans="16:20" x14ac:dyDescent="0.3">
      <c r="P9345"/>
      <c r="Q9345"/>
      <c r="R9345"/>
      <c r="S9345"/>
      <c r="T9345"/>
    </row>
    <row r="9346" spans="16:20" x14ac:dyDescent="0.3">
      <c r="P9346"/>
      <c r="Q9346"/>
      <c r="R9346"/>
      <c r="S9346"/>
      <c r="T9346"/>
    </row>
    <row r="9347" spans="16:20" x14ac:dyDescent="0.3">
      <c r="P9347"/>
      <c r="Q9347"/>
      <c r="R9347"/>
      <c r="S9347"/>
      <c r="T9347"/>
    </row>
    <row r="9348" spans="16:20" x14ac:dyDescent="0.3">
      <c r="P9348"/>
      <c r="Q9348"/>
      <c r="R9348"/>
      <c r="S9348"/>
      <c r="T9348"/>
    </row>
    <row r="9349" spans="16:20" x14ac:dyDescent="0.3">
      <c r="P9349"/>
      <c r="Q9349"/>
      <c r="R9349"/>
      <c r="S9349"/>
      <c r="T9349"/>
    </row>
    <row r="9350" spans="16:20" x14ac:dyDescent="0.3">
      <c r="P9350"/>
      <c r="Q9350"/>
      <c r="R9350"/>
      <c r="S9350"/>
      <c r="T9350"/>
    </row>
    <row r="9351" spans="16:20" x14ac:dyDescent="0.3">
      <c r="P9351"/>
      <c r="Q9351"/>
      <c r="R9351"/>
      <c r="S9351"/>
      <c r="T9351"/>
    </row>
    <row r="9352" spans="16:20" x14ac:dyDescent="0.3">
      <c r="P9352"/>
      <c r="Q9352"/>
      <c r="R9352"/>
      <c r="S9352"/>
      <c r="T9352"/>
    </row>
    <row r="9353" spans="16:20" x14ac:dyDescent="0.3">
      <c r="P9353"/>
      <c r="Q9353"/>
      <c r="R9353"/>
      <c r="S9353"/>
      <c r="T9353"/>
    </row>
    <row r="9354" spans="16:20" x14ac:dyDescent="0.3">
      <c r="P9354"/>
      <c r="Q9354"/>
      <c r="R9354"/>
      <c r="S9354"/>
      <c r="T9354"/>
    </row>
    <row r="9355" spans="16:20" x14ac:dyDescent="0.3">
      <c r="P9355"/>
      <c r="Q9355"/>
      <c r="R9355"/>
      <c r="S9355"/>
      <c r="T9355"/>
    </row>
    <row r="9356" spans="16:20" x14ac:dyDescent="0.3">
      <c r="P9356"/>
      <c r="Q9356"/>
      <c r="R9356"/>
      <c r="S9356"/>
      <c r="T9356"/>
    </row>
    <row r="9357" spans="16:20" x14ac:dyDescent="0.3">
      <c r="P9357"/>
      <c r="Q9357"/>
      <c r="R9357"/>
      <c r="S9357"/>
      <c r="T9357"/>
    </row>
    <row r="9358" spans="16:20" x14ac:dyDescent="0.3">
      <c r="P9358"/>
      <c r="Q9358"/>
      <c r="R9358"/>
      <c r="S9358"/>
      <c r="T9358"/>
    </row>
    <row r="9359" spans="16:20" x14ac:dyDescent="0.3">
      <c r="P9359"/>
      <c r="Q9359"/>
      <c r="R9359"/>
      <c r="S9359"/>
      <c r="T9359"/>
    </row>
    <row r="9360" spans="16:20" x14ac:dyDescent="0.3">
      <c r="P9360"/>
      <c r="Q9360"/>
      <c r="R9360"/>
      <c r="S9360"/>
      <c r="T9360"/>
    </row>
    <row r="9361" spans="16:20" x14ac:dyDescent="0.3">
      <c r="P9361"/>
      <c r="Q9361"/>
      <c r="R9361"/>
      <c r="S9361"/>
      <c r="T9361"/>
    </row>
    <row r="9362" spans="16:20" x14ac:dyDescent="0.3">
      <c r="P9362"/>
      <c r="Q9362"/>
      <c r="R9362"/>
      <c r="S9362"/>
      <c r="T9362"/>
    </row>
    <row r="9363" spans="16:20" x14ac:dyDescent="0.3">
      <c r="P9363"/>
      <c r="Q9363"/>
      <c r="R9363"/>
      <c r="S9363"/>
      <c r="T9363"/>
    </row>
    <row r="9364" spans="16:20" x14ac:dyDescent="0.3">
      <c r="P9364"/>
      <c r="Q9364"/>
      <c r="R9364"/>
      <c r="S9364"/>
      <c r="T9364"/>
    </row>
    <row r="9365" spans="16:20" x14ac:dyDescent="0.3">
      <c r="P9365"/>
      <c r="Q9365"/>
      <c r="R9365"/>
      <c r="S9365"/>
      <c r="T9365"/>
    </row>
    <row r="9366" spans="16:20" x14ac:dyDescent="0.3">
      <c r="P9366"/>
      <c r="Q9366"/>
      <c r="R9366"/>
      <c r="S9366"/>
      <c r="T9366"/>
    </row>
    <row r="9367" spans="16:20" x14ac:dyDescent="0.3">
      <c r="P9367"/>
      <c r="Q9367"/>
      <c r="R9367"/>
      <c r="S9367"/>
      <c r="T9367"/>
    </row>
    <row r="9368" spans="16:20" x14ac:dyDescent="0.3">
      <c r="P9368"/>
      <c r="Q9368"/>
      <c r="R9368"/>
      <c r="S9368"/>
      <c r="T9368"/>
    </row>
    <row r="9369" spans="16:20" x14ac:dyDescent="0.3">
      <c r="P9369"/>
      <c r="Q9369"/>
      <c r="R9369"/>
      <c r="S9369"/>
      <c r="T9369"/>
    </row>
    <row r="9370" spans="16:20" x14ac:dyDescent="0.3">
      <c r="P9370"/>
      <c r="Q9370"/>
      <c r="R9370"/>
      <c r="S9370"/>
      <c r="T9370"/>
    </row>
    <row r="9371" spans="16:20" x14ac:dyDescent="0.3">
      <c r="P9371"/>
      <c r="Q9371"/>
      <c r="R9371"/>
      <c r="S9371"/>
      <c r="T9371"/>
    </row>
    <row r="9372" spans="16:20" x14ac:dyDescent="0.3">
      <c r="P9372"/>
      <c r="Q9372"/>
      <c r="R9372"/>
      <c r="S9372"/>
      <c r="T9372"/>
    </row>
    <row r="9373" spans="16:20" x14ac:dyDescent="0.3">
      <c r="P9373"/>
      <c r="Q9373"/>
      <c r="R9373"/>
      <c r="S9373"/>
      <c r="T9373"/>
    </row>
    <row r="9374" spans="16:20" x14ac:dyDescent="0.3">
      <c r="P9374"/>
      <c r="Q9374"/>
      <c r="R9374"/>
      <c r="S9374"/>
      <c r="T9374"/>
    </row>
    <row r="9375" spans="16:20" x14ac:dyDescent="0.3">
      <c r="P9375"/>
      <c r="Q9375"/>
      <c r="R9375"/>
      <c r="S9375"/>
      <c r="T9375"/>
    </row>
    <row r="9376" spans="16:20" x14ac:dyDescent="0.3">
      <c r="P9376"/>
      <c r="Q9376"/>
      <c r="R9376"/>
      <c r="S9376"/>
      <c r="T9376"/>
    </row>
    <row r="9377" spans="16:20" x14ac:dyDescent="0.3">
      <c r="P9377"/>
      <c r="Q9377"/>
      <c r="R9377"/>
      <c r="S9377"/>
      <c r="T9377"/>
    </row>
    <row r="9378" spans="16:20" x14ac:dyDescent="0.3">
      <c r="P9378"/>
      <c r="Q9378"/>
      <c r="R9378"/>
      <c r="S9378"/>
      <c r="T9378"/>
    </row>
    <row r="9379" spans="16:20" x14ac:dyDescent="0.3">
      <c r="P9379"/>
      <c r="Q9379"/>
      <c r="R9379"/>
      <c r="S9379"/>
      <c r="T9379"/>
    </row>
    <row r="9380" spans="16:20" x14ac:dyDescent="0.3">
      <c r="P9380"/>
      <c r="Q9380"/>
      <c r="R9380"/>
      <c r="S9380"/>
      <c r="T9380"/>
    </row>
    <row r="9381" spans="16:20" x14ac:dyDescent="0.3">
      <c r="P9381"/>
      <c r="Q9381"/>
      <c r="R9381"/>
      <c r="S9381"/>
      <c r="T9381"/>
    </row>
    <row r="9382" spans="16:20" x14ac:dyDescent="0.3">
      <c r="P9382"/>
      <c r="Q9382"/>
      <c r="R9382"/>
      <c r="S9382"/>
      <c r="T9382"/>
    </row>
    <row r="9383" spans="16:20" x14ac:dyDescent="0.3">
      <c r="P9383"/>
      <c r="Q9383"/>
      <c r="R9383"/>
      <c r="S9383"/>
      <c r="T9383"/>
    </row>
    <row r="9384" spans="16:20" x14ac:dyDescent="0.3">
      <c r="P9384"/>
      <c r="Q9384"/>
      <c r="R9384"/>
      <c r="S9384"/>
      <c r="T9384"/>
    </row>
    <row r="9385" spans="16:20" x14ac:dyDescent="0.3">
      <c r="P9385"/>
      <c r="Q9385"/>
      <c r="R9385"/>
      <c r="S9385"/>
      <c r="T9385"/>
    </row>
    <row r="9386" spans="16:20" x14ac:dyDescent="0.3">
      <c r="P9386"/>
      <c r="Q9386"/>
      <c r="R9386"/>
      <c r="S9386"/>
      <c r="T9386"/>
    </row>
    <row r="9387" spans="16:20" x14ac:dyDescent="0.3">
      <c r="P9387"/>
      <c r="Q9387"/>
      <c r="R9387"/>
      <c r="S9387"/>
      <c r="T9387"/>
    </row>
    <row r="9388" spans="16:20" x14ac:dyDescent="0.3">
      <c r="P9388"/>
      <c r="Q9388"/>
      <c r="R9388"/>
      <c r="S9388"/>
      <c r="T9388"/>
    </row>
    <row r="9389" spans="16:20" x14ac:dyDescent="0.3">
      <c r="P9389"/>
      <c r="Q9389"/>
      <c r="R9389"/>
      <c r="S9389"/>
      <c r="T9389"/>
    </row>
    <row r="9390" spans="16:20" x14ac:dyDescent="0.3">
      <c r="P9390"/>
      <c r="Q9390"/>
      <c r="R9390"/>
      <c r="S9390"/>
      <c r="T9390"/>
    </row>
    <row r="9391" spans="16:20" x14ac:dyDescent="0.3">
      <c r="P9391"/>
      <c r="Q9391"/>
      <c r="R9391"/>
      <c r="S9391"/>
      <c r="T9391"/>
    </row>
    <row r="9392" spans="16:20" x14ac:dyDescent="0.3">
      <c r="P9392"/>
      <c r="Q9392"/>
      <c r="R9392"/>
      <c r="S9392"/>
      <c r="T9392"/>
    </row>
    <row r="9393" spans="16:20" x14ac:dyDescent="0.3">
      <c r="P9393"/>
      <c r="Q9393"/>
      <c r="R9393"/>
      <c r="S9393"/>
      <c r="T9393"/>
    </row>
    <row r="9394" spans="16:20" x14ac:dyDescent="0.3">
      <c r="P9394"/>
      <c r="Q9394"/>
      <c r="R9394"/>
      <c r="S9394"/>
      <c r="T9394"/>
    </row>
    <row r="9395" spans="16:20" x14ac:dyDescent="0.3">
      <c r="P9395"/>
      <c r="Q9395"/>
      <c r="R9395"/>
      <c r="S9395"/>
      <c r="T9395"/>
    </row>
    <row r="9396" spans="16:20" x14ac:dyDescent="0.3">
      <c r="P9396"/>
      <c r="Q9396"/>
      <c r="R9396"/>
      <c r="S9396"/>
      <c r="T9396"/>
    </row>
    <row r="9397" spans="16:20" x14ac:dyDescent="0.3">
      <c r="P9397"/>
      <c r="Q9397"/>
      <c r="R9397"/>
      <c r="S9397"/>
      <c r="T9397"/>
    </row>
    <row r="9398" spans="16:20" x14ac:dyDescent="0.3">
      <c r="P9398"/>
      <c r="Q9398"/>
      <c r="R9398"/>
      <c r="S9398"/>
      <c r="T9398"/>
    </row>
    <row r="9399" spans="16:20" x14ac:dyDescent="0.3">
      <c r="P9399"/>
      <c r="Q9399"/>
      <c r="R9399"/>
      <c r="S9399"/>
      <c r="T9399"/>
    </row>
    <row r="9400" spans="16:20" x14ac:dyDescent="0.3">
      <c r="P9400"/>
      <c r="Q9400"/>
      <c r="R9400"/>
      <c r="S9400"/>
      <c r="T9400"/>
    </row>
    <row r="9401" spans="16:20" x14ac:dyDescent="0.3">
      <c r="P9401"/>
      <c r="Q9401"/>
      <c r="R9401"/>
      <c r="S9401"/>
      <c r="T9401"/>
    </row>
    <row r="9402" spans="16:20" x14ac:dyDescent="0.3">
      <c r="P9402"/>
      <c r="Q9402"/>
      <c r="R9402"/>
      <c r="S9402"/>
      <c r="T9402"/>
    </row>
    <row r="9403" spans="16:20" x14ac:dyDescent="0.3">
      <c r="P9403"/>
      <c r="Q9403"/>
      <c r="R9403"/>
      <c r="S9403"/>
      <c r="T9403"/>
    </row>
    <row r="9404" spans="16:20" x14ac:dyDescent="0.3">
      <c r="P9404"/>
      <c r="Q9404"/>
      <c r="R9404"/>
      <c r="S9404"/>
      <c r="T9404"/>
    </row>
    <row r="9405" spans="16:20" x14ac:dyDescent="0.3">
      <c r="P9405"/>
      <c r="Q9405"/>
      <c r="R9405"/>
      <c r="S9405"/>
      <c r="T9405"/>
    </row>
    <row r="9406" spans="16:20" x14ac:dyDescent="0.3">
      <c r="P9406"/>
      <c r="Q9406"/>
      <c r="R9406"/>
      <c r="S9406"/>
      <c r="T9406"/>
    </row>
    <row r="9407" spans="16:20" x14ac:dyDescent="0.3">
      <c r="P9407"/>
      <c r="Q9407"/>
      <c r="R9407"/>
      <c r="S9407"/>
      <c r="T9407"/>
    </row>
    <row r="9408" spans="16:20" x14ac:dyDescent="0.3">
      <c r="P9408"/>
      <c r="Q9408"/>
      <c r="R9408"/>
      <c r="S9408"/>
      <c r="T9408"/>
    </row>
    <row r="9409" spans="16:20" x14ac:dyDescent="0.3">
      <c r="P9409"/>
      <c r="Q9409"/>
      <c r="R9409"/>
      <c r="S9409"/>
      <c r="T9409"/>
    </row>
    <row r="9410" spans="16:20" x14ac:dyDescent="0.3">
      <c r="P9410"/>
      <c r="Q9410"/>
      <c r="R9410"/>
      <c r="S9410"/>
      <c r="T9410"/>
    </row>
    <row r="9411" spans="16:20" x14ac:dyDescent="0.3">
      <c r="P9411"/>
      <c r="Q9411"/>
      <c r="R9411"/>
      <c r="S9411"/>
      <c r="T9411"/>
    </row>
    <row r="9412" spans="16:20" x14ac:dyDescent="0.3">
      <c r="P9412"/>
      <c r="Q9412"/>
      <c r="R9412"/>
      <c r="S9412"/>
      <c r="T9412"/>
    </row>
    <row r="9413" spans="16:20" x14ac:dyDescent="0.3">
      <c r="P9413"/>
      <c r="Q9413"/>
      <c r="R9413"/>
      <c r="S9413"/>
      <c r="T9413"/>
    </row>
    <row r="9414" spans="16:20" x14ac:dyDescent="0.3">
      <c r="P9414"/>
      <c r="Q9414"/>
      <c r="R9414"/>
      <c r="S9414"/>
      <c r="T9414"/>
    </row>
    <row r="9415" spans="16:20" x14ac:dyDescent="0.3">
      <c r="P9415"/>
      <c r="Q9415"/>
      <c r="R9415"/>
      <c r="S9415"/>
      <c r="T9415"/>
    </row>
    <row r="9416" spans="16:20" x14ac:dyDescent="0.3">
      <c r="P9416"/>
      <c r="Q9416"/>
      <c r="R9416"/>
      <c r="S9416"/>
      <c r="T9416"/>
    </row>
    <row r="9417" spans="16:20" x14ac:dyDescent="0.3">
      <c r="P9417"/>
      <c r="Q9417"/>
      <c r="R9417"/>
      <c r="S9417"/>
      <c r="T9417"/>
    </row>
    <row r="9418" spans="16:20" x14ac:dyDescent="0.3">
      <c r="P9418"/>
      <c r="Q9418"/>
      <c r="R9418"/>
      <c r="S9418"/>
      <c r="T9418"/>
    </row>
    <row r="9419" spans="16:20" x14ac:dyDescent="0.3">
      <c r="P9419"/>
      <c r="Q9419"/>
      <c r="R9419"/>
      <c r="S9419"/>
      <c r="T9419"/>
    </row>
    <row r="9420" spans="16:20" x14ac:dyDescent="0.3">
      <c r="P9420"/>
      <c r="Q9420"/>
      <c r="R9420"/>
      <c r="S9420"/>
      <c r="T9420"/>
    </row>
    <row r="9421" spans="16:20" x14ac:dyDescent="0.3">
      <c r="P9421"/>
      <c r="Q9421"/>
      <c r="R9421"/>
      <c r="S9421"/>
      <c r="T9421"/>
    </row>
    <row r="9422" spans="16:20" x14ac:dyDescent="0.3">
      <c r="P9422"/>
      <c r="Q9422"/>
      <c r="R9422"/>
      <c r="S9422"/>
      <c r="T9422"/>
    </row>
    <row r="9423" spans="16:20" x14ac:dyDescent="0.3">
      <c r="P9423"/>
      <c r="Q9423"/>
      <c r="R9423"/>
      <c r="S9423"/>
      <c r="T9423"/>
    </row>
    <row r="9424" spans="16:20" x14ac:dyDescent="0.3">
      <c r="P9424"/>
      <c r="Q9424"/>
      <c r="R9424"/>
      <c r="S9424"/>
      <c r="T9424"/>
    </row>
    <row r="9425" spans="16:20" x14ac:dyDescent="0.3">
      <c r="P9425"/>
      <c r="Q9425"/>
      <c r="R9425"/>
      <c r="S9425"/>
      <c r="T9425"/>
    </row>
    <row r="9426" spans="16:20" x14ac:dyDescent="0.3">
      <c r="P9426"/>
      <c r="Q9426"/>
      <c r="R9426"/>
      <c r="S9426"/>
      <c r="T9426"/>
    </row>
    <row r="9427" spans="16:20" x14ac:dyDescent="0.3">
      <c r="P9427"/>
      <c r="Q9427"/>
      <c r="R9427"/>
      <c r="S9427"/>
      <c r="T9427"/>
    </row>
    <row r="9428" spans="16:20" x14ac:dyDescent="0.3">
      <c r="P9428"/>
      <c r="Q9428"/>
      <c r="R9428"/>
      <c r="S9428"/>
      <c r="T9428"/>
    </row>
    <row r="9429" spans="16:20" x14ac:dyDescent="0.3">
      <c r="P9429"/>
      <c r="Q9429"/>
      <c r="R9429"/>
      <c r="S9429"/>
      <c r="T9429"/>
    </row>
    <row r="9430" spans="16:20" x14ac:dyDescent="0.3">
      <c r="P9430"/>
      <c r="Q9430"/>
      <c r="R9430"/>
      <c r="S9430"/>
      <c r="T9430"/>
    </row>
    <row r="9431" spans="16:20" x14ac:dyDescent="0.3">
      <c r="P9431"/>
      <c r="Q9431"/>
      <c r="R9431"/>
      <c r="S9431"/>
      <c r="T9431"/>
    </row>
    <row r="9432" spans="16:20" x14ac:dyDescent="0.3">
      <c r="P9432"/>
      <c r="Q9432"/>
      <c r="R9432"/>
      <c r="S9432"/>
      <c r="T9432"/>
    </row>
    <row r="9433" spans="16:20" x14ac:dyDescent="0.3">
      <c r="P9433"/>
      <c r="Q9433"/>
      <c r="R9433"/>
      <c r="S9433"/>
      <c r="T9433"/>
    </row>
    <row r="9434" spans="16:20" x14ac:dyDescent="0.3">
      <c r="P9434"/>
      <c r="Q9434"/>
      <c r="R9434"/>
      <c r="S9434"/>
      <c r="T9434"/>
    </row>
    <row r="9435" spans="16:20" x14ac:dyDescent="0.3">
      <c r="P9435"/>
      <c r="Q9435"/>
      <c r="R9435"/>
      <c r="S9435"/>
      <c r="T9435"/>
    </row>
    <row r="9436" spans="16:20" x14ac:dyDescent="0.3">
      <c r="P9436"/>
      <c r="Q9436"/>
      <c r="R9436"/>
      <c r="S9436"/>
      <c r="T9436"/>
    </row>
    <row r="9437" spans="16:20" x14ac:dyDescent="0.3">
      <c r="P9437"/>
      <c r="Q9437"/>
      <c r="R9437"/>
      <c r="S9437"/>
      <c r="T9437"/>
    </row>
    <row r="9438" spans="16:20" x14ac:dyDescent="0.3">
      <c r="P9438"/>
      <c r="Q9438"/>
      <c r="R9438"/>
      <c r="S9438"/>
      <c r="T9438"/>
    </row>
    <row r="9439" spans="16:20" x14ac:dyDescent="0.3">
      <c r="P9439"/>
      <c r="Q9439"/>
      <c r="R9439"/>
      <c r="S9439"/>
      <c r="T9439"/>
    </row>
    <row r="9440" spans="16:20" x14ac:dyDescent="0.3">
      <c r="P9440"/>
      <c r="Q9440"/>
      <c r="R9440"/>
      <c r="S9440"/>
      <c r="T9440"/>
    </row>
    <row r="9441" spans="16:20" x14ac:dyDescent="0.3">
      <c r="P9441"/>
      <c r="Q9441"/>
      <c r="R9441"/>
      <c r="S9441"/>
      <c r="T9441"/>
    </row>
    <row r="9442" spans="16:20" x14ac:dyDescent="0.3">
      <c r="P9442"/>
      <c r="Q9442"/>
      <c r="R9442"/>
      <c r="S9442"/>
      <c r="T9442"/>
    </row>
    <row r="9443" spans="16:20" x14ac:dyDescent="0.3">
      <c r="P9443"/>
      <c r="Q9443"/>
      <c r="R9443"/>
      <c r="S9443"/>
      <c r="T9443"/>
    </row>
    <row r="9444" spans="16:20" x14ac:dyDescent="0.3">
      <c r="P9444"/>
      <c r="Q9444"/>
      <c r="R9444"/>
      <c r="S9444"/>
      <c r="T9444"/>
    </row>
    <row r="9445" spans="16:20" x14ac:dyDescent="0.3">
      <c r="P9445"/>
      <c r="Q9445"/>
      <c r="R9445"/>
      <c r="S9445"/>
      <c r="T9445"/>
    </row>
    <row r="9446" spans="16:20" x14ac:dyDescent="0.3">
      <c r="P9446"/>
      <c r="Q9446"/>
      <c r="R9446"/>
      <c r="S9446"/>
      <c r="T9446"/>
    </row>
    <row r="9447" spans="16:20" x14ac:dyDescent="0.3">
      <c r="P9447"/>
      <c r="Q9447"/>
      <c r="R9447"/>
      <c r="S9447"/>
      <c r="T9447"/>
    </row>
    <row r="9448" spans="16:20" x14ac:dyDescent="0.3">
      <c r="P9448"/>
      <c r="Q9448"/>
      <c r="R9448"/>
      <c r="S9448"/>
      <c r="T9448"/>
    </row>
    <row r="9449" spans="16:20" x14ac:dyDescent="0.3">
      <c r="P9449"/>
      <c r="Q9449"/>
      <c r="R9449"/>
      <c r="S9449"/>
      <c r="T9449"/>
    </row>
    <row r="9450" spans="16:20" x14ac:dyDescent="0.3">
      <c r="P9450"/>
      <c r="Q9450"/>
      <c r="R9450"/>
      <c r="S9450"/>
      <c r="T9450"/>
    </row>
    <row r="9451" spans="16:20" x14ac:dyDescent="0.3">
      <c r="P9451"/>
      <c r="Q9451"/>
      <c r="R9451"/>
      <c r="S9451"/>
      <c r="T9451"/>
    </row>
    <row r="9452" spans="16:20" x14ac:dyDescent="0.3">
      <c r="P9452"/>
      <c r="Q9452"/>
      <c r="R9452"/>
      <c r="S9452"/>
      <c r="T9452"/>
    </row>
    <row r="9453" spans="16:20" x14ac:dyDescent="0.3">
      <c r="P9453"/>
      <c r="Q9453"/>
      <c r="R9453"/>
      <c r="S9453"/>
      <c r="T9453"/>
    </row>
    <row r="9454" spans="16:20" x14ac:dyDescent="0.3">
      <c r="P9454"/>
      <c r="Q9454"/>
      <c r="R9454"/>
      <c r="S9454"/>
      <c r="T9454"/>
    </row>
    <row r="9455" spans="16:20" x14ac:dyDescent="0.3">
      <c r="P9455"/>
      <c r="Q9455"/>
      <c r="R9455"/>
      <c r="S9455"/>
      <c r="T9455"/>
    </row>
    <row r="9456" spans="16:20" x14ac:dyDescent="0.3">
      <c r="P9456"/>
      <c r="Q9456"/>
      <c r="R9456"/>
      <c r="S9456"/>
      <c r="T9456"/>
    </row>
    <row r="9457" spans="16:20" x14ac:dyDescent="0.3">
      <c r="P9457"/>
      <c r="Q9457"/>
      <c r="R9457"/>
      <c r="S9457"/>
      <c r="T9457"/>
    </row>
    <row r="9458" spans="16:20" x14ac:dyDescent="0.3">
      <c r="P9458"/>
      <c r="Q9458"/>
      <c r="R9458"/>
      <c r="S9458"/>
      <c r="T9458"/>
    </row>
    <row r="9459" spans="16:20" x14ac:dyDescent="0.3">
      <c r="P9459"/>
      <c r="Q9459"/>
      <c r="R9459"/>
      <c r="S9459"/>
      <c r="T9459"/>
    </row>
    <row r="9460" spans="16:20" x14ac:dyDescent="0.3">
      <c r="P9460"/>
      <c r="Q9460"/>
      <c r="R9460"/>
      <c r="S9460"/>
      <c r="T9460"/>
    </row>
    <row r="9461" spans="16:20" x14ac:dyDescent="0.3">
      <c r="P9461"/>
      <c r="Q9461"/>
      <c r="R9461"/>
      <c r="S9461"/>
      <c r="T9461"/>
    </row>
    <row r="9462" spans="16:20" x14ac:dyDescent="0.3">
      <c r="P9462"/>
      <c r="Q9462"/>
      <c r="R9462"/>
      <c r="S9462"/>
      <c r="T9462"/>
    </row>
    <row r="9463" spans="16:20" x14ac:dyDescent="0.3">
      <c r="P9463"/>
      <c r="Q9463"/>
      <c r="R9463"/>
      <c r="S9463"/>
      <c r="T9463"/>
    </row>
    <row r="9464" spans="16:20" x14ac:dyDescent="0.3">
      <c r="P9464"/>
      <c r="Q9464"/>
      <c r="R9464"/>
      <c r="S9464"/>
      <c r="T9464"/>
    </row>
    <row r="9465" spans="16:20" x14ac:dyDescent="0.3">
      <c r="P9465"/>
      <c r="Q9465"/>
      <c r="R9465"/>
      <c r="S9465"/>
      <c r="T9465"/>
    </row>
    <row r="9466" spans="16:20" x14ac:dyDescent="0.3">
      <c r="P9466"/>
      <c r="Q9466"/>
      <c r="R9466"/>
      <c r="S9466"/>
      <c r="T9466"/>
    </row>
    <row r="9467" spans="16:20" x14ac:dyDescent="0.3">
      <c r="P9467"/>
      <c r="Q9467"/>
      <c r="R9467"/>
      <c r="S9467"/>
      <c r="T9467"/>
    </row>
    <row r="9468" spans="16:20" x14ac:dyDescent="0.3">
      <c r="P9468"/>
      <c r="Q9468"/>
      <c r="R9468"/>
      <c r="S9468"/>
      <c r="T9468"/>
    </row>
    <row r="9469" spans="16:20" x14ac:dyDescent="0.3">
      <c r="P9469"/>
      <c r="Q9469"/>
      <c r="R9469"/>
      <c r="S9469"/>
      <c r="T9469"/>
    </row>
    <row r="9470" spans="16:20" x14ac:dyDescent="0.3">
      <c r="P9470"/>
      <c r="Q9470"/>
      <c r="R9470"/>
      <c r="S9470"/>
      <c r="T9470"/>
    </row>
    <row r="9471" spans="16:20" x14ac:dyDescent="0.3">
      <c r="P9471"/>
      <c r="Q9471"/>
      <c r="R9471"/>
      <c r="S9471"/>
      <c r="T9471"/>
    </row>
    <row r="9472" spans="16:20" x14ac:dyDescent="0.3">
      <c r="P9472"/>
      <c r="Q9472"/>
      <c r="R9472"/>
      <c r="S9472"/>
      <c r="T9472"/>
    </row>
    <row r="9473" spans="16:20" x14ac:dyDescent="0.3">
      <c r="P9473"/>
      <c r="Q9473"/>
      <c r="R9473"/>
      <c r="S9473"/>
      <c r="T9473"/>
    </row>
    <row r="9474" spans="16:20" x14ac:dyDescent="0.3">
      <c r="P9474"/>
      <c r="Q9474"/>
      <c r="R9474"/>
      <c r="S9474"/>
      <c r="T9474"/>
    </row>
    <row r="9475" spans="16:20" x14ac:dyDescent="0.3">
      <c r="P9475"/>
      <c r="Q9475"/>
      <c r="R9475"/>
      <c r="S9475"/>
      <c r="T9475"/>
    </row>
    <row r="9476" spans="16:20" x14ac:dyDescent="0.3">
      <c r="P9476"/>
      <c r="Q9476"/>
      <c r="R9476"/>
      <c r="S9476"/>
      <c r="T9476"/>
    </row>
    <row r="9477" spans="16:20" x14ac:dyDescent="0.3">
      <c r="P9477"/>
      <c r="Q9477"/>
      <c r="R9477"/>
      <c r="S9477"/>
      <c r="T9477"/>
    </row>
    <row r="9478" spans="16:20" x14ac:dyDescent="0.3">
      <c r="P9478"/>
      <c r="Q9478"/>
      <c r="R9478"/>
      <c r="S9478"/>
      <c r="T9478"/>
    </row>
    <row r="9479" spans="16:20" x14ac:dyDescent="0.3">
      <c r="P9479"/>
      <c r="Q9479"/>
      <c r="R9479"/>
      <c r="S9479"/>
      <c r="T9479"/>
    </row>
    <row r="9480" spans="16:20" x14ac:dyDescent="0.3">
      <c r="P9480"/>
      <c r="Q9480"/>
      <c r="R9480"/>
      <c r="S9480"/>
      <c r="T9480"/>
    </row>
    <row r="9481" spans="16:20" x14ac:dyDescent="0.3">
      <c r="P9481"/>
      <c r="Q9481"/>
      <c r="R9481"/>
      <c r="S9481"/>
      <c r="T9481"/>
    </row>
    <row r="9482" spans="16:20" x14ac:dyDescent="0.3">
      <c r="P9482"/>
      <c r="Q9482"/>
      <c r="R9482"/>
      <c r="S9482"/>
      <c r="T9482"/>
    </row>
    <row r="9483" spans="16:20" x14ac:dyDescent="0.3">
      <c r="P9483"/>
      <c r="Q9483"/>
      <c r="R9483"/>
      <c r="S9483"/>
      <c r="T9483"/>
    </row>
    <row r="9484" spans="16:20" x14ac:dyDescent="0.3">
      <c r="P9484"/>
      <c r="Q9484"/>
      <c r="R9484"/>
      <c r="S9484"/>
      <c r="T9484"/>
    </row>
    <row r="9485" spans="16:20" x14ac:dyDescent="0.3">
      <c r="P9485"/>
      <c r="Q9485"/>
      <c r="R9485"/>
      <c r="S9485"/>
      <c r="T9485"/>
    </row>
    <row r="9486" spans="16:20" x14ac:dyDescent="0.3">
      <c r="P9486"/>
      <c r="Q9486"/>
      <c r="R9486"/>
      <c r="S9486"/>
      <c r="T9486"/>
    </row>
    <row r="9487" spans="16:20" x14ac:dyDescent="0.3">
      <c r="P9487"/>
      <c r="Q9487"/>
      <c r="R9487"/>
      <c r="S9487"/>
      <c r="T9487"/>
    </row>
    <row r="9488" spans="16:20" x14ac:dyDescent="0.3">
      <c r="P9488"/>
      <c r="Q9488"/>
      <c r="R9488"/>
      <c r="S9488"/>
      <c r="T9488"/>
    </row>
    <row r="9489" spans="16:20" x14ac:dyDescent="0.3">
      <c r="P9489"/>
      <c r="Q9489"/>
      <c r="R9489"/>
      <c r="S9489"/>
      <c r="T9489"/>
    </row>
    <row r="9490" spans="16:20" x14ac:dyDescent="0.3">
      <c r="P9490"/>
      <c r="Q9490"/>
      <c r="R9490"/>
      <c r="S9490"/>
      <c r="T9490"/>
    </row>
    <row r="9491" spans="16:20" x14ac:dyDescent="0.3">
      <c r="P9491"/>
      <c r="Q9491"/>
      <c r="R9491"/>
      <c r="S9491"/>
      <c r="T9491"/>
    </row>
    <row r="9492" spans="16:20" x14ac:dyDescent="0.3">
      <c r="P9492"/>
      <c r="Q9492"/>
      <c r="R9492"/>
      <c r="S9492"/>
      <c r="T9492"/>
    </row>
    <row r="9493" spans="16:20" x14ac:dyDescent="0.3">
      <c r="P9493"/>
      <c r="Q9493"/>
      <c r="R9493"/>
      <c r="S9493"/>
      <c r="T9493"/>
    </row>
    <row r="9494" spans="16:20" x14ac:dyDescent="0.3">
      <c r="P9494"/>
      <c r="Q9494"/>
      <c r="R9494"/>
      <c r="S9494"/>
      <c r="T9494"/>
    </row>
    <row r="9495" spans="16:20" x14ac:dyDescent="0.3">
      <c r="P9495"/>
      <c r="Q9495"/>
      <c r="R9495"/>
      <c r="S9495"/>
      <c r="T9495"/>
    </row>
    <row r="9496" spans="16:20" x14ac:dyDescent="0.3">
      <c r="P9496"/>
      <c r="Q9496"/>
      <c r="R9496"/>
      <c r="S9496"/>
      <c r="T9496"/>
    </row>
    <row r="9497" spans="16:20" x14ac:dyDescent="0.3">
      <c r="P9497"/>
      <c r="Q9497"/>
      <c r="R9497"/>
      <c r="S9497"/>
      <c r="T9497"/>
    </row>
    <row r="9498" spans="16:20" x14ac:dyDescent="0.3">
      <c r="P9498"/>
      <c r="Q9498"/>
      <c r="R9498"/>
      <c r="S9498"/>
      <c r="T9498"/>
    </row>
    <row r="9499" spans="16:20" x14ac:dyDescent="0.3">
      <c r="P9499"/>
      <c r="Q9499"/>
      <c r="R9499"/>
      <c r="S9499"/>
      <c r="T9499"/>
    </row>
    <row r="9500" spans="16:20" x14ac:dyDescent="0.3">
      <c r="P9500"/>
      <c r="Q9500"/>
      <c r="R9500"/>
      <c r="S9500"/>
      <c r="T9500"/>
    </row>
    <row r="9501" spans="16:20" x14ac:dyDescent="0.3">
      <c r="P9501"/>
      <c r="Q9501"/>
      <c r="R9501"/>
      <c r="S9501"/>
      <c r="T9501"/>
    </row>
    <row r="9502" spans="16:20" x14ac:dyDescent="0.3">
      <c r="P9502"/>
      <c r="Q9502"/>
      <c r="R9502"/>
      <c r="S9502"/>
      <c r="T9502"/>
    </row>
    <row r="9503" spans="16:20" x14ac:dyDescent="0.3">
      <c r="P9503"/>
      <c r="Q9503"/>
      <c r="R9503"/>
      <c r="S9503"/>
      <c r="T9503"/>
    </row>
    <row r="9504" spans="16:20" x14ac:dyDescent="0.3">
      <c r="P9504"/>
      <c r="Q9504"/>
      <c r="R9504"/>
      <c r="S9504"/>
      <c r="T9504"/>
    </row>
    <row r="9505" spans="16:20" x14ac:dyDescent="0.3">
      <c r="P9505"/>
      <c r="Q9505"/>
      <c r="R9505"/>
      <c r="S9505"/>
      <c r="T9505"/>
    </row>
    <row r="9506" spans="16:20" x14ac:dyDescent="0.3">
      <c r="P9506"/>
      <c r="Q9506"/>
      <c r="R9506"/>
      <c r="S9506"/>
      <c r="T9506"/>
    </row>
    <row r="9507" spans="16:20" x14ac:dyDescent="0.3">
      <c r="P9507"/>
      <c r="Q9507"/>
      <c r="R9507"/>
      <c r="S9507"/>
      <c r="T9507"/>
    </row>
    <row r="9508" spans="16:20" x14ac:dyDescent="0.3">
      <c r="P9508"/>
      <c r="Q9508"/>
      <c r="R9508"/>
      <c r="S9508"/>
      <c r="T9508"/>
    </row>
    <row r="9509" spans="16:20" x14ac:dyDescent="0.3">
      <c r="P9509"/>
      <c r="Q9509"/>
      <c r="R9509"/>
      <c r="S9509"/>
      <c r="T9509"/>
    </row>
    <row r="9510" spans="16:20" x14ac:dyDescent="0.3">
      <c r="P9510"/>
      <c r="Q9510"/>
      <c r="R9510"/>
      <c r="S9510"/>
      <c r="T9510"/>
    </row>
    <row r="9511" spans="16:20" x14ac:dyDescent="0.3">
      <c r="P9511"/>
      <c r="Q9511"/>
      <c r="R9511"/>
      <c r="S9511"/>
      <c r="T9511"/>
    </row>
    <row r="9512" spans="16:20" x14ac:dyDescent="0.3">
      <c r="P9512"/>
      <c r="Q9512"/>
      <c r="R9512"/>
      <c r="S9512"/>
      <c r="T9512"/>
    </row>
    <row r="9513" spans="16:20" x14ac:dyDescent="0.3">
      <c r="P9513"/>
      <c r="Q9513"/>
      <c r="R9513"/>
      <c r="S9513"/>
      <c r="T9513"/>
    </row>
    <row r="9514" spans="16:20" x14ac:dyDescent="0.3">
      <c r="P9514"/>
      <c r="Q9514"/>
      <c r="R9514"/>
      <c r="S9514"/>
      <c r="T9514"/>
    </row>
    <row r="9515" spans="16:20" x14ac:dyDescent="0.3">
      <c r="P9515"/>
      <c r="Q9515"/>
      <c r="R9515"/>
      <c r="S9515"/>
      <c r="T9515"/>
    </row>
    <row r="9516" spans="16:20" x14ac:dyDescent="0.3">
      <c r="P9516"/>
      <c r="Q9516"/>
      <c r="R9516"/>
      <c r="S9516"/>
      <c r="T9516"/>
    </row>
    <row r="9517" spans="16:20" x14ac:dyDescent="0.3">
      <c r="P9517"/>
      <c r="Q9517"/>
      <c r="R9517"/>
      <c r="S9517"/>
      <c r="T9517"/>
    </row>
    <row r="9518" spans="16:20" x14ac:dyDescent="0.3">
      <c r="P9518"/>
      <c r="Q9518"/>
      <c r="R9518"/>
      <c r="S9518"/>
      <c r="T9518"/>
    </row>
    <row r="9519" spans="16:20" x14ac:dyDescent="0.3">
      <c r="P9519"/>
      <c r="Q9519"/>
      <c r="R9519"/>
      <c r="S9519"/>
      <c r="T9519"/>
    </row>
    <row r="9520" spans="16:20" x14ac:dyDescent="0.3">
      <c r="P9520"/>
      <c r="Q9520"/>
      <c r="R9520"/>
      <c r="S9520"/>
      <c r="T9520"/>
    </row>
    <row r="9521" spans="16:20" x14ac:dyDescent="0.3">
      <c r="P9521"/>
      <c r="Q9521"/>
      <c r="R9521"/>
      <c r="S9521"/>
      <c r="T9521"/>
    </row>
    <row r="9522" spans="16:20" x14ac:dyDescent="0.3">
      <c r="P9522"/>
      <c r="Q9522"/>
      <c r="R9522"/>
      <c r="S9522"/>
      <c r="T9522"/>
    </row>
    <row r="9523" spans="16:20" x14ac:dyDescent="0.3">
      <c r="P9523"/>
      <c r="Q9523"/>
      <c r="R9523"/>
      <c r="S9523"/>
      <c r="T9523"/>
    </row>
    <row r="9524" spans="16:20" x14ac:dyDescent="0.3">
      <c r="P9524"/>
      <c r="Q9524"/>
      <c r="R9524"/>
      <c r="S9524"/>
      <c r="T9524"/>
    </row>
    <row r="9525" spans="16:20" x14ac:dyDescent="0.3">
      <c r="P9525"/>
      <c r="Q9525"/>
      <c r="R9525"/>
      <c r="S9525"/>
      <c r="T9525"/>
    </row>
    <row r="9526" spans="16:20" x14ac:dyDescent="0.3">
      <c r="P9526"/>
      <c r="Q9526"/>
      <c r="R9526"/>
      <c r="S9526"/>
      <c r="T9526"/>
    </row>
    <row r="9527" spans="16:20" x14ac:dyDescent="0.3">
      <c r="P9527"/>
      <c r="Q9527"/>
      <c r="R9527"/>
      <c r="S9527"/>
      <c r="T9527"/>
    </row>
    <row r="9528" spans="16:20" x14ac:dyDescent="0.3">
      <c r="P9528"/>
      <c r="Q9528"/>
      <c r="R9528"/>
      <c r="S9528"/>
      <c r="T9528"/>
    </row>
    <row r="9529" spans="16:20" x14ac:dyDescent="0.3">
      <c r="P9529"/>
      <c r="Q9529"/>
      <c r="R9529"/>
      <c r="S9529"/>
      <c r="T9529"/>
    </row>
    <row r="9530" spans="16:20" x14ac:dyDescent="0.3">
      <c r="P9530"/>
      <c r="Q9530"/>
      <c r="R9530"/>
      <c r="S9530"/>
      <c r="T9530"/>
    </row>
    <row r="9531" spans="16:20" x14ac:dyDescent="0.3">
      <c r="P9531"/>
      <c r="Q9531"/>
      <c r="R9531"/>
      <c r="S9531"/>
      <c r="T9531"/>
    </row>
    <row r="9532" spans="16:20" x14ac:dyDescent="0.3">
      <c r="P9532"/>
      <c r="Q9532"/>
      <c r="R9532"/>
      <c r="S9532"/>
      <c r="T9532"/>
    </row>
    <row r="9533" spans="16:20" x14ac:dyDescent="0.3">
      <c r="P9533"/>
      <c r="Q9533"/>
      <c r="R9533"/>
      <c r="S9533"/>
      <c r="T9533"/>
    </row>
    <row r="9534" spans="16:20" x14ac:dyDescent="0.3">
      <c r="P9534"/>
      <c r="Q9534"/>
      <c r="R9534"/>
      <c r="S9534"/>
      <c r="T9534"/>
    </row>
    <row r="9535" spans="16:20" x14ac:dyDescent="0.3">
      <c r="P9535"/>
      <c r="Q9535"/>
      <c r="R9535"/>
      <c r="S9535"/>
      <c r="T9535"/>
    </row>
    <row r="9536" spans="16:20" x14ac:dyDescent="0.3">
      <c r="P9536"/>
      <c r="Q9536"/>
      <c r="R9536"/>
      <c r="S9536"/>
      <c r="T9536"/>
    </row>
    <row r="9537" spans="16:20" x14ac:dyDescent="0.3">
      <c r="P9537"/>
      <c r="Q9537"/>
      <c r="R9537"/>
      <c r="S9537"/>
      <c r="T9537"/>
    </row>
    <row r="9538" spans="16:20" x14ac:dyDescent="0.3">
      <c r="P9538"/>
      <c r="Q9538"/>
      <c r="R9538"/>
      <c r="S9538"/>
      <c r="T9538"/>
    </row>
    <row r="9539" spans="16:20" x14ac:dyDescent="0.3">
      <c r="P9539"/>
      <c r="Q9539"/>
      <c r="R9539"/>
      <c r="S9539"/>
      <c r="T9539"/>
    </row>
    <row r="9540" spans="16:20" x14ac:dyDescent="0.3">
      <c r="P9540"/>
      <c r="Q9540"/>
      <c r="R9540"/>
      <c r="S9540"/>
      <c r="T9540"/>
    </row>
    <row r="9541" spans="16:20" x14ac:dyDescent="0.3">
      <c r="P9541"/>
      <c r="Q9541"/>
      <c r="R9541"/>
      <c r="S9541"/>
      <c r="T9541"/>
    </row>
    <row r="9542" spans="16:20" x14ac:dyDescent="0.3">
      <c r="P9542"/>
      <c r="Q9542"/>
      <c r="R9542"/>
      <c r="S9542"/>
      <c r="T9542"/>
    </row>
    <row r="9543" spans="16:20" x14ac:dyDescent="0.3">
      <c r="P9543"/>
      <c r="Q9543"/>
      <c r="R9543"/>
      <c r="S9543"/>
      <c r="T9543"/>
    </row>
    <row r="9544" spans="16:20" x14ac:dyDescent="0.3">
      <c r="P9544"/>
      <c r="Q9544"/>
      <c r="R9544"/>
      <c r="S9544"/>
      <c r="T9544"/>
    </row>
    <row r="9545" spans="16:20" x14ac:dyDescent="0.3">
      <c r="P9545"/>
      <c r="Q9545"/>
      <c r="R9545"/>
      <c r="S9545"/>
      <c r="T9545"/>
    </row>
    <row r="9546" spans="16:20" x14ac:dyDescent="0.3">
      <c r="P9546"/>
      <c r="Q9546"/>
      <c r="R9546"/>
      <c r="S9546"/>
      <c r="T9546"/>
    </row>
    <row r="9547" spans="16:20" x14ac:dyDescent="0.3">
      <c r="P9547"/>
      <c r="Q9547"/>
      <c r="R9547"/>
      <c r="S9547"/>
      <c r="T9547"/>
    </row>
    <row r="9548" spans="16:20" x14ac:dyDescent="0.3">
      <c r="P9548"/>
      <c r="Q9548"/>
      <c r="R9548"/>
      <c r="S9548"/>
      <c r="T9548"/>
    </row>
    <row r="9549" spans="16:20" x14ac:dyDescent="0.3">
      <c r="P9549"/>
      <c r="Q9549"/>
      <c r="R9549"/>
      <c r="S9549"/>
      <c r="T9549"/>
    </row>
    <row r="9550" spans="16:20" x14ac:dyDescent="0.3">
      <c r="P9550"/>
      <c r="Q9550"/>
      <c r="R9550"/>
      <c r="S9550"/>
      <c r="T9550"/>
    </row>
    <row r="9551" spans="16:20" x14ac:dyDescent="0.3">
      <c r="P9551"/>
      <c r="Q9551"/>
      <c r="R9551"/>
      <c r="S9551"/>
      <c r="T9551"/>
    </row>
    <row r="9552" spans="16:20" x14ac:dyDescent="0.3">
      <c r="P9552"/>
      <c r="Q9552"/>
      <c r="R9552"/>
      <c r="S9552"/>
      <c r="T9552"/>
    </row>
    <row r="9553" spans="16:20" x14ac:dyDescent="0.3">
      <c r="P9553"/>
      <c r="Q9553"/>
      <c r="R9553"/>
      <c r="S9553"/>
      <c r="T9553"/>
    </row>
    <row r="9554" spans="16:20" x14ac:dyDescent="0.3">
      <c r="P9554"/>
      <c r="Q9554"/>
      <c r="R9554"/>
      <c r="S9554"/>
      <c r="T9554"/>
    </row>
    <row r="9555" spans="16:20" x14ac:dyDescent="0.3">
      <c r="P9555"/>
      <c r="Q9555"/>
      <c r="R9555"/>
      <c r="S9555"/>
      <c r="T9555"/>
    </row>
    <row r="9556" spans="16:20" x14ac:dyDescent="0.3">
      <c r="P9556"/>
      <c r="Q9556"/>
      <c r="R9556"/>
      <c r="S9556"/>
      <c r="T9556"/>
    </row>
    <row r="9557" spans="16:20" x14ac:dyDescent="0.3">
      <c r="P9557"/>
      <c r="Q9557"/>
      <c r="R9557"/>
      <c r="S9557"/>
      <c r="T9557"/>
    </row>
    <row r="9558" spans="16:20" x14ac:dyDescent="0.3">
      <c r="P9558"/>
      <c r="Q9558"/>
      <c r="R9558"/>
      <c r="S9558"/>
      <c r="T9558"/>
    </row>
    <row r="9559" spans="16:20" x14ac:dyDescent="0.3">
      <c r="P9559"/>
      <c r="Q9559"/>
      <c r="R9559"/>
      <c r="S9559"/>
      <c r="T9559"/>
    </row>
    <row r="9560" spans="16:20" x14ac:dyDescent="0.3">
      <c r="P9560"/>
      <c r="Q9560"/>
      <c r="R9560"/>
      <c r="S9560"/>
      <c r="T9560"/>
    </row>
    <row r="9561" spans="16:20" x14ac:dyDescent="0.3">
      <c r="P9561"/>
      <c r="Q9561"/>
      <c r="R9561"/>
      <c r="S9561"/>
      <c r="T9561"/>
    </row>
    <row r="9562" spans="16:20" x14ac:dyDescent="0.3">
      <c r="P9562"/>
      <c r="Q9562"/>
      <c r="R9562"/>
      <c r="S9562"/>
      <c r="T9562"/>
    </row>
    <row r="9563" spans="16:20" x14ac:dyDescent="0.3">
      <c r="P9563"/>
      <c r="Q9563"/>
      <c r="R9563"/>
      <c r="S9563"/>
      <c r="T9563"/>
    </row>
    <row r="9564" spans="16:20" x14ac:dyDescent="0.3">
      <c r="P9564"/>
      <c r="Q9564"/>
      <c r="R9564"/>
      <c r="S9564"/>
      <c r="T9564"/>
    </row>
    <row r="9565" spans="16:20" x14ac:dyDescent="0.3">
      <c r="P9565"/>
      <c r="Q9565"/>
      <c r="R9565"/>
      <c r="S9565"/>
      <c r="T9565"/>
    </row>
    <row r="9566" spans="16:20" x14ac:dyDescent="0.3">
      <c r="P9566"/>
      <c r="Q9566"/>
      <c r="R9566"/>
      <c r="S9566"/>
      <c r="T9566"/>
    </row>
    <row r="9567" spans="16:20" x14ac:dyDescent="0.3">
      <c r="P9567"/>
      <c r="Q9567"/>
      <c r="R9567"/>
      <c r="S9567"/>
      <c r="T9567"/>
    </row>
    <row r="9568" spans="16:20" x14ac:dyDescent="0.3">
      <c r="P9568"/>
      <c r="Q9568"/>
      <c r="R9568"/>
      <c r="S9568"/>
      <c r="T9568"/>
    </row>
    <row r="9569" spans="16:20" x14ac:dyDescent="0.3">
      <c r="P9569"/>
      <c r="Q9569"/>
      <c r="R9569"/>
      <c r="S9569"/>
      <c r="T9569"/>
    </row>
    <row r="9570" spans="16:20" x14ac:dyDescent="0.3">
      <c r="P9570"/>
      <c r="Q9570"/>
      <c r="R9570"/>
      <c r="S9570"/>
      <c r="T9570"/>
    </row>
    <row r="9571" spans="16:20" x14ac:dyDescent="0.3">
      <c r="P9571"/>
      <c r="Q9571"/>
      <c r="R9571"/>
      <c r="S9571"/>
      <c r="T9571"/>
    </row>
    <row r="9572" spans="16:20" x14ac:dyDescent="0.3">
      <c r="P9572"/>
      <c r="Q9572"/>
      <c r="R9572"/>
      <c r="S9572"/>
      <c r="T9572"/>
    </row>
    <row r="9573" spans="16:20" x14ac:dyDescent="0.3">
      <c r="P9573"/>
      <c r="Q9573"/>
      <c r="R9573"/>
      <c r="S9573"/>
      <c r="T9573"/>
    </row>
    <row r="9574" spans="16:20" x14ac:dyDescent="0.3">
      <c r="P9574"/>
      <c r="Q9574"/>
      <c r="R9574"/>
      <c r="S9574"/>
      <c r="T9574"/>
    </row>
    <row r="9575" spans="16:20" x14ac:dyDescent="0.3">
      <c r="P9575"/>
      <c r="Q9575"/>
      <c r="R9575"/>
      <c r="S9575"/>
      <c r="T9575"/>
    </row>
    <row r="9576" spans="16:20" x14ac:dyDescent="0.3">
      <c r="P9576"/>
      <c r="Q9576"/>
      <c r="R9576"/>
      <c r="S9576"/>
      <c r="T9576"/>
    </row>
    <row r="9577" spans="16:20" x14ac:dyDescent="0.3">
      <c r="P9577"/>
      <c r="Q9577"/>
      <c r="R9577"/>
      <c r="S9577"/>
      <c r="T9577"/>
    </row>
    <row r="9578" spans="16:20" x14ac:dyDescent="0.3">
      <c r="P9578"/>
      <c r="Q9578"/>
      <c r="R9578"/>
      <c r="S9578"/>
      <c r="T9578"/>
    </row>
    <row r="9579" spans="16:20" x14ac:dyDescent="0.3">
      <c r="P9579"/>
      <c r="Q9579"/>
      <c r="R9579"/>
      <c r="S9579"/>
      <c r="T9579"/>
    </row>
    <row r="9580" spans="16:20" x14ac:dyDescent="0.3">
      <c r="P9580"/>
      <c r="Q9580"/>
      <c r="R9580"/>
      <c r="S9580"/>
      <c r="T9580"/>
    </row>
    <row r="9581" spans="16:20" x14ac:dyDescent="0.3">
      <c r="P9581"/>
      <c r="Q9581"/>
      <c r="R9581"/>
      <c r="S9581"/>
      <c r="T9581"/>
    </row>
    <row r="9582" spans="16:20" x14ac:dyDescent="0.3">
      <c r="P9582"/>
      <c r="Q9582"/>
      <c r="R9582"/>
      <c r="S9582"/>
      <c r="T9582"/>
    </row>
    <row r="9583" spans="16:20" x14ac:dyDescent="0.3">
      <c r="P9583"/>
      <c r="Q9583"/>
      <c r="R9583"/>
      <c r="S9583"/>
      <c r="T9583"/>
    </row>
    <row r="9584" spans="16:20" x14ac:dyDescent="0.3">
      <c r="P9584"/>
      <c r="Q9584"/>
      <c r="R9584"/>
      <c r="S9584"/>
      <c r="T9584"/>
    </row>
    <row r="9585" spans="16:20" x14ac:dyDescent="0.3">
      <c r="P9585"/>
      <c r="Q9585"/>
      <c r="R9585"/>
      <c r="S9585"/>
      <c r="T9585"/>
    </row>
    <row r="9586" spans="16:20" x14ac:dyDescent="0.3">
      <c r="P9586"/>
      <c r="Q9586"/>
      <c r="R9586"/>
      <c r="S9586"/>
      <c r="T9586"/>
    </row>
    <row r="9587" spans="16:20" x14ac:dyDescent="0.3">
      <c r="P9587"/>
      <c r="Q9587"/>
      <c r="R9587"/>
      <c r="S9587"/>
      <c r="T9587"/>
    </row>
    <row r="9588" spans="16:20" x14ac:dyDescent="0.3">
      <c r="P9588"/>
      <c r="Q9588"/>
      <c r="R9588"/>
      <c r="S9588"/>
      <c r="T9588"/>
    </row>
    <row r="9589" spans="16:20" x14ac:dyDescent="0.3">
      <c r="P9589"/>
      <c r="Q9589"/>
      <c r="R9589"/>
      <c r="S9589"/>
      <c r="T9589"/>
    </row>
    <row r="9590" spans="16:20" x14ac:dyDescent="0.3">
      <c r="P9590"/>
      <c r="Q9590"/>
      <c r="R9590"/>
      <c r="S9590"/>
      <c r="T9590"/>
    </row>
    <row r="9591" spans="16:20" x14ac:dyDescent="0.3">
      <c r="P9591"/>
      <c r="Q9591"/>
      <c r="R9591"/>
      <c r="S9591"/>
      <c r="T9591"/>
    </row>
    <row r="9592" spans="16:20" x14ac:dyDescent="0.3">
      <c r="P9592"/>
      <c r="Q9592"/>
      <c r="R9592"/>
      <c r="S9592"/>
      <c r="T9592"/>
    </row>
    <row r="9593" spans="16:20" x14ac:dyDescent="0.3">
      <c r="P9593"/>
      <c r="Q9593"/>
      <c r="R9593"/>
      <c r="S9593"/>
      <c r="T9593"/>
    </row>
    <row r="9594" spans="16:20" x14ac:dyDescent="0.3">
      <c r="P9594"/>
      <c r="Q9594"/>
      <c r="R9594"/>
      <c r="S9594"/>
      <c r="T9594"/>
    </row>
    <row r="9595" spans="16:20" x14ac:dyDescent="0.3">
      <c r="P9595"/>
      <c r="Q9595"/>
      <c r="R9595"/>
      <c r="S9595"/>
      <c r="T9595"/>
    </row>
    <row r="9596" spans="16:20" x14ac:dyDescent="0.3">
      <c r="P9596"/>
      <c r="Q9596"/>
      <c r="R9596"/>
      <c r="S9596"/>
      <c r="T9596"/>
    </row>
    <row r="9597" spans="16:20" x14ac:dyDescent="0.3">
      <c r="P9597"/>
      <c r="Q9597"/>
      <c r="R9597"/>
      <c r="S9597"/>
      <c r="T9597"/>
    </row>
    <row r="9598" spans="16:20" x14ac:dyDescent="0.3">
      <c r="P9598"/>
      <c r="Q9598"/>
      <c r="R9598"/>
      <c r="S9598"/>
      <c r="T9598"/>
    </row>
    <row r="9599" spans="16:20" x14ac:dyDescent="0.3">
      <c r="P9599"/>
      <c r="Q9599"/>
      <c r="R9599"/>
      <c r="S9599"/>
      <c r="T9599"/>
    </row>
    <row r="9600" spans="16:20" x14ac:dyDescent="0.3">
      <c r="P9600"/>
      <c r="Q9600"/>
      <c r="R9600"/>
      <c r="S9600"/>
      <c r="T9600"/>
    </row>
    <row r="9601" spans="16:20" x14ac:dyDescent="0.3">
      <c r="P9601"/>
      <c r="Q9601"/>
      <c r="R9601"/>
      <c r="S9601"/>
      <c r="T9601"/>
    </row>
    <row r="9602" spans="16:20" x14ac:dyDescent="0.3">
      <c r="P9602"/>
      <c r="Q9602"/>
      <c r="R9602"/>
      <c r="S9602"/>
      <c r="T9602"/>
    </row>
    <row r="9603" spans="16:20" x14ac:dyDescent="0.3">
      <c r="P9603"/>
      <c r="Q9603"/>
      <c r="R9603"/>
      <c r="S9603"/>
      <c r="T9603"/>
    </row>
    <row r="9604" spans="16:20" x14ac:dyDescent="0.3">
      <c r="P9604"/>
      <c r="Q9604"/>
      <c r="R9604"/>
      <c r="S9604"/>
      <c r="T9604"/>
    </row>
    <row r="9605" spans="16:20" x14ac:dyDescent="0.3">
      <c r="P9605"/>
      <c r="Q9605"/>
      <c r="R9605"/>
      <c r="S9605"/>
      <c r="T9605"/>
    </row>
    <row r="9606" spans="16:20" x14ac:dyDescent="0.3">
      <c r="P9606"/>
      <c r="Q9606"/>
      <c r="R9606"/>
      <c r="S9606"/>
      <c r="T9606"/>
    </row>
    <row r="9607" spans="16:20" x14ac:dyDescent="0.3">
      <c r="P9607"/>
      <c r="Q9607"/>
      <c r="R9607"/>
      <c r="S9607"/>
      <c r="T9607"/>
    </row>
    <row r="9608" spans="16:20" x14ac:dyDescent="0.3">
      <c r="P9608"/>
      <c r="Q9608"/>
      <c r="R9608"/>
      <c r="S9608"/>
      <c r="T9608"/>
    </row>
    <row r="9609" spans="16:20" x14ac:dyDescent="0.3">
      <c r="P9609"/>
      <c r="Q9609"/>
      <c r="R9609"/>
      <c r="S9609"/>
      <c r="T9609"/>
    </row>
    <row r="9610" spans="16:20" x14ac:dyDescent="0.3">
      <c r="P9610"/>
      <c r="Q9610"/>
      <c r="R9610"/>
      <c r="S9610"/>
      <c r="T9610"/>
    </row>
    <row r="9611" spans="16:20" x14ac:dyDescent="0.3">
      <c r="P9611"/>
      <c r="Q9611"/>
      <c r="R9611"/>
      <c r="S9611"/>
      <c r="T9611"/>
    </row>
    <row r="9612" spans="16:20" x14ac:dyDescent="0.3">
      <c r="P9612"/>
      <c r="Q9612"/>
      <c r="R9612"/>
      <c r="S9612"/>
      <c r="T9612"/>
    </row>
    <row r="9613" spans="16:20" x14ac:dyDescent="0.3">
      <c r="P9613"/>
      <c r="Q9613"/>
      <c r="R9613"/>
      <c r="S9613"/>
      <c r="T9613"/>
    </row>
    <row r="9614" spans="16:20" x14ac:dyDescent="0.3">
      <c r="P9614"/>
      <c r="Q9614"/>
      <c r="R9614"/>
      <c r="S9614"/>
      <c r="T9614"/>
    </row>
    <row r="9615" spans="16:20" x14ac:dyDescent="0.3">
      <c r="P9615"/>
      <c r="Q9615"/>
      <c r="R9615"/>
      <c r="S9615"/>
      <c r="T9615"/>
    </row>
    <row r="9616" spans="16:20" x14ac:dyDescent="0.3">
      <c r="P9616"/>
      <c r="Q9616"/>
      <c r="R9616"/>
      <c r="S9616"/>
      <c r="T9616"/>
    </row>
    <row r="9617" spans="16:20" x14ac:dyDescent="0.3">
      <c r="P9617"/>
      <c r="Q9617"/>
      <c r="R9617"/>
      <c r="S9617"/>
      <c r="T9617"/>
    </row>
    <row r="9618" spans="16:20" x14ac:dyDescent="0.3">
      <c r="P9618"/>
      <c r="Q9618"/>
      <c r="R9618"/>
      <c r="S9618"/>
      <c r="T9618"/>
    </row>
    <row r="9619" spans="16:20" x14ac:dyDescent="0.3">
      <c r="P9619"/>
      <c r="Q9619"/>
      <c r="R9619"/>
      <c r="S9619"/>
      <c r="T9619"/>
    </row>
    <row r="9620" spans="16:20" x14ac:dyDescent="0.3">
      <c r="P9620"/>
      <c r="Q9620"/>
      <c r="R9620"/>
      <c r="S9620"/>
      <c r="T9620"/>
    </row>
    <row r="9621" spans="16:20" x14ac:dyDescent="0.3">
      <c r="P9621"/>
      <c r="Q9621"/>
      <c r="R9621"/>
      <c r="S9621"/>
      <c r="T9621"/>
    </row>
    <row r="9622" spans="16:20" x14ac:dyDescent="0.3">
      <c r="P9622"/>
      <c r="Q9622"/>
      <c r="R9622"/>
      <c r="S9622"/>
      <c r="T9622"/>
    </row>
    <row r="9623" spans="16:20" x14ac:dyDescent="0.3">
      <c r="P9623"/>
      <c r="Q9623"/>
      <c r="R9623"/>
      <c r="S9623"/>
      <c r="T9623"/>
    </row>
    <row r="9624" spans="16:20" x14ac:dyDescent="0.3">
      <c r="P9624"/>
      <c r="Q9624"/>
      <c r="R9624"/>
      <c r="S9624"/>
      <c r="T9624"/>
    </row>
    <row r="9625" spans="16:20" x14ac:dyDescent="0.3">
      <c r="P9625"/>
      <c r="Q9625"/>
      <c r="R9625"/>
      <c r="S9625"/>
      <c r="T9625"/>
    </row>
    <row r="9626" spans="16:20" x14ac:dyDescent="0.3">
      <c r="P9626"/>
      <c r="Q9626"/>
      <c r="R9626"/>
      <c r="S9626"/>
      <c r="T9626"/>
    </row>
    <row r="9627" spans="16:20" x14ac:dyDescent="0.3">
      <c r="P9627"/>
      <c r="Q9627"/>
      <c r="R9627"/>
      <c r="S9627"/>
      <c r="T9627"/>
    </row>
    <row r="9628" spans="16:20" x14ac:dyDescent="0.3">
      <c r="P9628"/>
      <c r="Q9628"/>
      <c r="R9628"/>
      <c r="S9628"/>
      <c r="T9628"/>
    </row>
    <row r="9629" spans="16:20" x14ac:dyDescent="0.3">
      <c r="P9629"/>
      <c r="Q9629"/>
      <c r="R9629"/>
      <c r="S9629"/>
      <c r="T9629"/>
    </row>
    <row r="9630" spans="16:20" x14ac:dyDescent="0.3">
      <c r="P9630"/>
      <c r="Q9630"/>
      <c r="R9630"/>
      <c r="S9630"/>
      <c r="T9630"/>
    </row>
    <row r="9631" spans="16:20" x14ac:dyDescent="0.3">
      <c r="P9631"/>
      <c r="Q9631"/>
      <c r="R9631"/>
      <c r="S9631"/>
      <c r="T9631"/>
    </row>
    <row r="9632" spans="16:20" x14ac:dyDescent="0.3">
      <c r="P9632"/>
      <c r="Q9632"/>
      <c r="R9632"/>
      <c r="S9632"/>
      <c r="T9632"/>
    </row>
    <row r="9633" spans="16:20" x14ac:dyDescent="0.3">
      <c r="P9633"/>
      <c r="Q9633"/>
      <c r="R9633"/>
      <c r="S9633"/>
      <c r="T9633"/>
    </row>
    <row r="9634" spans="16:20" x14ac:dyDescent="0.3">
      <c r="P9634"/>
      <c r="Q9634"/>
      <c r="R9634"/>
      <c r="S9634"/>
      <c r="T9634"/>
    </row>
    <row r="9635" spans="16:20" x14ac:dyDescent="0.3">
      <c r="P9635"/>
      <c r="Q9635"/>
      <c r="R9635"/>
      <c r="S9635"/>
      <c r="T9635"/>
    </row>
    <row r="9636" spans="16:20" x14ac:dyDescent="0.3">
      <c r="P9636"/>
      <c r="Q9636"/>
      <c r="R9636"/>
      <c r="S9636"/>
      <c r="T9636"/>
    </row>
    <row r="9637" spans="16:20" x14ac:dyDescent="0.3">
      <c r="P9637"/>
      <c r="Q9637"/>
      <c r="R9637"/>
      <c r="S9637"/>
      <c r="T9637"/>
    </row>
    <row r="9638" spans="16:20" x14ac:dyDescent="0.3">
      <c r="P9638"/>
      <c r="Q9638"/>
      <c r="R9638"/>
      <c r="S9638"/>
      <c r="T9638"/>
    </row>
    <row r="9639" spans="16:20" x14ac:dyDescent="0.3">
      <c r="P9639"/>
      <c r="Q9639"/>
      <c r="R9639"/>
      <c r="S9639"/>
      <c r="T9639"/>
    </row>
    <row r="9640" spans="16:20" x14ac:dyDescent="0.3">
      <c r="P9640"/>
      <c r="Q9640"/>
      <c r="R9640"/>
      <c r="S9640"/>
      <c r="T9640"/>
    </row>
    <row r="9641" spans="16:20" x14ac:dyDescent="0.3">
      <c r="P9641"/>
      <c r="Q9641"/>
      <c r="R9641"/>
      <c r="S9641"/>
      <c r="T9641"/>
    </row>
    <row r="9642" spans="16:20" x14ac:dyDescent="0.3">
      <c r="P9642"/>
      <c r="Q9642"/>
      <c r="R9642"/>
      <c r="S9642"/>
      <c r="T9642"/>
    </row>
    <row r="9643" spans="16:20" x14ac:dyDescent="0.3">
      <c r="P9643"/>
      <c r="Q9643"/>
      <c r="R9643"/>
      <c r="S9643"/>
      <c r="T9643"/>
    </row>
    <row r="9644" spans="16:20" x14ac:dyDescent="0.3">
      <c r="P9644"/>
      <c r="Q9644"/>
      <c r="R9644"/>
      <c r="S9644"/>
      <c r="T9644"/>
    </row>
    <row r="9645" spans="16:20" x14ac:dyDescent="0.3">
      <c r="P9645"/>
      <c r="Q9645"/>
      <c r="R9645"/>
      <c r="S9645"/>
      <c r="T9645"/>
    </row>
    <row r="9646" spans="16:20" x14ac:dyDescent="0.3">
      <c r="P9646"/>
      <c r="Q9646"/>
      <c r="R9646"/>
      <c r="S9646"/>
      <c r="T9646"/>
    </row>
    <row r="9647" spans="16:20" x14ac:dyDescent="0.3">
      <c r="P9647"/>
      <c r="Q9647"/>
      <c r="R9647"/>
      <c r="S9647"/>
      <c r="T9647"/>
    </row>
    <row r="9648" spans="16:20" x14ac:dyDescent="0.3">
      <c r="P9648"/>
      <c r="Q9648"/>
      <c r="R9648"/>
      <c r="S9648"/>
      <c r="T9648"/>
    </row>
    <row r="9649" spans="16:20" x14ac:dyDescent="0.3">
      <c r="P9649"/>
      <c r="Q9649"/>
      <c r="R9649"/>
      <c r="S9649"/>
      <c r="T9649"/>
    </row>
    <row r="9650" spans="16:20" x14ac:dyDescent="0.3">
      <c r="P9650"/>
      <c r="Q9650"/>
      <c r="R9650"/>
      <c r="S9650"/>
      <c r="T9650"/>
    </row>
    <row r="9651" spans="16:20" x14ac:dyDescent="0.3">
      <c r="P9651"/>
      <c r="Q9651"/>
      <c r="R9651"/>
      <c r="S9651"/>
      <c r="T9651"/>
    </row>
    <row r="9652" spans="16:20" x14ac:dyDescent="0.3">
      <c r="P9652"/>
      <c r="Q9652"/>
      <c r="R9652"/>
      <c r="S9652"/>
      <c r="T9652"/>
    </row>
    <row r="9653" spans="16:20" x14ac:dyDescent="0.3">
      <c r="P9653"/>
      <c r="Q9653"/>
      <c r="R9653"/>
      <c r="S9653"/>
      <c r="T9653"/>
    </row>
    <row r="9654" spans="16:20" x14ac:dyDescent="0.3">
      <c r="P9654"/>
      <c r="Q9654"/>
      <c r="R9654"/>
      <c r="S9654"/>
      <c r="T9654"/>
    </row>
    <row r="9655" spans="16:20" x14ac:dyDescent="0.3">
      <c r="P9655"/>
      <c r="Q9655"/>
      <c r="R9655"/>
      <c r="S9655"/>
      <c r="T9655"/>
    </row>
    <row r="9656" spans="16:20" x14ac:dyDescent="0.3">
      <c r="P9656"/>
      <c r="Q9656"/>
      <c r="R9656"/>
      <c r="S9656"/>
      <c r="T9656"/>
    </row>
    <row r="9657" spans="16:20" x14ac:dyDescent="0.3">
      <c r="P9657"/>
      <c r="Q9657"/>
      <c r="R9657"/>
      <c r="S9657"/>
      <c r="T9657"/>
    </row>
    <row r="9658" spans="16:20" x14ac:dyDescent="0.3">
      <c r="P9658"/>
      <c r="Q9658"/>
      <c r="R9658"/>
      <c r="S9658"/>
      <c r="T9658"/>
    </row>
    <row r="9659" spans="16:20" x14ac:dyDescent="0.3">
      <c r="P9659"/>
      <c r="Q9659"/>
      <c r="R9659"/>
      <c r="S9659"/>
      <c r="T9659"/>
    </row>
    <row r="9660" spans="16:20" x14ac:dyDescent="0.3">
      <c r="P9660"/>
      <c r="Q9660"/>
      <c r="R9660"/>
      <c r="S9660"/>
      <c r="T9660"/>
    </row>
    <row r="9661" spans="16:20" x14ac:dyDescent="0.3">
      <c r="P9661"/>
      <c r="Q9661"/>
      <c r="R9661"/>
      <c r="S9661"/>
      <c r="T9661"/>
    </row>
    <row r="9662" spans="16:20" x14ac:dyDescent="0.3">
      <c r="P9662"/>
      <c r="Q9662"/>
      <c r="R9662"/>
      <c r="S9662"/>
      <c r="T9662"/>
    </row>
    <row r="9663" spans="16:20" x14ac:dyDescent="0.3">
      <c r="P9663"/>
      <c r="Q9663"/>
      <c r="R9663"/>
      <c r="S9663"/>
      <c r="T9663"/>
    </row>
    <row r="9664" spans="16:20" x14ac:dyDescent="0.3">
      <c r="P9664"/>
      <c r="Q9664"/>
      <c r="R9664"/>
      <c r="S9664"/>
      <c r="T9664"/>
    </row>
    <row r="9665" spans="16:20" x14ac:dyDescent="0.3">
      <c r="P9665"/>
      <c r="Q9665"/>
      <c r="R9665"/>
      <c r="S9665"/>
      <c r="T9665"/>
    </row>
    <row r="9666" spans="16:20" x14ac:dyDescent="0.3">
      <c r="P9666"/>
      <c r="Q9666"/>
      <c r="R9666"/>
      <c r="S9666"/>
      <c r="T9666"/>
    </row>
    <row r="9667" spans="16:20" x14ac:dyDescent="0.3">
      <c r="P9667"/>
      <c r="Q9667"/>
      <c r="R9667"/>
      <c r="S9667"/>
      <c r="T9667"/>
    </row>
    <row r="9668" spans="16:20" x14ac:dyDescent="0.3">
      <c r="P9668"/>
      <c r="Q9668"/>
      <c r="R9668"/>
      <c r="S9668"/>
      <c r="T9668"/>
    </row>
    <row r="9669" spans="16:20" x14ac:dyDescent="0.3">
      <c r="P9669"/>
      <c r="Q9669"/>
      <c r="R9669"/>
      <c r="S9669"/>
      <c r="T9669"/>
    </row>
    <row r="9670" spans="16:20" x14ac:dyDescent="0.3">
      <c r="P9670"/>
      <c r="Q9670"/>
      <c r="R9670"/>
      <c r="S9670"/>
      <c r="T9670"/>
    </row>
    <row r="9671" spans="16:20" x14ac:dyDescent="0.3">
      <c r="P9671"/>
      <c r="Q9671"/>
      <c r="R9671"/>
      <c r="S9671"/>
      <c r="T9671"/>
    </row>
    <row r="9672" spans="16:20" x14ac:dyDescent="0.3">
      <c r="P9672"/>
      <c r="Q9672"/>
      <c r="R9672"/>
      <c r="S9672"/>
      <c r="T9672"/>
    </row>
    <row r="9673" spans="16:20" x14ac:dyDescent="0.3">
      <c r="P9673"/>
      <c r="Q9673"/>
      <c r="R9673"/>
      <c r="S9673"/>
      <c r="T9673"/>
    </row>
    <row r="9674" spans="16:20" x14ac:dyDescent="0.3">
      <c r="P9674"/>
      <c r="Q9674"/>
      <c r="R9674"/>
      <c r="S9674"/>
      <c r="T9674"/>
    </row>
    <row r="9675" spans="16:20" x14ac:dyDescent="0.3">
      <c r="P9675"/>
      <c r="Q9675"/>
      <c r="R9675"/>
      <c r="S9675"/>
      <c r="T9675"/>
    </row>
    <row r="9676" spans="16:20" x14ac:dyDescent="0.3">
      <c r="P9676"/>
      <c r="Q9676"/>
      <c r="R9676"/>
      <c r="S9676"/>
      <c r="T9676"/>
    </row>
    <row r="9677" spans="16:20" x14ac:dyDescent="0.3">
      <c r="P9677"/>
      <c r="Q9677"/>
      <c r="R9677"/>
      <c r="S9677"/>
      <c r="T9677"/>
    </row>
    <row r="9678" spans="16:20" x14ac:dyDescent="0.3">
      <c r="P9678"/>
      <c r="Q9678"/>
      <c r="R9678"/>
      <c r="S9678"/>
      <c r="T9678"/>
    </row>
    <row r="9679" spans="16:20" x14ac:dyDescent="0.3">
      <c r="P9679"/>
      <c r="Q9679"/>
      <c r="R9679"/>
      <c r="S9679"/>
      <c r="T9679"/>
    </row>
    <row r="9680" spans="16:20" x14ac:dyDescent="0.3">
      <c r="P9680"/>
      <c r="Q9680"/>
      <c r="R9680"/>
      <c r="S9680"/>
      <c r="T9680"/>
    </row>
    <row r="9681" spans="16:20" x14ac:dyDescent="0.3">
      <c r="P9681"/>
      <c r="Q9681"/>
      <c r="R9681"/>
      <c r="S9681"/>
      <c r="T9681"/>
    </row>
    <row r="9682" spans="16:20" x14ac:dyDescent="0.3">
      <c r="P9682"/>
      <c r="Q9682"/>
      <c r="R9682"/>
      <c r="S9682"/>
      <c r="T9682"/>
    </row>
    <row r="9683" spans="16:20" x14ac:dyDescent="0.3">
      <c r="P9683"/>
      <c r="Q9683"/>
      <c r="R9683"/>
      <c r="S9683"/>
      <c r="T9683"/>
    </row>
    <row r="9684" spans="16:20" x14ac:dyDescent="0.3">
      <c r="P9684"/>
      <c r="Q9684"/>
      <c r="R9684"/>
      <c r="S9684"/>
      <c r="T9684"/>
    </row>
    <row r="9685" spans="16:20" x14ac:dyDescent="0.3">
      <c r="P9685"/>
      <c r="Q9685"/>
      <c r="R9685"/>
      <c r="S9685"/>
      <c r="T9685"/>
    </row>
    <row r="9686" spans="16:20" x14ac:dyDescent="0.3">
      <c r="P9686"/>
      <c r="Q9686"/>
      <c r="R9686"/>
      <c r="S9686"/>
      <c r="T9686"/>
    </row>
    <row r="9687" spans="16:20" x14ac:dyDescent="0.3">
      <c r="P9687"/>
      <c r="Q9687"/>
      <c r="R9687"/>
      <c r="S9687"/>
      <c r="T9687"/>
    </row>
    <row r="9688" spans="16:20" x14ac:dyDescent="0.3">
      <c r="P9688"/>
      <c r="Q9688"/>
      <c r="R9688"/>
      <c r="S9688"/>
      <c r="T9688"/>
    </row>
    <row r="9689" spans="16:20" x14ac:dyDescent="0.3">
      <c r="P9689"/>
      <c r="Q9689"/>
      <c r="R9689"/>
      <c r="S9689"/>
      <c r="T9689"/>
    </row>
    <row r="9690" spans="16:20" x14ac:dyDescent="0.3">
      <c r="P9690"/>
      <c r="Q9690"/>
      <c r="R9690"/>
      <c r="S9690"/>
      <c r="T9690"/>
    </row>
    <row r="9691" spans="16:20" x14ac:dyDescent="0.3">
      <c r="P9691"/>
      <c r="Q9691"/>
      <c r="R9691"/>
      <c r="S9691"/>
      <c r="T9691"/>
    </row>
    <row r="9692" spans="16:20" x14ac:dyDescent="0.3">
      <c r="P9692"/>
      <c r="Q9692"/>
      <c r="R9692"/>
      <c r="S9692"/>
      <c r="T9692"/>
    </row>
    <row r="9693" spans="16:20" x14ac:dyDescent="0.3">
      <c r="P9693"/>
      <c r="Q9693"/>
      <c r="R9693"/>
      <c r="S9693"/>
      <c r="T9693"/>
    </row>
    <row r="9694" spans="16:20" x14ac:dyDescent="0.3">
      <c r="P9694"/>
      <c r="Q9694"/>
      <c r="R9694"/>
      <c r="S9694"/>
      <c r="T9694"/>
    </row>
    <row r="9695" spans="16:20" x14ac:dyDescent="0.3">
      <c r="P9695"/>
      <c r="Q9695"/>
      <c r="R9695"/>
      <c r="S9695"/>
      <c r="T9695"/>
    </row>
    <row r="9696" spans="16:20" x14ac:dyDescent="0.3">
      <c r="P9696"/>
      <c r="Q9696"/>
      <c r="R9696"/>
      <c r="S9696"/>
      <c r="T9696"/>
    </row>
    <row r="9697" spans="16:20" x14ac:dyDescent="0.3">
      <c r="P9697"/>
      <c r="Q9697"/>
      <c r="R9697"/>
      <c r="S9697"/>
      <c r="T9697"/>
    </row>
    <row r="9698" spans="16:20" x14ac:dyDescent="0.3">
      <c r="P9698"/>
      <c r="Q9698"/>
      <c r="R9698"/>
      <c r="S9698"/>
      <c r="T9698"/>
    </row>
    <row r="9699" spans="16:20" x14ac:dyDescent="0.3">
      <c r="P9699"/>
      <c r="Q9699"/>
      <c r="R9699"/>
      <c r="S9699"/>
      <c r="T9699"/>
    </row>
    <row r="9700" spans="16:20" x14ac:dyDescent="0.3">
      <c r="P9700"/>
      <c r="Q9700"/>
      <c r="R9700"/>
      <c r="S9700"/>
      <c r="T9700"/>
    </row>
    <row r="9701" spans="16:20" x14ac:dyDescent="0.3">
      <c r="P9701"/>
      <c r="Q9701"/>
      <c r="R9701"/>
      <c r="S9701"/>
      <c r="T9701"/>
    </row>
    <row r="9702" spans="16:20" x14ac:dyDescent="0.3">
      <c r="P9702"/>
      <c r="Q9702"/>
      <c r="R9702"/>
      <c r="S9702"/>
      <c r="T9702"/>
    </row>
    <row r="9703" spans="16:20" x14ac:dyDescent="0.3">
      <c r="P9703"/>
      <c r="Q9703"/>
      <c r="R9703"/>
      <c r="S9703"/>
      <c r="T9703"/>
    </row>
    <row r="9704" spans="16:20" x14ac:dyDescent="0.3">
      <c r="P9704"/>
      <c r="Q9704"/>
      <c r="R9704"/>
      <c r="S9704"/>
      <c r="T9704"/>
    </row>
    <row r="9705" spans="16:20" x14ac:dyDescent="0.3">
      <c r="P9705"/>
      <c r="Q9705"/>
      <c r="R9705"/>
      <c r="S9705"/>
      <c r="T9705"/>
    </row>
    <row r="9706" spans="16:20" x14ac:dyDescent="0.3">
      <c r="P9706"/>
      <c r="Q9706"/>
      <c r="R9706"/>
      <c r="S9706"/>
      <c r="T9706"/>
    </row>
    <row r="9707" spans="16:20" x14ac:dyDescent="0.3">
      <c r="P9707"/>
      <c r="Q9707"/>
      <c r="R9707"/>
      <c r="S9707"/>
      <c r="T9707"/>
    </row>
    <row r="9708" spans="16:20" x14ac:dyDescent="0.3">
      <c r="P9708"/>
      <c r="Q9708"/>
      <c r="R9708"/>
      <c r="S9708"/>
      <c r="T9708"/>
    </row>
    <row r="9709" spans="16:20" x14ac:dyDescent="0.3">
      <c r="P9709"/>
      <c r="Q9709"/>
      <c r="R9709"/>
      <c r="S9709"/>
      <c r="T9709"/>
    </row>
    <row r="9710" spans="16:20" x14ac:dyDescent="0.3">
      <c r="P9710"/>
      <c r="Q9710"/>
      <c r="R9710"/>
      <c r="S9710"/>
      <c r="T9710"/>
    </row>
    <row r="9711" spans="16:20" x14ac:dyDescent="0.3">
      <c r="P9711"/>
      <c r="Q9711"/>
      <c r="R9711"/>
      <c r="S9711"/>
      <c r="T9711"/>
    </row>
    <row r="9712" spans="16:20" x14ac:dyDescent="0.3">
      <c r="P9712"/>
      <c r="Q9712"/>
      <c r="R9712"/>
      <c r="S9712"/>
      <c r="T9712"/>
    </row>
    <row r="9713" spans="16:20" x14ac:dyDescent="0.3">
      <c r="P9713"/>
      <c r="Q9713"/>
      <c r="R9713"/>
      <c r="S9713"/>
      <c r="T9713"/>
    </row>
    <row r="9714" spans="16:20" x14ac:dyDescent="0.3">
      <c r="P9714"/>
      <c r="Q9714"/>
      <c r="R9714"/>
      <c r="S9714"/>
      <c r="T9714"/>
    </row>
    <row r="9715" spans="16:20" x14ac:dyDescent="0.3">
      <c r="P9715"/>
      <c r="Q9715"/>
      <c r="R9715"/>
      <c r="S9715"/>
      <c r="T9715"/>
    </row>
    <row r="9716" spans="16:20" x14ac:dyDescent="0.3">
      <c r="P9716"/>
      <c r="Q9716"/>
      <c r="R9716"/>
      <c r="S9716"/>
      <c r="T9716"/>
    </row>
    <row r="9717" spans="16:20" x14ac:dyDescent="0.3">
      <c r="P9717"/>
      <c r="Q9717"/>
      <c r="R9717"/>
      <c r="S9717"/>
      <c r="T9717"/>
    </row>
    <row r="9718" spans="16:20" x14ac:dyDescent="0.3">
      <c r="P9718"/>
      <c r="Q9718"/>
      <c r="R9718"/>
      <c r="S9718"/>
      <c r="T9718"/>
    </row>
    <row r="9719" spans="16:20" x14ac:dyDescent="0.3">
      <c r="P9719"/>
      <c r="Q9719"/>
      <c r="R9719"/>
      <c r="S9719"/>
      <c r="T9719"/>
    </row>
    <row r="9720" spans="16:20" x14ac:dyDescent="0.3">
      <c r="P9720"/>
      <c r="Q9720"/>
      <c r="R9720"/>
      <c r="S9720"/>
      <c r="T9720"/>
    </row>
    <row r="9721" spans="16:20" x14ac:dyDescent="0.3">
      <c r="P9721"/>
      <c r="Q9721"/>
      <c r="R9721"/>
      <c r="S9721"/>
      <c r="T9721"/>
    </row>
    <row r="9722" spans="16:20" x14ac:dyDescent="0.3">
      <c r="P9722"/>
      <c r="Q9722"/>
      <c r="R9722"/>
      <c r="S9722"/>
      <c r="T9722"/>
    </row>
    <row r="9723" spans="16:20" x14ac:dyDescent="0.3">
      <c r="P9723"/>
      <c r="Q9723"/>
      <c r="R9723"/>
      <c r="S9723"/>
      <c r="T9723"/>
    </row>
    <row r="9724" spans="16:20" x14ac:dyDescent="0.3">
      <c r="P9724"/>
      <c r="Q9724"/>
      <c r="R9724"/>
      <c r="S9724"/>
      <c r="T9724"/>
    </row>
    <row r="9725" spans="16:20" x14ac:dyDescent="0.3">
      <c r="P9725"/>
      <c r="Q9725"/>
      <c r="R9725"/>
      <c r="S9725"/>
      <c r="T9725"/>
    </row>
    <row r="9726" spans="16:20" x14ac:dyDescent="0.3">
      <c r="P9726"/>
      <c r="Q9726"/>
      <c r="R9726"/>
      <c r="S9726"/>
      <c r="T9726"/>
    </row>
    <row r="9727" spans="16:20" x14ac:dyDescent="0.3">
      <c r="P9727"/>
      <c r="Q9727"/>
      <c r="R9727"/>
      <c r="S9727"/>
      <c r="T9727"/>
    </row>
    <row r="9728" spans="16:20" x14ac:dyDescent="0.3">
      <c r="P9728"/>
      <c r="Q9728"/>
      <c r="R9728"/>
      <c r="S9728"/>
      <c r="T9728"/>
    </row>
    <row r="9729" spans="16:20" x14ac:dyDescent="0.3">
      <c r="P9729"/>
      <c r="Q9729"/>
      <c r="R9729"/>
      <c r="S9729"/>
      <c r="T9729"/>
    </row>
    <row r="9730" spans="16:20" x14ac:dyDescent="0.3">
      <c r="P9730"/>
      <c r="Q9730"/>
      <c r="R9730"/>
      <c r="S9730"/>
      <c r="T9730"/>
    </row>
    <row r="9731" spans="16:20" x14ac:dyDescent="0.3">
      <c r="P9731"/>
      <c r="Q9731"/>
      <c r="R9731"/>
      <c r="S9731"/>
      <c r="T9731"/>
    </row>
    <row r="9732" spans="16:20" x14ac:dyDescent="0.3">
      <c r="P9732"/>
      <c r="Q9732"/>
      <c r="R9732"/>
      <c r="S9732"/>
      <c r="T9732"/>
    </row>
    <row r="9733" spans="16:20" x14ac:dyDescent="0.3">
      <c r="P9733"/>
      <c r="Q9733"/>
      <c r="R9733"/>
      <c r="S9733"/>
      <c r="T9733"/>
    </row>
    <row r="9734" spans="16:20" x14ac:dyDescent="0.3">
      <c r="P9734"/>
      <c r="Q9734"/>
      <c r="R9734"/>
      <c r="S9734"/>
      <c r="T9734"/>
    </row>
    <row r="9735" spans="16:20" x14ac:dyDescent="0.3">
      <c r="P9735"/>
      <c r="Q9735"/>
      <c r="R9735"/>
      <c r="S9735"/>
      <c r="T9735"/>
    </row>
    <row r="9736" spans="16:20" x14ac:dyDescent="0.3">
      <c r="P9736"/>
      <c r="Q9736"/>
      <c r="R9736"/>
      <c r="S9736"/>
      <c r="T9736"/>
    </row>
    <row r="9737" spans="16:20" x14ac:dyDescent="0.3">
      <c r="P9737"/>
      <c r="Q9737"/>
      <c r="R9737"/>
      <c r="S9737"/>
      <c r="T9737"/>
    </row>
    <row r="9738" spans="16:20" x14ac:dyDescent="0.3">
      <c r="P9738"/>
      <c r="Q9738"/>
      <c r="R9738"/>
      <c r="S9738"/>
      <c r="T9738"/>
    </row>
    <row r="9739" spans="16:20" x14ac:dyDescent="0.3">
      <c r="P9739"/>
      <c r="Q9739"/>
      <c r="R9739"/>
      <c r="S9739"/>
      <c r="T9739"/>
    </row>
    <row r="9740" spans="16:20" x14ac:dyDescent="0.3">
      <c r="P9740"/>
      <c r="Q9740"/>
      <c r="R9740"/>
      <c r="S9740"/>
      <c r="T9740"/>
    </row>
    <row r="9741" spans="16:20" x14ac:dyDescent="0.3">
      <c r="P9741"/>
      <c r="Q9741"/>
      <c r="R9741"/>
      <c r="S9741"/>
      <c r="T9741"/>
    </row>
    <row r="9742" spans="16:20" x14ac:dyDescent="0.3">
      <c r="P9742"/>
      <c r="Q9742"/>
      <c r="R9742"/>
      <c r="S9742"/>
      <c r="T9742"/>
    </row>
    <row r="9743" spans="16:20" x14ac:dyDescent="0.3">
      <c r="P9743"/>
      <c r="Q9743"/>
      <c r="R9743"/>
      <c r="S9743"/>
      <c r="T9743"/>
    </row>
    <row r="9744" spans="16:20" x14ac:dyDescent="0.3">
      <c r="P9744"/>
      <c r="Q9744"/>
      <c r="R9744"/>
      <c r="S9744"/>
      <c r="T9744"/>
    </row>
    <row r="9745" spans="16:20" x14ac:dyDescent="0.3">
      <c r="P9745"/>
      <c r="Q9745"/>
      <c r="R9745"/>
      <c r="S9745"/>
      <c r="T9745"/>
    </row>
    <row r="9746" spans="16:20" x14ac:dyDescent="0.3">
      <c r="P9746"/>
      <c r="Q9746"/>
      <c r="R9746"/>
      <c r="S9746"/>
      <c r="T9746"/>
    </row>
    <row r="9747" spans="16:20" x14ac:dyDescent="0.3">
      <c r="P9747"/>
      <c r="Q9747"/>
      <c r="R9747"/>
      <c r="S9747"/>
      <c r="T9747"/>
    </row>
    <row r="9748" spans="16:20" x14ac:dyDescent="0.3">
      <c r="P9748"/>
      <c r="Q9748"/>
      <c r="R9748"/>
      <c r="S9748"/>
      <c r="T9748"/>
    </row>
    <row r="9749" spans="16:20" x14ac:dyDescent="0.3">
      <c r="P9749"/>
      <c r="Q9749"/>
      <c r="R9749"/>
      <c r="S9749"/>
      <c r="T9749"/>
    </row>
    <row r="9750" spans="16:20" x14ac:dyDescent="0.3">
      <c r="P9750"/>
      <c r="Q9750"/>
      <c r="R9750"/>
      <c r="S9750"/>
      <c r="T9750"/>
    </row>
    <row r="9751" spans="16:20" x14ac:dyDescent="0.3">
      <c r="P9751"/>
      <c r="Q9751"/>
      <c r="R9751"/>
      <c r="S9751"/>
      <c r="T9751"/>
    </row>
    <row r="9752" spans="16:20" x14ac:dyDescent="0.3">
      <c r="P9752"/>
      <c r="Q9752"/>
      <c r="R9752"/>
      <c r="S9752"/>
      <c r="T9752"/>
    </row>
    <row r="9753" spans="16:20" x14ac:dyDescent="0.3">
      <c r="P9753"/>
      <c r="Q9753"/>
      <c r="R9753"/>
      <c r="S9753"/>
      <c r="T9753"/>
    </row>
    <row r="9754" spans="16:20" x14ac:dyDescent="0.3">
      <c r="P9754"/>
      <c r="Q9754"/>
      <c r="R9754"/>
      <c r="S9754"/>
      <c r="T9754"/>
    </row>
    <row r="9755" spans="16:20" x14ac:dyDescent="0.3">
      <c r="P9755"/>
      <c r="Q9755"/>
      <c r="R9755"/>
      <c r="S9755"/>
      <c r="T9755"/>
    </row>
    <row r="9756" spans="16:20" x14ac:dyDescent="0.3">
      <c r="P9756"/>
      <c r="Q9756"/>
      <c r="R9756"/>
      <c r="S9756"/>
      <c r="T9756"/>
    </row>
    <row r="9757" spans="16:20" x14ac:dyDescent="0.3">
      <c r="P9757"/>
      <c r="Q9757"/>
      <c r="R9757"/>
      <c r="S9757"/>
      <c r="T9757"/>
    </row>
    <row r="9758" spans="16:20" x14ac:dyDescent="0.3">
      <c r="P9758"/>
      <c r="Q9758"/>
      <c r="R9758"/>
      <c r="S9758"/>
      <c r="T9758"/>
    </row>
    <row r="9759" spans="16:20" x14ac:dyDescent="0.3">
      <c r="P9759"/>
      <c r="Q9759"/>
      <c r="R9759"/>
      <c r="S9759"/>
      <c r="T9759"/>
    </row>
    <row r="9760" spans="16:20" x14ac:dyDescent="0.3">
      <c r="P9760"/>
      <c r="Q9760"/>
      <c r="R9760"/>
      <c r="S9760"/>
      <c r="T9760"/>
    </row>
    <row r="9761" spans="16:20" x14ac:dyDescent="0.3">
      <c r="P9761"/>
      <c r="Q9761"/>
      <c r="R9761"/>
      <c r="S9761"/>
      <c r="T9761"/>
    </row>
    <row r="9762" spans="16:20" x14ac:dyDescent="0.3">
      <c r="P9762"/>
      <c r="Q9762"/>
      <c r="R9762"/>
      <c r="S9762"/>
      <c r="T9762"/>
    </row>
    <row r="9763" spans="16:20" x14ac:dyDescent="0.3">
      <c r="P9763"/>
      <c r="Q9763"/>
      <c r="R9763"/>
      <c r="S9763"/>
      <c r="T9763"/>
    </row>
    <row r="9764" spans="16:20" x14ac:dyDescent="0.3">
      <c r="P9764"/>
      <c r="Q9764"/>
      <c r="R9764"/>
      <c r="S9764"/>
      <c r="T9764"/>
    </row>
    <row r="9765" spans="16:20" x14ac:dyDescent="0.3">
      <c r="P9765"/>
      <c r="Q9765"/>
      <c r="R9765"/>
      <c r="S9765"/>
      <c r="T9765"/>
    </row>
    <row r="9766" spans="16:20" x14ac:dyDescent="0.3">
      <c r="P9766"/>
      <c r="Q9766"/>
      <c r="R9766"/>
      <c r="S9766"/>
      <c r="T9766"/>
    </row>
    <row r="9767" spans="16:20" x14ac:dyDescent="0.3">
      <c r="P9767"/>
      <c r="Q9767"/>
      <c r="R9767"/>
      <c r="S9767"/>
      <c r="T9767"/>
    </row>
    <row r="9768" spans="16:20" x14ac:dyDescent="0.3">
      <c r="P9768"/>
      <c r="Q9768"/>
      <c r="R9768"/>
      <c r="S9768"/>
      <c r="T9768"/>
    </row>
    <row r="9769" spans="16:20" x14ac:dyDescent="0.3">
      <c r="P9769"/>
      <c r="Q9769"/>
      <c r="R9769"/>
      <c r="S9769"/>
      <c r="T9769"/>
    </row>
    <row r="9770" spans="16:20" x14ac:dyDescent="0.3">
      <c r="P9770"/>
      <c r="Q9770"/>
      <c r="R9770"/>
      <c r="S9770"/>
      <c r="T9770"/>
    </row>
    <row r="9771" spans="16:20" x14ac:dyDescent="0.3">
      <c r="P9771"/>
      <c r="Q9771"/>
      <c r="R9771"/>
      <c r="S9771"/>
      <c r="T9771"/>
    </row>
    <row r="9772" spans="16:20" x14ac:dyDescent="0.3">
      <c r="P9772"/>
      <c r="Q9772"/>
      <c r="R9772"/>
      <c r="S9772"/>
      <c r="T9772"/>
    </row>
    <row r="9773" spans="16:20" x14ac:dyDescent="0.3">
      <c r="P9773"/>
      <c r="Q9773"/>
      <c r="R9773"/>
      <c r="S9773"/>
      <c r="T9773"/>
    </row>
    <row r="9774" spans="16:20" x14ac:dyDescent="0.3">
      <c r="P9774"/>
      <c r="Q9774"/>
      <c r="R9774"/>
      <c r="S9774"/>
      <c r="T9774"/>
    </row>
    <row r="9775" spans="16:20" x14ac:dyDescent="0.3">
      <c r="P9775"/>
      <c r="Q9775"/>
      <c r="R9775"/>
      <c r="S9775"/>
      <c r="T9775"/>
    </row>
    <row r="9776" spans="16:20" x14ac:dyDescent="0.3">
      <c r="P9776"/>
      <c r="Q9776"/>
      <c r="R9776"/>
      <c r="S9776"/>
      <c r="T9776"/>
    </row>
    <row r="9777" spans="16:20" x14ac:dyDescent="0.3">
      <c r="P9777"/>
      <c r="Q9777"/>
      <c r="R9777"/>
      <c r="S9777"/>
      <c r="T9777"/>
    </row>
    <row r="9778" spans="16:20" x14ac:dyDescent="0.3">
      <c r="P9778"/>
      <c r="Q9778"/>
      <c r="R9778"/>
      <c r="S9778"/>
      <c r="T9778"/>
    </row>
    <row r="9779" spans="16:20" x14ac:dyDescent="0.3">
      <c r="P9779"/>
      <c r="Q9779"/>
      <c r="R9779"/>
      <c r="S9779"/>
      <c r="T9779"/>
    </row>
    <row r="9780" spans="16:20" x14ac:dyDescent="0.3">
      <c r="P9780"/>
      <c r="Q9780"/>
      <c r="R9780"/>
      <c r="S9780"/>
      <c r="T9780"/>
    </row>
    <row r="9781" spans="16:20" x14ac:dyDescent="0.3">
      <c r="P9781"/>
      <c r="Q9781"/>
      <c r="R9781"/>
      <c r="S9781"/>
      <c r="T9781"/>
    </row>
    <row r="9782" spans="16:20" x14ac:dyDescent="0.3">
      <c r="P9782"/>
      <c r="Q9782"/>
      <c r="R9782"/>
      <c r="S9782"/>
      <c r="T9782"/>
    </row>
    <row r="9783" spans="16:20" x14ac:dyDescent="0.3">
      <c r="P9783"/>
      <c r="Q9783"/>
      <c r="R9783"/>
      <c r="S9783"/>
      <c r="T9783"/>
    </row>
    <row r="9784" spans="16:20" x14ac:dyDescent="0.3">
      <c r="P9784"/>
      <c r="Q9784"/>
      <c r="R9784"/>
      <c r="S9784"/>
      <c r="T9784"/>
    </row>
    <row r="9785" spans="16:20" x14ac:dyDescent="0.3">
      <c r="P9785"/>
      <c r="Q9785"/>
      <c r="R9785"/>
      <c r="S9785"/>
      <c r="T9785"/>
    </row>
    <row r="9786" spans="16:20" x14ac:dyDescent="0.3">
      <c r="P9786"/>
      <c r="Q9786"/>
      <c r="R9786"/>
      <c r="S9786"/>
      <c r="T9786"/>
    </row>
    <row r="9787" spans="16:20" x14ac:dyDescent="0.3">
      <c r="P9787"/>
      <c r="Q9787"/>
      <c r="R9787"/>
      <c r="S9787"/>
      <c r="T9787"/>
    </row>
    <row r="9788" spans="16:20" x14ac:dyDescent="0.3">
      <c r="P9788"/>
      <c r="Q9788"/>
      <c r="R9788"/>
      <c r="S9788"/>
      <c r="T9788"/>
    </row>
    <row r="9789" spans="16:20" x14ac:dyDescent="0.3">
      <c r="P9789"/>
      <c r="Q9789"/>
      <c r="R9789"/>
      <c r="S9789"/>
      <c r="T9789"/>
    </row>
    <row r="9790" spans="16:20" x14ac:dyDescent="0.3">
      <c r="P9790"/>
      <c r="Q9790"/>
      <c r="R9790"/>
      <c r="S9790"/>
      <c r="T9790"/>
    </row>
    <row r="9791" spans="16:20" x14ac:dyDescent="0.3">
      <c r="P9791"/>
      <c r="Q9791"/>
      <c r="R9791"/>
      <c r="S9791"/>
      <c r="T9791"/>
    </row>
    <row r="9792" spans="16:20" x14ac:dyDescent="0.3">
      <c r="P9792"/>
      <c r="Q9792"/>
      <c r="R9792"/>
      <c r="S9792"/>
      <c r="T9792"/>
    </row>
    <row r="9793" spans="16:20" x14ac:dyDescent="0.3">
      <c r="P9793"/>
      <c r="Q9793"/>
      <c r="R9793"/>
      <c r="S9793"/>
      <c r="T9793"/>
    </row>
    <row r="9794" spans="16:20" x14ac:dyDescent="0.3">
      <c r="P9794"/>
      <c r="Q9794"/>
      <c r="R9794"/>
      <c r="S9794"/>
      <c r="T9794"/>
    </row>
    <row r="9795" spans="16:20" x14ac:dyDescent="0.3">
      <c r="P9795"/>
      <c r="Q9795"/>
      <c r="R9795"/>
      <c r="S9795"/>
      <c r="T9795"/>
    </row>
    <row r="9796" spans="16:20" x14ac:dyDescent="0.3">
      <c r="P9796"/>
      <c r="Q9796"/>
      <c r="R9796"/>
      <c r="S9796"/>
      <c r="T9796"/>
    </row>
    <row r="9797" spans="16:20" x14ac:dyDescent="0.3">
      <c r="P9797"/>
      <c r="Q9797"/>
      <c r="R9797"/>
      <c r="S9797"/>
      <c r="T9797"/>
    </row>
    <row r="9798" spans="16:20" x14ac:dyDescent="0.3">
      <c r="P9798"/>
      <c r="Q9798"/>
      <c r="R9798"/>
      <c r="S9798"/>
      <c r="T9798"/>
    </row>
    <row r="9799" spans="16:20" x14ac:dyDescent="0.3">
      <c r="P9799"/>
      <c r="Q9799"/>
      <c r="R9799"/>
      <c r="S9799"/>
      <c r="T9799"/>
    </row>
    <row r="9800" spans="16:20" x14ac:dyDescent="0.3">
      <c r="P9800"/>
      <c r="Q9800"/>
      <c r="R9800"/>
      <c r="S9800"/>
      <c r="T9800"/>
    </row>
  </sheetData>
  <pageMargins left="0.59055118110236227" right="0" top="0.74803149606299213" bottom="0.74803149606299213" header="0.31496062992125984" footer="0.31496062992125984"/>
  <pageSetup paperSize="9" scale="94" fitToHeight="0"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2:L4382"/>
  <sheetViews>
    <sheetView showGridLines="0" topLeftCell="A19" zoomScale="85" zoomScaleNormal="85" workbookViewId="0">
      <selection activeCell="G6" sqref="G6"/>
    </sheetView>
  </sheetViews>
  <sheetFormatPr defaultRowHeight="12.75" x14ac:dyDescent="0.2"/>
  <cols>
    <col min="1" max="1" width="7.5703125" customWidth="1"/>
    <col min="2" max="3" width="12.85546875" customWidth="1"/>
    <col min="4" max="4" width="60.5703125" bestFit="1" customWidth="1"/>
    <col min="5" max="5" width="15.28515625" customWidth="1"/>
    <col min="6" max="7" width="13.85546875" customWidth="1"/>
    <col min="8" max="8" width="8.85546875" customWidth="1"/>
    <col min="9" max="9" width="13.85546875" customWidth="1"/>
    <col min="10" max="10" width="13.42578125" customWidth="1"/>
    <col min="11" max="11" width="15.28515625" bestFit="1" customWidth="1"/>
    <col min="12" max="12" width="15.85546875" customWidth="1"/>
    <col min="13" max="16" width="12.42578125" customWidth="1"/>
    <col min="17" max="17" width="12.85546875" customWidth="1"/>
    <col min="18" max="18" width="13.5703125" bestFit="1" customWidth="1"/>
    <col min="19" max="19" width="11" customWidth="1"/>
    <col min="20" max="20" width="12.28515625" bestFit="1" customWidth="1"/>
    <col min="24" max="24" width="12.85546875" customWidth="1"/>
    <col min="28" max="28" width="12.28515625" customWidth="1"/>
    <col min="29" max="29" width="13.85546875" bestFit="1" customWidth="1"/>
    <col min="30" max="30" width="11.42578125" bestFit="1" customWidth="1"/>
    <col min="31" max="31" width="15" bestFit="1" customWidth="1"/>
    <col min="33" max="33" width="13.5703125" bestFit="1" customWidth="1"/>
  </cols>
  <sheetData>
    <row r="2" spans="2:12" ht="28.5" x14ac:dyDescent="0.45">
      <c r="B2" s="35" t="str">
        <f>'2026_06_rozpočet_RN_sumar'!D54</f>
        <v>B) Dopočítaná vyššia sadzba na VP3M a VP3V: ohýbanie, skružovanie, sústruženie</v>
      </c>
      <c r="K2" s="112">
        <f>K46</f>
        <v>0</v>
      </c>
      <c r="L2" t="e">
        <f>K2='2026_06_rozpočet_RN_sumar'!#REF!</f>
        <v>#REF!</v>
      </c>
    </row>
    <row r="3" spans="2:12" ht="15.75" x14ac:dyDescent="0.25">
      <c r="K3" s="41"/>
    </row>
    <row r="4" spans="2:12" ht="15.75" x14ac:dyDescent="0.25">
      <c r="B4" s="27" t="s">
        <v>47</v>
      </c>
      <c r="C4" s="28" t="s">
        <v>281</v>
      </c>
    </row>
    <row r="5" spans="2:12" ht="15.75" x14ac:dyDescent="0.25">
      <c r="B5" s="27" t="s">
        <v>2</v>
      </c>
      <c r="C5" s="29" t="s">
        <v>57</v>
      </c>
      <c r="D5" s="29" t="s">
        <v>65</v>
      </c>
      <c r="E5" s="29"/>
      <c r="F5" s="29"/>
      <c r="G5" s="29"/>
    </row>
    <row r="6" spans="2:12" ht="15.75" x14ac:dyDescent="0.25">
      <c r="B6" s="27" t="s">
        <v>64</v>
      </c>
      <c r="C6" s="29" t="s">
        <v>57</v>
      </c>
      <c r="E6" s="29"/>
      <c r="F6" s="29"/>
      <c r="G6" s="29"/>
    </row>
    <row r="7" spans="2:12" ht="15.75" x14ac:dyDescent="0.25">
      <c r="B7" s="29"/>
      <c r="C7" s="29"/>
      <c r="D7" s="29"/>
      <c r="E7" s="29"/>
      <c r="F7" s="29"/>
      <c r="G7" s="29"/>
    </row>
    <row r="8" spans="2:12" ht="15.75" x14ac:dyDescent="0.25">
      <c r="B8" s="27" t="s">
        <v>56</v>
      </c>
      <c r="C8" s="29"/>
      <c r="D8" s="29"/>
      <c r="E8" s="27" t="s">
        <v>4</v>
      </c>
      <c r="F8" s="29"/>
      <c r="G8" s="29"/>
      <c r="H8" s="29"/>
      <c r="I8" s="29"/>
      <c r="L8" s="29"/>
    </row>
    <row r="9" spans="2:12" ht="15.75" x14ac:dyDescent="0.25">
      <c r="B9" s="3" t="s">
        <v>50</v>
      </c>
      <c r="C9" s="27" t="s">
        <v>48</v>
      </c>
      <c r="D9" s="27" t="s">
        <v>1</v>
      </c>
      <c r="E9" s="29" t="s">
        <v>34</v>
      </c>
      <c r="F9" s="29" t="s">
        <v>41</v>
      </c>
      <c r="G9" s="29" t="s">
        <v>31</v>
      </c>
      <c r="H9" s="29" t="s">
        <v>22</v>
      </c>
      <c r="I9" s="28" t="s">
        <v>63</v>
      </c>
      <c r="L9" s="29" t="s">
        <v>0</v>
      </c>
    </row>
    <row r="10" spans="2:12" ht="26.25" x14ac:dyDescent="0.25">
      <c r="B10" s="338" t="s">
        <v>53</v>
      </c>
      <c r="C10" s="29" t="s">
        <v>165</v>
      </c>
      <c r="D10" s="29" t="s">
        <v>43</v>
      </c>
      <c r="E10" s="31"/>
      <c r="F10" s="31"/>
      <c r="G10" s="31"/>
      <c r="H10" s="31"/>
      <c r="I10" s="31"/>
      <c r="L10" s="122" t="str">
        <f>C10</f>
        <v>XX/9999</v>
      </c>
    </row>
    <row r="11" spans="2:12" ht="15.75" x14ac:dyDescent="0.25">
      <c r="B11" s="338"/>
      <c r="C11" s="29" t="s">
        <v>165</v>
      </c>
      <c r="D11" s="29" t="s">
        <v>1953</v>
      </c>
      <c r="E11" s="31"/>
      <c r="F11" s="31"/>
      <c r="G11" s="31"/>
      <c r="H11" s="31"/>
      <c r="I11" s="31"/>
      <c r="L11" s="122" t="str">
        <f t="shared" ref="L11:L41" si="0">C11</f>
        <v>XX/9999</v>
      </c>
    </row>
    <row r="12" spans="2:12" ht="15.75" x14ac:dyDescent="0.25">
      <c r="B12" s="338"/>
      <c r="C12" s="29" t="s">
        <v>165</v>
      </c>
      <c r="D12" s="29" t="s">
        <v>1726</v>
      </c>
      <c r="E12" s="31"/>
      <c r="F12" s="31"/>
      <c r="G12" s="31"/>
      <c r="H12" s="31"/>
      <c r="I12" s="31"/>
      <c r="L12" s="122" t="str">
        <f t="shared" si="0"/>
        <v>XX/9999</v>
      </c>
    </row>
    <row r="13" spans="2:12" ht="15.75" x14ac:dyDescent="0.25">
      <c r="B13" s="338"/>
      <c r="C13" s="29" t="s">
        <v>165</v>
      </c>
      <c r="D13" s="29" t="s">
        <v>1723</v>
      </c>
      <c r="E13" s="31"/>
      <c r="F13" s="31"/>
      <c r="G13" s="31"/>
      <c r="H13" s="31"/>
      <c r="I13" s="31"/>
      <c r="L13" s="122" t="str">
        <f t="shared" si="0"/>
        <v>XX/9999</v>
      </c>
    </row>
    <row r="14" spans="2:12" ht="15.75" x14ac:dyDescent="0.25">
      <c r="B14" s="338"/>
      <c r="C14" s="29" t="s">
        <v>165</v>
      </c>
      <c r="D14" s="29" t="s">
        <v>2087</v>
      </c>
      <c r="E14" s="31"/>
      <c r="F14" s="31"/>
      <c r="G14" s="31"/>
      <c r="H14" s="31"/>
      <c r="I14" s="31"/>
      <c r="L14" s="122" t="str">
        <f t="shared" si="0"/>
        <v>XX/9999</v>
      </c>
    </row>
    <row r="15" spans="2:12" ht="15.75" x14ac:dyDescent="0.25">
      <c r="B15" s="338"/>
      <c r="C15" s="29" t="s">
        <v>165</v>
      </c>
      <c r="D15" s="29" t="s">
        <v>1830</v>
      </c>
      <c r="E15" s="31"/>
      <c r="F15" s="31"/>
      <c r="G15" s="31"/>
      <c r="H15" s="31"/>
      <c r="I15" s="31"/>
      <c r="L15" s="122" t="str">
        <f t="shared" si="0"/>
        <v>XX/9999</v>
      </c>
    </row>
    <row r="16" spans="2:12" ht="15.75" x14ac:dyDescent="0.25">
      <c r="B16" s="338"/>
      <c r="C16" s="29" t="s">
        <v>165</v>
      </c>
      <c r="D16" s="29" t="s">
        <v>1754</v>
      </c>
      <c r="E16" s="31"/>
      <c r="F16" s="31"/>
      <c r="G16" s="31"/>
      <c r="H16" s="31"/>
      <c r="I16" s="31"/>
      <c r="L16" s="122" t="str">
        <f t="shared" si="0"/>
        <v>XX/9999</v>
      </c>
    </row>
    <row r="17" spans="2:12" ht="15.75" x14ac:dyDescent="0.25">
      <c r="B17" s="338"/>
      <c r="C17" s="29" t="s">
        <v>165</v>
      </c>
      <c r="D17" s="29" t="s">
        <v>1901</v>
      </c>
      <c r="E17" s="31"/>
      <c r="F17" s="31"/>
      <c r="G17" s="31"/>
      <c r="H17" s="31"/>
      <c r="I17" s="31"/>
      <c r="L17" s="122" t="str">
        <f t="shared" si="0"/>
        <v>XX/9999</v>
      </c>
    </row>
    <row r="18" spans="2:12" ht="15.75" x14ac:dyDescent="0.25">
      <c r="B18" s="338"/>
      <c r="C18" s="29" t="s">
        <v>165</v>
      </c>
      <c r="D18" s="29" t="s">
        <v>2085</v>
      </c>
      <c r="E18" s="31"/>
      <c r="F18" s="31"/>
      <c r="G18" s="31"/>
      <c r="H18" s="31"/>
      <c r="I18" s="31"/>
      <c r="L18" s="122" t="str">
        <f t="shared" si="0"/>
        <v>XX/9999</v>
      </c>
    </row>
    <row r="19" spans="2:12" ht="15.75" x14ac:dyDescent="0.25">
      <c r="B19" s="338"/>
      <c r="C19" s="29" t="s">
        <v>165</v>
      </c>
      <c r="D19" s="29" t="s">
        <v>1951</v>
      </c>
      <c r="E19" s="31"/>
      <c r="F19" s="31"/>
      <c r="G19" s="31"/>
      <c r="H19" s="31"/>
      <c r="I19" s="31"/>
      <c r="L19" s="122" t="str">
        <f t="shared" si="0"/>
        <v>XX/9999</v>
      </c>
    </row>
    <row r="20" spans="2:12" ht="15.75" x14ac:dyDescent="0.25">
      <c r="B20" s="338"/>
      <c r="C20" s="29" t="s">
        <v>165</v>
      </c>
      <c r="D20" s="29" t="s">
        <v>2056</v>
      </c>
      <c r="E20" s="31"/>
      <c r="F20" s="31"/>
      <c r="G20" s="31"/>
      <c r="H20" s="31"/>
      <c r="I20" s="31"/>
      <c r="L20" s="122" t="str">
        <f t="shared" si="0"/>
        <v>XX/9999</v>
      </c>
    </row>
    <row r="21" spans="2:12" ht="15.75" x14ac:dyDescent="0.25">
      <c r="B21" s="338"/>
      <c r="C21" s="29" t="s">
        <v>165</v>
      </c>
      <c r="D21" s="29" t="s">
        <v>2131</v>
      </c>
      <c r="E21" s="31"/>
      <c r="F21" s="31"/>
      <c r="G21" s="31"/>
      <c r="H21" s="31"/>
      <c r="I21" s="31"/>
      <c r="L21" s="122" t="str">
        <f t="shared" si="0"/>
        <v>XX/9999</v>
      </c>
    </row>
    <row r="22" spans="2:12" ht="15.75" x14ac:dyDescent="0.25">
      <c r="B22" s="338"/>
      <c r="C22" s="29" t="s">
        <v>165</v>
      </c>
      <c r="D22" s="29" t="s">
        <v>2065</v>
      </c>
      <c r="E22" s="31"/>
      <c r="F22" s="31"/>
      <c r="G22" s="31"/>
      <c r="H22" s="31"/>
      <c r="I22" s="31"/>
      <c r="L22" s="122" t="str">
        <f t="shared" si="0"/>
        <v>XX/9999</v>
      </c>
    </row>
    <row r="23" spans="2:12" ht="15.75" x14ac:dyDescent="0.25">
      <c r="B23" s="338"/>
      <c r="C23" s="29" t="s">
        <v>165</v>
      </c>
      <c r="D23" s="29" t="s">
        <v>2090</v>
      </c>
      <c r="E23" s="31"/>
      <c r="F23" s="31"/>
      <c r="G23" s="31"/>
      <c r="H23" s="31"/>
      <c r="I23" s="31"/>
      <c r="L23" s="122" t="str">
        <f t="shared" si="0"/>
        <v>XX/9999</v>
      </c>
    </row>
    <row r="24" spans="2:12" ht="15.75" x14ac:dyDescent="0.25">
      <c r="B24" s="338"/>
      <c r="C24" s="29" t="s">
        <v>165</v>
      </c>
      <c r="D24" s="29" t="s">
        <v>1960</v>
      </c>
      <c r="E24" s="31"/>
      <c r="F24" s="31"/>
      <c r="G24" s="31"/>
      <c r="H24" s="31"/>
      <c r="I24" s="31"/>
      <c r="L24" s="122" t="str">
        <f t="shared" si="0"/>
        <v>XX/9999</v>
      </c>
    </row>
    <row r="25" spans="2:12" ht="15.75" x14ac:dyDescent="0.25">
      <c r="B25" s="338"/>
      <c r="C25" s="29" t="s">
        <v>165</v>
      </c>
      <c r="D25" s="29" t="s">
        <v>2028</v>
      </c>
      <c r="E25" s="31"/>
      <c r="F25" s="31"/>
      <c r="G25" s="31"/>
      <c r="H25" s="31"/>
      <c r="I25" s="31"/>
      <c r="L25" s="122" t="str">
        <f t="shared" si="0"/>
        <v>XX/9999</v>
      </c>
    </row>
    <row r="26" spans="2:12" ht="15.75" x14ac:dyDescent="0.25">
      <c r="B26" s="338"/>
      <c r="C26" s="29" t="s">
        <v>165</v>
      </c>
      <c r="D26" s="29" t="s">
        <v>1963</v>
      </c>
      <c r="E26" s="31"/>
      <c r="F26" s="31"/>
      <c r="G26" s="31"/>
      <c r="H26" s="31"/>
      <c r="I26" s="31"/>
      <c r="L26" s="122" t="str">
        <f t="shared" si="0"/>
        <v>XX/9999</v>
      </c>
    </row>
    <row r="27" spans="2:12" ht="15.75" x14ac:dyDescent="0.25">
      <c r="B27" s="338"/>
      <c r="C27" s="29" t="s">
        <v>165</v>
      </c>
      <c r="D27" s="29" t="s">
        <v>1965</v>
      </c>
      <c r="E27" s="31"/>
      <c r="F27" s="31"/>
      <c r="G27" s="31"/>
      <c r="H27" s="31"/>
      <c r="I27" s="31"/>
      <c r="L27" s="122" t="str">
        <f t="shared" si="0"/>
        <v>XX/9999</v>
      </c>
    </row>
    <row r="28" spans="2:12" ht="15.75" x14ac:dyDescent="0.25">
      <c r="B28" s="338"/>
      <c r="C28" s="29" t="s">
        <v>165</v>
      </c>
      <c r="D28" s="29" t="s">
        <v>1971</v>
      </c>
      <c r="E28" s="31"/>
      <c r="F28" s="31"/>
      <c r="G28" s="31"/>
      <c r="H28" s="31"/>
      <c r="I28" s="31"/>
      <c r="L28" s="122" t="str">
        <f t="shared" si="0"/>
        <v>XX/9999</v>
      </c>
    </row>
    <row r="29" spans="2:12" ht="15.75" x14ac:dyDescent="0.25">
      <c r="B29" s="338"/>
      <c r="C29" s="29" t="s">
        <v>165</v>
      </c>
      <c r="D29" s="29" t="s">
        <v>1975</v>
      </c>
      <c r="E29" s="31"/>
      <c r="F29" s="31"/>
      <c r="G29" s="31"/>
      <c r="H29" s="31"/>
      <c r="I29" s="31"/>
      <c r="L29" s="122" t="str">
        <f t="shared" si="0"/>
        <v>XX/9999</v>
      </c>
    </row>
    <row r="30" spans="2:12" ht="15.75" x14ac:dyDescent="0.25">
      <c r="B30" s="338"/>
      <c r="C30" s="29" t="s">
        <v>165</v>
      </c>
      <c r="D30" s="29" t="s">
        <v>2113</v>
      </c>
      <c r="E30" s="31"/>
      <c r="F30" s="31"/>
      <c r="G30" s="31"/>
      <c r="H30" s="31"/>
      <c r="I30" s="31"/>
      <c r="L30" s="122" t="str">
        <f t="shared" si="0"/>
        <v>XX/9999</v>
      </c>
    </row>
    <row r="31" spans="2:12" ht="15.75" x14ac:dyDescent="0.25">
      <c r="B31" s="338"/>
      <c r="C31" s="29" t="s">
        <v>165</v>
      </c>
      <c r="D31" s="29" t="s">
        <v>1980</v>
      </c>
      <c r="E31" s="31"/>
      <c r="F31" s="31"/>
      <c r="G31" s="31"/>
      <c r="H31" s="31"/>
      <c r="I31" s="31"/>
      <c r="L31" s="122" t="str">
        <f t="shared" si="0"/>
        <v>XX/9999</v>
      </c>
    </row>
    <row r="32" spans="2:12" ht="15.75" x14ac:dyDescent="0.25">
      <c r="B32" s="338"/>
      <c r="C32" s="29" t="s">
        <v>165</v>
      </c>
      <c r="D32" s="29" t="s">
        <v>1982</v>
      </c>
      <c r="E32" s="31"/>
      <c r="F32" s="31"/>
      <c r="G32" s="31"/>
      <c r="H32" s="31"/>
      <c r="I32" s="31"/>
      <c r="L32" s="122" t="str">
        <f t="shared" si="0"/>
        <v>XX/9999</v>
      </c>
    </row>
    <row r="33" spans="2:12" ht="15.75" x14ac:dyDescent="0.25">
      <c r="B33" s="338"/>
      <c r="C33" s="29" t="s">
        <v>165</v>
      </c>
      <c r="D33" s="29" t="s">
        <v>1987</v>
      </c>
      <c r="E33" s="31"/>
      <c r="F33" s="31"/>
      <c r="G33" s="31"/>
      <c r="H33" s="31"/>
      <c r="I33" s="31"/>
      <c r="L33" s="122" t="str">
        <f t="shared" si="0"/>
        <v>XX/9999</v>
      </c>
    </row>
    <row r="34" spans="2:12" ht="15.75" x14ac:dyDescent="0.25">
      <c r="B34" s="338"/>
      <c r="C34" s="29" t="s">
        <v>165</v>
      </c>
      <c r="D34" s="29" t="s">
        <v>1990</v>
      </c>
      <c r="E34" s="31"/>
      <c r="F34" s="31"/>
      <c r="G34" s="31"/>
      <c r="H34" s="31"/>
      <c r="I34" s="31"/>
      <c r="L34" s="122" t="str">
        <f t="shared" si="0"/>
        <v>XX/9999</v>
      </c>
    </row>
    <row r="35" spans="2:12" ht="15.75" x14ac:dyDescent="0.25">
      <c r="B35" s="338"/>
      <c r="C35" s="29" t="s">
        <v>165</v>
      </c>
      <c r="D35" s="29" t="s">
        <v>2115</v>
      </c>
      <c r="E35" s="31"/>
      <c r="F35" s="31"/>
      <c r="G35" s="31"/>
      <c r="H35" s="31"/>
      <c r="I35" s="31"/>
      <c r="L35" s="122" t="str">
        <f t="shared" si="0"/>
        <v>XX/9999</v>
      </c>
    </row>
    <row r="36" spans="2:12" ht="15.75" x14ac:dyDescent="0.25">
      <c r="B36" s="338"/>
      <c r="C36" s="29" t="s">
        <v>165</v>
      </c>
      <c r="D36" s="29" t="s">
        <v>1992</v>
      </c>
      <c r="E36" s="31"/>
      <c r="F36" s="31"/>
      <c r="G36" s="31"/>
      <c r="H36" s="31"/>
      <c r="I36" s="31"/>
      <c r="L36" s="122" t="str">
        <f t="shared" si="0"/>
        <v>XX/9999</v>
      </c>
    </row>
    <row r="37" spans="2:12" ht="15.75" x14ac:dyDescent="0.25">
      <c r="B37" s="338"/>
      <c r="C37" s="29" t="s">
        <v>165</v>
      </c>
      <c r="D37" s="29" t="s">
        <v>1997</v>
      </c>
      <c r="E37" s="31"/>
      <c r="F37" s="31"/>
      <c r="G37" s="31"/>
      <c r="H37" s="31"/>
      <c r="I37" s="31"/>
      <c r="L37" s="122" t="str">
        <f t="shared" si="0"/>
        <v>XX/9999</v>
      </c>
    </row>
    <row r="38" spans="2:12" ht="15.75" x14ac:dyDescent="0.25">
      <c r="B38" s="338"/>
      <c r="C38" s="29" t="s">
        <v>165</v>
      </c>
      <c r="D38" s="29" t="s">
        <v>2000</v>
      </c>
      <c r="E38" s="31"/>
      <c r="F38" s="31"/>
      <c r="G38" s="31"/>
      <c r="H38" s="31"/>
      <c r="I38" s="31"/>
      <c r="L38" s="122" t="str">
        <f t="shared" si="0"/>
        <v>XX/9999</v>
      </c>
    </row>
    <row r="39" spans="2:12" ht="15.75" x14ac:dyDescent="0.25">
      <c r="B39" s="338"/>
      <c r="C39" s="29" t="s">
        <v>165</v>
      </c>
      <c r="D39" s="29" t="s">
        <v>2002</v>
      </c>
      <c r="E39" s="31"/>
      <c r="F39" s="31"/>
      <c r="G39" s="31"/>
      <c r="H39" s="31"/>
      <c r="I39" s="31"/>
      <c r="L39" s="122" t="str">
        <f t="shared" si="0"/>
        <v>XX/9999</v>
      </c>
    </row>
    <row r="40" spans="2:12" ht="15.75" x14ac:dyDescent="0.25">
      <c r="B40" s="338"/>
      <c r="C40" s="29" t="s">
        <v>165</v>
      </c>
      <c r="D40" s="29" t="s">
        <v>2004</v>
      </c>
      <c r="E40" s="31"/>
      <c r="F40" s="31"/>
      <c r="G40" s="31"/>
      <c r="H40" s="31"/>
      <c r="I40" s="31"/>
      <c r="L40" s="122" t="str">
        <f t="shared" si="0"/>
        <v>XX/9999</v>
      </c>
    </row>
    <row r="41" spans="2:12" ht="15.75" x14ac:dyDescent="0.25">
      <c r="B41" s="338"/>
      <c r="C41" s="29" t="s">
        <v>165</v>
      </c>
      <c r="D41" s="29" t="s">
        <v>2006</v>
      </c>
      <c r="E41" s="31"/>
      <c r="F41" s="31"/>
      <c r="G41" s="31"/>
      <c r="H41" s="31"/>
      <c r="I41" s="31"/>
      <c r="L41" s="122" t="str">
        <f t="shared" si="0"/>
        <v>XX/9999</v>
      </c>
    </row>
    <row r="42" spans="2:12" ht="15.75" x14ac:dyDescent="0.25">
      <c r="B42" s="338"/>
      <c r="C42" s="29" t="s">
        <v>165</v>
      </c>
      <c r="D42" s="29" t="s">
        <v>2133</v>
      </c>
      <c r="E42" s="31"/>
      <c r="F42" s="31"/>
      <c r="G42" s="31"/>
      <c r="H42" s="31"/>
      <c r="I42" s="31"/>
      <c r="L42" s="122" t="str">
        <f t="shared" ref="L42:L44" si="1">C42</f>
        <v>XX/9999</v>
      </c>
    </row>
    <row r="43" spans="2:12" ht="15.75" x14ac:dyDescent="0.25">
      <c r="B43" s="338"/>
      <c r="C43" s="29" t="s">
        <v>165</v>
      </c>
      <c r="D43" s="29" t="s">
        <v>2137</v>
      </c>
      <c r="E43" s="31"/>
      <c r="F43" s="31"/>
      <c r="G43" s="31"/>
      <c r="H43" s="31"/>
      <c r="I43" s="31"/>
      <c r="L43" s="122" t="str">
        <f t="shared" si="1"/>
        <v>XX/9999</v>
      </c>
    </row>
    <row r="44" spans="2:12" ht="15.75" x14ac:dyDescent="0.25">
      <c r="B44" s="338"/>
      <c r="C44" s="29" t="s">
        <v>165</v>
      </c>
      <c r="D44" s="29" t="s">
        <v>2015</v>
      </c>
      <c r="E44" s="31"/>
      <c r="F44" s="31"/>
      <c r="G44" s="31"/>
      <c r="H44" s="31"/>
      <c r="I44" s="31"/>
      <c r="L44" s="122" t="str">
        <f t="shared" si="1"/>
        <v>XX/9999</v>
      </c>
    </row>
    <row r="45" spans="2:12" ht="15.75" x14ac:dyDescent="0.25">
      <c r="B45" s="338"/>
      <c r="C45" s="29" t="s">
        <v>165</v>
      </c>
      <c r="D45" s="29" t="s">
        <v>2017</v>
      </c>
      <c r="E45" s="31"/>
      <c r="F45" s="31"/>
      <c r="G45" s="31"/>
      <c r="H45" s="31"/>
      <c r="I45" s="31"/>
      <c r="L45" s="122" t="str">
        <f t="shared" ref="L45:L46" si="2">C45</f>
        <v>XX/9999</v>
      </c>
    </row>
    <row r="46" spans="2:12" ht="15.75" x14ac:dyDescent="0.25">
      <c r="B46" s="338"/>
      <c r="C46" s="29" t="s">
        <v>165</v>
      </c>
      <c r="D46" s="29" t="s">
        <v>2019</v>
      </c>
      <c r="E46" s="31"/>
      <c r="F46" s="31"/>
      <c r="G46" s="31"/>
      <c r="H46" s="31"/>
      <c r="I46" s="31"/>
      <c r="L46" s="122" t="str">
        <f t="shared" si="2"/>
        <v>XX/9999</v>
      </c>
    </row>
    <row r="47" spans="2:12" ht="15.75" x14ac:dyDescent="0.25">
      <c r="B47" s="338"/>
      <c r="C47" s="29" t="s">
        <v>165</v>
      </c>
      <c r="D47" s="29" t="s">
        <v>2021</v>
      </c>
      <c r="E47" s="31"/>
      <c r="F47" s="31"/>
      <c r="G47" s="31"/>
      <c r="H47" s="31"/>
      <c r="I47" s="31"/>
    </row>
    <row r="48" spans="2:12" ht="15.75" x14ac:dyDescent="0.25">
      <c r="B48" s="338"/>
      <c r="C48" s="29" t="s">
        <v>165</v>
      </c>
      <c r="D48" s="29" t="s">
        <v>2030</v>
      </c>
      <c r="E48" s="31"/>
      <c r="F48" s="31"/>
      <c r="G48" s="31"/>
      <c r="H48" s="31"/>
      <c r="I48" s="31"/>
    </row>
    <row r="49" spans="2:9" ht="15.75" x14ac:dyDescent="0.25">
      <c r="B49" s="338"/>
      <c r="C49" s="29" t="s">
        <v>165</v>
      </c>
      <c r="D49" s="29" t="s">
        <v>2032</v>
      </c>
      <c r="E49" s="31"/>
      <c r="F49" s="31"/>
      <c r="G49" s="31"/>
      <c r="H49" s="31"/>
      <c r="I49" s="31"/>
    </row>
    <row r="50" spans="2:9" ht="15.75" x14ac:dyDescent="0.25">
      <c r="B50" s="338"/>
      <c r="C50" s="29" t="s">
        <v>165</v>
      </c>
      <c r="D50" s="29" t="s">
        <v>2034</v>
      </c>
      <c r="E50" s="31"/>
      <c r="F50" s="31"/>
      <c r="G50" s="31"/>
      <c r="H50" s="31"/>
      <c r="I50" s="31"/>
    </row>
    <row r="51" spans="2:9" ht="15.75" x14ac:dyDescent="0.25">
      <c r="B51" s="338"/>
      <c r="C51" s="29" t="s">
        <v>165</v>
      </c>
      <c r="D51" s="29" t="s">
        <v>2036</v>
      </c>
      <c r="E51" s="31"/>
      <c r="F51" s="31"/>
      <c r="G51" s="31"/>
      <c r="H51" s="31"/>
      <c r="I51" s="31"/>
    </row>
    <row r="52" spans="2:9" ht="15.75" x14ac:dyDescent="0.25">
      <c r="B52" s="338"/>
      <c r="C52" s="29" t="s">
        <v>165</v>
      </c>
      <c r="D52" s="29" t="s">
        <v>2038</v>
      </c>
      <c r="E52" s="31"/>
      <c r="F52" s="31"/>
      <c r="G52" s="31"/>
      <c r="H52" s="31"/>
      <c r="I52" s="31"/>
    </row>
    <row r="53" spans="2:9" ht="15.75" x14ac:dyDescent="0.25">
      <c r="B53" s="338"/>
      <c r="C53" s="29" t="s">
        <v>165</v>
      </c>
      <c r="D53" s="29" t="s">
        <v>2040</v>
      </c>
      <c r="E53" s="31"/>
      <c r="F53" s="31"/>
      <c r="G53" s="31"/>
      <c r="H53" s="31"/>
      <c r="I53" s="31"/>
    </row>
    <row r="54" spans="2:9" ht="15.75" x14ac:dyDescent="0.25">
      <c r="B54" s="338"/>
      <c r="C54" s="29" t="s">
        <v>165</v>
      </c>
      <c r="D54" s="29" t="s">
        <v>2043</v>
      </c>
      <c r="E54" s="31"/>
      <c r="F54" s="31"/>
      <c r="G54" s="31"/>
      <c r="H54" s="31"/>
      <c r="I54" s="31"/>
    </row>
    <row r="55" spans="2:9" ht="15.75" x14ac:dyDescent="0.25">
      <c r="B55" s="338"/>
      <c r="C55" s="29" t="s">
        <v>165</v>
      </c>
      <c r="D55" s="29" t="s">
        <v>2059</v>
      </c>
      <c r="E55" s="31"/>
      <c r="F55" s="31"/>
      <c r="G55" s="31"/>
      <c r="H55" s="31"/>
      <c r="I55" s="31"/>
    </row>
    <row r="56" spans="2:9" ht="15.75" x14ac:dyDescent="0.25">
      <c r="B56" s="338"/>
      <c r="C56" s="29" t="s">
        <v>165</v>
      </c>
      <c r="D56" s="29" t="s">
        <v>2061</v>
      </c>
      <c r="E56" s="31"/>
      <c r="F56" s="31"/>
      <c r="G56" s="31"/>
      <c r="H56" s="31"/>
      <c r="I56" s="31"/>
    </row>
    <row r="57" spans="2:9" ht="15.75" x14ac:dyDescent="0.25">
      <c r="B57" s="338"/>
      <c r="C57" s="29" t="s">
        <v>165</v>
      </c>
      <c r="D57" s="29" t="s">
        <v>2063</v>
      </c>
      <c r="E57" s="31"/>
      <c r="F57" s="31"/>
      <c r="G57" s="31"/>
      <c r="H57" s="31"/>
      <c r="I57" s="31"/>
    </row>
    <row r="58" spans="2:9" ht="15.75" x14ac:dyDescent="0.25">
      <c r="B58" s="338"/>
      <c r="C58" s="29" t="s">
        <v>165</v>
      </c>
      <c r="D58" s="29" t="s">
        <v>2067</v>
      </c>
      <c r="E58" s="31"/>
      <c r="F58" s="31"/>
      <c r="G58" s="31"/>
      <c r="H58" s="31"/>
      <c r="I58" s="31"/>
    </row>
    <row r="59" spans="2:9" ht="15.75" x14ac:dyDescent="0.25">
      <c r="B59" s="338"/>
      <c r="C59" s="29" t="s">
        <v>165</v>
      </c>
      <c r="D59" s="29" t="s">
        <v>2069</v>
      </c>
      <c r="E59" s="31"/>
      <c r="F59" s="31"/>
      <c r="G59" s="31"/>
      <c r="H59" s="31"/>
      <c r="I59" s="31"/>
    </row>
    <row r="60" spans="2:9" ht="15.75" x14ac:dyDescent="0.25">
      <c r="B60" s="338"/>
      <c r="C60" s="29" t="s">
        <v>165</v>
      </c>
      <c r="D60" s="29" t="s">
        <v>2071</v>
      </c>
      <c r="E60" s="31"/>
      <c r="F60" s="31"/>
      <c r="G60" s="31"/>
      <c r="H60" s="31"/>
      <c r="I60" s="31"/>
    </row>
    <row r="61" spans="2:9" ht="15.75" x14ac:dyDescent="0.25">
      <c r="B61" s="338"/>
      <c r="C61" s="29" t="s">
        <v>165</v>
      </c>
      <c r="D61" s="29" t="s">
        <v>2073</v>
      </c>
      <c r="E61" s="31"/>
      <c r="F61" s="31"/>
      <c r="G61" s="31"/>
      <c r="H61" s="31"/>
      <c r="I61" s="31"/>
    </row>
    <row r="62" spans="2:9" ht="15.75" x14ac:dyDescent="0.25">
      <c r="B62" s="338"/>
      <c r="C62" s="29" t="s">
        <v>165</v>
      </c>
      <c r="D62" s="29" t="s">
        <v>2075</v>
      </c>
      <c r="E62" s="31"/>
      <c r="F62" s="31"/>
      <c r="G62" s="31"/>
      <c r="H62" s="31"/>
      <c r="I62" s="31"/>
    </row>
    <row r="63" spans="2:9" ht="15.75" x14ac:dyDescent="0.25">
      <c r="B63" s="338"/>
      <c r="C63" s="29" t="s">
        <v>165</v>
      </c>
      <c r="D63" s="29" t="s">
        <v>2077</v>
      </c>
      <c r="E63" s="31"/>
      <c r="F63" s="31"/>
      <c r="G63" s="31"/>
      <c r="H63" s="31"/>
      <c r="I63" s="31"/>
    </row>
    <row r="64" spans="2:9" ht="15.75" x14ac:dyDescent="0.25">
      <c r="B64" s="338"/>
      <c r="C64" s="29" t="s">
        <v>165</v>
      </c>
      <c r="D64" s="29" t="s">
        <v>2079</v>
      </c>
      <c r="E64" s="31"/>
      <c r="F64" s="31"/>
      <c r="G64" s="31"/>
      <c r="H64" s="31"/>
      <c r="I64" s="31"/>
    </row>
    <row r="65" spans="2:11" ht="15.75" x14ac:dyDescent="0.25">
      <c r="B65" s="338"/>
      <c r="C65" s="29" t="s">
        <v>165</v>
      </c>
      <c r="D65" s="29" t="s">
        <v>2082</v>
      </c>
      <c r="E65" s="31"/>
      <c r="F65" s="31"/>
      <c r="G65" s="31"/>
      <c r="H65" s="31"/>
      <c r="I65" s="31"/>
    </row>
    <row r="66" spans="2:11" ht="15.75" x14ac:dyDescent="0.25">
      <c r="B66" s="338"/>
      <c r="C66" s="29" t="s">
        <v>165</v>
      </c>
      <c r="D66" s="29" t="s">
        <v>2084</v>
      </c>
      <c r="E66" s="31"/>
      <c r="F66" s="31"/>
      <c r="G66" s="31"/>
      <c r="H66" s="31"/>
      <c r="I66" s="31"/>
    </row>
    <row r="67" spans="2:11" ht="15.75" x14ac:dyDescent="0.25">
      <c r="B67" s="338"/>
      <c r="C67" s="29" t="s">
        <v>165</v>
      </c>
      <c r="D67" s="29" t="s">
        <v>2089</v>
      </c>
      <c r="E67" s="31"/>
      <c r="F67" s="31"/>
      <c r="G67" s="31"/>
      <c r="H67" s="31"/>
      <c r="I67" s="31"/>
    </row>
    <row r="68" spans="2:11" ht="15.75" x14ac:dyDescent="0.25">
      <c r="B68" s="338"/>
      <c r="C68" s="29" t="s">
        <v>165</v>
      </c>
      <c r="D68" s="29" t="s">
        <v>2119</v>
      </c>
      <c r="E68" s="31"/>
      <c r="F68" s="31"/>
      <c r="G68" s="31"/>
      <c r="H68" s="31"/>
      <c r="I68" s="31"/>
    </row>
    <row r="69" spans="2:11" ht="15.75" x14ac:dyDescent="0.25">
      <c r="B69" s="338"/>
      <c r="C69" s="29" t="s">
        <v>165</v>
      </c>
      <c r="D69" s="29" t="s">
        <v>2122</v>
      </c>
      <c r="E69" s="31"/>
      <c r="F69" s="31"/>
      <c r="G69" s="31"/>
      <c r="H69" s="31"/>
      <c r="I69" s="31"/>
    </row>
    <row r="70" spans="2:11" ht="15.75" x14ac:dyDescent="0.25">
      <c r="B70" s="338"/>
      <c r="C70" s="29" t="s">
        <v>165</v>
      </c>
      <c r="D70" s="29" t="s">
        <v>2124</v>
      </c>
      <c r="E70" s="31"/>
      <c r="F70" s="31"/>
      <c r="G70" s="31"/>
      <c r="H70" s="31"/>
      <c r="I70" s="31"/>
    </row>
    <row r="71" spans="2:11" ht="15.75" x14ac:dyDescent="0.25">
      <c r="B71" s="338"/>
      <c r="C71" s="29" t="s">
        <v>165</v>
      </c>
      <c r="D71" s="29" t="s">
        <v>2129</v>
      </c>
      <c r="E71" s="31"/>
      <c r="F71" s="31"/>
      <c r="G71" s="31"/>
      <c r="H71" s="31"/>
      <c r="I71" s="31"/>
      <c r="K71" s="110"/>
    </row>
    <row r="72" spans="2:11" ht="15.75" x14ac:dyDescent="0.25">
      <c r="B72" s="338"/>
      <c r="C72" s="29" t="s">
        <v>165</v>
      </c>
      <c r="D72" s="29" t="s">
        <v>2135</v>
      </c>
      <c r="E72" s="31"/>
      <c r="F72" s="31"/>
      <c r="G72" s="31"/>
      <c r="H72" s="31"/>
      <c r="I72" s="31"/>
      <c r="K72" s="110"/>
    </row>
    <row r="73" spans="2:11" ht="15.75" x14ac:dyDescent="0.25">
      <c r="B73" s="338"/>
      <c r="C73" s="29" t="s">
        <v>165</v>
      </c>
      <c r="D73" s="29" t="s">
        <v>2140</v>
      </c>
      <c r="E73" s="31"/>
      <c r="F73" s="31"/>
      <c r="G73" s="31"/>
      <c r="H73" s="31"/>
      <c r="I73" s="31"/>
      <c r="K73" s="110"/>
    </row>
    <row r="74" spans="2:11" ht="15.75" x14ac:dyDescent="0.25">
      <c r="B74" s="338"/>
      <c r="C74" s="29" t="s">
        <v>1953</v>
      </c>
      <c r="D74" s="29" t="s">
        <v>43</v>
      </c>
      <c r="E74" s="31"/>
      <c r="F74" s="31"/>
      <c r="G74" s="31"/>
      <c r="H74" s="31"/>
      <c r="I74" s="31"/>
      <c r="K74" s="110"/>
    </row>
    <row r="75" spans="2:11" ht="15.75" x14ac:dyDescent="0.25">
      <c r="B75" s="338"/>
      <c r="C75" s="29" t="s">
        <v>1953</v>
      </c>
      <c r="D75" s="29" t="s">
        <v>1953</v>
      </c>
      <c r="E75" s="31"/>
      <c r="F75" s="31"/>
      <c r="G75" s="31"/>
      <c r="H75" s="31"/>
      <c r="I75" s="31"/>
      <c r="K75" s="110"/>
    </row>
    <row r="76" spans="2:11" ht="15.75" x14ac:dyDescent="0.25">
      <c r="B76" s="338"/>
      <c r="C76" s="29" t="s">
        <v>1953</v>
      </c>
      <c r="D76" s="29" t="s">
        <v>1726</v>
      </c>
      <c r="E76" s="31"/>
      <c r="F76" s="31"/>
      <c r="G76" s="31"/>
      <c r="H76" s="31"/>
      <c r="I76" s="31"/>
      <c r="K76" s="110"/>
    </row>
    <row r="77" spans="2:11" ht="15.75" x14ac:dyDescent="0.25">
      <c r="B77" s="338"/>
      <c r="C77" s="29" t="s">
        <v>1953</v>
      </c>
      <c r="D77" s="29" t="s">
        <v>1723</v>
      </c>
      <c r="E77" s="31"/>
      <c r="F77" s="31"/>
      <c r="G77" s="31"/>
      <c r="H77" s="31"/>
      <c r="I77" s="31"/>
      <c r="K77" s="110"/>
    </row>
    <row r="78" spans="2:11" ht="15.75" x14ac:dyDescent="0.25">
      <c r="B78" s="338"/>
      <c r="C78" s="29" t="s">
        <v>1953</v>
      </c>
      <c r="D78" s="29" t="s">
        <v>2087</v>
      </c>
      <c r="E78" s="31"/>
      <c r="F78" s="31"/>
      <c r="G78" s="31"/>
      <c r="H78" s="31"/>
      <c r="I78" s="31"/>
      <c r="K78" s="110"/>
    </row>
    <row r="79" spans="2:11" ht="15.75" x14ac:dyDescent="0.25">
      <c r="B79" s="338"/>
      <c r="C79" s="29" t="s">
        <v>1953</v>
      </c>
      <c r="D79" s="29" t="s">
        <v>1830</v>
      </c>
      <c r="E79" s="31"/>
      <c r="F79" s="31"/>
      <c r="G79" s="31"/>
      <c r="H79" s="31"/>
      <c r="I79" s="31"/>
      <c r="K79" s="110"/>
    </row>
    <row r="80" spans="2:11" ht="15.75" x14ac:dyDescent="0.25">
      <c r="B80" s="338"/>
      <c r="C80" s="29" t="s">
        <v>1953</v>
      </c>
      <c r="D80" s="29" t="s">
        <v>1754</v>
      </c>
      <c r="E80" s="31"/>
      <c r="F80" s="31"/>
      <c r="G80" s="31"/>
      <c r="H80" s="31"/>
      <c r="I80" s="31"/>
      <c r="K80" s="110"/>
    </row>
    <row r="81" spans="2:11" ht="15.75" x14ac:dyDescent="0.25">
      <c r="B81" s="338"/>
      <c r="C81" s="29" t="s">
        <v>1953</v>
      </c>
      <c r="D81" s="29" t="s">
        <v>1901</v>
      </c>
      <c r="E81" s="31"/>
      <c r="F81" s="31"/>
      <c r="G81" s="31"/>
      <c r="H81" s="31"/>
      <c r="I81" s="31"/>
      <c r="K81" s="110"/>
    </row>
    <row r="82" spans="2:11" ht="15.75" x14ac:dyDescent="0.25">
      <c r="B82" s="338"/>
      <c r="C82" s="29" t="s">
        <v>1953</v>
      </c>
      <c r="D82" s="29" t="s">
        <v>2085</v>
      </c>
      <c r="E82" s="31"/>
      <c r="F82" s="31"/>
      <c r="G82" s="31"/>
      <c r="H82" s="31"/>
      <c r="I82" s="31"/>
      <c r="K82" s="110"/>
    </row>
    <row r="83" spans="2:11" ht="15.75" x14ac:dyDescent="0.25">
      <c r="B83" s="338"/>
      <c r="C83" s="29" t="s">
        <v>1953</v>
      </c>
      <c r="D83" s="29" t="s">
        <v>1951</v>
      </c>
      <c r="E83" s="31"/>
      <c r="F83" s="31"/>
      <c r="G83" s="31"/>
      <c r="H83" s="31"/>
      <c r="I83" s="31"/>
      <c r="K83" s="110"/>
    </row>
    <row r="84" spans="2:11" ht="15.75" x14ac:dyDescent="0.25">
      <c r="B84" s="338"/>
      <c r="C84" s="29" t="s">
        <v>1953</v>
      </c>
      <c r="D84" s="29" t="s">
        <v>2056</v>
      </c>
      <c r="E84" s="31"/>
      <c r="F84" s="31"/>
      <c r="G84" s="31"/>
      <c r="H84" s="31"/>
      <c r="I84" s="31"/>
      <c r="K84" s="110"/>
    </row>
    <row r="85" spans="2:11" ht="15.75" x14ac:dyDescent="0.25">
      <c r="B85" s="338"/>
      <c r="C85" s="29" t="s">
        <v>1953</v>
      </c>
      <c r="D85" s="29" t="s">
        <v>2131</v>
      </c>
      <c r="E85" s="31"/>
      <c r="F85" s="31"/>
      <c r="G85" s="31"/>
      <c r="H85" s="31"/>
      <c r="I85" s="31"/>
      <c r="K85" s="110"/>
    </row>
    <row r="86" spans="2:11" ht="15.75" x14ac:dyDescent="0.25">
      <c r="B86" s="338"/>
      <c r="C86" s="29" t="s">
        <v>1953</v>
      </c>
      <c r="D86" s="29" t="s">
        <v>2065</v>
      </c>
      <c r="E86" s="31"/>
      <c r="F86" s="31"/>
      <c r="G86" s="31"/>
      <c r="H86" s="31"/>
      <c r="I86" s="31"/>
      <c r="K86" s="110"/>
    </row>
    <row r="87" spans="2:11" ht="15.75" x14ac:dyDescent="0.25">
      <c r="B87" s="338"/>
      <c r="C87" s="29" t="s">
        <v>1953</v>
      </c>
      <c r="D87" s="29" t="s">
        <v>2090</v>
      </c>
      <c r="E87" s="31"/>
      <c r="F87" s="31"/>
      <c r="G87" s="31"/>
      <c r="H87" s="31"/>
      <c r="I87" s="31"/>
      <c r="K87" s="110"/>
    </row>
    <row r="88" spans="2:11" ht="15.75" x14ac:dyDescent="0.25">
      <c r="B88" s="338"/>
      <c r="C88" s="29" t="s">
        <v>1953</v>
      </c>
      <c r="D88" s="29" t="s">
        <v>1960</v>
      </c>
      <c r="E88" s="31"/>
      <c r="F88" s="31"/>
      <c r="G88" s="31"/>
      <c r="H88" s="31"/>
      <c r="I88" s="31"/>
      <c r="K88" s="110"/>
    </row>
    <row r="89" spans="2:11" ht="15.75" x14ac:dyDescent="0.25">
      <c r="B89" s="338"/>
      <c r="C89" s="29" t="s">
        <v>1953</v>
      </c>
      <c r="D89" s="29" t="s">
        <v>2028</v>
      </c>
      <c r="E89" s="31"/>
      <c r="F89" s="31"/>
      <c r="G89" s="31"/>
      <c r="H89" s="31"/>
      <c r="I89" s="31"/>
      <c r="K89" s="110"/>
    </row>
    <row r="90" spans="2:11" ht="15.75" x14ac:dyDescent="0.25">
      <c r="B90" s="338"/>
      <c r="C90" s="29" t="s">
        <v>1953</v>
      </c>
      <c r="D90" s="29" t="s">
        <v>1963</v>
      </c>
      <c r="E90" s="31"/>
      <c r="F90" s="31"/>
      <c r="G90" s="31"/>
      <c r="H90" s="31"/>
      <c r="I90" s="31"/>
      <c r="K90" s="110"/>
    </row>
    <row r="91" spans="2:11" ht="15.75" x14ac:dyDescent="0.25">
      <c r="B91" s="338"/>
      <c r="C91" s="29" t="s">
        <v>1953</v>
      </c>
      <c r="D91" s="29" t="s">
        <v>1965</v>
      </c>
      <c r="E91" s="31"/>
      <c r="F91" s="31"/>
      <c r="G91" s="31"/>
      <c r="H91" s="31"/>
      <c r="I91" s="31"/>
    </row>
    <row r="92" spans="2:11" ht="15.75" x14ac:dyDescent="0.25">
      <c r="B92" s="338"/>
      <c r="C92" s="29" t="s">
        <v>1953</v>
      </c>
      <c r="D92" s="29" t="s">
        <v>1971</v>
      </c>
      <c r="E92" s="31"/>
      <c r="F92" s="31"/>
      <c r="G92" s="31"/>
      <c r="H92" s="31"/>
      <c r="I92" s="31"/>
    </row>
    <row r="93" spans="2:11" ht="15.75" x14ac:dyDescent="0.25">
      <c r="B93" s="338"/>
      <c r="C93" s="29" t="s">
        <v>1953</v>
      </c>
      <c r="D93" s="29" t="s">
        <v>1975</v>
      </c>
      <c r="E93" s="31"/>
      <c r="F93" s="31"/>
      <c r="G93" s="31"/>
      <c r="H93" s="31"/>
      <c r="I93" s="31"/>
    </row>
    <row r="94" spans="2:11" ht="15.75" x14ac:dyDescent="0.25">
      <c r="B94" s="338"/>
      <c r="C94" s="29" t="s">
        <v>1953</v>
      </c>
      <c r="D94" s="29" t="s">
        <v>2113</v>
      </c>
      <c r="E94" s="31"/>
      <c r="F94" s="31"/>
      <c r="G94" s="31"/>
      <c r="H94" s="31"/>
      <c r="I94" s="31"/>
    </row>
    <row r="95" spans="2:11" ht="15.75" x14ac:dyDescent="0.25">
      <c r="B95" s="338"/>
      <c r="C95" s="29" t="s">
        <v>1953</v>
      </c>
      <c r="D95" s="29" t="s">
        <v>1980</v>
      </c>
      <c r="E95" s="31"/>
      <c r="F95" s="31"/>
      <c r="G95" s="31"/>
      <c r="H95" s="31"/>
      <c r="I95" s="31"/>
    </row>
    <row r="96" spans="2:11" ht="15.75" x14ac:dyDescent="0.25">
      <c r="B96" s="338"/>
      <c r="C96" s="29" t="s">
        <v>1953</v>
      </c>
      <c r="D96" s="29" t="s">
        <v>1982</v>
      </c>
      <c r="E96" s="31"/>
      <c r="F96" s="31"/>
      <c r="G96" s="31"/>
      <c r="H96" s="31"/>
      <c r="I96" s="31"/>
    </row>
    <row r="97" spans="2:9" ht="15.75" x14ac:dyDescent="0.25">
      <c r="B97" s="338"/>
      <c r="C97" s="29" t="s">
        <v>1953</v>
      </c>
      <c r="D97" s="29" t="s">
        <v>1987</v>
      </c>
      <c r="E97" s="31"/>
      <c r="F97" s="31"/>
      <c r="G97" s="31"/>
      <c r="H97" s="31"/>
      <c r="I97" s="31"/>
    </row>
    <row r="98" spans="2:9" ht="15.75" x14ac:dyDescent="0.25">
      <c r="B98" s="338"/>
      <c r="C98" s="29" t="s">
        <v>1953</v>
      </c>
      <c r="D98" s="29" t="s">
        <v>1990</v>
      </c>
      <c r="E98" s="31"/>
      <c r="F98" s="31"/>
      <c r="G98" s="31"/>
      <c r="H98" s="31"/>
      <c r="I98" s="31"/>
    </row>
    <row r="99" spans="2:9" ht="15.75" x14ac:dyDescent="0.25">
      <c r="B99" s="338"/>
      <c r="C99" s="29" t="s">
        <v>1953</v>
      </c>
      <c r="D99" s="29" t="s">
        <v>2115</v>
      </c>
      <c r="E99" s="31"/>
      <c r="F99" s="31"/>
      <c r="G99" s="31"/>
      <c r="H99" s="31"/>
      <c r="I99" s="31"/>
    </row>
    <row r="100" spans="2:9" ht="15.75" x14ac:dyDescent="0.25">
      <c r="B100" s="338"/>
      <c r="C100" s="29" t="s">
        <v>1953</v>
      </c>
      <c r="D100" s="29" t="s">
        <v>1992</v>
      </c>
      <c r="E100" s="31"/>
      <c r="F100" s="31"/>
      <c r="G100" s="31"/>
      <c r="H100" s="31"/>
      <c r="I100" s="31"/>
    </row>
    <row r="101" spans="2:9" ht="15.75" x14ac:dyDescent="0.25">
      <c r="B101" s="338"/>
      <c r="C101" s="29" t="s">
        <v>1953</v>
      </c>
      <c r="D101" s="29" t="s">
        <v>1997</v>
      </c>
      <c r="E101" s="31"/>
      <c r="F101" s="31"/>
      <c r="G101" s="31"/>
      <c r="H101" s="31"/>
      <c r="I101" s="31"/>
    </row>
    <row r="102" spans="2:9" ht="15.75" x14ac:dyDescent="0.25">
      <c r="B102" s="338"/>
      <c r="C102" s="29" t="s">
        <v>1953</v>
      </c>
      <c r="D102" s="29" t="s">
        <v>2000</v>
      </c>
      <c r="E102" s="31"/>
      <c r="F102" s="31"/>
      <c r="G102" s="31"/>
      <c r="H102" s="31"/>
      <c r="I102" s="31"/>
    </row>
    <row r="103" spans="2:9" ht="15.75" x14ac:dyDescent="0.25">
      <c r="B103" s="338"/>
      <c r="C103" s="29" t="s">
        <v>1953</v>
      </c>
      <c r="D103" s="29" t="s">
        <v>2002</v>
      </c>
      <c r="E103" s="31"/>
      <c r="F103" s="31"/>
      <c r="G103" s="31"/>
      <c r="H103" s="31"/>
      <c r="I103" s="31"/>
    </row>
    <row r="104" spans="2:9" ht="15.75" x14ac:dyDescent="0.25">
      <c r="B104" s="338"/>
      <c r="C104" s="29" t="s">
        <v>1953</v>
      </c>
      <c r="D104" s="29" t="s">
        <v>2004</v>
      </c>
      <c r="E104" s="31"/>
      <c r="F104" s="31"/>
      <c r="G104" s="31"/>
      <c r="H104" s="31"/>
      <c r="I104" s="31"/>
    </row>
    <row r="105" spans="2:9" ht="15.75" x14ac:dyDescent="0.25">
      <c r="B105" s="338"/>
      <c r="C105" s="29" t="s">
        <v>1953</v>
      </c>
      <c r="D105" s="29" t="s">
        <v>2006</v>
      </c>
      <c r="E105" s="31"/>
      <c r="F105" s="31"/>
      <c r="G105" s="31"/>
      <c r="H105" s="31"/>
      <c r="I105" s="31"/>
    </row>
    <row r="106" spans="2:9" ht="15.75" x14ac:dyDescent="0.25">
      <c r="B106" s="338"/>
      <c r="C106" s="29" t="s">
        <v>1953</v>
      </c>
      <c r="D106" s="29" t="s">
        <v>2133</v>
      </c>
      <c r="E106" s="31"/>
      <c r="F106" s="31"/>
      <c r="G106" s="31"/>
      <c r="H106" s="31"/>
      <c r="I106" s="31"/>
    </row>
    <row r="107" spans="2:9" ht="15.75" x14ac:dyDescent="0.25">
      <c r="B107" s="338"/>
      <c r="C107" s="29" t="s">
        <v>1953</v>
      </c>
      <c r="D107" s="29" t="s">
        <v>2137</v>
      </c>
      <c r="E107" s="31"/>
      <c r="F107" s="31"/>
      <c r="G107" s="31"/>
      <c r="H107" s="31"/>
      <c r="I107" s="31"/>
    </row>
    <row r="108" spans="2:9" ht="15.75" x14ac:dyDescent="0.25">
      <c r="B108" s="338"/>
      <c r="C108" s="29" t="s">
        <v>1953</v>
      </c>
      <c r="D108" s="29" t="s">
        <v>2015</v>
      </c>
      <c r="E108" s="31"/>
      <c r="F108" s="31"/>
      <c r="G108" s="31"/>
      <c r="H108" s="31"/>
      <c r="I108" s="31"/>
    </row>
    <row r="109" spans="2:9" ht="15.75" x14ac:dyDescent="0.25">
      <c r="B109" s="338"/>
      <c r="C109" s="29" t="s">
        <v>1953</v>
      </c>
      <c r="D109" s="29" t="s">
        <v>2017</v>
      </c>
      <c r="E109" s="31"/>
      <c r="F109" s="31"/>
      <c r="G109" s="31"/>
      <c r="H109" s="31"/>
      <c r="I109" s="31"/>
    </row>
    <row r="110" spans="2:9" ht="15.75" x14ac:dyDescent="0.25">
      <c r="B110" s="338"/>
      <c r="C110" s="29" t="s">
        <v>1953</v>
      </c>
      <c r="D110" s="29" t="s">
        <v>2019</v>
      </c>
      <c r="E110" s="31"/>
      <c r="F110" s="31"/>
      <c r="G110" s="31"/>
      <c r="H110" s="31"/>
      <c r="I110" s="31"/>
    </row>
    <row r="111" spans="2:9" ht="15.75" x14ac:dyDescent="0.25">
      <c r="B111" s="338"/>
      <c r="C111" s="29" t="s">
        <v>1953</v>
      </c>
      <c r="D111" s="29" t="s">
        <v>2021</v>
      </c>
      <c r="E111" s="31"/>
      <c r="F111" s="31"/>
      <c r="G111" s="31"/>
      <c r="H111" s="31"/>
      <c r="I111" s="31"/>
    </row>
    <row r="112" spans="2:9" ht="15.75" x14ac:dyDescent="0.25">
      <c r="B112" s="338"/>
      <c r="C112" s="29" t="s">
        <v>1953</v>
      </c>
      <c r="D112" s="29" t="s">
        <v>2030</v>
      </c>
      <c r="E112" s="31"/>
      <c r="F112" s="31"/>
      <c r="G112" s="31"/>
      <c r="H112" s="31"/>
      <c r="I112" s="31"/>
    </row>
    <row r="113" spans="2:9" ht="15.75" x14ac:dyDescent="0.25">
      <c r="B113" s="338"/>
      <c r="C113" s="29" t="s">
        <v>1953</v>
      </c>
      <c r="D113" s="29" t="s">
        <v>2032</v>
      </c>
      <c r="E113" s="31"/>
      <c r="F113" s="31"/>
      <c r="G113" s="31"/>
      <c r="H113" s="31"/>
      <c r="I113" s="31"/>
    </row>
    <row r="114" spans="2:9" ht="15.75" x14ac:dyDescent="0.25">
      <c r="B114" s="338"/>
      <c r="C114" s="29" t="s">
        <v>1953</v>
      </c>
      <c r="D114" s="29" t="s">
        <v>2034</v>
      </c>
      <c r="E114" s="31"/>
      <c r="F114" s="31"/>
      <c r="G114" s="31"/>
      <c r="H114" s="31"/>
      <c r="I114" s="31"/>
    </row>
    <row r="115" spans="2:9" ht="15.75" x14ac:dyDescent="0.25">
      <c r="B115" s="338"/>
      <c r="C115" s="29" t="s">
        <v>1953</v>
      </c>
      <c r="D115" s="29" t="s">
        <v>2036</v>
      </c>
      <c r="E115" s="31"/>
      <c r="F115" s="31"/>
      <c r="G115" s="31"/>
      <c r="H115" s="31"/>
      <c r="I115" s="31"/>
    </row>
    <row r="116" spans="2:9" ht="15.75" x14ac:dyDescent="0.25">
      <c r="B116" s="338"/>
      <c r="C116" s="29" t="s">
        <v>1953</v>
      </c>
      <c r="D116" s="29" t="s">
        <v>2038</v>
      </c>
      <c r="E116" s="31"/>
      <c r="F116" s="31"/>
      <c r="G116" s="31"/>
      <c r="H116" s="31"/>
      <c r="I116" s="31"/>
    </row>
    <row r="117" spans="2:9" ht="15.75" x14ac:dyDescent="0.25">
      <c r="B117" s="338"/>
      <c r="C117" s="29" t="s">
        <v>1953</v>
      </c>
      <c r="D117" s="29" t="s">
        <v>2040</v>
      </c>
      <c r="E117" s="31"/>
      <c r="F117" s="31"/>
      <c r="G117" s="31"/>
      <c r="H117" s="31"/>
      <c r="I117" s="31"/>
    </row>
    <row r="118" spans="2:9" ht="15.75" x14ac:dyDescent="0.25">
      <c r="B118" s="338"/>
      <c r="C118" s="29" t="s">
        <v>1953</v>
      </c>
      <c r="D118" s="29" t="s">
        <v>2043</v>
      </c>
      <c r="E118" s="31"/>
      <c r="F118" s="31"/>
      <c r="G118" s="31"/>
      <c r="H118" s="31"/>
      <c r="I118" s="31"/>
    </row>
    <row r="119" spans="2:9" ht="15.75" x14ac:dyDescent="0.25">
      <c r="B119" s="338"/>
      <c r="C119" s="29" t="s">
        <v>1953</v>
      </c>
      <c r="D119" s="29" t="s">
        <v>2059</v>
      </c>
      <c r="E119" s="31"/>
      <c r="F119" s="31"/>
      <c r="G119" s="31"/>
      <c r="H119" s="31"/>
      <c r="I119" s="31"/>
    </row>
    <row r="120" spans="2:9" ht="15.75" x14ac:dyDescent="0.25">
      <c r="B120" s="338"/>
      <c r="C120" s="29" t="s">
        <v>1953</v>
      </c>
      <c r="D120" s="29" t="s">
        <v>2061</v>
      </c>
      <c r="E120" s="31"/>
      <c r="F120" s="31"/>
      <c r="G120" s="31"/>
      <c r="H120" s="31"/>
      <c r="I120" s="31"/>
    </row>
    <row r="121" spans="2:9" ht="15.75" x14ac:dyDescent="0.25">
      <c r="B121" s="338"/>
      <c r="C121" s="29" t="s">
        <v>1953</v>
      </c>
      <c r="D121" s="29" t="s">
        <v>2063</v>
      </c>
      <c r="E121" s="31"/>
      <c r="F121" s="31"/>
      <c r="G121" s="31"/>
      <c r="H121" s="31"/>
      <c r="I121" s="31"/>
    </row>
    <row r="122" spans="2:9" ht="15.75" x14ac:dyDescent="0.25">
      <c r="B122" s="338"/>
      <c r="C122" s="29" t="s">
        <v>1953</v>
      </c>
      <c r="D122" s="29" t="s">
        <v>2067</v>
      </c>
      <c r="E122" s="31"/>
      <c r="F122" s="31"/>
      <c r="G122" s="31"/>
      <c r="H122" s="31"/>
      <c r="I122" s="31"/>
    </row>
    <row r="123" spans="2:9" ht="15.75" x14ac:dyDescent="0.25">
      <c r="B123" s="338"/>
      <c r="C123" s="29" t="s">
        <v>1953</v>
      </c>
      <c r="D123" s="29" t="s">
        <v>2069</v>
      </c>
      <c r="E123" s="31"/>
      <c r="F123" s="31"/>
      <c r="G123" s="31"/>
      <c r="H123" s="31"/>
      <c r="I123" s="31"/>
    </row>
    <row r="124" spans="2:9" ht="15.75" x14ac:dyDescent="0.25">
      <c r="B124" s="338"/>
      <c r="C124" s="29" t="s">
        <v>1953</v>
      </c>
      <c r="D124" s="29" t="s">
        <v>2071</v>
      </c>
      <c r="E124" s="31"/>
      <c r="F124" s="31"/>
      <c r="G124" s="31"/>
      <c r="H124" s="31"/>
      <c r="I124" s="31"/>
    </row>
    <row r="125" spans="2:9" ht="15.75" x14ac:dyDescent="0.25">
      <c r="B125" s="338"/>
      <c r="C125" s="29" t="s">
        <v>1953</v>
      </c>
      <c r="D125" s="29" t="s">
        <v>2073</v>
      </c>
      <c r="E125" s="31"/>
      <c r="F125" s="31"/>
      <c r="G125" s="31"/>
      <c r="H125" s="31"/>
      <c r="I125" s="31"/>
    </row>
    <row r="126" spans="2:9" ht="15.75" x14ac:dyDescent="0.25">
      <c r="B126" s="338"/>
      <c r="C126" s="29" t="s">
        <v>1953</v>
      </c>
      <c r="D126" s="29" t="s">
        <v>2075</v>
      </c>
      <c r="E126" s="31"/>
      <c r="F126" s="31"/>
      <c r="G126" s="31"/>
      <c r="H126" s="31"/>
      <c r="I126" s="31"/>
    </row>
    <row r="127" spans="2:9" ht="15.75" x14ac:dyDescent="0.25">
      <c r="B127" s="338"/>
      <c r="C127" s="29" t="s">
        <v>1953</v>
      </c>
      <c r="D127" s="29" t="s">
        <v>2077</v>
      </c>
      <c r="E127" s="31"/>
      <c r="F127" s="31"/>
      <c r="G127" s="31"/>
      <c r="H127" s="31"/>
      <c r="I127" s="31"/>
    </row>
    <row r="128" spans="2:9" ht="15.75" x14ac:dyDescent="0.25">
      <c r="B128" s="338"/>
      <c r="C128" s="29" t="s">
        <v>1953</v>
      </c>
      <c r="D128" s="29" t="s">
        <v>2079</v>
      </c>
      <c r="E128" s="31"/>
      <c r="F128" s="31"/>
      <c r="G128" s="31"/>
      <c r="H128" s="31"/>
      <c r="I128" s="31"/>
    </row>
    <row r="129" spans="2:9" ht="15.75" x14ac:dyDescent="0.25">
      <c r="B129" s="338"/>
      <c r="C129" s="29" t="s">
        <v>1953</v>
      </c>
      <c r="D129" s="29" t="s">
        <v>2082</v>
      </c>
      <c r="E129" s="31"/>
      <c r="F129" s="31"/>
      <c r="G129" s="31"/>
      <c r="H129" s="31"/>
      <c r="I129" s="31"/>
    </row>
    <row r="130" spans="2:9" ht="15.75" x14ac:dyDescent="0.25">
      <c r="B130" s="338"/>
      <c r="C130" s="29" t="s">
        <v>1953</v>
      </c>
      <c r="D130" s="29" t="s">
        <v>2084</v>
      </c>
      <c r="E130" s="31"/>
      <c r="F130" s="31"/>
      <c r="G130" s="31"/>
      <c r="H130" s="31"/>
      <c r="I130" s="31"/>
    </row>
    <row r="131" spans="2:9" ht="15.75" x14ac:dyDescent="0.25">
      <c r="B131" s="338"/>
      <c r="C131" s="29" t="s">
        <v>1953</v>
      </c>
      <c r="D131" s="29" t="s">
        <v>2089</v>
      </c>
      <c r="E131" s="31"/>
      <c r="F131" s="31"/>
      <c r="G131" s="31"/>
      <c r="H131" s="31"/>
      <c r="I131" s="31"/>
    </row>
    <row r="132" spans="2:9" ht="15.75" x14ac:dyDescent="0.25">
      <c r="B132" s="338"/>
      <c r="C132" s="29" t="s">
        <v>1953</v>
      </c>
      <c r="D132" s="29" t="s">
        <v>2119</v>
      </c>
      <c r="E132" s="31"/>
      <c r="F132" s="31"/>
      <c r="G132" s="31"/>
      <c r="H132" s="31"/>
      <c r="I132" s="31"/>
    </row>
    <row r="133" spans="2:9" ht="15.75" x14ac:dyDescent="0.25">
      <c r="B133" s="338"/>
      <c r="C133" s="29" t="s">
        <v>1953</v>
      </c>
      <c r="D133" s="29" t="s">
        <v>2122</v>
      </c>
      <c r="E133" s="31"/>
      <c r="F133" s="31"/>
      <c r="G133" s="31"/>
      <c r="H133" s="31"/>
      <c r="I133" s="31"/>
    </row>
    <row r="134" spans="2:9" ht="15.75" x14ac:dyDescent="0.25">
      <c r="B134" s="338"/>
      <c r="C134" s="29" t="s">
        <v>1953</v>
      </c>
      <c r="D134" s="29" t="s">
        <v>2124</v>
      </c>
      <c r="E134" s="31"/>
      <c r="F134" s="31"/>
      <c r="G134" s="31"/>
      <c r="H134" s="31"/>
      <c r="I134" s="31"/>
    </row>
    <row r="135" spans="2:9" ht="15.75" x14ac:dyDescent="0.25">
      <c r="B135" s="338"/>
      <c r="C135" s="29" t="s">
        <v>1953</v>
      </c>
      <c r="D135" s="29" t="s">
        <v>2129</v>
      </c>
      <c r="E135" s="31"/>
      <c r="F135" s="31"/>
      <c r="G135" s="31"/>
      <c r="H135" s="31"/>
      <c r="I135" s="31"/>
    </row>
    <row r="136" spans="2:9" ht="15.75" x14ac:dyDescent="0.25">
      <c r="B136" s="338"/>
      <c r="C136" s="29" t="s">
        <v>1953</v>
      </c>
      <c r="D136" s="29" t="s">
        <v>2135</v>
      </c>
      <c r="E136" s="31"/>
      <c r="F136" s="31"/>
      <c r="G136" s="31"/>
      <c r="H136" s="31"/>
      <c r="I136" s="31"/>
    </row>
    <row r="137" spans="2:9" ht="15.75" x14ac:dyDescent="0.25">
      <c r="B137" s="338"/>
      <c r="C137" s="29" t="s">
        <v>1953</v>
      </c>
      <c r="D137" s="29" t="s">
        <v>2140</v>
      </c>
      <c r="E137" s="31"/>
      <c r="F137" s="31"/>
      <c r="G137" s="31"/>
      <c r="H137" s="31"/>
      <c r="I137" s="31"/>
    </row>
    <row r="138" spans="2:9" ht="15.75" x14ac:dyDescent="0.25">
      <c r="B138" s="338"/>
      <c r="C138" s="29" t="s">
        <v>2141</v>
      </c>
      <c r="D138" s="29" t="s">
        <v>43</v>
      </c>
      <c r="E138" s="31"/>
      <c r="F138" s="31"/>
      <c r="G138" s="31"/>
      <c r="H138" s="31"/>
      <c r="I138" s="31"/>
    </row>
    <row r="139" spans="2:9" ht="15.75" x14ac:dyDescent="0.25">
      <c r="B139" s="338"/>
      <c r="C139" s="29" t="s">
        <v>2141</v>
      </c>
      <c r="D139" s="29" t="s">
        <v>1953</v>
      </c>
      <c r="E139" s="31"/>
      <c r="F139" s="31"/>
      <c r="G139" s="31"/>
      <c r="H139" s="31"/>
      <c r="I139" s="31"/>
    </row>
    <row r="140" spans="2:9" ht="15.75" x14ac:dyDescent="0.25">
      <c r="B140" s="338"/>
      <c r="C140" s="29" t="s">
        <v>2141</v>
      </c>
      <c r="D140" s="29" t="s">
        <v>1726</v>
      </c>
      <c r="E140" s="31"/>
      <c r="F140" s="31"/>
      <c r="G140" s="31"/>
      <c r="H140" s="31"/>
      <c r="I140" s="31"/>
    </row>
    <row r="141" spans="2:9" ht="15.75" x14ac:dyDescent="0.25">
      <c r="B141" s="338"/>
      <c r="C141" s="29" t="s">
        <v>2141</v>
      </c>
      <c r="D141" s="29" t="s">
        <v>1723</v>
      </c>
      <c r="E141" s="31"/>
      <c r="F141" s="31"/>
      <c r="G141" s="31"/>
      <c r="H141" s="31"/>
      <c r="I141" s="31"/>
    </row>
    <row r="142" spans="2:9" ht="15.75" x14ac:dyDescent="0.25">
      <c r="B142" s="338"/>
      <c r="C142" s="29" t="s">
        <v>2141</v>
      </c>
      <c r="D142" s="29" t="s">
        <v>2087</v>
      </c>
      <c r="E142" s="31"/>
      <c r="F142" s="31"/>
      <c r="G142" s="31"/>
      <c r="H142" s="31"/>
      <c r="I142" s="31"/>
    </row>
    <row r="143" spans="2:9" ht="15.75" x14ac:dyDescent="0.25">
      <c r="B143" s="338"/>
      <c r="C143" s="29" t="s">
        <v>2141</v>
      </c>
      <c r="D143" s="29" t="s">
        <v>1830</v>
      </c>
      <c r="E143" s="31"/>
      <c r="F143" s="31"/>
      <c r="G143" s="31"/>
      <c r="H143" s="31"/>
      <c r="I143" s="31"/>
    </row>
    <row r="144" spans="2:9" ht="15.75" x14ac:dyDescent="0.25">
      <c r="B144" s="338"/>
      <c r="C144" s="29" t="s">
        <v>2141</v>
      </c>
      <c r="D144" s="29" t="s">
        <v>1754</v>
      </c>
      <c r="E144" s="31"/>
      <c r="F144" s="31"/>
      <c r="G144" s="31"/>
      <c r="H144" s="31"/>
      <c r="I144" s="31"/>
    </row>
    <row r="145" spans="2:9" ht="15.75" x14ac:dyDescent="0.25">
      <c r="B145" s="338"/>
      <c r="C145" s="29" t="s">
        <v>2141</v>
      </c>
      <c r="D145" s="29" t="s">
        <v>1901</v>
      </c>
      <c r="E145" s="31"/>
      <c r="F145" s="31"/>
      <c r="G145" s="31"/>
      <c r="H145" s="31"/>
      <c r="I145" s="31"/>
    </row>
    <row r="146" spans="2:9" ht="15.75" x14ac:dyDescent="0.25">
      <c r="B146" s="338"/>
      <c r="C146" s="29" t="s">
        <v>2141</v>
      </c>
      <c r="D146" s="29" t="s">
        <v>2085</v>
      </c>
      <c r="E146" s="31"/>
      <c r="F146" s="31"/>
      <c r="G146" s="31"/>
      <c r="H146" s="31"/>
      <c r="I146" s="31"/>
    </row>
    <row r="147" spans="2:9" ht="15.75" x14ac:dyDescent="0.25">
      <c r="B147" s="338"/>
      <c r="C147" s="29" t="s">
        <v>2141</v>
      </c>
      <c r="D147" s="29" t="s">
        <v>1951</v>
      </c>
      <c r="E147" s="31"/>
      <c r="F147" s="31"/>
      <c r="G147" s="31"/>
      <c r="H147" s="31"/>
      <c r="I147" s="31"/>
    </row>
    <row r="148" spans="2:9" ht="15.75" x14ac:dyDescent="0.25">
      <c r="B148" s="338"/>
      <c r="C148" s="29" t="s">
        <v>2141</v>
      </c>
      <c r="D148" s="29" t="s">
        <v>2056</v>
      </c>
      <c r="E148" s="31"/>
      <c r="F148" s="31"/>
      <c r="G148" s="31"/>
      <c r="H148" s="31"/>
      <c r="I148" s="31"/>
    </row>
    <row r="149" spans="2:9" ht="15.75" x14ac:dyDescent="0.25">
      <c r="B149" s="338"/>
      <c r="C149" s="29" t="s">
        <v>2141</v>
      </c>
      <c r="D149" s="29" t="s">
        <v>2131</v>
      </c>
      <c r="E149" s="31"/>
      <c r="F149" s="31"/>
      <c r="G149" s="31"/>
      <c r="H149" s="31"/>
      <c r="I149" s="31"/>
    </row>
    <row r="150" spans="2:9" ht="15.75" x14ac:dyDescent="0.25">
      <c r="B150" s="338"/>
      <c r="C150" s="29" t="s">
        <v>2141</v>
      </c>
      <c r="D150" s="29" t="s">
        <v>2065</v>
      </c>
      <c r="E150" s="31"/>
      <c r="F150" s="31"/>
      <c r="G150" s="31"/>
      <c r="H150" s="31"/>
      <c r="I150" s="31"/>
    </row>
    <row r="151" spans="2:9" ht="15.75" x14ac:dyDescent="0.25">
      <c r="B151" s="338"/>
      <c r="C151" s="29" t="s">
        <v>2141</v>
      </c>
      <c r="D151" s="29" t="s">
        <v>2090</v>
      </c>
      <c r="E151" s="31"/>
      <c r="F151" s="31"/>
      <c r="G151" s="31"/>
      <c r="H151" s="31"/>
      <c r="I151" s="31"/>
    </row>
    <row r="152" spans="2:9" ht="15.75" x14ac:dyDescent="0.25">
      <c r="B152" s="338"/>
      <c r="C152" s="29" t="s">
        <v>2141</v>
      </c>
      <c r="D152" s="29" t="s">
        <v>1960</v>
      </c>
      <c r="E152" s="31"/>
      <c r="F152" s="31"/>
      <c r="G152" s="31"/>
      <c r="H152" s="31"/>
      <c r="I152" s="31"/>
    </row>
    <row r="153" spans="2:9" ht="15.75" x14ac:dyDescent="0.25">
      <c r="B153" s="338"/>
      <c r="C153" s="29" t="s">
        <v>2141</v>
      </c>
      <c r="D153" s="29" t="s">
        <v>2028</v>
      </c>
      <c r="E153" s="31"/>
      <c r="F153" s="31"/>
      <c r="G153" s="31"/>
      <c r="H153" s="31"/>
      <c r="I153" s="31"/>
    </row>
    <row r="154" spans="2:9" ht="15.75" x14ac:dyDescent="0.25">
      <c r="B154" s="338"/>
      <c r="C154" s="29" t="s">
        <v>2141</v>
      </c>
      <c r="D154" s="29" t="s">
        <v>1963</v>
      </c>
      <c r="E154" s="31"/>
      <c r="F154" s="31"/>
      <c r="G154" s="31"/>
      <c r="H154" s="31"/>
      <c r="I154" s="31"/>
    </row>
    <row r="155" spans="2:9" ht="15.75" x14ac:dyDescent="0.25">
      <c r="B155" s="338"/>
      <c r="C155" s="29" t="s">
        <v>2141</v>
      </c>
      <c r="D155" s="29" t="s">
        <v>1965</v>
      </c>
      <c r="E155" s="31"/>
      <c r="F155" s="31"/>
      <c r="G155" s="31"/>
      <c r="H155" s="31"/>
      <c r="I155" s="31"/>
    </row>
    <row r="156" spans="2:9" ht="15.75" x14ac:dyDescent="0.25">
      <c r="B156" s="338"/>
      <c r="C156" s="29" t="s">
        <v>2141</v>
      </c>
      <c r="D156" s="29" t="s">
        <v>1971</v>
      </c>
      <c r="E156" s="31"/>
      <c r="F156" s="31"/>
      <c r="G156" s="31"/>
      <c r="H156" s="31"/>
      <c r="I156" s="31"/>
    </row>
    <row r="157" spans="2:9" ht="15.75" x14ac:dyDescent="0.25">
      <c r="B157" s="338"/>
      <c r="C157" s="29" t="s">
        <v>2141</v>
      </c>
      <c r="D157" s="29" t="s">
        <v>1975</v>
      </c>
      <c r="E157" s="31"/>
      <c r="F157" s="31"/>
      <c r="G157" s="31"/>
      <c r="H157" s="31"/>
      <c r="I157" s="31"/>
    </row>
    <row r="158" spans="2:9" ht="15.75" x14ac:dyDescent="0.25">
      <c r="B158" s="338"/>
      <c r="C158" s="29" t="s">
        <v>2141</v>
      </c>
      <c r="D158" s="29" t="s">
        <v>2113</v>
      </c>
      <c r="E158" s="31"/>
      <c r="F158" s="31"/>
      <c r="G158" s="31"/>
      <c r="H158" s="31"/>
      <c r="I158" s="31"/>
    </row>
    <row r="159" spans="2:9" ht="15.75" x14ac:dyDescent="0.25">
      <c r="B159" s="338"/>
      <c r="C159" s="29" t="s">
        <v>2141</v>
      </c>
      <c r="D159" s="29" t="s">
        <v>1980</v>
      </c>
      <c r="E159" s="31"/>
      <c r="F159" s="31"/>
      <c r="G159" s="31"/>
      <c r="H159" s="31"/>
      <c r="I159" s="31"/>
    </row>
    <row r="160" spans="2:9" ht="15.75" x14ac:dyDescent="0.25">
      <c r="B160" s="338"/>
      <c r="C160" s="29" t="s">
        <v>2141</v>
      </c>
      <c r="D160" s="29" t="s">
        <v>1982</v>
      </c>
      <c r="E160" s="31"/>
      <c r="F160" s="31"/>
      <c r="G160" s="31"/>
      <c r="H160" s="31"/>
      <c r="I160" s="31"/>
    </row>
    <row r="161" spans="2:9" ht="15.75" x14ac:dyDescent="0.25">
      <c r="B161" s="338"/>
      <c r="C161" s="29" t="s">
        <v>2141</v>
      </c>
      <c r="D161" s="29" t="s">
        <v>1987</v>
      </c>
      <c r="E161" s="31"/>
      <c r="F161" s="31"/>
      <c r="G161" s="31"/>
      <c r="H161" s="31"/>
      <c r="I161" s="31"/>
    </row>
    <row r="162" spans="2:9" ht="15.75" x14ac:dyDescent="0.25">
      <c r="B162" s="338"/>
      <c r="C162" s="29" t="s">
        <v>2141</v>
      </c>
      <c r="D162" s="29" t="s">
        <v>1990</v>
      </c>
      <c r="E162" s="31"/>
      <c r="F162" s="31"/>
      <c r="G162" s="31"/>
      <c r="H162" s="31"/>
      <c r="I162" s="31"/>
    </row>
    <row r="163" spans="2:9" ht="15.75" x14ac:dyDescent="0.25">
      <c r="B163" s="338"/>
      <c r="C163" s="29" t="s">
        <v>2141</v>
      </c>
      <c r="D163" s="29" t="s">
        <v>2115</v>
      </c>
      <c r="E163" s="31"/>
      <c r="F163" s="31"/>
      <c r="G163" s="31"/>
      <c r="H163" s="31"/>
      <c r="I163" s="31"/>
    </row>
    <row r="164" spans="2:9" ht="15.75" x14ac:dyDescent="0.25">
      <c r="B164" s="338"/>
      <c r="C164" s="29" t="s">
        <v>2141</v>
      </c>
      <c r="D164" s="29" t="s">
        <v>1992</v>
      </c>
      <c r="E164" s="31"/>
      <c r="F164" s="31"/>
      <c r="G164" s="31"/>
      <c r="H164" s="31"/>
      <c r="I164" s="31"/>
    </row>
    <row r="165" spans="2:9" ht="15.75" x14ac:dyDescent="0.25">
      <c r="B165" s="338"/>
      <c r="C165" s="29" t="s">
        <v>2141</v>
      </c>
      <c r="D165" s="29" t="s">
        <v>1997</v>
      </c>
      <c r="E165" s="31"/>
      <c r="F165" s="31"/>
      <c r="G165" s="31"/>
      <c r="H165" s="31"/>
      <c r="I165" s="31"/>
    </row>
    <row r="166" spans="2:9" ht="15.75" x14ac:dyDescent="0.25">
      <c r="B166" s="338"/>
      <c r="C166" s="29" t="s">
        <v>2141</v>
      </c>
      <c r="D166" s="29" t="s">
        <v>2000</v>
      </c>
      <c r="E166" s="31"/>
      <c r="F166" s="31"/>
      <c r="G166" s="31"/>
      <c r="H166" s="31"/>
      <c r="I166" s="31"/>
    </row>
    <row r="167" spans="2:9" ht="15.75" x14ac:dyDescent="0.25">
      <c r="B167" s="338"/>
      <c r="C167" s="29" t="s">
        <v>2141</v>
      </c>
      <c r="D167" s="29" t="s">
        <v>2002</v>
      </c>
      <c r="E167" s="31"/>
      <c r="F167" s="31"/>
      <c r="G167" s="31"/>
      <c r="H167" s="31"/>
      <c r="I167" s="31"/>
    </row>
    <row r="168" spans="2:9" ht="15.75" x14ac:dyDescent="0.25">
      <c r="B168" s="338"/>
      <c r="C168" s="29" t="s">
        <v>2141</v>
      </c>
      <c r="D168" s="29" t="s">
        <v>2004</v>
      </c>
      <c r="E168" s="31"/>
      <c r="F168" s="31"/>
      <c r="G168" s="31"/>
      <c r="H168" s="31"/>
      <c r="I168" s="31"/>
    </row>
    <row r="169" spans="2:9" ht="15.75" x14ac:dyDescent="0.25">
      <c r="B169" s="338"/>
      <c r="C169" s="29" t="s">
        <v>2141</v>
      </c>
      <c r="D169" s="29" t="s">
        <v>2006</v>
      </c>
      <c r="E169" s="31"/>
      <c r="F169" s="31"/>
      <c r="G169" s="31"/>
      <c r="H169" s="31"/>
      <c r="I169" s="31"/>
    </row>
    <row r="170" spans="2:9" ht="15.75" x14ac:dyDescent="0.25">
      <c r="B170" s="338"/>
      <c r="C170" s="29" t="s">
        <v>2141</v>
      </c>
      <c r="D170" s="29" t="s">
        <v>2133</v>
      </c>
      <c r="E170" s="31"/>
      <c r="F170" s="31"/>
      <c r="G170" s="31"/>
      <c r="H170" s="31"/>
      <c r="I170" s="31"/>
    </row>
    <row r="171" spans="2:9" ht="15.75" x14ac:dyDescent="0.25">
      <c r="B171" s="338"/>
      <c r="C171" s="29" t="s">
        <v>2141</v>
      </c>
      <c r="D171" s="29" t="s">
        <v>2137</v>
      </c>
      <c r="E171" s="31"/>
      <c r="F171" s="31"/>
      <c r="G171" s="31"/>
      <c r="H171" s="31"/>
      <c r="I171" s="31"/>
    </row>
    <row r="172" spans="2:9" ht="15.75" x14ac:dyDescent="0.25">
      <c r="B172" s="338"/>
      <c r="C172" s="29" t="s">
        <v>2141</v>
      </c>
      <c r="D172" s="29" t="s">
        <v>2015</v>
      </c>
      <c r="E172" s="31"/>
      <c r="F172" s="31"/>
      <c r="G172" s="31"/>
      <c r="H172" s="31"/>
      <c r="I172" s="31"/>
    </row>
    <row r="173" spans="2:9" ht="15.75" x14ac:dyDescent="0.25">
      <c r="B173" s="338"/>
      <c r="C173" s="29" t="s">
        <v>2141</v>
      </c>
      <c r="D173" s="29" t="s">
        <v>2017</v>
      </c>
      <c r="E173" s="31"/>
      <c r="F173" s="31"/>
      <c r="G173" s="31"/>
      <c r="H173" s="31"/>
      <c r="I173" s="31"/>
    </row>
    <row r="174" spans="2:9" ht="15.75" x14ac:dyDescent="0.25">
      <c r="B174" s="338"/>
      <c r="C174" s="29" t="s">
        <v>2141</v>
      </c>
      <c r="D174" s="29" t="s">
        <v>2019</v>
      </c>
      <c r="E174" s="31"/>
      <c r="F174" s="31"/>
      <c r="G174" s="31"/>
      <c r="H174" s="31"/>
      <c r="I174" s="31"/>
    </row>
    <row r="175" spans="2:9" ht="15.75" x14ac:dyDescent="0.25">
      <c r="B175" s="338"/>
      <c r="C175" s="29" t="s">
        <v>2141</v>
      </c>
      <c r="D175" s="29" t="s">
        <v>2021</v>
      </c>
      <c r="E175" s="31"/>
      <c r="F175" s="31"/>
      <c r="G175" s="31"/>
      <c r="H175" s="31"/>
      <c r="I175" s="31"/>
    </row>
    <row r="176" spans="2:9" ht="15.75" x14ac:dyDescent="0.25">
      <c r="B176" s="338"/>
      <c r="C176" s="29" t="s">
        <v>2141</v>
      </c>
      <c r="D176" s="29" t="s">
        <v>2030</v>
      </c>
      <c r="E176" s="31"/>
      <c r="F176" s="31"/>
      <c r="G176" s="31"/>
      <c r="H176" s="31"/>
      <c r="I176" s="31"/>
    </row>
    <row r="177" spans="2:9" ht="15.75" x14ac:dyDescent="0.25">
      <c r="B177" s="338"/>
      <c r="C177" s="29" t="s">
        <v>2141</v>
      </c>
      <c r="D177" s="29" t="s">
        <v>2032</v>
      </c>
      <c r="E177" s="31"/>
      <c r="F177" s="31"/>
      <c r="G177" s="31"/>
      <c r="H177" s="31"/>
      <c r="I177" s="31"/>
    </row>
    <row r="178" spans="2:9" ht="15.75" x14ac:dyDescent="0.25">
      <c r="B178" s="338"/>
      <c r="C178" s="29" t="s">
        <v>2141</v>
      </c>
      <c r="D178" s="29" t="s">
        <v>2034</v>
      </c>
      <c r="E178" s="31"/>
      <c r="F178" s="31"/>
      <c r="G178" s="31"/>
      <c r="H178" s="31"/>
      <c r="I178" s="31"/>
    </row>
    <row r="179" spans="2:9" ht="15.75" x14ac:dyDescent="0.25">
      <c r="B179" s="338"/>
      <c r="C179" s="29" t="s">
        <v>2141</v>
      </c>
      <c r="D179" s="29" t="s">
        <v>2036</v>
      </c>
      <c r="E179" s="31"/>
      <c r="F179" s="31"/>
      <c r="G179" s="31"/>
      <c r="H179" s="31"/>
      <c r="I179" s="31"/>
    </row>
    <row r="180" spans="2:9" ht="15.75" x14ac:dyDescent="0.25">
      <c r="B180" s="338"/>
      <c r="C180" s="29" t="s">
        <v>2141</v>
      </c>
      <c r="D180" s="29" t="s">
        <v>2038</v>
      </c>
      <c r="E180" s="31"/>
      <c r="F180" s="31"/>
      <c r="G180" s="31"/>
      <c r="H180" s="31"/>
      <c r="I180" s="31"/>
    </row>
    <row r="181" spans="2:9" ht="15.75" x14ac:dyDescent="0.25">
      <c r="B181" s="338"/>
      <c r="C181" s="29" t="s">
        <v>2141</v>
      </c>
      <c r="D181" s="29" t="s">
        <v>2040</v>
      </c>
      <c r="E181" s="31"/>
      <c r="F181" s="31"/>
      <c r="G181" s="31"/>
      <c r="H181" s="31"/>
      <c r="I181" s="31"/>
    </row>
    <row r="182" spans="2:9" ht="15.75" x14ac:dyDescent="0.25">
      <c r="B182" s="338"/>
      <c r="C182" s="29" t="s">
        <v>2141</v>
      </c>
      <c r="D182" s="29" t="s">
        <v>2043</v>
      </c>
      <c r="E182" s="31"/>
      <c r="F182" s="31"/>
      <c r="G182" s="31"/>
      <c r="H182" s="31"/>
      <c r="I182" s="31"/>
    </row>
    <row r="183" spans="2:9" ht="15.75" x14ac:dyDescent="0.25">
      <c r="B183" s="338"/>
      <c r="C183" s="29" t="s">
        <v>2141</v>
      </c>
      <c r="D183" s="29" t="s">
        <v>2059</v>
      </c>
      <c r="E183" s="31"/>
      <c r="F183" s="31"/>
      <c r="G183" s="31"/>
      <c r="H183" s="31"/>
      <c r="I183" s="31"/>
    </row>
    <row r="184" spans="2:9" ht="15.75" x14ac:dyDescent="0.25">
      <c r="B184" s="338"/>
      <c r="C184" s="29" t="s">
        <v>2141</v>
      </c>
      <c r="D184" s="29" t="s">
        <v>2061</v>
      </c>
      <c r="E184" s="31"/>
      <c r="F184" s="31"/>
      <c r="G184" s="31"/>
      <c r="H184" s="31"/>
      <c r="I184" s="31"/>
    </row>
    <row r="185" spans="2:9" ht="15.75" x14ac:dyDescent="0.25">
      <c r="B185" s="338"/>
      <c r="C185" s="29" t="s">
        <v>2141</v>
      </c>
      <c r="D185" s="29" t="s">
        <v>2063</v>
      </c>
      <c r="E185" s="31"/>
      <c r="F185" s="31"/>
      <c r="G185" s="31"/>
      <c r="H185" s="31"/>
      <c r="I185" s="31"/>
    </row>
    <row r="186" spans="2:9" ht="15.75" x14ac:dyDescent="0.25">
      <c r="B186" s="338"/>
      <c r="C186" s="29" t="s">
        <v>2141</v>
      </c>
      <c r="D186" s="29" t="s">
        <v>2067</v>
      </c>
      <c r="E186" s="31"/>
      <c r="F186" s="31"/>
      <c r="G186" s="31"/>
      <c r="H186" s="31"/>
      <c r="I186" s="31"/>
    </row>
    <row r="187" spans="2:9" ht="15.75" x14ac:dyDescent="0.25">
      <c r="B187" s="338"/>
      <c r="C187" s="29" t="s">
        <v>2141</v>
      </c>
      <c r="D187" s="29" t="s">
        <v>2069</v>
      </c>
      <c r="E187" s="31"/>
      <c r="F187" s="31"/>
      <c r="G187" s="31"/>
      <c r="H187" s="31"/>
      <c r="I187" s="31"/>
    </row>
    <row r="188" spans="2:9" ht="15.75" x14ac:dyDescent="0.25">
      <c r="B188" s="338"/>
      <c r="C188" s="29" t="s">
        <v>2141</v>
      </c>
      <c r="D188" s="29" t="s">
        <v>2071</v>
      </c>
      <c r="E188" s="31"/>
      <c r="F188" s="31"/>
      <c r="G188" s="31"/>
      <c r="H188" s="31"/>
      <c r="I188" s="31"/>
    </row>
    <row r="189" spans="2:9" ht="15.75" x14ac:dyDescent="0.25">
      <c r="B189" s="338"/>
      <c r="C189" s="29" t="s">
        <v>2141</v>
      </c>
      <c r="D189" s="29" t="s">
        <v>2073</v>
      </c>
      <c r="E189" s="31"/>
      <c r="F189" s="31"/>
      <c r="G189" s="31"/>
      <c r="H189" s="31"/>
      <c r="I189" s="31"/>
    </row>
    <row r="190" spans="2:9" ht="15.75" x14ac:dyDescent="0.25">
      <c r="B190" s="338"/>
      <c r="C190" s="29" t="s">
        <v>2141</v>
      </c>
      <c r="D190" s="29" t="s">
        <v>2075</v>
      </c>
      <c r="E190" s="31"/>
      <c r="F190" s="31"/>
      <c r="G190" s="31"/>
      <c r="H190" s="31"/>
      <c r="I190" s="31"/>
    </row>
    <row r="191" spans="2:9" ht="15.75" x14ac:dyDescent="0.25">
      <c r="B191" s="338"/>
      <c r="C191" s="29" t="s">
        <v>2141</v>
      </c>
      <c r="D191" s="29" t="s">
        <v>2077</v>
      </c>
      <c r="E191" s="31"/>
      <c r="F191" s="31"/>
      <c r="G191" s="31"/>
      <c r="H191" s="31"/>
      <c r="I191" s="31"/>
    </row>
    <row r="192" spans="2:9" ht="15.75" x14ac:dyDescent="0.25">
      <c r="B192" s="338"/>
      <c r="C192" s="29" t="s">
        <v>2141</v>
      </c>
      <c r="D192" s="29" t="s">
        <v>2079</v>
      </c>
      <c r="E192" s="31"/>
      <c r="F192" s="31"/>
      <c r="G192" s="31"/>
      <c r="H192" s="31"/>
      <c r="I192" s="31"/>
    </row>
    <row r="193" spans="2:9" ht="15.75" x14ac:dyDescent="0.25">
      <c r="B193" s="338"/>
      <c r="C193" s="29" t="s">
        <v>2141</v>
      </c>
      <c r="D193" s="29" t="s">
        <v>2082</v>
      </c>
      <c r="E193" s="31"/>
      <c r="F193" s="31"/>
      <c r="G193" s="31"/>
      <c r="H193" s="31"/>
      <c r="I193" s="31"/>
    </row>
    <row r="194" spans="2:9" ht="15.75" x14ac:dyDescent="0.25">
      <c r="B194" s="338"/>
      <c r="C194" s="29" t="s">
        <v>2141</v>
      </c>
      <c r="D194" s="29" t="s">
        <v>2084</v>
      </c>
      <c r="E194" s="31"/>
      <c r="F194" s="31"/>
      <c r="G194" s="31"/>
      <c r="H194" s="31"/>
      <c r="I194" s="31"/>
    </row>
    <row r="195" spans="2:9" ht="15.75" x14ac:dyDescent="0.25">
      <c r="B195" s="338"/>
      <c r="C195" s="29" t="s">
        <v>2141</v>
      </c>
      <c r="D195" s="29" t="s">
        <v>2089</v>
      </c>
      <c r="E195" s="31"/>
      <c r="F195" s="31"/>
      <c r="G195" s="31"/>
      <c r="H195" s="31"/>
      <c r="I195" s="31"/>
    </row>
    <row r="196" spans="2:9" ht="15.75" x14ac:dyDescent="0.25">
      <c r="B196" s="338"/>
      <c r="C196" s="29" t="s">
        <v>2141</v>
      </c>
      <c r="D196" s="29" t="s">
        <v>2119</v>
      </c>
      <c r="E196" s="31"/>
      <c r="F196" s="31"/>
      <c r="G196" s="31"/>
      <c r="H196" s="31"/>
      <c r="I196" s="31"/>
    </row>
    <row r="197" spans="2:9" ht="15.75" x14ac:dyDescent="0.25">
      <c r="B197" s="338"/>
      <c r="C197" s="29" t="s">
        <v>2141</v>
      </c>
      <c r="D197" s="29" t="s">
        <v>2122</v>
      </c>
      <c r="E197" s="31"/>
      <c r="F197" s="31"/>
      <c r="G197" s="31"/>
      <c r="H197" s="31"/>
      <c r="I197" s="31"/>
    </row>
    <row r="198" spans="2:9" ht="15.75" x14ac:dyDescent="0.25">
      <c r="B198" s="338"/>
      <c r="C198" s="29" t="s">
        <v>2141</v>
      </c>
      <c r="D198" s="29" t="s">
        <v>2124</v>
      </c>
      <c r="E198" s="31"/>
      <c r="F198" s="31"/>
      <c r="G198" s="31"/>
      <c r="H198" s="31"/>
      <c r="I198" s="31"/>
    </row>
    <row r="199" spans="2:9" ht="15.75" x14ac:dyDescent="0.25">
      <c r="B199" s="338"/>
      <c r="C199" s="29" t="s">
        <v>2141</v>
      </c>
      <c r="D199" s="29" t="s">
        <v>2129</v>
      </c>
      <c r="E199" s="31"/>
      <c r="F199" s="31"/>
      <c r="G199" s="31"/>
      <c r="H199" s="31"/>
      <c r="I199" s="31"/>
    </row>
    <row r="200" spans="2:9" ht="15.75" x14ac:dyDescent="0.25">
      <c r="B200" s="338"/>
      <c r="C200" s="29" t="s">
        <v>2141</v>
      </c>
      <c r="D200" s="29" t="s">
        <v>2135</v>
      </c>
      <c r="E200" s="31"/>
      <c r="F200" s="31"/>
      <c r="G200" s="31"/>
      <c r="H200" s="31"/>
      <c r="I200" s="31"/>
    </row>
    <row r="201" spans="2:9" ht="15.75" x14ac:dyDescent="0.25">
      <c r="B201" s="338"/>
      <c r="C201" s="29" t="s">
        <v>2141</v>
      </c>
      <c r="D201" s="29" t="s">
        <v>2140</v>
      </c>
      <c r="E201" s="31"/>
      <c r="F201" s="31"/>
      <c r="G201" s="31"/>
      <c r="H201" s="31"/>
      <c r="I201" s="31"/>
    </row>
    <row r="202" spans="2:9" ht="15.75" x14ac:dyDescent="0.25">
      <c r="B202" s="338"/>
      <c r="C202" s="29" t="s">
        <v>2091</v>
      </c>
      <c r="D202" s="29" t="s">
        <v>43</v>
      </c>
      <c r="E202" s="31"/>
      <c r="F202" s="31"/>
      <c r="G202" s="31"/>
      <c r="H202" s="31"/>
      <c r="I202" s="31"/>
    </row>
    <row r="203" spans="2:9" ht="15.75" x14ac:dyDescent="0.25">
      <c r="B203" s="338"/>
      <c r="C203" s="29" t="s">
        <v>2091</v>
      </c>
      <c r="D203" s="29" t="s">
        <v>1953</v>
      </c>
      <c r="E203" s="31"/>
      <c r="F203" s="31"/>
      <c r="G203" s="31"/>
      <c r="H203" s="31"/>
      <c r="I203" s="31"/>
    </row>
    <row r="204" spans="2:9" ht="15.75" x14ac:dyDescent="0.25">
      <c r="B204" s="338"/>
      <c r="C204" s="29" t="s">
        <v>2091</v>
      </c>
      <c r="D204" s="29" t="s">
        <v>1726</v>
      </c>
      <c r="E204" s="31"/>
      <c r="F204" s="31"/>
      <c r="G204" s="31"/>
      <c r="H204" s="31"/>
      <c r="I204" s="31"/>
    </row>
    <row r="205" spans="2:9" ht="15.75" x14ac:dyDescent="0.25">
      <c r="B205" s="338"/>
      <c r="C205" s="29" t="s">
        <v>2091</v>
      </c>
      <c r="D205" s="29" t="s">
        <v>1723</v>
      </c>
      <c r="E205" s="31"/>
      <c r="F205" s="31"/>
      <c r="G205" s="31"/>
      <c r="H205" s="31"/>
      <c r="I205" s="31"/>
    </row>
    <row r="206" spans="2:9" ht="15.75" x14ac:dyDescent="0.25">
      <c r="B206" s="338"/>
      <c r="C206" s="29" t="s">
        <v>2091</v>
      </c>
      <c r="D206" s="29" t="s">
        <v>2087</v>
      </c>
      <c r="E206" s="31"/>
      <c r="F206" s="31"/>
      <c r="G206" s="31"/>
      <c r="H206" s="31"/>
      <c r="I206" s="31"/>
    </row>
    <row r="207" spans="2:9" ht="15.75" x14ac:dyDescent="0.25">
      <c r="B207" s="338"/>
      <c r="C207" s="29" t="s">
        <v>2091</v>
      </c>
      <c r="D207" s="29" t="s">
        <v>1830</v>
      </c>
      <c r="E207" s="31"/>
      <c r="F207" s="31"/>
      <c r="G207" s="31"/>
      <c r="H207" s="31"/>
      <c r="I207" s="31"/>
    </row>
    <row r="208" spans="2:9" ht="15.75" x14ac:dyDescent="0.25">
      <c r="B208" s="338"/>
      <c r="C208" s="29" t="s">
        <v>2091</v>
      </c>
      <c r="D208" s="29" t="s">
        <v>1754</v>
      </c>
      <c r="E208" s="31"/>
      <c r="F208" s="31"/>
      <c r="G208" s="31"/>
      <c r="H208" s="31"/>
      <c r="I208" s="31"/>
    </row>
    <row r="209" spans="2:9" ht="15.75" x14ac:dyDescent="0.25">
      <c r="B209" s="338"/>
      <c r="C209" s="29" t="s">
        <v>2091</v>
      </c>
      <c r="D209" s="29" t="s">
        <v>1901</v>
      </c>
      <c r="E209" s="31"/>
      <c r="F209" s="31"/>
      <c r="G209" s="31"/>
      <c r="H209" s="31"/>
      <c r="I209" s="31"/>
    </row>
    <row r="210" spans="2:9" ht="15.75" x14ac:dyDescent="0.25">
      <c r="B210" s="338"/>
      <c r="C210" s="29" t="s">
        <v>2091</v>
      </c>
      <c r="D210" s="29" t="s">
        <v>2085</v>
      </c>
      <c r="E210" s="31"/>
      <c r="F210" s="31"/>
      <c r="G210" s="31"/>
      <c r="H210" s="31"/>
      <c r="I210" s="31"/>
    </row>
    <row r="211" spans="2:9" ht="15.75" x14ac:dyDescent="0.25">
      <c r="B211" s="338"/>
      <c r="C211" s="29" t="s">
        <v>2091</v>
      </c>
      <c r="D211" s="29" t="s">
        <v>1951</v>
      </c>
      <c r="E211" s="31"/>
      <c r="F211" s="31"/>
      <c r="G211" s="31"/>
      <c r="H211" s="31"/>
      <c r="I211" s="31"/>
    </row>
    <row r="212" spans="2:9" ht="15.75" x14ac:dyDescent="0.25">
      <c r="B212" s="338"/>
      <c r="C212" s="29" t="s">
        <v>2091</v>
      </c>
      <c r="D212" s="29" t="s">
        <v>2056</v>
      </c>
      <c r="E212" s="31"/>
      <c r="F212" s="31"/>
      <c r="G212" s="31"/>
      <c r="H212" s="31"/>
      <c r="I212" s="31"/>
    </row>
    <row r="213" spans="2:9" ht="15.75" x14ac:dyDescent="0.25">
      <c r="B213" s="338"/>
      <c r="C213" s="29" t="s">
        <v>2091</v>
      </c>
      <c r="D213" s="29" t="s">
        <v>2131</v>
      </c>
      <c r="E213" s="31"/>
      <c r="F213" s="31"/>
      <c r="G213" s="31"/>
      <c r="H213" s="31"/>
      <c r="I213" s="31"/>
    </row>
    <row r="214" spans="2:9" ht="15.75" x14ac:dyDescent="0.25">
      <c r="B214" s="338"/>
      <c r="C214" s="29" t="s">
        <v>2091</v>
      </c>
      <c r="D214" s="29" t="s">
        <v>2065</v>
      </c>
      <c r="E214" s="31"/>
      <c r="F214" s="31"/>
      <c r="G214" s="31"/>
      <c r="H214" s="31"/>
      <c r="I214" s="31"/>
    </row>
    <row r="215" spans="2:9" ht="15.75" x14ac:dyDescent="0.25">
      <c r="B215" s="338"/>
      <c r="C215" s="29" t="s">
        <v>2091</v>
      </c>
      <c r="D215" s="29" t="s">
        <v>2090</v>
      </c>
      <c r="E215" s="31"/>
      <c r="F215" s="31"/>
      <c r="G215" s="31"/>
      <c r="H215" s="31"/>
      <c r="I215" s="31"/>
    </row>
    <row r="216" spans="2:9" ht="15.75" x14ac:dyDescent="0.25">
      <c r="B216" s="338"/>
      <c r="C216" s="29" t="s">
        <v>2091</v>
      </c>
      <c r="D216" s="29" t="s">
        <v>1960</v>
      </c>
      <c r="E216" s="31"/>
      <c r="F216" s="31"/>
      <c r="G216" s="31"/>
      <c r="H216" s="31"/>
      <c r="I216" s="31"/>
    </row>
    <row r="217" spans="2:9" ht="15.75" x14ac:dyDescent="0.25">
      <c r="B217" s="338"/>
      <c r="C217" s="29" t="s">
        <v>2091</v>
      </c>
      <c r="D217" s="29" t="s">
        <v>2028</v>
      </c>
      <c r="E217" s="31"/>
      <c r="F217" s="31"/>
      <c r="G217" s="31"/>
      <c r="H217" s="31"/>
      <c r="I217" s="31"/>
    </row>
    <row r="218" spans="2:9" ht="15.75" x14ac:dyDescent="0.25">
      <c r="B218" s="338"/>
      <c r="C218" s="29" t="s">
        <v>2091</v>
      </c>
      <c r="D218" s="29" t="s">
        <v>1963</v>
      </c>
      <c r="E218" s="31"/>
      <c r="F218" s="31"/>
      <c r="G218" s="31"/>
      <c r="H218" s="31"/>
      <c r="I218" s="31"/>
    </row>
    <row r="219" spans="2:9" ht="15.75" x14ac:dyDescent="0.25">
      <c r="B219" s="338"/>
      <c r="C219" s="29" t="s">
        <v>2091</v>
      </c>
      <c r="D219" s="29" t="s">
        <v>1965</v>
      </c>
      <c r="E219" s="31"/>
      <c r="F219" s="31"/>
      <c r="G219" s="31"/>
      <c r="H219" s="31"/>
      <c r="I219" s="31"/>
    </row>
    <row r="220" spans="2:9" ht="15.75" x14ac:dyDescent="0.25">
      <c r="B220" s="338"/>
      <c r="C220" s="29" t="s">
        <v>2091</v>
      </c>
      <c r="D220" s="29" t="s">
        <v>1971</v>
      </c>
      <c r="E220" s="31"/>
      <c r="F220" s="31"/>
      <c r="G220" s="31"/>
      <c r="H220" s="31"/>
      <c r="I220" s="31"/>
    </row>
    <row r="221" spans="2:9" ht="15.75" x14ac:dyDescent="0.25">
      <c r="B221" s="338"/>
      <c r="C221" s="29" t="s">
        <v>2091</v>
      </c>
      <c r="D221" s="29" t="s">
        <v>1975</v>
      </c>
      <c r="E221" s="31"/>
      <c r="F221" s="31"/>
      <c r="G221" s="31"/>
      <c r="H221" s="31"/>
      <c r="I221" s="31"/>
    </row>
    <row r="222" spans="2:9" ht="15.75" x14ac:dyDescent="0.25">
      <c r="B222" s="338"/>
      <c r="C222" s="29" t="s">
        <v>2091</v>
      </c>
      <c r="D222" s="29" t="s">
        <v>2113</v>
      </c>
      <c r="E222" s="31"/>
      <c r="F222" s="31"/>
      <c r="G222" s="31"/>
      <c r="H222" s="31"/>
      <c r="I222" s="31"/>
    </row>
    <row r="223" spans="2:9" ht="15.75" x14ac:dyDescent="0.25">
      <c r="B223" s="338"/>
      <c r="C223" s="29" t="s">
        <v>2091</v>
      </c>
      <c r="D223" s="29" t="s">
        <v>1980</v>
      </c>
      <c r="E223" s="31"/>
      <c r="F223" s="31"/>
      <c r="G223" s="31"/>
      <c r="H223" s="31"/>
      <c r="I223" s="31"/>
    </row>
    <row r="224" spans="2:9" ht="15.75" x14ac:dyDescent="0.25">
      <c r="B224" s="338"/>
      <c r="C224" s="29" t="s">
        <v>2091</v>
      </c>
      <c r="D224" s="29" t="s">
        <v>1982</v>
      </c>
      <c r="E224" s="31"/>
      <c r="F224" s="31"/>
      <c r="G224" s="31"/>
      <c r="H224" s="31"/>
      <c r="I224" s="31"/>
    </row>
    <row r="225" spans="2:9" ht="15.75" x14ac:dyDescent="0.25">
      <c r="B225" s="338"/>
      <c r="C225" s="29" t="s">
        <v>2091</v>
      </c>
      <c r="D225" s="29" t="s">
        <v>1987</v>
      </c>
      <c r="E225" s="31"/>
      <c r="F225" s="31"/>
      <c r="G225" s="31"/>
      <c r="H225" s="31"/>
      <c r="I225" s="31"/>
    </row>
    <row r="226" spans="2:9" ht="15.75" x14ac:dyDescent="0.25">
      <c r="B226" s="338"/>
      <c r="C226" s="29" t="s">
        <v>2091</v>
      </c>
      <c r="D226" s="29" t="s">
        <v>1990</v>
      </c>
      <c r="E226" s="31"/>
      <c r="F226" s="31"/>
      <c r="G226" s="31"/>
      <c r="H226" s="31"/>
      <c r="I226" s="31"/>
    </row>
    <row r="227" spans="2:9" ht="15.75" x14ac:dyDescent="0.25">
      <c r="B227" s="338"/>
      <c r="C227" s="29" t="s">
        <v>2091</v>
      </c>
      <c r="D227" s="29" t="s">
        <v>2115</v>
      </c>
      <c r="E227" s="31"/>
      <c r="F227" s="31"/>
      <c r="G227" s="31"/>
      <c r="H227" s="31"/>
      <c r="I227" s="31"/>
    </row>
    <row r="228" spans="2:9" ht="15.75" x14ac:dyDescent="0.25">
      <c r="B228" s="338"/>
      <c r="C228" s="29" t="s">
        <v>2091</v>
      </c>
      <c r="D228" s="29" t="s">
        <v>1992</v>
      </c>
      <c r="E228" s="31"/>
      <c r="F228" s="31"/>
      <c r="G228" s="31"/>
      <c r="H228" s="31"/>
      <c r="I228" s="31"/>
    </row>
    <row r="229" spans="2:9" ht="15.75" x14ac:dyDescent="0.25">
      <c r="B229" s="338"/>
      <c r="C229" s="29" t="s">
        <v>2091</v>
      </c>
      <c r="D229" s="29" t="s">
        <v>1997</v>
      </c>
      <c r="E229" s="31"/>
      <c r="F229" s="31"/>
      <c r="G229" s="31"/>
      <c r="H229" s="31"/>
      <c r="I229" s="31"/>
    </row>
    <row r="230" spans="2:9" ht="15.75" x14ac:dyDescent="0.25">
      <c r="B230" s="338"/>
      <c r="C230" s="29" t="s">
        <v>2091</v>
      </c>
      <c r="D230" s="29" t="s">
        <v>2000</v>
      </c>
      <c r="E230" s="31"/>
      <c r="F230" s="31"/>
      <c r="G230" s="31"/>
      <c r="H230" s="31"/>
      <c r="I230" s="31"/>
    </row>
    <row r="231" spans="2:9" ht="15.75" x14ac:dyDescent="0.25">
      <c r="B231" s="338"/>
      <c r="C231" s="29" t="s">
        <v>2091</v>
      </c>
      <c r="D231" s="29" t="s">
        <v>2002</v>
      </c>
      <c r="E231" s="31"/>
      <c r="F231" s="31"/>
      <c r="G231" s="31"/>
      <c r="H231" s="31"/>
      <c r="I231" s="31"/>
    </row>
    <row r="232" spans="2:9" ht="15.75" x14ac:dyDescent="0.25">
      <c r="B232" s="338"/>
      <c r="C232" s="29" t="s">
        <v>2091</v>
      </c>
      <c r="D232" s="29" t="s">
        <v>2004</v>
      </c>
      <c r="E232" s="31"/>
      <c r="F232" s="31"/>
      <c r="G232" s="31"/>
      <c r="H232" s="31"/>
      <c r="I232" s="31"/>
    </row>
    <row r="233" spans="2:9" ht="15.75" x14ac:dyDescent="0.25">
      <c r="B233" s="338"/>
      <c r="C233" s="29" t="s">
        <v>2091</v>
      </c>
      <c r="D233" s="29" t="s">
        <v>2006</v>
      </c>
      <c r="E233" s="31"/>
      <c r="F233" s="31"/>
      <c r="G233" s="31"/>
      <c r="H233" s="31"/>
      <c r="I233" s="31"/>
    </row>
    <row r="234" spans="2:9" ht="15.75" x14ac:dyDescent="0.25">
      <c r="B234" s="338"/>
      <c r="C234" s="29" t="s">
        <v>2091</v>
      </c>
      <c r="D234" s="29" t="s">
        <v>2133</v>
      </c>
      <c r="E234" s="31"/>
      <c r="F234" s="31"/>
      <c r="G234" s="31"/>
      <c r="H234" s="31"/>
      <c r="I234" s="31"/>
    </row>
    <row r="235" spans="2:9" ht="15.75" x14ac:dyDescent="0.25">
      <c r="B235" s="338"/>
      <c r="C235" s="29" t="s">
        <v>2091</v>
      </c>
      <c r="D235" s="29" t="s">
        <v>2137</v>
      </c>
      <c r="E235" s="31"/>
      <c r="F235" s="31"/>
      <c r="G235" s="31"/>
      <c r="H235" s="31"/>
      <c r="I235" s="31"/>
    </row>
    <row r="236" spans="2:9" ht="15.75" x14ac:dyDescent="0.25">
      <c r="B236" s="338"/>
      <c r="C236" s="29" t="s">
        <v>2091</v>
      </c>
      <c r="D236" s="29" t="s">
        <v>2015</v>
      </c>
      <c r="E236" s="31"/>
      <c r="F236" s="31"/>
      <c r="G236" s="31"/>
      <c r="H236" s="31"/>
      <c r="I236" s="31"/>
    </row>
    <row r="237" spans="2:9" ht="15.75" x14ac:dyDescent="0.25">
      <c r="B237" s="338"/>
      <c r="C237" s="29" t="s">
        <v>2091</v>
      </c>
      <c r="D237" s="29" t="s">
        <v>2017</v>
      </c>
      <c r="E237" s="31"/>
      <c r="F237" s="31"/>
      <c r="G237" s="31"/>
      <c r="H237" s="31"/>
      <c r="I237" s="31"/>
    </row>
    <row r="238" spans="2:9" ht="15.75" x14ac:dyDescent="0.25">
      <c r="B238" s="338"/>
      <c r="C238" s="29" t="s">
        <v>2091</v>
      </c>
      <c r="D238" s="29" t="s">
        <v>2019</v>
      </c>
      <c r="E238" s="31"/>
      <c r="F238" s="31"/>
      <c r="G238" s="31"/>
      <c r="H238" s="31"/>
      <c r="I238" s="31"/>
    </row>
    <row r="239" spans="2:9" ht="15.75" x14ac:dyDescent="0.25">
      <c r="B239" s="338"/>
      <c r="C239" s="29" t="s">
        <v>2091</v>
      </c>
      <c r="D239" s="29" t="s">
        <v>2021</v>
      </c>
      <c r="E239" s="31"/>
      <c r="F239" s="31"/>
      <c r="G239" s="31"/>
      <c r="H239" s="31"/>
      <c r="I239" s="31"/>
    </row>
    <row r="240" spans="2:9" ht="15.75" x14ac:dyDescent="0.25">
      <c r="B240" s="338"/>
      <c r="C240" s="29" t="s">
        <v>2091</v>
      </c>
      <c r="D240" s="29" t="s">
        <v>2030</v>
      </c>
      <c r="E240" s="31"/>
      <c r="F240" s="31"/>
      <c r="G240" s="31"/>
      <c r="H240" s="31"/>
      <c r="I240" s="31"/>
    </row>
    <row r="241" spans="2:9" ht="15.75" x14ac:dyDescent="0.25">
      <c r="B241" s="338"/>
      <c r="C241" s="29" t="s">
        <v>2091</v>
      </c>
      <c r="D241" s="29" t="s">
        <v>2032</v>
      </c>
      <c r="E241" s="31"/>
      <c r="F241" s="31"/>
      <c r="G241" s="31"/>
      <c r="H241" s="31"/>
      <c r="I241" s="31"/>
    </row>
    <row r="242" spans="2:9" ht="15.75" x14ac:dyDescent="0.25">
      <c r="B242" s="338"/>
      <c r="C242" s="29" t="s">
        <v>2091</v>
      </c>
      <c r="D242" s="29" t="s">
        <v>2034</v>
      </c>
      <c r="E242" s="31"/>
      <c r="F242" s="31"/>
      <c r="G242" s="31"/>
      <c r="H242" s="31"/>
      <c r="I242" s="31"/>
    </row>
    <row r="243" spans="2:9" ht="15.75" x14ac:dyDescent="0.25">
      <c r="B243" s="338"/>
      <c r="C243" s="29" t="s">
        <v>2091</v>
      </c>
      <c r="D243" s="29" t="s">
        <v>2036</v>
      </c>
      <c r="E243" s="31"/>
      <c r="F243" s="31"/>
      <c r="G243" s="31"/>
      <c r="H243" s="31"/>
      <c r="I243" s="31"/>
    </row>
    <row r="244" spans="2:9" ht="15.75" x14ac:dyDescent="0.25">
      <c r="B244" s="338"/>
      <c r="C244" s="29" t="s">
        <v>2091</v>
      </c>
      <c r="D244" s="29" t="s">
        <v>2038</v>
      </c>
      <c r="E244" s="31"/>
      <c r="F244" s="31"/>
      <c r="G244" s="31"/>
      <c r="H244" s="31"/>
      <c r="I244" s="31"/>
    </row>
    <row r="245" spans="2:9" ht="15.75" x14ac:dyDescent="0.25">
      <c r="B245" s="338"/>
      <c r="C245" s="29" t="s">
        <v>2091</v>
      </c>
      <c r="D245" s="29" t="s">
        <v>2040</v>
      </c>
      <c r="E245" s="31"/>
      <c r="F245" s="31"/>
      <c r="G245" s="31"/>
      <c r="H245" s="31"/>
      <c r="I245" s="31"/>
    </row>
    <row r="246" spans="2:9" ht="15.75" x14ac:dyDescent="0.25">
      <c r="B246" s="338"/>
      <c r="C246" s="29" t="s">
        <v>2091</v>
      </c>
      <c r="D246" s="29" t="s">
        <v>2043</v>
      </c>
      <c r="E246" s="31"/>
      <c r="F246" s="31"/>
      <c r="G246" s="31"/>
      <c r="H246" s="31"/>
      <c r="I246" s="31"/>
    </row>
    <row r="247" spans="2:9" ht="15.75" x14ac:dyDescent="0.25">
      <c r="B247" s="338"/>
      <c r="C247" s="29" t="s">
        <v>2091</v>
      </c>
      <c r="D247" s="29" t="s">
        <v>2059</v>
      </c>
      <c r="E247" s="31"/>
      <c r="F247" s="31"/>
      <c r="G247" s="31"/>
      <c r="H247" s="31"/>
      <c r="I247" s="31"/>
    </row>
    <row r="248" spans="2:9" ht="15.75" x14ac:dyDescent="0.25">
      <c r="B248" s="338"/>
      <c r="C248" s="29" t="s">
        <v>2091</v>
      </c>
      <c r="D248" s="29" t="s">
        <v>2061</v>
      </c>
      <c r="E248" s="31"/>
      <c r="F248" s="31"/>
      <c r="G248" s="31"/>
      <c r="H248" s="31"/>
      <c r="I248" s="31"/>
    </row>
    <row r="249" spans="2:9" ht="15.75" x14ac:dyDescent="0.25">
      <c r="B249" s="338"/>
      <c r="C249" s="29" t="s">
        <v>2091</v>
      </c>
      <c r="D249" s="29" t="s">
        <v>2063</v>
      </c>
      <c r="E249" s="31"/>
      <c r="F249" s="31"/>
      <c r="G249" s="31"/>
      <c r="H249" s="31"/>
      <c r="I249" s="31"/>
    </row>
    <row r="250" spans="2:9" ht="15.75" x14ac:dyDescent="0.25">
      <c r="B250" s="338"/>
      <c r="C250" s="29" t="s">
        <v>2091</v>
      </c>
      <c r="D250" s="29" t="s">
        <v>2067</v>
      </c>
      <c r="E250" s="31"/>
      <c r="F250" s="31"/>
      <c r="G250" s="31"/>
      <c r="H250" s="31"/>
      <c r="I250" s="31"/>
    </row>
    <row r="251" spans="2:9" ht="15.75" x14ac:dyDescent="0.25">
      <c r="B251" s="338"/>
      <c r="C251" s="29" t="s">
        <v>2091</v>
      </c>
      <c r="D251" s="29" t="s">
        <v>2069</v>
      </c>
      <c r="E251" s="31"/>
      <c r="F251" s="31"/>
      <c r="G251" s="31"/>
      <c r="H251" s="31"/>
      <c r="I251" s="31"/>
    </row>
    <row r="252" spans="2:9" ht="15.75" x14ac:dyDescent="0.25">
      <c r="B252" s="338"/>
      <c r="C252" s="29" t="s">
        <v>2091</v>
      </c>
      <c r="D252" s="29" t="s">
        <v>2071</v>
      </c>
      <c r="E252" s="31"/>
      <c r="F252" s="31"/>
      <c r="G252" s="31"/>
      <c r="H252" s="31"/>
      <c r="I252" s="31"/>
    </row>
    <row r="253" spans="2:9" ht="15.75" x14ac:dyDescent="0.25">
      <c r="B253" s="338"/>
      <c r="C253" s="29" t="s">
        <v>2091</v>
      </c>
      <c r="D253" s="29" t="s">
        <v>2073</v>
      </c>
      <c r="E253" s="31"/>
      <c r="F253" s="31"/>
      <c r="G253" s="31"/>
      <c r="H253" s="31"/>
      <c r="I253" s="31"/>
    </row>
    <row r="254" spans="2:9" ht="15.75" x14ac:dyDescent="0.25">
      <c r="B254" s="338"/>
      <c r="C254" s="29" t="s">
        <v>2091</v>
      </c>
      <c r="D254" s="29" t="s">
        <v>2075</v>
      </c>
      <c r="E254" s="31"/>
      <c r="F254" s="31"/>
      <c r="G254" s="31"/>
      <c r="H254" s="31"/>
      <c r="I254" s="31"/>
    </row>
    <row r="255" spans="2:9" ht="15.75" x14ac:dyDescent="0.25">
      <c r="B255" s="338"/>
      <c r="C255" s="29" t="s">
        <v>2091</v>
      </c>
      <c r="D255" s="29" t="s">
        <v>2077</v>
      </c>
      <c r="E255" s="31"/>
      <c r="F255" s="31"/>
      <c r="G255" s="31"/>
      <c r="H255" s="31"/>
      <c r="I255" s="31"/>
    </row>
    <row r="256" spans="2:9" ht="15.75" x14ac:dyDescent="0.25">
      <c r="B256" s="338"/>
      <c r="C256" s="29" t="s">
        <v>2091</v>
      </c>
      <c r="D256" s="29" t="s">
        <v>2079</v>
      </c>
      <c r="E256" s="31"/>
      <c r="F256" s="31"/>
      <c r="G256" s="31"/>
      <c r="H256" s="31"/>
      <c r="I256" s="31"/>
    </row>
    <row r="257" spans="2:9" ht="15.75" x14ac:dyDescent="0.25">
      <c r="B257" s="338"/>
      <c r="C257" s="29" t="s">
        <v>2091</v>
      </c>
      <c r="D257" s="29" t="s">
        <v>2082</v>
      </c>
      <c r="E257" s="31"/>
      <c r="F257" s="31"/>
      <c r="G257" s="31"/>
      <c r="H257" s="31"/>
      <c r="I257" s="31"/>
    </row>
    <row r="258" spans="2:9" ht="15.75" x14ac:dyDescent="0.25">
      <c r="B258" s="338"/>
      <c r="C258" s="29" t="s">
        <v>2091</v>
      </c>
      <c r="D258" s="29" t="s">
        <v>2084</v>
      </c>
      <c r="E258" s="31"/>
      <c r="F258" s="31"/>
      <c r="G258" s="31"/>
      <c r="H258" s="31"/>
      <c r="I258" s="31"/>
    </row>
    <row r="259" spans="2:9" ht="15.75" x14ac:dyDescent="0.25">
      <c r="B259" s="338"/>
      <c r="C259" s="29" t="s">
        <v>2091</v>
      </c>
      <c r="D259" s="29" t="s">
        <v>2089</v>
      </c>
      <c r="E259" s="31"/>
      <c r="F259" s="31"/>
      <c r="G259" s="31"/>
      <c r="H259" s="31"/>
      <c r="I259" s="31"/>
    </row>
    <row r="260" spans="2:9" ht="15.75" x14ac:dyDescent="0.25">
      <c r="B260" s="338"/>
      <c r="C260" s="29" t="s">
        <v>2091</v>
      </c>
      <c r="D260" s="29" t="s">
        <v>2119</v>
      </c>
      <c r="E260" s="31"/>
      <c r="F260" s="31"/>
      <c r="G260" s="31"/>
      <c r="H260" s="31"/>
      <c r="I260" s="31"/>
    </row>
    <row r="261" spans="2:9" ht="15.75" x14ac:dyDescent="0.25">
      <c r="B261" s="338"/>
      <c r="C261" s="29" t="s">
        <v>2091</v>
      </c>
      <c r="D261" s="29" t="s">
        <v>2122</v>
      </c>
      <c r="E261" s="31"/>
      <c r="F261" s="31"/>
      <c r="G261" s="31"/>
      <c r="H261" s="31"/>
      <c r="I261" s="31"/>
    </row>
    <row r="262" spans="2:9" ht="15.75" x14ac:dyDescent="0.25">
      <c r="B262" s="338"/>
      <c r="C262" s="29" t="s">
        <v>2091</v>
      </c>
      <c r="D262" s="29" t="s">
        <v>2124</v>
      </c>
      <c r="E262" s="31"/>
      <c r="F262" s="31"/>
      <c r="G262" s="31"/>
      <c r="H262" s="31"/>
      <c r="I262" s="31"/>
    </row>
    <row r="263" spans="2:9" ht="15.75" x14ac:dyDescent="0.25">
      <c r="B263" s="338"/>
      <c r="C263" s="29" t="s">
        <v>2091</v>
      </c>
      <c r="D263" s="29" t="s">
        <v>2129</v>
      </c>
      <c r="E263" s="31"/>
      <c r="F263" s="31"/>
      <c r="G263" s="31"/>
      <c r="H263" s="31"/>
      <c r="I263" s="31"/>
    </row>
    <row r="264" spans="2:9" ht="15.75" x14ac:dyDescent="0.25">
      <c r="B264" s="338"/>
      <c r="C264" s="29" t="s">
        <v>2091</v>
      </c>
      <c r="D264" s="29" t="s">
        <v>2135</v>
      </c>
      <c r="E264" s="31"/>
      <c r="F264" s="31"/>
      <c r="G264" s="31"/>
      <c r="H264" s="31"/>
      <c r="I264" s="31"/>
    </row>
    <row r="265" spans="2:9" ht="15.75" x14ac:dyDescent="0.25">
      <c r="B265" s="338"/>
      <c r="C265" s="29" t="s">
        <v>2091</v>
      </c>
      <c r="D265" s="29" t="s">
        <v>2140</v>
      </c>
      <c r="E265" s="31"/>
      <c r="F265" s="31"/>
      <c r="G265" s="31"/>
      <c r="H265" s="31"/>
      <c r="I265" s="31"/>
    </row>
    <row r="266" spans="2:9" ht="15.75" x14ac:dyDescent="0.25">
      <c r="B266" s="338"/>
      <c r="C266" s="29" t="s">
        <v>2092</v>
      </c>
      <c r="D266" s="29" t="s">
        <v>43</v>
      </c>
      <c r="E266" s="31"/>
      <c r="F266" s="31"/>
      <c r="G266" s="31"/>
      <c r="H266" s="31"/>
      <c r="I266" s="31"/>
    </row>
    <row r="267" spans="2:9" ht="15.75" x14ac:dyDescent="0.25">
      <c r="B267" s="338"/>
      <c r="C267" s="29" t="s">
        <v>2092</v>
      </c>
      <c r="D267" s="29" t="s">
        <v>1953</v>
      </c>
      <c r="E267" s="31"/>
      <c r="F267" s="31"/>
      <c r="G267" s="31"/>
      <c r="H267" s="31"/>
      <c r="I267" s="31"/>
    </row>
    <row r="268" spans="2:9" ht="15.75" x14ac:dyDescent="0.25">
      <c r="B268" s="338"/>
      <c r="C268" s="29" t="s">
        <v>2092</v>
      </c>
      <c r="D268" s="29" t="s">
        <v>1726</v>
      </c>
      <c r="E268" s="31"/>
      <c r="F268" s="31"/>
      <c r="G268" s="31"/>
      <c r="H268" s="31"/>
      <c r="I268" s="31"/>
    </row>
    <row r="269" spans="2:9" ht="15.75" x14ac:dyDescent="0.25">
      <c r="B269" s="338"/>
      <c r="C269" s="29" t="s">
        <v>2092</v>
      </c>
      <c r="D269" s="29" t="s">
        <v>1723</v>
      </c>
      <c r="E269" s="31"/>
      <c r="F269" s="31"/>
      <c r="G269" s="31"/>
      <c r="H269" s="31"/>
      <c r="I269" s="31"/>
    </row>
    <row r="270" spans="2:9" ht="15.75" x14ac:dyDescent="0.25">
      <c r="B270" s="338"/>
      <c r="C270" s="29" t="s">
        <v>2092</v>
      </c>
      <c r="D270" s="29" t="s">
        <v>2087</v>
      </c>
      <c r="E270" s="31"/>
      <c r="F270" s="31"/>
      <c r="G270" s="31"/>
      <c r="H270" s="31"/>
      <c r="I270" s="31"/>
    </row>
    <row r="271" spans="2:9" ht="15.75" x14ac:dyDescent="0.25">
      <c r="B271" s="338"/>
      <c r="C271" s="29" t="s">
        <v>2092</v>
      </c>
      <c r="D271" s="29" t="s">
        <v>1830</v>
      </c>
      <c r="E271" s="31"/>
      <c r="F271" s="31"/>
      <c r="G271" s="31"/>
      <c r="H271" s="31"/>
      <c r="I271" s="31"/>
    </row>
    <row r="272" spans="2:9" ht="15.75" x14ac:dyDescent="0.25">
      <c r="B272" s="338"/>
      <c r="C272" s="29" t="s">
        <v>2092</v>
      </c>
      <c r="D272" s="29" t="s">
        <v>1754</v>
      </c>
      <c r="E272" s="31"/>
      <c r="F272" s="31"/>
      <c r="G272" s="31"/>
      <c r="H272" s="31"/>
      <c r="I272" s="31"/>
    </row>
    <row r="273" spans="2:9" ht="15.75" x14ac:dyDescent="0.25">
      <c r="B273" s="338"/>
      <c r="C273" s="29" t="s">
        <v>2092</v>
      </c>
      <c r="D273" s="29" t="s">
        <v>1901</v>
      </c>
      <c r="E273" s="31"/>
      <c r="F273" s="31"/>
      <c r="G273" s="31"/>
      <c r="H273" s="31"/>
      <c r="I273" s="31"/>
    </row>
    <row r="274" spans="2:9" ht="15.75" x14ac:dyDescent="0.25">
      <c r="B274" s="338"/>
      <c r="C274" s="29" t="s">
        <v>2092</v>
      </c>
      <c r="D274" s="29" t="s">
        <v>2085</v>
      </c>
      <c r="E274" s="31"/>
      <c r="F274" s="31"/>
      <c r="G274" s="31"/>
      <c r="H274" s="31"/>
      <c r="I274" s="31"/>
    </row>
    <row r="275" spans="2:9" ht="15.75" x14ac:dyDescent="0.25">
      <c r="B275" s="338"/>
      <c r="C275" s="29" t="s">
        <v>2092</v>
      </c>
      <c r="D275" s="29" t="s">
        <v>1951</v>
      </c>
      <c r="E275" s="31"/>
      <c r="F275" s="31"/>
      <c r="G275" s="31"/>
      <c r="H275" s="31"/>
      <c r="I275" s="31"/>
    </row>
    <row r="276" spans="2:9" ht="15.75" x14ac:dyDescent="0.25">
      <c r="B276" s="338"/>
      <c r="C276" s="29" t="s">
        <v>2092</v>
      </c>
      <c r="D276" s="29" t="s">
        <v>2056</v>
      </c>
      <c r="E276" s="31"/>
      <c r="F276" s="31"/>
      <c r="G276" s="31"/>
      <c r="H276" s="31"/>
      <c r="I276" s="31"/>
    </row>
    <row r="277" spans="2:9" ht="15.75" x14ac:dyDescent="0.25">
      <c r="B277" s="338"/>
      <c r="C277" s="29" t="s">
        <v>2092</v>
      </c>
      <c r="D277" s="29" t="s">
        <v>2131</v>
      </c>
      <c r="E277" s="31"/>
      <c r="F277" s="31"/>
      <c r="G277" s="31"/>
      <c r="H277" s="31"/>
      <c r="I277" s="31"/>
    </row>
    <row r="278" spans="2:9" ht="15.75" x14ac:dyDescent="0.25">
      <c r="B278" s="338"/>
      <c r="C278" s="29" t="s">
        <v>2092</v>
      </c>
      <c r="D278" s="29" t="s">
        <v>2065</v>
      </c>
      <c r="E278" s="31"/>
      <c r="F278" s="31"/>
      <c r="G278" s="31"/>
      <c r="H278" s="31"/>
      <c r="I278" s="31"/>
    </row>
    <row r="279" spans="2:9" ht="15.75" x14ac:dyDescent="0.25">
      <c r="B279" s="338"/>
      <c r="C279" s="29" t="s">
        <v>2092</v>
      </c>
      <c r="D279" s="29" t="s">
        <v>2090</v>
      </c>
      <c r="E279" s="31"/>
      <c r="F279" s="31"/>
      <c r="G279" s="31"/>
      <c r="H279" s="31"/>
      <c r="I279" s="31"/>
    </row>
    <row r="280" spans="2:9" ht="15.75" x14ac:dyDescent="0.25">
      <c r="B280" s="338"/>
      <c r="C280" s="29" t="s">
        <v>2092</v>
      </c>
      <c r="D280" s="29" t="s">
        <v>1960</v>
      </c>
      <c r="E280" s="31"/>
      <c r="F280" s="31"/>
      <c r="G280" s="31"/>
      <c r="H280" s="31"/>
      <c r="I280" s="31"/>
    </row>
    <row r="281" spans="2:9" ht="15.75" x14ac:dyDescent="0.25">
      <c r="B281" s="338"/>
      <c r="C281" s="29" t="s">
        <v>2092</v>
      </c>
      <c r="D281" s="29" t="s">
        <v>2028</v>
      </c>
      <c r="E281" s="31"/>
      <c r="F281" s="31"/>
      <c r="G281" s="31"/>
      <c r="H281" s="31"/>
      <c r="I281" s="31"/>
    </row>
    <row r="282" spans="2:9" ht="15.75" x14ac:dyDescent="0.25">
      <c r="B282" s="338"/>
      <c r="C282" s="29" t="s">
        <v>2092</v>
      </c>
      <c r="D282" s="29" t="s">
        <v>1963</v>
      </c>
      <c r="E282" s="31"/>
      <c r="F282" s="31"/>
      <c r="G282" s="31"/>
      <c r="H282" s="31"/>
      <c r="I282" s="31"/>
    </row>
    <row r="283" spans="2:9" ht="15.75" x14ac:dyDescent="0.25">
      <c r="B283" s="338"/>
      <c r="C283" s="29" t="s">
        <v>2092</v>
      </c>
      <c r="D283" s="29" t="s">
        <v>1965</v>
      </c>
      <c r="E283" s="31"/>
      <c r="F283" s="31"/>
      <c r="G283" s="31"/>
      <c r="H283" s="31"/>
      <c r="I283" s="31"/>
    </row>
    <row r="284" spans="2:9" ht="15.75" x14ac:dyDescent="0.25">
      <c r="B284" s="338"/>
      <c r="C284" s="29" t="s">
        <v>2092</v>
      </c>
      <c r="D284" s="29" t="s">
        <v>1971</v>
      </c>
      <c r="E284" s="31"/>
      <c r="F284" s="31"/>
      <c r="G284" s="31"/>
      <c r="H284" s="31"/>
      <c r="I284" s="31"/>
    </row>
    <row r="285" spans="2:9" ht="15.75" x14ac:dyDescent="0.25">
      <c r="B285" s="338"/>
      <c r="C285" s="29" t="s">
        <v>2092</v>
      </c>
      <c r="D285" s="29" t="s">
        <v>1975</v>
      </c>
      <c r="E285" s="31"/>
      <c r="F285" s="31"/>
      <c r="G285" s="31"/>
      <c r="H285" s="31"/>
      <c r="I285" s="31"/>
    </row>
    <row r="286" spans="2:9" ht="15.75" x14ac:dyDescent="0.25">
      <c r="B286" s="338"/>
      <c r="C286" s="29" t="s">
        <v>2092</v>
      </c>
      <c r="D286" s="29" t="s">
        <v>2113</v>
      </c>
      <c r="E286" s="31"/>
      <c r="F286" s="31"/>
      <c r="G286" s="31"/>
      <c r="H286" s="31"/>
      <c r="I286" s="31"/>
    </row>
    <row r="287" spans="2:9" ht="15.75" x14ac:dyDescent="0.25">
      <c r="B287" s="338"/>
      <c r="C287" s="29" t="s">
        <v>2092</v>
      </c>
      <c r="D287" s="29" t="s">
        <v>1980</v>
      </c>
      <c r="E287" s="31"/>
      <c r="F287" s="31"/>
      <c r="G287" s="31"/>
      <c r="H287" s="31"/>
      <c r="I287" s="31"/>
    </row>
    <row r="288" spans="2:9" ht="15.75" x14ac:dyDescent="0.25">
      <c r="B288" s="338"/>
      <c r="C288" s="29" t="s">
        <v>2092</v>
      </c>
      <c r="D288" s="29" t="s">
        <v>1982</v>
      </c>
      <c r="E288" s="31"/>
      <c r="F288" s="31"/>
      <c r="G288" s="31"/>
      <c r="H288" s="31"/>
      <c r="I288" s="31"/>
    </row>
    <row r="289" spans="2:9" ht="15.75" x14ac:dyDescent="0.25">
      <c r="B289" s="338"/>
      <c r="C289" s="29" t="s">
        <v>2092</v>
      </c>
      <c r="D289" s="29" t="s">
        <v>1987</v>
      </c>
      <c r="E289" s="31"/>
      <c r="F289" s="31"/>
      <c r="G289" s="31"/>
      <c r="H289" s="31"/>
      <c r="I289" s="31"/>
    </row>
    <row r="290" spans="2:9" ht="15.75" x14ac:dyDescent="0.25">
      <c r="B290" s="338"/>
      <c r="C290" s="29" t="s">
        <v>2092</v>
      </c>
      <c r="D290" s="29" t="s">
        <v>1990</v>
      </c>
      <c r="E290" s="31"/>
      <c r="F290" s="31"/>
      <c r="G290" s="31"/>
      <c r="H290" s="31"/>
      <c r="I290" s="31"/>
    </row>
    <row r="291" spans="2:9" ht="15.75" x14ac:dyDescent="0.25">
      <c r="B291" s="338"/>
      <c r="C291" s="29" t="s">
        <v>2092</v>
      </c>
      <c r="D291" s="29" t="s">
        <v>2115</v>
      </c>
      <c r="E291" s="31"/>
      <c r="F291" s="31"/>
      <c r="G291" s="31"/>
      <c r="H291" s="31"/>
      <c r="I291" s="31"/>
    </row>
    <row r="292" spans="2:9" ht="15.75" x14ac:dyDescent="0.25">
      <c r="B292" s="338"/>
      <c r="C292" s="29" t="s">
        <v>2092</v>
      </c>
      <c r="D292" s="29" t="s">
        <v>1992</v>
      </c>
      <c r="E292" s="31"/>
      <c r="F292" s="31"/>
      <c r="G292" s="31"/>
      <c r="H292" s="31"/>
      <c r="I292" s="31"/>
    </row>
    <row r="293" spans="2:9" ht="15.75" x14ac:dyDescent="0.25">
      <c r="B293" s="338"/>
      <c r="C293" s="29" t="s">
        <v>2092</v>
      </c>
      <c r="D293" s="29" t="s">
        <v>1997</v>
      </c>
      <c r="E293" s="31"/>
      <c r="F293" s="31"/>
      <c r="G293" s="31"/>
      <c r="H293" s="31"/>
      <c r="I293" s="31"/>
    </row>
    <row r="294" spans="2:9" ht="15.75" x14ac:dyDescent="0.25">
      <c r="B294" s="338"/>
      <c r="C294" s="29" t="s">
        <v>2092</v>
      </c>
      <c r="D294" s="29" t="s">
        <v>2000</v>
      </c>
      <c r="E294" s="31"/>
      <c r="F294" s="31"/>
      <c r="G294" s="31"/>
      <c r="H294" s="31"/>
      <c r="I294" s="31"/>
    </row>
    <row r="295" spans="2:9" ht="15.75" x14ac:dyDescent="0.25">
      <c r="B295" s="338"/>
      <c r="C295" s="29" t="s">
        <v>2092</v>
      </c>
      <c r="D295" s="29" t="s">
        <v>2002</v>
      </c>
      <c r="E295" s="31"/>
      <c r="F295" s="31"/>
      <c r="G295" s="31"/>
      <c r="H295" s="31"/>
      <c r="I295" s="31"/>
    </row>
    <row r="296" spans="2:9" ht="15.75" x14ac:dyDescent="0.25">
      <c r="B296" s="338"/>
      <c r="C296" s="29" t="s">
        <v>2092</v>
      </c>
      <c r="D296" s="29" t="s">
        <v>2004</v>
      </c>
      <c r="E296" s="31"/>
      <c r="F296" s="31"/>
      <c r="G296" s="31"/>
      <c r="H296" s="31"/>
      <c r="I296" s="31"/>
    </row>
    <row r="297" spans="2:9" ht="15.75" x14ac:dyDescent="0.25">
      <c r="B297" s="338"/>
      <c r="C297" s="29" t="s">
        <v>2092</v>
      </c>
      <c r="D297" s="29" t="s">
        <v>2006</v>
      </c>
      <c r="E297" s="31"/>
      <c r="F297" s="31"/>
      <c r="G297" s="31"/>
      <c r="H297" s="31"/>
      <c r="I297" s="31"/>
    </row>
    <row r="298" spans="2:9" ht="15.75" x14ac:dyDescent="0.25">
      <c r="B298" s="338"/>
      <c r="C298" s="29" t="s">
        <v>2092</v>
      </c>
      <c r="D298" s="29" t="s">
        <v>2133</v>
      </c>
      <c r="E298" s="31"/>
      <c r="F298" s="31"/>
      <c r="G298" s="31"/>
      <c r="H298" s="31"/>
      <c r="I298" s="31"/>
    </row>
    <row r="299" spans="2:9" ht="15.75" x14ac:dyDescent="0.25">
      <c r="B299" s="338"/>
      <c r="C299" s="29" t="s">
        <v>2092</v>
      </c>
      <c r="D299" s="29" t="s">
        <v>2137</v>
      </c>
      <c r="E299" s="31"/>
      <c r="F299" s="31"/>
      <c r="G299" s="31"/>
      <c r="H299" s="31"/>
      <c r="I299" s="31"/>
    </row>
    <row r="300" spans="2:9" ht="15.75" x14ac:dyDescent="0.25">
      <c r="B300" s="338"/>
      <c r="C300" s="29" t="s">
        <v>2092</v>
      </c>
      <c r="D300" s="29" t="s">
        <v>2015</v>
      </c>
      <c r="E300" s="31"/>
      <c r="F300" s="31"/>
      <c r="G300" s="31"/>
      <c r="H300" s="31"/>
      <c r="I300" s="31"/>
    </row>
    <row r="301" spans="2:9" ht="15.75" x14ac:dyDescent="0.25">
      <c r="B301" s="338"/>
      <c r="C301" s="29" t="s">
        <v>2092</v>
      </c>
      <c r="D301" s="29" t="s">
        <v>2017</v>
      </c>
      <c r="E301" s="31"/>
      <c r="F301" s="31"/>
      <c r="G301" s="31"/>
      <c r="H301" s="31"/>
      <c r="I301" s="31"/>
    </row>
    <row r="302" spans="2:9" ht="15.75" x14ac:dyDescent="0.25">
      <c r="B302" s="338"/>
      <c r="C302" s="29" t="s">
        <v>2092</v>
      </c>
      <c r="D302" s="29" t="s">
        <v>2019</v>
      </c>
      <c r="E302" s="31"/>
      <c r="F302" s="31"/>
      <c r="G302" s="31"/>
      <c r="H302" s="31"/>
      <c r="I302" s="31"/>
    </row>
    <row r="303" spans="2:9" ht="15.75" x14ac:dyDescent="0.25">
      <c r="B303" s="338"/>
      <c r="C303" s="29" t="s">
        <v>2092</v>
      </c>
      <c r="D303" s="29" t="s">
        <v>2021</v>
      </c>
      <c r="E303" s="31"/>
      <c r="F303" s="31"/>
      <c r="G303" s="31"/>
      <c r="H303" s="31"/>
      <c r="I303" s="31"/>
    </row>
    <row r="304" spans="2:9" ht="15.75" x14ac:dyDescent="0.25">
      <c r="B304" s="338"/>
      <c r="C304" s="29" t="s">
        <v>2092</v>
      </c>
      <c r="D304" s="29" t="s">
        <v>2030</v>
      </c>
      <c r="E304" s="31"/>
      <c r="F304" s="31"/>
      <c r="G304" s="31"/>
      <c r="H304" s="31"/>
      <c r="I304" s="31"/>
    </row>
    <row r="305" spans="2:9" ht="15.75" x14ac:dyDescent="0.25">
      <c r="B305" s="338"/>
      <c r="C305" s="29" t="s">
        <v>2092</v>
      </c>
      <c r="D305" s="29" t="s">
        <v>2032</v>
      </c>
      <c r="E305" s="31"/>
      <c r="F305" s="31"/>
      <c r="G305" s="31"/>
      <c r="H305" s="31"/>
      <c r="I305" s="31"/>
    </row>
    <row r="306" spans="2:9" ht="15.75" x14ac:dyDescent="0.25">
      <c r="B306" s="338"/>
      <c r="C306" s="29" t="s">
        <v>2092</v>
      </c>
      <c r="D306" s="29" t="s">
        <v>2034</v>
      </c>
      <c r="E306" s="31"/>
      <c r="F306" s="31"/>
      <c r="G306" s="31"/>
      <c r="H306" s="31"/>
      <c r="I306" s="31"/>
    </row>
    <row r="307" spans="2:9" ht="15.75" x14ac:dyDescent="0.25">
      <c r="B307" s="338"/>
      <c r="C307" s="29" t="s">
        <v>2092</v>
      </c>
      <c r="D307" s="29" t="s">
        <v>2036</v>
      </c>
      <c r="E307" s="31"/>
      <c r="F307" s="31"/>
      <c r="G307" s="31"/>
      <c r="H307" s="31"/>
      <c r="I307" s="31"/>
    </row>
    <row r="308" spans="2:9" ht="15.75" x14ac:dyDescent="0.25">
      <c r="B308" s="338"/>
      <c r="C308" s="29" t="s">
        <v>2092</v>
      </c>
      <c r="D308" s="29" t="s">
        <v>2038</v>
      </c>
      <c r="E308" s="31"/>
      <c r="F308" s="31"/>
      <c r="G308" s="31"/>
      <c r="H308" s="31"/>
      <c r="I308" s="31"/>
    </row>
    <row r="309" spans="2:9" ht="15.75" x14ac:dyDescent="0.25">
      <c r="B309" s="338"/>
      <c r="C309" s="29" t="s">
        <v>2092</v>
      </c>
      <c r="D309" s="29" t="s">
        <v>2040</v>
      </c>
      <c r="E309" s="31"/>
      <c r="F309" s="31"/>
      <c r="G309" s="31"/>
      <c r="H309" s="31"/>
      <c r="I309" s="31"/>
    </row>
    <row r="310" spans="2:9" ht="15.75" x14ac:dyDescent="0.25">
      <c r="B310" s="338"/>
      <c r="C310" s="29" t="s">
        <v>2092</v>
      </c>
      <c r="D310" s="29" t="s">
        <v>2043</v>
      </c>
      <c r="E310" s="31"/>
      <c r="F310" s="31"/>
      <c r="G310" s="31"/>
      <c r="H310" s="31"/>
      <c r="I310" s="31"/>
    </row>
    <row r="311" spans="2:9" ht="15.75" x14ac:dyDescent="0.25">
      <c r="B311" s="338"/>
      <c r="C311" s="29" t="s">
        <v>2092</v>
      </c>
      <c r="D311" s="29" t="s">
        <v>2059</v>
      </c>
      <c r="E311" s="31"/>
      <c r="F311" s="31"/>
      <c r="G311" s="31"/>
      <c r="H311" s="31"/>
      <c r="I311" s="31"/>
    </row>
    <row r="312" spans="2:9" ht="15.75" x14ac:dyDescent="0.25">
      <c r="B312" s="338"/>
      <c r="C312" s="29" t="s">
        <v>2092</v>
      </c>
      <c r="D312" s="29" t="s">
        <v>2061</v>
      </c>
      <c r="E312" s="31"/>
      <c r="F312" s="31"/>
      <c r="G312" s="31"/>
      <c r="H312" s="31"/>
      <c r="I312" s="31"/>
    </row>
    <row r="313" spans="2:9" ht="15.75" x14ac:dyDescent="0.25">
      <c r="B313" s="338"/>
      <c r="C313" s="29" t="s">
        <v>2092</v>
      </c>
      <c r="D313" s="29" t="s">
        <v>2063</v>
      </c>
      <c r="E313" s="31"/>
      <c r="F313" s="31"/>
      <c r="G313" s="31"/>
      <c r="H313" s="31"/>
      <c r="I313" s="31"/>
    </row>
    <row r="314" spans="2:9" ht="15.75" x14ac:dyDescent="0.25">
      <c r="B314" s="338"/>
      <c r="C314" s="29" t="s">
        <v>2092</v>
      </c>
      <c r="D314" s="29" t="s">
        <v>2067</v>
      </c>
      <c r="E314" s="31"/>
      <c r="F314" s="31"/>
      <c r="G314" s="31"/>
      <c r="H314" s="31"/>
      <c r="I314" s="31"/>
    </row>
    <row r="315" spans="2:9" ht="15.75" x14ac:dyDescent="0.25">
      <c r="B315" s="338"/>
      <c r="C315" s="29" t="s">
        <v>2092</v>
      </c>
      <c r="D315" s="29" t="s">
        <v>2069</v>
      </c>
      <c r="E315" s="31"/>
      <c r="F315" s="31"/>
      <c r="G315" s="31"/>
      <c r="H315" s="31"/>
      <c r="I315" s="31"/>
    </row>
    <row r="316" spans="2:9" ht="15.75" x14ac:dyDescent="0.25">
      <c r="B316" s="338"/>
      <c r="C316" s="29" t="s">
        <v>2092</v>
      </c>
      <c r="D316" s="29" t="s">
        <v>2071</v>
      </c>
      <c r="E316" s="31"/>
      <c r="F316" s="31"/>
      <c r="G316" s="31"/>
      <c r="H316" s="31"/>
      <c r="I316" s="31"/>
    </row>
    <row r="317" spans="2:9" ht="15.75" x14ac:dyDescent="0.25">
      <c r="B317" s="338"/>
      <c r="C317" s="29" t="s">
        <v>2092</v>
      </c>
      <c r="D317" s="29" t="s">
        <v>2073</v>
      </c>
      <c r="E317" s="31"/>
      <c r="F317" s="31"/>
      <c r="G317" s="31"/>
      <c r="H317" s="31"/>
      <c r="I317" s="31"/>
    </row>
    <row r="318" spans="2:9" ht="15.75" x14ac:dyDescent="0.25">
      <c r="B318" s="338"/>
      <c r="C318" s="29" t="s">
        <v>2092</v>
      </c>
      <c r="D318" s="29" t="s">
        <v>2075</v>
      </c>
      <c r="E318" s="31"/>
      <c r="F318" s="31"/>
      <c r="G318" s="31"/>
      <c r="H318" s="31"/>
      <c r="I318" s="31"/>
    </row>
    <row r="319" spans="2:9" ht="15.75" x14ac:dyDescent="0.25">
      <c r="B319" s="338"/>
      <c r="C319" s="29" t="s">
        <v>2092</v>
      </c>
      <c r="D319" s="29" t="s">
        <v>2077</v>
      </c>
      <c r="E319" s="31"/>
      <c r="F319" s="31"/>
      <c r="G319" s="31"/>
      <c r="H319" s="31"/>
      <c r="I319" s="31"/>
    </row>
    <row r="320" spans="2:9" ht="15.75" x14ac:dyDescent="0.25">
      <c r="B320" s="338"/>
      <c r="C320" s="29" t="s">
        <v>2092</v>
      </c>
      <c r="D320" s="29" t="s">
        <v>2079</v>
      </c>
      <c r="E320" s="31"/>
      <c r="F320" s="31"/>
      <c r="G320" s="31"/>
      <c r="H320" s="31"/>
      <c r="I320" s="31"/>
    </row>
    <row r="321" spans="2:9" ht="15.75" x14ac:dyDescent="0.25">
      <c r="B321" s="338"/>
      <c r="C321" s="29" t="s">
        <v>2092</v>
      </c>
      <c r="D321" s="29" t="s">
        <v>2082</v>
      </c>
      <c r="E321" s="31"/>
      <c r="F321" s="31"/>
      <c r="G321" s="31"/>
      <c r="H321" s="31"/>
      <c r="I321" s="31"/>
    </row>
    <row r="322" spans="2:9" ht="15.75" x14ac:dyDescent="0.25">
      <c r="B322" s="338"/>
      <c r="C322" s="29" t="s">
        <v>2092</v>
      </c>
      <c r="D322" s="29" t="s">
        <v>2084</v>
      </c>
      <c r="E322" s="31"/>
      <c r="F322" s="31"/>
      <c r="G322" s="31"/>
      <c r="H322" s="31"/>
      <c r="I322" s="31"/>
    </row>
    <row r="323" spans="2:9" ht="15.75" x14ac:dyDescent="0.25">
      <c r="B323" s="338"/>
      <c r="C323" s="29" t="s">
        <v>2092</v>
      </c>
      <c r="D323" s="29" t="s">
        <v>2089</v>
      </c>
      <c r="E323" s="31"/>
      <c r="F323" s="31"/>
      <c r="G323" s="31"/>
      <c r="H323" s="31"/>
      <c r="I323" s="31"/>
    </row>
    <row r="324" spans="2:9" ht="15.75" x14ac:dyDescent="0.25">
      <c r="B324" s="338"/>
      <c r="C324" s="29" t="s">
        <v>2092</v>
      </c>
      <c r="D324" s="29" t="s">
        <v>2119</v>
      </c>
      <c r="E324" s="31"/>
      <c r="F324" s="31"/>
      <c r="G324" s="31"/>
      <c r="H324" s="31"/>
      <c r="I324" s="31"/>
    </row>
    <row r="325" spans="2:9" ht="15.75" x14ac:dyDescent="0.25">
      <c r="B325" s="338"/>
      <c r="C325" s="29" t="s">
        <v>2092</v>
      </c>
      <c r="D325" s="29" t="s">
        <v>2122</v>
      </c>
      <c r="E325" s="31"/>
      <c r="F325" s="31"/>
      <c r="G325" s="31"/>
      <c r="H325" s="31"/>
      <c r="I325" s="31"/>
    </row>
    <row r="326" spans="2:9" ht="15.75" x14ac:dyDescent="0.25">
      <c r="B326" s="338"/>
      <c r="C326" s="29" t="s">
        <v>2092</v>
      </c>
      <c r="D326" s="29" t="s">
        <v>2124</v>
      </c>
      <c r="E326" s="31"/>
      <c r="F326" s="31"/>
      <c r="G326" s="31"/>
      <c r="H326" s="31"/>
      <c r="I326" s="31"/>
    </row>
    <row r="327" spans="2:9" ht="15.75" x14ac:dyDescent="0.25">
      <c r="B327" s="338"/>
      <c r="C327" s="29" t="s">
        <v>2092</v>
      </c>
      <c r="D327" s="29" t="s">
        <v>2129</v>
      </c>
      <c r="E327" s="31"/>
      <c r="F327" s="31"/>
      <c r="G327" s="31"/>
      <c r="H327" s="31"/>
      <c r="I327" s="31"/>
    </row>
    <row r="328" spans="2:9" ht="15.75" x14ac:dyDescent="0.25">
      <c r="B328" s="338"/>
      <c r="C328" s="29" t="s">
        <v>2092</v>
      </c>
      <c r="D328" s="29" t="s">
        <v>2135</v>
      </c>
      <c r="E328" s="31"/>
      <c r="F328" s="31"/>
      <c r="G328" s="31"/>
      <c r="H328" s="31"/>
      <c r="I328" s="31"/>
    </row>
    <row r="329" spans="2:9" ht="15.75" x14ac:dyDescent="0.25">
      <c r="B329" s="338"/>
      <c r="C329" s="29" t="s">
        <v>2092</v>
      </c>
      <c r="D329" s="29" t="s">
        <v>2140</v>
      </c>
      <c r="E329" s="31"/>
      <c r="F329" s="31"/>
      <c r="G329" s="31"/>
      <c r="H329" s="31"/>
      <c r="I329" s="31"/>
    </row>
    <row r="330" spans="2:9" ht="15.75" x14ac:dyDescent="0.25">
      <c r="B330" s="338"/>
      <c r="C330" s="29" t="s">
        <v>2045</v>
      </c>
      <c r="D330" s="29" t="s">
        <v>43</v>
      </c>
      <c r="E330" s="31"/>
      <c r="F330" s="31"/>
      <c r="G330" s="31"/>
      <c r="H330" s="31"/>
      <c r="I330" s="31"/>
    </row>
    <row r="331" spans="2:9" ht="15.75" x14ac:dyDescent="0.25">
      <c r="B331" s="338"/>
      <c r="C331" s="29" t="s">
        <v>2045</v>
      </c>
      <c r="D331" s="29" t="s">
        <v>1953</v>
      </c>
      <c r="E331" s="31"/>
      <c r="F331" s="31"/>
      <c r="G331" s="31"/>
      <c r="H331" s="31"/>
      <c r="I331" s="31"/>
    </row>
    <row r="332" spans="2:9" ht="15.75" x14ac:dyDescent="0.25">
      <c r="B332" s="338"/>
      <c r="C332" s="29" t="s">
        <v>2045</v>
      </c>
      <c r="D332" s="29" t="s">
        <v>1726</v>
      </c>
      <c r="E332" s="31"/>
      <c r="F332" s="31"/>
      <c r="G332" s="31"/>
      <c r="H332" s="31"/>
      <c r="I332" s="31"/>
    </row>
    <row r="333" spans="2:9" ht="15.75" x14ac:dyDescent="0.25">
      <c r="B333" s="338"/>
      <c r="C333" s="29" t="s">
        <v>2045</v>
      </c>
      <c r="D333" s="29" t="s">
        <v>1723</v>
      </c>
      <c r="E333" s="31"/>
      <c r="F333" s="31"/>
      <c r="G333" s="31"/>
      <c r="H333" s="31"/>
      <c r="I333" s="31"/>
    </row>
    <row r="334" spans="2:9" ht="15.75" x14ac:dyDescent="0.25">
      <c r="B334" s="338"/>
      <c r="C334" s="29" t="s">
        <v>2045</v>
      </c>
      <c r="D334" s="29" t="s">
        <v>2087</v>
      </c>
      <c r="E334" s="31"/>
      <c r="F334" s="31"/>
      <c r="G334" s="31"/>
      <c r="H334" s="31"/>
      <c r="I334" s="31"/>
    </row>
    <row r="335" spans="2:9" ht="15.75" x14ac:dyDescent="0.25">
      <c r="B335" s="338"/>
      <c r="C335" s="29" t="s">
        <v>2045</v>
      </c>
      <c r="D335" s="29" t="s">
        <v>1830</v>
      </c>
      <c r="E335" s="31"/>
      <c r="F335" s="31"/>
      <c r="G335" s="31"/>
      <c r="H335" s="31"/>
      <c r="I335" s="31"/>
    </row>
    <row r="336" spans="2:9" ht="15.75" x14ac:dyDescent="0.25">
      <c r="B336" s="338"/>
      <c r="C336" s="29" t="s">
        <v>2045</v>
      </c>
      <c r="D336" s="29" t="s">
        <v>1754</v>
      </c>
      <c r="E336" s="31"/>
      <c r="F336" s="31"/>
      <c r="G336" s="31"/>
      <c r="H336" s="31"/>
      <c r="I336" s="31"/>
    </row>
    <row r="337" spans="2:9" ht="15.75" x14ac:dyDescent="0.25">
      <c r="B337" s="338"/>
      <c r="C337" s="29" t="s">
        <v>2045</v>
      </c>
      <c r="D337" s="29" t="s">
        <v>1901</v>
      </c>
      <c r="E337" s="31"/>
      <c r="F337" s="31"/>
      <c r="G337" s="31"/>
      <c r="H337" s="31"/>
      <c r="I337" s="31"/>
    </row>
    <row r="338" spans="2:9" ht="15.75" x14ac:dyDescent="0.25">
      <c r="B338" s="338"/>
      <c r="C338" s="29" t="s">
        <v>2045</v>
      </c>
      <c r="D338" s="29" t="s">
        <v>2085</v>
      </c>
      <c r="E338" s="31"/>
      <c r="F338" s="31"/>
      <c r="G338" s="31"/>
      <c r="H338" s="31"/>
      <c r="I338" s="31"/>
    </row>
    <row r="339" spans="2:9" ht="15.75" x14ac:dyDescent="0.25">
      <c r="B339" s="338"/>
      <c r="C339" s="29" t="s">
        <v>2045</v>
      </c>
      <c r="D339" s="29" t="s">
        <v>1951</v>
      </c>
      <c r="E339" s="31"/>
      <c r="F339" s="31"/>
      <c r="G339" s="31"/>
      <c r="H339" s="31"/>
      <c r="I339" s="31"/>
    </row>
    <row r="340" spans="2:9" ht="15.75" x14ac:dyDescent="0.25">
      <c r="B340" s="338"/>
      <c r="C340" s="29" t="s">
        <v>2045</v>
      </c>
      <c r="D340" s="29" t="s">
        <v>2056</v>
      </c>
      <c r="E340" s="31"/>
      <c r="F340" s="31"/>
      <c r="G340" s="31"/>
      <c r="H340" s="31"/>
      <c r="I340" s="31"/>
    </row>
    <row r="341" spans="2:9" ht="15.75" x14ac:dyDescent="0.25">
      <c r="B341" s="338"/>
      <c r="C341" s="29" t="s">
        <v>2045</v>
      </c>
      <c r="D341" s="29" t="s">
        <v>2131</v>
      </c>
      <c r="E341" s="31"/>
      <c r="F341" s="31"/>
      <c r="G341" s="31"/>
      <c r="H341" s="31"/>
      <c r="I341" s="31"/>
    </row>
    <row r="342" spans="2:9" ht="15.75" x14ac:dyDescent="0.25">
      <c r="B342" s="338"/>
      <c r="C342" s="29" t="s">
        <v>2045</v>
      </c>
      <c r="D342" s="29" t="s">
        <v>2065</v>
      </c>
      <c r="E342" s="31"/>
      <c r="F342" s="31"/>
      <c r="G342" s="31"/>
      <c r="H342" s="31"/>
      <c r="I342" s="31"/>
    </row>
    <row r="343" spans="2:9" ht="15.75" x14ac:dyDescent="0.25">
      <c r="B343" s="338"/>
      <c r="C343" s="29" t="s">
        <v>2045</v>
      </c>
      <c r="D343" s="29" t="s">
        <v>2090</v>
      </c>
      <c r="E343" s="31"/>
      <c r="F343" s="31"/>
      <c r="G343" s="31"/>
      <c r="H343" s="31"/>
      <c r="I343" s="31"/>
    </row>
    <row r="344" spans="2:9" ht="15.75" x14ac:dyDescent="0.25">
      <c r="B344" s="338"/>
      <c r="C344" s="29" t="s">
        <v>2045</v>
      </c>
      <c r="D344" s="29" t="s">
        <v>1960</v>
      </c>
      <c r="E344" s="31"/>
      <c r="F344" s="31"/>
      <c r="G344" s="31"/>
      <c r="H344" s="31"/>
      <c r="I344" s="31"/>
    </row>
    <row r="345" spans="2:9" ht="15.75" x14ac:dyDescent="0.25">
      <c r="B345" s="338"/>
      <c r="C345" s="29" t="s">
        <v>2045</v>
      </c>
      <c r="D345" s="29" t="s">
        <v>2028</v>
      </c>
      <c r="E345" s="31"/>
      <c r="F345" s="31"/>
      <c r="G345" s="31"/>
      <c r="H345" s="31"/>
      <c r="I345" s="31"/>
    </row>
    <row r="346" spans="2:9" ht="15.75" x14ac:dyDescent="0.25">
      <c r="B346" s="338"/>
      <c r="C346" s="29" t="s">
        <v>2045</v>
      </c>
      <c r="D346" s="29" t="s">
        <v>1963</v>
      </c>
      <c r="E346" s="31"/>
      <c r="F346" s="31"/>
      <c r="G346" s="31"/>
      <c r="H346" s="31"/>
      <c r="I346" s="31"/>
    </row>
    <row r="347" spans="2:9" ht="15.75" x14ac:dyDescent="0.25">
      <c r="B347" s="338"/>
      <c r="C347" s="29" t="s">
        <v>2045</v>
      </c>
      <c r="D347" s="29" t="s">
        <v>1965</v>
      </c>
      <c r="E347" s="31"/>
      <c r="F347" s="31"/>
      <c r="G347" s="31"/>
      <c r="H347" s="31"/>
      <c r="I347" s="31"/>
    </row>
    <row r="348" spans="2:9" ht="15.75" x14ac:dyDescent="0.25">
      <c r="B348" s="338"/>
      <c r="C348" s="29" t="s">
        <v>2045</v>
      </c>
      <c r="D348" s="29" t="s">
        <v>1971</v>
      </c>
      <c r="E348" s="31"/>
      <c r="F348" s="31"/>
      <c r="G348" s="31"/>
      <c r="H348" s="31"/>
      <c r="I348" s="31"/>
    </row>
    <row r="349" spans="2:9" ht="15.75" x14ac:dyDescent="0.25">
      <c r="B349" s="338"/>
      <c r="C349" s="29" t="s">
        <v>2045</v>
      </c>
      <c r="D349" s="29" t="s">
        <v>1975</v>
      </c>
      <c r="E349" s="31"/>
      <c r="F349" s="31"/>
      <c r="G349" s="31"/>
      <c r="H349" s="31"/>
      <c r="I349" s="31"/>
    </row>
    <row r="350" spans="2:9" ht="15.75" x14ac:dyDescent="0.25">
      <c r="B350" s="338"/>
      <c r="C350" s="29" t="s">
        <v>2045</v>
      </c>
      <c r="D350" s="29" t="s">
        <v>2113</v>
      </c>
      <c r="E350" s="31"/>
      <c r="F350" s="31"/>
      <c r="G350" s="31"/>
      <c r="H350" s="31"/>
      <c r="I350" s="31"/>
    </row>
    <row r="351" spans="2:9" ht="15.75" x14ac:dyDescent="0.25">
      <c r="B351" s="338"/>
      <c r="C351" s="29" t="s">
        <v>2045</v>
      </c>
      <c r="D351" s="29" t="s">
        <v>1980</v>
      </c>
      <c r="E351" s="31"/>
      <c r="F351" s="31"/>
      <c r="G351" s="31"/>
      <c r="H351" s="31"/>
      <c r="I351" s="31"/>
    </row>
    <row r="352" spans="2:9" ht="15.75" x14ac:dyDescent="0.25">
      <c r="B352" s="338"/>
      <c r="C352" s="29" t="s">
        <v>2045</v>
      </c>
      <c r="D352" s="29" t="s">
        <v>1982</v>
      </c>
      <c r="E352" s="31"/>
      <c r="F352" s="31"/>
      <c r="G352" s="31"/>
      <c r="H352" s="31"/>
      <c r="I352" s="31"/>
    </row>
    <row r="353" spans="2:9" ht="15.75" x14ac:dyDescent="0.25">
      <c r="B353" s="338"/>
      <c r="C353" s="29" t="s">
        <v>2045</v>
      </c>
      <c r="D353" s="29" t="s">
        <v>1987</v>
      </c>
      <c r="E353" s="31"/>
      <c r="F353" s="31"/>
      <c r="G353" s="31"/>
      <c r="H353" s="31"/>
      <c r="I353" s="31"/>
    </row>
    <row r="354" spans="2:9" ht="15.75" x14ac:dyDescent="0.25">
      <c r="B354" s="338"/>
      <c r="C354" s="29" t="s">
        <v>2045</v>
      </c>
      <c r="D354" s="29" t="s">
        <v>1990</v>
      </c>
      <c r="E354" s="31"/>
      <c r="F354" s="31"/>
      <c r="G354" s="31"/>
      <c r="H354" s="31"/>
      <c r="I354" s="31"/>
    </row>
    <row r="355" spans="2:9" ht="15.75" x14ac:dyDescent="0.25">
      <c r="B355" s="338"/>
      <c r="C355" s="29" t="s">
        <v>2045</v>
      </c>
      <c r="D355" s="29" t="s">
        <v>2115</v>
      </c>
      <c r="E355" s="31"/>
      <c r="F355" s="31"/>
      <c r="G355" s="31"/>
      <c r="H355" s="31"/>
      <c r="I355" s="31"/>
    </row>
    <row r="356" spans="2:9" ht="15.75" x14ac:dyDescent="0.25">
      <c r="B356" s="338"/>
      <c r="C356" s="29" t="s">
        <v>2045</v>
      </c>
      <c r="D356" s="29" t="s">
        <v>1992</v>
      </c>
      <c r="E356" s="31"/>
      <c r="F356" s="31"/>
      <c r="G356" s="31"/>
      <c r="H356" s="31"/>
      <c r="I356" s="31"/>
    </row>
    <row r="357" spans="2:9" ht="15.75" x14ac:dyDescent="0.25">
      <c r="B357" s="338"/>
      <c r="C357" s="29" t="s">
        <v>2045</v>
      </c>
      <c r="D357" s="29" t="s">
        <v>1997</v>
      </c>
      <c r="E357" s="31"/>
      <c r="F357" s="31"/>
      <c r="G357" s="31"/>
      <c r="H357" s="31"/>
      <c r="I357" s="31"/>
    </row>
    <row r="358" spans="2:9" ht="15.75" x14ac:dyDescent="0.25">
      <c r="B358" s="338"/>
      <c r="C358" s="29" t="s">
        <v>2045</v>
      </c>
      <c r="D358" s="29" t="s">
        <v>2000</v>
      </c>
      <c r="E358" s="31"/>
      <c r="F358" s="31"/>
      <c r="G358" s="31"/>
      <c r="H358" s="31"/>
      <c r="I358" s="31"/>
    </row>
    <row r="359" spans="2:9" ht="15.75" x14ac:dyDescent="0.25">
      <c r="B359" s="338"/>
      <c r="C359" s="29" t="s">
        <v>2045</v>
      </c>
      <c r="D359" s="29" t="s">
        <v>2002</v>
      </c>
      <c r="E359" s="31"/>
      <c r="F359" s="31"/>
      <c r="G359" s="31"/>
      <c r="H359" s="31"/>
      <c r="I359" s="31"/>
    </row>
    <row r="360" spans="2:9" ht="15.75" x14ac:dyDescent="0.25">
      <c r="B360" s="338"/>
      <c r="C360" s="29" t="s">
        <v>2045</v>
      </c>
      <c r="D360" s="29" t="s">
        <v>2004</v>
      </c>
      <c r="E360" s="31"/>
      <c r="F360" s="31"/>
      <c r="G360" s="31"/>
      <c r="H360" s="31"/>
      <c r="I360" s="31"/>
    </row>
    <row r="361" spans="2:9" ht="15.75" x14ac:dyDescent="0.25">
      <c r="B361" s="338"/>
      <c r="C361" s="29" t="s">
        <v>2045</v>
      </c>
      <c r="D361" s="29" t="s">
        <v>2006</v>
      </c>
      <c r="E361" s="31"/>
      <c r="F361" s="31"/>
      <c r="G361" s="31"/>
      <c r="H361" s="31"/>
      <c r="I361" s="31"/>
    </row>
    <row r="362" spans="2:9" ht="15.75" x14ac:dyDescent="0.25">
      <c r="B362" s="338"/>
      <c r="C362" s="29" t="s">
        <v>2045</v>
      </c>
      <c r="D362" s="29" t="s">
        <v>2133</v>
      </c>
      <c r="E362" s="31"/>
      <c r="F362" s="31"/>
      <c r="G362" s="31"/>
      <c r="H362" s="31"/>
      <c r="I362" s="31"/>
    </row>
    <row r="363" spans="2:9" ht="15.75" x14ac:dyDescent="0.25">
      <c r="B363" s="338"/>
      <c r="C363" s="29" t="s">
        <v>2045</v>
      </c>
      <c r="D363" s="29" t="s">
        <v>2137</v>
      </c>
      <c r="E363" s="31"/>
      <c r="F363" s="31"/>
      <c r="G363" s="31"/>
      <c r="H363" s="31"/>
      <c r="I363" s="31"/>
    </row>
    <row r="364" spans="2:9" ht="15.75" x14ac:dyDescent="0.25">
      <c r="B364" s="338"/>
      <c r="C364" s="29" t="s">
        <v>2045</v>
      </c>
      <c r="D364" s="29" t="s">
        <v>2015</v>
      </c>
      <c r="E364" s="31"/>
      <c r="F364" s="31"/>
      <c r="G364" s="31"/>
      <c r="H364" s="31"/>
      <c r="I364" s="31"/>
    </row>
    <row r="365" spans="2:9" ht="15.75" x14ac:dyDescent="0.25">
      <c r="B365" s="338"/>
      <c r="C365" s="29" t="s">
        <v>2045</v>
      </c>
      <c r="D365" s="29" t="s">
        <v>2017</v>
      </c>
      <c r="E365" s="31"/>
      <c r="F365" s="31"/>
      <c r="G365" s="31"/>
      <c r="H365" s="31"/>
      <c r="I365" s="31"/>
    </row>
    <row r="366" spans="2:9" ht="15.75" x14ac:dyDescent="0.25">
      <c r="B366" s="338"/>
      <c r="C366" s="29" t="s">
        <v>2045</v>
      </c>
      <c r="D366" s="29" t="s">
        <v>2019</v>
      </c>
      <c r="E366" s="31"/>
      <c r="F366" s="31"/>
      <c r="G366" s="31"/>
      <c r="H366" s="31"/>
      <c r="I366" s="31"/>
    </row>
    <row r="367" spans="2:9" ht="15.75" x14ac:dyDescent="0.25">
      <c r="B367" s="338"/>
      <c r="C367" s="29" t="s">
        <v>2045</v>
      </c>
      <c r="D367" s="29" t="s">
        <v>2021</v>
      </c>
      <c r="E367" s="31"/>
      <c r="F367" s="31"/>
      <c r="G367" s="31"/>
      <c r="H367" s="31"/>
      <c r="I367" s="31"/>
    </row>
    <row r="368" spans="2:9" ht="15.75" x14ac:dyDescent="0.25">
      <c r="B368" s="338"/>
      <c r="C368" s="29" t="s">
        <v>2045</v>
      </c>
      <c r="D368" s="29" t="s">
        <v>2030</v>
      </c>
      <c r="E368" s="31"/>
      <c r="F368" s="31"/>
      <c r="G368" s="31"/>
      <c r="H368" s="31"/>
      <c r="I368" s="31"/>
    </row>
    <row r="369" spans="2:9" ht="15.75" x14ac:dyDescent="0.25">
      <c r="B369" s="338"/>
      <c r="C369" s="29" t="s">
        <v>2045</v>
      </c>
      <c r="D369" s="29" t="s">
        <v>2032</v>
      </c>
      <c r="E369" s="31"/>
      <c r="F369" s="31"/>
      <c r="G369" s="31"/>
      <c r="H369" s="31"/>
      <c r="I369" s="31"/>
    </row>
    <row r="370" spans="2:9" ht="15.75" x14ac:dyDescent="0.25">
      <c r="B370" s="338"/>
      <c r="C370" s="29" t="s">
        <v>2045</v>
      </c>
      <c r="D370" s="29" t="s">
        <v>2034</v>
      </c>
      <c r="E370" s="31"/>
      <c r="F370" s="31"/>
      <c r="G370" s="31"/>
      <c r="H370" s="31"/>
      <c r="I370" s="31"/>
    </row>
    <row r="371" spans="2:9" ht="15.75" x14ac:dyDescent="0.25">
      <c r="B371" s="338"/>
      <c r="C371" s="29" t="s">
        <v>2045</v>
      </c>
      <c r="D371" s="29" t="s">
        <v>2036</v>
      </c>
      <c r="E371" s="31"/>
      <c r="F371" s="31"/>
      <c r="G371" s="31"/>
      <c r="H371" s="31"/>
      <c r="I371" s="31"/>
    </row>
    <row r="372" spans="2:9" ht="15.75" x14ac:dyDescent="0.25">
      <c r="B372" s="338"/>
      <c r="C372" s="29" t="s">
        <v>2045</v>
      </c>
      <c r="D372" s="29" t="s">
        <v>2038</v>
      </c>
      <c r="E372" s="31"/>
      <c r="F372" s="31"/>
      <c r="G372" s="31"/>
      <c r="H372" s="31"/>
      <c r="I372" s="31"/>
    </row>
    <row r="373" spans="2:9" ht="15.75" x14ac:dyDescent="0.25">
      <c r="B373" s="338"/>
      <c r="C373" s="29" t="s">
        <v>2045</v>
      </c>
      <c r="D373" s="29" t="s">
        <v>2040</v>
      </c>
      <c r="E373" s="31"/>
      <c r="F373" s="31"/>
      <c r="G373" s="31"/>
      <c r="H373" s="31"/>
      <c r="I373" s="31"/>
    </row>
    <row r="374" spans="2:9" ht="15.75" x14ac:dyDescent="0.25">
      <c r="B374" s="338"/>
      <c r="C374" s="29" t="s">
        <v>2045</v>
      </c>
      <c r="D374" s="29" t="s">
        <v>2043</v>
      </c>
      <c r="E374" s="31"/>
      <c r="F374" s="31"/>
      <c r="G374" s="31"/>
      <c r="H374" s="31"/>
      <c r="I374" s="31"/>
    </row>
    <row r="375" spans="2:9" ht="15.75" x14ac:dyDescent="0.25">
      <c r="B375" s="338"/>
      <c r="C375" s="29" t="s">
        <v>2045</v>
      </c>
      <c r="D375" s="29" t="s">
        <v>2059</v>
      </c>
      <c r="E375" s="31"/>
      <c r="F375" s="31"/>
      <c r="G375" s="31"/>
      <c r="H375" s="31"/>
      <c r="I375" s="31"/>
    </row>
    <row r="376" spans="2:9" ht="15.75" x14ac:dyDescent="0.25">
      <c r="B376" s="338"/>
      <c r="C376" s="29" t="s">
        <v>2045</v>
      </c>
      <c r="D376" s="29" t="s">
        <v>2061</v>
      </c>
      <c r="E376" s="31"/>
      <c r="F376" s="31"/>
      <c r="G376" s="31"/>
      <c r="H376" s="31"/>
      <c r="I376" s="31"/>
    </row>
    <row r="377" spans="2:9" ht="15.75" x14ac:dyDescent="0.25">
      <c r="B377" s="338"/>
      <c r="C377" s="29" t="s">
        <v>2045</v>
      </c>
      <c r="D377" s="29" t="s">
        <v>2063</v>
      </c>
      <c r="E377" s="31"/>
      <c r="F377" s="31"/>
      <c r="G377" s="31"/>
      <c r="H377" s="31"/>
      <c r="I377" s="31"/>
    </row>
    <row r="378" spans="2:9" ht="15.75" x14ac:dyDescent="0.25">
      <c r="B378" s="338"/>
      <c r="C378" s="29" t="s">
        <v>2045</v>
      </c>
      <c r="D378" s="29" t="s">
        <v>2067</v>
      </c>
      <c r="E378" s="31"/>
      <c r="F378" s="31"/>
      <c r="G378" s="31"/>
      <c r="H378" s="31"/>
      <c r="I378" s="31"/>
    </row>
    <row r="379" spans="2:9" ht="15.75" x14ac:dyDescent="0.25">
      <c r="B379" s="338"/>
      <c r="C379" s="29" t="s">
        <v>2045</v>
      </c>
      <c r="D379" s="29" t="s">
        <v>2069</v>
      </c>
      <c r="E379" s="31"/>
      <c r="F379" s="31"/>
      <c r="G379" s="31"/>
      <c r="H379" s="31"/>
      <c r="I379" s="31"/>
    </row>
    <row r="380" spans="2:9" ht="15.75" x14ac:dyDescent="0.25">
      <c r="B380" s="338"/>
      <c r="C380" s="29" t="s">
        <v>2045</v>
      </c>
      <c r="D380" s="29" t="s">
        <v>2071</v>
      </c>
      <c r="E380" s="31"/>
      <c r="F380" s="31"/>
      <c r="G380" s="31"/>
      <c r="H380" s="31"/>
      <c r="I380" s="31"/>
    </row>
    <row r="381" spans="2:9" ht="15.75" x14ac:dyDescent="0.25">
      <c r="B381" s="338"/>
      <c r="C381" s="29" t="s">
        <v>2045</v>
      </c>
      <c r="D381" s="29" t="s">
        <v>2073</v>
      </c>
      <c r="E381" s="31"/>
      <c r="F381" s="31"/>
      <c r="G381" s="31"/>
      <c r="H381" s="31"/>
      <c r="I381" s="31"/>
    </row>
    <row r="382" spans="2:9" ht="15.75" x14ac:dyDescent="0.25">
      <c r="B382" s="338"/>
      <c r="C382" s="29" t="s">
        <v>2045</v>
      </c>
      <c r="D382" s="29" t="s">
        <v>2075</v>
      </c>
      <c r="E382" s="31"/>
      <c r="F382" s="31"/>
      <c r="G382" s="31"/>
      <c r="H382" s="31"/>
      <c r="I382" s="31"/>
    </row>
    <row r="383" spans="2:9" ht="15.75" x14ac:dyDescent="0.25">
      <c r="B383" s="338"/>
      <c r="C383" s="29" t="s">
        <v>2045</v>
      </c>
      <c r="D383" s="29" t="s">
        <v>2077</v>
      </c>
      <c r="E383" s="31"/>
      <c r="F383" s="31"/>
      <c r="G383" s="31"/>
      <c r="H383" s="31"/>
      <c r="I383" s="31"/>
    </row>
    <row r="384" spans="2:9" ht="15.75" x14ac:dyDescent="0.25">
      <c r="B384" s="338"/>
      <c r="C384" s="29" t="s">
        <v>2045</v>
      </c>
      <c r="D384" s="29" t="s">
        <v>2079</v>
      </c>
      <c r="E384" s="31"/>
      <c r="F384" s="31"/>
      <c r="G384" s="31"/>
      <c r="H384" s="31"/>
      <c r="I384" s="31"/>
    </row>
    <row r="385" spans="2:9" ht="15.75" x14ac:dyDescent="0.25">
      <c r="B385" s="338"/>
      <c r="C385" s="29" t="s">
        <v>2045</v>
      </c>
      <c r="D385" s="29" t="s">
        <v>2082</v>
      </c>
      <c r="E385" s="31"/>
      <c r="F385" s="31"/>
      <c r="G385" s="31"/>
      <c r="H385" s="31"/>
      <c r="I385" s="31"/>
    </row>
    <row r="386" spans="2:9" ht="15.75" x14ac:dyDescent="0.25">
      <c r="B386" s="338"/>
      <c r="C386" s="29" t="s">
        <v>2045</v>
      </c>
      <c r="D386" s="29" t="s">
        <v>2084</v>
      </c>
      <c r="E386" s="31"/>
      <c r="F386" s="31"/>
      <c r="G386" s="31"/>
      <c r="H386" s="31"/>
      <c r="I386" s="31"/>
    </row>
    <row r="387" spans="2:9" ht="15.75" x14ac:dyDescent="0.25">
      <c r="B387" s="338"/>
      <c r="C387" s="29" t="s">
        <v>2045</v>
      </c>
      <c r="D387" s="29" t="s">
        <v>2089</v>
      </c>
      <c r="E387" s="31"/>
      <c r="F387" s="31"/>
      <c r="G387" s="31"/>
      <c r="H387" s="31"/>
      <c r="I387" s="31"/>
    </row>
    <row r="388" spans="2:9" ht="15.75" x14ac:dyDescent="0.25">
      <c r="B388" s="338"/>
      <c r="C388" s="29" t="s">
        <v>2045</v>
      </c>
      <c r="D388" s="29" t="s">
        <v>2119</v>
      </c>
      <c r="E388" s="31"/>
      <c r="F388" s="31"/>
      <c r="G388" s="31"/>
      <c r="H388" s="31"/>
      <c r="I388" s="31"/>
    </row>
    <row r="389" spans="2:9" ht="15.75" x14ac:dyDescent="0.25">
      <c r="B389" s="338"/>
      <c r="C389" s="29" t="s">
        <v>2045</v>
      </c>
      <c r="D389" s="29" t="s">
        <v>2122</v>
      </c>
      <c r="E389" s="31"/>
      <c r="F389" s="31"/>
      <c r="G389" s="31"/>
      <c r="H389" s="31"/>
      <c r="I389" s="31"/>
    </row>
    <row r="390" spans="2:9" ht="15.75" x14ac:dyDescent="0.25">
      <c r="B390" s="338"/>
      <c r="C390" s="29" t="s">
        <v>2045</v>
      </c>
      <c r="D390" s="29" t="s">
        <v>2124</v>
      </c>
      <c r="E390" s="31"/>
      <c r="F390" s="31"/>
      <c r="G390" s="31"/>
      <c r="H390" s="31"/>
      <c r="I390" s="31"/>
    </row>
    <row r="391" spans="2:9" ht="15.75" x14ac:dyDescent="0.25">
      <c r="B391" s="338"/>
      <c r="C391" s="29" t="s">
        <v>2045</v>
      </c>
      <c r="D391" s="29" t="s">
        <v>2129</v>
      </c>
      <c r="E391" s="31"/>
      <c r="F391" s="31"/>
      <c r="G391" s="31"/>
      <c r="H391" s="31"/>
      <c r="I391" s="31"/>
    </row>
    <row r="392" spans="2:9" ht="15.75" x14ac:dyDescent="0.25">
      <c r="B392" s="338"/>
      <c r="C392" s="29" t="s">
        <v>2045</v>
      </c>
      <c r="D392" s="29" t="s">
        <v>2135</v>
      </c>
      <c r="E392" s="31"/>
      <c r="F392" s="31"/>
      <c r="G392" s="31"/>
      <c r="H392" s="31"/>
      <c r="I392" s="31"/>
    </row>
    <row r="393" spans="2:9" ht="15.75" x14ac:dyDescent="0.25">
      <c r="B393" s="338"/>
      <c r="C393" s="29" t="s">
        <v>2045</v>
      </c>
      <c r="D393" s="29" t="s">
        <v>2140</v>
      </c>
      <c r="E393" s="31"/>
      <c r="F393" s="31"/>
      <c r="G393" s="31"/>
      <c r="H393" s="31"/>
      <c r="I393" s="31"/>
    </row>
    <row r="394" spans="2:9" ht="15.75" x14ac:dyDescent="0.25">
      <c r="B394" s="338"/>
      <c r="C394" s="29" t="s">
        <v>1961</v>
      </c>
      <c r="D394" s="29" t="s">
        <v>43</v>
      </c>
      <c r="E394" s="31"/>
      <c r="F394" s="31"/>
      <c r="G394" s="31"/>
      <c r="H394" s="31"/>
      <c r="I394" s="31"/>
    </row>
    <row r="395" spans="2:9" ht="15.75" x14ac:dyDescent="0.25">
      <c r="B395" s="338"/>
      <c r="C395" s="29" t="s">
        <v>1961</v>
      </c>
      <c r="D395" s="29" t="s">
        <v>1953</v>
      </c>
      <c r="E395" s="31"/>
      <c r="F395" s="31"/>
      <c r="G395" s="31"/>
      <c r="H395" s="31"/>
      <c r="I395" s="31"/>
    </row>
    <row r="396" spans="2:9" ht="15.75" x14ac:dyDescent="0.25">
      <c r="B396" s="338"/>
      <c r="C396" s="29" t="s">
        <v>1961</v>
      </c>
      <c r="D396" s="29" t="s">
        <v>1726</v>
      </c>
      <c r="E396" s="31"/>
      <c r="F396" s="31"/>
      <c r="G396" s="31"/>
      <c r="H396" s="31"/>
      <c r="I396" s="31"/>
    </row>
    <row r="397" spans="2:9" ht="15.75" x14ac:dyDescent="0.25">
      <c r="B397" s="338"/>
      <c r="C397" s="29" t="s">
        <v>1961</v>
      </c>
      <c r="D397" s="29" t="s">
        <v>1723</v>
      </c>
      <c r="E397" s="31"/>
      <c r="F397" s="31"/>
      <c r="G397" s="31"/>
      <c r="H397" s="31"/>
      <c r="I397" s="31"/>
    </row>
    <row r="398" spans="2:9" ht="15.75" x14ac:dyDescent="0.25">
      <c r="B398" s="338"/>
      <c r="C398" s="29" t="s">
        <v>1961</v>
      </c>
      <c r="D398" s="29" t="s">
        <v>2087</v>
      </c>
      <c r="E398" s="31"/>
      <c r="F398" s="31"/>
      <c r="G398" s="31"/>
      <c r="H398" s="31"/>
      <c r="I398" s="31"/>
    </row>
    <row r="399" spans="2:9" ht="15.75" x14ac:dyDescent="0.25">
      <c r="B399" s="338"/>
      <c r="C399" s="29" t="s">
        <v>1961</v>
      </c>
      <c r="D399" s="29" t="s">
        <v>1830</v>
      </c>
      <c r="E399" s="31"/>
      <c r="F399" s="31"/>
      <c r="G399" s="31"/>
      <c r="H399" s="31"/>
      <c r="I399" s="31"/>
    </row>
    <row r="400" spans="2:9" ht="15.75" x14ac:dyDescent="0.25">
      <c r="B400" s="338"/>
      <c r="C400" s="29" t="s">
        <v>1961</v>
      </c>
      <c r="D400" s="29" t="s">
        <v>1754</v>
      </c>
      <c r="E400" s="31"/>
      <c r="F400" s="31"/>
      <c r="G400" s="31"/>
      <c r="H400" s="31"/>
      <c r="I400" s="31"/>
    </row>
    <row r="401" spans="2:9" ht="15.75" x14ac:dyDescent="0.25">
      <c r="B401" s="338"/>
      <c r="C401" s="29" t="s">
        <v>1961</v>
      </c>
      <c r="D401" s="29" t="s">
        <v>1901</v>
      </c>
      <c r="E401" s="31"/>
      <c r="F401" s="31"/>
      <c r="G401" s="31"/>
      <c r="H401" s="31"/>
      <c r="I401" s="31"/>
    </row>
    <row r="402" spans="2:9" ht="15.75" x14ac:dyDescent="0.25">
      <c r="B402" s="338"/>
      <c r="C402" s="29" t="s">
        <v>1961</v>
      </c>
      <c r="D402" s="29" t="s">
        <v>2085</v>
      </c>
      <c r="E402" s="31"/>
      <c r="F402" s="31"/>
      <c r="G402" s="31"/>
      <c r="H402" s="31"/>
      <c r="I402" s="31"/>
    </row>
    <row r="403" spans="2:9" ht="15.75" x14ac:dyDescent="0.25">
      <c r="B403" s="338"/>
      <c r="C403" s="29" t="s">
        <v>1961</v>
      </c>
      <c r="D403" s="29" t="s">
        <v>1951</v>
      </c>
      <c r="E403" s="31"/>
      <c r="F403" s="31"/>
      <c r="G403" s="31"/>
      <c r="H403" s="31"/>
      <c r="I403" s="31"/>
    </row>
    <row r="404" spans="2:9" ht="15.75" x14ac:dyDescent="0.25">
      <c r="B404" s="338"/>
      <c r="C404" s="29" t="s">
        <v>1961</v>
      </c>
      <c r="D404" s="29" t="s">
        <v>2056</v>
      </c>
      <c r="E404" s="31"/>
      <c r="F404" s="31"/>
      <c r="G404" s="31"/>
      <c r="H404" s="31"/>
      <c r="I404" s="31"/>
    </row>
    <row r="405" spans="2:9" ht="15.75" x14ac:dyDescent="0.25">
      <c r="B405" s="338"/>
      <c r="C405" s="29" t="s">
        <v>1961</v>
      </c>
      <c r="D405" s="29" t="s">
        <v>2131</v>
      </c>
      <c r="E405" s="31"/>
      <c r="F405" s="31"/>
      <c r="G405" s="31"/>
      <c r="H405" s="31"/>
      <c r="I405" s="31"/>
    </row>
    <row r="406" spans="2:9" ht="15.75" x14ac:dyDescent="0.25">
      <c r="B406" s="338"/>
      <c r="C406" s="29" t="s">
        <v>1961</v>
      </c>
      <c r="D406" s="29" t="s">
        <v>2065</v>
      </c>
      <c r="E406" s="31"/>
      <c r="F406" s="31"/>
      <c r="G406" s="31"/>
      <c r="H406" s="31"/>
      <c r="I406" s="31"/>
    </row>
    <row r="407" spans="2:9" ht="15.75" x14ac:dyDescent="0.25">
      <c r="B407" s="338"/>
      <c r="C407" s="29" t="s">
        <v>1961</v>
      </c>
      <c r="D407" s="29" t="s">
        <v>2090</v>
      </c>
      <c r="E407" s="31"/>
      <c r="F407" s="31"/>
      <c r="G407" s="31"/>
      <c r="H407" s="31"/>
      <c r="I407" s="31"/>
    </row>
    <row r="408" spans="2:9" ht="15.75" x14ac:dyDescent="0.25">
      <c r="B408" s="338"/>
      <c r="C408" s="29" t="s">
        <v>1961</v>
      </c>
      <c r="D408" s="29" t="s">
        <v>1960</v>
      </c>
      <c r="E408" s="31"/>
      <c r="F408" s="31"/>
      <c r="G408" s="31"/>
      <c r="H408" s="31"/>
      <c r="I408" s="31"/>
    </row>
    <row r="409" spans="2:9" ht="15.75" x14ac:dyDescent="0.25">
      <c r="B409" s="338"/>
      <c r="C409" s="29" t="s">
        <v>1961</v>
      </c>
      <c r="D409" s="29" t="s">
        <v>2028</v>
      </c>
      <c r="E409" s="31"/>
      <c r="F409" s="31"/>
      <c r="G409" s="31"/>
      <c r="H409" s="31"/>
      <c r="I409" s="31"/>
    </row>
    <row r="410" spans="2:9" ht="15.75" x14ac:dyDescent="0.25">
      <c r="B410" s="338"/>
      <c r="C410" s="29" t="s">
        <v>1961</v>
      </c>
      <c r="D410" s="29" t="s">
        <v>1963</v>
      </c>
      <c r="E410" s="31"/>
      <c r="F410" s="31"/>
      <c r="G410" s="31"/>
      <c r="H410" s="31"/>
      <c r="I410" s="31"/>
    </row>
    <row r="411" spans="2:9" ht="15.75" x14ac:dyDescent="0.25">
      <c r="B411" s="338"/>
      <c r="C411" s="29" t="s">
        <v>1961</v>
      </c>
      <c r="D411" s="29" t="s">
        <v>1965</v>
      </c>
      <c r="E411" s="31"/>
      <c r="F411" s="31"/>
      <c r="G411" s="31"/>
      <c r="H411" s="31"/>
      <c r="I411" s="31"/>
    </row>
    <row r="412" spans="2:9" ht="15.75" x14ac:dyDescent="0.25">
      <c r="B412" s="338"/>
      <c r="C412" s="29" t="s">
        <v>1961</v>
      </c>
      <c r="D412" s="29" t="s">
        <v>1971</v>
      </c>
      <c r="E412" s="31"/>
      <c r="F412" s="31"/>
      <c r="G412" s="31"/>
      <c r="H412" s="31"/>
      <c r="I412" s="31"/>
    </row>
    <row r="413" spans="2:9" ht="15.75" x14ac:dyDescent="0.25">
      <c r="B413" s="338"/>
      <c r="C413" s="29" t="s">
        <v>1961</v>
      </c>
      <c r="D413" s="29" t="s">
        <v>1975</v>
      </c>
      <c r="E413" s="31"/>
      <c r="F413" s="31"/>
      <c r="G413" s="31"/>
      <c r="H413" s="31"/>
      <c r="I413" s="31"/>
    </row>
    <row r="414" spans="2:9" ht="15.75" x14ac:dyDescent="0.25">
      <c r="B414" s="338"/>
      <c r="C414" s="29" t="s">
        <v>1961</v>
      </c>
      <c r="D414" s="29" t="s">
        <v>2113</v>
      </c>
      <c r="E414" s="31"/>
      <c r="F414" s="31"/>
      <c r="G414" s="31"/>
      <c r="H414" s="31"/>
      <c r="I414" s="31"/>
    </row>
    <row r="415" spans="2:9" ht="15.75" x14ac:dyDescent="0.25">
      <c r="B415" s="338"/>
      <c r="C415" s="29" t="s">
        <v>1961</v>
      </c>
      <c r="D415" s="29" t="s">
        <v>1980</v>
      </c>
      <c r="E415" s="31"/>
      <c r="F415" s="31"/>
      <c r="G415" s="31"/>
      <c r="H415" s="31"/>
      <c r="I415" s="31"/>
    </row>
    <row r="416" spans="2:9" ht="15.75" x14ac:dyDescent="0.25">
      <c r="B416" s="338"/>
      <c r="C416" s="29" t="s">
        <v>1961</v>
      </c>
      <c r="D416" s="29" t="s">
        <v>1982</v>
      </c>
      <c r="E416" s="31"/>
      <c r="F416" s="31"/>
      <c r="G416" s="31"/>
      <c r="H416" s="31"/>
      <c r="I416" s="31"/>
    </row>
    <row r="417" spans="2:9" ht="15.75" x14ac:dyDescent="0.25">
      <c r="B417" s="338"/>
      <c r="C417" s="29" t="s">
        <v>1961</v>
      </c>
      <c r="D417" s="29" t="s">
        <v>1987</v>
      </c>
      <c r="E417" s="31"/>
      <c r="F417" s="31"/>
      <c r="G417" s="31"/>
      <c r="H417" s="31"/>
      <c r="I417" s="31"/>
    </row>
    <row r="418" spans="2:9" ht="15.75" x14ac:dyDescent="0.25">
      <c r="B418" s="338"/>
      <c r="C418" s="29" t="s">
        <v>1961</v>
      </c>
      <c r="D418" s="29" t="s">
        <v>1990</v>
      </c>
      <c r="E418" s="31"/>
      <c r="F418" s="31"/>
      <c r="G418" s="31"/>
      <c r="H418" s="31"/>
      <c r="I418" s="31"/>
    </row>
    <row r="419" spans="2:9" ht="15.75" x14ac:dyDescent="0.25">
      <c r="B419" s="338"/>
      <c r="C419" s="29" t="s">
        <v>1961</v>
      </c>
      <c r="D419" s="29" t="s">
        <v>2115</v>
      </c>
      <c r="E419" s="31"/>
      <c r="F419" s="31"/>
      <c r="G419" s="31"/>
      <c r="H419" s="31"/>
      <c r="I419" s="31"/>
    </row>
    <row r="420" spans="2:9" ht="15.75" x14ac:dyDescent="0.25">
      <c r="B420" s="338"/>
      <c r="C420" s="29" t="s">
        <v>1961</v>
      </c>
      <c r="D420" s="29" t="s">
        <v>1992</v>
      </c>
      <c r="E420" s="31"/>
      <c r="F420" s="31"/>
      <c r="G420" s="31"/>
      <c r="H420" s="31"/>
      <c r="I420" s="31"/>
    </row>
    <row r="421" spans="2:9" ht="15.75" x14ac:dyDescent="0.25">
      <c r="B421" s="338"/>
      <c r="C421" s="29" t="s">
        <v>1961</v>
      </c>
      <c r="D421" s="29" t="s">
        <v>1997</v>
      </c>
      <c r="E421" s="31"/>
      <c r="F421" s="31"/>
      <c r="G421" s="31"/>
      <c r="H421" s="31"/>
      <c r="I421" s="31"/>
    </row>
    <row r="422" spans="2:9" ht="15.75" x14ac:dyDescent="0.25">
      <c r="B422" s="338"/>
      <c r="C422" s="29" t="s">
        <v>1961</v>
      </c>
      <c r="D422" s="29" t="s">
        <v>2000</v>
      </c>
      <c r="E422" s="31"/>
      <c r="F422" s="31"/>
      <c r="G422" s="31"/>
      <c r="H422" s="31"/>
      <c r="I422" s="31"/>
    </row>
    <row r="423" spans="2:9" ht="15.75" x14ac:dyDescent="0.25">
      <c r="B423" s="338"/>
      <c r="C423" s="29" t="s">
        <v>1961</v>
      </c>
      <c r="D423" s="29" t="s">
        <v>2002</v>
      </c>
      <c r="E423" s="31"/>
      <c r="F423" s="31"/>
      <c r="G423" s="31"/>
      <c r="H423" s="31"/>
      <c r="I423" s="31"/>
    </row>
    <row r="424" spans="2:9" ht="15.75" x14ac:dyDescent="0.25">
      <c r="B424" s="338"/>
      <c r="C424" s="29" t="s">
        <v>1961</v>
      </c>
      <c r="D424" s="29" t="s">
        <v>2004</v>
      </c>
      <c r="E424" s="31"/>
      <c r="F424" s="31"/>
      <c r="G424" s="31"/>
      <c r="H424" s="31"/>
      <c r="I424" s="31"/>
    </row>
    <row r="425" spans="2:9" ht="15.75" x14ac:dyDescent="0.25">
      <c r="B425" s="338"/>
      <c r="C425" s="29" t="s">
        <v>1961</v>
      </c>
      <c r="D425" s="29" t="s">
        <v>2006</v>
      </c>
      <c r="E425" s="31"/>
      <c r="F425" s="31"/>
      <c r="G425" s="31"/>
      <c r="H425" s="31"/>
      <c r="I425" s="31"/>
    </row>
    <row r="426" spans="2:9" ht="15.75" x14ac:dyDescent="0.25">
      <c r="B426" s="338"/>
      <c r="C426" s="29" t="s">
        <v>1961</v>
      </c>
      <c r="D426" s="29" t="s">
        <v>2133</v>
      </c>
      <c r="E426" s="31"/>
      <c r="F426" s="31"/>
      <c r="G426" s="31"/>
      <c r="H426" s="31"/>
      <c r="I426" s="31"/>
    </row>
    <row r="427" spans="2:9" ht="15.75" x14ac:dyDescent="0.25">
      <c r="B427" s="338"/>
      <c r="C427" s="29" t="s">
        <v>1961</v>
      </c>
      <c r="D427" s="29" t="s">
        <v>2137</v>
      </c>
      <c r="E427" s="31"/>
      <c r="F427" s="31"/>
      <c r="G427" s="31"/>
      <c r="H427" s="31"/>
      <c r="I427" s="31"/>
    </row>
    <row r="428" spans="2:9" ht="15.75" x14ac:dyDescent="0.25">
      <c r="B428" s="338"/>
      <c r="C428" s="29" t="s">
        <v>1961</v>
      </c>
      <c r="D428" s="29" t="s">
        <v>2015</v>
      </c>
      <c r="E428" s="31"/>
      <c r="F428" s="31"/>
      <c r="G428" s="31"/>
      <c r="H428" s="31"/>
      <c r="I428" s="31"/>
    </row>
    <row r="429" spans="2:9" ht="15.75" x14ac:dyDescent="0.25">
      <c r="B429" s="338"/>
      <c r="C429" s="29" t="s">
        <v>1961</v>
      </c>
      <c r="D429" s="29" t="s">
        <v>2017</v>
      </c>
      <c r="E429" s="31"/>
      <c r="F429" s="31"/>
      <c r="G429" s="31"/>
      <c r="H429" s="31"/>
      <c r="I429" s="31"/>
    </row>
    <row r="430" spans="2:9" ht="15.75" x14ac:dyDescent="0.25">
      <c r="B430" s="338"/>
      <c r="C430" s="29" t="s">
        <v>1961</v>
      </c>
      <c r="D430" s="29" t="s">
        <v>2019</v>
      </c>
      <c r="E430" s="31"/>
      <c r="F430" s="31"/>
      <c r="G430" s="31"/>
      <c r="H430" s="31"/>
      <c r="I430" s="31"/>
    </row>
    <row r="431" spans="2:9" ht="15.75" x14ac:dyDescent="0.25">
      <c r="B431" s="338"/>
      <c r="C431" s="29" t="s">
        <v>1961</v>
      </c>
      <c r="D431" s="29" t="s">
        <v>2021</v>
      </c>
      <c r="E431" s="31"/>
      <c r="F431" s="31"/>
      <c r="G431" s="31"/>
      <c r="H431" s="31"/>
      <c r="I431" s="31"/>
    </row>
    <row r="432" spans="2:9" ht="15.75" x14ac:dyDescent="0.25">
      <c r="B432" s="338"/>
      <c r="C432" s="29" t="s">
        <v>1961</v>
      </c>
      <c r="D432" s="29" t="s">
        <v>2030</v>
      </c>
      <c r="E432" s="31"/>
      <c r="F432" s="31"/>
      <c r="G432" s="31"/>
      <c r="H432" s="31"/>
      <c r="I432" s="31"/>
    </row>
    <row r="433" spans="2:9" ht="15.75" x14ac:dyDescent="0.25">
      <c r="B433" s="338"/>
      <c r="C433" s="29" t="s">
        <v>1961</v>
      </c>
      <c r="D433" s="29" t="s">
        <v>2032</v>
      </c>
      <c r="E433" s="31"/>
      <c r="F433" s="31"/>
      <c r="G433" s="31"/>
      <c r="H433" s="31"/>
      <c r="I433" s="31"/>
    </row>
    <row r="434" spans="2:9" ht="15.75" x14ac:dyDescent="0.25">
      <c r="B434" s="338"/>
      <c r="C434" s="29" t="s">
        <v>1961</v>
      </c>
      <c r="D434" s="29" t="s">
        <v>2034</v>
      </c>
      <c r="E434" s="31"/>
      <c r="F434" s="31"/>
      <c r="G434" s="31"/>
      <c r="H434" s="31"/>
      <c r="I434" s="31"/>
    </row>
    <row r="435" spans="2:9" ht="15.75" x14ac:dyDescent="0.25">
      <c r="B435" s="338"/>
      <c r="C435" s="29" t="s">
        <v>1961</v>
      </c>
      <c r="D435" s="29" t="s">
        <v>2036</v>
      </c>
      <c r="E435" s="31"/>
      <c r="F435" s="31"/>
      <c r="G435" s="31"/>
      <c r="H435" s="31"/>
      <c r="I435" s="31"/>
    </row>
    <row r="436" spans="2:9" ht="15.75" x14ac:dyDescent="0.25">
      <c r="B436" s="338"/>
      <c r="C436" s="29" t="s">
        <v>1961</v>
      </c>
      <c r="D436" s="29" t="s">
        <v>2038</v>
      </c>
      <c r="E436" s="31"/>
      <c r="F436" s="31"/>
      <c r="G436" s="31"/>
      <c r="H436" s="31"/>
      <c r="I436" s="31"/>
    </row>
    <row r="437" spans="2:9" ht="15.75" x14ac:dyDescent="0.25">
      <c r="B437" s="338"/>
      <c r="C437" s="29" t="s">
        <v>1961</v>
      </c>
      <c r="D437" s="29" t="s">
        <v>2040</v>
      </c>
      <c r="E437" s="31"/>
      <c r="F437" s="31"/>
      <c r="G437" s="31"/>
      <c r="H437" s="31"/>
      <c r="I437" s="31"/>
    </row>
    <row r="438" spans="2:9" ht="15.75" x14ac:dyDescent="0.25">
      <c r="B438" s="338"/>
      <c r="C438" s="29" t="s">
        <v>1961</v>
      </c>
      <c r="D438" s="29" t="s">
        <v>2043</v>
      </c>
      <c r="E438" s="31"/>
      <c r="F438" s="31"/>
      <c r="G438" s="31"/>
      <c r="H438" s="31"/>
      <c r="I438" s="31"/>
    </row>
    <row r="439" spans="2:9" ht="15.75" x14ac:dyDescent="0.25">
      <c r="B439" s="338"/>
      <c r="C439" s="29" t="s">
        <v>1961</v>
      </c>
      <c r="D439" s="29" t="s">
        <v>2059</v>
      </c>
      <c r="E439" s="31"/>
      <c r="F439" s="31"/>
      <c r="G439" s="31"/>
      <c r="H439" s="31"/>
      <c r="I439" s="31"/>
    </row>
    <row r="440" spans="2:9" ht="15.75" x14ac:dyDescent="0.25">
      <c r="B440" s="338"/>
      <c r="C440" s="29" t="s">
        <v>1961</v>
      </c>
      <c r="D440" s="29" t="s">
        <v>2061</v>
      </c>
      <c r="E440" s="31"/>
      <c r="F440" s="31"/>
      <c r="G440" s="31"/>
      <c r="H440" s="31"/>
      <c r="I440" s="31"/>
    </row>
    <row r="441" spans="2:9" ht="15.75" x14ac:dyDescent="0.25">
      <c r="B441" s="338"/>
      <c r="C441" s="29" t="s">
        <v>1961</v>
      </c>
      <c r="D441" s="29" t="s">
        <v>2063</v>
      </c>
      <c r="E441" s="31"/>
      <c r="F441" s="31"/>
      <c r="G441" s="31"/>
      <c r="H441" s="31"/>
      <c r="I441" s="31"/>
    </row>
    <row r="442" spans="2:9" ht="15.75" x14ac:dyDescent="0.25">
      <c r="B442" s="338"/>
      <c r="C442" s="29" t="s">
        <v>1961</v>
      </c>
      <c r="D442" s="29" t="s">
        <v>2067</v>
      </c>
      <c r="E442" s="31"/>
      <c r="F442" s="31"/>
      <c r="G442" s="31"/>
      <c r="H442" s="31"/>
      <c r="I442" s="31"/>
    </row>
    <row r="443" spans="2:9" ht="15.75" x14ac:dyDescent="0.25">
      <c r="B443" s="338"/>
      <c r="C443" s="29" t="s">
        <v>1961</v>
      </c>
      <c r="D443" s="29" t="s">
        <v>2069</v>
      </c>
      <c r="E443" s="31"/>
      <c r="F443" s="31"/>
      <c r="G443" s="31"/>
      <c r="H443" s="31"/>
      <c r="I443" s="31"/>
    </row>
    <row r="444" spans="2:9" ht="15.75" x14ac:dyDescent="0.25">
      <c r="B444" s="338"/>
      <c r="C444" s="29" t="s">
        <v>1961</v>
      </c>
      <c r="D444" s="29" t="s">
        <v>2071</v>
      </c>
      <c r="E444" s="31"/>
      <c r="F444" s="31"/>
      <c r="G444" s="31"/>
      <c r="H444" s="31"/>
      <c r="I444" s="31"/>
    </row>
    <row r="445" spans="2:9" ht="15.75" x14ac:dyDescent="0.25">
      <c r="B445" s="338"/>
      <c r="C445" s="29" t="s">
        <v>1961</v>
      </c>
      <c r="D445" s="29" t="s">
        <v>2073</v>
      </c>
      <c r="E445" s="31"/>
      <c r="F445" s="31"/>
      <c r="G445" s="31"/>
      <c r="H445" s="31"/>
      <c r="I445" s="31"/>
    </row>
    <row r="446" spans="2:9" ht="15.75" x14ac:dyDescent="0.25">
      <c r="B446" s="338"/>
      <c r="C446" s="29" t="s">
        <v>1961</v>
      </c>
      <c r="D446" s="29" t="s">
        <v>2075</v>
      </c>
      <c r="E446" s="31"/>
      <c r="F446" s="31"/>
      <c r="G446" s="31"/>
      <c r="H446" s="31"/>
      <c r="I446" s="31"/>
    </row>
    <row r="447" spans="2:9" ht="15.75" x14ac:dyDescent="0.25">
      <c r="B447" s="338"/>
      <c r="C447" s="29" t="s">
        <v>1961</v>
      </c>
      <c r="D447" s="29" t="s">
        <v>2077</v>
      </c>
      <c r="E447" s="31"/>
      <c r="F447" s="31"/>
      <c r="G447" s="31"/>
      <c r="H447" s="31"/>
      <c r="I447" s="31"/>
    </row>
    <row r="448" spans="2:9" ht="15.75" x14ac:dyDescent="0.25">
      <c r="B448" s="338"/>
      <c r="C448" s="29" t="s">
        <v>1961</v>
      </c>
      <c r="D448" s="29" t="s">
        <v>2079</v>
      </c>
      <c r="E448" s="31"/>
      <c r="F448" s="31"/>
      <c r="G448" s="31"/>
      <c r="H448" s="31"/>
      <c r="I448" s="31"/>
    </row>
    <row r="449" spans="2:9" ht="15.75" x14ac:dyDescent="0.25">
      <c r="B449" s="338"/>
      <c r="C449" s="29" t="s">
        <v>1961</v>
      </c>
      <c r="D449" s="29" t="s">
        <v>2082</v>
      </c>
      <c r="E449" s="31"/>
      <c r="F449" s="31"/>
      <c r="G449" s="31"/>
      <c r="H449" s="31"/>
      <c r="I449" s="31"/>
    </row>
    <row r="450" spans="2:9" ht="15.75" x14ac:dyDescent="0.25">
      <c r="B450" s="338"/>
      <c r="C450" s="29" t="s">
        <v>1961</v>
      </c>
      <c r="D450" s="29" t="s">
        <v>2084</v>
      </c>
      <c r="E450" s="31"/>
      <c r="F450" s="31"/>
      <c r="G450" s="31"/>
      <c r="H450" s="31"/>
      <c r="I450" s="31"/>
    </row>
    <row r="451" spans="2:9" ht="15.75" x14ac:dyDescent="0.25">
      <c r="B451" s="338"/>
      <c r="C451" s="29" t="s">
        <v>1961</v>
      </c>
      <c r="D451" s="29" t="s">
        <v>2089</v>
      </c>
      <c r="E451" s="31"/>
      <c r="F451" s="31"/>
      <c r="G451" s="31"/>
      <c r="H451" s="31"/>
      <c r="I451" s="31"/>
    </row>
    <row r="452" spans="2:9" ht="15.75" x14ac:dyDescent="0.25">
      <c r="B452" s="338"/>
      <c r="C452" s="29" t="s">
        <v>1961</v>
      </c>
      <c r="D452" s="29" t="s">
        <v>2119</v>
      </c>
      <c r="E452" s="31"/>
      <c r="F452" s="31"/>
      <c r="G452" s="31"/>
      <c r="H452" s="31"/>
      <c r="I452" s="31"/>
    </row>
    <row r="453" spans="2:9" ht="15.75" x14ac:dyDescent="0.25">
      <c r="B453" s="338"/>
      <c r="C453" s="29" t="s">
        <v>1961</v>
      </c>
      <c r="D453" s="29" t="s">
        <v>2122</v>
      </c>
      <c r="E453" s="31"/>
      <c r="F453" s="31"/>
      <c r="G453" s="31"/>
      <c r="H453" s="31"/>
      <c r="I453" s="31"/>
    </row>
    <row r="454" spans="2:9" ht="15.75" x14ac:dyDescent="0.25">
      <c r="B454" s="338"/>
      <c r="C454" s="29" t="s">
        <v>1961</v>
      </c>
      <c r="D454" s="29" t="s">
        <v>2124</v>
      </c>
      <c r="E454" s="31"/>
      <c r="F454" s="31"/>
      <c r="G454" s="31"/>
      <c r="H454" s="31"/>
      <c r="I454" s="31"/>
    </row>
    <row r="455" spans="2:9" ht="15.75" x14ac:dyDescent="0.25">
      <c r="B455" s="338"/>
      <c r="C455" s="29" t="s">
        <v>1961</v>
      </c>
      <c r="D455" s="29" t="s">
        <v>2129</v>
      </c>
      <c r="E455" s="31"/>
      <c r="F455" s="31"/>
      <c r="G455" s="31"/>
      <c r="H455" s="31"/>
      <c r="I455" s="31"/>
    </row>
    <row r="456" spans="2:9" ht="15.75" x14ac:dyDescent="0.25">
      <c r="B456" s="338"/>
      <c r="C456" s="29" t="s">
        <v>1961</v>
      </c>
      <c r="D456" s="29" t="s">
        <v>2135</v>
      </c>
      <c r="E456" s="31"/>
      <c r="F456" s="31"/>
      <c r="G456" s="31"/>
      <c r="H456" s="31"/>
      <c r="I456" s="31"/>
    </row>
    <row r="457" spans="2:9" ht="15.75" x14ac:dyDescent="0.25">
      <c r="B457" s="338"/>
      <c r="C457" s="29" t="s">
        <v>1961</v>
      </c>
      <c r="D457" s="29" t="s">
        <v>2140</v>
      </c>
      <c r="E457" s="31"/>
      <c r="F457" s="31"/>
      <c r="G457" s="31"/>
      <c r="H457" s="31"/>
      <c r="I457" s="31"/>
    </row>
    <row r="458" spans="2:9" ht="15.75" x14ac:dyDescent="0.25">
      <c r="B458" s="338"/>
      <c r="C458" s="29" t="s">
        <v>2046</v>
      </c>
      <c r="D458" s="29" t="s">
        <v>43</v>
      </c>
      <c r="E458" s="31"/>
      <c r="F458" s="31"/>
      <c r="G458" s="31"/>
      <c r="H458" s="31"/>
      <c r="I458" s="31"/>
    </row>
    <row r="459" spans="2:9" ht="15.75" x14ac:dyDescent="0.25">
      <c r="B459" s="338"/>
      <c r="C459" s="29" t="s">
        <v>2046</v>
      </c>
      <c r="D459" s="29" t="s">
        <v>1953</v>
      </c>
      <c r="E459" s="31"/>
      <c r="F459" s="31"/>
      <c r="G459" s="31"/>
      <c r="H459" s="31"/>
      <c r="I459" s="31"/>
    </row>
    <row r="460" spans="2:9" ht="15.75" x14ac:dyDescent="0.25">
      <c r="B460" s="338"/>
      <c r="C460" s="29" t="s">
        <v>2046</v>
      </c>
      <c r="D460" s="29" t="s">
        <v>1726</v>
      </c>
      <c r="E460" s="31"/>
      <c r="F460" s="31"/>
      <c r="G460" s="31"/>
      <c r="H460" s="31"/>
      <c r="I460" s="31"/>
    </row>
    <row r="461" spans="2:9" ht="15.75" x14ac:dyDescent="0.25">
      <c r="B461" s="338"/>
      <c r="C461" s="29" t="s">
        <v>2046</v>
      </c>
      <c r="D461" s="29" t="s">
        <v>1723</v>
      </c>
      <c r="E461" s="31"/>
      <c r="F461" s="31"/>
      <c r="G461" s="31"/>
      <c r="H461" s="31"/>
      <c r="I461" s="31"/>
    </row>
    <row r="462" spans="2:9" ht="15.75" x14ac:dyDescent="0.25">
      <c r="B462" s="338"/>
      <c r="C462" s="29" t="s">
        <v>2046</v>
      </c>
      <c r="D462" s="29" t="s">
        <v>2087</v>
      </c>
      <c r="E462" s="31"/>
      <c r="F462" s="31"/>
      <c r="G462" s="31"/>
      <c r="H462" s="31"/>
      <c r="I462" s="31"/>
    </row>
    <row r="463" spans="2:9" ht="15.75" x14ac:dyDescent="0.25">
      <c r="B463" s="338"/>
      <c r="C463" s="29" t="s">
        <v>2046</v>
      </c>
      <c r="D463" s="29" t="s">
        <v>1830</v>
      </c>
      <c r="E463" s="31"/>
      <c r="F463" s="31"/>
      <c r="G463" s="31"/>
      <c r="H463" s="31"/>
      <c r="I463" s="31"/>
    </row>
    <row r="464" spans="2:9" ht="15.75" x14ac:dyDescent="0.25">
      <c r="B464" s="338"/>
      <c r="C464" s="29" t="s">
        <v>2046</v>
      </c>
      <c r="D464" s="29" t="s">
        <v>1754</v>
      </c>
      <c r="E464" s="31"/>
      <c r="F464" s="31"/>
      <c r="G464" s="31"/>
      <c r="H464" s="31"/>
      <c r="I464" s="31"/>
    </row>
    <row r="465" spans="2:9" ht="15.75" x14ac:dyDescent="0.25">
      <c r="B465" s="338"/>
      <c r="C465" s="29" t="s">
        <v>2046</v>
      </c>
      <c r="D465" s="29" t="s">
        <v>1901</v>
      </c>
      <c r="E465" s="31"/>
      <c r="F465" s="31"/>
      <c r="G465" s="31"/>
      <c r="H465" s="31"/>
      <c r="I465" s="31"/>
    </row>
    <row r="466" spans="2:9" ht="15.75" x14ac:dyDescent="0.25">
      <c r="B466" s="338"/>
      <c r="C466" s="29" t="s">
        <v>2046</v>
      </c>
      <c r="D466" s="29" t="s">
        <v>2085</v>
      </c>
      <c r="E466" s="31"/>
      <c r="F466" s="31"/>
      <c r="G466" s="31"/>
      <c r="H466" s="31"/>
      <c r="I466" s="31"/>
    </row>
    <row r="467" spans="2:9" ht="15.75" x14ac:dyDescent="0.25">
      <c r="B467" s="338"/>
      <c r="C467" s="29" t="s">
        <v>2046</v>
      </c>
      <c r="D467" s="29" t="s">
        <v>1951</v>
      </c>
      <c r="E467" s="31"/>
      <c r="F467" s="31"/>
      <c r="G467" s="31"/>
      <c r="H467" s="31"/>
      <c r="I467" s="31"/>
    </row>
    <row r="468" spans="2:9" ht="15.75" x14ac:dyDescent="0.25">
      <c r="B468" s="338"/>
      <c r="C468" s="29" t="s">
        <v>2046</v>
      </c>
      <c r="D468" s="29" t="s">
        <v>2056</v>
      </c>
      <c r="E468" s="31"/>
      <c r="F468" s="31"/>
      <c r="G468" s="31"/>
      <c r="H468" s="31"/>
      <c r="I468" s="31"/>
    </row>
    <row r="469" spans="2:9" ht="15.75" x14ac:dyDescent="0.25">
      <c r="B469" s="338"/>
      <c r="C469" s="29" t="s">
        <v>2046</v>
      </c>
      <c r="D469" s="29" t="s">
        <v>2131</v>
      </c>
      <c r="E469" s="31"/>
      <c r="F469" s="31"/>
      <c r="G469" s="31"/>
      <c r="H469" s="31"/>
      <c r="I469" s="31"/>
    </row>
    <row r="470" spans="2:9" ht="15.75" x14ac:dyDescent="0.25">
      <c r="B470" s="338"/>
      <c r="C470" s="29" t="s">
        <v>2046</v>
      </c>
      <c r="D470" s="29" t="s">
        <v>2065</v>
      </c>
      <c r="E470" s="31"/>
      <c r="F470" s="31"/>
      <c r="G470" s="31"/>
      <c r="H470" s="31"/>
      <c r="I470" s="31"/>
    </row>
    <row r="471" spans="2:9" ht="15.75" x14ac:dyDescent="0.25">
      <c r="B471" s="338"/>
      <c r="C471" s="29" t="s">
        <v>2046</v>
      </c>
      <c r="D471" s="29" t="s">
        <v>2090</v>
      </c>
      <c r="E471" s="31"/>
      <c r="F471" s="31"/>
      <c r="G471" s="31"/>
      <c r="H471" s="31"/>
      <c r="I471" s="31"/>
    </row>
    <row r="472" spans="2:9" ht="15.75" x14ac:dyDescent="0.25">
      <c r="B472" s="338"/>
      <c r="C472" s="29" t="s">
        <v>2046</v>
      </c>
      <c r="D472" s="29" t="s">
        <v>1960</v>
      </c>
      <c r="E472" s="31"/>
      <c r="F472" s="31"/>
      <c r="G472" s="31"/>
      <c r="H472" s="31"/>
      <c r="I472" s="31"/>
    </row>
    <row r="473" spans="2:9" ht="15.75" x14ac:dyDescent="0.25">
      <c r="B473" s="338"/>
      <c r="C473" s="29" t="s">
        <v>2046</v>
      </c>
      <c r="D473" s="29" t="s">
        <v>2028</v>
      </c>
      <c r="E473" s="31"/>
      <c r="F473" s="31"/>
      <c r="G473" s="31"/>
      <c r="H473" s="31"/>
      <c r="I473" s="31"/>
    </row>
    <row r="474" spans="2:9" ht="15.75" x14ac:dyDescent="0.25">
      <c r="B474" s="338"/>
      <c r="C474" s="29" t="s">
        <v>2046</v>
      </c>
      <c r="D474" s="29" t="s">
        <v>1963</v>
      </c>
      <c r="E474" s="31"/>
      <c r="F474" s="31"/>
      <c r="G474" s="31"/>
      <c r="H474" s="31"/>
      <c r="I474" s="31"/>
    </row>
    <row r="475" spans="2:9" ht="15.75" x14ac:dyDescent="0.25">
      <c r="B475" s="338"/>
      <c r="C475" s="29" t="s">
        <v>2046</v>
      </c>
      <c r="D475" s="29" t="s">
        <v>1965</v>
      </c>
      <c r="E475" s="31"/>
      <c r="F475" s="31"/>
      <c r="G475" s="31"/>
      <c r="H475" s="31"/>
      <c r="I475" s="31"/>
    </row>
    <row r="476" spans="2:9" ht="15.75" x14ac:dyDescent="0.25">
      <c r="B476" s="338"/>
      <c r="C476" s="29" t="s">
        <v>2046</v>
      </c>
      <c r="D476" s="29" t="s">
        <v>1971</v>
      </c>
      <c r="E476" s="31"/>
      <c r="F476" s="31"/>
      <c r="G476" s="31"/>
      <c r="H476" s="31"/>
      <c r="I476" s="31"/>
    </row>
    <row r="477" spans="2:9" ht="15.75" x14ac:dyDescent="0.25">
      <c r="B477" s="338"/>
      <c r="C477" s="29" t="s">
        <v>2046</v>
      </c>
      <c r="D477" s="29" t="s">
        <v>1975</v>
      </c>
      <c r="E477" s="31"/>
      <c r="F477" s="31"/>
      <c r="G477" s="31"/>
      <c r="H477" s="31"/>
      <c r="I477" s="31"/>
    </row>
    <row r="478" spans="2:9" ht="15.75" x14ac:dyDescent="0.25">
      <c r="B478" s="338"/>
      <c r="C478" s="29" t="s">
        <v>2046</v>
      </c>
      <c r="D478" s="29" t="s">
        <v>2113</v>
      </c>
      <c r="E478" s="31"/>
      <c r="F478" s="31"/>
      <c r="G478" s="31"/>
      <c r="H478" s="31"/>
      <c r="I478" s="31"/>
    </row>
    <row r="479" spans="2:9" ht="15.75" x14ac:dyDescent="0.25">
      <c r="B479" s="338"/>
      <c r="C479" s="29" t="s">
        <v>2046</v>
      </c>
      <c r="D479" s="29" t="s">
        <v>1980</v>
      </c>
      <c r="E479" s="31"/>
      <c r="F479" s="31"/>
      <c r="G479" s="31"/>
      <c r="H479" s="31"/>
      <c r="I479" s="31"/>
    </row>
    <row r="480" spans="2:9" ht="15.75" x14ac:dyDescent="0.25">
      <c r="B480" s="338"/>
      <c r="C480" s="29" t="s">
        <v>2046</v>
      </c>
      <c r="D480" s="29" t="s">
        <v>1982</v>
      </c>
      <c r="E480" s="31"/>
      <c r="F480" s="31"/>
      <c r="G480" s="31"/>
      <c r="H480" s="31"/>
      <c r="I480" s="31"/>
    </row>
    <row r="481" spans="2:9" ht="15.75" x14ac:dyDescent="0.25">
      <c r="B481" s="338"/>
      <c r="C481" s="29" t="s">
        <v>2046</v>
      </c>
      <c r="D481" s="29" t="s">
        <v>1987</v>
      </c>
      <c r="E481" s="31"/>
      <c r="F481" s="31"/>
      <c r="G481" s="31"/>
      <c r="H481" s="31"/>
      <c r="I481" s="31"/>
    </row>
    <row r="482" spans="2:9" ht="15.75" x14ac:dyDescent="0.25">
      <c r="B482" s="338"/>
      <c r="C482" s="29" t="s">
        <v>2046</v>
      </c>
      <c r="D482" s="29" t="s">
        <v>1990</v>
      </c>
      <c r="E482" s="31"/>
      <c r="F482" s="31"/>
      <c r="G482" s="31"/>
      <c r="H482" s="31"/>
      <c r="I482" s="31"/>
    </row>
    <row r="483" spans="2:9" ht="15.75" x14ac:dyDescent="0.25">
      <c r="B483" s="338"/>
      <c r="C483" s="29" t="s">
        <v>2046</v>
      </c>
      <c r="D483" s="29" t="s">
        <v>2115</v>
      </c>
      <c r="E483" s="31"/>
      <c r="F483" s="31"/>
      <c r="G483" s="31"/>
      <c r="H483" s="31"/>
      <c r="I483" s="31"/>
    </row>
    <row r="484" spans="2:9" ht="15.75" x14ac:dyDescent="0.25">
      <c r="B484" s="338"/>
      <c r="C484" s="29" t="s">
        <v>2046</v>
      </c>
      <c r="D484" s="29" t="s">
        <v>1992</v>
      </c>
      <c r="E484" s="31"/>
      <c r="F484" s="31"/>
      <c r="G484" s="31"/>
      <c r="H484" s="31"/>
      <c r="I484" s="31"/>
    </row>
    <row r="485" spans="2:9" ht="15.75" x14ac:dyDescent="0.25">
      <c r="B485" s="338"/>
      <c r="C485" s="29" t="s">
        <v>2046</v>
      </c>
      <c r="D485" s="29" t="s">
        <v>1997</v>
      </c>
      <c r="E485" s="31"/>
      <c r="F485" s="31"/>
      <c r="G485" s="31"/>
      <c r="H485" s="31"/>
      <c r="I485" s="31"/>
    </row>
    <row r="486" spans="2:9" ht="15.75" x14ac:dyDescent="0.25">
      <c r="B486" s="338"/>
      <c r="C486" s="29" t="s">
        <v>2046</v>
      </c>
      <c r="D486" s="29" t="s">
        <v>2000</v>
      </c>
      <c r="E486" s="31"/>
      <c r="F486" s="31"/>
      <c r="G486" s="31"/>
      <c r="H486" s="31"/>
      <c r="I486" s="31"/>
    </row>
    <row r="487" spans="2:9" ht="15.75" x14ac:dyDescent="0.25">
      <c r="B487" s="338"/>
      <c r="C487" s="29" t="s">
        <v>2046</v>
      </c>
      <c r="D487" s="29" t="s">
        <v>2002</v>
      </c>
      <c r="E487" s="31"/>
      <c r="F487" s="31"/>
      <c r="G487" s="31"/>
      <c r="H487" s="31"/>
      <c r="I487" s="31"/>
    </row>
    <row r="488" spans="2:9" ht="15.75" x14ac:dyDescent="0.25">
      <c r="B488" s="338"/>
      <c r="C488" s="29" t="s">
        <v>2046</v>
      </c>
      <c r="D488" s="29" t="s">
        <v>2004</v>
      </c>
      <c r="E488" s="31"/>
      <c r="F488" s="31"/>
      <c r="G488" s="31"/>
      <c r="H488" s="31"/>
      <c r="I488" s="31"/>
    </row>
    <row r="489" spans="2:9" ht="15.75" x14ac:dyDescent="0.25">
      <c r="B489" s="338"/>
      <c r="C489" s="29" t="s">
        <v>2046</v>
      </c>
      <c r="D489" s="29" t="s">
        <v>2006</v>
      </c>
      <c r="E489" s="31"/>
      <c r="F489" s="31"/>
      <c r="G489" s="31"/>
      <c r="H489" s="31"/>
      <c r="I489" s="31"/>
    </row>
    <row r="490" spans="2:9" ht="15.75" x14ac:dyDescent="0.25">
      <c r="B490" s="338"/>
      <c r="C490" s="29" t="s">
        <v>2046</v>
      </c>
      <c r="D490" s="29" t="s">
        <v>2133</v>
      </c>
      <c r="E490" s="31"/>
      <c r="F490" s="31"/>
      <c r="G490" s="31"/>
      <c r="H490" s="31"/>
      <c r="I490" s="31"/>
    </row>
    <row r="491" spans="2:9" ht="15.75" x14ac:dyDescent="0.25">
      <c r="B491" s="338"/>
      <c r="C491" s="29" t="s">
        <v>2046</v>
      </c>
      <c r="D491" s="29" t="s">
        <v>2137</v>
      </c>
      <c r="E491" s="31"/>
      <c r="F491" s="31"/>
      <c r="G491" s="31"/>
      <c r="H491" s="31"/>
      <c r="I491" s="31"/>
    </row>
    <row r="492" spans="2:9" ht="15.75" x14ac:dyDescent="0.25">
      <c r="B492" s="338"/>
      <c r="C492" s="29" t="s">
        <v>2046</v>
      </c>
      <c r="D492" s="29" t="s">
        <v>2015</v>
      </c>
      <c r="E492" s="31"/>
      <c r="F492" s="31"/>
      <c r="G492" s="31"/>
      <c r="H492" s="31"/>
      <c r="I492" s="31"/>
    </row>
    <row r="493" spans="2:9" ht="15.75" x14ac:dyDescent="0.25">
      <c r="B493" s="338"/>
      <c r="C493" s="29" t="s">
        <v>2046</v>
      </c>
      <c r="D493" s="29" t="s">
        <v>2017</v>
      </c>
      <c r="E493" s="31"/>
      <c r="F493" s="31"/>
      <c r="G493" s="31"/>
      <c r="H493" s="31"/>
      <c r="I493" s="31"/>
    </row>
    <row r="494" spans="2:9" ht="15.75" x14ac:dyDescent="0.25">
      <c r="B494" s="338"/>
      <c r="C494" s="29" t="s">
        <v>2046</v>
      </c>
      <c r="D494" s="29" t="s">
        <v>2019</v>
      </c>
      <c r="E494" s="31"/>
      <c r="F494" s="31"/>
      <c r="G494" s="31"/>
      <c r="H494" s="31"/>
      <c r="I494" s="31"/>
    </row>
    <row r="495" spans="2:9" ht="15.75" x14ac:dyDescent="0.25">
      <c r="B495" s="338"/>
      <c r="C495" s="29" t="s">
        <v>2046</v>
      </c>
      <c r="D495" s="29" t="s">
        <v>2021</v>
      </c>
      <c r="E495" s="31"/>
      <c r="F495" s="31"/>
      <c r="G495" s="31"/>
      <c r="H495" s="31"/>
      <c r="I495" s="31"/>
    </row>
    <row r="496" spans="2:9" ht="15.75" x14ac:dyDescent="0.25">
      <c r="B496" s="338"/>
      <c r="C496" s="29" t="s">
        <v>2046</v>
      </c>
      <c r="D496" s="29" t="s">
        <v>2030</v>
      </c>
      <c r="E496" s="31"/>
      <c r="F496" s="31"/>
      <c r="G496" s="31"/>
      <c r="H496" s="31"/>
      <c r="I496" s="31"/>
    </row>
    <row r="497" spans="2:9" ht="15.75" x14ac:dyDescent="0.25">
      <c r="B497" s="338"/>
      <c r="C497" s="29" t="s">
        <v>2046</v>
      </c>
      <c r="D497" s="29" t="s">
        <v>2032</v>
      </c>
      <c r="E497" s="31"/>
      <c r="F497" s="31"/>
      <c r="G497" s="31"/>
      <c r="H497" s="31"/>
      <c r="I497" s="31"/>
    </row>
    <row r="498" spans="2:9" ht="15.75" x14ac:dyDescent="0.25">
      <c r="B498" s="338"/>
      <c r="C498" s="29" t="s">
        <v>2046</v>
      </c>
      <c r="D498" s="29" t="s">
        <v>2034</v>
      </c>
      <c r="E498" s="31"/>
      <c r="F498" s="31"/>
      <c r="G498" s="31"/>
      <c r="H498" s="31"/>
      <c r="I498" s="31"/>
    </row>
    <row r="499" spans="2:9" ht="15.75" x14ac:dyDescent="0.25">
      <c r="B499" s="338"/>
      <c r="C499" s="29" t="s">
        <v>2046</v>
      </c>
      <c r="D499" s="29" t="s">
        <v>2036</v>
      </c>
      <c r="E499" s="31"/>
      <c r="F499" s="31"/>
      <c r="G499" s="31"/>
      <c r="H499" s="31"/>
      <c r="I499" s="31"/>
    </row>
    <row r="500" spans="2:9" ht="15.75" x14ac:dyDescent="0.25">
      <c r="B500" s="338"/>
      <c r="C500" s="29" t="s">
        <v>2046</v>
      </c>
      <c r="D500" s="29" t="s">
        <v>2038</v>
      </c>
      <c r="E500" s="31"/>
      <c r="F500" s="31"/>
      <c r="G500" s="31"/>
      <c r="H500" s="31"/>
      <c r="I500" s="31"/>
    </row>
    <row r="501" spans="2:9" ht="15.75" x14ac:dyDescent="0.25">
      <c r="B501" s="338"/>
      <c r="C501" s="29" t="s">
        <v>2046</v>
      </c>
      <c r="D501" s="29" t="s">
        <v>2040</v>
      </c>
      <c r="E501" s="31"/>
      <c r="F501" s="31"/>
      <c r="G501" s="31"/>
      <c r="H501" s="31"/>
      <c r="I501" s="31"/>
    </row>
    <row r="502" spans="2:9" ht="15.75" x14ac:dyDescent="0.25">
      <c r="B502" s="338"/>
      <c r="C502" s="29" t="s">
        <v>2046</v>
      </c>
      <c r="D502" s="29" t="s">
        <v>2043</v>
      </c>
      <c r="E502" s="31"/>
      <c r="F502" s="31"/>
      <c r="G502" s="31"/>
      <c r="H502" s="31"/>
      <c r="I502" s="31"/>
    </row>
    <row r="503" spans="2:9" ht="15.75" x14ac:dyDescent="0.25">
      <c r="B503" s="338"/>
      <c r="C503" s="29" t="s">
        <v>2046</v>
      </c>
      <c r="D503" s="29" t="s">
        <v>2059</v>
      </c>
      <c r="E503" s="31"/>
      <c r="F503" s="31"/>
      <c r="G503" s="31"/>
      <c r="H503" s="31"/>
      <c r="I503" s="31"/>
    </row>
    <row r="504" spans="2:9" ht="15.75" x14ac:dyDescent="0.25">
      <c r="B504" s="338"/>
      <c r="C504" s="29" t="s">
        <v>2046</v>
      </c>
      <c r="D504" s="29" t="s">
        <v>2061</v>
      </c>
      <c r="E504" s="31"/>
      <c r="F504" s="31"/>
      <c r="G504" s="31"/>
      <c r="H504" s="31"/>
      <c r="I504" s="31"/>
    </row>
    <row r="505" spans="2:9" ht="15.75" x14ac:dyDescent="0.25">
      <c r="B505" s="338"/>
      <c r="C505" s="29" t="s">
        <v>2046</v>
      </c>
      <c r="D505" s="29" t="s">
        <v>2063</v>
      </c>
      <c r="E505" s="31"/>
      <c r="F505" s="31"/>
      <c r="G505" s="31"/>
      <c r="H505" s="31"/>
      <c r="I505" s="31"/>
    </row>
    <row r="506" spans="2:9" ht="15.75" x14ac:dyDescent="0.25">
      <c r="B506" s="338"/>
      <c r="C506" s="29" t="s">
        <v>2046</v>
      </c>
      <c r="D506" s="29" t="s">
        <v>2067</v>
      </c>
      <c r="E506" s="31"/>
      <c r="F506" s="31"/>
      <c r="G506" s="31"/>
      <c r="H506" s="31"/>
      <c r="I506" s="31"/>
    </row>
    <row r="507" spans="2:9" ht="15.75" x14ac:dyDescent="0.25">
      <c r="B507" s="338"/>
      <c r="C507" s="29" t="s">
        <v>2046</v>
      </c>
      <c r="D507" s="29" t="s">
        <v>2069</v>
      </c>
      <c r="E507" s="31"/>
      <c r="F507" s="31"/>
      <c r="G507" s="31"/>
      <c r="H507" s="31"/>
      <c r="I507" s="31"/>
    </row>
    <row r="508" spans="2:9" ht="15.75" x14ac:dyDescent="0.25">
      <c r="B508" s="338"/>
      <c r="C508" s="29" t="s">
        <v>2046</v>
      </c>
      <c r="D508" s="29" t="s">
        <v>2071</v>
      </c>
      <c r="E508" s="31"/>
      <c r="F508" s="31"/>
      <c r="G508" s="31"/>
      <c r="H508" s="31"/>
      <c r="I508" s="31"/>
    </row>
    <row r="509" spans="2:9" ht="15.75" x14ac:dyDescent="0.25">
      <c r="B509" s="338"/>
      <c r="C509" s="29" t="s">
        <v>2046</v>
      </c>
      <c r="D509" s="29" t="s">
        <v>2073</v>
      </c>
      <c r="E509" s="31"/>
      <c r="F509" s="31"/>
      <c r="G509" s="31"/>
      <c r="H509" s="31"/>
      <c r="I509" s="31"/>
    </row>
    <row r="510" spans="2:9" ht="15.75" x14ac:dyDescent="0.25">
      <c r="B510" s="338"/>
      <c r="C510" s="29" t="s">
        <v>2046</v>
      </c>
      <c r="D510" s="29" t="s">
        <v>2075</v>
      </c>
      <c r="E510" s="31"/>
      <c r="F510" s="31"/>
      <c r="G510" s="31"/>
      <c r="H510" s="31"/>
      <c r="I510" s="31"/>
    </row>
    <row r="511" spans="2:9" ht="15.75" x14ac:dyDescent="0.25">
      <c r="B511" s="338"/>
      <c r="C511" s="29" t="s">
        <v>2046</v>
      </c>
      <c r="D511" s="29" t="s">
        <v>2077</v>
      </c>
      <c r="E511" s="31"/>
      <c r="F511" s="31"/>
      <c r="G511" s="31"/>
      <c r="H511" s="31"/>
      <c r="I511" s="31"/>
    </row>
    <row r="512" spans="2:9" ht="15.75" x14ac:dyDescent="0.25">
      <c r="B512" s="338"/>
      <c r="C512" s="29" t="s">
        <v>2046</v>
      </c>
      <c r="D512" s="29" t="s">
        <v>2079</v>
      </c>
      <c r="E512" s="31"/>
      <c r="F512" s="31"/>
      <c r="G512" s="31"/>
      <c r="H512" s="31"/>
      <c r="I512" s="31"/>
    </row>
    <row r="513" spans="2:9" ht="15.75" x14ac:dyDescent="0.25">
      <c r="B513" s="338"/>
      <c r="C513" s="29" t="s">
        <v>2046</v>
      </c>
      <c r="D513" s="29" t="s">
        <v>2082</v>
      </c>
      <c r="E513" s="31"/>
      <c r="F513" s="31"/>
      <c r="G513" s="31"/>
      <c r="H513" s="31"/>
      <c r="I513" s="31"/>
    </row>
    <row r="514" spans="2:9" ht="15.75" x14ac:dyDescent="0.25">
      <c r="B514" s="338"/>
      <c r="C514" s="29" t="s">
        <v>2046</v>
      </c>
      <c r="D514" s="29" t="s">
        <v>2084</v>
      </c>
      <c r="E514" s="31"/>
      <c r="F514" s="31"/>
      <c r="G514" s="31"/>
      <c r="H514" s="31"/>
      <c r="I514" s="31"/>
    </row>
    <row r="515" spans="2:9" ht="15.75" x14ac:dyDescent="0.25">
      <c r="B515" s="338"/>
      <c r="C515" s="29" t="s">
        <v>2046</v>
      </c>
      <c r="D515" s="29" t="s">
        <v>2089</v>
      </c>
      <c r="E515" s="31"/>
      <c r="F515" s="31"/>
      <c r="G515" s="31"/>
      <c r="H515" s="31"/>
      <c r="I515" s="31"/>
    </row>
    <row r="516" spans="2:9" ht="15.75" x14ac:dyDescent="0.25">
      <c r="B516" s="338"/>
      <c r="C516" s="29" t="s">
        <v>2046</v>
      </c>
      <c r="D516" s="29" t="s">
        <v>2119</v>
      </c>
      <c r="E516" s="31"/>
      <c r="F516" s="31"/>
      <c r="G516" s="31"/>
      <c r="H516" s="31"/>
      <c r="I516" s="31"/>
    </row>
    <row r="517" spans="2:9" ht="15.75" x14ac:dyDescent="0.25">
      <c r="B517" s="338"/>
      <c r="C517" s="29" t="s">
        <v>2046</v>
      </c>
      <c r="D517" s="29" t="s">
        <v>2122</v>
      </c>
      <c r="E517" s="31"/>
      <c r="F517" s="31"/>
      <c r="G517" s="31"/>
      <c r="H517" s="31"/>
      <c r="I517" s="31"/>
    </row>
    <row r="518" spans="2:9" ht="15.75" x14ac:dyDescent="0.25">
      <c r="B518" s="338"/>
      <c r="C518" s="29" t="s">
        <v>2046</v>
      </c>
      <c r="D518" s="29" t="s">
        <v>2124</v>
      </c>
      <c r="E518" s="31"/>
      <c r="F518" s="31"/>
      <c r="G518" s="31"/>
      <c r="H518" s="31"/>
      <c r="I518" s="31"/>
    </row>
    <row r="519" spans="2:9" ht="15.75" x14ac:dyDescent="0.25">
      <c r="B519" s="338"/>
      <c r="C519" s="29" t="s">
        <v>2046</v>
      </c>
      <c r="D519" s="29" t="s">
        <v>2129</v>
      </c>
      <c r="E519" s="31"/>
      <c r="F519" s="31"/>
      <c r="G519" s="31"/>
      <c r="H519" s="31"/>
      <c r="I519" s="31"/>
    </row>
    <row r="520" spans="2:9" ht="15.75" x14ac:dyDescent="0.25">
      <c r="B520" s="338"/>
      <c r="C520" s="29" t="s">
        <v>2046</v>
      </c>
      <c r="D520" s="29" t="s">
        <v>2135</v>
      </c>
      <c r="E520" s="31"/>
      <c r="F520" s="31"/>
      <c r="G520" s="31"/>
      <c r="H520" s="31"/>
      <c r="I520" s="31"/>
    </row>
    <row r="521" spans="2:9" ht="15.75" x14ac:dyDescent="0.25">
      <c r="B521" s="338"/>
      <c r="C521" s="29" t="s">
        <v>2046</v>
      </c>
      <c r="D521" s="29" t="s">
        <v>2140</v>
      </c>
      <c r="E521" s="31"/>
      <c r="F521" s="31"/>
      <c r="G521" s="31"/>
      <c r="H521" s="31"/>
      <c r="I521" s="31"/>
    </row>
    <row r="522" spans="2:9" ht="15.75" x14ac:dyDescent="0.25">
      <c r="B522" s="338"/>
      <c r="C522" s="29" t="s">
        <v>1966</v>
      </c>
      <c r="D522" s="29" t="s">
        <v>43</v>
      </c>
      <c r="E522" s="31"/>
      <c r="F522" s="31"/>
      <c r="G522" s="31"/>
      <c r="H522" s="31"/>
      <c r="I522" s="31"/>
    </row>
    <row r="523" spans="2:9" ht="15.75" x14ac:dyDescent="0.25">
      <c r="B523" s="338"/>
      <c r="C523" s="29" t="s">
        <v>1966</v>
      </c>
      <c r="D523" s="29" t="s">
        <v>1953</v>
      </c>
      <c r="E523" s="31"/>
      <c r="F523" s="31"/>
      <c r="G523" s="31"/>
      <c r="H523" s="31"/>
      <c r="I523" s="31"/>
    </row>
    <row r="524" spans="2:9" ht="15.75" x14ac:dyDescent="0.25">
      <c r="B524" s="338"/>
      <c r="C524" s="29" t="s">
        <v>1966</v>
      </c>
      <c r="D524" s="29" t="s">
        <v>1726</v>
      </c>
      <c r="E524" s="31"/>
      <c r="F524" s="31"/>
      <c r="G524" s="31"/>
      <c r="H524" s="31"/>
      <c r="I524" s="31"/>
    </row>
    <row r="525" spans="2:9" ht="15.75" x14ac:dyDescent="0.25">
      <c r="B525" s="338"/>
      <c r="C525" s="29" t="s">
        <v>1966</v>
      </c>
      <c r="D525" s="29" t="s">
        <v>1723</v>
      </c>
      <c r="E525" s="31"/>
      <c r="F525" s="31"/>
      <c r="G525" s="31"/>
      <c r="H525" s="31"/>
      <c r="I525" s="31"/>
    </row>
    <row r="526" spans="2:9" ht="15.75" x14ac:dyDescent="0.25">
      <c r="B526" s="338"/>
      <c r="C526" s="29" t="s">
        <v>1966</v>
      </c>
      <c r="D526" s="29" t="s">
        <v>2087</v>
      </c>
      <c r="E526" s="31"/>
      <c r="F526" s="31"/>
      <c r="G526" s="31"/>
      <c r="H526" s="31"/>
      <c r="I526" s="31"/>
    </row>
    <row r="527" spans="2:9" ht="15.75" x14ac:dyDescent="0.25">
      <c r="B527" s="338"/>
      <c r="C527" s="29" t="s">
        <v>1966</v>
      </c>
      <c r="D527" s="29" t="s">
        <v>1830</v>
      </c>
      <c r="E527" s="31"/>
      <c r="F527" s="31"/>
      <c r="G527" s="31"/>
      <c r="H527" s="31"/>
      <c r="I527" s="31"/>
    </row>
    <row r="528" spans="2:9" ht="15.75" x14ac:dyDescent="0.25">
      <c r="B528" s="338"/>
      <c r="C528" s="29" t="s">
        <v>1966</v>
      </c>
      <c r="D528" s="29" t="s">
        <v>1754</v>
      </c>
      <c r="E528" s="31"/>
      <c r="F528" s="31"/>
      <c r="G528" s="31"/>
      <c r="H528" s="31"/>
      <c r="I528" s="31"/>
    </row>
    <row r="529" spans="2:9" ht="15.75" x14ac:dyDescent="0.25">
      <c r="B529" s="338"/>
      <c r="C529" s="29" t="s">
        <v>1966</v>
      </c>
      <c r="D529" s="29" t="s">
        <v>1901</v>
      </c>
      <c r="E529" s="31"/>
      <c r="F529" s="31"/>
      <c r="G529" s="31"/>
      <c r="H529" s="31"/>
      <c r="I529" s="31"/>
    </row>
    <row r="530" spans="2:9" ht="15.75" x14ac:dyDescent="0.25">
      <c r="B530" s="338"/>
      <c r="C530" s="29" t="s">
        <v>1966</v>
      </c>
      <c r="D530" s="29" t="s">
        <v>2085</v>
      </c>
      <c r="E530" s="31"/>
      <c r="F530" s="31"/>
      <c r="G530" s="31"/>
      <c r="H530" s="31"/>
      <c r="I530" s="31"/>
    </row>
    <row r="531" spans="2:9" ht="15.75" x14ac:dyDescent="0.25">
      <c r="B531" s="338"/>
      <c r="C531" s="29" t="s">
        <v>1966</v>
      </c>
      <c r="D531" s="29" t="s">
        <v>1951</v>
      </c>
      <c r="E531" s="31"/>
      <c r="F531" s="31"/>
      <c r="G531" s="31"/>
      <c r="H531" s="31"/>
      <c r="I531" s="31"/>
    </row>
    <row r="532" spans="2:9" ht="15.75" x14ac:dyDescent="0.25">
      <c r="B532" s="338"/>
      <c r="C532" s="29" t="s">
        <v>1966</v>
      </c>
      <c r="D532" s="29" t="s">
        <v>2056</v>
      </c>
      <c r="E532" s="31"/>
      <c r="F532" s="31"/>
      <c r="G532" s="31"/>
      <c r="H532" s="31"/>
      <c r="I532" s="31"/>
    </row>
    <row r="533" spans="2:9" ht="15.75" x14ac:dyDescent="0.25">
      <c r="B533" s="338"/>
      <c r="C533" s="29" t="s">
        <v>1966</v>
      </c>
      <c r="D533" s="29" t="s">
        <v>2131</v>
      </c>
      <c r="E533" s="31"/>
      <c r="F533" s="31"/>
      <c r="G533" s="31"/>
      <c r="H533" s="31"/>
      <c r="I533" s="31"/>
    </row>
    <row r="534" spans="2:9" ht="15.75" x14ac:dyDescent="0.25">
      <c r="B534" s="338"/>
      <c r="C534" s="29" t="s">
        <v>1966</v>
      </c>
      <c r="D534" s="29" t="s">
        <v>2065</v>
      </c>
      <c r="E534" s="31"/>
      <c r="F534" s="31"/>
      <c r="G534" s="31"/>
      <c r="H534" s="31"/>
      <c r="I534" s="31"/>
    </row>
    <row r="535" spans="2:9" ht="15.75" x14ac:dyDescent="0.25">
      <c r="B535" s="338"/>
      <c r="C535" s="29" t="s">
        <v>1966</v>
      </c>
      <c r="D535" s="29" t="s">
        <v>2090</v>
      </c>
      <c r="E535" s="31"/>
      <c r="F535" s="31"/>
      <c r="G535" s="31"/>
      <c r="H535" s="31"/>
      <c r="I535" s="31"/>
    </row>
    <row r="536" spans="2:9" ht="15.75" x14ac:dyDescent="0.25">
      <c r="B536" s="338"/>
      <c r="C536" s="29" t="s">
        <v>1966</v>
      </c>
      <c r="D536" s="29" t="s">
        <v>1960</v>
      </c>
      <c r="E536" s="31"/>
      <c r="F536" s="31"/>
      <c r="G536" s="31"/>
      <c r="H536" s="31"/>
      <c r="I536" s="31"/>
    </row>
    <row r="537" spans="2:9" ht="15.75" x14ac:dyDescent="0.25">
      <c r="B537" s="338"/>
      <c r="C537" s="29" t="s">
        <v>1966</v>
      </c>
      <c r="D537" s="29" t="s">
        <v>2028</v>
      </c>
      <c r="E537" s="31"/>
      <c r="F537" s="31"/>
      <c r="G537" s="31"/>
      <c r="H537" s="31"/>
      <c r="I537" s="31"/>
    </row>
    <row r="538" spans="2:9" ht="15.75" x14ac:dyDescent="0.25">
      <c r="B538" s="338"/>
      <c r="C538" s="29" t="s">
        <v>1966</v>
      </c>
      <c r="D538" s="29" t="s">
        <v>1963</v>
      </c>
      <c r="E538" s="31"/>
      <c r="F538" s="31"/>
      <c r="G538" s="31"/>
      <c r="H538" s="31"/>
      <c r="I538" s="31"/>
    </row>
    <row r="539" spans="2:9" ht="15.75" x14ac:dyDescent="0.25">
      <c r="B539" s="338"/>
      <c r="C539" s="29" t="s">
        <v>1966</v>
      </c>
      <c r="D539" s="29" t="s">
        <v>1965</v>
      </c>
      <c r="E539" s="31"/>
      <c r="F539" s="31"/>
      <c r="G539" s="31"/>
      <c r="H539" s="31"/>
      <c r="I539" s="31"/>
    </row>
    <row r="540" spans="2:9" ht="15.75" x14ac:dyDescent="0.25">
      <c r="B540" s="338"/>
      <c r="C540" s="29" t="s">
        <v>1966</v>
      </c>
      <c r="D540" s="29" t="s">
        <v>1971</v>
      </c>
      <c r="E540" s="31"/>
      <c r="F540" s="31"/>
      <c r="G540" s="31"/>
      <c r="H540" s="31"/>
      <c r="I540" s="31"/>
    </row>
    <row r="541" spans="2:9" ht="15.75" x14ac:dyDescent="0.25">
      <c r="B541" s="338"/>
      <c r="C541" s="29" t="s">
        <v>1966</v>
      </c>
      <c r="D541" s="29" t="s">
        <v>1975</v>
      </c>
      <c r="E541" s="31"/>
      <c r="F541" s="31"/>
      <c r="G541" s="31"/>
      <c r="H541" s="31"/>
      <c r="I541" s="31"/>
    </row>
    <row r="542" spans="2:9" ht="15.75" x14ac:dyDescent="0.25">
      <c r="B542" s="338"/>
      <c r="C542" s="29" t="s">
        <v>1966</v>
      </c>
      <c r="D542" s="29" t="s">
        <v>2113</v>
      </c>
      <c r="E542" s="31"/>
      <c r="F542" s="31"/>
      <c r="G542" s="31"/>
      <c r="H542" s="31"/>
      <c r="I542" s="31"/>
    </row>
    <row r="543" spans="2:9" ht="15.75" x14ac:dyDescent="0.25">
      <c r="B543" s="338"/>
      <c r="C543" s="29" t="s">
        <v>1966</v>
      </c>
      <c r="D543" s="29" t="s">
        <v>1980</v>
      </c>
      <c r="E543" s="31"/>
      <c r="F543" s="31"/>
      <c r="G543" s="31"/>
      <c r="H543" s="31"/>
      <c r="I543" s="31"/>
    </row>
    <row r="544" spans="2:9" ht="15.75" x14ac:dyDescent="0.25">
      <c r="B544" s="338"/>
      <c r="C544" s="29" t="s">
        <v>1966</v>
      </c>
      <c r="D544" s="29" t="s">
        <v>1982</v>
      </c>
      <c r="E544" s="31"/>
      <c r="F544" s="31"/>
      <c r="G544" s="31"/>
      <c r="H544" s="31"/>
      <c r="I544" s="31"/>
    </row>
    <row r="545" spans="2:9" ht="15.75" x14ac:dyDescent="0.25">
      <c r="B545" s="338"/>
      <c r="C545" s="29" t="s">
        <v>1966</v>
      </c>
      <c r="D545" s="29" t="s">
        <v>1987</v>
      </c>
      <c r="E545" s="31"/>
      <c r="F545" s="31"/>
      <c r="G545" s="31"/>
      <c r="H545" s="31"/>
      <c r="I545" s="31"/>
    </row>
    <row r="546" spans="2:9" ht="15.75" x14ac:dyDescent="0.25">
      <c r="B546" s="338"/>
      <c r="C546" s="29" t="s">
        <v>1966</v>
      </c>
      <c r="D546" s="29" t="s">
        <v>1990</v>
      </c>
      <c r="E546" s="31"/>
      <c r="F546" s="31"/>
      <c r="G546" s="31"/>
      <c r="H546" s="31"/>
      <c r="I546" s="31"/>
    </row>
    <row r="547" spans="2:9" ht="15.75" x14ac:dyDescent="0.25">
      <c r="B547" s="338"/>
      <c r="C547" s="29" t="s">
        <v>1966</v>
      </c>
      <c r="D547" s="29" t="s">
        <v>2115</v>
      </c>
      <c r="E547" s="31"/>
      <c r="F547" s="31"/>
      <c r="G547" s="31"/>
      <c r="H547" s="31"/>
      <c r="I547" s="31"/>
    </row>
    <row r="548" spans="2:9" ht="15.75" x14ac:dyDescent="0.25">
      <c r="B548" s="338"/>
      <c r="C548" s="29" t="s">
        <v>1966</v>
      </c>
      <c r="D548" s="29" t="s">
        <v>1992</v>
      </c>
      <c r="E548" s="31"/>
      <c r="F548" s="31"/>
      <c r="G548" s="31"/>
      <c r="H548" s="31"/>
      <c r="I548" s="31"/>
    </row>
    <row r="549" spans="2:9" ht="15.75" x14ac:dyDescent="0.25">
      <c r="B549" s="338"/>
      <c r="C549" s="29" t="s">
        <v>1966</v>
      </c>
      <c r="D549" s="29" t="s">
        <v>1997</v>
      </c>
      <c r="E549" s="31"/>
      <c r="F549" s="31"/>
      <c r="G549" s="31"/>
      <c r="H549" s="31"/>
      <c r="I549" s="31"/>
    </row>
    <row r="550" spans="2:9" ht="15.75" x14ac:dyDescent="0.25">
      <c r="B550" s="338"/>
      <c r="C550" s="29" t="s">
        <v>1966</v>
      </c>
      <c r="D550" s="29" t="s">
        <v>2000</v>
      </c>
      <c r="E550" s="31"/>
      <c r="F550" s="31"/>
      <c r="G550" s="31"/>
      <c r="H550" s="31"/>
      <c r="I550" s="31"/>
    </row>
    <row r="551" spans="2:9" ht="15.75" x14ac:dyDescent="0.25">
      <c r="B551" s="338"/>
      <c r="C551" s="29" t="s">
        <v>1966</v>
      </c>
      <c r="D551" s="29" t="s">
        <v>2002</v>
      </c>
      <c r="E551" s="31"/>
      <c r="F551" s="31"/>
      <c r="G551" s="31"/>
      <c r="H551" s="31"/>
      <c r="I551" s="31"/>
    </row>
    <row r="552" spans="2:9" ht="15.75" x14ac:dyDescent="0.25">
      <c r="B552" s="338"/>
      <c r="C552" s="29" t="s">
        <v>1966</v>
      </c>
      <c r="D552" s="29" t="s">
        <v>2004</v>
      </c>
      <c r="E552" s="31"/>
      <c r="F552" s="31"/>
      <c r="G552" s="31"/>
      <c r="H552" s="31"/>
      <c r="I552" s="31"/>
    </row>
    <row r="553" spans="2:9" ht="15.75" x14ac:dyDescent="0.25">
      <c r="B553" s="338"/>
      <c r="C553" s="29" t="s">
        <v>1966</v>
      </c>
      <c r="D553" s="29" t="s">
        <v>2006</v>
      </c>
      <c r="E553" s="31"/>
      <c r="F553" s="31"/>
      <c r="G553" s="31"/>
      <c r="H553" s="31"/>
      <c r="I553" s="31"/>
    </row>
    <row r="554" spans="2:9" ht="15.75" x14ac:dyDescent="0.25">
      <c r="B554" s="338"/>
      <c r="C554" s="29" t="s">
        <v>1966</v>
      </c>
      <c r="D554" s="29" t="s">
        <v>2133</v>
      </c>
      <c r="E554" s="31"/>
      <c r="F554" s="31"/>
      <c r="G554" s="31"/>
      <c r="H554" s="31"/>
      <c r="I554" s="31"/>
    </row>
    <row r="555" spans="2:9" ht="15.75" x14ac:dyDescent="0.25">
      <c r="B555" s="338"/>
      <c r="C555" s="29" t="s">
        <v>1966</v>
      </c>
      <c r="D555" s="29" t="s">
        <v>2137</v>
      </c>
      <c r="E555" s="31"/>
      <c r="F555" s="31"/>
      <c r="G555" s="31"/>
      <c r="H555" s="31"/>
      <c r="I555" s="31"/>
    </row>
    <row r="556" spans="2:9" ht="15.75" x14ac:dyDescent="0.25">
      <c r="B556" s="338"/>
      <c r="C556" s="29" t="s">
        <v>1966</v>
      </c>
      <c r="D556" s="29" t="s">
        <v>2015</v>
      </c>
      <c r="E556" s="31"/>
      <c r="F556" s="31"/>
      <c r="G556" s="31"/>
      <c r="H556" s="31"/>
      <c r="I556" s="31"/>
    </row>
    <row r="557" spans="2:9" ht="15.75" x14ac:dyDescent="0.25">
      <c r="B557" s="338"/>
      <c r="C557" s="29" t="s">
        <v>1966</v>
      </c>
      <c r="D557" s="29" t="s">
        <v>2017</v>
      </c>
      <c r="E557" s="31"/>
      <c r="F557" s="31"/>
      <c r="G557" s="31"/>
      <c r="H557" s="31"/>
      <c r="I557" s="31"/>
    </row>
    <row r="558" spans="2:9" ht="15.75" x14ac:dyDescent="0.25">
      <c r="B558" s="338"/>
      <c r="C558" s="29" t="s">
        <v>1966</v>
      </c>
      <c r="D558" s="29" t="s">
        <v>2019</v>
      </c>
      <c r="E558" s="31"/>
      <c r="F558" s="31"/>
      <c r="G558" s="31"/>
      <c r="H558" s="31"/>
      <c r="I558" s="31"/>
    </row>
    <row r="559" spans="2:9" ht="15.75" x14ac:dyDescent="0.25">
      <c r="B559" s="338"/>
      <c r="C559" s="29" t="s">
        <v>1966</v>
      </c>
      <c r="D559" s="29" t="s">
        <v>2021</v>
      </c>
      <c r="E559" s="31"/>
      <c r="F559" s="31"/>
      <c r="G559" s="31"/>
      <c r="H559" s="31"/>
      <c r="I559" s="31"/>
    </row>
    <row r="560" spans="2:9" ht="15.75" x14ac:dyDescent="0.25">
      <c r="B560" s="338"/>
      <c r="C560" s="29" t="s">
        <v>1966</v>
      </c>
      <c r="D560" s="29" t="s">
        <v>2030</v>
      </c>
      <c r="E560" s="31"/>
      <c r="F560" s="31"/>
      <c r="G560" s="31"/>
      <c r="H560" s="31"/>
      <c r="I560" s="31"/>
    </row>
    <row r="561" spans="2:9" ht="15.75" x14ac:dyDescent="0.25">
      <c r="B561" s="338"/>
      <c r="C561" s="29" t="s">
        <v>1966</v>
      </c>
      <c r="D561" s="29" t="s">
        <v>2032</v>
      </c>
      <c r="E561" s="31"/>
      <c r="F561" s="31"/>
      <c r="G561" s="31"/>
      <c r="H561" s="31"/>
      <c r="I561" s="31"/>
    </row>
    <row r="562" spans="2:9" ht="15.75" x14ac:dyDescent="0.25">
      <c r="B562" s="338"/>
      <c r="C562" s="29" t="s">
        <v>1966</v>
      </c>
      <c r="D562" s="29" t="s">
        <v>2034</v>
      </c>
      <c r="E562" s="31"/>
      <c r="F562" s="31"/>
      <c r="G562" s="31"/>
      <c r="H562" s="31"/>
      <c r="I562" s="31"/>
    </row>
    <row r="563" spans="2:9" ht="15.75" x14ac:dyDescent="0.25">
      <c r="B563" s="338"/>
      <c r="C563" s="29" t="s">
        <v>1966</v>
      </c>
      <c r="D563" s="29" t="s">
        <v>2036</v>
      </c>
      <c r="E563" s="31"/>
      <c r="F563" s="31"/>
      <c r="G563" s="31"/>
      <c r="H563" s="31"/>
      <c r="I563" s="31"/>
    </row>
    <row r="564" spans="2:9" ht="15.75" x14ac:dyDescent="0.25">
      <c r="B564" s="338"/>
      <c r="C564" s="29" t="s">
        <v>1966</v>
      </c>
      <c r="D564" s="29" t="s">
        <v>2038</v>
      </c>
      <c r="E564" s="31"/>
      <c r="F564" s="31"/>
      <c r="G564" s="31"/>
      <c r="H564" s="31"/>
      <c r="I564" s="31"/>
    </row>
    <row r="565" spans="2:9" ht="15.75" x14ac:dyDescent="0.25">
      <c r="B565" s="338"/>
      <c r="C565" s="29" t="s">
        <v>1966</v>
      </c>
      <c r="D565" s="29" t="s">
        <v>2040</v>
      </c>
      <c r="E565" s="31"/>
      <c r="F565" s="31"/>
      <c r="G565" s="31"/>
      <c r="H565" s="31"/>
      <c r="I565" s="31"/>
    </row>
    <row r="566" spans="2:9" ht="15.75" x14ac:dyDescent="0.25">
      <c r="B566" s="338"/>
      <c r="C566" s="29" t="s">
        <v>1966</v>
      </c>
      <c r="D566" s="29" t="s">
        <v>2043</v>
      </c>
      <c r="E566" s="31"/>
      <c r="F566" s="31"/>
      <c r="G566" s="31"/>
      <c r="H566" s="31"/>
      <c r="I566" s="31"/>
    </row>
    <row r="567" spans="2:9" ht="15.75" x14ac:dyDescent="0.25">
      <c r="B567" s="338"/>
      <c r="C567" s="29" t="s">
        <v>1966</v>
      </c>
      <c r="D567" s="29" t="s">
        <v>2059</v>
      </c>
      <c r="E567" s="31"/>
      <c r="F567" s="31"/>
      <c r="G567" s="31"/>
      <c r="H567" s="31"/>
      <c r="I567" s="31"/>
    </row>
    <row r="568" spans="2:9" ht="15.75" x14ac:dyDescent="0.25">
      <c r="B568" s="338"/>
      <c r="C568" s="29" t="s">
        <v>1966</v>
      </c>
      <c r="D568" s="29" t="s">
        <v>2061</v>
      </c>
      <c r="E568" s="31"/>
      <c r="F568" s="31"/>
      <c r="G568" s="31"/>
      <c r="H568" s="31"/>
      <c r="I568" s="31"/>
    </row>
    <row r="569" spans="2:9" ht="15.75" x14ac:dyDescent="0.25">
      <c r="B569" s="338"/>
      <c r="C569" s="29" t="s">
        <v>1966</v>
      </c>
      <c r="D569" s="29" t="s">
        <v>2063</v>
      </c>
      <c r="E569" s="31"/>
      <c r="F569" s="31"/>
      <c r="G569" s="31"/>
      <c r="H569" s="31"/>
      <c r="I569" s="31"/>
    </row>
    <row r="570" spans="2:9" ht="15.75" x14ac:dyDescent="0.25">
      <c r="B570" s="338"/>
      <c r="C570" s="29" t="s">
        <v>1966</v>
      </c>
      <c r="D570" s="29" t="s">
        <v>2067</v>
      </c>
      <c r="E570" s="31"/>
      <c r="F570" s="31"/>
      <c r="G570" s="31"/>
      <c r="H570" s="31"/>
      <c r="I570" s="31"/>
    </row>
    <row r="571" spans="2:9" ht="15.75" x14ac:dyDescent="0.25">
      <c r="B571" s="338"/>
      <c r="C571" s="29" t="s">
        <v>1966</v>
      </c>
      <c r="D571" s="29" t="s">
        <v>2069</v>
      </c>
      <c r="E571" s="31"/>
      <c r="F571" s="31"/>
      <c r="G571" s="31"/>
      <c r="H571" s="31"/>
      <c r="I571" s="31"/>
    </row>
    <row r="572" spans="2:9" ht="15.75" x14ac:dyDescent="0.25">
      <c r="B572" s="338"/>
      <c r="C572" s="29" t="s">
        <v>1966</v>
      </c>
      <c r="D572" s="29" t="s">
        <v>2071</v>
      </c>
      <c r="E572" s="31"/>
      <c r="F572" s="31"/>
      <c r="G572" s="31"/>
      <c r="H572" s="31"/>
      <c r="I572" s="31"/>
    </row>
    <row r="573" spans="2:9" ht="15.75" x14ac:dyDescent="0.25">
      <c r="B573" s="338"/>
      <c r="C573" s="29" t="s">
        <v>1966</v>
      </c>
      <c r="D573" s="29" t="s">
        <v>2073</v>
      </c>
      <c r="E573" s="31"/>
      <c r="F573" s="31"/>
      <c r="G573" s="31"/>
      <c r="H573" s="31"/>
      <c r="I573" s="31"/>
    </row>
    <row r="574" spans="2:9" ht="15.75" x14ac:dyDescent="0.25">
      <c r="B574" s="338"/>
      <c r="C574" s="29" t="s">
        <v>1966</v>
      </c>
      <c r="D574" s="29" t="s">
        <v>2075</v>
      </c>
      <c r="E574" s="31"/>
      <c r="F574" s="31"/>
      <c r="G574" s="31"/>
      <c r="H574" s="31"/>
      <c r="I574" s="31"/>
    </row>
    <row r="575" spans="2:9" ht="15.75" x14ac:dyDescent="0.25">
      <c r="B575" s="338"/>
      <c r="C575" s="29" t="s">
        <v>1966</v>
      </c>
      <c r="D575" s="29" t="s">
        <v>2077</v>
      </c>
      <c r="E575" s="31"/>
      <c r="F575" s="31"/>
      <c r="G575" s="31"/>
      <c r="H575" s="31"/>
      <c r="I575" s="31"/>
    </row>
    <row r="576" spans="2:9" ht="15.75" x14ac:dyDescent="0.25">
      <c r="B576" s="338"/>
      <c r="C576" s="29" t="s">
        <v>1966</v>
      </c>
      <c r="D576" s="29" t="s">
        <v>2079</v>
      </c>
      <c r="E576" s="31"/>
      <c r="F576" s="31"/>
      <c r="G576" s="31"/>
      <c r="H576" s="31"/>
      <c r="I576" s="31"/>
    </row>
    <row r="577" spans="2:9" ht="15.75" x14ac:dyDescent="0.25">
      <c r="B577" s="338"/>
      <c r="C577" s="29" t="s">
        <v>1966</v>
      </c>
      <c r="D577" s="29" t="s">
        <v>2082</v>
      </c>
      <c r="E577" s="31"/>
      <c r="F577" s="31"/>
      <c r="G577" s="31"/>
      <c r="H577" s="31"/>
      <c r="I577" s="31"/>
    </row>
    <row r="578" spans="2:9" ht="15.75" x14ac:dyDescent="0.25">
      <c r="B578" s="338"/>
      <c r="C578" s="29" t="s">
        <v>1966</v>
      </c>
      <c r="D578" s="29" t="s">
        <v>2084</v>
      </c>
      <c r="E578" s="31"/>
      <c r="F578" s="31"/>
      <c r="G578" s="31"/>
      <c r="H578" s="31"/>
      <c r="I578" s="31"/>
    </row>
    <row r="579" spans="2:9" ht="15.75" x14ac:dyDescent="0.25">
      <c r="B579" s="338"/>
      <c r="C579" s="29" t="s">
        <v>1966</v>
      </c>
      <c r="D579" s="29" t="s">
        <v>2089</v>
      </c>
      <c r="E579" s="31"/>
      <c r="F579" s="31"/>
      <c r="G579" s="31"/>
      <c r="H579" s="31"/>
      <c r="I579" s="31"/>
    </row>
    <row r="580" spans="2:9" ht="15.75" x14ac:dyDescent="0.25">
      <c r="B580" s="338"/>
      <c r="C580" s="29" t="s">
        <v>1966</v>
      </c>
      <c r="D580" s="29" t="s">
        <v>2119</v>
      </c>
      <c r="E580" s="31"/>
      <c r="F580" s="31"/>
      <c r="G580" s="31"/>
      <c r="H580" s="31"/>
      <c r="I580" s="31"/>
    </row>
    <row r="581" spans="2:9" ht="15.75" x14ac:dyDescent="0.25">
      <c r="B581" s="338"/>
      <c r="C581" s="29" t="s">
        <v>1966</v>
      </c>
      <c r="D581" s="29" t="s">
        <v>2122</v>
      </c>
      <c r="E581" s="31"/>
      <c r="F581" s="31"/>
      <c r="G581" s="31"/>
      <c r="H581" s="31"/>
      <c r="I581" s="31"/>
    </row>
    <row r="582" spans="2:9" ht="15.75" x14ac:dyDescent="0.25">
      <c r="B582" s="338"/>
      <c r="C582" s="29" t="s">
        <v>1966</v>
      </c>
      <c r="D582" s="29" t="s">
        <v>2124</v>
      </c>
      <c r="E582" s="31"/>
      <c r="F582" s="31"/>
      <c r="G582" s="31"/>
      <c r="H582" s="31"/>
      <c r="I582" s="31"/>
    </row>
    <row r="583" spans="2:9" ht="15.75" x14ac:dyDescent="0.25">
      <c r="B583" s="338"/>
      <c r="C583" s="29" t="s">
        <v>1966</v>
      </c>
      <c r="D583" s="29" t="s">
        <v>2129</v>
      </c>
      <c r="E583" s="31"/>
      <c r="F583" s="31"/>
      <c r="G583" s="31"/>
      <c r="H583" s="31"/>
      <c r="I583" s="31"/>
    </row>
    <row r="584" spans="2:9" ht="15.75" x14ac:dyDescent="0.25">
      <c r="B584" s="338"/>
      <c r="C584" s="29" t="s">
        <v>1966</v>
      </c>
      <c r="D584" s="29" t="s">
        <v>2135</v>
      </c>
      <c r="E584" s="31"/>
      <c r="F584" s="31"/>
      <c r="G584" s="31"/>
      <c r="H584" s="31"/>
      <c r="I584" s="31"/>
    </row>
    <row r="585" spans="2:9" ht="15.75" x14ac:dyDescent="0.25">
      <c r="B585" s="338"/>
      <c r="C585" s="29" t="s">
        <v>1966</v>
      </c>
      <c r="D585" s="29" t="s">
        <v>2140</v>
      </c>
      <c r="E585" s="31"/>
      <c r="F585" s="31"/>
      <c r="G585" s="31"/>
      <c r="H585" s="31"/>
      <c r="I585" s="31"/>
    </row>
    <row r="586" spans="2:9" ht="15.75" x14ac:dyDescent="0.25">
      <c r="B586" s="338"/>
      <c r="C586" s="29" t="s">
        <v>1967</v>
      </c>
      <c r="D586" s="29" t="s">
        <v>43</v>
      </c>
      <c r="E586" s="31"/>
      <c r="F586" s="31"/>
      <c r="G586" s="31"/>
      <c r="H586" s="31"/>
      <c r="I586" s="31"/>
    </row>
    <row r="587" spans="2:9" ht="15.75" x14ac:dyDescent="0.25">
      <c r="B587" s="338"/>
      <c r="C587" s="29" t="s">
        <v>1967</v>
      </c>
      <c r="D587" s="29" t="s">
        <v>1953</v>
      </c>
      <c r="E587" s="31"/>
      <c r="F587" s="31"/>
      <c r="G587" s="31"/>
      <c r="H587" s="31"/>
      <c r="I587" s="31"/>
    </row>
    <row r="588" spans="2:9" ht="15.75" x14ac:dyDescent="0.25">
      <c r="B588" s="338"/>
      <c r="C588" s="29" t="s">
        <v>1967</v>
      </c>
      <c r="D588" s="29" t="s">
        <v>1726</v>
      </c>
      <c r="E588" s="31"/>
      <c r="F588" s="31"/>
      <c r="G588" s="31"/>
      <c r="H588" s="31"/>
      <c r="I588" s="31"/>
    </row>
    <row r="589" spans="2:9" ht="15.75" x14ac:dyDescent="0.25">
      <c r="B589" s="338"/>
      <c r="C589" s="29" t="s">
        <v>1967</v>
      </c>
      <c r="D589" s="29" t="s">
        <v>1723</v>
      </c>
      <c r="E589" s="31"/>
      <c r="F589" s="31"/>
      <c r="G589" s="31"/>
      <c r="H589" s="31"/>
      <c r="I589" s="31"/>
    </row>
    <row r="590" spans="2:9" ht="15.75" x14ac:dyDescent="0.25">
      <c r="B590" s="338"/>
      <c r="C590" s="29" t="s">
        <v>1967</v>
      </c>
      <c r="D590" s="29" t="s">
        <v>2087</v>
      </c>
      <c r="E590" s="31"/>
      <c r="F590" s="31"/>
      <c r="G590" s="31"/>
      <c r="H590" s="31"/>
      <c r="I590" s="31"/>
    </row>
    <row r="591" spans="2:9" ht="15.75" x14ac:dyDescent="0.25">
      <c r="B591" s="338"/>
      <c r="C591" s="29" t="s">
        <v>1967</v>
      </c>
      <c r="D591" s="29" t="s">
        <v>1830</v>
      </c>
      <c r="E591" s="31"/>
      <c r="F591" s="31"/>
      <c r="G591" s="31"/>
      <c r="H591" s="31"/>
      <c r="I591" s="31"/>
    </row>
    <row r="592" spans="2:9" ht="15.75" x14ac:dyDescent="0.25">
      <c r="B592" s="338"/>
      <c r="C592" s="29" t="s">
        <v>1967</v>
      </c>
      <c r="D592" s="29" t="s">
        <v>1754</v>
      </c>
      <c r="E592" s="31"/>
      <c r="F592" s="31"/>
      <c r="G592" s="31"/>
      <c r="H592" s="31"/>
      <c r="I592" s="31"/>
    </row>
    <row r="593" spans="2:9" ht="15.75" x14ac:dyDescent="0.25">
      <c r="B593" s="338"/>
      <c r="C593" s="29" t="s">
        <v>1967</v>
      </c>
      <c r="D593" s="29" t="s">
        <v>1901</v>
      </c>
      <c r="E593" s="31"/>
      <c r="F593" s="31"/>
      <c r="G593" s="31"/>
      <c r="H593" s="31"/>
      <c r="I593" s="31"/>
    </row>
    <row r="594" spans="2:9" ht="15.75" x14ac:dyDescent="0.25">
      <c r="B594" s="338"/>
      <c r="C594" s="29" t="s">
        <v>1967</v>
      </c>
      <c r="D594" s="29" t="s">
        <v>2085</v>
      </c>
      <c r="E594" s="31"/>
      <c r="F594" s="31"/>
      <c r="G594" s="31"/>
      <c r="H594" s="31"/>
      <c r="I594" s="31"/>
    </row>
    <row r="595" spans="2:9" ht="15.75" x14ac:dyDescent="0.25">
      <c r="B595" s="338"/>
      <c r="C595" s="29" t="s">
        <v>1967</v>
      </c>
      <c r="D595" s="29" t="s">
        <v>1951</v>
      </c>
      <c r="E595" s="31"/>
      <c r="F595" s="31"/>
      <c r="G595" s="31"/>
      <c r="H595" s="31"/>
      <c r="I595" s="31"/>
    </row>
    <row r="596" spans="2:9" ht="15.75" x14ac:dyDescent="0.25">
      <c r="B596" s="338"/>
      <c r="C596" s="29" t="s">
        <v>1967</v>
      </c>
      <c r="D596" s="29" t="s">
        <v>2056</v>
      </c>
      <c r="E596" s="31"/>
      <c r="F596" s="31"/>
      <c r="G596" s="31"/>
      <c r="H596" s="31"/>
      <c r="I596" s="31"/>
    </row>
    <row r="597" spans="2:9" ht="15.75" x14ac:dyDescent="0.25">
      <c r="B597" s="338"/>
      <c r="C597" s="29" t="s">
        <v>1967</v>
      </c>
      <c r="D597" s="29" t="s">
        <v>2131</v>
      </c>
      <c r="E597" s="31"/>
      <c r="F597" s="31"/>
      <c r="G597" s="31"/>
      <c r="H597" s="31"/>
      <c r="I597" s="31"/>
    </row>
    <row r="598" spans="2:9" ht="15.75" x14ac:dyDescent="0.25">
      <c r="B598" s="338"/>
      <c r="C598" s="29" t="s">
        <v>1967</v>
      </c>
      <c r="D598" s="29" t="s">
        <v>2065</v>
      </c>
      <c r="E598" s="31"/>
      <c r="F598" s="31"/>
      <c r="G598" s="31"/>
      <c r="H598" s="31"/>
      <c r="I598" s="31"/>
    </row>
    <row r="599" spans="2:9" ht="15.75" x14ac:dyDescent="0.25">
      <c r="B599" s="338"/>
      <c r="C599" s="29" t="s">
        <v>1967</v>
      </c>
      <c r="D599" s="29" t="s">
        <v>2090</v>
      </c>
      <c r="E599" s="31"/>
      <c r="F599" s="31"/>
      <c r="G599" s="31"/>
      <c r="H599" s="31"/>
      <c r="I599" s="31"/>
    </row>
    <row r="600" spans="2:9" ht="15.75" x14ac:dyDescent="0.25">
      <c r="B600" s="338"/>
      <c r="C600" s="29" t="s">
        <v>1967</v>
      </c>
      <c r="D600" s="29" t="s">
        <v>1960</v>
      </c>
      <c r="E600" s="31"/>
      <c r="F600" s="31"/>
      <c r="G600" s="31"/>
      <c r="H600" s="31"/>
      <c r="I600" s="31"/>
    </row>
    <row r="601" spans="2:9" ht="15.75" x14ac:dyDescent="0.25">
      <c r="B601" s="338"/>
      <c r="C601" s="29" t="s">
        <v>1967</v>
      </c>
      <c r="D601" s="29" t="s">
        <v>2028</v>
      </c>
      <c r="E601" s="31"/>
      <c r="F601" s="31"/>
      <c r="G601" s="31"/>
      <c r="H601" s="31"/>
      <c r="I601" s="31"/>
    </row>
    <row r="602" spans="2:9" ht="15.75" x14ac:dyDescent="0.25">
      <c r="B602" s="338"/>
      <c r="C602" s="29" t="s">
        <v>1967</v>
      </c>
      <c r="D602" s="29" t="s">
        <v>1963</v>
      </c>
      <c r="E602" s="31"/>
      <c r="F602" s="31"/>
      <c r="G602" s="31"/>
      <c r="H602" s="31"/>
      <c r="I602" s="31"/>
    </row>
    <row r="603" spans="2:9" ht="15.75" x14ac:dyDescent="0.25">
      <c r="B603" s="338"/>
      <c r="C603" s="29" t="s">
        <v>1967</v>
      </c>
      <c r="D603" s="29" t="s">
        <v>1965</v>
      </c>
      <c r="E603" s="31"/>
      <c r="F603" s="31"/>
      <c r="G603" s="31"/>
      <c r="H603" s="31"/>
      <c r="I603" s="31"/>
    </row>
    <row r="604" spans="2:9" ht="15.75" x14ac:dyDescent="0.25">
      <c r="B604" s="338"/>
      <c r="C604" s="29" t="s">
        <v>1967</v>
      </c>
      <c r="D604" s="29" t="s">
        <v>1971</v>
      </c>
      <c r="E604" s="31"/>
      <c r="F604" s="31"/>
      <c r="G604" s="31"/>
      <c r="H604" s="31"/>
      <c r="I604" s="31"/>
    </row>
    <row r="605" spans="2:9" ht="15.75" x14ac:dyDescent="0.25">
      <c r="B605" s="338"/>
      <c r="C605" s="29" t="s">
        <v>1967</v>
      </c>
      <c r="D605" s="29" t="s">
        <v>1975</v>
      </c>
      <c r="E605" s="31"/>
      <c r="F605" s="31"/>
      <c r="G605" s="31"/>
      <c r="H605" s="31"/>
      <c r="I605" s="31"/>
    </row>
    <row r="606" spans="2:9" ht="15.75" x14ac:dyDescent="0.25">
      <c r="B606" s="338"/>
      <c r="C606" s="29" t="s">
        <v>1967</v>
      </c>
      <c r="D606" s="29" t="s">
        <v>2113</v>
      </c>
      <c r="E606" s="31"/>
      <c r="F606" s="31"/>
      <c r="G606" s="31"/>
      <c r="H606" s="31"/>
      <c r="I606" s="31"/>
    </row>
    <row r="607" spans="2:9" ht="15.75" x14ac:dyDescent="0.25">
      <c r="B607" s="338"/>
      <c r="C607" s="29" t="s">
        <v>1967</v>
      </c>
      <c r="D607" s="29" t="s">
        <v>1980</v>
      </c>
      <c r="E607" s="31"/>
      <c r="F607" s="31"/>
      <c r="G607" s="31"/>
      <c r="H607" s="31"/>
      <c r="I607" s="31"/>
    </row>
    <row r="608" spans="2:9" ht="15.75" x14ac:dyDescent="0.25">
      <c r="B608" s="338"/>
      <c r="C608" s="29" t="s">
        <v>1967</v>
      </c>
      <c r="D608" s="29" t="s">
        <v>1982</v>
      </c>
      <c r="E608" s="31"/>
      <c r="F608" s="31"/>
      <c r="G608" s="31"/>
      <c r="H608" s="31"/>
      <c r="I608" s="31"/>
    </row>
    <row r="609" spans="2:9" ht="15.75" x14ac:dyDescent="0.25">
      <c r="B609" s="338"/>
      <c r="C609" s="29" t="s">
        <v>1967</v>
      </c>
      <c r="D609" s="29" t="s">
        <v>1987</v>
      </c>
      <c r="E609" s="31"/>
      <c r="F609" s="31"/>
      <c r="G609" s="31"/>
      <c r="H609" s="31"/>
      <c r="I609" s="31"/>
    </row>
    <row r="610" spans="2:9" ht="15.75" x14ac:dyDescent="0.25">
      <c r="B610" s="338"/>
      <c r="C610" s="29" t="s">
        <v>1967</v>
      </c>
      <c r="D610" s="29" t="s">
        <v>1990</v>
      </c>
      <c r="E610" s="31"/>
      <c r="F610" s="31"/>
      <c r="G610" s="31"/>
      <c r="H610" s="31"/>
      <c r="I610" s="31"/>
    </row>
    <row r="611" spans="2:9" ht="15.75" x14ac:dyDescent="0.25">
      <c r="B611" s="338"/>
      <c r="C611" s="29" t="s">
        <v>1967</v>
      </c>
      <c r="D611" s="29" t="s">
        <v>2115</v>
      </c>
      <c r="E611" s="31"/>
      <c r="F611" s="31"/>
      <c r="G611" s="31"/>
      <c r="H611" s="31"/>
      <c r="I611" s="31"/>
    </row>
    <row r="612" spans="2:9" ht="15.75" x14ac:dyDescent="0.25">
      <c r="B612" s="338"/>
      <c r="C612" s="29" t="s">
        <v>1967</v>
      </c>
      <c r="D612" s="29" t="s">
        <v>1992</v>
      </c>
      <c r="E612" s="31"/>
      <c r="F612" s="31"/>
      <c r="G612" s="31"/>
      <c r="H612" s="31"/>
      <c r="I612" s="31"/>
    </row>
    <row r="613" spans="2:9" ht="15.75" x14ac:dyDescent="0.25">
      <c r="B613" s="338"/>
      <c r="C613" s="29" t="s">
        <v>1967</v>
      </c>
      <c r="D613" s="29" t="s">
        <v>1997</v>
      </c>
      <c r="E613" s="31"/>
      <c r="F613" s="31"/>
      <c r="G613" s="31"/>
      <c r="H613" s="31"/>
      <c r="I613" s="31"/>
    </row>
    <row r="614" spans="2:9" ht="15.75" x14ac:dyDescent="0.25">
      <c r="B614" s="338"/>
      <c r="C614" s="29" t="s">
        <v>1967</v>
      </c>
      <c r="D614" s="29" t="s">
        <v>2000</v>
      </c>
      <c r="E614" s="31"/>
      <c r="F614" s="31"/>
      <c r="G614" s="31"/>
      <c r="H614" s="31"/>
      <c r="I614" s="31"/>
    </row>
    <row r="615" spans="2:9" ht="15.75" x14ac:dyDescent="0.25">
      <c r="B615" s="338"/>
      <c r="C615" s="29" t="s">
        <v>1967</v>
      </c>
      <c r="D615" s="29" t="s">
        <v>2002</v>
      </c>
      <c r="E615" s="31"/>
      <c r="F615" s="31"/>
      <c r="G615" s="31"/>
      <c r="H615" s="31"/>
      <c r="I615" s="31"/>
    </row>
    <row r="616" spans="2:9" ht="15.75" x14ac:dyDescent="0.25">
      <c r="B616" s="338"/>
      <c r="C616" s="29" t="s">
        <v>1967</v>
      </c>
      <c r="D616" s="29" t="s">
        <v>2004</v>
      </c>
      <c r="E616" s="31"/>
      <c r="F616" s="31"/>
      <c r="G616" s="31"/>
      <c r="H616" s="31"/>
      <c r="I616" s="31"/>
    </row>
    <row r="617" spans="2:9" ht="15.75" x14ac:dyDescent="0.25">
      <c r="B617" s="338"/>
      <c r="C617" s="29" t="s">
        <v>1967</v>
      </c>
      <c r="D617" s="29" t="s">
        <v>2006</v>
      </c>
      <c r="E617" s="31"/>
      <c r="F617" s="31"/>
      <c r="G617" s="31"/>
      <c r="H617" s="31"/>
      <c r="I617" s="31"/>
    </row>
    <row r="618" spans="2:9" ht="15.75" x14ac:dyDescent="0.25">
      <c r="B618" s="338"/>
      <c r="C618" s="29" t="s">
        <v>1967</v>
      </c>
      <c r="D618" s="29" t="s">
        <v>2133</v>
      </c>
      <c r="E618" s="31"/>
      <c r="F618" s="31"/>
      <c r="G618" s="31"/>
      <c r="H618" s="31"/>
      <c r="I618" s="31"/>
    </row>
    <row r="619" spans="2:9" ht="15.75" x14ac:dyDescent="0.25">
      <c r="B619" s="338"/>
      <c r="C619" s="29" t="s">
        <v>1967</v>
      </c>
      <c r="D619" s="29" t="s">
        <v>2137</v>
      </c>
      <c r="E619" s="31"/>
      <c r="F619" s="31"/>
      <c r="G619" s="31"/>
      <c r="H619" s="31"/>
      <c r="I619" s="31"/>
    </row>
    <row r="620" spans="2:9" ht="15.75" x14ac:dyDescent="0.25">
      <c r="B620" s="338"/>
      <c r="C620" s="29" t="s">
        <v>1967</v>
      </c>
      <c r="D620" s="29" t="s">
        <v>2015</v>
      </c>
      <c r="E620" s="31"/>
      <c r="F620" s="31"/>
      <c r="G620" s="31"/>
      <c r="H620" s="31"/>
      <c r="I620" s="31"/>
    </row>
    <row r="621" spans="2:9" ht="15.75" x14ac:dyDescent="0.25">
      <c r="B621" s="338"/>
      <c r="C621" s="29" t="s">
        <v>1967</v>
      </c>
      <c r="D621" s="29" t="s">
        <v>2017</v>
      </c>
      <c r="E621" s="31"/>
      <c r="F621" s="31"/>
      <c r="G621" s="31"/>
      <c r="H621" s="31"/>
      <c r="I621" s="31"/>
    </row>
    <row r="622" spans="2:9" ht="15.75" x14ac:dyDescent="0.25">
      <c r="B622" s="338"/>
      <c r="C622" s="29" t="s">
        <v>1967</v>
      </c>
      <c r="D622" s="29" t="s">
        <v>2019</v>
      </c>
      <c r="E622" s="31"/>
      <c r="F622" s="31"/>
      <c r="G622" s="31"/>
      <c r="H622" s="31"/>
      <c r="I622" s="31"/>
    </row>
    <row r="623" spans="2:9" ht="15.75" x14ac:dyDescent="0.25">
      <c r="B623" s="338"/>
      <c r="C623" s="29" t="s">
        <v>1967</v>
      </c>
      <c r="D623" s="29" t="s">
        <v>2021</v>
      </c>
      <c r="E623" s="31"/>
      <c r="F623" s="31"/>
      <c r="G623" s="31"/>
      <c r="H623" s="31"/>
      <c r="I623" s="31"/>
    </row>
    <row r="624" spans="2:9" ht="15.75" x14ac:dyDescent="0.25">
      <c r="B624" s="338"/>
      <c r="C624" s="29" t="s">
        <v>1967</v>
      </c>
      <c r="D624" s="29" t="s">
        <v>2030</v>
      </c>
      <c r="E624" s="31"/>
      <c r="F624" s="31"/>
      <c r="G624" s="31"/>
      <c r="H624" s="31"/>
      <c r="I624" s="31"/>
    </row>
    <row r="625" spans="2:9" ht="15.75" x14ac:dyDescent="0.25">
      <c r="B625" s="338"/>
      <c r="C625" s="29" t="s">
        <v>1967</v>
      </c>
      <c r="D625" s="29" t="s">
        <v>2032</v>
      </c>
      <c r="E625" s="31"/>
      <c r="F625" s="31"/>
      <c r="G625" s="31"/>
      <c r="H625" s="31"/>
      <c r="I625" s="31"/>
    </row>
    <row r="626" spans="2:9" ht="15.75" x14ac:dyDescent="0.25">
      <c r="B626" s="338"/>
      <c r="C626" s="29" t="s">
        <v>1967</v>
      </c>
      <c r="D626" s="29" t="s">
        <v>2034</v>
      </c>
      <c r="E626" s="31"/>
      <c r="F626" s="31"/>
      <c r="G626" s="31"/>
      <c r="H626" s="31"/>
      <c r="I626" s="31"/>
    </row>
    <row r="627" spans="2:9" ht="15.75" x14ac:dyDescent="0.25">
      <c r="B627" s="338"/>
      <c r="C627" s="29" t="s">
        <v>1967</v>
      </c>
      <c r="D627" s="29" t="s">
        <v>2036</v>
      </c>
      <c r="E627" s="31"/>
      <c r="F627" s="31"/>
      <c r="G627" s="31"/>
      <c r="H627" s="31"/>
      <c r="I627" s="31"/>
    </row>
    <row r="628" spans="2:9" ht="15.75" x14ac:dyDescent="0.25">
      <c r="B628" s="338"/>
      <c r="C628" s="29" t="s">
        <v>1967</v>
      </c>
      <c r="D628" s="29" t="s">
        <v>2038</v>
      </c>
      <c r="E628" s="31"/>
      <c r="F628" s="31"/>
      <c r="G628" s="31"/>
      <c r="H628" s="31"/>
      <c r="I628" s="31"/>
    </row>
    <row r="629" spans="2:9" ht="15.75" x14ac:dyDescent="0.25">
      <c r="B629" s="338"/>
      <c r="C629" s="29" t="s">
        <v>1967</v>
      </c>
      <c r="D629" s="29" t="s">
        <v>2040</v>
      </c>
      <c r="E629" s="31"/>
      <c r="F629" s="31"/>
      <c r="G629" s="31"/>
      <c r="H629" s="31"/>
      <c r="I629" s="31"/>
    </row>
    <row r="630" spans="2:9" ht="15.75" x14ac:dyDescent="0.25">
      <c r="B630" s="338"/>
      <c r="C630" s="29" t="s">
        <v>1967</v>
      </c>
      <c r="D630" s="29" t="s">
        <v>2043</v>
      </c>
      <c r="E630" s="31"/>
      <c r="F630" s="31"/>
      <c r="G630" s="31"/>
      <c r="H630" s="31"/>
      <c r="I630" s="31"/>
    </row>
    <row r="631" spans="2:9" ht="15.75" x14ac:dyDescent="0.25">
      <c r="B631" s="338"/>
      <c r="C631" s="29" t="s">
        <v>1967</v>
      </c>
      <c r="D631" s="29" t="s">
        <v>2059</v>
      </c>
      <c r="E631" s="31"/>
      <c r="F631" s="31"/>
      <c r="G631" s="31"/>
      <c r="H631" s="31"/>
      <c r="I631" s="31"/>
    </row>
    <row r="632" spans="2:9" ht="15.75" x14ac:dyDescent="0.25">
      <c r="B632" s="338"/>
      <c r="C632" s="29" t="s">
        <v>1967</v>
      </c>
      <c r="D632" s="29" t="s">
        <v>2061</v>
      </c>
      <c r="E632" s="31"/>
      <c r="F632" s="31"/>
      <c r="G632" s="31"/>
      <c r="H632" s="31"/>
      <c r="I632" s="31"/>
    </row>
    <row r="633" spans="2:9" ht="15.75" x14ac:dyDescent="0.25">
      <c r="B633" s="338"/>
      <c r="C633" s="29" t="s">
        <v>1967</v>
      </c>
      <c r="D633" s="29" t="s">
        <v>2063</v>
      </c>
      <c r="E633" s="31"/>
      <c r="F633" s="31"/>
      <c r="G633" s="31"/>
      <c r="H633" s="31"/>
      <c r="I633" s="31"/>
    </row>
    <row r="634" spans="2:9" ht="15.75" x14ac:dyDescent="0.25">
      <c r="B634" s="338"/>
      <c r="C634" s="29" t="s">
        <v>1967</v>
      </c>
      <c r="D634" s="29" t="s">
        <v>2067</v>
      </c>
      <c r="E634" s="31"/>
      <c r="F634" s="31"/>
      <c r="G634" s="31"/>
      <c r="H634" s="31"/>
      <c r="I634" s="31"/>
    </row>
    <row r="635" spans="2:9" ht="15.75" x14ac:dyDescent="0.25">
      <c r="B635" s="338"/>
      <c r="C635" s="29" t="s">
        <v>1967</v>
      </c>
      <c r="D635" s="29" t="s">
        <v>2069</v>
      </c>
      <c r="E635" s="31"/>
      <c r="F635" s="31"/>
      <c r="G635" s="31"/>
      <c r="H635" s="31"/>
      <c r="I635" s="31"/>
    </row>
    <row r="636" spans="2:9" ht="15.75" x14ac:dyDescent="0.25">
      <c r="B636" s="338"/>
      <c r="C636" s="29" t="s">
        <v>1967</v>
      </c>
      <c r="D636" s="29" t="s">
        <v>2071</v>
      </c>
      <c r="E636" s="31"/>
      <c r="F636" s="31"/>
      <c r="G636" s="31"/>
      <c r="H636" s="31"/>
      <c r="I636" s="31"/>
    </row>
    <row r="637" spans="2:9" ht="15.75" x14ac:dyDescent="0.25">
      <c r="B637" s="338"/>
      <c r="C637" s="29" t="s">
        <v>1967</v>
      </c>
      <c r="D637" s="29" t="s">
        <v>2073</v>
      </c>
      <c r="E637" s="31"/>
      <c r="F637" s="31"/>
      <c r="G637" s="31"/>
      <c r="H637" s="31"/>
      <c r="I637" s="31"/>
    </row>
    <row r="638" spans="2:9" ht="15.75" x14ac:dyDescent="0.25">
      <c r="B638" s="338"/>
      <c r="C638" s="29" t="s">
        <v>1967</v>
      </c>
      <c r="D638" s="29" t="s">
        <v>2075</v>
      </c>
      <c r="E638" s="31"/>
      <c r="F638" s="31"/>
      <c r="G638" s="31"/>
      <c r="H638" s="31"/>
      <c r="I638" s="31"/>
    </row>
    <row r="639" spans="2:9" ht="15.75" x14ac:dyDescent="0.25">
      <c r="B639" s="338"/>
      <c r="C639" s="29" t="s">
        <v>1967</v>
      </c>
      <c r="D639" s="29" t="s">
        <v>2077</v>
      </c>
      <c r="E639" s="31"/>
      <c r="F639" s="31"/>
      <c r="G639" s="31"/>
      <c r="H639" s="31"/>
      <c r="I639" s="31"/>
    </row>
    <row r="640" spans="2:9" ht="15.75" x14ac:dyDescent="0.25">
      <c r="B640" s="338"/>
      <c r="C640" s="29" t="s">
        <v>1967</v>
      </c>
      <c r="D640" s="29" t="s">
        <v>2079</v>
      </c>
      <c r="E640" s="31"/>
      <c r="F640" s="31"/>
      <c r="G640" s="31"/>
      <c r="H640" s="31"/>
      <c r="I640" s="31"/>
    </row>
    <row r="641" spans="2:9" ht="15.75" x14ac:dyDescent="0.25">
      <c r="B641" s="338"/>
      <c r="C641" s="29" t="s">
        <v>1967</v>
      </c>
      <c r="D641" s="29" t="s">
        <v>2082</v>
      </c>
      <c r="E641" s="31"/>
      <c r="F641" s="31"/>
      <c r="G641" s="31"/>
      <c r="H641" s="31"/>
      <c r="I641" s="31"/>
    </row>
    <row r="642" spans="2:9" ht="15.75" x14ac:dyDescent="0.25">
      <c r="B642" s="338"/>
      <c r="C642" s="29" t="s">
        <v>1967</v>
      </c>
      <c r="D642" s="29" t="s">
        <v>2084</v>
      </c>
      <c r="E642" s="31"/>
      <c r="F642" s="31"/>
      <c r="G642" s="31"/>
      <c r="H642" s="31"/>
      <c r="I642" s="31"/>
    </row>
    <row r="643" spans="2:9" ht="15.75" x14ac:dyDescent="0.25">
      <c r="B643" s="338"/>
      <c r="C643" s="29" t="s">
        <v>1967</v>
      </c>
      <c r="D643" s="29" t="s">
        <v>2089</v>
      </c>
      <c r="E643" s="31"/>
      <c r="F643" s="31"/>
      <c r="G643" s="31"/>
      <c r="H643" s="31"/>
      <c r="I643" s="31"/>
    </row>
    <row r="644" spans="2:9" ht="15.75" x14ac:dyDescent="0.25">
      <c r="B644" s="338"/>
      <c r="C644" s="29" t="s">
        <v>1967</v>
      </c>
      <c r="D644" s="29" t="s">
        <v>2119</v>
      </c>
      <c r="E644" s="31"/>
      <c r="F644" s="31"/>
      <c r="G644" s="31"/>
      <c r="H644" s="31"/>
      <c r="I644" s="31"/>
    </row>
    <row r="645" spans="2:9" ht="15.75" x14ac:dyDescent="0.25">
      <c r="B645" s="338"/>
      <c r="C645" s="29" t="s">
        <v>1967</v>
      </c>
      <c r="D645" s="29" t="s">
        <v>2122</v>
      </c>
      <c r="E645" s="31"/>
      <c r="F645" s="31"/>
      <c r="G645" s="31"/>
      <c r="H645" s="31"/>
      <c r="I645" s="31"/>
    </row>
    <row r="646" spans="2:9" ht="15.75" x14ac:dyDescent="0.25">
      <c r="B646" s="338"/>
      <c r="C646" s="29" t="s">
        <v>1967</v>
      </c>
      <c r="D646" s="29" t="s">
        <v>2124</v>
      </c>
      <c r="E646" s="31"/>
      <c r="F646" s="31"/>
      <c r="G646" s="31"/>
      <c r="H646" s="31"/>
      <c r="I646" s="31"/>
    </row>
    <row r="647" spans="2:9" ht="15.75" x14ac:dyDescent="0.25">
      <c r="B647" s="338"/>
      <c r="C647" s="29" t="s">
        <v>1967</v>
      </c>
      <c r="D647" s="29" t="s">
        <v>2129</v>
      </c>
      <c r="E647" s="31"/>
      <c r="F647" s="31"/>
      <c r="G647" s="31"/>
      <c r="H647" s="31"/>
      <c r="I647" s="31"/>
    </row>
    <row r="648" spans="2:9" ht="15.75" x14ac:dyDescent="0.25">
      <c r="B648" s="338"/>
      <c r="C648" s="29" t="s">
        <v>1967</v>
      </c>
      <c r="D648" s="29" t="s">
        <v>2135</v>
      </c>
      <c r="E648" s="31"/>
      <c r="F648" s="31"/>
      <c r="G648" s="31"/>
      <c r="H648" s="31"/>
      <c r="I648" s="31"/>
    </row>
    <row r="649" spans="2:9" ht="15.75" x14ac:dyDescent="0.25">
      <c r="B649" s="338"/>
      <c r="C649" s="29" t="s">
        <v>1967</v>
      </c>
      <c r="D649" s="29" t="s">
        <v>2140</v>
      </c>
      <c r="E649" s="31"/>
      <c r="F649" s="31"/>
      <c r="G649" s="31"/>
      <c r="H649" s="31"/>
      <c r="I649" s="31"/>
    </row>
    <row r="650" spans="2:9" ht="15.75" x14ac:dyDescent="0.25">
      <c r="B650" s="338"/>
      <c r="C650" s="29" t="s">
        <v>1972</v>
      </c>
      <c r="D650" s="29" t="s">
        <v>43</v>
      </c>
      <c r="E650" s="31"/>
      <c r="F650" s="31"/>
      <c r="G650" s="31"/>
      <c r="H650" s="31"/>
      <c r="I650" s="31"/>
    </row>
    <row r="651" spans="2:9" ht="15.75" x14ac:dyDescent="0.25">
      <c r="B651" s="338"/>
      <c r="C651" s="29" t="s">
        <v>1972</v>
      </c>
      <c r="D651" s="29" t="s">
        <v>1953</v>
      </c>
      <c r="E651" s="31"/>
      <c r="F651" s="31"/>
      <c r="G651" s="31"/>
      <c r="H651" s="31"/>
      <c r="I651" s="31"/>
    </row>
    <row r="652" spans="2:9" ht="15.75" x14ac:dyDescent="0.25">
      <c r="B652" s="338"/>
      <c r="C652" s="29" t="s">
        <v>1972</v>
      </c>
      <c r="D652" s="29" t="s">
        <v>1726</v>
      </c>
      <c r="E652" s="31"/>
      <c r="F652" s="31"/>
      <c r="G652" s="31"/>
      <c r="H652" s="31"/>
      <c r="I652" s="31"/>
    </row>
    <row r="653" spans="2:9" ht="15.75" x14ac:dyDescent="0.25">
      <c r="B653" s="338"/>
      <c r="C653" s="29" t="s">
        <v>1972</v>
      </c>
      <c r="D653" s="29" t="s">
        <v>1723</v>
      </c>
      <c r="E653" s="31"/>
      <c r="F653" s="31"/>
      <c r="G653" s="31"/>
      <c r="H653" s="31"/>
      <c r="I653" s="31"/>
    </row>
    <row r="654" spans="2:9" ht="15.75" x14ac:dyDescent="0.25">
      <c r="B654" s="338"/>
      <c r="C654" s="29" t="s">
        <v>1972</v>
      </c>
      <c r="D654" s="29" t="s">
        <v>2087</v>
      </c>
      <c r="E654" s="31"/>
      <c r="F654" s="31"/>
      <c r="G654" s="31"/>
      <c r="H654" s="31"/>
      <c r="I654" s="31"/>
    </row>
    <row r="655" spans="2:9" ht="15.75" x14ac:dyDescent="0.25">
      <c r="B655" s="338"/>
      <c r="C655" s="29" t="s">
        <v>1972</v>
      </c>
      <c r="D655" s="29" t="s">
        <v>1830</v>
      </c>
      <c r="E655" s="31"/>
      <c r="F655" s="31"/>
      <c r="G655" s="31"/>
      <c r="H655" s="31"/>
      <c r="I655" s="31"/>
    </row>
    <row r="656" spans="2:9" ht="15.75" x14ac:dyDescent="0.25">
      <c r="B656" s="338"/>
      <c r="C656" s="29" t="s">
        <v>1972</v>
      </c>
      <c r="D656" s="29" t="s">
        <v>1754</v>
      </c>
      <c r="E656" s="31"/>
      <c r="F656" s="31"/>
      <c r="G656" s="31"/>
      <c r="H656" s="31"/>
      <c r="I656" s="31"/>
    </row>
    <row r="657" spans="2:9" ht="15.75" x14ac:dyDescent="0.25">
      <c r="B657" s="338"/>
      <c r="C657" s="29" t="s">
        <v>1972</v>
      </c>
      <c r="D657" s="29" t="s">
        <v>1901</v>
      </c>
      <c r="E657" s="31"/>
      <c r="F657" s="31"/>
      <c r="G657" s="31"/>
      <c r="H657" s="31"/>
      <c r="I657" s="31"/>
    </row>
    <row r="658" spans="2:9" ht="15.75" x14ac:dyDescent="0.25">
      <c r="B658" s="338"/>
      <c r="C658" s="29" t="s">
        <v>1972</v>
      </c>
      <c r="D658" s="29" t="s">
        <v>2085</v>
      </c>
      <c r="E658" s="31"/>
      <c r="F658" s="31"/>
      <c r="G658" s="31"/>
      <c r="H658" s="31"/>
      <c r="I658" s="31"/>
    </row>
    <row r="659" spans="2:9" ht="15.75" x14ac:dyDescent="0.25">
      <c r="B659" s="338"/>
      <c r="C659" s="29" t="s">
        <v>1972</v>
      </c>
      <c r="D659" s="29" t="s">
        <v>1951</v>
      </c>
      <c r="E659" s="31"/>
      <c r="F659" s="31"/>
      <c r="G659" s="31"/>
      <c r="H659" s="31"/>
      <c r="I659" s="31"/>
    </row>
    <row r="660" spans="2:9" ht="15.75" x14ac:dyDescent="0.25">
      <c r="B660" s="338"/>
      <c r="C660" s="29" t="s">
        <v>1972</v>
      </c>
      <c r="D660" s="29" t="s">
        <v>2056</v>
      </c>
      <c r="E660" s="31"/>
      <c r="F660" s="31"/>
      <c r="G660" s="31"/>
      <c r="H660" s="31"/>
      <c r="I660" s="31"/>
    </row>
    <row r="661" spans="2:9" ht="15.75" x14ac:dyDescent="0.25">
      <c r="B661" s="338"/>
      <c r="C661" s="29" t="s">
        <v>1972</v>
      </c>
      <c r="D661" s="29" t="s">
        <v>2131</v>
      </c>
      <c r="E661" s="31"/>
      <c r="F661" s="31"/>
      <c r="G661" s="31"/>
      <c r="H661" s="31"/>
      <c r="I661" s="31"/>
    </row>
    <row r="662" spans="2:9" ht="15.75" x14ac:dyDescent="0.25">
      <c r="B662" s="338"/>
      <c r="C662" s="29" t="s">
        <v>1972</v>
      </c>
      <c r="D662" s="29" t="s">
        <v>2065</v>
      </c>
      <c r="E662" s="31"/>
      <c r="F662" s="31"/>
      <c r="G662" s="31"/>
      <c r="H662" s="31"/>
      <c r="I662" s="31"/>
    </row>
    <row r="663" spans="2:9" ht="15.75" x14ac:dyDescent="0.25">
      <c r="B663" s="338"/>
      <c r="C663" s="29" t="s">
        <v>1972</v>
      </c>
      <c r="D663" s="29" t="s">
        <v>2090</v>
      </c>
      <c r="E663" s="31"/>
      <c r="F663" s="31"/>
      <c r="G663" s="31"/>
      <c r="H663" s="31"/>
      <c r="I663" s="31"/>
    </row>
    <row r="664" spans="2:9" ht="15.75" x14ac:dyDescent="0.25">
      <c r="B664" s="338"/>
      <c r="C664" s="29" t="s">
        <v>1972</v>
      </c>
      <c r="D664" s="29" t="s">
        <v>1960</v>
      </c>
      <c r="E664" s="31"/>
      <c r="F664" s="31"/>
      <c r="G664" s="31"/>
      <c r="H664" s="31"/>
      <c r="I664" s="31"/>
    </row>
    <row r="665" spans="2:9" ht="15.75" x14ac:dyDescent="0.25">
      <c r="B665" s="338"/>
      <c r="C665" s="29" t="s">
        <v>1972</v>
      </c>
      <c r="D665" s="29" t="s">
        <v>2028</v>
      </c>
      <c r="E665" s="31"/>
      <c r="F665" s="31"/>
      <c r="G665" s="31"/>
      <c r="H665" s="31"/>
      <c r="I665" s="31"/>
    </row>
    <row r="666" spans="2:9" ht="15.75" x14ac:dyDescent="0.25">
      <c r="B666" s="338"/>
      <c r="C666" s="29" t="s">
        <v>1972</v>
      </c>
      <c r="D666" s="29" t="s">
        <v>1963</v>
      </c>
      <c r="E666" s="31"/>
      <c r="F666" s="31"/>
      <c r="G666" s="31"/>
      <c r="H666" s="31"/>
      <c r="I666" s="31"/>
    </row>
    <row r="667" spans="2:9" ht="15.75" x14ac:dyDescent="0.25">
      <c r="B667" s="338"/>
      <c r="C667" s="29" t="s">
        <v>1972</v>
      </c>
      <c r="D667" s="29" t="s">
        <v>1965</v>
      </c>
      <c r="E667" s="31"/>
      <c r="F667" s="31"/>
      <c r="G667" s="31"/>
      <c r="H667" s="31"/>
      <c r="I667" s="31"/>
    </row>
    <row r="668" spans="2:9" ht="15.75" x14ac:dyDescent="0.25">
      <c r="B668" s="338"/>
      <c r="C668" s="29" t="s">
        <v>1972</v>
      </c>
      <c r="D668" s="29" t="s">
        <v>1971</v>
      </c>
      <c r="E668" s="31"/>
      <c r="F668" s="31"/>
      <c r="G668" s="31"/>
      <c r="H668" s="31"/>
      <c r="I668" s="31"/>
    </row>
    <row r="669" spans="2:9" ht="15.75" x14ac:dyDescent="0.25">
      <c r="B669" s="338"/>
      <c r="C669" s="29" t="s">
        <v>1972</v>
      </c>
      <c r="D669" s="29" t="s">
        <v>1975</v>
      </c>
      <c r="E669" s="31"/>
      <c r="F669" s="31"/>
      <c r="G669" s="31"/>
      <c r="H669" s="31"/>
      <c r="I669" s="31"/>
    </row>
    <row r="670" spans="2:9" ht="15.75" x14ac:dyDescent="0.25">
      <c r="B670" s="338"/>
      <c r="C670" s="29" t="s">
        <v>1972</v>
      </c>
      <c r="D670" s="29" t="s">
        <v>2113</v>
      </c>
      <c r="E670" s="31"/>
      <c r="F670" s="31"/>
      <c r="G670" s="31"/>
      <c r="H670" s="31"/>
      <c r="I670" s="31"/>
    </row>
    <row r="671" spans="2:9" ht="15.75" x14ac:dyDescent="0.25">
      <c r="B671" s="338"/>
      <c r="C671" s="29" t="s">
        <v>1972</v>
      </c>
      <c r="D671" s="29" t="s">
        <v>1980</v>
      </c>
      <c r="E671" s="31"/>
      <c r="F671" s="31"/>
      <c r="G671" s="31"/>
      <c r="H671" s="31"/>
      <c r="I671" s="31"/>
    </row>
    <row r="672" spans="2:9" ht="15.75" x14ac:dyDescent="0.25">
      <c r="B672" s="338"/>
      <c r="C672" s="29" t="s">
        <v>1972</v>
      </c>
      <c r="D672" s="29" t="s">
        <v>1982</v>
      </c>
      <c r="E672" s="31"/>
      <c r="F672" s="31"/>
      <c r="G672" s="31"/>
      <c r="H672" s="31"/>
      <c r="I672" s="31"/>
    </row>
    <row r="673" spans="2:9" ht="15.75" x14ac:dyDescent="0.25">
      <c r="B673" s="338"/>
      <c r="C673" s="29" t="s">
        <v>1972</v>
      </c>
      <c r="D673" s="29" t="s">
        <v>1987</v>
      </c>
      <c r="E673" s="31"/>
      <c r="F673" s="31"/>
      <c r="G673" s="31"/>
      <c r="H673" s="31"/>
      <c r="I673" s="31"/>
    </row>
    <row r="674" spans="2:9" ht="15.75" x14ac:dyDescent="0.25">
      <c r="B674" s="338"/>
      <c r="C674" s="29" t="s">
        <v>1972</v>
      </c>
      <c r="D674" s="29" t="s">
        <v>1990</v>
      </c>
      <c r="E674" s="31"/>
      <c r="F674" s="31"/>
      <c r="G674" s="31"/>
      <c r="H674" s="31"/>
      <c r="I674" s="31"/>
    </row>
    <row r="675" spans="2:9" ht="15.75" x14ac:dyDescent="0.25">
      <c r="B675" s="338"/>
      <c r="C675" s="29" t="s">
        <v>1972</v>
      </c>
      <c r="D675" s="29" t="s">
        <v>2115</v>
      </c>
      <c r="E675" s="31"/>
      <c r="F675" s="31"/>
      <c r="G675" s="31"/>
      <c r="H675" s="31"/>
      <c r="I675" s="31"/>
    </row>
    <row r="676" spans="2:9" ht="15.75" x14ac:dyDescent="0.25">
      <c r="B676" s="338"/>
      <c r="C676" s="29" t="s">
        <v>1972</v>
      </c>
      <c r="D676" s="29" t="s">
        <v>1992</v>
      </c>
      <c r="E676" s="31"/>
      <c r="F676" s="31"/>
      <c r="G676" s="31"/>
      <c r="H676" s="31"/>
      <c r="I676" s="31"/>
    </row>
    <row r="677" spans="2:9" ht="15.75" x14ac:dyDescent="0.25">
      <c r="B677" s="338"/>
      <c r="C677" s="29" t="s">
        <v>1972</v>
      </c>
      <c r="D677" s="29" t="s">
        <v>1997</v>
      </c>
      <c r="E677" s="31"/>
      <c r="F677" s="31"/>
      <c r="G677" s="31"/>
      <c r="H677" s="31"/>
      <c r="I677" s="31"/>
    </row>
    <row r="678" spans="2:9" ht="15.75" x14ac:dyDescent="0.25">
      <c r="B678" s="338"/>
      <c r="C678" s="29" t="s">
        <v>1972</v>
      </c>
      <c r="D678" s="29" t="s">
        <v>2000</v>
      </c>
      <c r="E678" s="31"/>
      <c r="F678" s="31"/>
      <c r="G678" s="31"/>
      <c r="H678" s="31"/>
      <c r="I678" s="31"/>
    </row>
    <row r="679" spans="2:9" ht="15.75" x14ac:dyDescent="0.25">
      <c r="B679" s="338"/>
      <c r="C679" s="29" t="s">
        <v>1972</v>
      </c>
      <c r="D679" s="29" t="s">
        <v>2002</v>
      </c>
      <c r="E679" s="31"/>
      <c r="F679" s="31"/>
      <c r="G679" s="31"/>
      <c r="H679" s="31"/>
      <c r="I679" s="31"/>
    </row>
    <row r="680" spans="2:9" ht="15.75" x14ac:dyDescent="0.25">
      <c r="B680" s="338"/>
      <c r="C680" s="29" t="s">
        <v>1972</v>
      </c>
      <c r="D680" s="29" t="s">
        <v>2004</v>
      </c>
      <c r="E680" s="31"/>
      <c r="F680" s="31"/>
      <c r="G680" s="31"/>
      <c r="H680" s="31"/>
      <c r="I680" s="31"/>
    </row>
    <row r="681" spans="2:9" ht="15.75" x14ac:dyDescent="0.25">
      <c r="B681" s="338"/>
      <c r="C681" s="29" t="s">
        <v>1972</v>
      </c>
      <c r="D681" s="29" t="s">
        <v>2006</v>
      </c>
      <c r="E681" s="31"/>
      <c r="F681" s="31"/>
      <c r="G681" s="31"/>
      <c r="H681" s="31"/>
      <c r="I681" s="31"/>
    </row>
    <row r="682" spans="2:9" ht="15.75" x14ac:dyDescent="0.25">
      <c r="B682" s="338"/>
      <c r="C682" s="29" t="s">
        <v>1972</v>
      </c>
      <c r="D682" s="29" t="s">
        <v>2133</v>
      </c>
      <c r="E682" s="31"/>
      <c r="F682" s="31"/>
      <c r="G682" s="31"/>
      <c r="H682" s="31"/>
      <c r="I682" s="31"/>
    </row>
    <row r="683" spans="2:9" ht="15.75" x14ac:dyDescent="0.25">
      <c r="B683" s="338"/>
      <c r="C683" s="29" t="s">
        <v>1972</v>
      </c>
      <c r="D683" s="29" t="s">
        <v>2137</v>
      </c>
      <c r="E683" s="31"/>
      <c r="F683" s="31"/>
      <c r="G683" s="31"/>
      <c r="H683" s="31"/>
      <c r="I683" s="31"/>
    </row>
    <row r="684" spans="2:9" ht="15.75" x14ac:dyDescent="0.25">
      <c r="B684" s="338"/>
      <c r="C684" s="29" t="s">
        <v>1972</v>
      </c>
      <c r="D684" s="29" t="s">
        <v>2015</v>
      </c>
      <c r="E684" s="31"/>
      <c r="F684" s="31"/>
      <c r="G684" s="31"/>
      <c r="H684" s="31"/>
      <c r="I684" s="31"/>
    </row>
    <row r="685" spans="2:9" ht="15.75" x14ac:dyDescent="0.25">
      <c r="B685" s="338"/>
      <c r="C685" s="29" t="s">
        <v>1972</v>
      </c>
      <c r="D685" s="29" t="s">
        <v>2017</v>
      </c>
      <c r="E685" s="31"/>
      <c r="F685" s="31"/>
      <c r="G685" s="31"/>
      <c r="H685" s="31"/>
      <c r="I685" s="31"/>
    </row>
    <row r="686" spans="2:9" ht="15.75" x14ac:dyDescent="0.25">
      <c r="B686" s="338"/>
      <c r="C686" s="29" t="s">
        <v>1972</v>
      </c>
      <c r="D686" s="29" t="s">
        <v>2019</v>
      </c>
      <c r="E686" s="31"/>
      <c r="F686" s="31"/>
      <c r="G686" s="31"/>
      <c r="H686" s="31"/>
      <c r="I686" s="31"/>
    </row>
    <row r="687" spans="2:9" ht="15.75" x14ac:dyDescent="0.25">
      <c r="B687" s="338"/>
      <c r="C687" s="29" t="s">
        <v>1972</v>
      </c>
      <c r="D687" s="29" t="s">
        <v>2021</v>
      </c>
      <c r="E687" s="31"/>
      <c r="F687" s="31"/>
      <c r="G687" s="31"/>
      <c r="H687" s="31"/>
      <c r="I687" s="31"/>
    </row>
    <row r="688" spans="2:9" ht="15.75" x14ac:dyDescent="0.25">
      <c r="B688" s="338"/>
      <c r="C688" s="29" t="s">
        <v>1972</v>
      </c>
      <c r="D688" s="29" t="s">
        <v>2030</v>
      </c>
      <c r="E688" s="31"/>
      <c r="F688" s="31"/>
      <c r="G688" s="31"/>
      <c r="H688" s="31"/>
      <c r="I688" s="31"/>
    </row>
    <row r="689" spans="2:9" ht="15.75" x14ac:dyDescent="0.25">
      <c r="B689" s="338"/>
      <c r="C689" s="29" t="s">
        <v>1972</v>
      </c>
      <c r="D689" s="29" t="s">
        <v>2032</v>
      </c>
      <c r="E689" s="31"/>
      <c r="F689" s="31"/>
      <c r="G689" s="31"/>
      <c r="H689" s="31"/>
      <c r="I689" s="31"/>
    </row>
    <row r="690" spans="2:9" ht="15.75" x14ac:dyDescent="0.25">
      <c r="B690" s="338"/>
      <c r="C690" s="29" t="s">
        <v>1972</v>
      </c>
      <c r="D690" s="29" t="s">
        <v>2034</v>
      </c>
      <c r="E690" s="31"/>
      <c r="F690" s="31"/>
      <c r="G690" s="31"/>
      <c r="H690" s="31"/>
      <c r="I690" s="31"/>
    </row>
    <row r="691" spans="2:9" ht="15.75" x14ac:dyDescent="0.25">
      <c r="B691" s="338"/>
      <c r="C691" s="29" t="s">
        <v>1972</v>
      </c>
      <c r="D691" s="29" t="s">
        <v>2036</v>
      </c>
      <c r="E691" s="31"/>
      <c r="F691" s="31"/>
      <c r="G691" s="31"/>
      <c r="H691" s="31"/>
      <c r="I691" s="31"/>
    </row>
    <row r="692" spans="2:9" ht="15.75" x14ac:dyDescent="0.25">
      <c r="B692" s="338"/>
      <c r="C692" s="29" t="s">
        <v>1972</v>
      </c>
      <c r="D692" s="29" t="s">
        <v>2038</v>
      </c>
      <c r="E692" s="31"/>
      <c r="F692" s="31"/>
      <c r="G692" s="31"/>
      <c r="H692" s="31"/>
      <c r="I692" s="31"/>
    </row>
    <row r="693" spans="2:9" ht="15.75" x14ac:dyDescent="0.25">
      <c r="B693" s="338"/>
      <c r="C693" s="29" t="s">
        <v>1972</v>
      </c>
      <c r="D693" s="29" t="s">
        <v>2040</v>
      </c>
      <c r="E693" s="31"/>
      <c r="F693" s="31"/>
      <c r="G693" s="31"/>
      <c r="H693" s="31"/>
      <c r="I693" s="31"/>
    </row>
    <row r="694" spans="2:9" ht="15.75" x14ac:dyDescent="0.25">
      <c r="B694" s="338"/>
      <c r="C694" s="29" t="s">
        <v>1972</v>
      </c>
      <c r="D694" s="29" t="s">
        <v>2043</v>
      </c>
      <c r="E694" s="31"/>
      <c r="F694" s="31"/>
      <c r="G694" s="31"/>
      <c r="H694" s="31"/>
      <c r="I694" s="31"/>
    </row>
    <row r="695" spans="2:9" ht="15.75" x14ac:dyDescent="0.25">
      <c r="B695" s="338"/>
      <c r="C695" s="29" t="s">
        <v>1972</v>
      </c>
      <c r="D695" s="29" t="s">
        <v>2059</v>
      </c>
      <c r="E695" s="31"/>
      <c r="F695" s="31"/>
      <c r="G695" s="31"/>
      <c r="H695" s="31"/>
      <c r="I695" s="31"/>
    </row>
    <row r="696" spans="2:9" ht="15.75" x14ac:dyDescent="0.25">
      <c r="B696" s="338"/>
      <c r="C696" s="29" t="s">
        <v>1972</v>
      </c>
      <c r="D696" s="29" t="s">
        <v>2061</v>
      </c>
      <c r="E696" s="31"/>
      <c r="F696" s="31"/>
      <c r="G696" s="31"/>
      <c r="H696" s="31"/>
      <c r="I696" s="31"/>
    </row>
    <row r="697" spans="2:9" ht="15.75" x14ac:dyDescent="0.25">
      <c r="B697" s="338"/>
      <c r="C697" s="29" t="s">
        <v>1972</v>
      </c>
      <c r="D697" s="29" t="s">
        <v>2063</v>
      </c>
      <c r="E697" s="31"/>
      <c r="F697" s="31"/>
      <c r="G697" s="31"/>
      <c r="H697" s="31"/>
      <c r="I697" s="31"/>
    </row>
    <row r="698" spans="2:9" ht="15.75" x14ac:dyDescent="0.25">
      <c r="B698" s="338"/>
      <c r="C698" s="29" t="s">
        <v>1972</v>
      </c>
      <c r="D698" s="29" t="s">
        <v>2067</v>
      </c>
      <c r="E698" s="31"/>
      <c r="F698" s="31"/>
      <c r="G698" s="31"/>
      <c r="H698" s="31"/>
      <c r="I698" s="31"/>
    </row>
    <row r="699" spans="2:9" ht="15.75" x14ac:dyDescent="0.25">
      <c r="B699" s="338"/>
      <c r="C699" s="29" t="s">
        <v>1972</v>
      </c>
      <c r="D699" s="29" t="s">
        <v>2069</v>
      </c>
      <c r="E699" s="31"/>
      <c r="F699" s="31"/>
      <c r="G699" s="31"/>
      <c r="H699" s="31"/>
      <c r="I699" s="31"/>
    </row>
    <row r="700" spans="2:9" ht="15.75" x14ac:dyDescent="0.25">
      <c r="B700" s="338"/>
      <c r="C700" s="29" t="s">
        <v>1972</v>
      </c>
      <c r="D700" s="29" t="s">
        <v>2071</v>
      </c>
      <c r="E700" s="31"/>
      <c r="F700" s="31"/>
      <c r="G700" s="31"/>
      <c r="H700" s="31"/>
      <c r="I700" s="31"/>
    </row>
    <row r="701" spans="2:9" ht="15.75" x14ac:dyDescent="0.25">
      <c r="B701" s="338"/>
      <c r="C701" s="29" t="s">
        <v>1972</v>
      </c>
      <c r="D701" s="29" t="s">
        <v>2073</v>
      </c>
      <c r="E701" s="31"/>
      <c r="F701" s="31"/>
      <c r="G701" s="31"/>
      <c r="H701" s="31"/>
      <c r="I701" s="31"/>
    </row>
    <row r="702" spans="2:9" ht="15.75" x14ac:dyDescent="0.25">
      <c r="B702" s="338"/>
      <c r="C702" s="29" t="s">
        <v>1972</v>
      </c>
      <c r="D702" s="29" t="s">
        <v>2075</v>
      </c>
      <c r="E702" s="31"/>
      <c r="F702" s="31"/>
      <c r="G702" s="31"/>
      <c r="H702" s="31"/>
      <c r="I702" s="31"/>
    </row>
    <row r="703" spans="2:9" ht="15.75" x14ac:dyDescent="0.25">
      <c r="B703" s="338"/>
      <c r="C703" s="29" t="s">
        <v>1972</v>
      </c>
      <c r="D703" s="29" t="s">
        <v>2077</v>
      </c>
      <c r="E703" s="31"/>
      <c r="F703" s="31"/>
      <c r="G703" s="31"/>
      <c r="H703" s="31"/>
      <c r="I703" s="31"/>
    </row>
    <row r="704" spans="2:9" ht="15.75" x14ac:dyDescent="0.25">
      <c r="B704" s="338"/>
      <c r="C704" s="29" t="s">
        <v>1972</v>
      </c>
      <c r="D704" s="29" t="s">
        <v>2079</v>
      </c>
      <c r="E704" s="31"/>
      <c r="F704" s="31"/>
      <c r="G704" s="31"/>
      <c r="H704" s="31"/>
      <c r="I704" s="31"/>
    </row>
    <row r="705" spans="2:9" ht="15.75" x14ac:dyDescent="0.25">
      <c r="B705" s="338"/>
      <c r="C705" s="29" t="s">
        <v>1972</v>
      </c>
      <c r="D705" s="29" t="s">
        <v>2082</v>
      </c>
      <c r="E705" s="31"/>
      <c r="F705" s="31"/>
      <c r="G705" s="31"/>
      <c r="H705" s="31"/>
      <c r="I705" s="31"/>
    </row>
    <row r="706" spans="2:9" ht="15.75" x14ac:dyDescent="0.25">
      <c r="B706" s="338"/>
      <c r="C706" s="29" t="s">
        <v>1972</v>
      </c>
      <c r="D706" s="29" t="s">
        <v>2084</v>
      </c>
      <c r="E706" s="31"/>
      <c r="F706" s="31"/>
      <c r="G706" s="31"/>
      <c r="H706" s="31"/>
      <c r="I706" s="31"/>
    </row>
    <row r="707" spans="2:9" ht="15.75" x14ac:dyDescent="0.25">
      <c r="B707" s="338"/>
      <c r="C707" s="29" t="s">
        <v>1972</v>
      </c>
      <c r="D707" s="29" t="s">
        <v>2089</v>
      </c>
      <c r="E707" s="31"/>
      <c r="F707" s="31"/>
      <c r="G707" s="31"/>
      <c r="H707" s="31"/>
      <c r="I707" s="31"/>
    </row>
    <row r="708" spans="2:9" ht="15.75" x14ac:dyDescent="0.25">
      <c r="B708" s="338"/>
      <c r="C708" s="29" t="s">
        <v>1972</v>
      </c>
      <c r="D708" s="29" t="s">
        <v>2119</v>
      </c>
      <c r="E708" s="31"/>
      <c r="F708" s="31"/>
      <c r="G708" s="31"/>
      <c r="H708" s="31"/>
      <c r="I708" s="31"/>
    </row>
    <row r="709" spans="2:9" ht="15.75" x14ac:dyDescent="0.25">
      <c r="B709" s="338"/>
      <c r="C709" s="29" t="s">
        <v>1972</v>
      </c>
      <c r="D709" s="29" t="s">
        <v>2122</v>
      </c>
      <c r="E709" s="31"/>
      <c r="F709" s="31"/>
      <c r="G709" s="31"/>
      <c r="H709" s="31"/>
      <c r="I709" s="31"/>
    </row>
    <row r="710" spans="2:9" ht="15.75" x14ac:dyDescent="0.25">
      <c r="B710" s="338"/>
      <c r="C710" s="29" t="s">
        <v>1972</v>
      </c>
      <c r="D710" s="29" t="s">
        <v>2124</v>
      </c>
      <c r="E710" s="31"/>
      <c r="F710" s="31"/>
      <c r="G710" s="31"/>
      <c r="H710" s="31"/>
      <c r="I710" s="31"/>
    </row>
    <row r="711" spans="2:9" ht="15.75" x14ac:dyDescent="0.25">
      <c r="B711" s="338"/>
      <c r="C711" s="29" t="s">
        <v>1972</v>
      </c>
      <c r="D711" s="29" t="s">
        <v>2129</v>
      </c>
      <c r="E711" s="31"/>
      <c r="F711" s="31"/>
      <c r="G711" s="31"/>
      <c r="H711" s="31"/>
      <c r="I711" s="31"/>
    </row>
    <row r="712" spans="2:9" ht="15.75" x14ac:dyDescent="0.25">
      <c r="B712" s="338"/>
      <c r="C712" s="29" t="s">
        <v>1972</v>
      </c>
      <c r="D712" s="29" t="s">
        <v>2135</v>
      </c>
      <c r="E712" s="31"/>
      <c r="F712" s="31"/>
      <c r="G712" s="31"/>
      <c r="H712" s="31"/>
      <c r="I712" s="31"/>
    </row>
    <row r="713" spans="2:9" ht="15.75" x14ac:dyDescent="0.25">
      <c r="B713" s="338"/>
      <c r="C713" s="29" t="s">
        <v>1972</v>
      </c>
      <c r="D713" s="29" t="s">
        <v>2140</v>
      </c>
      <c r="E713" s="31"/>
      <c r="F713" s="31"/>
      <c r="G713" s="31"/>
      <c r="H713" s="31"/>
      <c r="I713" s="31"/>
    </row>
    <row r="714" spans="2:9" ht="15.75" x14ac:dyDescent="0.25">
      <c r="B714" s="338"/>
      <c r="C714" s="29" t="s">
        <v>1976</v>
      </c>
      <c r="D714" s="29" t="s">
        <v>43</v>
      </c>
      <c r="E714" s="31"/>
      <c r="F714" s="31"/>
      <c r="G714" s="31"/>
      <c r="H714" s="31"/>
      <c r="I714" s="31"/>
    </row>
    <row r="715" spans="2:9" ht="15.75" x14ac:dyDescent="0.25">
      <c r="B715" s="338"/>
      <c r="C715" s="29" t="s">
        <v>1976</v>
      </c>
      <c r="D715" s="29" t="s">
        <v>1953</v>
      </c>
      <c r="E715" s="31"/>
      <c r="F715" s="31"/>
      <c r="G715" s="31"/>
      <c r="H715" s="31"/>
      <c r="I715" s="31"/>
    </row>
    <row r="716" spans="2:9" ht="15.75" x14ac:dyDescent="0.25">
      <c r="B716" s="338"/>
      <c r="C716" s="29" t="s">
        <v>1976</v>
      </c>
      <c r="D716" s="29" t="s">
        <v>1726</v>
      </c>
      <c r="E716" s="31"/>
      <c r="F716" s="31"/>
      <c r="G716" s="31"/>
      <c r="H716" s="31"/>
      <c r="I716" s="31"/>
    </row>
    <row r="717" spans="2:9" ht="15.75" x14ac:dyDescent="0.25">
      <c r="B717" s="338"/>
      <c r="C717" s="29" t="s">
        <v>1976</v>
      </c>
      <c r="D717" s="29" t="s">
        <v>1723</v>
      </c>
      <c r="E717" s="31"/>
      <c r="F717" s="31"/>
      <c r="G717" s="31"/>
      <c r="H717" s="31"/>
      <c r="I717" s="31"/>
    </row>
    <row r="718" spans="2:9" ht="15.75" x14ac:dyDescent="0.25">
      <c r="B718" s="338"/>
      <c r="C718" s="29" t="s">
        <v>1976</v>
      </c>
      <c r="D718" s="29" t="s">
        <v>2087</v>
      </c>
      <c r="E718" s="31"/>
      <c r="F718" s="31"/>
      <c r="G718" s="31"/>
      <c r="H718" s="31"/>
      <c r="I718" s="31"/>
    </row>
    <row r="719" spans="2:9" ht="15.75" x14ac:dyDescent="0.25">
      <c r="B719" s="338"/>
      <c r="C719" s="29" t="s">
        <v>1976</v>
      </c>
      <c r="D719" s="29" t="s">
        <v>1830</v>
      </c>
      <c r="E719" s="31"/>
      <c r="F719" s="31"/>
      <c r="G719" s="31"/>
      <c r="H719" s="31"/>
      <c r="I719" s="31"/>
    </row>
    <row r="720" spans="2:9" ht="15.75" x14ac:dyDescent="0.25">
      <c r="B720" s="338"/>
      <c r="C720" s="29" t="s">
        <v>1976</v>
      </c>
      <c r="D720" s="29" t="s">
        <v>1754</v>
      </c>
      <c r="E720" s="31"/>
      <c r="F720" s="31"/>
      <c r="G720" s="31"/>
      <c r="H720" s="31"/>
      <c r="I720" s="31"/>
    </row>
    <row r="721" spans="2:9" ht="15.75" x14ac:dyDescent="0.25">
      <c r="B721" s="338"/>
      <c r="C721" s="29" t="s">
        <v>1976</v>
      </c>
      <c r="D721" s="29" t="s">
        <v>1901</v>
      </c>
      <c r="E721" s="31"/>
      <c r="F721" s="31"/>
      <c r="G721" s="31"/>
      <c r="H721" s="31"/>
      <c r="I721" s="31"/>
    </row>
    <row r="722" spans="2:9" ht="15.75" x14ac:dyDescent="0.25">
      <c r="B722" s="338"/>
      <c r="C722" s="29" t="s">
        <v>1976</v>
      </c>
      <c r="D722" s="29" t="s">
        <v>2085</v>
      </c>
      <c r="E722" s="31"/>
      <c r="F722" s="31"/>
      <c r="G722" s="31"/>
      <c r="H722" s="31"/>
      <c r="I722" s="31"/>
    </row>
    <row r="723" spans="2:9" ht="15.75" x14ac:dyDescent="0.25">
      <c r="B723" s="338"/>
      <c r="C723" s="29" t="s">
        <v>1976</v>
      </c>
      <c r="D723" s="29" t="s">
        <v>1951</v>
      </c>
      <c r="E723" s="31"/>
      <c r="F723" s="31"/>
      <c r="G723" s="31"/>
      <c r="H723" s="31"/>
      <c r="I723" s="31"/>
    </row>
    <row r="724" spans="2:9" ht="15.75" x14ac:dyDescent="0.25">
      <c r="B724" s="338"/>
      <c r="C724" s="29" t="s">
        <v>1976</v>
      </c>
      <c r="D724" s="29" t="s">
        <v>2056</v>
      </c>
      <c r="E724" s="31"/>
      <c r="F724" s="31"/>
      <c r="G724" s="31"/>
      <c r="H724" s="31"/>
      <c r="I724" s="31"/>
    </row>
    <row r="725" spans="2:9" ht="15.75" x14ac:dyDescent="0.25">
      <c r="B725" s="338"/>
      <c r="C725" s="29" t="s">
        <v>1976</v>
      </c>
      <c r="D725" s="29" t="s">
        <v>2131</v>
      </c>
      <c r="E725" s="31"/>
      <c r="F725" s="31"/>
      <c r="G725" s="31"/>
      <c r="H725" s="31"/>
      <c r="I725" s="31"/>
    </row>
    <row r="726" spans="2:9" ht="15.75" x14ac:dyDescent="0.25">
      <c r="B726" s="338"/>
      <c r="C726" s="29" t="s">
        <v>1976</v>
      </c>
      <c r="D726" s="29" t="s">
        <v>2065</v>
      </c>
      <c r="E726" s="31"/>
      <c r="F726" s="31"/>
      <c r="G726" s="31"/>
      <c r="H726" s="31"/>
      <c r="I726" s="31"/>
    </row>
    <row r="727" spans="2:9" ht="15.75" x14ac:dyDescent="0.25">
      <c r="B727" s="338"/>
      <c r="C727" s="29" t="s">
        <v>1976</v>
      </c>
      <c r="D727" s="29" t="s">
        <v>2090</v>
      </c>
      <c r="E727" s="31"/>
      <c r="F727" s="31"/>
      <c r="G727" s="31"/>
      <c r="H727" s="31"/>
      <c r="I727" s="31"/>
    </row>
    <row r="728" spans="2:9" ht="15.75" x14ac:dyDescent="0.25">
      <c r="B728" s="338"/>
      <c r="C728" s="29" t="s">
        <v>1976</v>
      </c>
      <c r="D728" s="29" t="s">
        <v>1960</v>
      </c>
      <c r="E728" s="31"/>
      <c r="F728" s="31"/>
      <c r="G728" s="31"/>
      <c r="H728" s="31"/>
      <c r="I728" s="31"/>
    </row>
    <row r="729" spans="2:9" ht="15.75" x14ac:dyDescent="0.25">
      <c r="B729" s="338"/>
      <c r="C729" s="29" t="s">
        <v>1976</v>
      </c>
      <c r="D729" s="29" t="s">
        <v>2028</v>
      </c>
      <c r="E729" s="31"/>
      <c r="F729" s="31"/>
      <c r="G729" s="31"/>
      <c r="H729" s="31"/>
      <c r="I729" s="31"/>
    </row>
    <row r="730" spans="2:9" ht="15.75" x14ac:dyDescent="0.25">
      <c r="B730" s="338"/>
      <c r="C730" s="29" t="s">
        <v>1976</v>
      </c>
      <c r="D730" s="29" t="s">
        <v>1963</v>
      </c>
      <c r="E730" s="31"/>
      <c r="F730" s="31"/>
      <c r="G730" s="31"/>
      <c r="H730" s="31"/>
      <c r="I730" s="31"/>
    </row>
    <row r="731" spans="2:9" ht="15.75" x14ac:dyDescent="0.25">
      <c r="B731" s="338"/>
      <c r="C731" s="29" t="s">
        <v>1976</v>
      </c>
      <c r="D731" s="29" t="s">
        <v>1965</v>
      </c>
      <c r="E731" s="31"/>
      <c r="F731" s="31"/>
      <c r="G731" s="31"/>
      <c r="H731" s="31"/>
      <c r="I731" s="31"/>
    </row>
    <row r="732" spans="2:9" ht="15.75" x14ac:dyDescent="0.25">
      <c r="B732" s="338"/>
      <c r="C732" s="29" t="s">
        <v>1976</v>
      </c>
      <c r="D732" s="29" t="s">
        <v>1971</v>
      </c>
      <c r="E732" s="31"/>
      <c r="F732" s="31"/>
      <c r="G732" s="31"/>
      <c r="H732" s="31"/>
      <c r="I732" s="31"/>
    </row>
    <row r="733" spans="2:9" ht="15.75" x14ac:dyDescent="0.25">
      <c r="B733" s="338"/>
      <c r="C733" s="29" t="s">
        <v>1976</v>
      </c>
      <c r="D733" s="29" t="s">
        <v>1975</v>
      </c>
      <c r="E733" s="31"/>
      <c r="F733" s="31"/>
      <c r="G733" s="31"/>
      <c r="H733" s="31"/>
      <c r="I733" s="31"/>
    </row>
    <row r="734" spans="2:9" ht="15.75" x14ac:dyDescent="0.25">
      <c r="B734" s="338"/>
      <c r="C734" s="29" t="s">
        <v>1976</v>
      </c>
      <c r="D734" s="29" t="s">
        <v>2113</v>
      </c>
      <c r="E734" s="31"/>
      <c r="F734" s="31"/>
      <c r="G734" s="31"/>
      <c r="H734" s="31"/>
      <c r="I734" s="31"/>
    </row>
    <row r="735" spans="2:9" ht="15.75" x14ac:dyDescent="0.25">
      <c r="B735" s="338"/>
      <c r="C735" s="29" t="s">
        <v>1976</v>
      </c>
      <c r="D735" s="29" t="s">
        <v>1980</v>
      </c>
      <c r="E735" s="31"/>
      <c r="F735" s="31"/>
      <c r="G735" s="31"/>
      <c r="H735" s="31"/>
      <c r="I735" s="31"/>
    </row>
    <row r="736" spans="2:9" ht="15.75" x14ac:dyDescent="0.25">
      <c r="B736" s="338"/>
      <c r="C736" s="29" t="s">
        <v>1976</v>
      </c>
      <c r="D736" s="29" t="s">
        <v>1982</v>
      </c>
      <c r="E736" s="31"/>
      <c r="F736" s="31"/>
      <c r="G736" s="31"/>
      <c r="H736" s="31"/>
      <c r="I736" s="31"/>
    </row>
    <row r="737" spans="2:9" ht="15.75" x14ac:dyDescent="0.25">
      <c r="B737" s="338"/>
      <c r="C737" s="29" t="s">
        <v>1976</v>
      </c>
      <c r="D737" s="29" t="s">
        <v>1987</v>
      </c>
      <c r="E737" s="31"/>
      <c r="F737" s="31"/>
      <c r="G737" s="31"/>
      <c r="H737" s="31"/>
      <c r="I737" s="31"/>
    </row>
    <row r="738" spans="2:9" ht="15.75" x14ac:dyDescent="0.25">
      <c r="B738" s="338"/>
      <c r="C738" s="29" t="s">
        <v>1976</v>
      </c>
      <c r="D738" s="29" t="s">
        <v>1990</v>
      </c>
      <c r="E738" s="31"/>
      <c r="F738" s="31"/>
      <c r="G738" s="31"/>
      <c r="H738" s="31"/>
      <c r="I738" s="31"/>
    </row>
    <row r="739" spans="2:9" ht="15.75" x14ac:dyDescent="0.25">
      <c r="B739" s="338"/>
      <c r="C739" s="29" t="s">
        <v>1976</v>
      </c>
      <c r="D739" s="29" t="s">
        <v>2115</v>
      </c>
      <c r="E739" s="31"/>
      <c r="F739" s="31"/>
      <c r="G739" s="31"/>
      <c r="H739" s="31"/>
      <c r="I739" s="31"/>
    </row>
    <row r="740" spans="2:9" ht="15.75" x14ac:dyDescent="0.25">
      <c r="B740" s="338"/>
      <c r="C740" s="29" t="s">
        <v>1976</v>
      </c>
      <c r="D740" s="29" t="s">
        <v>1992</v>
      </c>
      <c r="E740" s="31"/>
      <c r="F740" s="31"/>
      <c r="G740" s="31"/>
      <c r="H740" s="31"/>
      <c r="I740" s="31"/>
    </row>
    <row r="741" spans="2:9" ht="15.75" x14ac:dyDescent="0.25">
      <c r="B741" s="338"/>
      <c r="C741" s="29" t="s">
        <v>1976</v>
      </c>
      <c r="D741" s="29" t="s">
        <v>1997</v>
      </c>
      <c r="E741" s="31"/>
      <c r="F741" s="31"/>
      <c r="G741" s="31"/>
      <c r="H741" s="31"/>
      <c r="I741" s="31"/>
    </row>
    <row r="742" spans="2:9" ht="15.75" x14ac:dyDescent="0.25">
      <c r="B742" s="338"/>
      <c r="C742" s="29" t="s">
        <v>1976</v>
      </c>
      <c r="D742" s="29" t="s">
        <v>2000</v>
      </c>
      <c r="E742" s="31"/>
      <c r="F742" s="31"/>
      <c r="G742" s="31"/>
      <c r="H742" s="31"/>
      <c r="I742" s="31"/>
    </row>
    <row r="743" spans="2:9" ht="15.75" x14ac:dyDescent="0.25">
      <c r="B743" s="338"/>
      <c r="C743" s="29" t="s">
        <v>1976</v>
      </c>
      <c r="D743" s="29" t="s">
        <v>2002</v>
      </c>
      <c r="E743" s="31"/>
      <c r="F743" s="31"/>
      <c r="G743" s="31"/>
      <c r="H743" s="31"/>
      <c r="I743" s="31"/>
    </row>
    <row r="744" spans="2:9" ht="15.75" x14ac:dyDescent="0.25">
      <c r="B744" s="338"/>
      <c r="C744" s="29" t="s">
        <v>1976</v>
      </c>
      <c r="D744" s="29" t="s">
        <v>2004</v>
      </c>
      <c r="E744" s="31"/>
      <c r="F744" s="31"/>
      <c r="G744" s="31"/>
      <c r="H744" s="31"/>
      <c r="I744" s="31"/>
    </row>
    <row r="745" spans="2:9" ht="15.75" x14ac:dyDescent="0.25">
      <c r="B745" s="338"/>
      <c r="C745" s="29" t="s">
        <v>1976</v>
      </c>
      <c r="D745" s="29" t="s">
        <v>2006</v>
      </c>
      <c r="E745" s="31"/>
      <c r="F745" s="31"/>
      <c r="G745" s="31"/>
      <c r="H745" s="31"/>
      <c r="I745" s="31"/>
    </row>
    <row r="746" spans="2:9" ht="15.75" x14ac:dyDescent="0.25">
      <c r="B746" s="338"/>
      <c r="C746" s="29" t="s">
        <v>1976</v>
      </c>
      <c r="D746" s="29" t="s">
        <v>2133</v>
      </c>
      <c r="E746" s="31"/>
      <c r="F746" s="31"/>
      <c r="G746" s="31"/>
      <c r="H746" s="31"/>
      <c r="I746" s="31"/>
    </row>
    <row r="747" spans="2:9" ht="15.75" x14ac:dyDescent="0.25">
      <c r="B747" s="338"/>
      <c r="C747" s="29" t="s">
        <v>1976</v>
      </c>
      <c r="D747" s="29" t="s">
        <v>2137</v>
      </c>
      <c r="E747" s="31"/>
      <c r="F747" s="31"/>
      <c r="G747" s="31"/>
      <c r="H747" s="31"/>
      <c r="I747" s="31"/>
    </row>
    <row r="748" spans="2:9" ht="15.75" x14ac:dyDescent="0.25">
      <c r="B748" s="338"/>
      <c r="C748" s="29" t="s">
        <v>1976</v>
      </c>
      <c r="D748" s="29" t="s">
        <v>2015</v>
      </c>
      <c r="E748" s="31"/>
      <c r="F748" s="31"/>
      <c r="G748" s="31"/>
      <c r="H748" s="31"/>
      <c r="I748" s="31"/>
    </row>
    <row r="749" spans="2:9" ht="15.75" x14ac:dyDescent="0.25">
      <c r="B749" s="338"/>
      <c r="C749" s="29" t="s">
        <v>1976</v>
      </c>
      <c r="D749" s="29" t="s">
        <v>2017</v>
      </c>
      <c r="E749" s="31"/>
      <c r="F749" s="31"/>
      <c r="G749" s="31"/>
      <c r="H749" s="31"/>
      <c r="I749" s="31"/>
    </row>
    <row r="750" spans="2:9" ht="15.75" x14ac:dyDescent="0.25">
      <c r="B750" s="338"/>
      <c r="C750" s="29" t="s">
        <v>1976</v>
      </c>
      <c r="D750" s="29" t="s">
        <v>2019</v>
      </c>
      <c r="E750" s="31"/>
      <c r="F750" s="31"/>
      <c r="G750" s="31"/>
      <c r="H750" s="31"/>
      <c r="I750" s="31"/>
    </row>
    <row r="751" spans="2:9" ht="15.75" x14ac:dyDescent="0.25">
      <c r="B751" s="338"/>
      <c r="C751" s="29" t="s">
        <v>1976</v>
      </c>
      <c r="D751" s="29" t="s">
        <v>2021</v>
      </c>
      <c r="E751" s="31"/>
      <c r="F751" s="31"/>
      <c r="G751" s="31"/>
      <c r="H751" s="31"/>
      <c r="I751" s="31"/>
    </row>
    <row r="752" spans="2:9" ht="15.75" x14ac:dyDescent="0.25">
      <c r="B752" s="338"/>
      <c r="C752" s="29" t="s">
        <v>1976</v>
      </c>
      <c r="D752" s="29" t="s">
        <v>2030</v>
      </c>
      <c r="E752" s="31"/>
      <c r="F752" s="31"/>
      <c r="G752" s="31"/>
      <c r="H752" s="31"/>
      <c r="I752" s="31"/>
    </row>
    <row r="753" spans="2:9" ht="15.75" x14ac:dyDescent="0.25">
      <c r="B753" s="338"/>
      <c r="C753" s="29" t="s">
        <v>1976</v>
      </c>
      <c r="D753" s="29" t="s">
        <v>2032</v>
      </c>
      <c r="E753" s="31"/>
      <c r="F753" s="31"/>
      <c r="G753" s="31"/>
      <c r="H753" s="31"/>
      <c r="I753" s="31"/>
    </row>
    <row r="754" spans="2:9" ht="15.75" x14ac:dyDescent="0.25">
      <c r="B754" s="338"/>
      <c r="C754" s="29" t="s">
        <v>1976</v>
      </c>
      <c r="D754" s="29" t="s">
        <v>2034</v>
      </c>
      <c r="E754" s="31"/>
      <c r="F754" s="31"/>
      <c r="G754" s="31"/>
      <c r="H754" s="31"/>
      <c r="I754" s="31"/>
    </row>
    <row r="755" spans="2:9" ht="15.75" x14ac:dyDescent="0.25">
      <c r="B755" s="338"/>
      <c r="C755" s="29" t="s">
        <v>1976</v>
      </c>
      <c r="D755" s="29" t="s">
        <v>2036</v>
      </c>
      <c r="E755" s="31"/>
      <c r="F755" s="31"/>
      <c r="G755" s="31"/>
      <c r="H755" s="31"/>
      <c r="I755" s="31"/>
    </row>
    <row r="756" spans="2:9" ht="15.75" x14ac:dyDescent="0.25">
      <c r="B756" s="338"/>
      <c r="C756" s="29" t="s">
        <v>1976</v>
      </c>
      <c r="D756" s="29" t="s">
        <v>2038</v>
      </c>
      <c r="E756" s="31"/>
      <c r="F756" s="31"/>
      <c r="G756" s="31"/>
      <c r="H756" s="31"/>
      <c r="I756" s="31"/>
    </row>
    <row r="757" spans="2:9" ht="15.75" x14ac:dyDescent="0.25">
      <c r="B757" s="338"/>
      <c r="C757" s="29" t="s">
        <v>1976</v>
      </c>
      <c r="D757" s="29" t="s">
        <v>2040</v>
      </c>
      <c r="E757" s="31"/>
      <c r="F757" s="31"/>
      <c r="G757" s="31"/>
      <c r="H757" s="31"/>
      <c r="I757" s="31"/>
    </row>
    <row r="758" spans="2:9" ht="15.75" x14ac:dyDescent="0.25">
      <c r="B758" s="338"/>
      <c r="C758" s="29" t="s">
        <v>1976</v>
      </c>
      <c r="D758" s="29" t="s">
        <v>2043</v>
      </c>
      <c r="E758" s="31"/>
      <c r="F758" s="31"/>
      <c r="G758" s="31"/>
      <c r="H758" s="31"/>
      <c r="I758" s="31"/>
    </row>
    <row r="759" spans="2:9" ht="15.75" x14ac:dyDescent="0.25">
      <c r="B759" s="338"/>
      <c r="C759" s="29" t="s">
        <v>1976</v>
      </c>
      <c r="D759" s="29" t="s">
        <v>2059</v>
      </c>
      <c r="E759" s="31"/>
      <c r="F759" s="31"/>
      <c r="G759" s="31"/>
      <c r="H759" s="31"/>
      <c r="I759" s="31"/>
    </row>
    <row r="760" spans="2:9" ht="15.75" x14ac:dyDescent="0.25">
      <c r="B760" s="338"/>
      <c r="C760" s="29" t="s">
        <v>1976</v>
      </c>
      <c r="D760" s="29" t="s">
        <v>2061</v>
      </c>
      <c r="E760" s="31"/>
      <c r="F760" s="31"/>
      <c r="G760" s="31"/>
      <c r="H760" s="31"/>
      <c r="I760" s="31"/>
    </row>
    <row r="761" spans="2:9" ht="15.75" x14ac:dyDescent="0.25">
      <c r="B761" s="338"/>
      <c r="C761" s="29" t="s">
        <v>1976</v>
      </c>
      <c r="D761" s="29" t="s">
        <v>2063</v>
      </c>
      <c r="E761" s="31"/>
      <c r="F761" s="31"/>
      <c r="G761" s="31"/>
      <c r="H761" s="31"/>
      <c r="I761" s="31"/>
    </row>
    <row r="762" spans="2:9" ht="15.75" x14ac:dyDescent="0.25">
      <c r="B762" s="338"/>
      <c r="C762" s="29" t="s">
        <v>1976</v>
      </c>
      <c r="D762" s="29" t="s">
        <v>2067</v>
      </c>
      <c r="E762" s="31"/>
      <c r="F762" s="31"/>
      <c r="G762" s="31"/>
      <c r="H762" s="31"/>
      <c r="I762" s="31"/>
    </row>
    <row r="763" spans="2:9" ht="15.75" x14ac:dyDescent="0.25">
      <c r="B763" s="338"/>
      <c r="C763" s="29" t="s">
        <v>1976</v>
      </c>
      <c r="D763" s="29" t="s">
        <v>2069</v>
      </c>
      <c r="E763" s="31"/>
      <c r="F763" s="31"/>
      <c r="G763" s="31"/>
      <c r="H763" s="31"/>
      <c r="I763" s="31"/>
    </row>
    <row r="764" spans="2:9" ht="15.75" x14ac:dyDescent="0.25">
      <c r="B764" s="338"/>
      <c r="C764" s="29" t="s">
        <v>1976</v>
      </c>
      <c r="D764" s="29" t="s">
        <v>2071</v>
      </c>
      <c r="E764" s="31"/>
      <c r="F764" s="31"/>
      <c r="G764" s="31"/>
      <c r="H764" s="31"/>
      <c r="I764" s="31"/>
    </row>
    <row r="765" spans="2:9" ht="15.75" x14ac:dyDescent="0.25">
      <c r="B765" s="338"/>
      <c r="C765" s="29" t="s">
        <v>1976</v>
      </c>
      <c r="D765" s="29" t="s">
        <v>2073</v>
      </c>
      <c r="E765" s="31"/>
      <c r="F765" s="31"/>
      <c r="G765" s="31"/>
      <c r="H765" s="31"/>
      <c r="I765" s="31"/>
    </row>
    <row r="766" spans="2:9" ht="15.75" x14ac:dyDescent="0.25">
      <c r="B766" s="338"/>
      <c r="C766" s="29" t="s">
        <v>1976</v>
      </c>
      <c r="D766" s="29" t="s">
        <v>2075</v>
      </c>
      <c r="E766" s="31"/>
      <c r="F766" s="31"/>
      <c r="G766" s="31"/>
      <c r="H766" s="31"/>
      <c r="I766" s="31"/>
    </row>
    <row r="767" spans="2:9" ht="15.75" x14ac:dyDescent="0.25">
      <c r="B767" s="338"/>
      <c r="C767" s="29" t="s">
        <v>1976</v>
      </c>
      <c r="D767" s="29" t="s">
        <v>2077</v>
      </c>
      <c r="E767" s="31"/>
      <c r="F767" s="31"/>
      <c r="G767" s="31"/>
      <c r="H767" s="31"/>
      <c r="I767" s="31"/>
    </row>
    <row r="768" spans="2:9" ht="15.75" x14ac:dyDescent="0.25">
      <c r="B768" s="338"/>
      <c r="C768" s="29" t="s">
        <v>1976</v>
      </c>
      <c r="D768" s="29" t="s">
        <v>2079</v>
      </c>
      <c r="E768" s="31"/>
      <c r="F768" s="31"/>
      <c r="G768" s="31"/>
      <c r="H768" s="31"/>
      <c r="I768" s="31"/>
    </row>
    <row r="769" spans="2:9" ht="15.75" x14ac:dyDescent="0.25">
      <c r="B769" s="338"/>
      <c r="C769" s="29" t="s">
        <v>1976</v>
      </c>
      <c r="D769" s="29" t="s">
        <v>2082</v>
      </c>
      <c r="E769" s="31"/>
      <c r="F769" s="31"/>
      <c r="G769" s="31"/>
      <c r="H769" s="31"/>
      <c r="I769" s="31"/>
    </row>
    <row r="770" spans="2:9" ht="15.75" x14ac:dyDescent="0.25">
      <c r="B770" s="338"/>
      <c r="C770" s="29" t="s">
        <v>1976</v>
      </c>
      <c r="D770" s="29" t="s">
        <v>2084</v>
      </c>
      <c r="E770" s="31"/>
      <c r="F770" s="31"/>
      <c r="G770" s="31"/>
      <c r="H770" s="31"/>
      <c r="I770" s="31"/>
    </row>
    <row r="771" spans="2:9" ht="15.75" x14ac:dyDescent="0.25">
      <c r="B771" s="338"/>
      <c r="C771" s="29" t="s">
        <v>1976</v>
      </c>
      <c r="D771" s="29" t="s">
        <v>2089</v>
      </c>
      <c r="E771" s="31"/>
      <c r="F771" s="31"/>
      <c r="G771" s="31"/>
      <c r="H771" s="31"/>
      <c r="I771" s="31"/>
    </row>
    <row r="772" spans="2:9" ht="15.75" x14ac:dyDescent="0.25">
      <c r="B772" s="338"/>
      <c r="C772" s="29" t="s">
        <v>1976</v>
      </c>
      <c r="D772" s="29" t="s">
        <v>2119</v>
      </c>
      <c r="E772" s="31"/>
      <c r="F772" s="31"/>
      <c r="G772" s="31"/>
      <c r="H772" s="31"/>
      <c r="I772" s="31"/>
    </row>
    <row r="773" spans="2:9" ht="15.75" x14ac:dyDescent="0.25">
      <c r="B773" s="338"/>
      <c r="C773" s="29" t="s">
        <v>1976</v>
      </c>
      <c r="D773" s="29" t="s">
        <v>2122</v>
      </c>
      <c r="E773" s="31"/>
      <c r="F773" s="31"/>
      <c r="G773" s="31"/>
      <c r="H773" s="31"/>
      <c r="I773" s="31"/>
    </row>
    <row r="774" spans="2:9" ht="15.75" x14ac:dyDescent="0.25">
      <c r="B774" s="338"/>
      <c r="C774" s="29" t="s">
        <v>1976</v>
      </c>
      <c r="D774" s="29" t="s">
        <v>2124</v>
      </c>
      <c r="E774" s="31"/>
      <c r="F774" s="31"/>
      <c r="G774" s="31"/>
      <c r="H774" s="31"/>
      <c r="I774" s="31"/>
    </row>
    <row r="775" spans="2:9" ht="15.75" x14ac:dyDescent="0.25">
      <c r="B775" s="338"/>
      <c r="C775" s="29" t="s">
        <v>1976</v>
      </c>
      <c r="D775" s="29" t="s">
        <v>2129</v>
      </c>
      <c r="E775" s="31"/>
      <c r="F775" s="31"/>
      <c r="G775" s="31"/>
      <c r="H775" s="31"/>
      <c r="I775" s="31"/>
    </row>
    <row r="776" spans="2:9" ht="15.75" x14ac:dyDescent="0.25">
      <c r="B776" s="338"/>
      <c r="C776" s="29" t="s">
        <v>1976</v>
      </c>
      <c r="D776" s="29" t="s">
        <v>2135</v>
      </c>
      <c r="E776" s="31"/>
      <c r="F776" s="31"/>
      <c r="G776" s="31"/>
      <c r="H776" s="31"/>
      <c r="I776" s="31"/>
    </row>
    <row r="777" spans="2:9" ht="15.75" x14ac:dyDescent="0.25">
      <c r="B777" s="338"/>
      <c r="C777" s="29" t="s">
        <v>1976</v>
      </c>
      <c r="D777" s="29" t="s">
        <v>2140</v>
      </c>
      <c r="E777" s="31"/>
      <c r="F777" s="31"/>
      <c r="G777" s="31"/>
      <c r="H777" s="31"/>
      <c r="I777" s="31"/>
    </row>
    <row r="778" spans="2:9" ht="15.75" x14ac:dyDescent="0.25">
      <c r="B778" s="338"/>
      <c r="C778" s="29" t="s">
        <v>2152</v>
      </c>
      <c r="D778" s="29" t="s">
        <v>43</v>
      </c>
      <c r="E778" s="31"/>
      <c r="F778" s="31"/>
      <c r="G778" s="31"/>
      <c r="H778" s="31"/>
      <c r="I778" s="31"/>
    </row>
    <row r="779" spans="2:9" ht="15.75" x14ac:dyDescent="0.25">
      <c r="B779" s="338"/>
      <c r="C779" s="29" t="s">
        <v>2152</v>
      </c>
      <c r="D779" s="29" t="s">
        <v>1953</v>
      </c>
      <c r="E779" s="31"/>
      <c r="F779" s="31"/>
      <c r="G779" s="31"/>
      <c r="H779" s="31"/>
      <c r="I779" s="31"/>
    </row>
    <row r="780" spans="2:9" ht="15.75" x14ac:dyDescent="0.25">
      <c r="B780" s="338"/>
      <c r="C780" s="29" t="s">
        <v>2152</v>
      </c>
      <c r="D780" s="29" t="s">
        <v>1726</v>
      </c>
      <c r="E780" s="31"/>
      <c r="F780" s="31"/>
      <c r="G780" s="31"/>
      <c r="H780" s="31"/>
      <c r="I780" s="31"/>
    </row>
    <row r="781" spans="2:9" ht="15.75" x14ac:dyDescent="0.25">
      <c r="B781" s="338"/>
      <c r="C781" s="29" t="s">
        <v>2152</v>
      </c>
      <c r="D781" s="29" t="s">
        <v>1723</v>
      </c>
      <c r="E781" s="31"/>
      <c r="F781" s="31"/>
      <c r="G781" s="31"/>
      <c r="H781" s="31"/>
      <c r="I781" s="31"/>
    </row>
    <row r="782" spans="2:9" ht="15.75" x14ac:dyDescent="0.25">
      <c r="B782" s="338"/>
      <c r="C782" s="29" t="s">
        <v>2152</v>
      </c>
      <c r="D782" s="29" t="s">
        <v>2087</v>
      </c>
      <c r="E782" s="31"/>
      <c r="F782" s="31"/>
      <c r="G782" s="31"/>
      <c r="H782" s="31"/>
      <c r="I782" s="31"/>
    </row>
    <row r="783" spans="2:9" ht="15.75" x14ac:dyDescent="0.25">
      <c r="B783" s="338"/>
      <c r="C783" s="29" t="s">
        <v>2152</v>
      </c>
      <c r="D783" s="29" t="s">
        <v>1830</v>
      </c>
      <c r="E783" s="31"/>
      <c r="F783" s="31"/>
      <c r="G783" s="31"/>
      <c r="H783" s="31"/>
      <c r="I783" s="31"/>
    </row>
    <row r="784" spans="2:9" ht="15.75" x14ac:dyDescent="0.25">
      <c r="B784" s="338"/>
      <c r="C784" s="29" t="s">
        <v>2152</v>
      </c>
      <c r="D784" s="29" t="s">
        <v>1754</v>
      </c>
      <c r="E784" s="31"/>
      <c r="F784" s="31"/>
      <c r="G784" s="31"/>
      <c r="H784" s="31"/>
      <c r="I784" s="31"/>
    </row>
    <row r="785" spans="2:9" ht="15.75" x14ac:dyDescent="0.25">
      <c r="B785" s="338"/>
      <c r="C785" s="29" t="s">
        <v>2152</v>
      </c>
      <c r="D785" s="29" t="s">
        <v>1901</v>
      </c>
      <c r="E785" s="31"/>
      <c r="F785" s="31"/>
      <c r="G785" s="31"/>
      <c r="H785" s="31"/>
      <c r="I785" s="31"/>
    </row>
    <row r="786" spans="2:9" ht="15.75" x14ac:dyDescent="0.25">
      <c r="B786" s="338"/>
      <c r="C786" s="29" t="s">
        <v>2152</v>
      </c>
      <c r="D786" s="29" t="s">
        <v>2085</v>
      </c>
      <c r="E786" s="31"/>
      <c r="F786" s="31"/>
      <c r="G786" s="31"/>
      <c r="H786" s="31"/>
      <c r="I786" s="31"/>
    </row>
    <row r="787" spans="2:9" ht="15.75" x14ac:dyDescent="0.25">
      <c r="B787" s="338"/>
      <c r="C787" s="29" t="s">
        <v>2152</v>
      </c>
      <c r="D787" s="29" t="s">
        <v>1951</v>
      </c>
      <c r="E787" s="31"/>
      <c r="F787" s="31"/>
      <c r="G787" s="31"/>
      <c r="H787" s="31"/>
      <c r="I787" s="31"/>
    </row>
    <row r="788" spans="2:9" ht="15.75" x14ac:dyDescent="0.25">
      <c r="B788" s="338"/>
      <c r="C788" s="29" t="s">
        <v>2152</v>
      </c>
      <c r="D788" s="29" t="s">
        <v>2056</v>
      </c>
      <c r="E788" s="31"/>
      <c r="F788" s="31"/>
      <c r="G788" s="31"/>
      <c r="H788" s="31"/>
      <c r="I788" s="31"/>
    </row>
    <row r="789" spans="2:9" ht="15.75" x14ac:dyDescent="0.25">
      <c r="B789" s="338"/>
      <c r="C789" s="29" t="s">
        <v>2152</v>
      </c>
      <c r="D789" s="29" t="s">
        <v>2131</v>
      </c>
      <c r="E789" s="31"/>
      <c r="F789" s="31"/>
      <c r="G789" s="31"/>
      <c r="H789" s="31"/>
      <c r="I789" s="31"/>
    </row>
    <row r="790" spans="2:9" ht="15.75" x14ac:dyDescent="0.25">
      <c r="B790" s="338"/>
      <c r="C790" s="29" t="s">
        <v>2152</v>
      </c>
      <c r="D790" s="29" t="s">
        <v>2065</v>
      </c>
      <c r="E790" s="31"/>
      <c r="F790" s="31"/>
      <c r="G790" s="31"/>
      <c r="H790" s="31"/>
      <c r="I790" s="31"/>
    </row>
    <row r="791" spans="2:9" ht="15.75" x14ac:dyDescent="0.25">
      <c r="B791" s="338"/>
      <c r="C791" s="29" t="s">
        <v>2152</v>
      </c>
      <c r="D791" s="29" t="s">
        <v>2090</v>
      </c>
      <c r="E791" s="31"/>
      <c r="F791" s="31"/>
      <c r="G791" s="31"/>
      <c r="H791" s="31"/>
      <c r="I791" s="31"/>
    </row>
    <row r="792" spans="2:9" ht="15.75" x14ac:dyDescent="0.25">
      <c r="B792" s="338"/>
      <c r="C792" s="29" t="s">
        <v>2152</v>
      </c>
      <c r="D792" s="29" t="s">
        <v>1960</v>
      </c>
      <c r="E792" s="31"/>
      <c r="F792" s="31"/>
      <c r="G792" s="31"/>
      <c r="H792" s="31"/>
      <c r="I792" s="31"/>
    </row>
    <row r="793" spans="2:9" ht="15.75" x14ac:dyDescent="0.25">
      <c r="B793" s="338"/>
      <c r="C793" s="29" t="s">
        <v>2152</v>
      </c>
      <c r="D793" s="29" t="s">
        <v>2028</v>
      </c>
      <c r="E793" s="31"/>
      <c r="F793" s="31"/>
      <c r="G793" s="31"/>
      <c r="H793" s="31"/>
      <c r="I793" s="31"/>
    </row>
    <row r="794" spans="2:9" ht="15.75" x14ac:dyDescent="0.25">
      <c r="B794" s="338"/>
      <c r="C794" s="29" t="s">
        <v>2152</v>
      </c>
      <c r="D794" s="29" t="s">
        <v>1963</v>
      </c>
      <c r="E794" s="31"/>
      <c r="F794" s="31"/>
      <c r="G794" s="31"/>
      <c r="H794" s="31"/>
      <c r="I794" s="31"/>
    </row>
    <row r="795" spans="2:9" ht="15.75" x14ac:dyDescent="0.25">
      <c r="B795" s="338"/>
      <c r="C795" s="29" t="s">
        <v>2152</v>
      </c>
      <c r="D795" s="29" t="s">
        <v>1965</v>
      </c>
      <c r="E795" s="31"/>
      <c r="F795" s="31"/>
      <c r="G795" s="31"/>
      <c r="H795" s="31"/>
      <c r="I795" s="31"/>
    </row>
    <row r="796" spans="2:9" ht="15.75" x14ac:dyDescent="0.25">
      <c r="B796" s="338"/>
      <c r="C796" s="29" t="s">
        <v>2152</v>
      </c>
      <c r="D796" s="29" t="s">
        <v>1971</v>
      </c>
      <c r="E796" s="31"/>
      <c r="F796" s="31"/>
      <c r="G796" s="31"/>
      <c r="H796" s="31"/>
      <c r="I796" s="31"/>
    </row>
    <row r="797" spans="2:9" ht="15.75" x14ac:dyDescent="0.25">
      <c r="B797" s="338"/>
      <c r="C797" s="29" t="s">
        <v>2152</v>
      </c>
      <c r="D797" s="29" t="s">
        <v>1975</v>
      </c>
      <c r="E797" s="31"/>
      <c r="F797" s="31"/>
      <c r="G797" s="31"/>
      <c r="H797" s="31"/>
      <c r="I797" s="31"/>
    </row>
    <row r="798" spans="2:9" ht="15.75" x14ac:dyDescent="0.25">
      <c r="B798" s="338"/>
      <c r="C798" s="29" t="s">
        <v>2152</v>
      </c>
      <c r="D798" s="29" t="s">
        <v>2113</v>
      </c>
      <c r="E798" s="31"/>
      <c r="F798" s="31"/>
      <c r="G798" s="31"/>
      <c r="H798" s="31"/>
      <c r="I798" s="31"/>
    </row>
    <row r="799" spans="2:9" ht="15.75" x14ac:dyDescent="0.25">
      <c r="B799" s="338"/>
      <c r="C799" s="29" t="s">
        <v>2152</v>
      </c>
      <c r="D799" s="29" t="s">
        <v>1980</v>
      </c>
      <c r="E799" s="31"/>
      <c r="F799" s="31"/>
      <c r="G799" s="31"/>
      <c r="H799" s="31"/>
      <c r="I799" s="31"/>
    </row>
    <row r="800" spans="2:9" ht="15.75" x14ac:dyDescent="0.25">
      <c r="B800" s="338"/>
      <c r="C800" s="29" t="s">
        <v>2152</v>
      </c>
      <c r="D800" s="29" t="s">
        <v>1982</v>
      </c>
      <c r="E800" s="31"/>
      <c r="F800" s="31"/>
      <c r="G800" s="31"/>
      <c r="H800" s="31"/>
      <c r="I800" s="31"/>
    </row>
    <row r="801" spans="2:9" ht="15.75" x14ac:dyDescent="0.25">
      <c r="B801" s="338"/>
      <c r="C801" s="29" t="s">
        <v>2152</v>
      </c>
      <c r="D801" s="29" t="s">
        <v>1987</v>
      </c>
      <c r="E801" s="31"/>
      <c r="F801" s="31"/>
      <c r="G801" s="31"/>
      <c r="H801" s="31"/>
      <c r="I801" s="31"/>
    </row>
    <row r="802" spans="2:9" ht="15.75" x14ac:dyDescent="0.25">
      <c r="B802" s="338"/>
      <c r="C802" s="29" t="s">
        <v>2152</v>
      </c>
      <c r="D802" s="29" t="s">
        <v>1990</v>
      </c>
      <c r="E802" s="31"/>
      <c r="F802" s="31"/>
      <c r="G802" s="31"/>
      <c r="H802" s="31"/>
      <c r="I802" s="31"/>
    </row>
    <row r="803" spans="2:9" ht="15.75" x14ac:dyDescent="0.25">
      <c r="B803" s="338"/>
      <c r="C803" s="29" t="s">
        <v>2152</v>
      </c>
      <c r="D803" s="29" t="s">
        <v>2115</v>
      </c>
      <c r="E803" s="31"/>
      <c r="F803" s="31"/>
      <c r="G803" s="31"/>
      <c r="H803" s="31"/>
      <c r="I803" s="31"/>
    </row>
    <row r="804" spans="2:9" ht="15.75" x14ac:dyDescent="0.25">
      <c r="B804" s="338"/>
      <c r="C804" s="29" t="s">
        <v>2152</v>
      </c>
      <c r="D804" s="29" t="s">
        <v>1992</v>
      </c>
      <c r="E804" s="31"/>
      <c r="F804" s="31"/>
      <c r="G804" s="31"/>
      <c r="H804" s="31"/>
      <c r="I804" s="31"/>
    </row>
    <row r="805" spans="2:9" ht="15.75" x14ac:dyDescent="0.25">
      <c r="B805" s="338"/>
      <c r="C805" s="29" t="s">
        <v>2152</v>
      </c>
      <c r="D805" s="29" t="s">
        <v>1997</v>
      </c>
      <c r="E805" s="31"/>
      <c r="F805" s="31"/>
      <c r="G805" s="31"/>
      <c r="H805" s="31"/>
      <c r="I805" s="31"/>
    </row>
    <row r="806" spans="2:9" ht="15.75" x14ac:dyDescent="0.25">
      <c r="B806" s="338"/>
      <c r="C806" s="29" t="s">
        <v>2152</v>
      </c>
      <c r="D806" s="29" t="s">
        <v>2000</v>
      </c>
      <c r="E806" s="31"/>
      <c r="F806" s="31"/>
      <c r="G806" s="31"/>
      <c r="H806" s="31"/>
      <c r="I806" s="31"/>
    </row>
    <row r="807" spans="2:9" ht="15.75" x14ac:dyDescent="0.25">
      <c r="B807" s="338"/>
      <c r="C807" s="29" t="s">
        <v>2152</v>
      </c>
      <c r="D807" s="29" t="s">
        <v>2002</v>
      </c>
      <c r="E807" s="31"/>
      <c r="F807" s="31"/>
      <c r="G807" s="31"/>
      <c r="H807" s="31"/>
      <c r="I807" s="31"/>
    </row>
    <row r="808" spans="2:9" ht="15.75" x14ac:dyDescent="0.25">
      <c r="B808" s="338"/>
      <c r="C808" s="29" t="s">
        <v>2152</v>
      </c>
      <c r="D808" s="29" t="s">
        <v>2004</v>
      </c>
      <c r="E808" s="31"/>
      <c r="F808" s="31"/>
      <c r="G808" s="31"/>
      <c r="H808" s="31"/>
      <c r="I808" s="31"/>
    </row>
    <row r="809" spans="2:9" ht="15.75" x14ac:dyDescent="0.25">
      <c r="B809" s="338"/>
      <c r="C809" s="29" t="s">
        <v>2152</v>
      </c>
      <c r="D809" s="29" t="s">
        <v>2006</v>
      </c>
      <c r="E809" s="31"/>
      <c r="F809" s="31"/>
      <c r="G809" s="31"/>
      <c r="H809" s="31"/>
      <c r="I809" s="31"/>
    </row>
    <row r="810" spans="2:9" ht="15.75" x14ac:dyDescent="0.25">
      <c r="B810" s="338"/>
      <c r="C810" s="29" t="s">
        <v>2152</v>
      </c>
      <c r="D810" s="29" t="s">
        <v>2133</v>
      </c>
      <c r="E810" s="31"/>
      <c r="F810" s="31"/>
      <c r="G810" s="31"/>
      <c r="H810" s="31"/>
      <c r="I810" s="31"/>
    </row>
    <row r="811" spans="2:9" ht="15.75" x14ac:dyDescent="0.25">
      <c r="B811" s="338"/>
      <c r="C811" s="29" t="s">
        <v>2152</v>
      </c>
      <c r="D811" s="29" t="s">
        <v>2137</v>
      </c>
      <c r="E811" s="31"/>
      <c r="F811" s="31"/>
      <c r="G811" s="31"/>
      <c r="H811" s="31"/>
      <c r="I811" s="31"/>
    </row>
    <row r="812" spans="2:9" ht="15.75" x14ac:dyDescent="0.25">
      <c r="B812" s="338"/>
      <c r="C812" s="29" t="s">
        <v>2152</v>
      </c>
      <c r="D812" s="29" t="s">
        <v>2015</v>
      </c>
      <c r="E812" s="31"/>
      <c r="F812" s="31"/>
      <c r="G812" s="31"/>
      <c r="H812" s="31"/>
      <c r="I812" s="31"/>
    </row>
    <row r="813" spans="2:9" ht="15.75" x14ac:dyDescent="0.25">
      <c r="B813" s="338"/>
      <c r="C813" s="29" t="s">
        <v>2152</v>
      </c>
      <c r="D813" s="29" t="s">
        <v>2017</v>
      </c>
      <c r="E813" s="31"/>
      <c r="F813" s="31"/>
      <c r="G813" s="31"/>
      <c r="H813" s="31"/>
      <c r="I813" s="31"/>
    </row>
    <row r="814" spans="2:9" ht="15.75" x14ac:dyDescent="0.25">
      <c r="B814" s="338"/>
      <c r="C814" s="29" t="s">
        <v>2152</v>
      </c>
      <c r="D814" s="29" t="s">
        <v>2019</v>
      </c>
      <c r="E814" s="31"/>
      <c r="F814" s="31"/>
      <c r="G814" s="31"/>
      <c r="H814" s="31"/>
      <c r="I814" s="31"/>
    </row>
    <row r="815" spans="2:9" ht="15.75" x14ac:dyDescent="0.25">
      <c r="B815" s="338"/>
      <c r="C815" s="29" t="s">
        <v>2152</v>
      </c>
      <c r="D815" s="29" t="s">
        <v>2021</v>
      </c>
      <c r="E815" s="31"/>
      <c r="F815" s="31"/>
      <c r="G815" s="31"/>
      <c r="H815" s="31"/>
      <c r="I815" s="31"/>
    </row>
    <row r="816" spans="2:9" ht="15.75" x14ac:dyDescent="0.25">
      <c r="B816" s="338"/>
      <c r="C816" s="29" t="s">
        <v>2152</v>
      </c>
      <c r="D816" s="29" t="s">
        <v>2030</v>
      </c>
      <c r="E816" s="31"/>
      <c r="F816" s="31"/>
      <c r="G816" s="31"/>
      <c r="H816" s="31"/>
      <c r="I816" s="31"/>
    </row>
    <row r="817" spans="2:9" ht="15.75" x14ac:dyDescent="0.25">
      <c r="B817" s="338"/>
      <c r="C817" s="29" t="s">
        <v>2152</v>
      </c>
      <c r="D817" s="29" t="s">
        <v>2032</v>
      </c>
      <c r="E817" s="31"/>
      <c r="F817" s="31"/>
      <c r="G817" s="31"/>
      <c r="H817" s="31"/>
      <c r="I817" s="31"/>
    </row>
    <row r="818" spans="2:9" ht="15.75" x14ac:dyDescent="0.25">
      <c r="B818" s="338"/>
      <c r="C818" s="29" t="s">
        <v>2152</v>
      </c>
      <c r="D818" s="29" t="s">
        <v>2034</v>
      </c>
      <c r="E818" s="31"/>
      <c r="F818" s="31"/>
      <c r="G818" s="31"/>
      <c r="H818" s="31"/>
      <c r="I818" s="31"/>
    </row>
    <row r="819" spans="2:9" ht="15.75" x14ac:dyDescent="0.25">
      <c r="B819" s="338"/>
      <c r="C819" s="29" t="s">
        <v>2152</v>
      </c>
      <c r="D819" s="29" t="s">
        <v>2036</v>
      </c>
      <c r="E819" s="31"/>
      <c r="F819" s="31"/>
      <c r="G819" s="31"/>
      <c r="H819" s="31"/>
      <c r="I819" s="31"/>
    </row>
    <row r="820" spans="2:9" ht="15.75" x14ac:dyDescent="0.25">
      <c r="B820" s="338"/>
      <c r="C820" s="29" t="s">
        <v>2152</v>
      </c>
      <c r="D820" s="29" t="s">
        <v>2038</v>
      </c>
      <c r="E820" s="31"/>
      <c r="F820" s="31"/>
      <c r="G820" s="31"/>
      <c r="H820" s="31"/>
      <c r="I820" s="31"/>
    </row>
    <row r="821" spans="2:9" ht="15.75" x14ac:dyDescent="0.25">
      <c r="B821" s="338"/>
      <c r="C821" s="29" t="s">
        <v>2152</v>
      </c>
      <c r="D821" s="29" t="s">
        <v>2040</v>
      </c>
      <c r="E821" s="31"/>
      <c r="F821" s="31"/>
      <c r="G821" s="31"/>
      <c r="H821" s="31"/>
      <c r="I821" s="31"/>
    </row>
    <row r="822" spans="2:9" ht="15.75" x14ac:dyDescent="0.25">
      <c r="B822" s="338"/>
      <c r="C822" s="29" t="s">
        <v>2152</v>
      </c>
      <c r="D822" s="29" t="s">
        <v>2043</v>
      </c>
      <c r="E822" s="31"/>
      <c r="F822" s="31"/>
      <c r="G822" s="31"/>
      <c r="H822" s="31"/>
      <c r="I822" s="31"/>
    </row>
    <row r="823" spans="2:9" ht="15.75" x14ac:dyDescent="0.25">
      <c r="B823" s="338"/>
      <c r="C823" s="29" t="s">
        <v>2152</v>
      </c>
      <c r="D823" s="29" t="s">
        <v>2059</v>
      </c>
      <c r="E823" s="31"/>
      <c r="F823" s="31"/>
      <c r="G823" s="31"/>
      <c r="H823" s="31"/>
      <c r="I823" s="31"/>
    </row>
    <row r="824" spans="2:9" ht="15.75" x14ac:dyDescent="0.25">
      <c r="B824" s="338"/>
      <c r="C824" s="29" t="s">
        <v>2152</v>
      </c>
      <c r="D824" s="29" t="s">
        <v>2061</v>
      </c>
      <c r="E824" s="31"/>
      <c r="F824" s="31"/>
      <c r="G824" s="31"/>
      <c r="H824" s="31"/>
      <c r="I824" s="31"/>
    </row>
    <row r="825" spans="2:9" ht="15.75" x14ac:dyDescent="0.25">
      <c r="B825" s="338"/>
      <c r="C825" s="29" t="s">
        <v>2152</v>
      </c>
      <c r="D825" s="29" t="s">
        <v>2063</v>
      </c>
      <c r="E825" s="31"/>
      <c r="F825" s="31"/>
      <c r="G825" s="31"/>
      <c r="H825" s="31"/>
      <c r="I825" s="31"/>
    </row>
    <row r="826" spans="2:9" ht="15.75" x14ac:dyDescent="0.25">
      <c r="B826" s="338"/>
      <c r="C826" s="29" t="s">
        <v>2152</v>
      </c>
      <c r="D826" s="29" t="s">
        <v>2067</v>
      </c>
      <c r="E826" s="31"/>
      <c r="F826" s="31"/>
      <c r="G826" s="31"/>
      <c r="H826" s="31"/>
      <c r="I826" s="31"/>
    </row>
    <row r="827" spans="2:9" ht="15.75" x14ac:dyDescent="0.25">
      <c r="B827" s="338"/>
      <c r="C827" s="29" t="s">
        <v>2152</v>
      </c>
      <c r="D827" s="29" t="s">
        <v>2069</v>
      </c>
      <c r="E827" s="31"/>
      <c r="F827" s="31"/>
      <c r="G827" s="31"/>
      <c r="H827" s="31"/>
      <c r="I827" s="31"/>
    </row>
    <row r="828" spans="2:9" ht="15.75" x14ac:dyDescent="0.25">
      <c r="B828" s="338"/>
      <c r="C828" s="29" t="s">
        <v>2152</v>
      </c>
      <c r="D828" s="29" t="s">
        <v>2071</v>
      </c>
      <c r="E828" s="31"/>
      <c r="F828" s="31"/>
      <c r="G828" s="31"/>
      <c r="H828" s="31"/>
      <c r="I828" s="31"/>
    </row>
    <row r="829" spans="2:9" ht="15.75" x14ac:dyDescent="0.25">
      <c r="B829" s="338"/>
      <c r="C829" s="29" t="s">
        <v>2152</v>
      </c>
      <c r="D829" s="29" t="s">
        <v>2073</v>
      </c>
      <c r="E829" s="31"/>
      <c r="F829" s="31"/>
      <c r="G829" s="31"/>
      <c r="H829" s="31"/>
      <c r="I829" s="31"/>
    </row>
    <row r="830" spans="2:9" ht="15.75" x14ac:dyDescent="0.25">
      <c r="B830" s="338"/>
      <c r="C830" s="29" t="s">
        <v>2152</v>
      </c>
      <c r="D830" s="29" t="s">
        <v>2075</v>
      </c>
      <c r="E830" s="31"/>
      <c r="F830" s="31"/>
      <c r="G830" s="31"/>
      <c r="H830" s="31"/>
      <c r="I830" s="31"/>
    </row>
    <row r="831" spans="2:9" ht="15.75" x14ac:dyDescent="0.25">
      <c r="B831" s="338"/>
      <c r="C831" s="29" t="s">
        <v>2152</v>
      </c>
      <c r="D831" s="29" t="s">
        <v>2077</v>
      </c>
      <c r="E831" s="31"/>
      <c r="F831" s="31"/>
      <c r="G831" s="31"/>
      <c r="H831" s="31"/>
      <c r="I831" s="31"/>
    </row>
    <row r="832" spans="2:9" ht="15.75" x14ac:dyDescent="0.25">
      <c r="B832" s="338"/>
      <c r="C832" s="29" t="s">
        <v>2152</v>
      </c>
      <c r="D832" s="29" t="s">
        <v>2079</v>
      </c>
      <c r="E832" s="31"/>
      <c r="F832" s="31"/>
      <c r="G832" s="31"/>
      <c r="H832" s="31"/>
      <c r="I832" s="31"/>
    </row>
    <row r="833" spans="2:9" ht="15.75" x14ac:dyDescent="0.25">
      <c r="B833" s="338"/>
      <c r="C833" s="29" t="s">
        <v>2152</v>
      </c>
      <c r="D833" s="29" t="s">
        <v>2082</v>
      </c>
      <c r="E833" s="31"/>
      <c r="F833" s="31"/>
      <c r="G833" s="31"/>
      <c r="H833" s="31"/>
      <c r="I833" s="31"/>
    </row>
    <row r="834" spans="2:9" ht="15.75" x14ac:dyDescent="0.25">
      <c r="B834" s="338"/>
      <c r="C834" s="29" t="s">
        <v>2152</v>
      </c>
      <c r="D834" s="29" t="s">
        <v>2084</v>
      </c>
      <c r="E834" s="31"/>
      <c r="F834" s="31"/>
      <c r="G834" s="31"/>
      <c r="H834" s="31"/>
      <c r="I834" s="31"/>
    </row>
    <row r="835" spans="2:9" ht="15.75" x14ac:dyDescent="0.25">
      <c r="B835" s="338"/>
      <c r="C835" s="29" t="s">
        <v>2152</v>
      </c>
      <c r="D835" s="29" t="s">
        <v>2089</v>
      </c>
      <c r="E835" s="31"/>
      <c r="F835" s="31"/>
      <c r="G835" s="31"/>
      <c r="H835" s="31"/>
      <c r="I835" s="31"/>
    </row>
    <row r="836" spans="2:9" ht="15.75" x14ac:dyDescent="0.25">
      <c r="B836" s="338"/>
      <c r="C836" s="29" t="s">
        <v>2152</v>
      </c>
      <c r="D836" s="29" t="s">
        <v>2119</v>
      </c>
      <c r="E836" s="31"/>
      <c r="F836" s="31"/>
      <c r="G836" s="31"/>
      <c r="H836" s="31"/>
      <c r="I836" s="31"/>
    </row>
    <row r="837" spans="2:9" ht="15.75" x14ac:dyDescent="0.25">
      <c r="B837" s="338"/>
      <c r="C837" s="29" t="s">
        <v>2152</v>
      </c>
      <c r="D837" s="29" t="s">
        <v>2122</v>
      </c>
      <c r="E837" s="31"/>
      <c r="F837" s="31"/>
      <c r="G837" s="31"/>
      <c r="H837" s="31"/>
      <c r="I837" s="31"/>
    </row>
    <row r="838" spans="2:9" ht="15.75" x14ac:dyDescent="0.25">
      <c r="B838" s="338"/>
      <c r="C838" s="29" t="s">
        <v>2152</v>
      </c>
      <c r="D838" s="29" t="s">
        <v>2124</v>
      </c>
      <c r="E838" s="31"/>
      <c r="F838" s="31"/>
      <c r="G838" s="31"/>
      <c r="H838" s="31"/>
      <c r="I838" s="31"/>
    </row>
    <row r="839" spans="2:9" ht="15.75" x14ac:dyDescent="0.25">
      <c r="B839" s="338"/>
      <c r="C839" s="29" t="s">
        <v>2152</v>
      </c>
      <c r="D839" s="29" t="s">
        <v>2129</v>
      </c>
      <c r="E839" s="31"/>
      <c r="F839" s="31"/>
      <c r="G839" s="31"/>
      <c r="H839" s="31"/>
      <c r="I839" s="31"/>
    </row>
    <row r="840" spans="2:9" ht="15.75" x14ac:dyDescent="0.25">
      <c r="B840" s="338"/>
      <c r="C840" s="29" t="s">
        <v>2152</v>
      </c>
      <c r="D840" s="29" t="s">
        <v>2135</v>
      </c>
      <c r="E840" s="31"/>
      <c r="F840" s="31"/>
      <c r="G840" s="31"/>
      <c r="H840" s="31"/>
      <c r="I840" s="31"/>
    </row>
    <row r="841" spans="2:9" ht="15.75" x14ac:dyDescent="0.25">
      <c r="B841" s="338"/>
      <c r="C841" s="29" t="s">
        <v>2152</v>
      </c>
      <c r="D841" s="29" t="s">
        <v>2140</v>
      </c>
      <c r="E841" s="31"/>
      <c r="F841" s="31"/>
      <c r="G841" s="31"/>
      <c r="H841" s="31"/>
      <c r="I841" s="31"/>
    </row>
    <row r="842" spans="2:9" ht="15.75" x14ac:dyDescent="0.25">
      <c r="B842" s="338"/>
      <c r="C842" s="29" t="s">
        <v>1983</v>
      </c>
      <c r="D842" s="29" t="s">
        <v>43</v>
      </c>
      <c r="E842" s="31"/>
      <c r="F842" s="31"/>
      <c r="G842" s="31"/>
      <c r="H842" s="31"/>
      <c r="I842" s="31"/>
    </row>
    <row r="843" spans="2:9" ht="15.75" x14ac:dyDescent="0.25">
      <c r="B843" s="338"/>
      <c r="C843" s="29" t="s">
        <v>1983</v>
      </c>
      <c r="D843" s="29" t="s">
        <v>1953</v>
      </c>
      <c r="E843" s="31"/>
      <c r="F843" s="31"/>
      <c r="G843" s="31"/>
      <c r="H843" s="31"/>
      <c r="I843" s="31"/>
    </row>
    <row r="844" spans="2:9" ht="15.75" x14ac:dyDescent="0.25">
      <c r="B844" s="338"/>
      <c r="C844" s="29" t="s">
        <v>1983</v>
      </c>
      <c r="D844" s="29" t="s">
        <v>1726</v>
      </c>
      <c r="E844" s="31"/>
      <c r="F844" s="31"/>
      <c r="G844" s="31"/>
      <c r="H844" s="31"/>
      <c r="I844" s="31"/>
    </row>
    <row r="845" spans="2:9" ht="15.75" x14ac:dyDescent="0.25">
      <c r="B845" s="338"/>
      <c r="C845" s="29" t="s">
        <v>1983</v>
      </c>
      <c r="D845" s="29" t="s">
        <v>1723</v>
      </c>
      <c r="E845" s="31"/>
      <c r="F845" s="31"/>
      <c r="G845" s="31"/>
      <c r="H845" s="31"/>
      <c r="I845" s="31"/>
    </row>
    <row r="846" spans="2:9" ht="15.75" x14ac:dyDescent="0.25">
      <c r="B846" s="338"/>
      <c r="C846" s="29" t="s">
        <v>1983</v>
      </c>
      <c r="D846" s="29" t="s">
        <v>2087</v>
      </c>
      <c r="E846" s="31"/>
      <c r="F846" s="31"/>
      <c r="G846" s="31"/>
      <c r="H846" s="31"/>
      <c r="I846" s="31"/>
    </row>
    <row r="847" spans="2:9" ht="15.75" x14ac:dyDescent="0.25">
      <c r="B847" s="338"/>
      <c r="C847" s="29" t="s">
        <v>1983</v>
      </c>
      <c r="D847" s="29" t="s">
        <v>1830</v>
      </c>
      <c r="E847" s="31"/>
      <c r="F847" s="31"/>
      <c r="G847" s="31"/>
      <c r="H847" s="31"/>
      <c r="I847" s="31"/>
    </row>
    <row r="848" spans="2:9" ht="15.75" x14ac:dyDescent="0.25">
      <c r="B848" s="338"/>
      <c r="C848" s="29" t="s">
        <v>1983</v>
      </c>
      <c r="D848" s="29" t="s">
        <v>1754</v>
      </c>
      <c r="E848" s="31"/>
      <c r="F848" s="31"/>
      <c r="G848" s="31"/>
      <c r="H848" s="31"/>
      <c r="I848" s="31"/>
    </row>
    <row r="849" spans="2:9" ht="15.75" x14ac:dyDescent="0.25">
      <c r="B849" s="338"/>
      <c r="C849" s="29" t="s">
        <v>1983</v>
      </c>
      <c r="D849" s="29" t="s">
        <v>1901</v>
      </c>
      <c r="E849" s="31"/>
      <c r="F849" s="31"/>
      <c r="G849" s="31"/>
      <c r="H849" s="31"/>
      <c r="I849" s="31"/>
    </row>
    <row r="850" spans="2:9" ht="15.75" x14ac:dyDescent="0.25">
      <c r="B850" s="338"/>
      <c r="C850" s="29" t="s">
        <v>1983</v>
      </c>
      <c r="D850" s="29" t="s">
        <v>2085</v>
      </c>
      <c r="E850" s="31"/>
      <c r="F850" s="31"/>
      <c r="G850" s="31"/>
      <c r="H850" s="31"/>
      <c r="I850" s="31"/>
    </row>
    <row r="851" spans="2:9" ht="15.75" x14ac:dyDescent="0.25">
      <c r="B851" s="338"/>
      <c r="C851" s="29" t="s">
        <v>1983</v>
      </c>
      <c r="D851" s="29" t="s">
        <v>1951</v>
      </c>
      <c r="E851" s="31"/>
      <c r="F851" s="31"/>
      <c r="G851" s="31"/>
      <c r="H851" s="31"/>
      <c r="I851" s="31"/>
    </row>
    <row r="852" spans="2:9" ht="15.75" x14ac:dyDescent="0.25">
      <c r="B852" s="338"/>
      <c r="C852" s="29" t="s">
        <v>1983</v>
      </c>
      <c r="D852" s="29" t="s">
        <v>2056</v>
      </c>
      <c r="E852" s="31"/>
      <c r="F852" s="31"/>
      <c r="G852" s="31"/>
      <c r="H852" s="31"/>
      <c r="I852" s="31"/>
    </row>
    <row r="853" spans="2:9" ht="15.75" x14ac:dyDescent="0.25">
      <c r="B853" s="338"/>
      <c r="C853" s="29" t="s">
        <v>1983</v>
      </c>
      <c r="D853" s="29" t="s">
        <v>2131</v>
      </c>
      <c r="E853" s="31"/>
      <c r="F853" s="31"/>
      <c r="G853" s="31"/>
      <c r="H853" s="31"/>
      <c r="I853" s="31"/>
    </row>
    <row r="854" spans="2:9" ht="15.75" x14ac:dyDescent="0.25">
      <c r="B854" s="338"/>
      <c r="C854" s="29" t="s">
        <v>1983</v>
      </c>
      <c r="D854" s="29" t="s">
        <v>2065</v>
      </c>
      <c r="E854" s="31"/>
      <c r="F854" s="31"/>
      <c r="G854" s="31"/>
      <c r="H854" s="31"/>
      <c r="I854" s="31"/>
    </row>
    <row r="855" spans="2:9" ht="15.75" x14ac:dyDescent="0.25">
      <c r="B855" s="338"/>
      <c r="C855" s="29" t="s">
        <v>1983</v>
      </c>
      <c r="D855" s="29" t="s">
        <v>2090</v>
      </c>
      <c r="E855" s="31"/>
      <c r="F855" s="31"/>
      <c r="G855" s="31"/>
      <c r="H855" s="31"/>
      <c r="I855" s="31"/>
    </row>
    <row r="856" spans="2:9" ht="15.75" x14ac:dyDescent="0.25">
      <c r="B856" s="338"/>
      <c r="C856" s="29" t="s">
        <v>1983</v>
      </c>
      <c r="D856" s="29" t="s">
        <v>1960</v>
      </c>
      <c r="E856" s="31"/>
      <c r="F856" s="31"/>
      <c r="G856" s="31"/>
      <c r="H856" s="31"/>
      <c r="I856" s="31"/>
    </row>
    <row r="857" spans="2:9" ht="15.75" x14ac:dyDescent="0.25">
      <c r="B857" s="338"/>
      <c r="C857" s="29" t="s">
        <v>1983</v>
      </c>
      <c r="D857" s="29" t="s">
        <v>2028</v>
      </c>
      <c r="E857" s="31"/>
      <c r="F857" s="31"/>
      <c r="G857" s="31"/>
      <c r="H857" s="31"/>
      <c r="I857" s="31"/>
    </row>
    <row r="858" spans="2:9" ht="15.75" x14ac:dyDescent="0.25">
      <c r="B858" s="338"/>
      <c r="C858" s="29" t="s">
        <v>1983</v>
      </c>
      <c r="D858" s="29" t="s">
        <v>1963</v>
      </c>
      <c r="E858" s="31"/>
      <c r="F858" s="31"/>
      <c r="G858" s="31"/>
      <c r="H858" s="31"/>
      <c r="I858" s="31"/>
    </row>
    <row r="859" spans="2:9" ht="15.75" x14ac:dyDescent="0.25">
      <c r="B859" s="338"/>
      <c r="C859" s="29" t="s">
        <v>1983</v>
      </c>
      <c r="D859" s="29" t="s">
        <v>1965</v>
      </c>
      <c r="E859" s="31"/>
      <c r="F859" s="31"/>
      <c r="G859" s="31"/>
      <c r="H859" s="31"/>
      <c r="I859" s="31"/>
    </row>
    <row r="860" spans="2:9" ht="15.75" x14ac:dyDescent="0.25">
      <c r="B860" s="338"/>
      <c r="C860" s="29" t="s">
        <v>1983</v>
      </c>
      <c r="D860" s="29" t="s">
        <v>1971</v>
      </c>
      <c r="E860" s="31"/>
      <c r="F860" s="31"/>
      <c r="G860" s="31"/>
      <c r="H860" s="31"/>
      <c r="I860" s="31"/>
    </row>
    <row r="861" spans="2:9" ht="15.75" x14ac:dyDescent="0.25">
      <c r="B861" s="338"/>
      <c r="C861" s="29" t="s">
        <v>1983</v>
      </c>
      <c r="D861" s="29" t="s">
        <v>1975</v>
      </c>
      <c r="E861" s="31"/>
      <c r="F861" s="31"/>
      <c r="G861" s="31"/>
      <c r="H861" s="31"/>
      <c r="I861" s="31"/>
    </row>
    <row r="862" spans="2:9" ht="15.75" x14ac:dyDescent="0.25">
      <c r="B862" s="338"/>
      <c r="C862" s="29" t="s">
        <v>1983</v>
      </c>
      <c r="D862" s="29" t="s">
        <v>2113</v>
      </c>
      <c r="E862" s="31"/>
      <c r="F862" s="31"/>
      <c r="G862" s="31"/>
      <c r="H862" s="31"/>
      <c r="I862" s="31"/>
    </row>
    <row r="863" spans="2:9" ht="15.75" x14ac:dyDescent="0.25">
      <c r="B863" s="338"/>
      <c r="C863" s="29" t="s">
        <v>1983</v>
      </c>
      <c r="D863" s="29" t="s">
        <v>1980</v>
      </c>
      <c r="E863" s="31"/>
      <c r="F863" s="31"/>
      <c r="G863" s="31"/>
      <c r="H863" s="31"/>
      <c r="I863" s="31"/>
    </row>
    <row r="864" spans="2:9" ht="15.75" x14ac:dyDescent="0.25">
      <c r="B864" s="338"/>
      <c r="C864" s="29" t="s">
        <v>1983</v>
      </c>
      <c r="D864" s="29" t="s">
        <v>1982</v>
      </c>
      <c r="E864" s="31"/>
      <c r="F864" s="31"/>
      <c r="G864" s="31"/>
      <c r="H864" s="31"/>
      <c r="I864" s="31"/>
    </row>
    <row r="865" spans="2:9" ht="15.75" x14ac:dyDescent="0.25">
      <c r="B865" s="338"/>
      <c r="C865" s="29" t="s">
        <v>1983</v>
      </c>
      <c r="D865" s="29" t="s">
        <v>1987</v>
      </c>
      <c r="E865" s="31"/>
      <c r="F865" s="31"/>
      <c r="G865" s="31"/>
      <c r="H865" s="31"/>
      <c r="I865" s="31"/>
    </row>
    <row r="866" spans="2:9" ht="15.75" x14ac:dyDescent="0.25">
      <c r="B866" s="338"/>
      <c r="C866" s="29" t="s">
        <v>1983</v>
      </c>
      <c r="D866" s="29" t="s">
        <v>1990</v>
      </c>
      <c r="E866" s="31"/>
      <c r="F866" s="31"/>
      <c r="G866" s="31"/>
      <c r="H866" s="31"/>
      <c r="I866" s="31"/>
    </row>
    <row r="867" spans="2:9" ht="15.75" x14ac:dyDescent="0.25">
      <c r="B867" s="338"/>
      <c r="C867" s="29" t="s">
        <v>1983</v>
      </c>
      <c r="D867" s="29" t="s">
        <v>2115</v>
      </c>
      <c r="E867" s="31"/>
      <c r="F867" s="31"/>
      <c r="G867" s="31"/>
      <c r="H867" s="31"/>
      <c r="I867" s="31"/>
    </row>
    <row r="868" spans="2:9" ht="15.75" x14ac:dyDescent="0.25">
      <c r="B868" s="338"/>
      <c r="C868" s="29" t="s">
        <v>1983</v>
      </c>
      <c r="D868" s="29" t="s">
        <v>1992</v>
      </c>
      <c r="E868" s="31"/>
      <c r="F868" s="31"/>
      <c r="G868" s="31"/>
      <c r="H868" s="31"/>
      <c r="I868" s="31"/>
    </row>
    <row r="869" spans="2:9" ht="15.75" x14ac:dyDescent="0.25">
      <c r="B869" s="338"/>
      <c r="C869" s="29" t="s">
        <v>1983</v>
      </c>
      <c r="D869" s="29" t="s">
        <v>1997</v>
      </c>
      <c r="E869" s="31"/>
      <c r="F869" s="31"/>
      <c r="G869" s="31"/>
      <c r="H869" s="31"/>
      <c r="I869" s="31"/>
    </row>
    <row r="870" spans="2:9" ht="15.75" x14ac:dyDescent="0.25">
      <c r="B870" s="338"/>
      <c r="C870" s="29" t="s">
        <v>1983</v>
      </c>
      <c r="D870" s="29" t="s">
        <v>2000</v>
      </c>
      <c r="E870" s="31"/>
      <c r="F870" s="31"/>
      <c r="G870" s="31"/>
      <c r="H870" s="31"/>
      <c r="I870" s="31"/>
    </row>
    <row r="871" spans="2:9" ht="15.75" x14ac:dyDescent="0.25">
      <c r="B871" s="338"/>
      <c r="C871" s="29" t="s">
        <v>1983</v>
      </c>
      <c r="D871" s="29" t="s">
        <v>2002</v>
      </c>
      <c r="E871" s="31"/>
      <c r="F871" s="31"/>
      <c r="G871" s="31"/>
      <c r="H871" s="31"/>
      <c r="I871" s="31"/>
    </row>
    <row r="872" spans="2:9" ht="15.75" x14ac:dyDescent="0.25">
      <c r="B872" s="338"/>
      <c r="C872" s="29" t="s">
        <v>1983</v>
      </c>
      <c r="D872" s="29" t="s">
        <v>2004</v>
      </c>
      <c r="E872" s="31"/>
      <c r="F872" s="31"/>
      <c r="G872" s="31"/>
      <c r="H872" s="31"/>
      <c r="I872" s="31"/>
    </row>
    <row r="873" spans="2:9" ht="15.75" x14ac:dyDescent="0.25">
      <c r="B873" s="338"/>
      <c r="C873" s="29" t="s">
        <v>1983</v>
      </c>
      <c r="D873" s="29" t="s">
        <v>2006</v>
      </c>
      <c r="E873" s="31"/>
      <c r="F873" s="31"/>
      <c r="G873" s="31"/>
      <c r="H873" s="31"/>
      <c r="I873" s="31"/>
    </row>
    <row r="874" spans="2:9" ht="15.75" x14ac:dyDescent="0.25">
      <c r="B874" s="338"/>
      <c r="C874" s="29" t="s">
        <v>1983</v>
      </c>
      <c r="D874" s="29" t="s">
        <v>2133</v>
      </c>
      <c r="E874" s="31"/>
      <c r="F874" s="31"/>
      <c r="G874" s="31"/>
      <c r="H874" s="31"/>
      <c r="I874" s="31"/>
    </row>
    <row r="875" spans="2:9" ht="15.75" x14ac:dyDescent="0.25">
      <c r="B875" s="338"/>
      <c r="C875" s="29" t="s">
        <v>1983</v>
      </c>
      <c r="D875" s="29" t="s">
        <v>2137</v>
      </c>
      <c r="E875" s="31"/>
      <c r="F875" s="31"/>
      <c r="G875" s="31"/>
      <c r="H875" s="31"/>
      <c r="I875" s="31"/>
    </row>
    <row r="876" spans="2:9" ht="15.75" x14ac:dyDescent="0.25">
      <c r="B876" s="338"/>
      <c r="C876" s="29" t="s">
        <v>1983</v>
      </c>
      <c r="D876" s="29" t="s">
        <v>2015</v>
      </c>
      <c r="E876" s="31"/>
      <c r="F876" s="31"/>
      <c r="G876" s="31"/>
      <c r="H876" s="31"/>
      <c r="I876" s="31"/>
    </row>
    <row r="877" spans="2:9" ht="15.75" x14ac:dyDescent="0.25">
      <c r="B877" s="338"/>
      <c r="C877" s="29" t="s">
        <v>1983</v>
      </c>
      <c r="D877" s="29" t="s">
        <v>2017</v>
      </c>
      <c r="E877" s="31"/>
      <c r="F877" s="31"/>
      <c r="G877" s="31"/>
      <c r="H877" s="31"/>
      <c r="I877" s="31"/>
    </row>
    <row r="878" spans="2:9" ht="15.75" x14ac:dyDescent="0.25">
      <c r="B878" s="338"/>
      <c r="C878" s="29" t="s">
        <v>1983</v>
      </c>
      <c r="D878" s="29" t="s">
        <v>2019</v>
      </c>
      <c r="E878" s="31"/>
      <c r="F878" s="31"/>
      <c r="G878" s="31"/>
      <c r="H878" s="31"/>
      <c r="I878" s="31"/>
    </row>
    <row r="879" spans="2:9" ht="15.75" x14ac:dyDescent="0.25">
      <c r="B879" s="338"/>
      <c r="C879" s="29" t="s">
        <v>1983</v>
      </c>
      <c r="D879" s="29" t="s">
        <v>2021</v>
      </c>
      <c r="E879" s="31"/>
      <c r="F879" s="31"/>
      <c r="G879" s="31"/>
      <c r="H879" s="31"/>
      <c r="I879" s="31"/>
    </row>
    <row r="880" spans="2:9" ht="15.75" x14ac:dyDescent="0.25">
      <c r="B880" s="338"/>
      <c r="C880" s="29" t="s">
        <v>1983</v>
      </c>
      <c r="D880" s="29" t="s">
        <v>2030</v>
      </c>
      <c r="E880" s="31"/>
      <c r="F880" s="31"/>
      <c r="G880" s="31"/>
      <c r="H880" s="31"/>
      <c r="I880" s="31"/>
    </row>
    <row r="881" spans="2:9" ht="15.75" x14ac:dyDescent="0.25">
      <c r="B881" s="338"/>
      <c r="C881" s="29" t="s">
        <v>1983</v>
      </c>
      <c r="D881" s="29" t="s">
        <v>2032</v>
      </c>
      <c r="E881" s="31"/>
      <c r="F881" s="31"/>
      <c r="G881" s="31"/>
      <c r="H881" s="31"/>
      <c r="I881" s="31"/>
    </row>
    <row r="882" spans="2:9" ht="15.75" x14ac:dyDescent="0.25">
      <c r="B882" s="338"/>
      <c r="C882" s="29" t="s">
        <v>1983</v>
      </c>
      <c r="D882" s="29" t="s">
        <v>2034</v>
      </c>
      <c r="E882" s="31"/>
      <c r="F882" s="31"/>
      <c r="G882" s="31"/>
      <c r="H882" s="31"/>
      <c r="I882" s="31"/>
    </row>
    <row r="883" spans="2:9" ht="15.75" x14ac:dyDescent="0.25">
      <c r="B883" s="338"/>
      <c r="C883" s="29" t="s">
        <v>1983</v>
      </c>
      <c r="D883" s="29" t="s">
        <v>2036</v>
      </c>
      <c r="E883" s="31"/>
      <c r="F883" s="31"/>
      <c r="G883" s="31"/>
      <c r="H883" s="31"/>
      <c r="I883" s="31"/>
    </row>
    <row r="884" spans="2:9" ht="15.75" x14ac:dyDescent="0.25">
      <c r="B884" s="338"/>
      <c r="C884" s="29" t="s">
        <v>1983</v>
      </c>
      <c r="D884" s="29" t="s">
        <v>2038</v>
      </c>
      <c r="E884" s="31"/>
      <c r="F884" s="31"/>
      <c r="G884" s="31"/>
      <c r="H884" s="31"/>
      <c r="I884" s="31"/>
    </row>
    <row r="885" spans="2:9" ht="15.75" x14ac:dyDescent="0.25">
      <c r="B885" s="338"/>
      <c r="C885" s="29" t="s">
        <v>1983</v>
      </c>
      <c r="D885" s="29" t="s">
        <v>2040</v>
      </c>
      <c r="E885" s="31"/>
      <c r="F885" s="31"/>
      <c r="G885" s="31"/>
      <c r="H885" s="31"/>
      <c r="I885" s="31"/>
    </row>
    <row r="886" spans="2:9" ht="15.75" x14ac:dyDescent="0.25">
      <c r="B886" s="338"/>
      <c r="C886" s="29" t="s">
        <v>1983</v>
      </c>
      <c r="D886" s="29" t="s">
        <v>2043</v>
      </c>
      <c r="E886" s="31"/>
      <c r="F886" s="31"/>
      <c r="G886" s="31"/>
      <c r="H886" s="31"/>
      <c r="I886" s="31"/>
    </row>
    <row r="887" spans="2:9" ht="15.75" x14ac:dyDescent="0.25">
      <c r="B887" s="338"/>
      <c r="C887" s="29" t="s">
        <v>1983</v>
      </c>
      <c r="D887" s="29" t="s">
        <v>2059</v>
      </c>
      <c r="E887" s="31"/>
      <c r="F887" s="31"/>
      <c r="G887" s="31"/>
      <c r="H887" s="31"/>
      <c r="I887" s="31"/>
    </row>
    <row r="888" spans="2:9" ht="15.75" x14ac:dyDescent="0.25">
      <c r="B888" s="338"/>
      <c r="C888" s="29" t="s">
        <v>1983</v>
      </c>
      <c r="D888" s="29" t="s">
        <v>2061</v>
      </c>
      <c r="E888" s="31"/>
      <c r="F888" s="31"/>
      <c r="G888" s="31"/>
      <c r="H888" s="31"/>
      <c r="I888" s="31"/>
    </row>
    <row r="889" spans="2:9" ht="15.75" x14ac:dyDescent="0.25">
      <c r="B889" s="338"/>
      <c r="C889" s="29" t="s">
        <v>1983</v>
      </c>
      <c r="D889" s="29" t="s">
        <v>2063</v>
      </c>
      <c r="E889" s="31"/>
      <c r="F889" s="31"/>
      <c r="G889" s="31"/>
      <c r="H889" s="31"/>
      <c r="I889" s="31"/>
    </row>
    <row r="890" spans="2:9" ht="15.75" x14ac:dyDescent="0.25">
      <c r="B890" s="338"/>
      <c r="C890" s="29" t="s">
        <v>1983</v>
      </c>
      <c r="D890" s="29" t="s">
        <v>2067</v>
      </c>
      <c r="E890" s="31"/>
      <c r="F890" s="31"/>
      <c r="G890" s="31"/>
      <c r="H890" s="31"/>
      <c r="I890" s="31"/>
    </row>
    <row r="891" spans="2:9" ht="15.75" x14ac:dyDescent="0.25">
      <c r="B891" s="338"/>
      <c r="C891" s="29" t="s">
        <v>1983</v>
      </c>
      <c r="D891" s="29" t="s">
        <v>2069</v>
      </c>
      <c r="E891" s="31"/>
      <c r="F891" s="31"/>
      <c r="G891" s="31"/>
      <c r="H891" s="31"/>
      <c r="I891" s="31"/>
    </row>
    <row r="892" spans="2:9" ht="15.75" x14ac:dyDescent="0.25">
      <c r="B892" s="338"/>
      <c r="C892" s="29" t="s">
        <v>1983</v>
      </c>
      <c r="D892" s="29" t="s">
        <v>2071</v>
      </c>
      <c r="E892" s="31"/>
      <c r="F892" s="31"/>
      <c r="G892" s="31"/>
      <c r="H892" s="31"/>
      <c r="I892" s="31"/>
    </row>
    <row r="893" spans="2:9" ht="15.75" x14ac:dyDescent="0.25">
      <c r="B893" s="338"/>
      <c r="C893" s="29" t="s">
        <v>1983</v>
      </c>
      <c r="D893" s="29" t="s">
        <v>2073</v>
      </c>
      <c r="E893" s="31"/>
      <c r="F893" s="31"/>
      <c r="G893" s="31"/>
      <c r="H893" s="31"/>
      <c r="I893" s="31"/>
    </row>
    <row r="894" spans="2:9" ht="15.75" x14ac:dyDescent="0.25">
      <c r="B894" s="338"/>
      <c r="C894" s="29" t="s">
        <v>1983</v>
      </c>
      <c r="D894" s="29" t="s">
        <v>2075</v>
      </c>
      <c r="E894" s="31"/>
      <c r="F894" s="31"/>
      <c r="G894" s="31"/>
      <c r="H894" s="31"/>
      <c r="I894" s="31"/>
    </row>
    <row r="895" spans="2:9" ht="15.75" x14ac:dyDescent="0.25">
      <c r="B895" s="338"/>
      <c r="C895" s="29" t="s">
        <v>1983</v>
      </c>
      <c r="D895" s="29" t="s">
        <v>2077</v>
      </c>
      <c r="E895" s="31"/>
      <c r="F895" s="31"/>
      <c r="G895" s="31"/>
      <c r="H895" s="31"/>
      <c r="I895" s="31"/>
    </row>
    <row r="896" spans="2:9" ht="15.75" x14ac:dyDescent="0.25">
      <c r="B896" s="338"/>
      <c r="C896" s="29" t="s">
        <v>1983</v>
      </c>
      <c r="D896" s="29" t="s">
        <v>2079</v>
      </c>
      <c r="E896" s="31"/>
      <c r="F896" s="31"/>
      <c r="G896" s="31"/>
      <c r="H896" s="31"/>
      <c r="I896" s="31"/>
    </row>
    <row r="897" spans="2:9" ht="15.75" x14ac:dyDescent="0.25">
      <c r="B897" s="338"/>
      <c r="C897" s="29" t="s">
        <v>1983</v>
      </c>
      <c r="D897" s="29" t="s">
        <v>2082</v>
      </c>
      <c r="E897" s="31"/>
      <c r="F897" s="31"/>
      <c r="G897" s="31"/>
      <c r="H897" s="31"/>
      <c r="I897" s="31"/>
    </row>
    <row r="898" spans="2:9" ht="15.75" x14ac:dyDescent="0.25">
      <c r="B898" s="338"/>
      <c r="C898" s="29" t="s">
        <v>1983</v>
      </c>
      <c r="D898" s="29" t="s">
        <v>2084</v>
      </c>
      <c r="E898" s="31"/>
      <c r="F898" s="31"/>
      <c r="G898" s="31"/>
      <c r="H898" s="31"/>
      <c r="I898" s="31"/>
    </row>
    <row r="899" spans="2:9" ht="15.75" x14ac:dyDescent="0.25">
      <c r="B899" s="338"/>
      <c r="C899" s="29" t="s">
        <v>1983</v>
      </c>
      <c r="D899" s="29" t="s">
        <v>2089</v>
      </c>
      <c r="E899" s="31"/>
      <c r="F899" s="31"/>
      <c r="G899" s="31"/>
      <c r="H899" s="31"/>
      <c r="I899" s="31"/>
    </row>
    <row r="900" spans="2:9" ht="15.75" x14ac:dyDescent="0.25">
      <c r="B900" s="338"/>
      <c r="C900" s="29" t="s">
        <v>1983</v>
      </c>
      <c r="D900" s="29" t="s">
        <v>2119</v>
      </c>
      <c r="E900" s="31"/>
      <c r="F900" s="31"/>
      <c r="G900" s="31"/>
      <c r="H900" s="31"/>
      <c r="I900" s="31"/>
    </row>
    <row r="901" spans="2:9" ht="15.75" x14ac:dyDescent="0.25">
      <c r="B901" s="338"/>
      <c r="C901" s="29" t="s">
        <v>1983</v>
      </c>
      <c r="D901" s="29" t="s">
        <v>2122</v>
      </c>
      <c r="E901" s="31"/>
      <c r="F901" s="31"/>
      <c r="G901" s="31"/>
      <c r="H901" s="31"/>
      <c r="I901" s="31"/>
    </row>
    <row r="902" spans="2:9" ht="15.75" x14ac:dyDescent="0.25">
      <c r="B902" s="338"/>
      <c r="C902" s="29" t="s">
        <v>1983</v>
      </c>
      <c r="D902" s="29" t="s">
        <v>2124</v>
      </c>
      <c r="E902" s="31"/>
      <c r="F902" s="31"/>
      <c r="G902" s="31"/>
      <c r="H902" s="31"/>
      <c r="I902" s="31"/>
    </row>
    <row r="903" spans="2:9" ht="15.75" x14ac:dyDescent="0.25">
      <c r="B903" s="338"/>
      <c r="C903" s="29" t="s">
        <v>1983</v>
      </c>
      <c r="D903" s="29" t="s">
        <v>2129</v>
      </c>
      <c r="E903" s="31"/>
      <c r="F903" s="31"/>
      <c r="G903" s="31"/>
      <c r="H903" s="31"/>
      <c r="I903" s="31"/>
    </row>
    <row r="904" spans="2:9" ht="15.75" x14ac:dyDescent="0.25">
      <c r="B904" s="338"/>
      <c r="C904" s="29" t="s">
        <v>1983</v>
      </c>
      <c r="D904" s="29" t="s">
        <v>2135</v>
      </c>
      <c r="E904" s="31"/>
      <c r="F904" s="31"/>
      <c r="G904" s="31"/>
      <c r="H904" s="31"/>
      <c r="I904" s="31"/>
    </row>
    <row r="905" spans="2:9" ht="15.75" x14ac:dyDescent="0.25">
      <c r="B905" s="338"/>
      <c r="C905" s="29" t="s">
        <v>1983</v>
      </c>
      <c r="D905" s="29" t="s">
        <v>2140</v>
      </c>
      <c r="E905" s="31"/>
      <c r="F905" s="31"/>
      <c r="G905" s="31"/>
      <c r="H905" s="31"/>
      <c r="I905" s="31"/>
    </row>
    <row r="906" spans="2:9" ht="15.75" x14ac:dyDescent="0.25">
      <c r="B906" s="338"/>
      <c r="C906" s="29" t="s">
        <v>1984</v>
      </c>
      <c r="D906" s="29" t="s">
        <v>43</v>
      </c>
      <c r="E906" s="31"/>
      <c r="F906" s="31"/>
      <c r="G906" s="31"/>
      <c r="H906" s="31"/>
      <c r="I906" s="31"/>
    </row>
    <row r="907" spans="2:9" ht="15.75" x14ac:dyDescent="0.25">
      <c r="B907" s="338"/>
      <c r="C907" s="29" t="s">
        <v>1984</v>
      </c>
      <c r="D907" s="29" t="s">
        <v>1953</v>
      </c>
      <c r="E907" s="31"/>
      <c r="F907" s="31"/>
      <c r="G907" s="31"/>
      <c r="H907" s="31"/>
      <c r="I907" s="31"/>
    </row>
    <row r="908" spans="2:9" ht="15.75" x14ac:dyDescent="0.25">
      <c r="B908" s="338"/>
      <c r="C908" s="29" t="s">
        <v>1984</v>
      </c>
      <c r="D908" s="29" t="s">
        <v>1726</v>
      </c>
      <c r="E908" s="31"/>
      <c r="F908" s="31"/>
      <c r="G908" s="31"/>
      <c r="H908" s="31"/>
      <c r="I908" s="31"/>
    </row>
    <row r="909" spans="2:9" ht="15.75" x14ac:dyDescent="0.25">
      <c r="B909" s="338"/>
      <c r="C909" s="29" t="s">
        <v>1984</v>
      </c>
      <c r="D909" s="29" t="s">
        <v>1723</v>
      </c>
      <c r="E909" s="31"/>
      <c r="F909" s="31"/>
      <c r="G909" s="31"/>
      <c r="H909" s="31"/>
      <c r="I909" s="31"/>
    </row>
    <row r="910" spans="2:9" ht="15.75" x14ac:dyDescent="0.25">
      <c r="B910" s="338"/>
      <c r="C910" s="29" t="s">
        <v>1984</v>
      </c>
      <c r="D910" s="29" t="s">
        <v>2087</v>
      </c>
      <c r="E910" s="31"/>
      <c r="F910" s="31"/>
      <c r="G910" s="31"/>
      <c r="H910" s="31"/>
      <c r="I910" s="31"/>
    </row>
    <row r="911" spans="2:9" ht="15.75" x14ac:dyDescent="0.25">
      <c r="B911" s="338"/>
      <c r="C911" s="29" t="s">
        <v>1984</v>
      </c>
      <c r="D911" s="29" t="s">
        <v>1830</v>
      </c>
      <c r="E911" s="31"/>
      <c r="F911" s="31"/>
      <c r="G911" s="31"/>
      <c r="H911" s="31"/>
      <c r="I911" s="31"/>
    </row>
    <row r="912" spans="2:9" ht="15.75" x14ac:dyDescent="0.25">
      <c r="B912" s="338"/>
      <c r="C912" s="29" t="s">
        <v>1984</v>
      </c>
      <c r="D912" s="29" t="s">
        <v>1754</v>
      </c>
      <c r="E912" s="31"/>
      <c r="F912" s="31"/>
      <c r="G912" s="31"/>
      <c r="H912" s="31"/>
      <c r="I912" s="31"/>
    </row>
    <row r="913" spans="2:9" ht="15.75" x14ac:dyDescent="0.25">
      <c r="B913" s="338"/>
      <c r="C913" s="29" t="s">
        <v>1984</v>
      </c>
      <c r="D913" s="29" t="s">
        <v>1901</v>
      </c>
      <c r="E913" s="31"/>
      <c r="F913" s="31"/>
      <c r="G913" s="31"/>
      <c r="H913" s="31"/>
      <c r="I913" s="31"/>
    </row>
    <row r="914" spans="2:9" ht="15.75" x14ac:dyDescent="0.25">
      <c r="B914" s="338"/>
      <c r="C914" s="29" t="s">
        <v>1984</v>
      </c>
      <c r="D914" s="29" t="s">
        <v>2085</v>
      </c>
      <c r="E914" s="31"/>
      <c r="F914" s="31"/>
      <c r="G914" s="31"/>
      <c r="H914" s="31"/>
      <c r="I914" s="31"/>
    </row>
    <row r="915" spans="2:9" ht="15.75" x14ac:dyDescent="0.25">
      <c r="B915" s="338"/>
      <c r="C915" s="29" t="s">
        <v>1984</v>
      </c>
      <c r="D915" s="29" t="s">
        <v>1951</v>
      </c>
      <c r="E915" s="31"/>
      <c r="F915" s="31"/>
      <c r="G915" s="31"/>
      <c r="H915" s="31"/>
      <c r="I915" s="31"/>
    </row>
    <row r="916" spans="2:9" ht="15.75" x14ac:dyDescent="0.25">
      <c r="B916" s="338"/>
      <c r="C916" s="29" t="s">
        <v>1984</v>
      </c>
      <c r="D916" s="29" t="s">
        <v>2056</v>
      </c>
      <c r="E916" s="31"/>
      <c r="F916" s="31"/>
      <c r="G916" s="31"/>
      <c r="H916" s="31"/>
      <c r="I916" s="31"/>
    </row>
    <row r="917" spans="2:9" ht="15.75" x14ac:dyDescent="0.25">
      <c r="B917" s="338"/>
      <c r="C917" s="29" t="s">
        <v>1984</v>
      </c>
      <c r="D917" s="29" t="s">
        <v>2131</v>
      </c>
      <c r="E917" s="31"/>
      <c r="F917" s="31"/>
      <c r="G917" s="31"/>
      <c r="H917" s="31"/>
      <c r="I917" s="31"/>
    </row>
    <row r="918" spans="2:9" ht="15.75" x14ac:dyDescent="0.25">
      <c r="B918" s="338"/>
      <c r="C918" s="29" t="s">
        <v>1984</v>
      </c>
      <c r="D918" s="29" t="s">
        <v>2065</v>
      </c>
      <c r="E918" s="31"/>
      <c r="F918" s="31"/>
      <c r="G918" s="31"/>
      <c r="H918" s="31"/>
      <c r="I918" s="31"/>
    </row>
    <row r="919" spans="2:9" ht="15.75" x14ac:dyDescent="0.25">
      <c r="B919" s="338"/>
      <c r="C919" s="29" t="s">
        <v>1984</v>
      </c>
      <c r="D919" s="29" t="s">
        <v>2090</v>
      </c>
      <c r="E919" s="31"/>
      <c r="F919" s="31"/>
      <c r="G919" s="31"/>
      <c r="H919" s="31"/>
      <c r="I919" s="31"/>
    </row>
    <row r="920" spans="2:9" ht="15.75" x14ac:dyDescent="0.25">
      <c r="B920" s="338"/>
      <c r="C920" s="29" t="s">
        <v>1984</v>
      </c>
      <c r="D920" s="29" t="s">
        <v>1960</v>
      </c>
      <c r="E920" s="31"/>
      <c r="F920" s="31"/>
      <c r="G920" s="31"/>
      <c r="H920" s="31"/>
      <c r="I920" s="31"/>
    </row>
    <row r="921" spans="2:9" ht="15.75" x14ac:dyDescent="0.25">
      <c r="B921" s="338"/>
      <c r="C921" s="29" t="s">
        <v>1984</v>
      </c>
      <c r="D921" s="29" t="s">
        <v>2028</v>
      </c>
      <c r="E921" s="31"/>
      <c r="F921" s="31"/>
      <c r="G921" s="31"/>
      <c r="H921" s="31"/>
      <c r="I921" s="31"/>
    </row>
    <row r="922" spans="2:9" ht="15.75" x14ac:dyDescent="0.25">
      <c r="B922" s="338"/>
      <c r="C922" s="29" t="s">
        <v>1984</v>
      </c>
      <c r="D922" s="29" t="s">
        <v>1963</v>
      </c>
      <c r="E922" s="31"/>
      <c r="F922" s="31"/>
      <c r="G922" s="31"/>
      <c r="H922" s="31"/>
      <c r="I922" s="31"/>
    </row>
    <row r="923" spans="2:9" ht="15.75" x14ac:dyDescent="0.25">
      <c r="B923" s="338"/>
      <c r="C923" s="29" t="s">
        <v>1984</v>
      </c>
      <c r="D923" s="29" t="s">
        <v>1965</v>
      </c>
      <c r="E923" s="31"/>
      <c r="F923" s="31"/>
      <c r="G923" s="31"/>
      <c r="H923" s="31"/>
      <c r="I923" s="31"/>
    </row>
    <row r="924" spans="2:9" ht="15.75" x14ac:dyDescent="0.25">
      <c r="B924" s="338"/>
      <c r="C924" s="29" t="s">
        <v>1984</v>
      </c>
      <c r="D924" s="29" t="s">
        <v>1971</v>
      </c>
      <c r="E924" s="31"/>
      <c r="F924" s="31"/>
      <c r="G924" s="31"/>
      <c r="H924" s="31"/>
      <c r="I924" s="31"/>
    </row>
    <row r="925" spans="2:9" ht="15.75" x14ac:dyDescent="0.25">
      <c r="B925" s="338"/>
      <c r="C925" s="29" t="s">
        <v>1984</v>
      </c>
      <c r="D925" s="29" t="s">
        <v>1975</v>
      </c>
      <c r="E925" s="31"/>
      <c r="F925" s="31"/>
      <c r="G925" s="31"/>
      <c r="H925" s="31"/>
      <c r="I925" s="31"/>
    </row>
    <row r="926" spans="2:9" ht="15.75" x14ac:dyDescent="0.25">
      <c r="B926" s="338"/>
      <c r="C926" s="29" t="s">
        <v>1984</v>
      </c>
      <c r="D926" s="29" t="s">
        <v>2113</v>
      </c>
      <c r="E926" s="31"/>
      <c r="F926" s="31"/>
      <c r="G926" s="31"/>
      <c r="H926" s="31"/>
      <c r="I926" s="31"/>
    </row>
    <row r="927" spans="2:9" ht="15.75" x14ac:dyDescent="0.25">
      <c r="B927" s="338"/>
      <c r="C927" s="29" t="s">
        <v>1984</v>
      </c>
      <c r="D927" s="29" t="s">
        <v>1980</v>
      </c>
      <c r="E927" s="31"/>
      <c r="F927" s="31"/>
      <c r="G927" s="31"/>
      <c r="H927" s="31"/>
      <c r="I927" s="31"/>
    </row>
    <row r="928" spans="2:9" ht="15.75" x14ac:dyDescent="0.25">
      <c r="B928" s="338"/>
      <c r="C928" s="29" t="s">
        <v>1984</v>
      </c>
      <c r="D928" s="29" t="s">
        <v>1982</v>
      </c>
      <c r="E928" s="31"/>
      <c r="F928" s="31"/>
      <c r="G928" s="31"/>
      <c r="H928" s="31"/>
      <c r="I928" s="31"/>
    </row>
    <row r="929" spans="2:9" ht="15.75" x14ac:dyDescent="0.25">
      <c r="B929" s="338"/>
      <c r="C929" s="29" t="s">
        <v>1984</v>
      </c>
      <c r="D929" s="29" t="s">
        <v>1987</v>
      </c>
      <c r="E929" s="31"/>
      <c r="F929" s="31"/>
      <c r="G929" s="31"/>
      <c r="H929" s="31"/>
      <c r="I929" s="31"/>
    </row>
    <row r="930" spans="2:9" ht="15.75" x14ac:dyDescent="0.25">
      <c r="B930" s="338"/>
      <c r="C930" s="29" t="s">
        <v>1984</v>
      </c>
      <c r="D930" s="29" t="s">
        <v>1990</v>
      </c>
      <c r="E930" s="31"/>
      <c r="F930" s="31"/>
      <c r="G930" s="31"/>
      <c r="H930" s="31"/>
      <c r="I930" s="31"/>
    </row>
    <row r="931" spans="2:9" ht="15.75" x14ac:dyDescent="0.25">
      <c r="B931" s="338"/>
      <c r="C931" s="29" t="s">
        <v>1984</v>
      </c>
      <c r="D931" s="29" t="s">
        <v>2115</v>
      </c>
      <c r="E931" s="31"/>
      <c r="F931" s="31"/>
      <c r="G931" s="31"/>
      <c r="H931" s="31"/>
      <c r="I931" s="31"/>
    </row>
    <row r="932" spans="2:9" ht="15.75" x14ac:dyDescent="0.25">
      <c r="B932" s="338"/>
      <c r="C932" s="29" t="s">
        <v>1984</v>
      </c>
      <c r="D932" s="29" t="s">
        <v>1992</v>
      </c>
      <c r="E932" s="31"/>
      <c r="F932" s="31"/>
      <c r="G932" s="31"/>
      <c r="H932" s="31"/>
      <c r="I932" s="31"/>
    </row>
    <row r="933" spans="2:9" ht="15.75" x14ac:dyDescent="0.25">
      <c r="B933" s="338"/>
      <c r="C933" s="29" t="s">
        <v>1984</v>
      </c>
      <c r="D933" s="29" t="s">
        <v>1997</v>
      </c>
      <c r="E933" s="31"/>
      <c r="F933" s="31"/>
      <c r="G933" s="31"/>
      <c r="H933" s="31"/>
      <c r="I933" s="31"/>
    </row>
    <row r="934" spans="2:9" ht="15.75" x14ac:dyDescent="0.25">
      <c r="B934" s="338"/>
      <c r="C934" s="29" t="s">
        <v>1984</v>
      </c>
      <c r="D934" s="29" t="s">
        <v>2000</v>
      </c>
      <c r="E934" s="31"/>
      <c r="F934" s="31"/>
      <c r="G934" s="31"/>
      <c r="H934" s="31"/>
      <c r="I934" s="31"/>
    </row>
    <row r="935" spans="2:9" ht="15.75" x14ac:dyDescent="0.25">
      <c r="B935" s="338"/>
      <c r="C935" s="29" t="s">
        <v>1984</v>
      </c>
      <c r="D935" s="29" t="s">
        <v>2002</v>
      </c>
      <c r="E935" s="31"/>
      <c r="F935" s="31"/>
      <c r="G935" s="31"/>
      <c r="H935" s="31"/>
      <c r="I935" s="31"/>
    </row>
    <row r="936" spans="2:9" ht="15.75" x14ac:dyDescent="0.25">
      <c r="B936" s="338"/>
      <c r="C936" s="29" t="s">
        <v>1984</v>
      </c>
      <c r="D936" s="29" t="s">
        <v>2004</v>
      </c>
      <c r="E936" s="31"/>
      <c r="F936" s="31"/>
      <c r="G936" s="31"/>
      <c r="H936" s="31"/>
      <c r="I936" s="31"/>
    </row>
    <row r="937" spans="2:9" ht="15.75" x14ac:dyDescent="0.25">
      <c r="B937" s="338"/>
      <c r="C937" s="29" t="s">
        <v>1984</v>
      </c>
      <c r="D937" s="29" t="s">
        <v>2006</v>
      </c>
      <c r="E937" s="31"/>
      <c r="F937" s="31"/>
      <c r="G937" s="31"/>
      <c r="H937" s="31"/>
      <c r="I937" s="31"/>
    </row>
    <row r="938" spans="2:9" ht="15.75" x14ac:dyDescent="0.25">
      <c r="B938" s="338"/>
      <c r="C938" s="29" t="s">
        <v>1984</v>
      </c>
      <c r="D938" s="29" t="s">
        <v>2133</v>
      </c>
      <c r="E938" s="31"/>
      <c r="F938" s="31"/>
      <c r="G938" s="31"/>
      <c r="H938" s="31"/>
      <c r="I938" s="31"/>
    </row>
    <row r="939" spans="2:9" ht="15.75" x14ac:dyDescent="0.25">
      <c r="B939" s="338"/>
      <c r="C939" s="29" t="s">
        <v>1984</v>
      </c>
      <c r="D939" s="29" t="s">
        <v>2137</v>
      </c>
      <c r="E939" s="31"/>
      <c r="F939" s="31"/>
      <c r="G939" s="31"/>
      <c r="H939" s="31"/>
      <c r="I939" s="31"/>
    </row>
    <row r="940" spans="2:9" ht="15.75" x14ac:dyDescent="0.25">
      <c r="B940" s="338"/>
      <c r="C940" s="29" t="s">
        <v>1984</v>
      </c>
      <c r="D940" s="29" t="s">
        <v>2015</v>
      </c>
      <c r="E940" s="31"/>
      <c r="F940" s="31"/>
      <c r="G940" s="31"/>
      <c r="H940" s="31"/>
      <c r="I940" s="31"/>
    </row>
    <row r="941" spans="2:9" ht="15.75" x14ac:dyDescent="0.25">
      <c r="B941" s="338"/>
      <c r="C941" s="29" t="s">
        <v>1984</v>
      </c>
      <c r="D941" s="29" t="s">
        <v>2017</v>
      </c>
      <c r="E941" s="31"/>
      <c r="F941" s="31"/>
      <c r="G941" s="31"/>
      <c r="H941" s="31"/>
      <c r="I941" s="31"/>
    </row>
    <row r="942" spans="2:9" ht="15.75" x14ac:dyDescent="0.25">
      <c r="B942" s="338"/>
      <c r="C942" s="29" t="s">
        <v>1984</v>
      </c>
      <c r="D942" s="29" t="s">
        <v>2019</v>
      </c>
      <c r="E942" s="31"/>
      <c r="F942" s="31"/>
      <c r="G942" s="31"/>
      <c r="H942" s="31"/>
      <c r="I942" s="31"/>
    </row>
    <row r="943" spans="2:9" ht="15.75" x14ac:dyDescent="0.25">
      <c r="B943" s="338"/>
      <c r="C943" s="29" t="s">
        <v>1984</v>
      </c>
      <c r="D943" s="29" t="s">
        <v>2021</v>
      </c>
      <c r="E943" s="31"/>
      <c r="F943" s="31"/>
      <c r="G943" s="31"/>
      <c r="H943" s="31"/>
      <c r="I943" s="31"/>
    </row>
    <row r="944" spans="2:9" ht="15.75" x14ac:dyDescent="0.25">
      <c r="B944" s="338"/>
      <c r="C944" s="29" t="s">
        <v>1984</v>
      </c>
      <c r="D944" s="29" t="s">
        <v>2030</v>
      </c>
      <c r="E944" s="31"/>
      <c r="F944" s="31"/>
      <c r="G944" s="31"/>
      <c r="H944" s="31"/>
      <c r="I944" s="31"/>
    </row>
    <row r="945" spans="2:9" ht="15.75" x14ac:dyDescent="0.25">
      <c r="B945" s="338"/>
      <c r="C945" s="29" t="s">
        <v>1984</v>
      </c>
      <c r="D945" s="29" t="s">
        <v>2032</v>
      </c>
      <c r="E945" s="31"/>
      <c r="F945" s="31"/>
      <c r="G945" s="31"/>
      <c r="H945" s="31"/>
      <c r="I945" s="31"/>
    </row>
    <row r="946" spans="2:9" ht="15.75" x14ac:dyDescent="0.25">
      <c r="B946" s="338"/>
      <c r="C946" s="29" t="s">
        <v>1984</v>
      </c>
      <c r="D946" s="29" t="s">
        <v>2034</v>
      </c>
      <c r="E946" s="31"/>
      <c r="F946" s="31"/>
      <c r="G946" s="31"/>
      <c r="H946" s="31"/>
      <c r="I946" s="31"/>
    </row>
    <row r="947" spans="2:9" ht="15.75" x14ac:dyDescent="0.25">
      <c r="B947" s="338"/>
      <c r="C947" s="29" t="s">
        <v>1984</v>
      </c>
      <c r="D947" s="29" t="s">
        <v>2036</v>
      </c>
      <c r="E947" s="31"/>
      <c r="F947" s="31"/>
      <c r="G947" s="31"/>
      <c r="H947" s="31"/>
      <c r="I947" s="31"/>
    </row>
    <row r="948" spans="2:9" ht="15.75" x14ac:dyDescent="0.25">
      <c r="B948" s="338"/>
      <c r="C948" s="29" t="s">
        <v>1984</v>
      </c>
      <c r="D948" s="29" t="s">
        <v>2038</v>
      </c>
      <c r="E948" s="31"/>
      <c r="F948" s="31"/>
      <c r="G948" s="31"/>
      <c r="H948" s="31"/>
      <c r="I948" s="31"/>
    </row>
    <row r="949" spans="2:9" ht="15.75" x14ac:dyDescent="0.25">
      <c r="B949" s="338"/>
      <c r="C949" s="29" t="s">
        <v>1984</v>
      </c>
      <c r="D949" s="29" t="s">
        <v>2040</v>
      </c>
      <c r="E949" s="31"/>
      <c r="F949" s="31"/>
      <c r="G949" s="31"/>
      <c r="H949" s="31"/>
      <c r="I949" s="31"/>
    </row>
    <row r="950" spans="2:9" ht="15.75" x14ac:dyDescent="0.25">
      <c r="B950" s="338"/>
      <c r="C950" s="29" t="s">
        <v>1984</v>
      </c>
      <c r="D950" s="29" t="s">
        <v>2043</v>
      </c>
      <c r="E950" s="31"/>
      <c r="F950" s="31"/>
      <c r="G950" s="31"/>
      <c r="H950" s="31"/>
      <c r="I950" s="31"/>
    </row>
    <row r="951" spans="2:9" ht="15.75" x14ac:dyDescent="0.25">
      <c r="B951" s="338"/>
      <c r="C951" s="29" t="s">
        <v>1984</v>
      </c>
      <c r="D951" s="29" t="s">
        <v>2059</v>
      </c>
      <c r="E951" s="31"/>
      <c r="F951" s="31"/>
      <c r="G951" s="31"/>
      <c r="H951" s="31"/>
      <c r="I951" s="31"/>
    </row>
    <row r="952" spans="2:9" ht="15.75" x14ac:dyDescent="0.25">
      <c r="B952" s="338"/>
      <c r="C952" s="29" t="s">
        <v>1984</v>
      </c>
      <c r="D952" s="29" t="s">
        <v>2061</v>
      </c>
      <c r="E952" s="31"/>
      <c r="F952" s="31"/>
      <c r="G952" s="31"/>
      <c r="H952" s="31"/>
      <c r="I952" s="31"/>
    </row>
    <row r="953" spans="2:9" ht="15.75" x14ac:dyDescent="0.25">
      <c r="B953" s="338"/>
      <c r="C953" s="29" t="s">
        <v>1984</v>
      </c>
      <c r="D953" s="29" t="s">
        <v>2063</v>
      </c>
      <c r="E953" s="31"/>
      <c r="F953" s="31"/>
      <c r="G953" s="31"/>
      <c r="H953" s="31"/>
      <c r="I953" s="31"/>
    </row>
    <row r="954" spans="2:9" ht="15.75" x14ac:dyDescent="0.25">
      <c r="B954" s="338"/>
      <c r="C954" s="29" t="s">
        <v>1984</v>
      </c>
      <c r="D954" s="29" t="s">
        <v>2067</v>
      </c>
      <c r="E954" s="31"/>
      <c r="F954" s="31"/>
      <c r="G954" s="31"/>
      <c r="H954" s="31"/>
      <c r="I954" s="31"/>
    </row>
    <row r="955" spans="2:9" ht="15.75" x14ac:dyDescent="0.25">
      <c r="B955" s="338"/>
      <c r="C955" s="29" t="s">
        <v>1984</v>
      </c>
      <c r="D955" s="29" t="s">
        <v>2069</v>
      </c>
      <c r="E955" s="31"/>
      <c r="F955" s="31"/>
      <c r="G955" s="31"/>
      <c r="H955" s="31"/>
      <c r="I955" s="31"/>
    </row>
    <row r="956" spans="2:9" ht="15.75" x14ac:dyDescent="0.25">
      <c r="B956" s="338"/>
      <c r="C956" s="29" t="s">
        <v>1984</v>
      </c>
      <c r="D956" s="29" t="s">
        <v>2071</v>
      </c>
      <c r="E956" s="31"/>
      <c r="F956" s="31"/>
      <c r="G956" s="31"/>
      <c r="H956" s="31"/>
      <c r="I956" s="31"/>
    </row>
    <row r="957" spans="2:9" ht="15.75" x14ac:dyDescent="0.25">
      <c r="B957" s="338"/>
      <c r="C957" s="29" t="s">
        <v>1984</v>
      </c>
      <c r="D957" s="29" t="s">
        <v>2073</v>
      </c>
      <c r="E957" s="31"/>
      <c r="F957" s="31"/>
      <c r="G957" s="31"/>
      <c r="H957" s="31"/>
      <c r="I957" s="31"/>
    </row>
    <row r="958" spans="2:9" ht="15.75" x14ac:dyDescent="0.25">
      <c r="B958" s="338"/>
      <c r="C958" s="29" t="s">
        <v>1984</v>
      </c>
      <c r="D958" s="29" t="s">
        <v>2075</v>
      </c>
      <c r="E958" s="31"/>
      <c r="F958" s="31"/>
      <c r="G958" s="31"/>
      <c r="H958" s="31"/>
      <c r="I958" s="31"/>
    </row>
    <row r="959" spans="2:9" ht="15.75" x14ac:dyDescent="0.25">
      <c r="B959" s="338"/>
      <c r="C959" s="29" t="s">
        <v>1984</v>
      </c>
      <c r="D959" s="29" t="s">
        <v>2077</v>
      </c>
      <c r="E959" s="31"/>
      <c r="F959" s="31"/>
      <c r="G959" s="31"/>
      <c r="H959" s="31"/>
      <c r="I959" s="31"/>
    </row>
    <row r="960" spans="2:9" ht="15.75" x14ac:dyDescent="0.25">
      <c r="B960" s="338"/>
      <c r="C960" s="29" t="s">
        <v>1984</v>
      </c>
      <c r="D960" s="29" t="s">
        <v>2079</v>
      </c>
      <c r="E960" s="31"/>
      <c r="F960" s="31"/>
      <c r="G960" s="31"/>
      <c r="H960" s="31"/>
      <c r="I960" s="31"/>
    </row>
    <row r="961" spans="2:9" ht="15.75" x14ac:dyDescent="0.25">
      <c r="B961" s="338"/>
      <c r="C961" s="29" t="s">
        <v>1984</v>
      </c>
      <c r="D961" s="29" t="s">
        <v>2082</v>
      </c>
      <c r="E961" s="31"/>
      <c r="F961" s="31"/>
      <c r="G961" s="31"/>
      <c r="H961" s="31"/>
      <c r="I961" s="31"/>
    </row>
    <row r="962" spans="2:9" ht="15.75" x14ac:dyDescent="0.25">
      <c r="B962" s="338"/>
      <c r="C962" s="29" t="s">
        <v>1984</v>
      </c>
      <c r="D962" s="29" t="s">
        <v>2084</v>
      </c>
      <c r="E962" s="31"/>
      <c r="F962" s="31"/>
      <c r="G962" s="31"/>
      <c r="H962" s="31"/>
      <c r="I962" s="31"/>
    </row>
    <row r="963" spans="2:9" ht="15.75" x14ac:dyDescent="0.25">
      <c r="B963" s="338"/>
      <c r="C963" s="29" t="s">
        <v>1984</v>
      </c>
      <c r="D963" s="29" t="s">
        <v>2089</v>
      </c>
      <c r="E963" s="31"/>
      <c r="F963" s="31"/>
      <c r="G963" s="31"/>
      <c r="H963" s="31"/>
      <c r="I963" s="31"/>
    </row>
    <row r="964" spans="2:9" ht="15.75" x14ac:dyDescent="0.25">
      <c r="B964" s="338"/>
      <c r="C964" s="29" t="s">
        <v>1984</v>
      </c>
      <c r="D964" s="29" t="s">
        <v>2119</v>
      </c>
      <c r="E964" s="31"/>
      <c r="F964" s="31"/>
      <c r="G964" s="31"/>
      <c r="H964" s="31"/>
      <c r="I964" s="31"/>
    </row>
    <row r="965" spans="2:9" ht="15.75" x14ac:dyDescent="0.25">
      <c r="B965" s="338"/>
      <c r="C965" s="29" t="s">
        <v>1984</v>
      </c>
      <c r="D965" s="29" t="s">
        <v>2122</v>
      </c>
      <c r="E965" s="31"/>
      <c r="F965" s="31"/>
      <c r="G965" s="31"/>
      <c r="H965" s="31"/>
      <c r="I965" s="31"/>
    </row>
    <row r="966" spans="2:9" ht="15.75" x14ac:dyDescent="0.25">
      <c r="B966" s="338"/>
      <c r="C966" s="29" t="s">
        <v>1984</v>
      </c>
      <c r="D966" s="29" t="s">
        <v>2124</v>
      </c>
      <c r="E966" s="31"/>
      <c r="F966" s="31"/>
      <c r="G966" s="31"/>
      <c r="H966" s="31"/>
      <c r="I966" s="31"/>
    </row>
    <row r="967" spans="2:9" ht="15.75" x14ac:dyDescent="0.25">
      <c r="B967" s="338"/>
      <c r="C967" s="29" t="s">
        <v>1984</v>
      </c>
      <c r="D967" s="29" t="s">
        <v>2129</v>
      </c>
      <c r="E967" s="31"/>
      <c r="F967" s="31"/>
      <c r="G967" s="31"/>
      <c r="H967" s="31"/>
      <c r="I967" s="31"/>
    </row>
    <row r="968" spans="2:9" ht="15.75" x14ac:dyDescent="0.25">
      <c r="B968" s="338"/>
      <c r="C968" s="29" t="s">
        <v>1984</v>
      </c>
      <c r="D968" s="29" t="s">
        <v>2135</v>
      </c>
      <c r="E968" s="31"/>
      <c r="F968" s="31"/>
      <c r="G968" s="31"/>
      <c r="H968" s="31"/>
      <c r="I968" s="31"/>
    </row>
    <row r="969" spans="2:9" ht="15.75" x14ac:dyDescent="0.25">
      <c r="B969" s="338"/>
      <c r="C969" s="29" t="s">
        <v>1984</v>
      </c>
      <c r="D969" s="29" t="s">
        <v>2140</v>
      </c>
      <c r="E969" s="31"/>
      <c r="F969" s="31"/>
      <c r="G969" s="31"/>
      <c r="H969" s="31"/>
      <c r="I969" s="31"/>
    </row>
    <row r="970" spans="2:9" ht="15.75" x14ac:dyDescent="0.25">
      <c r="B970" s="338"/>
      <c r="C970" s="29" t="s">
        <v>1993</v>
      </c>
      <c r="D970" s="29" t="s">
        <v>43</v>
      </c>
      <c r="E970" s="31"/>
      <c r="F970" s="31"/>
      <c r="G970" s="31"/>
      <c r="H970" s="31"/>
      <c r="I970" s="31"/>
    </row>
    <row r="971" spans="2:9" ht="15.75" x14ac:dyDescent="0.25">
      <c r="B971" s="338"/>
      <c r="C971" s="29" t="s">
        <v>1993</v>
      </c>
      <c r="D971" s="29" t="s">
        <v>1953</v>
      </c>
      <c r="E971" s="31"/>
      <c r="F971" s="31"/>
      <c r="G971" s="31"/>
      <c r="H971" s="31"/>
      <c r="I971" s="31"/>
    </row>
    <row r="972" spans="2:9" ht="15.75" x14ac:dyDescent="0.25">
      <c r="B972" s="338"/>
      <c r="C972" s="29" t="s">
        <v>1993</v>
      </c>
      <c r="D972" s="29" t="s">
        <v>1726</v>
      </c>
      <c r="E972" s="31"/>
      <c r="F972" s="31"/>
      <c r="G972" s="31"/>
      <c r="H972" s="31"/>
      <c r="I972" s="31"/>
    </row>
    <row r="973" spans="2:9" ht="15.75" x14ac:dyDescent="0.25">
      <c r="B973" s="338"/>
      <c r="C973" s="29" t="s">
        <v>1993</v>
      </c>
      <c r="D973" s="29" t="s">
        <v>1723</v>
      </c>
      <c r="E973" s="31"/>
      <c r="F973" s="31"/>
      <c r="G973" s="31"/>
      <c r="H973" s="31"/>
      <c r="I973" s="31"/>
    </row>
    <row r="974" spans="2:9" ht="15.75" x14ac:dyDescent="0.25">
      <c r="B974" s="338"/>
      <c r="C974" s="29" t="s">
        <v>1993</v>
      </c>
      <c r="D974" s="29" t="s">
        <v>2087</v>
      </c>
      <c r="E974" s="31"/>
      <c r="F974" s="31"/>
      <c r="G974" s="31"/>
      <c r="H974" s="31"/>
      <c r="I974" s="31"/>
    </row>
    <row r="975" spans="2:9" ht="15.75" x14ac:dyDescent="0.25">
      <c r="B975" s="338"/>
      <c r="C975" s="29" t="s">
        <v>1993</v>
      </c>
      <c r="D975" s="29" t="s">
        <v>1830</v>
      </c>
      <c r="E975" s="31"/>
      <c r="F975" s="31"/>
      <c r="G975" s="31"/>
      <c r="H975" s="31"/>
      <c r="I975" s="31"/>
    </row>
    <row r="976" spans="2:9" ht="15.75" x14ac:dyDescent="0.25">
      <c r="B976" s="338"/>
      <c r="C976" s="29" t="s">
        <v>1993</v>
      </c>
      <c r="D976" s="29" t="s">
        <v>1754</v>
      </c>
      <c r="E976" s="31"/>
      <c r="F976" s="31"/>
      <c r="G976" s="31"/>
      <c r="H976" s="31"/>
      <c r="I976" s="31"/>
    </row>
    <row r="977" spans="2:9" ht="15.75" x14ac:dyDescent="0.25">
      <c r="B977" s="338"/>
      <c r="C977" s="29" t="s">
        <v>1993</v>
      </c>
      <c r="D977" s="29" t="s">
        <v>1901</v>
      </c>
      <c r="E977" s="31"/>
      <c r="F977" s="31"/>
      <c r="G977" s="31"/>
      <c r="H977" s="31"/>
      <c r="I977" s="31"/>
    </row>
    <row r="978" spans="2:9" ht="15.75" x14ac:dyDescent="0.25">
      <c r="B978" s="338"/>
      <c r="C978" s="29" t="s">
        <v>1993</v>
      </c>
      <c r="D978" s="29" t="s">
        <v>2085</v>
      </c>
      <c r="E978" s="31"/>
      <c r="F978" s="31"/>
      <c r="G978" s="31"/>
      <c r="H978" s="31"/>
      <c r="I978" s="31"/>
    </row>
    <row r="979" spans="2:9" ht="15.75" x14ac:dyDescent="0.25">
      <c r="B979" s="338"/>
      <c r="C979" s="29" t="s">
        <v>1993</v>
      </c>
      <c r="D979" s="29" t="s">
        <v>1951</v>
      </c>
      <c r="E979" s="31"/>
      <c r="F979" s="31"/>
      <c r="G979" s="31"/>
      <c r="H979" s="31"/>
      <c r="I979" s="31"/>
    </row>
    <row r="980" spans="2:9" ht="15.75" x14ac:dyDescent="0.25">
      <c r="B980" s="338"/>
      <c r="C980" s="29" t="s">
        <v>1993</v>
      </c>
      <c r="D980" s="29" t="s">
        <v>2056</v>
      </c>
      <c r="E980" s="31"/>
      <c r="F980" s="31"/>
      <c r="G980" s="31"/>
      <c r="H980" s="31"/>
      <c r="I980" s="31"/>
    </row>
    <row r="981" spans="2:9" ht="15.75" x14ac:dyDescent="0.25">
      <c r="B981" s="338"/>
      <c r="C981" s="29" t="s">
        <v>1993</v>
      </c>
      <c r="D981" s="29" t="s">
        <v>2131</v>
      </c>
      <c r="E981" s="31"/>
      <c r="F981" s="31"/>
      <c r="G981" s="31"/>
      <c r="H981" s="31"/>
      <c r="I981" s="31"/>
    </row>
    <row r="982" spans="2:9" ht="15.75" x14ac:dyDescent="0.25">
      <c r="B982" s="338"/>
      <c r="C982" s="29" t="s">
        <v>1993</v>
      </c>
      <c r="D982" s="29" t="s">
        <v>2065</v>
      </c>
      <c r="E982" s="31"/>
      <c r="F982" s="31"/>
      <c r="G982" s="31"/>
      <c r="H982" s="31"/>
      <c r="I982" s="31"/>
    </row>
    <row r="983" spans="2:9" ht="15.75" x14ac:dyDescent="0.25">
      <c r="B983" s="338"/>
      <c r="C983" s="29" t="s">
        <v>1993</v>
      </c>
      <c r="D983" s="29" t="s">
        <v>2090</v>
      </c>
      <c r="E983" s="31"/>
      <c r="F983" s="31"/>
      <c r="G983" s="31"/>
      <c r="H983" s="31"/>
      <c r="I983" s="31"/>
    </row>
    <row r="984" spans="2:9" ht="15.75" x14ac:dyDescent="0.25">
      <c r="B984" s="338"/>
      <c r="C984" s="29" t="s">
        <v>1993</v>
      </c>
      <c r="D984" s="29" t="s">
        <v>1960</v>
      </c>
      <c r="E984" s="31"/>
      <c r="F984" s="31"/>
      <c r="G984" s="31"/>
      <c r="H984" s="31"/>
      <c r="I984" s="31"/>
    </row>
    <row r="985" spans="2:9" ht="15.75" x14ac:dyDescent="0.25">
      <c r="B985" s="338"/>
      <c r="C985" s="29" t="s">
        <v>1993</v>
      </c>
      <c r="D985" s="29" t="s">
        <v>2028</v>
      </c>
      <c r="E985" s="31"/>
      <c r="F985" s="31"/>
      <c r="G985" s="31"/>
      <c r="H985" s="31"/>
      <c r="I985" s="31"/>
    </row>
    <row r="986" spans="2:9" ht="15.75" x14ac:dyDescent="0.25">
      <c r="B986" s="338"/>
      <c r="C986" s="29" t="s">
        <v>1993</v>
      </c>
      <c r="D986" s="29" t="s">
        <v>1963</v>
      </c>
      <c r="E986" s="31"/>
      <c r="F986" s="31"/>
      <c r="G986" s="31"/>
      <c r="H986" s="31"/>
      <c r="I986" s="31"/>
    </row>
    <row r="987" spans="2:9" ht="15.75" x14ac:dyDescent="0.25">
      <c r="B987" s="338"/>
      <c r="C987" s="29" t="s">
        <v>1993</v>
      </c>
      <c r="D987" s="29" t="s">
        <v>1965</v>
      </c>
      <c r="E987" s="31"/>
      <c r="F987" s="31"/>
      <c r="G987" s="31"/>
      <c r="H987" s="31"/>
      <c r="I987" s="31"/>
    </row>
    <row r="988" spans="2:9" ht="15.75" x14ac:dyDescent="0.25">
      <c r="B988" s="338"/>
      <c r="C988" s="29" t="s">
        <v>1993</v>
      </c>
      <c r="D988" s="29" t="s">
        <v>1971</v>
      </c>
      <c r="E988" s="31"/>
      <c r="F988" s="31"/>
      <c r="G988" s="31"/>
      <c r="H988" s="31"/>
      <c r="I988" s="31"/>
    </row>
    <row r="989" spans="2:9" ht="15.75" x14ac:dyDescent="0.25">
      <c r="B989" s="338"/>
      <c r="C989" s="29" t="s">
        <v>1993</v>
      </c>
      <c r="D989" s="29" t="s">
        <v>1975</v>
      </c>
      <c r="E989" s="31"/>
      <c r="F989" s="31"/>
      <c r="G989" s="31"/>
      <c r="H989" s="31"/>
      <c r="I989" s="31"/>
    </row>
    <row r="990" spans="2:9" ht="15.75" x14ac:dyDescent="0.25">
      <c r="B990" s="338"/>
      <c r="C990" s="29" t="s">
        <v>1993</v>
      </c>
      <c r="D990" s="29" t="s">
        <v>2113</v>
      </c>
      <c r="E990" s="31"/>
      <c r="F990" s="31"/>
      <c r="G990" s="31"/>
      <c r="H990" s="31"/>
      <c r="I990" s="31"/>
    </row>
    <row r="991" spans="2:9" ht="15.75" x14ac:dyDescent="0.25">
      <c r="B991" s="338"/>
      <c r="C991" s="29" t="s">
        <v>1993</v>
      </c>
      <c r="D991" s="29" t="s">
        <v>1980</v>
      </c>
      <c r="E991" s="31"/>
      <c r="F991" s="31"/>
      <c r="G991" s="31"/>
      <c r="H991" s="31"/>
      <c r="I991" s="31"/>
    </row>
    <row r="992" spans="2:9" ht="15.75" x14ac:dyDescent="0.25">
      <c r="B992" s="338"/>
      <c r="C992" s="29" t="s">
        <v>1993</v>
      </c>
      <c r="D992" s="29" t="s">
        <v>1982</v>
      </c>
      <c r="E992" s="31"/>
      <c r="F992" s="31"/>
      <c r="G992" s="31"/>
      <c r="H992" s="31"/>
      <c r="I992" s="31"/>
    </row>
    <row r="993" spans="2:9" ht="15.75" x14ac:dyDescent="0.25">
      <c r="B993" s="338"/>
      <c r="C993" s="29" t="s">
        <v>1993</v>
      </c>
      <c r="D993" s="29" t="s">
        <v>1987</v>
      </c>
      <c r="E993" s="31"/>
      <c r="F993" s="31"/>
      <c r="G993" s="31"/>
      <c r="H993" s="31"/>
      <c r="I993" s="31"/>
    </row>
    <row r="994" spans="2:9" ht="15.75" x14ac:dyDescent="0.25">
      <c r="B994" s="338"/>
      <c r="C994" s="29" t="s">
        <v>1993</v>
      </c>
      <c r="D994" s="29" t="s">
        <v>1990</v>
      </c>
      <c r="E994" s="31"/>
      <c r="F994" s="31"/>
      <c r="G994" s="31"/>
      <c r="H994" s="31"/>
      <c r="I994" s="31"/>
    </row>
    <row r="995" spans="2:9" ht="15.75" x14ac:dyDescent="0.25">
      <c r="B995" s="338"/>
      <c r="C995" s="29" t="s">
        <v>1993</v>
      </c>
      <c r="D995" s="29" t="s">
        <v>2115</v>
      </c>
      <c r="E995" s="31"/>
      <c r="F995" s="31"/>
      <c r="G995" s="31"/>
      <c r="H995" s="31"/>
      <c r="I995" s="31"/>
    </row>
    <row r="996" spans="2:9" ht="15.75" x14ac:dyDescent="0.25">
      <c r="B996" s="338"/>
      <c r="C996" s="29" t="s">
        <v>1993</v>
      </c>
      <c r="D996" s="29" t="s">
        <v>1992</v>
      </c>
      <c r="E996" s="31"/>
      <c r="F996" s="31"/>
      <c r="G996" s="31"/>
      <c r="H996" s="31"/>
      <c r="I996" s="31"/>
    </row>
    <row r="997" spans="2:9" ht="15.75" x14ac:dyDescent="0.25">
      <c r="B997" s="338"/>
      <c r="C997" s="29" t="s">
        <v>1993</v>
      </c>
      <c r="D997" s="29" t="s">
        <v>1997</v>
      </c>
      <c r="E997" s="31"/>
      <c r="F997" s="31"/>
      <c r="G997" s="31"/>
      <c r="H997" s="31"/>
      <c r="I997" s="31"/>
    </row>
    <row r="998" spans="2:9" ht="15.75" x14ac:dyDescent="0.25">
      <c r="B998" s="338"/>
      <c r="C998" s="29" t="s">
        <v>1993</v>
      </c>
      <c r="D998" s="29" t="s">
        <v>2000</v>
      </c>
      <c r="E998" s="31"/>
      <c r="F998" s="31"/>
      <c r="G998" s="31"/>
      <c r="H998" s="31"/>
      <c r="I998" s="31"/>
    </row>
    <row r="999" spans="2:9" ht="15.75" x14ac:dyDescent="0.25">
      <c r="B999" s="338"/>
      <c r="C999" s="29" t="s">
        <v>1993</v>
      </c>
      <c r="D999" s="29" t="s">
        <v>2002</v>
      </c>
      <c r="E999" s="31"/>
      <c r="F999" s="31"/>
      <c r="G999" s="31"/>
      <c r="H999" s="31"/>
      <c r="I999" s="31"/>
    </row>
    <row r="1000" spans="2:9" ht="15.75" x14ac:dyDescent="0.25">
      <c r="B1000" s="338"/>
      <c r="C1000" s="29" t="s">
        <v>1993</v>
      </c>
      <c r="D1000" s="29" t="s">
        <v>2004</v>
      </c>
      <c r="E1000" s="31"/>
      <c r="F1000" s="31"/>
      <c r="G1000" s="31"/>
      <c r="H1000" s="31"/>
      <c r="I1000" s="31"/>
    </row>
    <row r="1001" spans="2:9" ht="15.75" x14ac:dyDescent="0.25">
      <c r="B1001" s="338"/>
      <c r="C1001" s="29" t="s">
        <v>1993</v>
      </c>
      <c r="D1001" s="29" t="s">
        <v>2006</v>
      </c>
      <c r="E1001" s="31"/>
      <c r="F1001" s="31"/>
      <c r="G1001" s="31"/>
      <c r="H1001" s="31"/>
      <c r="I1001" s="31"/>
    </row>
    <row r="1002" spans="2:9" ht="15.75" x14ac:dyDescent="0.25">
      <c r="B1002" s="338"/>
      <c r="C1002" s="29" t="s">
        <v>1993</v>
      </c>
      <c r="D1002" s="29" t="s">
        <v>2133</v>
      </c>
      <c r="E1002" s="31"/>
      <c r="F1002" s="31"/>
      <c r="G1002" s="31"/>
      <c r="H1002" s="31"/>
      <c r="I1002" s="31"/>
    </row>
    <row r="1003" spans="2:9" ht="15.75" x14ac:dyDescent="0.25">
      <c r="B1003" s="338"/>
      <c r="C1003" s="29" t="s">
        <v>1993</v>
      </c>
      <c r="D1003" s="29" t="s">
        <v>2137</v>
      </c>
      <c r="E1003" s="31"/>
      <c r="F1003" s="31"/>
      <c r="G1003" s="31"/>
      <c r="H1003" s="31"/>
      <c r="I1003" s="31"/>
    </row>
    <row r="1004" spans="2:9" ht="15.75" x14ac:dyDescent="0.25">
      <c r="B1004" s="338"/>
      <c r="C1004" s="29" t="s">
        <v>1993</v>
      </c>
      <c r="D1004" s="29" t="s">
        <v>2015</v>
      </c>
      <c r="E1004" s="31"/>
      <c r="F1004" s="31"/>
      <c r="G1004" s="31"/>
      <c r="H1004" s="31"/>
      <c r="I1004" s="31"/>
    </row>
    <row r="1005" spans="2:9" ht="15.75" x14ac:dyDescent="0.25">
      <c r="B1005" s="338"/>
      <c r="C1005" s="29" t="s">
        <v>1993</v>
      </c>
      <c r="D1005" s="29" t="s">
        <v>2017</v>
      </c>
      <c r="E1005" s="31"/>
      <c r="F1005" s="31"/>
      <c r="G1005" s="31"/>
      <c r="H1005" s="31"/>
      <c r="I1005" s="31"/>
    </row>
    <row r="1006" spans="2:9" ht="15.75" x14ac:dyDescent="0.25">
      <c r="B1006" s="338"/>
      <c r="C1006" s="29" t="s">
        <v>1993</v>
      </c>
      <c r="D1006" s="29" t="s">
        <v>2019</v>
      </c>
      <c r="E1006" s="31"/>
      <c r="F1006" s="31"/>
      <c r="G1006" s="31"/>
      <c r="H1006" s="31"/>
      <c r="I1006" s="31"/>
    </row>
    <row r="1007" spans="2:9" ht="15.75" x14ac:dyDescent="0.25">
      <c r="B1007" s="338"/>
      <c r="C1007" s="29" t="s">
        <v>1993</v>
      </c>
      <c r="D1007" s="29" t="s">
        <v>2021</v>
      </c>
      <c r="E1007" s="31"/>
      <c r="F1007" s="31"/>
      <c r="G1007" s="31"/>
      <c r="H1007" s="31"/>
      <c r="I1007" s="31"/>
    </row>
    <row r="1008" spans="2:9" ht="15.75" x14ac:dyDescent="0.25">
      <c r="B1008" s="338"/>
      <c r="C1008" s="29" t="s">
        <v>1993</v>
      </c>
      <c r="D1008" s="29" t="s">
        <v>2030</v>
      </c>
      <c r="E1008" s="31"/>
      <c r="F1008" s="31"/>
      <c r="G1008" s="31"/>
      <c r="H1008" s="31"/>
      <c r="I1008" s="31"/>
    </row>
    <row r="1009" spans="2:9" ht="15.75" x14ac:dyDescent="0.25">
      <c r="B1009" s="338"/>
      <c r="C1009" s="29" t="s">
        <v>1993</v>
      </c>
      <c r="D1009" s="29" t="s">
        <v>2032</v>
      </c>
      <c r="E1009" s="31"/>
      <c r="F1009" s="31"/>
      <c r="G1009" s="31"/>
      <c r="H1009" s="31"/>
      <c r="I1009" s="31"/>
    </row>
    <row r="1010" spans="2:9" ht="15.75" x14ac:dyDescent="0.25">
      <c r="B1010" s="338"/>
      <c r="C1010" s="29" t="s">
        <v>1993</v>
      </c>
      <c r="D1010" s="29" t="s">
        <v>2034</v>
      </c>
      <c r="E1010" s="31"/>
      <c r="F1010" s="31"/>
      <c r="G1010" s="31"/>
      <c r="H1010" s="31"/>
      <c r="I1010" s="31"/>
    </row>
    <row r="1011" spans="2:9" ht="15.75" x14ac:dyDescent="0.25">
      <c r="B1011" s="338"/>
      <c r="C1011" s="29" t="s">
        <v>1993</v>
      </c>
      <c r="D1011" s="29" t="s">
        <v>2036</v>
      </c>
      <c r="E1011" s="31"/>
      <c r="F1011" s="31"/>
      <c r="G1011" s="31"/>
      <c r="H1011" s="31"/>
      <c r="I1011" s="31"/>
    </row>
    <row r="1012" spans="2:9" ht="15.75" x14ac:dyDescent="0.25">
      <c r="B1012" s="338"/>
      <c r="C1012" s="29" t="s">
        <v>1993</v>
      </c>
      <c r="D1012" s="29" t="s">
        <v>2038</v>
      </c>
      <c r="E1012" s="31"/>
      <c r="F1012" s="31"/>
      <c r="G1012" s="31"/>
      <c r="H1012" s="31"/>
      <c r="I1012" s="31"/>
    </row>
    <row r="1013" spans="2:9" ht="15.75" x14ac:dyDescent="0.25">
      <c r="B1013" s="338"/>
      <c r="C1013" s="29" t="s">
        <v>1993</v>
      </c>
      <c r="D1013" s="29" t="s">
        <v>2040</v>
      </c>
      <c r="E1013" s="31"/>
      <c r="F1013" s="31"/>
      <c r="G1013" s="31"/>
      <c r="H1013" s="31"/>
      <c r="I1013" s="31"/>
    </row>
    <row r="1014" spans="2:9" ht="15.75" x14ac:dyDescent="0.25">
      <c r="B1014" s="338"/>
      <c r="C1014" s="29" t="s">
        <v>1993</v>
      </c>
      <c r="D1014" s="29" t="s">
        <v>2043</v>
      </c>
      <c r="E1014" s="31"/>
      <c r="F1014" s="31"/>
      <c r="G1014" s="31"/>
      <c r="H1014" s="31"/>
      <c r="I1014" s="31"/>
    </row>
    <row r="1015" spans="2:9" ht="15.75" x14ac:dyDescent="0.25">
      <c r="B1015" s="338"/>
      <c r="C1015" s="29" t="s">
        <v>1993</v>
      </c>
      <c r="D1015" s="29" t="s">
        <v>2059</v>
      </c>
      <c r="E1015" s="31"/>
      <c r="F1015" s="31"/>
      <c r="G1015" s="31"/>
      <c r="H1015" s="31"/>
      <c r="I1015" s="31"/>
    </row>
    <row r="1016" spans="2:9" ht="15.75" x14ac:dyDescent="0.25">
      <c r="B1016" s="338"/>
      <c r="C1016" s="29" t="s">
        <v>1993</v>
      </c>
      <c r="D1016" s="29" t="s">
        <v>2061</v>
      </c>
      <c r="E1016" s="31"/>
      <c r="F1016" s="31"/>
      <c r="G1016" s="31"/>
      <c r="H1016" s="31"/>
      <c r="I1016" s="31"/>
    </row>
    <row r="1017" spans="2:9" ht="15.75" x14ac:dyDescent="0.25">
      <c r="B1017" s="338"/>
      <c r="C1017" s="29" t="s">
        <v>1993</v>
      </c>
      <c r="D1017" s="29" t="s">
        <v>2063</v>
      </c>
      <c r="E1017" s="31"/>
      <c r="F1017" s="31"/>
      <c r="G1017" s="31"/>
      <c r="H1017" s="31"/>
      <c r="I1017" s="31"/>
    </row>
    <row r="1018" spans="2:9" ht="15.75" x14ac:dyDescent="0.25">
      <c r="B1018" s="338"/>
      <c r="C1018" s="29" t="s">
        <v>1993</v>
      </c>
      <c r="D1018" s="29" t="s">
        <v>2067</v>
      </c>
      <c r="E1018" s="31"/>
      <c r="F1018" s="31"/>
      <c r="G1018" s="31"/>
      <c r="H1018" s="31"/>
      <c r="I1018" s="31"/>
    </row>
    <row r="1019" spans="2:9" ht="15.75" x14ac:dyDescent="0.25">
      <c r="B1019" s="338"/>
      <c r="C1019" s="29" t="s">
        <v>1993</v>
      </c>
      <c r="D1019" s="29" t="s">
        <v>2069</v>
      </c>
      <c r="E1019" s="31"/>
      <c r="F1019" s="31"/>
      <c r="G1019" s="31"/>
      <c r="H1019" s="31"/>
      <c r="I1019" s="31"/>
    </row>
    <row r="1020" spans="2:9" ht="15.75" x14ac:dyDescent="0.25">
      <c r="B1020" s="338"/>
      <c r="C1020" s="29" t="s">
        <v>1993</v>
      </c>
      <c r="D1020" s="29" t="s">
        <v>2071</v>
      </c>
      <c r="E1020" s="31"/>
      <c r="F1020" s="31"/>
      <c r="G1020" s="31"/>
      <c r="H1020" s="31"/>
      <c r="I1020" s="31"/>
    </row>
    <row r="1021" spans="2:9" ht="15.75" x14ac:dyDescent="0.25">
      <c r="B1021" s="338"/>
      <c r="C1021" s="29" t="s">
        <v>1993</v>
      </c>
      <c r="D1021" s="29" t="s">
        <v>2073</v>
      </c>
      <c r="E1021" s="31"/>
      <c r="F1021" s="31"/>
      <c r="G1021" s="31"/>
      <c r="H1021" s="31"/>
      <c r="I1021" s="31"/>
    </row>
    <row r="1022" spans="2:9" ht="15.75" x14ac:dyDescent="0.25">
      <c r="B1022" s="338"/>
      <c r="C1022" s="29" t="s">
        <v>1993</v>
      </c>
      <c r="D1022" s="29" t="s">
        <v>2075</v>
      </c>
      <c r="E1022" s="31"/>
      <c r="F1022" s="31"/>
      <c r="G1022" s="31"/>
      <c r="H1022" s="31"/>
      <c r="I1022" s="31"/>
    </row>
    <row r="1023" spans="2:9" ht="15.75" x14ac:dyDescent="0.25">
      <c r="B1023" s="338"/>
      <c r="C1023" s="29" t="s">
        <v>1993</v>
      </c>
      <c r="D1023" s="29" t="s">
        <v>2077</v>
      </c>
      <c r="E1023" s="31"/>
      <c r="F1023" s="31"/>
      <c r="G1023" s="31"/>
      <c r="H1023" s="31"/>
      <c r="I1023" s="31"/>
    </row>
    <row r="1024" spans="2:9" ht="15.75" x14ac:dyDescent="0.25">
      <c r="B1024" s="338"/>
      <c r="C1024" s="29" t="s">
        <v>1993</v>
      </c>
      <c r="D1024" s="29" t="s">
        <v>2079</v>
      </c>
      <c r="E1024" s="31"/>
      <c r="F1024" s="31"/>
      <c r="G1024" s="31"/>
      <c r="H1024" s="31"/>
      <c r="I1024" s="31"/>
    </row>
    <row r="1025" spans="2:9" ht="15.75" x14ac:dyDescent="0.25">
      <c r="B1025" s="338"/>
      <c r="C1025" s="29" t="s">
        <v>1993</v>
      </c>
      <c r="D1025" s="29" t="s">
        <v>2082</v>
      </c>
      <c r="E1025" s="31"/>
      <c r="F1025" s="31"/>
      <c r="G1025" s="31"/>
      <c r="H1025" s="31"/>
      <c r="I1025" s="31"/>
    </row>
    <row r="1026" spans="2:9" ht="15.75" x14ac:dyDescent="0.25">
      <c r="B1026" s="338"/>
      <c r="C1026" s="29" t="s">
        <v>1993</v>
      </c>
      <c r="D1026" s="29" t="s">
        <v>2084</v>
      </c>
      <c r="E1026" s="31"/>
      <c r="F1026" s="31"/>
      <c r="G1026" s="31"/>
      <c r="H1026" s="31"/>
      <c r="I1026" s="31"/>
    </row>
    <row r="1027" spans="2:9" ht="15.75" x14ac:dyDescent="0.25">
      <c r="B1027" s="338"/>
      <c r="C1027" s="29" t="s">
        <v>1993</v>
      </c>
      <c r="D1027" s="29" t="s">
        <v>2089</v>
      </c>
      <c r="E1027" s="31"/>
      <c r="F1027" s="31"/>
      <c r="G1027" s="31"/>
      <c r="H1027" s="31"/>
      <c r="I1027" s="31"/>
    </row>
    <row r="1028" spans="2:9" ht="15.75" x14ac:dyDescent="0.25">
      <c r="B1028" s="338"/>
      <c r="C1028" s="29" t="s">
        <v>1993</v>
      </c>
      <c r="D1028" s="29" t="s">
        <v>2119</v>
      </c>
      <c r="E1028" s="31"/>
      <c r="F1028" s="31"/>
      <c r="G1028" s="31"/>
      <c r="H1028" s="31"/>
      <c r="I1028" s="31"/>
    </row>
    <row r="1029" spans="2:9" ht="15.75" x14ac:dyDescent="0.25">
      <c r="B1029" s="338"/>
      <c r="C1029" s="29" t="s">
        <v>1993</v>
      </c>
      <c r="D1029" s="29" t="s">
        <v>2122</v>
      </c>
      <c r="E1029" s="31"/>
      <c r="F1029" s="31"/>
      <c r="G1029" s="31"/>
      <c r="H1029" s="31"/>
      <c r="I1029" s="31"/>
    </row>
    <row r="1030" spans="2:9" ht="15.75" x14ac:dyDescent="0.25">
      <c r="B1030" s="338"/>
      <c r="C1030" s="29" t="s">
        <v>1993</v>
      </c>
      <c r="D1030" s="29" t="s">
        <v>2124</v>
      </c>
      <c r="E1030" s="31"/>
      <c r="F1030" s="31"/>
      <c r="G1030" s="31"/>
      <c r="H1030" s="31"/>
      <c r="I1030" s="31"/>
    </row>
    <row r="1031" spans="2:9" ht="15.75" x14ac:dyDescent="0.25">
      <c r="B1031" s="338"/>
      <c r="C1031" s="29" t="s">
        <v>1993</v>
      </c>
      <c r="D1031" s="29" t="s">
        <v>2129</v>
      </c>
      <c r="E1031" s="31"/>
      <c r="F1031" s="31"/>
      <c r="G1031" s="31"/>
      <c r="H1031" s="31"/>
      <c r="I1031" s="31"/>
    </row>
    <row r="1032" spans="2:9" ht="15.75" x14ac:dyDescent="0.25">
      <c r="B1032" s="338"/>
      <c r="C1032" s="29" t="s">
        <v>1993</v>
      </c>
      <c r="D1032" s="29" t="s">
        <v>2135</v>
      </c>
      <c r="E1032" s="31"/>
      <c r="F1032" s="31"/>
      <c r="G1032" s="31"/>
      <c r="H1032" s="31"/>
      <c r="I1032" s="31"/>
    </row>
    <row r="1033" spans="2:9" ht="15.75" x14ac:dyDescent="0.25">
      <c r="B1033" s="338"/>
      <c r="C1033" s="29" t="s">
        <v>1993</v>
      </c>
      <c r="D1033" s="29" t="s">
        <v>2140</v>
      </c>
      <c r="E1033" s="31"/>
      <c r="F1033" s="31"/>
      <c r="G1033" s="31"/>
      <c r="H1033" s="31"/>
      <c r="I1033" s="31"/>
    </row>
    <row r="1034" spans="2:9" ht="15.75" x14ac:dyDescent="0.25">
      <c r="B1034" s="338"/>
      <c r="C1034" s="29" t="s">
        <v>1994</v>
      </c>
      <c r="D1034" s="29" t="s">
        <v>43</v>
      </c>
      <c r="E1034" s="31"/>
      <c r="F1034" s="31"/>
      <c r="G1034" s="31"/>
      <c r="H1034" s="31"/>
      <c r="I1034" s="31"/>
    </row>
    <row r="1035" spans="2:9" ht="15.75" x14ac:dyDescent="0.25">
      <c r="B1035" s="338"/>
      <c r="C1035" s="29" t="s">
        <v>1994</v>
      </c>
      <c r="D1035" s="29" t="s">
        <v>1953</v>
      </c>
      <c r="E1035" s="31"/>
      <c r="F1035" s="31"/>
      <c r="G1035" s="31"/>
      <c r="H1035" s="31"/>
      <c r="I1035" s="31"/>
    </row>
    <row r="1036" spans="2:9" ht="15.75" x14ac:dyDescent="0.25">
      <c r="B1036" s="338"/>
      <c r="C1036" s="29" t="s">
        <v>1994</v>
      </c>
      <c r="D1036" s="29" t="s">
        <v>1726</v>
      </c>
      <c r="E1036" s="31"/>
      <c r="F1036" s="31"/>
      <c r="G1036" s="31"/>
      <c r="H1036" s="31"/>
      <c r="I1036" s="31"/>
    </row>
    <row r="1037" spans="2:9" ht="15.75" x14ac:dyDescent="0.25">
      <c r="B1037" s="338"/>
      <c r="C1037" s="29" t="s">
        <v>1994</v>
      </c>
      <c r="D1037" s="29" t="s">
        <v>1723</v>
      </c>
      <c r="E1037" s="31"/>
      <c r="F1037" s="31"/>
      <c r="G1037" s="31"/>
      <c r="H1037" s="31"/>
      <c r="I1037" s="31"/>
    </row>
    <row r="1038" spans="2:9" ht="15.75" x14ac:dyDescent="0.25">
      <c r="B1038" s="338"/>
      <c r="C1038" s="29" t="s">
        <v>1994</v>
      </c>
      <c r="D1038" s="29" t="s">
        <v>2087</v>
      </c>
      <c r="E1038" s="31"/>
      <c r="F1038" s="31"/>
      <c r="G1038" s="31"/>
      <c r="H1038" s="31"/>
      <c r="I1038" s="31"/>
    </row>
    <row r="1039" spans="2:9" ht="15.75" x14ac:dyDescent="0.25">
      <c r="B1039" s="338"/>
      <c r="C1039" s="29" t="s">
        <v>1994</v>
      </c>
      <c r="D1039" s="29" t="s">
        <v>1830</v>
      </c>
      <c r="E1039" s="31"/>
      <c r="F1039" s="31"/>
      <c r="G1039" s="31"/>
      <c r="H1039" s="31"/>
      <c r="I1039" s="31"/>
    </row>
    <row r="1040" spans="2:9" ht="15.75" x14ac:dyDescent="0.25">
      <c r="B1040" s="338"/>
      <c r="C1040" s="29" t="s">
        <v>1994</v>
      </c>
      <c r="D1040" s="29" t="s">
        <v>1754</v>
      </c>
      <c r="E1040" s="31"/>
      <c r="F1040" s="31"/>
      <c r="G1040" s="31"/>
      <c r="H1040" s="31"/>
      <c r="I1040" s="31"/>
    </row>
    <row r="1041" spans="2:9" ht="15.75" x14ac:dyDescent="0.25">
      <c r="B1041" s="338"/>
      <c r="C1041" s="29" t="s">
        <v>1994</v>
      </c>
      <c r="D1041" s="29" t="s">
        <v>1901</v>
      </c>
      <c r="E1041" s="31"/>
      <c r="F1041" s="31"/>
      <c r="G1041" s="31"/>
      <c r="H1041" s="31"/>
      <c r="I1041" s="31"/>
    </row>
    <row r="1042" spans="2:9" ht="15.75" x14ac:dyDescent="0.25">
      <c r="B1042" s="338"/>
      <c r="C1042" s="29" t="s">
        <v>1994</v>
      </c>
      <c r="D1042" s="29" t="s">
        <v>2085</v>
      </c>
      <c r="E1042" s="31"/>
      <c r="F1042" s="31"/>
      <c r="G1042" s="31"/>
      <c r="H1042" s="31"/>
      <c r="I1042" s="31"/>
    </row>
    <row r="1043" spans="2:9" ht="15.75" x14ac:dyDescent="0.25">
      <c r="B1043" s="338"/>
      <c r="C1043" s="29" t="s">
        <v>1994</v>
      </c>
      <c r="D1043" s="29" t="s">
        <v>1951</v>
      </c>
      <c r="E1043" s="31"/>
      <c r="F1043" s="31"/>
      <c r="G1043" s="31"/>
      <c r="H1043" s="31"/>
      <c r="I1043" s="31"/>
    </row>
    <row r="1044" spans="2:9" ht="15.75" x14ac:dyDescent="0.25">
      <c r="B1044" s="338"/>
      <c r="C1044" s="29" t="s">
        <v>1994</v>
      </c>
      <c r="D1044" s="29" t="s">
        <v>2056</v>
      </c>
      <c r="E1044" s="31"/>
      <c r="F1044" s="31"/>
      <c r="G1044" s="31"/>
      <c r="H1044" s="31"/>
      <c r="I1044" s="31"/>
    </row>
    <row r="1045" spans="2:9" ht="15.75" x14ac:dyDescent="0.25">
      <c r="B1045" s="338"/>
      <c r="C1045" s="29" t="s">
        <v>1994</v>
      </c>
      <c r="D1045" s="29" t="s">
        <v>2131</v>
      </c>
      <c r="E1045" s="31"/>
      <c r="F1045" s="31"/>
      <c r="G1045" s="31"/>
      <c r="H1045" s="31"/>
      <c r="I1045" s="31"/>
    </row>
    <row r="1046" spans="2:9" ht="15.75" x14ac:dyDescent="0.25">
      <c r="B1046" s="338"/>
      <c r="C1046" s="29" t="s">
        <v>1994</v>
      </c>
      <c r="D1046" s="29" t="s">
        <v>2065</v>
      </c>
      <c r="E1046" s="31"/>
      <c r="F1046" s="31"/>
      <c r="G1046" s="31"/>
      <c r="H1046" s="31"/>
      <c r="I1046" s="31"/>
    </row>
    <row r="1047" spans="2:9" ht="15.75" x14ac:dyDescent="0.25">
      <c r="B1047" s="338"/>
      <c r="C1047" s="29" t="s">
        <v>1994</v>
      </c>
      <c r="D1047" s="29" t="s">
        <v>2090</v>
      </c>
      <c r="E1047" s="31"/>
      <c r="F1047" s="31"/>
      <c r="G1047" s="31"/>
      <c r="H1047" s="31"/>
      <c r="I1047" s="31"/>
    </row>
    <row r="1048" spans="2:9" ht="15.75" x14ac:dyDescent="0.25">
      <c r="B1048" s="338"/>
      <c r="C1048" s="29" t="s">
        <v>1994</v>
      </c>
      <c r="D1048" s="29" t="s">
        <v>1960</v>
      </c>
      <c r="E1048" s="31"/>
      <c r="F1048" s="31"/>
      <c r="G1048" s="31"/>
      <c r="H1048" s="31"/>
      <c r="I1048" s="31"/>
    </row>
    <row r="1049" spans="2:9" ht="15.75" x14ac:dyDescent="0.25">
      <c r="B1049" s="338"/>
      <c r="C1049" s="29" t="s">
        <v>1994</v>
      </c>
      <c r="D1049" s="29" t="s">
        <v>2028</v>
      </c>
      <c r="E1049" s="31"/>
      <c r="F1049" s="31"/>
      <c r="G1049" s="31"/>
      <c r="H1049" s="31"/>
      <c r="I1049" s="31"/>
    </row>
    <row r="1050" spans="2:9" ht="15.75" x14ac:dyDescent="0.25">
      <c r="B1050" s="338"/>
      <c r="C1050" s="29" t="s">
        <v>1994</v>
      </c>
      <c r="D1050" s="29" t="s">
        <v>1963</v>
      </c>
      <c r="E1050" s="31"/>
      <c r="F1050" s="31"/>
      <c r="G1050" s="31"/>
      <c r="H1050" s="31"/>
      <c r="I1050" s="31"/>
    </row>
    <row r="1051" spans="2:9" ht="15.75" x14ac:dyDescent="0.25">
      <c r="B1051" s="338"/>
      <c r="C1051" s="29" t="s">
        <v>1994</v>
      </c>
      <c r="D1051" s="29" t="s">
        <v>1965</v>
      </c>
      <c r="E1051" s="31"/>
      <c r="F1051" s="31"/>
      <c r="G1051" s="31"/>
      <c r="H1051" s="31"/>
      <c r="I1051" s="31"/>
    </row>
    <row r="1052" spans="2:9" ht="15.75" x14ac:dyDescent="0.25">
      <c r="B1052" s="338"/>
      <c r="C1052" s="29" t="s">
        <v>1994</v>
      </c>
      <c r="D1052" s="29" t="s">
        <v>1971</v>
      </c>
      <c r="E1052" s="31"/>
      <c r="F1052" s="31"/>
      <c r="G1052" s="31"/>
      <c r="H1052" s="31"/>
      <c r="I1052" s="31"/>
    </row>
    <row r="1053" spans="2:9" ht="15.75" x14ac:dyDescent="0.25">
      <c r="B1053" s="338"/>
      <c r="C1053" s="29" t="s">
        <v>1994</v>
      </c>
      <c r="D1053" s="29" t="s">
        <v>1975</v>
      </c>
      <c r="E1053" s="31"/>
      <c r="F1053" s="31"/>
      <c r="G1053" s="31"/>
      <c r="H1053" s="31"/>
      <c r="I1053" s="31"/>
    </row>
    <row r="1054" spans="2:9" ht="15.75" x14ac:dyDescent="0.25">
      <c r="B1054" s="338"/>
      <c r="C1054" s="29" t="s">
        <v>1994</v>
      </c>
      <c r="D1054" s="29" t="s">
        <v>2113</v>
      </c>
      <c r="E1054" s="31"/>
      <c r="F1054" s="31"/>
      <c r="G1054" s="31"/>
      <c r="H1054" s="31"/>
      <c r="I1054" s="31"/>
    </row>
    <row r="1055" spans="2:9" ht="15.75" x14ac:dyDescent="0.25">
      <c r="B1055" s="338"/>
      <c r="C1055" s="29" t="s">
        <v>1994</v>
      </c>
      <c r="D1055" s="29" t="s">
        <v>1980</v>
      </c>
      <c r="E1055" s="31"/>
      <c r="F1055" s="31"/>
      <c r="G1055" s="31"/>
      <c r="H1055" s="31"/>
      <c r="I1055" s="31"/>
    </row>
    <row r="1056" spans="2:9" ht="15.75" x14ac:dyDescent="0.25">
      <c r="B1056" s="338"/>
      <c r="C1056" s="29" t="s">
        <v>1994</v>
      </c>
      <c r="D1056" s="29" t="s">
        <v>1982</v>
      </c>
      <c r="E1056" s="31"/>
      <c r="F1056" s="31"/>
      <c r="G1056" s="31"/>
      <c r="H1056" s="31"/>
      <c r="I1056" s="31"/>
    </row>
    <row r="1057" spans="2:9" ht="15.75" x14ac:dyDescent="0.25">
      <c r="B1057" s="338"/>
      <c r="C1057" s="29" t="s">
        <v>1994</v>
      </c>
      <c r="D1057" s="29" t="s">
        <v>1987</v>
      </c>
      <c r="E1057" s="31"/>
      <c r="F1057" s="31"/>
      <c r="G1057" s="31"/>
      <c r="H1057" s="31"/>
      <c r="I1057" s="31"/>
    </row>
    <row r="1058" spans="2:9" ht="15.75" x14ac:dyDescent="0.25">
      <c r="B1058" s="338"/>
      <c r="C1058" s="29" t="s">
        <v>1994</v>
      </c>
      <c r="D1058" s="29" t="s">
        <v>1990</v>
      </c>
      <c r="E1058" s="31"/>
      <c r="F1058" s="31"/>
      <c r="G1058" s="31"/>
      <c r="H1058" s="31"/>
      <c r="I1058" s="31"/>
    </row>
    <row r="1059" spans="2:9" ht="15.75" x14ac:dyDescent="0.25">
      <c r="B1059" s="338"/>
      <c r="C1059" s="29" t="s">
        <v>1994</v>
      </c>
      <c r="D1059" s="29" t="s">
        <v>2115</v>
      </c>
      <c r="E1059" s="31"/>
      <c r="F1059" s="31"/>
      <c r="G1059" s="31"/>
      <c r="H1059" s="31"/>
      <c r="I1059" s="31"/>
    </row>
    <row r="1060" spans="2:9" ht="15.75" x14ac:dyDescent="0.25">
      <c r="B1060" s="338"/>
      <c r="C1060" s="29" t="s">
        <v>1994</v>
      </c>
      <c r="D1060" s="29" t="s">
        <v>1992</v>
      </c>
      <c r="E1060" s="31"/>
      <c r="F1060" s="31"/>
      <c r="G1060" s="31"/>
      <c r="H1060" s="31"/>
      <c r="I1060" s="31"/>
    </row>
    <row r="1061" spans="2:9" ht="15.75" x14ac:dyDescent="0.25">
      <c r="B1061" s="338"/>
      <c r="C1061" s="29" t="s">
        <v>1994</v>
      </c>
      <c r="D1061" s="29" t="s">
        <v>1997</v>
      </c>
      <c r="E1061" s="31"/>
      <c r="F1061" s="31"/>
      <c r="G1061" s="31"/>
      <c r="H1061" s="31"/>
      <c r="I1061" s="31"/>
    </row>
    <row r="1062" spans="2:9" ht="15.75" x14ac:dyDescent="0.25">
      <c r="B1062" s="338"/>
      <c r="C1062" s="29" t="s">
        <v>1994</v>
      </c>
      <c r="D1062" s="29" t="s">
        <v>2000</v>
      </c>
      <c r="E1062" s="31"/>
      <c r="F1062" s="31"/>
      <c r="G1062" s="31"/>
      <c r="H1062" s="31"/>
      <c r="I1062" s="31"/>
    </row>
    <row r="1063" spans="2:9" ht="15.75" x14ac:dyDescent="0.25">
      <c r="B1063" s="338"/>
      <c r="C1063" s="29" t="s">
        <v>1994</v>
      </c>
      <c r="D1063" s="29" t="s">
        <v>2002</v>
      </c>
      <c r="E1063" s="31"/>
      <c r="F1063" s="31"/>
      <c r="G1063" s="31"/>
      <c r="H1063" s="31"/>
      <c r="I1063" s="31"/>
    </row>
    <row r="1064" spans="2:9" ht="15.75" x14ac:dyDescent="0.25">
      <c r="B1064" s="338"/>
      <c r="C1064" s="29" t="s">
        <v>1994</v>
      </c>
      <c r="D1064" s="29" t="s">
        <v>2004</v>
      </c>
      <c r="E1064" s="31"/>
      <c r="F1064" s="31"/>
      <c r="G1064" s="31"/>
      <c r="H1064" s="31"/>
      <c r="I1064" s="31"/>
    </row>
    <row r="1065" spans="2:9" ht="15.75" x14ac:dyDescent="0.25">
      <c r="B1065" s="338"/>
      <c r="C1065" s="29" t="s">
        <v>1994</v>
      </c>
      <c r="D1065" s="29" t="s">
        <v>2006</v>
      </c>
      <c r="E1065" s="31"/>
      <c r="F1065" s="31"/>
      <c r="G1065" s="31"/>
      <c r="H1065" s="31"/>
      <c r="I1065" s="31"/>
    </row>
    <row r="1066" spans="2:9" ht="15.75" x14ac:dyDescent="0.25">
      <c r="B1066" s="338"/>
      <c r="C1066" s="29" t="s">
        <v>1994</v>
      </c>
      <c r="D1066" s="29" t="s">
        <v>2133</v>
      </c>
      <c r="E1066" s="31"/>
      <c r="F1066" s="31"/>
      <c r="G1066" s="31"/>
      <c r="H1066" s="31"/>
      <c r="I1066" s="31"/>
    </row>
    <row r="1067" spans="2:9" ht="15.75" x14ac:dyDescent="0.25">
      <c r="B1067" s="338"/>
      <c r="C1067" s="29" t="s">
        <v>1994</v>
      </c>
      <c r="D1067" s="29" t="s">
        <v>2137</v>
      </c>
      <c r="E1067" s="31"/>
      <c r="F1067" s="31"/>
      <c r="G1067" s="31"/>
      <c r="H1067" s="31"/>
      <c r="I1067" s="31"/>
    </row>
    <row r="1068" spans="2:9" ht="15.75" x14ac:dyDescent="0.25">
      <c r="B1068" s="338"/>
      <c r="C1068" s="29" t="s">
        <v>1994</v>
      </c>
      <c r="D1068" s="29" t="s">
        <v>2015</v>
      </c>
      <c r="E1068" s="31"/>
      <c r="F1068" s="31"/>
      <c r="G1068" s="31"/>
      <c r="H1068" s="31"/>
      <c r="I1068" s="31"/>
    </row>
    <row r="1069" spans="2:9" ht="15.75" x14ac:dyDescent="0.25">
      <c r="B1069" s="338"/>
      <c r="C1069" s="29" t="s">
        <v>1994</v>
      </c>
      <c r="D1069" s="29" t="s">
        <v>2017</v>
      </c>
      <c r="E1069" s="31"/>
      <c r="F1069" s="31"/>
      <c r="G1069" s="31"/>
      <c r="H1069" s="31"/>
      <c r="I1069" s="31"/>
    </row>
    <row r="1070" spans="2:9" ht="15.75" x14ac:dyDescent="0.25">
      <c r="B1070" s="338"/>
      <c r="C1070" s="29" t="s">
        <v>1994</v>
      </c>
      <c r="D1070" s="29" t="s">
        <v>2019</v>
      </c>
      <c r="E1070" s="31"/>
      <c r="F1070" s="31"/>
      <c r="G1070" s="31"/>
      <c r="H1070" s="31"/>
      <c r="I1070" s="31"/>
    </row>
    <row r="1071" spans="2:9" ht="15.75" x14ac:dyDescent="0.25">
      <c r="B1071" s="338"/>
      <c r="C1071" s="29" t="s">
        <v>1994</v>
      </c>
      <c r="D1071" s="29" t="s">
        <v>2021</v>
      </c>
      <c r="E1071" s="31"/>
      <c r="F1071" s="31"/>
      <c r="G1071" s="31"/>
      <c r="H1071" s="31"/>
      <c r="I1071" s="31"/>
    </row>
    <row r="1072" spans="2:9" ht="15.75" x14ac:dyDescent="0.25">
      <c r="B1072" s="338"/>
      <c r="C1072" s="29" t="s">
        <v>1994</v>
      </c>
      <c r="D1072" s="29" t="s">
        <v>2030</v>
      </c>
      <c r="E1072" s="31"/>
      <c r="F1072" s="31"/>
      <c r="G1072" s="31"/>
      <c r="H1072" s="31"/>
      <c r="I1072" s="31"/>
    </row>
    <row r="1073" spans="2:9" ht="15.75" x14ac:dyDescent="0.25">
      <c r="B1073" s="338"/>
      <c r="C1073" s="29" t="s">
        <v>1994</v>
      </c>
      <c r="D1073" s="29" t="s">
        <v>2032</v>
      </c>
      <c r="E1073" s="31"/>
      <c r="F1073" s="31"/>
      <c r="G1073" s="31"/>
      <c r="H1073" s="31"/>
      <c r="I1073" s="31"/>
    </row>
    <row r="1074" spans="2:9" ht="15.75" x14ac:dyDescent="0.25">
      <c r="B1074" s="338"/>
      <c r="C1074" s="29" t="s">
        <v>1994</v>
      </c>
      <c r="D1074" s="29" t="s">
        <v>2034</v>
      </c>
      <c r="E1074" s="31"/>
      <c r="F1074" s="31"/>
      <c r="G1074" s="31"/>
      <c r="H1074" s="31"/>
      <c r="I1074" s="31"/>
    </row>
    <row r="1075" spans="2:9" ht="15.75" x14ac:dyDescent="0.25">
      <c r="B1075" s="338"/>
      <c r="C1075" s="29" t="s">
        <v>1994</v>
      </c>
      <c r="D1075" s="29" t="s">
        <v>2036</v>
      </c>
      <c r="E1075" s="31"/>
      <c r="F1075" s="31"/>
      <c r="G1075" s="31"/>
      <c r="H1075" s="31"/>
      <c r="I1075" s="31"/>
    </row>
    <row r="1076" spans="2:9" ht="15.75" x14ac:dyDescent="0.25">
      <c r="B1076" s="338"/>
      <c r="C1076" s="29" t="s">
        <v>1994</v>
      </c>
      <c r="D1076" s="29" t="s">
        <v>2038</v>
      </c>
      <c r="E1076" s="31"/>
      <c r="F1076" s="31"/>
      <c r="G1076" s="31"/>
      <c r="H1076" s="31"/>
      <c r="I1076" s="31"/>
    </row>
    <row r="1077" spans="2:9" ht="15.75" x14ac:dyDescent="0.25">
      <c r="B1077" s="338"/>
      <c r="C1077" s="29" t="s">
        <v>1994</v>
      </c>
      <c r="D1077" s="29" t="s">
        <v>2040</v>
      </c>
      <c r="E1077" s="31"/>
      <c r="F1077" s="31"/>
      <c r="G1077" s="31"/>
      <c r="H1077" s="31"/>
      <c r="I1077" s="31"/>
    </row>
    <row r="1078" spans="2:9" ht="15.75" x14ac:dyDescent="0.25">
      <c r="B1078" s="338"/>
      <c r="C1078" s="29" t="s">
        <v>1994</v>
      </c>
      <c r="D1078" s="29" t="s">
        <v>2043</v>
      </c>
      <c r="E1078" s="31"/>
      <c r="F1078" s="31"/>
      <c r="G1078" s="31"/>
      <c r="H1078" s="31"/>
      <c r="I1078" s="31"/>
    </row>
    <row r="1079" spans="2:9" ht="15.75" x14ac:dyDescent="0.25">
      <c r="B1079" s="338"/>
      <c r="C1079" s="29" t="s">
        <v>1994</v>
      </c>
      <c r="D1079" s="29" t="s">
        <v>2059</v>
      </c>
      <c r="E1079" s="31"/>
      <c r="F1079" s="31"/>
      <c r="G1079" s="31"/>
      <c r="H1079" s="31"/>
      <c r="I1079" s="31"/>
    </row>
    <row r="1080" spans="2:9" ht="15.75" x14ac:dyDescent="0.25">
      <c r="B1080" s="338"/>
      <c r="C1080" s="29" t="s">
        <v>1994</v>
      </c>
      <c r="D1080" s="29" t="s">
        <v>2061</v>
      </c>
      <c r="E1080" s="31"/>
      <c r="F1080" s="31"/>
      <c r="G1080" s="31"/>
      <c r="H1080" s="31"/>
      <c r="I1080" s="31"/>
    </row>
    <row r="1081" spans="2:9" ht="15.75" x14ac:dyDescent="0.25">
      <c r="B1081" s="338"/>
      <c r="C1081" s="29" t="s">
        <v>1994</v>
      </c>
      <c r="D1081" s="29" t="s">
        <v>2063</v>
      </c>
      <c r="E1081" s="31"/>
      <c r="F1081" s="31"/>
      <c r="G1081" s="31"/>
      <c r="H1081" s="31"/>
      <c r="I1081" s="31"/>
    </row>
    <row r="1082" spans="2:9" ht="15.75" x14ac:dyDescent="0.25">
      <c r="B1082" s="338"/>
      <c r="C1082" s="29" t="s">
        <v>1994</v>
      </c>
      <c r="D1082" s="29" t="s">
        <v>2067</v>
      </c>
      <c r="E1082" s="31"/>
      <c r="F1082" s="31"/>
      <c r="G1082" s="31"/>
      <c r="H1082" s="31"/>
      <c r="I1082" s="31"/>
    </row>
    <row r="1083" spans="2:9" ht="15.75" x14ac:dyDescent="0.25">
      <c r="B1083" s="338"/>
      <c r="C1083" s="29" t="s">
        <v>1994</v>
      </c>
      <c r="D1083" s="29" t="s">
        <v>2069</v>
      </c>
      <c r="E1083" s="31"/>
      <c r="F1083" s="31"/>
      <c r="G1083" s="31"/>
      <c r="H1083" s="31"/>
      <c r="I1083" s="31"/>
    </row>
    <row r="1084" spans="2:9" ht="15.75" x14ac:dyDescent="0.25">
      <c r="B1084" s="338"/>
      <c r="C1084" s="29" t="s">
        <v>1994</v>
      </c>
      <c r="D1084" s="29" t="s">
        <v>2071</v>
      </c>
      <c r="E1084" s="31"/>
      <c r="F1084" s="31"/>
      <c r="G1084" s="31"/>
      <c r="H1084" s="31"/>
      <c r="I1084" s="31"/>
    </row>
    <row r="1085" spans="2:9" ht="15.75" x14ac:dyDescent="0.25">
      <c r="B1085" s="338"/>
      <c r="C1085" s="29" t="s">
        <v>1994</v>
      </c>
      <c r="D1085" s="29" t="s">
        <v>2073</v>
      </c>
      <c r="E1085" s="31"/>
      <c r="F1085" s="31"/>
      <c r="G1085" s="31"/>
      <c r="H1085" s="31"/>
      <c r="I1085" s="31"/>
    </row>
    <row r="1086" spans="2:9" ht="15.75" x14ac:dyDescent="0.25">
      <c r="B1086" s="338"/>
      <c r="C1086" s="29" t="s">
        <v>1994</v>
      </c>
      <c r="D1086" s="29" t="s">
        <v>2075</v>
      </c>
      <c r="E1086" s="31"/>
      <c r="F1086" s="31"/>
      <c r="G1086" s="31"/>
      <c r="H1086" s="31"/>
      <c r="I1086" s="31"/>
    </row>
    <row r="1087" spans="2:9" ht="15.75" x14ac:dyDescent="0.25">
      <c r="B1087" s="338"/>
      <c r="C1087" s="29" t="s">
        <v>1994</v>
      </c>
      <c r="D1087" s="29" t="s">
        <v>2077</v>
      </c>
      <c r="E1087" s="31"/>
      <c r="F1087" s="31"/>
      <c r="G1087" s="31"/>
      <c r="H1087" s="31"/>
      <c r="I1087" s="31"/>
    </row>
    <row r="1088" spans="2:9" ht="15.75" x14ac:dyDescent="0.25">
      <c r="B1088" s="338"/>
      <c r="C1088" s="29" t="s">
        <v>1994</v>
      </c>
      <c r="D1088" s="29" t="s">
        <v>2079</v>
      </c>
      <c r="E1088" s="31"/>
      <c r="F1088" s="31"/>
      <c r="G1088" s="31"/>
      <c r="H1088" s="31"/>
      <c r="I1088" s="31"/>
    </row>
    <row r="1089" spans="2:9" ht="15.75" x14ac:dyDescent="0.25">
      <c r="B1089" s="338"/>
      <c r="C1089" s="29" t="s">
        <v>1994</v>
      </c>
      <c r="D1089" s="29" t="s">
        <v>2082</v>
      </c>
      <c r="E1089" s="31"/>
      <c r="F1089" s="31"/>
      <c r="G1089" s="31"/>
      <c r="H1089" s="31"/>
      <c r="I1089" s="31"/>
    </row>
    <row r="1090" spans="2:9" ht="15.75" x14ac:dyDescent="0.25">
      <c r="B1090" s="338"/>
      <c r="C1090" s="29" t="s">
        <v>1994</v>
      </c>
      <c r="D1090" s="29" t="s">
        <v>2084</v>
      </c>
      <c r="E1090" s="31"/>
      <c r="F1090" s="31"/>
      <c r="G1090" s="31"/>
      <c r="H1090" s="31"/>
      <c r="I1090" s="31"/>
    </row>
    <row r="1091" spans="2:9" ht="15.75" x14ac:dyDescent="0.25">
      <c r="B1091" s="338"/>
      <c r="C1091" s="29" t="s">
        <v>1994</v>
      </c>
      <c r="D1091" s="29" t="s">
        <v>2089</v>
      </c>
      <c r="E1091" s="31"/>
      <c r="F1091" s="31"/>
      <c r="G1091" s="31"/>
      <c r="H1091" s="31"/>
      <c r="I1091" s="31"/>
    </row>
    <row r="1092" spans="2:9" ht="15.75" x14ac:dyDescent="0.25">
      <c r="B1092" s="338"/>
      <c r="C1092" s="29" t="s">
        <v>1994</v>
      </c>
      <c r="D1092" s="29" t="s">
        <v>2119</v>
      </c>
      <c r="E1092" s="31"/>
      <c r="F1092" s="31"/>
      <c r="G1092" s="31"/>
      <c r="H1092" s="31"/>
      <c r="I1092" s="31"/>
    </row>
    <row r="1093" spans="2:9" ht="15.75" x14ac:dyDescent="0.25">
      <c r="B1093" s="338"/>
      <c r="C1093" s="29" t="s">
        <v>1994</v>
      </c>
      <c r="D1093" s="29" t="s">
        <v>2122</v>
      </c>
      <c r="E1093" s="31"/>
      <c r="F1093" s="31"/>
      <c r="G1093" s="31"/>
      <c r="H1093" s="31"/>
      <c r="I1093" s="31"/>
    </row>
    <row r="1094" spans="2:9" ht="15.75" x14ac:dyDescent="0.25">
      <c r="B1094" s="338"/>
      <c r="C1094" s="29" t="s">
        <v>1994</v>
      </c>
      <c r="D1094" s="29" t="s">
        <v>2124</v>
      </c>
      <c r="E1094" s="31"/>
      <c r="F1094" s="31"/>
      <c r="G1094" s="31"/>
      <c r="H1094" s="31"/>
      <c r="I1094" s="31"/>
    </row>
    <row r="1095" spans="2:9" ht="15.75" x14ac:dyDescent="0.25">
      <c r="B1095" s="338"/>
      <c r="C1095" s="29" t="s">
        <v>1994</v>
      </c>
      <c r="D1095" s="29" t="s">
        <v>2129</v>
      </c>
      <c r="E1095" s="31"/>
      <c r="F1095" s="31"/>
      <c r="G1095" s="31"/>
      <c r="H1095" s="31"/>
      <c r="I1095" s="31"/>
    </row>
    <row r="1096" spans="2:9" ht="15.75" x14ac:dyDescent="0.25">
      <c r="B1096" s="338"/>
      <c r="C1096" s="29" t="s">
        <v>1994</v>
      </c>
      <c r="D1096" s="29" t="s">
        <v>2135</v>
      </c>
      <c r="E1096" s="31"/>
      <c r="F1096" s="31"/>
      <c r="G1096" s="31"/>
      <c r="H1096" s="31"/>
      <c r="I1096" s="31"/>
    </row>
    <row r="1097" spans="2:9" ht="15.75" x14ac:dyDescent="0.25">
      <c r="B1097" s="338"/>
      <c r="C1097" s="29" t="s">
        <v>1994</v>
      </c>
      <c r="D1097" s="29" t="s">
        <v>2140</v>
      </c>
      <c r="E1097" s="31"/>
      <c r="F1097" s="31"/>
      <c r="G1097" s="31"/>
      <c r="H1097" s="31"/>
      <c r="I1097" s="31"/>
    </row>
    <row r="1098" spans="2:9" ht="15.75" x14ac:dyDescent="0.25">
      <c r="B1098" s="338"/>
      <c r="C1098" s="29" t="s">
        <v>2142</v>
      </c>
      <c r="D1098" s="29" t="s">
        <v>43</v>
      </c>
      <c r="E1098" s="31"/>
      <c r="F1098" s="31"/>
      <c r="G1098" s="31"/>
      <c r="H1098" s="31"/>
      <c r="I1098" s="31"/>
    </row>
    <row r="1099" spans="2:9" ht="15.75" x14ac:dyDescent="0.25">
      <c r="B1099" s="338"/>
      <c r="C1099" s="29" t="s">
        <v>2142</v>
      </c>
      <c r="D1099" s="29" t="s">
        <v>1953</v>
      </c>
      <c r="E1099" s="31"/>
      <c r="F1099" s="31"/>
      <c r="G1099" s="31"/>
      <c r="H1099" s="31"/>
      <c r="I1099" s="31"/>
    </row>
    <row r="1100" spans="2:9" ht="15.75" x14ac:dyDescent="0.25">
      <c r="B1100" s="338"/>
      <c r="C1100" s="29" t="s">
        <v>2142</v>
      </c>
      <c r="D1100" s="29" t="s">
        <v>1726</v>
      </c>
      <c r="E1100" s="31"/>
      <c r="F1100" s="31"/>
      <c r="G1100" s="31"/>
      <c r="H1100" s="31"/>
      <c r="I1100" s="31"/>
    </row>
    <row r="1101" spans="2:9" ht="15.75" x14ac:dyDescent="0.25">
      <c r="B1101" s="338"/>
      <c r="C1101" s="29" t="s">
        <v>2142</v>
      </c>
      <c r="D1101" s="29" t="s">
        <v>1723</v>
      </c>
      <c r="E1101" s="31"/>
      <c r="F1101" s="31"/>
      <c r="G1101" s="31"/>
      <c r="H1101" s="31"/>
      <c r="I1101" s="31"/>
    </row>
    <row r="1102" spans="2:9" ht="15.75" x14ac:dyDescent="0.25">
      <c r="B1102" s="338"/>
      <c r="C1102" s="29" t="s">
        <v>2142</v>
      </c>
      <c r="D1102" s="29" t="s">
        <v>2087</v>
      </c>
      <c r="E1102" s="31"/>
      <c r="F1102" s="31"/>
      <c r="G1102" s="31"/>
      <c r="H1102" s="31"/>
      <c r="I1102" s="31"/>
    </row>
    <row r="1103" spans="2:9" ht="15.75" x14ac:dyDescent="0.25">
      <c r="B1103" s="338"/>
      <c r="C1103" s="29" t="s">
        <v>2142</v>
      </c>
      <c r="D1103" s="29" t="s">
        <v>1830</v>
      </c>
      <c r="E1103" s="31"/>
      <c r="F1103" s="31"/>
      <c r="G1103" s="31"/>
      <c r="H1103" s="31"/>
      <c r="I1103" s="31"/>
    </row>
    <row r="1104" spans="2:9" ht="15.75" x14ac:dyDescent="0.25">
      <c r="B1104" s="338"/>
      <c r="C1104" s="29" t="s">
        <v>2142</v>
      </c>
      <c r="D1104" s="29" t="s">
        <v>1754</v>
      </c>
      <c r="E1104" s="31"/>
      <c r="F1104" s="31"/>
      <c r="G1104" s="31"/>
      <c r="H1104" s="31"/>
      <c r="I1104" s="31"/>
    </row>
    <row r="1105" spans="2:9" ht="15.75" x14ac:dyDescent="0.25">
      <c r="B1105" s="338"/>
      <c r="C1105" s="29" t="s">
        <v>2142</v>
      </c>
      <c r="D1105" s="29" t="s">
        <v>1901</v>
      </c>
      <c r="E1105" s="31"/>
      <c r="F1105" s="31"/>
      <c r="G1105" s="31"/>
      <c r="H1105" s="31"/>
      <c r="I1105" s="31"/>
    </row>
    <row r="1106" spans="2:9" ht="15.75" x14ac:dyDescent="0.25">
      <c r="B1106" s="338"/>
      <c r="C1106" s="29" t="s">
        <v>2142</v>
      </c>
      <c r="D1106" s="29" t="s">
        <v>2085</v>
      </c>
      <c r="E1106" s="31"/>
      <c r="F1106" s="31"/>
      <c r="G1106" s="31"/>
      <c r="H1106" s="31"/>
      <c r="I1106" s="31"/>
    </row>
    <row r="1107" spans="2:9" ht="15.75" x14ac:dyDescent="0.25">
      <c r="B1107" s="338"/>
      <c r="C1107" s="29" t="s">
        <v>2142</v>
      </c>
      <c r="D1107" s="29" t="s">
        <v>1951</v>
      </c>
      <c r="E1107" s="31"/>
      <c r="F1107" s="31"/>
      <c r="G1107" s="31"/>
      <c r="H1107" s="31"/>
      <c r="I1107" s="31"/>
    </row>
    <row r="1108" spans="2:9" ht="15.75" x14ac:dyDescent="0.25">
      <c r="B1108" s="338"/>
      <c r="C1108" s="29" t="s">
        <v>2142</v>
      </c>
      <c r="D1108" s="29" t="s">
        <v>2056</v>
      </c>
      <c r="E1108" s="31"/>
      <c r="F1108" s="31"/>
      <c r="G1108" s="31"/>
      <c r="H1108" s="31"/>
      <c r="I1108" s="31"/>
    </row>
    <row r="1109" spans="2:9" ht="15.75" x14ac:dyDescent="0.25">
      <c r="B1109" s="338"/>
      <c r="C1109" s="29" t="s">
        <v>2142</v>
      </c>
      <c r="D1109" s="29" t="s">
        <v>2131</v>
      </c>
      <c r="E1109" s="31"/>
      <c r="F1109" s="31"/>
      <c r="G1109" s="31"/>
      <c r="H1109" s="31"/>
      <c r="I1109" s="31"/>
    </row>
    <row r="1110" spans="2:9" ht="15.75" x14ac:dyDescent="0.25">
      <c r="B1110" s="338"/>
      <c r="C1110" s="29" t="s">
        <v>2142</v>
      </c>
      <c r="D1110" s="29" t="s">
        <v>2065</v>
      </c>
      <c r="E1110" s="31"/>
      <c r="F1110" s="31"/>
      <c r="G1110" s="31"/>
      <c r="H1110" s="31"/>
      <c r="I1110" s="31"/>
    </row>
    <row r="1111" spans="2:9" ht="15.75" x14ac:dyDescent="0.25">
      <c r="B1111" s="338"/>
      <c r="C1111" s="29" t="s">
        <v>2142</v>
      </c>
      <c r="D1111" s="29" t="s">
        <v>2090</v>
      </c>
      <c r="E1111" s="31"/>
      <c r="F1111" s="31"/>
      <c r="G1111" s="31"/>
      <c r="H1111" s="31"/>
      <c r="I1111" s="31"/>
    </row>
    <row r="1112" spans="2:9" ht="15.75" x14ac:dyDescent="0.25">
      <c r="B1112" s="338"/>
      <c r="C1112" s="29" t="s">
        <v>2142</v>
      </c>
      <c r="D1112" s="29" t="s">
        <v>1960</v>
      </c>
      <c r="E1112" s="31"/>
      <c r="F1112" s="31"/>
      <c r="G1112" s="31"/>
      <c r="H1112" s="31"/>
      <c r="I1112" s="31"/>
    </row>
    <row r="1113" spans="2:9" ht="15.75" x14ac:dyDescent="0.25">
      <c r="B1113" s="338"/>
      <c r="C1113" s="29" t="s">
        <v>2142</v>
      </c>
      <c r="D1113" s="29" t="s">
        <v>2028</v>
      </c>
      <c r="E1113" s="31"/>
      <c r="F1113" s="31"/>
      <c r="G1113" s="31"/>
      <c r="H1113" s="31"/>
      <c r="I1113" s="31"/>
    </row>
    <row r="1114" spans="2:9" ht="15.75" x14ac:dyDescent="0.25">
      <c r="B1114" s="338"/>
      <c r="C1114" s="29" t="s">
        <v>2142</v>
      </c>
      <c r="D1114" s="29" t="s">
        <v>1963</v>
      </c>
      <c r="E1114" s="31"/>
      <c r="F1114" s="31"/>
      <c r="G1114" s="31"/>
      <c r="H1114" s="31"/>
      <c r="I1114" s="31"/>
    </row>
    <row r="1115" spans="2:9" ht="15.75" x14ac:dyDescent="0.25">
      <c r="B1115" s="338"/>
      <c r="C1115" s="29" t="s">
        <v>2142</v>
      </c>
      <c r="D1115" s="29" t="s">
        <v>1965</v>
      </c>
      <c r="E1115" s="31"/>
      <c r="F1115" s="31"/>
      <c r="G1115" s="31"/>
      <c r="H1115" s="31"/>
      <c r="I1115" s="31"/>
    </row>
    <row r="1116" spans="2:9" ht="15.75" x14ac:dyDescent="0.25">
      <c r="B1116" s="338"/>
      <c r="C1116" s="29" t="s">
        <v>2142</v>
      </c>
      <c r="D1116" s="29" t="s">
        <v>1971</v>
      </c>
      <c r="E1116" s="31"/>
      <c r="F1116" s="31"/>
      <c r="G1116" s="31"/>
      <c r="H1116" s="31"/>
      <c r="I1116" s="31"/>
    </row>
    <row r="1117" spans="2:9" ht="15.75" x14ac:dyDescent="0.25">
      <c r="B1117" s="338"/>
      <c r="C1117" s="29" t="s">
        <v>2142</v>
      </c>
      <c r="D1117" s="29" t="s">
        <v>1975</v>
      </c>
      <c r="E1117" s="31"/>
      <c r="F1117" s="31"/>
      <c r="G1117" s="31"/>
      <c r="H1117" s="31"/>
      <c r="I1117" s="31"/>
    </row>
    <row r="1118" spans="2:9" ht="15.75" x14ac:dyDescent="0.25">
      <c r="B1118" s="338"/>
      <c r="C1118" s="29" t="s">
        <v>2142</v>
      </c>
      <c r="D1118" s="29" t="s">
        <v>2113</v>
      </c>
      <c r="E1118" s="31"/>
      <c r="F1118" s="31"/>
      <c r="G1118" s="31"/>
      <c r="H1118" s="31"/>
      <c r="I1118" s="31"/>
    </row>
    <row r="1119" spans="2:9" ht="15.75" x14ac:dyDescent="0.25">
      <c r="B1119" s="338"/>
      <c r="C1119" s="29" t="s">
        <v>2142</v>
      </c>
      <c r="D1119" s="29" t="s">
        <v>1980</v>
      </c>
      <c r="E1119" s="31"/>
      <c r="F1119" s="31"/>
      <c r="G1119" s="31"/>
      <c r="H1119" s="31"/>
      <c r="I1119" s="31"/>
    </row>
    <row r="1120" spans="2:9" ht="15.75" x14ac:dyDescent="0.25">
      <c r="B1120" s="338"/>
      <c r="C1120" s="29" t="s">
        <v>2142</v>
      </c>
      <c r="D1120" s="29" t="s">
        <v>1982</v>
      </c>
      <c r="E1120" s="31"/>
      <c r="F1120" s="31"/>
      <c r="G1120" s="31"/>
      <c r="H1120" s="31"/>
      <c r="I1120" s="31"/>
    </row>
    <row r="1121" spans="2:9" ht="15.75" x14ac:dyDescent="0.25">
      <c r="B1121" s="338"/>
      <c r="C1121" s="29" t="s">
        <v>2142</v>
      </c>
      <c r="D1121" s="29" t="s">
        <v>1987</v>
      </c>
      <c r="E1121" s="31"/>
      <c r="F1121" s="31"/>
      <c r="G1121" s="31"/>
      <c r="H1121" s="31"/>
      <c r="I1121" s="31"/>
    </row>
    <row r="1122" spans="2:9" ht="15.75" x14ac:dyDescent="0.25">
      <c r="B1122" s="338"/>
      <c r="C1122" s="29" t="s">
        <v>2142</v>
      </c>
      <c r="D1122" s="29" t="s">
        <v>1990</v>
      </c>
      <c r="E1122" s="31"/>
      <c r="F1122" s="31"/>
      <c r="G1122" s="31"/>
      <c r="H1122" s="31"/>
      <c r="I1122" s="31"/>
    </row>
    <row r="1123" spans="2:9" ht="15.75" x14ac:dyDescent="0.25">
      <c r="B1123" s="338"/>
      <c r="C1123" s="29" t="s">
        <v>2142</v>
      </c>
      <c r="D1123" s="29" t="s">
        <v>2115</v>
      </c>
      <c r="E1123" s="31"/>
      <c r="F1123" s="31"/>
      <c r="G1123" s="31"/>
      <c r="H1123" s="31"/>
      <c r="I1123" s="31"/>
    </row>
    <row r="1124" spans="2:9" ht="15.75" x14ac:dyDescent="0.25">
      <c r="B1124" s="338"/>
      <c r="C1124" s="29" t="s">
        <v>2142</v>
      </c>
      <c r="D1124" s="29" t="s">
        <v>1992</v>
      </c>
      <c r="E1124" s="31"/>
      <c r="F1124" s="31"/>
      <c r="G1124" s="31"/>
      <c r="H1124" s="31"/>
      <c r="I1124" s="31"/>
    </row>
    <row r="1125" spans="2:9" ht="15.75" x14ac:dyDescent="0.25">
      <c r="B1125" s="338"/>
      <c r="C1125" s="29" t="s">
        <v>2142</v>
      </c>
      <c r="D1125" s="29" t="s">
        <v>1997</v>
      </c>
      <c r="E1125" s="31"/>
      <c r="F1125" s="31"/>
      <c r="G1125" s="31"/>
      <c r="H1125" s="31"/>
      <c r="I1125" s="31"/>
    </row>
    <row r="1126" spans="2:9" ht="15.75" x14ac:dyDescent="0.25">
      <c r="B1126" s="338"/>
      <c r="C1126" s="29" t="s">
        <v>2142</v>
      </c>
      <c r="D1126" s="29" t="s">
        <v>2000</v>
      </c>
      <c r="E1126" s="31"/>
      <c r="F1126" s="31"/>
      <c r="G1126" s="31"/>
      <c r="H1126" s="31"/>
      <c r="I1126" s="31"/>
    </row>
    <row r="1127" spans="2:9" ht="15.75" x14ac:dyDescent="0.25">
      <c r="B1127" s="338"/>
      <c r="C1127" s="29" t="s">
        <v>2142</v>
      </c>
      <c r="D1127" s="29" t="s">
        <v>2002</v>
      </c>
      <c r="E1127" s="31"/>
      <c r="F1127" s="31"/>
      <c r="G1127" s="31"/>
      <c r="H1127" s="31"/>
      <c r="I1127" s="31"/>
    </row>
    <row r="1128" spans="2:9" ht="15.75" x14ac:dyDescent="0.25">
      <c r="B1128" s="338"/>
      <c r="C1128" s="29" t="s">
        <v>2142</v>
      </c>
      <c r="D1128" s="29" t="s">
        <v>2004</v>
      </c>
      <c r="E1128" s="31"/>
      <c r="F1128" s="31"/>
      <c r="G1128" s="31"/>
      <c r="H1128" s="31"/>
      <c r="I1128" s="31"/>
    </row>
    <row r="1129" spans="2:9" ht="15.75" x14ac:dyDescent="0.25">
      <c r="B1129" s="338"/>
      <c r="C1129" s="29" t="s">
        <v>2142</v>
      </c>
      <c r="D1129" s="29" t="s">
        <v>2006</v>
      </c>
      <c r="E1129" s="31"/>
      <c r="F1129" s="31"/>
      <c r="G1129" s="31"/>
      <c r="H1129" s="31"/>
      <c r="I1129" s="31"/>
    </row>
    <row r="1130" spans="2:9" ht="15.75" x14ac:dyDescent="0.25">
      <c r="B1130" s="338"/>
      <c r="C1130" s="29" t="s">
        <v>2142</v>
      </c>
      <c r="D1130" s="29" t="s">
        <v>2133</v>
      </c>
      <c r="E1130" s="31"/>
      <c r="F1130" s="31"/>
      <c r="G1130" s="31"/>
      <c r="H1130" s="31"/>
      <c r="I1130" s="31"/>
    </row>
    <row r="1131" spans="2:9" ht="15.75" x14ac:dyDescent="0.25">
      <c r="B1131" s="338"/>
      <c r="C1131" s="29" t="s">
        <v>2142</v>
      </c>
      <c r="D1131" s="29" t="s">
        <v>2137</v>
      </c>
      <c r="E1131" s="31"/>
      <c r="F1131" s="31"/>
      <c r="G1131" s="31"/>
      <c r="H1131" s="31"/>
      <c r="I1131" s="31"/>
    </row>
    <row r="1132" spans="2:9" ht="15.75" x14ac:dyDescent="0.25">
      <c r="B1132" s="338"/>
      <c r="C1132" s="29" t="s">
        <v>2142</v>
      </c>
      <c r="D1132" s="29" t="s">
        <v>2015</v>
      </c>
      <c r="E1132" s="31"/>
      <c r="F1132" s="31"/>
      <c r="G1132" s="31"/>
      <c r="H1132" s="31"/>
      <c r="I1132" s="31"/>
    </row>
    <row r="1133" spans="2:9" ht="15.75" x14ac:dyDescent="0.25">
      <c r="B1133" s="338"/>
      <c r="C1133" s="29" t="s">
        <v>2142</v>
      </c>
      <c r="D1133" s="29" t="s">
        <v>2017</v>
      </c>
      <c r="E1133" s="31"/>
      <c r="F1133" s="31"/>
      <c r="G1133" s="31"/>
      <c r="H1133" s="31"/>
      <c r="I1133" s="31"/>
    </row>
    <row r="1134" spans="2:9" ht="15.75" x14ac:dyDescent="0.25">
      <c r="B1134" s="338"/>
      <c r="C1134" s="29" t="s">
        <v>2142</v>
      </c>
      <c r="D1134" s="29" t="s">
        <v>2019</v>
      </c>
      <c r="E1134" s="31"/>
      <c r="F1134" s="31"/>
      <c r="G1134" s="31"/>
      <c r="H1134" s="31"/>
      <c r="I1134" s="31"/>
    </row>
    <row r="1135" spans="2:9" ht="15.75" x14ac:dyDescent="0.25">
      <c r="B1135" s="338"/>
      <c r="C1135" s="29" t="s">
        <v>2142</v>
      </c>
      <c r="D1135" s="29" t="s">
        <v>2021</v>
      </c>
      <c r="E1135" s="31"/>
      <c r="F1135" s="31"/>
      <c r="G1135" s="31"/>
      <c r="H1135" s="31"/>
      <c r="I1135" s="31"/>
    </row>
    <row r="1136" spans="2:9" ht="15.75" x14ac:dyDescent="0.25">
      <c r="B1136" s="338"/>
      <c r="C1136" s="29" t="s">
        <v>2142</v>
      </c>
      <c r="D1136" s="29" t="s">
        <v>2030</v>
      </c>
      <c r="E1136" s="31"/>
      <c r="F1136" s="31"/>
      <c r="G1136" s="31"/>
      <c r="H1136" s="31"/>
      <c r="I1136" s="31"/>
    </row>
    <row r="1137" spans="2:9" ht="15.75" x14ac:dyDescent="0.25">
      <c r="B1137" s="338"/>
      <c r="C1137" s="29" t="s">
        <v>2142</v>
      </c>
      <c r="D1137" s="29" t="s">
        <v>2032</v>
      </c>
      <c r="E1137" s="31"/>
      <c r="F1137" s="31"/>
      <c r="G1137" s="31"/>
      <c r="H1137" s="31"/>
      <c r="I1137" s="31"/>
    </row>
    <row r="1138" spans="2:9" ht="15.75" x14ac:dyDescent="0.25">
      <c r="B1138" s="338"/>
      <c r="C1138" s="29" t="s">
        <v>2142</v>
      </c>
      <c r="D1138" s="29" t="s">
        <v>2034</v>
      </c>
      <c r="E1138" s="31"/>
      <c r="F1138" s="31"/>
      <c r="G1138" s="31"/>
      <c r="H1138" s="31"/>
      <c r="I1138" s="31"/>
    </row>
    <row r="1139" spans="2:9" ht="15.75" x14ac:dyDescent="0.25">
      <c r="B1139" s="338"/>
      <c r="C1139" s="29" t="s">
        <v>2142</v>
      </c>
      <c r="D1139" s="29" t="s">
        <v>2036</v>
      </c>
      <c r="E1139" s="31"/>
      <c r="F1139" s="31"/>
      <c r="G1139" s="31"/>
      <c r="H1139" s="31"/>
      <c r="I1139" s="31"/>
    </row>
    <row r="1140" spans="2:9" ht="15.75" x14ac:dyDescent="0.25">
      <c r="B1140" s="338"/>
      <c r="C1140" s="29" t="s">
        <v>2142</v>
      </c>
      <c r="D1140" s="29" t="s">
        <v>2038</v>
      </c>
      <c r="E1140" s="31"/>
      <c r="F1140" s="31"/>
      <c r="G1140" s="31"/>
      <c r="H1140" s="31"/>
      <c r="I1140" s="31"/>
    </row>
    <row r="1141" spans="2:9" ht="15.75" x14ac:dyDescent="0.25">
      <c r="B1141" s="338"/>
      <c r="C1141" s="29" t="s">
        <v>2142</v>
      </c>
      <c r="D1141" s="29" t="s">
        <v>2040</v>
      </c>
      <c r="E1141" s="31"/>
      <c r="F1141" s="31"/>
      <c r="G1141" s="31"/>
      <c r="H1141" s="31"/>
      <c r="I1141" s="31"/>
    </row>
    <row r="1142" spans="2:9" ht="15.75" x14ac:dyDescent="0.25">
      <c r="B1142" s="338"/>
      <c r="C1142" s="29" t="s">
        <v>2142</v>
      </c>
      <c r="D1142" s="29" t="s">
        <v>2043</v>
      </c>
      <c r="E1142" s="31"/>
      <c r="F1142" s="31"/>
      <c r="G1142" s="31"/>
      <c r="H1142" s="31"/>
      <c r="I1142" s="31"/>
    </row>
    <row r="1143" spans="2:9" ht="15.75" x14ac:dyDescent="0.25">
      <c r="B1143" s="338"/>
      <c r="C1143" s="29" t="s">
        <v>2142</v>
      </c>
      <c r="D1143" s="29" t="s">
        <v>2059</v>
      </c>
      <c r="E1143" s="31"/>
      <c r="F1143" s="31"/>
      <c r="G1143" s="31"/>
      <c r="H1143" s="31"/>
      <c r="I1143" s="31"/>
    </row>
    <row r="1144" spans="2:9" ht="15.75" x14ac:dyDescent="0.25">
      <c r="B1144" s="338"/>
      <c r="C1144" s="29" t="s">
        <v>2142</v>
      </c>
      <c r="D1144" s="29" t="s">
        <v>2061</v>
      </c>
      <c r="E1144" s="31"/>
      <c r="F1144" s="31"/>
      <c r="G1144" s="31"/>
      <c r="H1144" s="31"/>
      <c r="I1144" s="31"/>
    </row>
    <row r="1145" spans="2:9" ht="15.75" x14ac:dyDescent="0.25">
      <c r="B1145" s="338"/>
      <c r="C1145" s="29" t="s">
        <v>2142</v>
      </c>
      <c r="D1145" s="29" t="s">
        <v>2063</v>
      </c>
      <c r="E1145" s="31"/>
      <c r="F1145" s="31"/>
      <c r="G1145" s="31"/>
      <c r="H1145" s="31"/>
      <c r="I1145" s="31"/>
    </row>
    <row r="1146" spans="2:9" ht="15.75" x14ac:dyDescent="0.25">
      <c r="B1146" s="338"/>
      <c r="C1146" s="29" t="s">
        <v>2142</v>
      </c>
      <c r="D1146" s="29" t="s">
        <v>2067</v>
      </c>
      <c r="E1146" s="31"/>
      <c r="F1146" s="31"/>
      <c r="G1146" s="31"/>
      <c r="H1146" s="31"/>
      <c r="I1146" s="31"/>
    </row>
    <row r="1147" spans="2:9" ht="15.75" x14ac:dyDescent="0.25">
      <c r="B1147" s="338"/>
      <c r="C1147" s="29" t="s">
        <v>2142</v>
      </c>
      <c r="D1147" s="29" t="s">
        <v>2069</v>
      </c>
      <c r="E1147" s="31"/>
      <c r="F1147" s="31"/>
      <c r="G1147" s="31"/>
      <c r="H1147" s="31"/>
      <c r="I1147" s="31"/>
    </row>
    <row r="1148" spans="2:9" ht="15.75" x14ac:dyDescent="0.25">
      <c r="B1148" s="338"/>
      <c r="C1148" s="29" t="s">
        <v>2142</v>
      </c>
      <c r="D1148" s="29" t="s">
        <v>2071</v>
      </c>
      <c r="E1148" s="31"/>
      <c r="F1148" s="31"/>
      <c r="G1148" s="31"/>
      <c r="H1148" s="31"/>
      <c r="I1148" s="31"/>
    </row>
    <row r="1149" spans="2:9" ht="15.75" x14ac:dyDescent="0.25">
      <c r="B1149" s="338"/>
      <c r="C1149" s="29" t="s">
        <v>2142</v>
      </c>
      <c r="D1149" s="29" t="s">
        <v>2073</v>
      </c>
      <c r="E1149" s="31"/>
      <c r="F1149" s="31"/>
      <c r="G1149" s="31"/>
      <c r="H1149" s="31"/>
      <c r="I1149" s="31"/>
    </row>
    <row r="1150" spans="2:9" ht="15.75" x14ac:dyDescent="0.25">
      <c r="B1150" s="338"/>
      <c r="C1150" s="29" t="s">
        <v>2142</v>
      </c>
      <c r="D1150" s="29" t="s">
        <v>2075</v>
      </c>
      <c r="E1150" s="31"/>
      <c r="F1150" s="31"/>
      <c r="G1150" s="31"/>
      <c r="H1150" s="31"/>
      <c r="I1150" s="31"/>
    </row>
    <row r="1151" spans="2:9" ht="15.75" x14ac:dyDescent="0.25">
      <c r="B1151" s="338"/>
      <c r="C1151" s="29" t="s">
        <v>2142</v>
      </c>
      <c r="D1151" s="29" t="s">
        <v>2077</v>
      </c>
      <c r="E1151" s="31"/>
      <c r="F1151" s="31"/>
      <c r="G1151" s="31"/>
      <c r="H1151" s="31"/>
      <c r="I1151" s="31"/>
    </row>
    <row r="1152" spans="2:9" ht="15.75" x14ac:dyDescent="0.25">
      <c r="B1152" s="338"/>
      <c r="C1152" s="29" t="s">
        <v>2142</v>
      </c>
      <c r="D1152" s="29" t="s">
        <v>2079</v>
      </c>
      <c r="E1152" s="31"/>
      <c r="F1152" s="31"/>
      <c r="G1152" s="31"/>
      <c r="H1152" s="31"/>
      <c r="I1152" s="31"/>
    </row>
    <row r="1153" spans="2:9" ht="15.75" x14ac:dyDescent="0.25">
      <c r="B1153" s="338"/>
      <c r="C1153" s="29" t="s">
        <v>2142</v>
      </c>
      <c r="D1153" s="29" t="s">
        <v>2082</v>
      </c>
      <c r="E1153" s="31"/>
      <c r="F1153" s="31"/>
      <c r="G1153" s="31"/>
      <c r="H1153" s="31"/>
      <c r="I1153" s="31"/>
    </row>
    <row r="1154" spans="2:9" ht="15.75" x14ac:dyDescent="0.25">
      <c r="B1154" s="338"/>
      <c r="C1154" s="29" t="s">
        <v>2142</v>
      </c>
      <c r="D1154" s="29" t="s">
        <v>2084</v>
      </c>
      <c r="E1154" s="31"/>
      <c r="F1154" s="31"/>
      <c r="G1154" s="31"/>
      <c r="H1154" s="31"/>
      <c r="I1154" s="31"/>
    </row>
    <row r="1155" spans="2:9" ht="15.75" x14ac:dyDescent="0.25">
      <c r="B1155" s="338"/>
      <c r="C1155" s="29" t="s">
        <v>2142</v>
      </c>
      <c r="D1155" s="29" t="s">
        <v>2089</v>
      </c>
      <c r="E1155" s="31"/>
      <c r="F1155" s="31"/>
      <c r="G1155" s="31"/>
      <c r="H1155" s="31"/>
      <c r="I1155" s="31"/>
    </row>
    <row r="1156" spans="2:9" ht="15.75" x14ac:dyDescent="0.25">
      <c r="B1156" s="338"/>
      <c r="C1156" s="29" t="s">
        <v>2142</v>
      </c>
      <c r="D1156" s="29" t="s">
        <v>2119</v>
      </c>
      <c r="E1156" s="31"/>
      <c r="F1156" s="31"/>
      <c r="G1156" s="31"/>
      <c r="H1156" s="31"/>
      <c r="I1156" s="31"/>
    </row>
    <row r="1157" spans="2:9" ht="15.75" x14ac:dyDescent="0.25">
      <c r="B1157" s="338"/>
      <c r="C1157" s="29" t="s">
        <v>2142</v>
      </c>
      <c r="D1157" s="29" t="s">
        <v>2122</v>
      </c>
      <c r="E1157" s="31"/>
      <c r="F1157" s="31"/>
      <c r="G1157" s="31"/>
      <c r="H1157" s="31"/>
      <c r="I1157" s="31"/>
    </row>
    <row r="1158" spans="2:9" ht="15.75" x14ac:dyDescent="0.25">
      <c r="B1158" s="338"/>
      <c r="C1158" s="29" t="s">
        <v>2142</v>
      </c>
      <c r="D1158" s="29" t="s">
        <v>2124</v>
      </c>
      <c r="E1158" s="31"/>
      <c r="F1158" s="31"/>
      <c r="G1158" s="31"/>
      <c r="H1158" s="31"/>
      <c r="I1158" s="31"/>
    </row>
    <row r="1159" spans="2:9" ht="15.75" x14ac:dyDescent="0.25">
      <c r="B1159" s="338"/>
      <c r="C1159" s="29" t="s">
        <v>2142</v>
      </c>
      <c r="D1159" s="29" t="s">
        <v>2129</v>
      </c>
      <c r="E1159" s="31"/>
      <c r="F1159" s="31"/>
      <c r="G1159" s="31"/>
      <c r="H1159" s="31"/>
      <c r="I1159" s="31"/>
    </row>
    <row r="1160" spans="2:9" ht="15.75" x14ac:dyDescent="0.25">
      <c r="B1160" s="338"/>
      <c r="C1160" s="29" t="s">
        <v>2142</v>
      </c>
      <c r="D1160" s="29" t="s">
        <v>2135</v>
      </c>
      <c r="E1160" s="31"/>
      <c r="F1160" s="31"/>
      <c r="G1160" s="31"/>
      <c r="H1160" s="31"/>
      <c r="I1160" s="31"/>
    </row>
    <row r="1161" spans="2:9" ht="15.75" x14ac:dyDescent="0.25">
      <c r="B1161" s="338"/>
      <c r="C1161" s="29" t="s">
        <v>2142</v>
      </c>
      <c r="D1161" s="29" t="s">
        <v>2140</v>
      </c>
      <c r="E1161" s="31"/>
      <c r="F1161" s="31"/>
      <c r="G1161" s="31"/>
      <c r="H1161" s="31"/>
      <c r="I1161" s="31"/>
    </row>
    <row r="1162" spans="2:9" ht="15.75" x14ac:dyDescent="0.25">
      <c r="B1162" s="338"/>
      <c r="C1162" s="29" t="s">
        <v>1995</v>
      </c>
      <c r="D1162" s="29" t="s">
        <v>43</v>
      </c>
      <c r="E1162" s="31"/>
      <c r="F1162" s="31"/>
      <c r="G1162" s="31"/>
      <c r="H1162" s="31"/>
      <c r="I1162" s="31"/>
    </row>
    <row r="1163" spans="2:9" ht="15.75" x14ac:dyDescent="0.25">
      <c r="B1163" s="338"/>
      <c r="C1163" s="29" t="s">
        <v>1995</v>
      </c>
      <c r="D1163" s="29" t="s">
        <v>1953</v>
      </c>
      <c r="E1163" s="31"/>
      <c r="F1163" s="31"/>
      <c r="G1163" s="31"/>
      <c r="H1163" s="31"/>
      <c r="I1163" s="31"/>
    </row>
    <row r="1164" spans="2:9" ht="15.75" x14ac:dyDescent="0.25">
      <c r="B1164" s="338"/>
      <c r="C1164" s="29" t="s">
        <v>1995</v>
      </c>
      <c r="D1164" s="29" t="s">
        <v>1726</v>
      </c>
      <c r="E1164" s="31"/>
      <c r="F1164" s="31"/>
      <c r="G1164" s="31"/>
      <c r="H1164" s="31"/>
      <c r="I1164" s="31"/>
    </row>
    <row r="1165" spans="2:9" ht="15.75" x14ac:dyDescent="0.25">
      <c r="B1165" s="338"/>
      <c r="C1165" s="29" t="s">
        <v>1995</v>
      </c>
      <c r="D1165" s="29" t="s">
        <v>1723</v>
      </c>
      <c r="E1165" s="31"/>
      <c r="F1165" s="31"/>
      <c r="G1165" s="31"/>
      <c r="H1165" s="31"/>
      <c r="I1165" s="31"/>
    </row>
    <row r="1166" spans="2:9" ht="15.75" x14ac:dyDescent="0.25">
      <c r="B1166" s="338"/>
      <c r="C1166" s="29" t="s">
        <v>1995</v>
      </c>
      <c r="D1166" s="29" t="s">
        <v>2087</v>
      </c>
      <c r="E1166" s="31"/>
      <c r="F1166" s="31"/>
      <c r="G1166" s="31"/>
      <c r="H1166" s="31"/>
      <c r="I1166" s="31"/>
    </row>
    <row r="1167" spans="2:9" ht="15.75" x14ac:dyDescent="0.25">
      <c r="B1167" s="338"/>
      <c r="C1167" s="29" t="s">
        <v>1995</v>
      </c>
      <c r="D1167" s="29" t="s">
        <v>1830</v>
      </c>
      <c r="E1167" s="31"/>
      <c r="F1167" s="31"/>
      <c r="G1167" s="31"/>
      <c r="H1167" s="31"/>
      <c r="I1167" s="31"/>
    </row>
    <row r="1168" spans="2:9" ht="15.75" x14ac:dyDescent="0.25">
      <c r="B1168" s="338"/>
      <c r="C1168" s="29" t="s">
        <v>1995</v>
      </c>
      <c r="D1168" s="29" t="s">
        <v>1754</v>
      </c>
      <c r="E1168" s="31"/>
      <c r="F1168" s="31"/>
      <c r="G1168" s="31"/>
      <c r="H1168" s="31"/>
      <c r="I1168" s="31"/>
    </row>
    <row r="1169" spans="2:9" ht="15.75" x14ac:dyDescent="0.25">
      <c r="B1169" s="338"/>
      <c r="C1169" s="29" t="s">
        <v>1995</v>
      </c>
      <c r="D1169" s="29" t="s">
        <v>1901</v>
      </c>
      <c r="E1169" s="31"/>
      <c r="F1169" s="31"/>
      <c r="G1169" s="31"/>
      <c r="H1169" s="31"/>
      <c r="I1169" s="31"/>
    </row>
    <row r="1170" spans="2:9" ht="15.75" x14ac:dyDescent="0.25">
      <c r="B1170" s="338"/>
      <c r="C1170" s="29" t="s">
        <v>1995</v>
      </c>
      <c r="D1170" s="29" t="s">
        <v>2085</v>
      </c>
      <c r="E1170" s="31"/>
      <c r="F1170" s="31"/>
      <c r="G1170" s="31"/>
      <c r="H1170" s="31"/>
      <c r="I1170" s="31"/>
    </row>
    <row r="1171" spans="2:9" ht="15.75" x14ac:dyDescent="0.25">
      <c r="B1171" s="338"/>
      <c r="C1171" s="29" t="s">
        <v>1995</v>
      </c>
      <c r="D1171" s="29" t="s">
        <v>1951</v>
      </c>
      <c r="E1171" s="31"/>
      <c r="F1171" s="31"/>
      <c r="G1171" s="31"/>
      <c r="H1171" s="31"/>
      <c r="I1171" s="31"/>
    </row>
    <row r="1172" spans="2:9" ht="15.75" x14ac:dyDescent="0.25">
      <c r="B1172" s="338"/>
      <c r="C1172" s="29" t="s">
        <v>1995</v>
      </c>
      <c r="D1172" s="29" t="s">
        <v>2056</v>
      </c>
      <c r="E1172" s="31"/>
      <c r="F1172" s="31"/>
      <c r="G1172" s="31"/>
      <c r="H1172" s="31"/>
      <c r="I1172" s="31"/>
    </row>
    <row r="1173" spans="2:9" ht="15.75" x14ac:dyDescent="0.25">
      <c r="B1173" s="338"/>
      <c r="C1173" s="29" t="s">
        <v>1995</v>
      </c>
      <c r="D1173" s="29" t="s">
        <v>2131</v>
      </c>
      <c r="E1173" s="31"/>
      <c r="F1173" s="31"/>
      <c r="G1173" s="31"/>
      <c r="H1173" s="31"/>
      <c r="I1173" s="31"/>
    </row>
    <row r="1174" spans="2:9" ht="15.75" x14ac:dyDescent="0.25">
      <c r="B1174" s="338"/>
      <c r="C1174" s="29" t="s">
        <v>1995</v>
      </c>
      <c r="D1174" s="29" t="s">
        <v>2065</v>
      </c>
      <c r="E1174" s="31"/>
      <c r="F1174" s="31"/>
      <c r="G1174" s="31"/>
      <c r="H1174" s="31"/>
      <c r="I1174" s="31"/>
    </row>
    <row r="1175" spans="2:9" ht="15.75" x14ac:dyDescent="0.25">
      <c r="B1175" s="338"/>
      <c r="C1175" s="29" t="s">
        <v>1995</v>
      </c>
      <c r="D1175" s="29" t="s">
        <v>2090</v>
      </c>
      <c r="E1175" s="31"/>
      <c r="F1175" s="31"/>
      <c r="G1175" s="31"/>
      <c r="H1175" s="31"/>
      <c r="I1175" s="31"/>
    </row>
    <row r="1176" spans="2:9" ht="15.75" x14ac:dyDescent="0.25">
      <c r="B1176" s="338"/>
      <c r="C1176" s="29" t="s">
        <v>1995</v>
      </c>
      <c r="D1176" s="29" t="s">
        <v>1960</v>
      </c>
      <c r="E1176" s="31"/>
      <c r="F1176" s="31"/>
      <c r="G1176" s="31"/>
      <c r="H1176" s="31"/>
      <c r="I1176" s="31"/>
    </row>
    <row r="1177" spans="2:9" ht="15.75" x14ac:dyDescent="0.25">
      <c r="B1177" s="338"/>
      <c r="C1177" s="29" t="s">
        <v>1995</v>
      </c>
      <c r="D1177" s="29" t="s">
        <v>2028</v>
      </c>
      <c r="E1177" s="31"/>
      <c r="F1177" s="31"/>
      <c r="G1177" s="31"/>
      <c r="H1177" s="31"/>
      <c r="I1177" s="31"/>
    </row>
    <row r="1178" spans="2:9" ht="15.75" x14ac:dyDescent="0.25">
      <c r="B1178" s="338"/>
      <c r="C1178" s="29" t="s">
        <v>1995</v>
      </c>
      <c r="D1178" s="29" t="s">
        <v>1963</v>
      </c>
      <c r="E1178" s="31"/>
      <c r="F1178" s="31"/>
      <c r="G1178" s="31"/>
      <c r="H1178" s="31"/>
      <c r="I1178" s="31"/>
    </row>
    <row r="1179" spans="2:9" ht="15.75" x14ac:dyDescent="0.25">
      <c r="B1179" s="338"/>
      <c r="C1179" s="29" t="s">
        <v>1995</v>
      </c>
      <c r="D1179" s="29" t="s">
        <v>1965</v>
      </c>
      <c r="E1179" s="31"/>
      <c r="F1179" s="31"/>
      <c r="G1179" s="31"/>
      <c r="H1179" s="31"/>
      <c r="I1179" s="31"/>
    </row>
    <row r="1180" spans="2:9" ht="15.75" x14ac:dyDescent="0.25">
      <c r="B1180" s="338"/>
      <c r="C1180" s="29" t="s">
        <v>1995</v>
      </c>
      <c r="D1180" s="29" t="s">
        <v>1971</v>
      </c>
      <c r="E1180" s="31"/>
      <c r="F1180" s="31"/>
      <c r="G1180" s="31"/>
      <c r="H1180" s="31"/>
      <c r="I1180" s="31"/>
    </row>
    <row r="1181" spans="2:9" ht="15.75" x14ac:dyDescent="0.25">
      <c r="B1181" s="338"/>
      <c r="C1181" s="29" t="s">
        <v>1995</v>
      </c>
      <c r="D1181" s="29" t="s">
        <v>1975</v>
      </c>
      <c r="E1181" s="31"/>
      <c r="F1181" s="31"/>
      <c r="G1181" s="31"/>
      <c r="H1181" s="31"/>
      <c r="I1181" s="31"/>
    </row>
    <row r="1182" spans="2:9" ht="15.75" x14ac:dyDescent="0.25">
      <c r="B1182" s="338"/>
      <c r="C1182" s="29" t="s">
        <v>1995</v>
      </c>
      <c r="D1182" s="29" t="s">
        <v>2113</v>
      </c>
      <c r="E1182" s="31"/>
      <c r="F1182" s="31"/>
      <c r="G1182" s="31"/>
      <c r="H1182" s="31"/>
      <c r="I1182" s="31"/>
    </row>
    <row r="1183" spans="2:9" ht="15.75" x14ac:dyDescent="0.25">
      <c r="B1183" s="338"/>
      <c r="C1183" s="29" t="s">
        <v>1995</v>
      </c>
      <c r="D1183" s="29" t="s">
        <v>1980</v>
      </c>
      <c r="E1183" s="31"/>
      <c r="F1183" s="31"/>
      <c r="G1183" s="31"/>
      <c r="H1183" s="31"/>
      <c r="I1183" s="31"/>
    </row>
    <row r="1184" spans="2:9" ht="15.75" x14ac:dyDescent="0.25">
      <c r="B1184" s="338"/>
      <c r="C1184" s="29" t="s">
        <v>1995</v>
      </c>
      <c r="D1184" s="29" t="s">
        <v>1982</v>
      </c>
      <c r="E1184" s="31"/>
      <c r="F1184" s="31"/>
      <c r="G1184" s="31"/>
      <c r="H1184" s="31"/>
      <c r="I1184" s="31"/>
    </row>
    <row r="1185" spans="2:9" ht="15.75" x14ac:dyDescent="0.25">
      <c r="B1185" s="338"/>
      <c r="C1185" s="29" t="s">
        <v>1995</v>
      </c>
      <c r="D1185" s="29" t="s">
        <v>1987</v>
      </c>
      <c r="E1185" s="31"/>
      <c r="F1185" s="31"/>
      <c r="G1185" s="31"/>
      <c r="H1185" s="31"/>
      <c r="I1185" s="31"/>
    </row>
    <row r="1186" spans="2:9" ht="15.75" x14ac:dyDescent="0.25">
      <c r="B1186" s="338"/>
      <c r="C1186" s="29" t="s">
        <v>1995</v>
      </c>
      <c r="D1186" s="29" t="s">
        <v>1990</v>
      </c>
      <c r="E1186" s="31"/>
      <c r="F1186" s="31"/>
      <c r="G1186" s="31"/>
      <c r="H1186" s="31"/>
      <c r="I1186" s="31"/>
    </row>
    <row r="1187" spans="2:9" ht="15.75" x14ac:dyDescent="0.25">
      <c r="B1187" s="338"/>
      <c r="C1187" s="29" t="s">
        <v>1995</v>
      </c>
      <c r="D1187" s="29" t="s">
        <v>2115</v>
      </c>
      <c r="E1187" s="31"/>
      <c r="F1187" s="31"/>
      <c r="G1187" s="31"/>
      <c r="H1187" s="31"/>
      <c r="I1187" s="31"/>
    </row>
    <row r="1188" spans="2:9" ht="15.75" x14ac:dyDescent="0.25">
      <c r="B1188" s="338"/>
      <c r="C1188" s="29" t="s">
        <v>1995</v>
      </c>
      <c r="D1188" s="29" t="s">
        <v>1992</v>
      </c>
      <c r="E1188" s="31"/>
      <c r="F1188" s="31"/>
      <c r="G1188" s="31"/>
      <c r="H1188" s="31"/>
      <c r="I1188" s="31"/>
    </row>
    <row r="1189" spans="2:9" ht="15.75" x14ac:dyDescent="0.25">
      <c r="B1189" s="338"/>
      <c r="C1189" s="29" t="s">
        <v>1995</v>
      </c>
      <c r="D1189" s="29" t="s">
        <v>1997</v>
      </c>
      <c r="E1189" s="31"/>
      <c r="F1189" s="31"/>
      <c r="G1189" s="31"/>
      <c r="H1189" s="31"/>
      <c r="I1189" s="31"/>
    </row>
    <row r="1190" spans="2:9" ht="15.75" x14ac:dyDescent="0.25">
      <c r="B1190" s="338"/>
      <c r="C1190" s="29" t="s">
        <v>1995</v>
      </c>
      <c r="D1190" s="29" t="s">
        <v>2000</v>
      </c>
      <c r="E1190" s="31"/>
      <c r="F1190" s="31"/>
      <c r="G1190" s="31"/>
      <c r="H1190" s="31"/>
      <c r="I1190" s="31"/>
    </row>
    <row r="1191" spans="2:9" ht="15.75" x14ac:dyDescent="0.25">
      <c r="B1191" s="338"/>
      <c r="C1191" s="29" t="s">
        <v>1995</v>
      </c>
      <c r="D1191" s="29" t="s">
        <v>2002</v>
      </c>
      <c r="E1191" s="31"/>
      <c r="F1191" s="31"/>
      <c r="G1191" s="31"/>
      <c r="H1191" s="31"/>
      <c r="I1191" s="31"/>
    </row>
    <row r="1192" spans="2:9" ht="15.75" x14ac:dyDescent="0.25">
      <c r="B1192" s="338"/>
      <c r="C1192" s="29" t="s">
        <v>1995</v>
      </c>
      <c r="D1192" s="29" t="s">
        <v>2004</v>
      </c>
      <c r="E1192" s="31"/>
      <c r="F1192" s="31"/>
      <c r="G1192" s="31"/>
      <c r="H1192" s="31"/>
      <c r="I1192" s="31"/>
    </row>
    <row r="1193" spans="2:9" ht="15.75" x14ac:dyDescent="0.25">
      <c r="B1193" s="338"/>
      <c r="C1193" s="29" t="s">
        <v>1995</v>
      </c>
      <c r="D1193" s="29" t="s">
        <v>2006</v>
      </c>
      <c r="E1193" s="31"/>
      <c r="F1193" s="31"/>
      <c r="G1193" s="31"/>
      <c r="H1193" s="31"/>
      <c r="I1193" s="31"/>
    </row>
    <row r="1194" spans="2:9" ht="15.75" x14ac:dyDescent="0.25">
      <c r="B1194" s="338"/>
      <c r="C1194" s="29" t="s">
        <v>1995</v>
      </c>
      <c r="D1194" s="29" t="s">
        <v>2133</v>
      </c>
      <c r="E1194" s="31"/>
      <c r="F1194" s="31"/>
      <c r="G1194" s="31"/>
      <c r="H1194" s="31"/>
      <c r="I1194" s="31"/>
    </row>
    <row r="1195" spans="2:9" ht="15.75" x14ac:dyDescent="0.25">
      <c r="B1195" s="338"/>
      <c r="C1195" s="29" t="s">
        <v>1995</v>
      </c>
      <c r="D1195" s="29" t="s">
        <v>2137</v>
      </c>
      <c r="E1195" s="31"/>
      <c r="F1195" s="31"/>
      <c r="G1195" s="31"/>
      <c r="H1195" s="31"/>
      <c r="I1195" s="31"/>
    </row>
    <row r="1196" spans="2:9" ht="15.75" x14ac:dyDescent="0.25">
      <c r="B1196" s="338"/>
      <c r="C1196" s="29" t="s">
        <v>1995</v>
      </c>
      <c r="D1196" s="29" t="s">
        <v>2015</v>
      </c>
      <c r="E1196" s="31"/>
      <c r="F1196" s="31"/>
      <c r="G1196" s="31"/>
      <c r="H1196" s="31"/>
      <c r="I1196" s="31"/>
    </row>
    <row r="1197" spans="2:9" ht="15.75" x14ac:dyDescent="0.25">
      <c r="B1197" s="338"/>
      <c r="C1197" s="29" t="s">
        <v>1995</v>
      </c>
      <c r="D1197" s="29" t="s">
        <v>2017</v>
      </c>
      <c r="E1197" s="31"/>
      <c r="F1197" s="31"/>
      <c r="G1197" s="31"/>
      <c r="H1197" s="31"/>
      <c r="I1197" s="31"/>
    </row>
    <row r="1198" spans="2:9" ht="15.75" x14ac:dyDescent="0.25">
      <c r="B1198" s="338"/>
      <c r="C1198" s="29" t="s">
        <v>1995</v>
      </c>
      <c r="D1198" s="29" t="s">
        <v>2019</v>
      </c>
      <c r="E1198" s="31"/>
      <c r="F1198" s="31"/>
      <c r="G1198" s="31"/>
      <c r="H1198" s="31"/>
      <c r="I1198" s="31"/>
    </row>
    <row r="1199" spans="2:9" ht="15.75" x14ac:dyDescent="0.25">
      <c r="B1199" s="338"/>
      <c r="C1199" s="29" t="s">
        <v>1995</v>
      </c>
      <c r="D1199" s="29" t="s">
        <v>2021</v>
      </c>
      <c r="E1199" s="31"/>
      <c r="F1199" s="31"/>
      <c r="G1199" s="31"/>
      <c r="H1199" s="31"/>
      <c r="I1199" s="31"/>
    </row>
    <row r="1200" spans="2:9" ht="15.75" x14ac:dyDescent="0.25">
      <c r="B1200" s="338"/>
      <c r="C1200" s="29" t="s">
        <v>1995</v>
      </c>
      <c r="D1200" s="29" t="s">
        <v>2030</v>
      </c>
      <c r="E1200" s="31"/>
      <c r="F1200" s="31"/>
      <c r="G1200" s="31"/>
      <c r="H1200" s="31"/>
      <c r="I1200" s="31"/>
    </row>
    <row r="1201" spans="2:9" ht="15.75" x14ac:dyDescent="0.25">
      <c r="B1201" s="338"/>
      <c r="C1201" s="29" t="s">
        <v>1995</v>
      </c>
      <c r="D1201" s="29" t="s">
        <v>2032</v>
      </c>
      <c r="E1201" s="31"/>
      <c r="F1201" s="31"/>
      <c r="G1201" s="31"/>
      <c r="H1201" s="31"/>
      <c r="I1201" s="31"/>
    </row>
    <row r="1202" spans="2:9" ht="15.75" x14ac:dyDescent="0.25">
      <c r="B1202" s="338"/>
      <c r="C1202" s="29" t="s">
        <v>1995</v>
      </c>
      <c r="D1202" s="29" t="s">
        <v>2034</v>
      </c>
      <c r="E1202" s="31"/>
      <c r="F1202" s="31"/>
      <c r="G1202" s="31"/>
      <c r="H1202" s="31"/>
      <c r="I1202" s="31"/>
    </row>
    <row r="1203" spans="2:9" ht="15.75" x14ac:dyDescent="0.25">
      <c r="B1203" s="338"/>
      <c r="C1203" s="29" t="s">
        <v>1995</v>
      </c>
      <c r="D1203" s="29" t="s">
        <v>2036</v>
      </c>
      <c r="E1203" s="31"/>
      <c r="F1203" s="31"/>
      <c r="G1203" s="31"/>
      <c r="H1203" s="31"/>
      <c r="I1203" s="31"/>
    </row>
    <row r="1204" spans="2:9" ht="15.75" x14ac:dyDescent="0.25">
      <c r="B1204" s="338"/>
      <c r="C1204" s="29" t="s">
        <v>1995</v>
      </c>
      <c r="D1204" s="29" t="s">
        <v>2038</v>
      </c>
      <c r="E1204" s="31"/>
      <c r="F1204" s="31"/>
      <c r="G1204" s="31"/>
      <c r="H1204" s="31"/>
      <c r="I1204" s="31"/>
    </row>
    <row r="1205" spans="2:9" ht="15.75" x14ac:dyDescent="0.25">
      <c r="B1205" s="338"/>
      <c r="C1205" s="29" t="s">
        <v>1995</v>
      </c>
      <c r="D1205" s="29" t="s">
        <v>2040</v>
      </c>
      <c r="E1205" s="31"/>
      <c r="F1205" s="31"/>
      <c r="G1205" s="31"/>
      <c r="H1205" s="31"/>
      <c r="I1205" s="31"/>
    </row>
    <row r="1206" spans="2:9" ht="15.75" x14ac:dyDescent="0.25">
      <c r="B1206" s="338"/>
      <c r="C1206" s="29" t="s">
        <v>1995</v>
      </c>
      <c r="D1206" s="29" t="s">
        <v>2043</v>
      </c>
      <c r="E1206" s="31"/>
      <c r="F1206" s="31"/>
      <c r="G1206" s="31"/>
      <c r="H1206" s="31"/>
      <c r="I1206" s="31"/>
    </row>
    <row r="1207" spans="2:9" ht="15.75" x14ac:dyDescent="0.25">
      <c r="B1207" s="338"/>
      <c r="C1207" s="29" t="s">
        <v>1995</v>
      </c>
      <c r="D1207" s="29" t="s">
        <v>2059</v>
      </c>
      <c r="E1207" s="31"/>
      <c r="F1207" s="31"/>
      <c r="G1207" s="31"/>
      <c r="H1207" s="31"/>
      <c r="I1207" s="31"/>
    </row>
    <row r="1208" spans="2:9" ht="15.75" x14ac:dyDescent="0.25">
      <c r="B1208" s="338"/>
      <c r="C1208" s="29" t="s">
        <v>1995</v>
      </c>
      <c r="D1208" s="29" t="s">
        <v>2061</v>
      </c>
      <c r="E1208" s="31"/>
      <c r="F1208" s="31"/>
      <c r="G1208" s="31"/>
      <c r="H1208" s="31"/>
      <c r="I1208" s="31"/>
    </row>
    <row r="1209" spans="2:9" ht="15.75" x14ac:dyDescent="0.25">
      <c r="B1209" s="338"/>
      <c r="C1209" s="29" t="s">
        <v>1995</v>
      </c>
      <c r="D1209" s="29" t="s">
        <v>2063</v>
      </c>
      <c r="E1209" s="31"/>
      <c r="F1209" s="31"/>
      <c r="G1209" s="31"/>
      <c r="H1209" s="31"/>
      <c r="I1209" s="31"/>
    </row>
    <row r="1210" spans="2:9" ht="15.75" x14ac:dyDescent="0.25">
      <c r="B1210" s="338"/>
      <c r="C1210" s="29" t="s">
        <v>1995</v>
      </c>
      <c r="D1210" s="29" t="s">
        <v>2067</v>
      </c>
      <c r="E1210" s="31"/>
      <c r="F1210" s="31"/>
      <c r="G1210" s="31"/>
      <c r="H1210" s="31"/>
      <c r="I1210" s="31"/>
    </row>
    <row r="1211" spans="2:9" ht="15.75" x14ac:dyDescent="0.25">
      <c r="B1211" s="338"/>
      <c r="C1211" s="29" t="s">
        <v>1995</v>
      </c>
      <c r="D1211" s="29" t="s">
        <v>2069</v>
      </c>
      <c r="E1211" s="31"/>
      <c r="F1211" s="31"/>
      <c r="G1211" s="31"/>
      <c r="H1211" s="31"/>
      <c r="I1211" s="31"/>
    </row>
    <row r="1212" spans="2:9" ht="15.75" x14ac:dyDescent="0.25">
      <c r="B1212" s="338"/>
      <c r="C1212" s="29" t="s">
        <v>1995</v>
      </c>
      <c r="D1212" s="29" t="s">
        <v>2071</v>
      </c>
      <c r="E1212" s="31"/>
      <c r="F1212" s="31"/>
      <c r="G1212" s="31"/>
      <c r="H1212" s="31"/>
      <c r="I1212" s="31"/>
    </row>
    <row r="1213" spans="2:9" ht="15.75" x14ac:dyDescent="0.25">
      <c r="B1213" s="338"/>
      <c r="C1213" s="29" t="s">
        <v>1995</v>
      </c>
      <c r="D1213" s="29" t="s">
        <v>2073</v>
      </c>
      <c r="E1213" s="31"/>
      <c r="F1213" s="31"/>
      <c r="G1213" s="31"/>
      <c r="H1213" s="31"/>
      <c r="I1213" s="31"/>
    </row>
    <row r="1214" spans="2:9" ht="15.75" x14ac:dyDescent="0.25">
      <c r="B1214" s="338"/>
      <c r="C1214" s="29" t="s">
        <v>1995</v>
      </c>
      <c r="D1214" s="29" t="s">
        <v>2075</v>
      </c>
      <c r="E1214" s="31"/>
      <c r="F1214" s="31"/>
      <c r="G1214" s="31"/>
      <c r="H1214" s="31"/>
      <c r="I1214" s="31"/>
    </row>
    <row r="1215" spans="2:9" ht="15.75" x14ac:dyDescent="0.25">
      <c r="B1215" s="338"/>
      <c r="C1215" s="29" t="s">
        <v>1995</v>
      </c>
      <c r="D1215" s="29" t="s">
        <v>2077</v>
      </c>
      <c r="E1215" s="31"/>
      <c r="F1215" s="31"/>
      <c r="G1215" s="31"/>
      <c r="H1215" s="31"/>
      <c r="I1215" s="31"/>
    </row>
    <row r="1216" spans="2:9" ht="15.75" x14ac:dyDescent="0.25">
      <c r="B1216" s="338"/>
      <c r="C1216" s="29" t="s">
        <v>1995</v>
      </c>
      <c r="D1216" s="29" t="s">
        <v>2079</v>
      </c>
      <c r="E1216" s="31"/>
      <c r="F1216" s="31"/>
      <c r="G1216" s="31"/>
      <c r="H1216" s="31"/>
      <c r="I1216" s="31"/>
    </row>
    <row r="1217" spans="2:9" ht="15.75" x14ac:dyDescent="0.25">
      <c r="B1217" s="338"/>
      <c r="C1217" s="29" t="s">
        <v>1995</v>
      </c>
      <c r="D1217" s="29" t="s">
        <v>2082</v>
      </c>
      <c r="E1217" s="31"/>
      <c r="F1217" s="31"/>
      <c r="G1217" s="31"/>
      <c r="H1217" s="31"/>
      <c r="I1217" s="31"/>
    </row>
    <row r="1218" spans="2:9" ht="15.75" x14ac:dyDescent="0.25">
      <c r="B1218" s="338"/>
      <c r="C1218" s="29" t="s">
        <v>1995</v>
      </c>
      <c r="D1218" s="29" t="s">
        <v>2084</v>
      </c>
      <c r="E1218" s="31"/>
      <c r="F1218" s="31"/>
      <c r="G1218" s="31"/>
      <c r="H1218" s="31"/>
      <c r="I1218" s="31"/>
    </row>
    <row r="1219" spans="2:9" ht="15.75" x14ac:dyDescent="0.25">
      <c r="B1219" s="338"/>
      <c r="C1219" s="29" t="s">
        <v>1995</v>
      </c>
      <c r="D1219" s="29" t="s">
        <v>2089</v>
      </c>
      <c r="E1219" s="31"/>
      <c r="F1219" s="31"/>
      <c r="G1219" s="31"/>
      <c r="H1219" s="31"/>
      <c r="I1219" s="31"/>
    </row>
    <row r="1220" spans="2:9" ht="15.75" x14ac:dyDescent="0.25">
      <c r="B1220" s="338"/>
      <c r="C1220" s="29" t="s">
        <v>1995</v>
      </c>
      <c r="D1220" s="29" t="s">
        <v>2119</v>
      </c>
      <c r="E1220" s="31"/>
      <c r="F1220" s="31"/>
      <c r="G1220" s="31"/>
      <c r="H1220" s="31"/>
      <c r="I1220" s="31"/>
    </row>
    <row r="1221" spans="2:9" ht="15.75" x14ac:dyDescent="0.25">
      <c r="B1221" s="338"/>
      <c r="C1221" s="29" t="s">
        <v>1995</v>
      </c>
      <c r="D1221" s="29" t="s">
        <v>2122</v>
      </c>
      <c r="E1221" s="31"/>
      <c r="F1221" s="31"/>
      <c r="G1221" s="31"/>
      <c r="H1221" s="31"/>
      <c r="I1221" s="31"/>
    </row>
    <row r="1222" spans="2:9" ht="15.75" x14ac:dyDescent="0.25">
      <c r="B1222" s="338"/>
      <c r="C1222" s="29" t="s">
        <v>1995</v>
      </c>
      <c r="D1222" s="29" t="s">
        <v>2124</v>
      </c>
      <c r="E1222" s="31"/>
      <c r="F1222" s="31"/>
      <c r="G1222" s="31"/>
      <c r="H1222" s="31"/>
      <c r="I1222" s="31"/>
    </row>
    <row r="1223" spans="2:9" ht="15.75" x14ac:dyDescent="0.25">
      <c r="B1223" s="338"/>
      <c r="C1223" s="29" t="s">
        <v>1995</v>
      </c>
      <c r="D1223" s="29" t="s">
        <v>2129</v>
      </c>
      <c r="E1223" s="31"/>
      <c r="F1223" s="31"/>
      <c r="G1223" s="31"/>
      <c r="H1223" s="31"/>
      <c r="I1223" s="31"/>
    </row>
    <row r="1224" spans="2:9" ht="15.75" x14ac:dyDescent="0.25">
      <c r="B1224" s="338"/>
      <c r="C1224" s="29" t="s">
        <v>1995</v>
      </c>
      <c r="D1224" s="29" t="s">
        <v>2135</v>
      </c>
      <c r="E1224" s="31"/>
      <c r="F1224" s="31"/>
      <c r="G1224" s="31"/>
      <c r="H1224" s="31"/>
      <c r="I1224" s="31"/>
    </row>
    <row r="1225" spans="2:9" ht="15.75" x14ac:dyDescent="0.25">
      <c r="B1225" s="338"/>
      <c r="C1225" s="29" t="s">
        <v>1995</v>
      </c>
      <c r="D1225" s="29" t="s">
        <v>2140</v>
      </c>
      <c r="E1225" s="31"/>
      <c r="F1225" s="31"/>
      <c r="G1225" s="31"/>
      <c r="H1225" s="31"/>
      <c r="I1225" s="31"/>
    </row>
    <row r="1226" spans="2:9" ht="15.75" x14ac:dyDescent="0.25">
      <c r="B1226" s="338"/>
      <c r="C1226" s="29" t="s">
        <v>2007</v>
      </c>
      <c r="D1226" s="29" t="s">
        <v>43</v>
      </c>
      <c r="E1226" s="31"/>
      <c r="F1226" s="31"/>
      <c r="G1226" s="31"/>
      <c r="H1226" s="31"/>
      <c r="I1226" s="31"/>
    </row>
    <row r="1227" spans="2:9" ht="15.75" x14ac:dyDescent="0.25">
      <c r="B1227" s="338"/>
      <c r="C1227" s="29" t="s">
        <v>2007</v>
      </c>
      <c r="D1227" s="29" t="s">
        <v>1953</v>
      </c>
      <c r="E1227" s="31"/>
      <c r="F1227" s="31"/>
      <c r="G1227" s="31"/>
      <c r="H1227" s="31"/>
      <c r="I1227" s="31"/>
    </row>
    <row r="1228" spans="2:9" ht="15.75" x14ac:dyDescent="0.25">
      <c r="B1228" s="338"/>
      <c r="C1228" s="29" t="s">
        <v>2007</v>
      </c>
      <c r="D1228" s="29" t="s">
        <v>1726</v>
      </c>
      <c r="E1228" s="31"/>
      <c r="F1228" s="31"/>
      <c r="G1228" s="31"/>
      <c r="H1228" s="31"/>
      <c r="I1228" s="31"/>
    </row>
    <row r="1229" spans="2:9" ht="15.75" x14ac:dyDescent="0.25">
      <c r="B1229" s="338"/>
      <c r="C1229" s="29" t="s">
        <v>2007</v>
      </c>
      <c r="D1229" s="29" t="s">
        <v>1723</v>
      </c>
      <c r="E1229" s="31"/>
      <c r="F1229" s="31"/>
      <c r="G1229" s="31"/>
      <c r="H1229" s="31"/>
      <c r="I1229" s="31"/>
    </row>
    <row r="1230" spans="2:9" ht="15.75" x14ac:dyDescent="0.25">
      <c r="B1230" s="338"/>
      <c r="C1230" s="29" t="s">
        <v>2007</v>
      </c>
      <c r="D1230" s="29" t="s">
        <v>2087</v>
      </c>
      <c r="E1230" s="31"/>
      <c r="F1230" s="31"/>
      <c r="G1230" s="31"/>
      <c r="H1230" s="31"/>
      <c r="I1230" s="31"/>
    </row>
    <row r="1231" spans="2:9" ht="15.75" x14ac:dyDescent="0.25">
      <c r="B1231" s="338"/>
      <c r="C1231" s="29" t="s">
        <v>2007</v>
      </c>
      <c r="D1231" s="29" t="s">
        <v>1830</v>
      </c>
      <c r="E1231" s="31"/>
      <c r="F1231" s="31"/>
      <c r="G1231" s="31"/>
      <c r="H1231" s="31"/>
      <c r="I1231" s="31"/>
    </row>
    <row r="1232" spans="2:9" ht="15.75" x14ac:dyDescent="0.25">
      <c r="B1232" s="338"/>
      <c r="C1232" s="29" t="s">
        <v>2007</v>
      </c>
      <c r="D1232" s="29" t="s">
        <v>1754</v>
      </c>
      <c r="E1232" s="31"/>
      <c r="F1232" s="31"/>
      <c r="G1232" s="31"/>
      <c r="H1232" s="31"/>
      <c r="I1232" s="31"/>
    </row>
    <row r="1233" spans="2:9" ht="15.75" x14ac:dyDescent="0.25">
      <c r="B1233" s="338"/>
      <c r="C1233" s="29" t="s">
        <v>2007</v>
      </c>
      <c r="D1233" s="29" t="s">
        <v>1901</v>
      </c>
      <c r="E1233" s="31"/>
      <c r="F1233" s="31"/>
      <c r="G1233" s="31"/>
      <c r="H1233" s="31"/>
      <c r="I1233" s="31"/>
    </row>
    <row r="1234" spans="2:9" ht="15.75" x14ac:dyDescent="0.25">
      <c r="B1234" s="338"/>
      <c r="C1234" s="29" t="s">
        <v>2007</v>
      </c>
      <c r="D1234" s="29" t="s">
        <v>2085</v>
      </c>
      <c r="E1234" s="31"/>
      <c r="F1234" s="31"/>
      <c r="G1234" s="31"/>
      <c r="H1234" s="31"/>
      <c r="I1234" s="31"/>
    </row>
    <row r="1235" spans="2:9" ht="15.75" x14ac:dyDescent="0.25">
      <c r="B1235" s="338"/>
      <c r="C1235" s="29" t="s">
        <v>2007</v>
      </c>
      <c r="D1235" s="29" t="s">
        <v>1951</v>
      </c>
      <c r="E1235" s="31"/>
      <c r="F1235" s="31"/>
      <c r="G1235" s="31"/>
      <c r="H1235" s="31"/>
      <c r="I1235" s="31"/>
    </row>
    <row r="1236" spans="2:9" ht="15.75" x14ac:dyDescent="0.25">
      <c r="B1236" s="338"/>
      <c r="C1236" s="29" t="s">
        <v>2007</v>
      </c>
      <c r="D1236" s="29" t="s">
        <v>2056</v>
      </c>
      <c r="E1236" s="31"/>
      <c r="F1236" s="31"/>
      <c r="G1236" s="31"/>
      <c r="H1236" s="31"/>
      <c r="I1236" s="31"/>
    </row>
    <row r="1237" spans="2:9" ht="15.75" x14ac:dyDescent="0.25">
      <c r="B1237" s="338"/>
      <c r="C1237" s="29" t="s">
        <v>2007</v>
      </c>
      <c r="D1237" s="29" t="s">
        <v>2131</v>
      </c>
      <c r="E1237" s="31"/>
      <c r="F1237" s="31"/>
      <c r="G1237" s="31"/>
      <c r="H1237" s="31"/>
      <c r="I1237" s="31"/>
    </row>
    <row r="1238" spans="2:9" ht="15.75" x14ac:dyDescent="0.25">
      <c r="B1238" s="338"/>
      <c r="C1238" s="29" t="s">
        <v>2007</v>
      </c>
      <c r="D1238" s="29" t="s">
        <v>2065</v>
      </c>
      <c r="E1238" s="31"/>
      <c r="F1238" s="31"/>
      <c r="G1238" s="31"/>
      <c r="H1238" s="31"/>
      <c r="I1238" s="31"/>
    </row>
    <row r="1239" spans="2:9" ht="15.75" x14ac:dyDescent="0.25">
      <c r="B1239" s="338"/>
      <c r="C1239" s="29" t="s">
        <v>2007</v>
      </c>
      <c r="D1239" s="29" t="s">
        <v>2090</v>
      </c>
      <c r="E1239" s="31"/>
      <c r="F1239" s="31"/>
      <c r="G1239" s="31"/>
      <c r="H1239" s="31"/>
      <c r="I1239" s="31"/>
    </row>
    <row r="1240" spans="2:9" ht="15.75" x14ac:dyDescent="0.25">
      <c r="B1240" s="338"/>
      <c r="C1240" s="29" t="s">
        <v>2007</v>
      </c>
      <c r="D1240" s="29" t="s">
        <v>1960</v>
      </c>
      <c r="E1240" s="31"/>
      <c r="F1240" s="31"/>
      <c r="G1240" s="31"/>
      <c r="H1240" s="31"/>
      <c r="I1240" s="31"/>
    </row>
    <row r="1241" spans="2:9" ht="15.75" x14ac:dyDescent="0.25">
      <c r="B1241" s="338"/>
      <c r="C1241" s="29" t="s">
        <v>2007</v>
      </c>
      <c r="D1241" s="29" t="s">
        <v>2028</v>
      </c>
      <c r="E1241" s="31"/>
      <c r="F1241" s="31"/>
      <c r="G1241" s="31"/>
      <c r="H1241" s="31"/>
      <c r="I1241" s="31"/>
    </row>
    <row r="1242" spans="2:9" ht="15.75" x14ac:dyDescent="0.25">
      <c r="B1242" s="338"/>
      <c r="C1242" s="29" t="s">
        <v>2007</v>
      </c>
      <c r="D1242" s="29" t="s">
        <v>1963</v>
      </c>
      <c r="E1242" s="31"/>
      <c r="F1242" s="31"/>
      <c r="G1242" s="31"/>
      <c r="H1242" s="31"/>
      <c r="I1242" s="31"/>
    </row>
    <row r="1243" spans="2:9" ht="15.75" x14ac:dyDescent="0.25">
      <c r="B1243" s="338"/>
      <c r="C1243" s="29" t="s">
        <v>2007</v>
      </c>
      <c r="D1243" s="29" t="s">
        <v>1965</v>
      </c>
      <c r="E1243" s="31"/>
      <c r="F1243" s="31"/>
      <c r="G1243" s="31"/>
      <c r="H1243" s="31"/>
      <c r="I1243" s="31"/>
    </row>
    <row r="1244" spans="2:9" ht="15.75" x14ac:dyDescent="0.25">
      <c r="B1244" s="338"/>
      <c r="C1244" s="29" t="s">
        <v>2007</v>
      </c>
      <c r="D1244" s="29" t="s">
        <v>1971</v>
      </c>
      <c r="E1244" s="31"/>
      <c r="F1244" s="31"/>
      <c r="G1244" s="31"/>
      <c r="H1244" s="31"/>
      <c r="I1244" s="31"/>
    </row>
    <row r="1245" spans="2:9" ht="15.75" x14ac:dyDescent="0.25">
      <c r="B1245" s="338"/>
      <c r="C1245" s="29" t="s">
        <v>2007</v>
      </c>
      <c r="D1245" s="29" t="s">
        <v>1975</v>
      </c>
      <c r="E1245" s="31"/>
      <c r="F1245" s="31"/>
      <c r="G1245" s="31"/>
      <c r="H1245" s="31"/>
      <c r="I1245" s="31"/>
    </row>
    <row r="1246" spans="2:9" ht="15.75" x14ac:dyDescent="0.25">
      <c r="B1246" s="338"/>
      <c r="C1246" s="29" t="s">
        <v>2007</v>
      </c>
      <c r="D1246" s="29" t="s">
        <v>2113</v>
      </c>
      <c r="E1246" s="31"/>
      <c r="F1246" s="31"/>
      <c r="G1246" s="31"/>
      <c r="H1246" s="31"/>
      <c r="I1246" s="31"/>
    </row>
    <row r="1247" spans="2:9" ht="15.75" x14ac:dyDescent="0.25">
      <c r="B1247" s="338"/>
      <c r="C1247" s="29" t="s">
        <v>2007</v>
      </c>
      <c r="D1247" s="29" t="s">
        <v>1980</v>
      </c>
      <c r="E1247" s="31"/>
      <c r="F1247" s="31"/>
      <c r="G1247" s="31"/>
      <c r="H1247" s="31"/>
      <c r="I1247" s="31"/>
    </row>
    <row r="1248" spans="2:9" ht="15.75" x14ac:dyDescent="0.25">
      <c r="B1248" s="338"/>
      <c r="C1248" s="29" t="s">
        <v>2007</v>
      </c>
      <c r="D1248" s="29" t="s">
        <v>1982</v>
      </c>
      <c r="E1248" s="31"/>
      <c r="F1248" s="31"/>
      <c r="G1248" s="31"/>
      <c r="H1248" s="31"/>
      <c r="I1248" s="31"/>
    </row>
    <row r="1249" spans="2:9" ht="15.75" x14ac:dyDescent="0.25">
      <c r="B1249" s="338"/>
      <c r="C1249" s="29" t="s">
        <v>2007</v>
      </c>
      <c r="D1249" s="29" t="s">
        <v>1987</v>
      </c>
      <c r="E1249" s="31"/>
      <c r="F1249" s="31"/>
      <c r="G1249" s="31"/>
      <c r="H1249" s="31"/>
      <c r="I1249" s="31"/>
    </row>
    <row r="1250" spans="2:9" ht="15.75" x14ac:dyDescent="0.25">
      <c r="B1250" s="338"/>
      <c r="C1250" s="29" t="s">
        <v>2007</v>
      </c>
      <c r="D1250" s="29" t="s">
        <v>1990</v>
      </c>
      <c r="E1250" s="31"/>
      <c r="F1250" s="31"/>
      <c r="G1250" s="31"/>
      <c r="H1250" s="31"/>
      <c r="I1250" s="31"/>
    </row>
    <row r="1251" spans="2:9" ht="15.75" x14ac:dyDescent="0.25">
      <c r="B1251" s="338"/>
      <c r="C1251" s="29" t="s">
        <v>2007</v>
      </c>
      <c r="D1251" s="29" t="s">
        <v>2115</v>
      </c>
      <c r="E1251" s="31"/>
      <c r="F1251" s="31"/>
      <c r="G1251" s="31"/>
      <c r="H1251" s="31"/>
      <c r="I1251" s="31"/>
    </row>
    <row r="1252" spans="2:9" ht="15.75" x14ac:dyDescent="0.25">
      <c r="B1252" s="338"/>
      <c r="C1252" s="29" t="s">
        <v>2007</v>
      </c>
      <c r="D1252" s="29" t="s">
        <v>1992</v>
      </c>
      <c r="E1252" s="31"/>
      <c r="F1252" s="31"/>
      <c r="G1252" s="31"/>
      <c r="H1252" s="31"/>
      <c r="I1252" s="31"/>
    </row>
    <row r="1253" spans="2:9" ht="15.75" x14ac:dyDescent="0.25">
      <c r="B1253" s="338"/>
      <c r="C1253" s="29" t="s">
        <v>2007</v>
      </c>
      <c r="D1253" s="29" t="s">
        <v>1997</v>
      </c>
      <c r="E1253" s="31"/>
      <c r="F1253" s="31"/>
      <c r="G1253" s="31"/>
      <c r="H1253" s="31"/>
      <c r="I1253" s="31"/>
    </row>
    <row r="1254" spans="2:9" ht="15.75" x14ac:dyDescent="0.25">
      <c r="B1254" s="338"/>
      <c r="C1254" s="29" t="s">
        <v>2007</v>
      </c>
      <c r="D1254" s="29" t="s">
        <v>2000</v>
      </c>
      <c r="E1254" s="31"/>
      <c r="F1254" s="31"/>
      <c r="G1254" s="31"/>
      <c r="H1254" s="31"/>
      <c r="I1254" s="31"/>
    </row>
    <row r="1255" spans="2:9" ht="15.75" x14ac:dyDescent="0.25">
      <c r="B1255" s="338"/>
      <c r="C1255" s="29" t="s">
        <v>2007</v>
      </c>
      <c r="D1255" s="29" t="s">
        <v>2002</v>
      </c>
      <c r="E1255" s="31"/>
      <c r="F1255" s="31"/>
      <c r="G1255" s="31"/>
      <c r="H1255" s="31"/>
      <c r="I1255" s="31"/>
    </row>
    <row r="1256" spans="2:9" ht="15.75" x14ac:dyDescent="0.25">
      <c r="B1256" s="338"/>
      <c r="C1256" s="29" t="s">
        <v>2007</v>
      </c>
      <c r="D1256" s="29" t="s">
        <v>2004</v>
      </c>
      <c r="E1256" s="31"/>
      <c r="F1256" s="31"/>
      <c r="G1256" s="31"/>
      <c r="H1256" s="31"/>
      <c r="I1256" s="31"/>
    </row>
    <row r="1257" spans="2:9" ht="15.75" x14ac:dyDescent="0.25">
      <c r="B1257" s="338"/>
      <c r="C1257" s="29" t="s">
        <v>2007</v>
      </c>
      <c r="D1257" s="29" t="s">
        <v>2006</v>
      </c>
      <c r="E1257" s="31"/>
      <c r="F1257" s="31"/>
      <c r="G1257" s="31"/>
      <c r="H1257" s="31"/>
      <c r="I1257" s="31"/>
    </row>
    <row r="1258" spans="2:9" ht="15.75" x14ac:dyDescent="0.25">
      <c r="B1258" s="338"/>
      <c r="C1258" s="29" t="s">
        <v>2007</v>
      </c>
      <c r="D1258" s="29" t="s">
        <v>2133</v>
      </c>
      <c r="E1258" s="31"/>
      <c r="F1258" s="31"/>
      <c r="G1258" s="31"/>
      <c r="H1258" s="31"/>
      <c r="I1258" s="31"/>
    </row>
    <row r="1259" spans="2:9" ht="15.75" x14ac:dyDescent="0.25">
      <c r="B1259" s="338"/>
      <c r="C1259" s="29" t="s">
        <v>2007</v>
      </c>
      <c r="D1259" s="29" t="s">
        <v>2137</v>
      </c>
      <c r="E1259" s="31"/>
      <c r="F1259" s="31"/>
      <c r="G1259" s="31"/>
      <c r="H1259" s="31"/>
      <c r="I1259" s="31"/>
    </row>
    <row r="1260" spans="2:9" ht="15.75" x14ac:dyDescent="0.25">
      <c r="B1260" s="338"/>
      <c r="C1260" s="29" t="s">
        <v>2007</v>
      </c>
      <c r="D1260" s="29" t="s">
        <v>2015</v>
      </c>
      <c r="E1260" s="31"/>
      <c r="F1260" s="31"/>
      <c r="G1260" s="31"/>
      <c r="H1260" s="31"/>
      <c r="I1260" s="31"/>
    </row>
    <row r="1261" spans="2:9" ht="15.75" x14ac:dyDescent="0.25">
      <c r="B1261" s="338"/>
      <c r="C1261" s="29" t="s">
        <v>2007</v>
      </c>
      <c r="D1261" s="29" t="s">
        <v>2017</v>
      </c>
      <c r="E1261" s="31"/>
      <c r="F1261" s="31"/>
      <c r="G1261" s="31"/>
      <c r="H1261" s="31"/>
      <c r="I1261" s="31"/>
    </row>
    <row r="1262" spans="2:9" ht="15.75" x14ac:dyDescent="0.25">
      <c r="B1262" s="338"/>
      <c r="C1262" s="29" t="s">
        <v>2007</v>
      </c>
      <c r="D1262" s="29" t="s">
        <v>2019</v>
      </c>
      <c r="E1262" s="31"/>
      <c r="F1262" s="31"/>
      <c r="G1262" s="31"/>
      <c r="H1262" s="31"/>
      <c r="I1262" s="31"/>
    </row>
    <row r="1263" spans="2:9" ht="15.75" x14ac:dyDescent="0.25">
      <c r="B1263" s="338"/>
      <c r="C1263" s="29" t="s">
        <v>2007</v>
      </c>
      <c r="D1263" s="29" t="s">
        <v>2021</v>
      </c>
      <c r="E1263" s="31"/>
      <c r="F1263" s="31"/>
      <c r="G1263" s="31"/>
      <c r="H1263" s="31"/>
      <c r="I1263" s="31"/>
    </row>
    <row r="1264" spans="2:9" ht="15.75" x14ac:dyDescent="0.25">
      <c r="B1264" s="338"/>
      <c r="C1264" s="29" t="s">
        <v>2007</v>
      </c>
      <c r="D1264" s="29" t="s">
        <v>2030</v>
      </c>
      <c r="E1264" s="31"/>
      <c r="F1264" s="31"/>
      <c r="G1264" s="31"/>
      <c r="H1264" s="31"/>
      <c r="I1264" s="31"/>
    </row>
    <row r="1265" spans="2:9" ht="15.75" x14ac:dyDescent="0.25">
      <c r="B1265" s="338"/>
      <c r="C1265" s="29" t="s">
        <v>2007</v>
      </c>
      <c r="D1265" s="29" t="s">
        <v>2032</v>
      </c>
      <c r="E1265" s="31"/>
      <c r="F1265" s="31"/>
      <c r="G1265" s="31"/>
      <c r="H1265" s="31"/>
      <c r="I1265" s="31"/>
    </row>
    <row r="1266" spans="2:9" ht="15.75" x14ac:dyDescent="0.25">
      <c r="B1266" s="338"/>
      <c r="C1266" s="29" t="s">
        <v>2007</v>
      </c>
      <c r="D1266" s="29" t="s">
        <v>2034</v>
      </c>
      <c r="E1266" s="31"/>
      <c r="F1266" s="31"/>
      <c r="G1266" s="31"/>
      <c r="H1266" s="31"/>
      <c r="I1266" s="31"/>
    </row>
    <row r="1267" spans="2:9" ht="15.75" x14ac:dyDescent="0.25">
      <c r="B1267" s="338"/>
      <c r="C1267" s="29" t="s">
        <v>2007</v>
      </c>
      <c r="D1267" s="29" t="s">
        <v>2036</v>
      </c>
      <c r="E1267" s="31"/>
      <c r="F1267" s="31"/>
      <c r="G1267" s="31"/>
      <c r="H1267" s="31"/>
      <c r="I1267" s="31"/>
    </row>
    <row r="1268" spans="2:9" ht="15.75" x14ac:dyDescent="0.25">
      <c r="B1268" s="338"/>
      <c r="C1268" s="29" t="s">
        <v>2007</v>
      </c>
      <c r="D1268" s="29" t="s">
        <v>2038</v>
      </c>
      <c r="E1268" s="31"/>
      <c r="F1268" s="31"/>
      <c r="G1268" s="31"/>
      <c r="H1268" s="31"/>
      <c r="I1268" s="31"/>
    </row>
    <row r="1269" spans="2:9" ht="15.75" x14ac:dyDescent="0.25">
      <c r="B1269" s="338"/>
      <c r="C1269" s="29" t="s">
        <v>2007</v>
      </c>
      <c r="D1269" s="29" t="s">
        <v>2040</v>
      </c>
      <c r="E1269" s="31"/>
      <c r="F1269" s="31"/>
      <c r="G1269" s="31"/>
      <c r="H1269" s="31"/>
      <c r="I1269" s="31"/>
    </row>
    <row r="1270" spans="2:9" ht="15.75" x14ac:dyDescent="0.25">
      <c r="B1270" s="338"/>
      <c r="C1270" s="29" t="s">
        <v>2007</v>
      </c>
      <c r="D1270" s="29" t="s">
        <v>2043</v>
      </c>
      <c r="E1270" s="31"/>
      <c r="F1270" s="31"/>
      <c r="G1270" s="31"/>
      <c r="H1270" s="31"/>
      <c r="I1270" s="31"/>
    </row>
    <row r="1271" spans="2:9" ht="15.75" x14ac:dyDescent="0.25">
      <c r="B1271" s="338"/>
      <c r="C1271" s="29" t="s">
        <v>2007</v>
      </c>
      <c r="D1271" s="29" t="s">
        <v>2059</v>
      </c>
      <c r="E1271" s="31"/>
      <c r="F1271" s="31"/>
      <c r="G1271" s="31"/>
      <c r="H1271" s="31"/>
      <c r="I1271" s="31"/>
    </row>
    <row r="1272" spans="2:9" ht="15.75" x14ac:dyDescent="0.25">
      <c r="B1272" s="338"/>
      <c r="C1272" s="29" t="s">
        <v>2007</v>
      </c>
      <c r="D1272" s="29" t="s">
        <v>2061</v>
      </c>
      <c r="E1272" s="31"/>
      <c r="F1272" s="31"/>
      <c r="G1272" s="31"/>
      <c r="H1272" s="31"/>
      <c r="I1272" s="31"/>
    </row>
    <row r="1273" spans="2:9" ht="15.75" x14ac:dyDescent="0.25">
      <c r="B1273" s="338"/>
      <c r="C1273" s="29" t="s">
        <v>2007</v>
      </c>
      <c r="D1273" s="29" t="s">
        <v>2063</v>
      </c>
      <c r="E1273" s="31"/>
      <c r="F1273" s="31"/>
      <c r="G1273" s="31"/>
      <c r="H1273" s="31"/>
      <c r="I1273" s="31"/>
    </row>
    <row r="1274" spans="2:9" ht="15.75" x14ac:dyDescent="0.25">
      <c r="B1274" s="338"/>
      <c r="C1274" s="29" t="s">
        <v>2007</v>
      </c>
      <c r="D1274" s="29" t="s">
        <v>2067</v>
      </c>
      <c r="E1274" s="31"/>
      <c r="F1274" s="31"/>
      <c r="G1274" s="31"/>
      <c r="H1274" s="31"/>
      <c r="I1274" s="31"/>
    </row>
    <row r="1275" spans="2:9" ht="15.75" x14ac:dyDescent="0.25">
      <c r="B1275" s="338"/>
      <c r="C1275" s="29" t="s">
        <v>2007</v>
      </c>
      <c r="D1275" s="29" t="s">
        <v>2069</v>
      </c>
      <c r="E1275" s="31"/>
      <c r="F1275" s="31"/>
      <c r="G1275" s="31"/>
      <c r="H1275" s="31"/>
      <c r="I1275" s="31"/>
    </row>
    <row r="1276" spans="2:9" ht="15.75" x14ac:dyDescent="0.25">
      <c r="B1276" s="338"/>
      <c r="C1276" s="29" t="s">
        <v>2007</v>
      </c>
      <c r="D1276" s="29" t="s">
        <v>2071</v>
      </c>
      <c r="E1276" s="31"/>
      <c r="F1276" s="31"/>
      <c r="G1276" s="31"/>
      <c r="H1276" s="31"/>
      <c r="I1276" s="31"/>
    </row>
    <row r="1277" spans="2:9" ht="15.75" x14ac:dyDescent="0.25">
      <c r="B1277" s="338"/>
      <c r="C1277" s="29" t="s">
        <v>2007</v>
      </c>
      <c r="D1277" s="29" t="s">
        <v>2073</v>
      </c>
      <c r="E1277" s="31"/>
      <c r="F1277" s="31"/>
      <c r="G1277" s="31"/>
      <c r="H1277" s="31"/>
      <c r="I1277" s="31"/>
    </row>
    <row r="1278" spans="2:9" ht="15.75" x14ac:dyDescent="0.25">
      <c r="B1278" s="338"/>
      <c r="C1278" s="29" t="s">
        <v>2007</v>
      </c>
      <c r="D1278" s="29" t="s">
        <v>2075</v>
      </c>
      <c r="E1278" s="31"/>
      <c r="F1278" s="31"/>
      <c r="G1278" s="31"/>
      <c r="H1278" s="31"/>
      <c r="I1278" s="31"/>
    </row>
    <row r="1279" spans="2:9" ht="15.75" x14ac:dyDescent="0.25">
      <c r="B1279" s="338"/>
      <c r="C1279" s="29" t="s">
        <v>2007</v>
      </c>
      <c r="D1279" s="29" t="s">
        <v>2077</v>
      </c>
      <c r="E1279" s="31"/>
      <c r="F1279" s="31"/>
      <c r="G1279" s="31"/>
      <c r="H1279" s="31"/>
      <c r="I1279" s="31"/>
    </row>
    <row r="1280" spans="2:9" ht="15.75" x14ac:dyDescent="0.25">
      <c r="B1280" s="338"/>
      <c r="C1280" s="29" t="s">
        <v>2007</v>
      </c>
      <c r="D1280" s="29" t="s">
        <v>2079</v>
      </c>
      <c r="E1280" s="31"/>
      <c r="F1280" s="31"/>
      <c r="G1280" s="31"/>
      <c r="H1280" s="31"/>
      <c r="I1280" s="31"/>
    </row>
    <row r="1281" spans="2:9" ht="15.75" x14ac:dyDescent="0.25">
      <c r="B1281" s="338"/>
      <c r="C1281" s="29" t="s">
        <v>2007</v>
      </c>
      <c r="D1281" s="29" t="s">
        <v>2082</v>
      </c>
      <c r="E1281" s="31"/>
      <c r="F1281" s="31"/>
      <c r="G1281" s="31"/>
      <c r="H1281" s="31"/>
      <c r="I1281" s="31"/>
    </row>
    <row r="1282" spans="2:9" ht="15.75" x14ac:dyDescent="0.25">
      <c r="B1282" s="338"/>
      <c r="C1282" s="29" t="s">
        <v>2007</v>
      </c>
      <c r="D1282" s="29" t="s">
        <v>2084</v>
      </c>
      <c r="E1282" s="31"/>
      <c r="F1282" s="31"/>
      <c r="G1282" s="31"/>
      <c r="H1282" s="31"/>
      <c r="I1282" s="31"/>
    </row>
    <row r="1283" spans="2:9" ht="15.75" x14ac:dyDescent="0.25">
      <c r="B1283" s="338"/>
      <c r="C1283" s="29" t="s">
        <v>2007</v>
      </c>
      <c r="D1283" s="29" t="s">
        <v>2089</v>
      </c>
      <c r="E1283" s="31"/>
      <c r="F1283" s="31"/>
      <c r="G1283" s="31"/>
      <c r="H1283" s="31"/>
      <c r="I1283" s="31"/>
    </row>
    <row r="1284" spans="2:9" ht="15.75" x14ac:dyDescent="0.25">
      <c r="B1284" s="338"/>
      <c r="C1284" s="29" t="s">
        <v>2007</v>
      </c>
      <c r="D1284" s="29" t="s">
        <v>2119</v>
      </c>
      <c r="E1284" s="31"/>
      <c r="F1284" s="31"/>
      <c r="G1284" s="31"/>
      <c r="H1284" s="31"/>
      <c r="I1284" s="31"/>
    </row>
    <row r="1285" spans="2:9" ht="15.75" x14ac:dyDescent="0.25">
      <c r="B1285" s="338"/>
      <c r="C1285" s="29" t="s">
        <v>2007</v>
      </c>
      <c r="D1285" s="29" t="s">
        <v>2122</v>
      </c>
      <c r="E1285" s="31"/>
      <c r="F1285" s="31"/>
      <c r="G1285" s="31"/>
      <c r="H1285" s="31"/>
      <c r="I1285" s="31"/>
    </row>
    <row r="1286" spans="2:9" ht="15.75" x14ac:dyDescent="0.25">
      <c r="B1286" s="338"/>
      <c r="C1286" s="29" t="s">
        <v>2007</v>
      </c>
      <c r="D1286" s="29" t="s">
        <v>2124</v>
      </c>
      <c r="E1286" s="31"/>
      <c r="F1286" s="31"/>
      <c r="G1286" s="31"/>
      <c r="H1286" s="31"/>
      <c r="I1286" s="31"/>
    </row>
    <row r="1287" spans="2:9" ht="15.75" x14ac:dyDescent="0.25">
      <c r="B1287" s="338"/>
      <c r="C1287" s="29" t="s">
        <v>2007</v>
      </c>
      <c r="D1287" s="29" t="s">
        <v>2129</v>
      </c>
      <c r="E1287" s="31"/>
      <c r="F1287" s="31"/>
      <c r="G1287" s="31"/>
      <c r="H1287" s="31"/>
      <c r="I1287" s="31"/>
    </row>
    <row r="1288" spans="2:9" ht="15.75" x14ac:dyDescent="0.25">
      <c r="B1288" s="338"/>
      <c r="C1288" s="29" t="s">
        <v>2007</v>
      </c>
      <c r="D1288" s="29" t="s">
        <v>2135</v>
      </c>
      <c r="E1288" s="31"/>
      <c r="F1288" s="31"/>
      <c r="G1288" s="31"/>
      <c r="H1288" s="31"/>
      <c r="I1288" s="31"/>
    </row>
    <row r="1289" spans="2:9" ht="15.75" x14ac:dyDescent="0.25">
      <c r="B1289" s="338"/>
      <c r="C1289" s="29" t="s">
        <v>2007</v>
      </c>
      <c r="D1289" s="29" t="s">
        <v>2140</v>
      </c>
      <c r="E1289" s="31"/>
      <c r="F1289" s="31"/>
      <c r="G1289" s="31"/>
      <c r="H1289" s="31"/>
      <c r="I1289" s="31"/>
    </row>
    <row r="1290" spans="2:9" ht="15.75" x14ac:dyDescent="0.25">
      <c r="B1290" s="338"/>
      <c r="C1290" s="29" t="s">
        <v>2008</v>
      </c>
      <c r="D1290" s="29" t="s">
        <v>43</v>
      </c>
      <c r="E1290" s="31"/>
      <c r="F1290" s="31"/>
      <c r="G1290" s="31"/>
      <c r="H1290" s="31"/>
      <c r="I1290" s="31"/>
    </row>
    <row r="1291" spans="2:9" ht="15.75" x14ac:dyDescent="0.25">
      <c r="B1291" s="338"/>
      <c r="C1291" s="29" t="s">
        <v>2008</v>
      </c>
      <c r="D1291" s="29" t="s">
        <v>1953</v>
      </c>
      <c r="E1291" s="31"/>
      <c r="F1291" s="31"/>
      <c r="G1291" s="31"/>
      <c r="H1291" s="31"/>
      <c r="I1291" s="31"/>
    </row>
    <row r="1292" spans="2:9" ht="15.75" x14ac:dyDescent="0.25">
      <c r="B1292" s="338"/>
      <c r="C1292" s="29" t="s">
        <v>2008</v>
      </c>
      <c r="D1292" s="29" t="s">
        <v>1726</v>
      </c>
      <c r="E1292" s="31"/>
      <c r="F1292" s="31"/>
      <c r="G1292" s="31"/>
      <c r="H1292" s="31"/>
      <c r="I1292" s="31"/>
    </row>
    <row r="1293" spans="2:9" ht="15.75" x14ac:dyDescent="0.25">
      <c r="B1293" s="338"/>
      <c r="C1293" s="29" t="s">
        <v>2008</v>
      </c>
      <c r="D1293" s="29" t="s">
        <v>1723</v>
      </c>
      <c r="E1293" s="31"/>
      <c r="F1293" s="31"/>
      <c r="G1293" s="31"/>
      <c r="H1293" s="31"/>
      <c r="I1293" s="31"/>
    </row>
    <row r="1294" spans="2:9" ht="15.75" x14ac:dyDescent="0.25">
      <c r="B1294" s="338"/>
      <c r="C1294" s="29" t="s">
        <v>2008</v>
      </c>
      <c r="D1294" s="29" t="s">
        <v>2087</v>
      </c>
      <c r="E1294" s="31"/>
      <c r="F1294" s="31"/>
      <c r="G1294" s="31"/>
      <c r="H1294" s="31"/>
      <c r="I1294" s="31"/>
    </row>
    <row r="1295" spans="2:9" ht="15.75" x14ac:dyDescent="0.25">
      <c r="B1295" s="338"/>
      <c r="C1295" s="29" t="s">
        <v>2008</v>
      </c>
      <c r="D1295" s="29" t="s">
        <v>1830</v>
      </c>
      <c r="E1295" s="31"/>
      <c r="F1295" s="31"/>
      <c r="G1295" s="31"/>
      <c r="H1295" s="31"/>
      <c r="I1295" s="31"/>
    </row>
    <row r="1296" spans="2:9" ht="15.75" x14ac:dyDescent="0.25">
      <c r="B1296" s="338"/>
      <c r="C1296" s="29" t="s">
        <v>2008</v>
      </c>
      <c r="D1296" s="29" t="s">
        <v>1754</v>
      </c>
      <c r="E1296" s="31"/>
      <c r="F1296" s="31"/>
      <c r="G1296" s="31"/>
      <c r="H1296" s="31"/>
      <c r="I1296" s="31"/>
    </row>
    <row r="1297" spans="2:9" ht="15.75" x14ac:dyDescent="0.25">
      <c r="B1297" s="338"/>
      <c r="C1297" s="29" t="s">
        <v>2008</v>
      </c>
      <c r="D1297" s="29" t="s">
        <v>1901</v>
      </c>
      <c r="E1297" s="31"/>
      <c r="F1297" s="31"/>
      <c r="G1297" s="31"/>
      <c r="H1297" s="31"/>
      <c r="I1297" s="31"/>
    </row>
    <row r="1298" spans="2:9" ht="15.75" x14ac:dyDescent="0.25">
      <c r="B1298" s="338"/>
      <c r="C1298" s="29" t="s">
        <v>2008</v>
      </c>
      <c r="D1298" s="29" t="s">
        <v>2085</v>
      </c>
      <c r="E1298" s="31"/>
      <c r="F1298" s="31"/>
      <c r="G1298" s="31"/>
      <c r="H1298" s="31"/>
      <c r="I1298" s="31"/>
    </row>
    <row r="1299" spans="2:9" ht="15.75" x14ac:dyDescent="0.25">
      <c r="B1299" s="338"/>
      <c r="C1299" s="29" t="s">
        <v>2008</v>
      </c>
      <c r="D1299" s="29" t="s">
        <v>1951</v>
      </c>
      <c r="E1299" s="31"/>
      <c r="F1299" s="31"/>
      <c r="G1299" s="31"/>
      <c r="H1299" s="31"/>
      <c r="I1299" s="31"/>
    </row>
    <row r="1300" spans="2:9" ht="15.75" x14ac:dyDescent="0.25">
      <c r="B1300" s="338"/>
      <c r="C1300" s="29" t="s">
        <v>2008</v>
      </c>
      <c r="D1300" s="29" t="s">
        <v>2056</v>
      </c>
      <c r="E1300" s="31"/>
      <c r="F1300" s="31"/>
      <c r="G1300" s="31"/>
      <c r="H1300" s="31"/>
      <c r="I1300" s="31"/>
    </row>
    <row r="1301" spans="2:9" ht="15.75" x14ac:dyDescent="0.25">
      <c r="B1301" s="338"/>
      <c r="C1301" s="29" t="s">
        <v>2008</v>
      </c>
      <c r="D1301" s="29" t="s">
        <v>2131</v>
      </c>
      <c r="E1301" s="31"/>
      <c r="F1301" s="31"/>
      <c r="G1301" s="31"/>
      <c r="H1301" s="31"/>
      <c r="I1301" s="31"/>
    </row>
    <row r="1302" spans="2:9" ht="15.75" x14ac:dyDescent="0.25">
      <c r="B1302" s="338"/>
      <c r="C1302" s="29" t="s">
        <v>2008</v>
      </c>
      <c r="D1302" s="29" t="s">
        <v>2065</v>
      </c>
      <c r="E1302" s="31"/>
      <c r="F1302" s="31"/>
      <c r="G1302" s="31"/>
      <c r="H1302" s="31"/>
      <c r="I1302" s="31"/>
    </row>
    <row r="1303" spans="2:9" ht="15.75" x14ac:dyDescent="0.25">
      <c r="B1303" s="338"/>
      <c r="C1303" s="29" t="s">
        <v>2008</v>
      </c>
      <c r="D1303" s="29" t="s">
        <v>2090</v>
      </c>
      <c r="E1303" s="31"/>
      <c r="F1303" s="31"/>
      <c r="G1303" s="31"/>
      <c r="H1303" s="31"/>
      <c r="I1303" s="31"/>
    </row>
    <row r="1304" spans="2:9" ht="15.75" x14ac:dyDescent="0.25">
      <c r="B1304" s="338"/>
      <c r="C1304" s="29" t="s">
        <v>2008</v>
      </c>
      <c r="D1304" s="29" t="s">
        <v>1960</v>
      </c>
      <c r="E1304" s="31"/>
      <c r="F1304" s="31"/>
      <c r="G1304" s="31"/>
      <c r="H1304" s="31"/>
      <c r="I1304" s="31"/>
    </row>
    <row r="1305" spans="2:9" ht="15.75" x14ac:dyDescent="0.25">
      <c r="B1305" s="338"/>
      <c r="C1305" s="29" t="s">
        <v>2008</v>
      </c>
      <c r="D1305" s="29" t="s">
        <v>2028</v>
      </c>
      <c r="E1305" s="31"/>
      <c r="F1305" s="31"/>
      <c r="G1305" s="31"/>
      <c r="H1305" s="31"/>
      <c r="I1305" s="31"/>
    </row>
    <row r="1306" spans="2:9" ht="15.75" x14ac:dyDescent="0.25">
      <c r="B1306" s="338"/>
      <c r="C1306" s="29" t="s">
        <v>2008</v>
      </c>
      <c r="D1306" s="29" t="s">
        <v>1963</v>
      </c>
      <c r="E1306" s="31"/>
      <c r="F1306" s="31"/>
      <c r="G1306" s="31"/>
      <c r="H1306" s="31"/>
      <c r="I1306" s="31"/>
    </row>
    <row r="1307" spans="2:9" ht="15.75" x14ac:dyDescent="0.25">
      <c r="B1307" s="338"/>
      <c r="C1307" s="29" t="s">
        <v>2008</v>
      </c>
      <c r="D1307" s="29" t="s">
        <v>1965</v>
      </c>
      <c r="E1307" s="31"/>
      <c r="F1307" s="31"/>
      <c r="G1307" s="31"/>
      <c r="H1307" s="31"/>
      <c r="I1307" s="31"/>
    </row>
    <row r="1308" spans="2:9" ht="15.75" x14ac:dyDescent="0.25">
      <c r="B1308" s="338"/>
      <c r="C1308" s="29" t="s">
        <v>2008</v>
      </c>
      <c r="D1308" s="29" t="s">
        <v>1971</v>
      </c>
      <c r="E1308" s="31"/>
      <c r="F1308" s="31"/>
      <c r="G1308" s="31"/>
      <c r="H1308" s="31"/>
      <c r="I1308" s="31"/>
    </row>
    <row r="1309" spans="2:9" ht="15.75" x14ac:dyDescent="0.25">
      <c r="B1309" s="338"/>
      <c r="C1309" s="29" t="s">
        <v>2008</v>
      </c>
      <c r="D1309" s="29" t="s">
        <v>1975</v>
      </c>
      <c r="E1309" s="31"/>
      <c r="F1309" s="31"/>
      <c r="G1309" s="31"/>
      <c r="H1309" s="31"/>
      <c r="I1309" s="31"/>
    </row>
    <row r="1310" spans="2:9" ht="15.75" x14ac:dyDescent="0.25">
      <c r="B1310" s="338"/>
      <c r="C1310" s="29" t="s">
        <v>2008</v>
      </c>
      <c r="D1310" s="29" t="s">
        <v>2113</v>
      </c>
      <c r="E1310" s="31"/>
      <c r="F1310" s="31"/>
      <c r="G1310" s="31"/>
      <c r="H1310" s="31"/>
      <c r="I1310" s="31"/>
    </row>
    <row r="1311" spans="2:9" ht="15.75" x14ac:dyDescent="0.25">
      <c r="B1311" s="338"/>
      <c r="C1311" s="29" t="s">
        <v>2008</v>
      </c>
      <c r="D1311" s="29" t="s">
        <v>1980</v>
      </c>
      <c r="E1311" s="31"/>
      <c r="F1311" s="31"/>
      <c r="G1311" s="31"/>
      <c r="H1311" s="31"/>
      <c r="I1311" s="31"/>
    </row>
    <row r="1312" spans="2:9" ht="15.75" x14ac:dyDescent="0.25">
      <c r="B1312" s="338"/>
      <c r="C1312" s="29" t="s">
        <v>2008</v>
      </c>
      <c r="D1312" s="29" t="s">
        <v>1982</v>
      </c>
      <c r="E1312" s="31"/>
      <c r="F1312" s="31"/>
      <c r="G1312" s="31"/>
      <c r="H1312" s="31"/>
      <c r="I1312" s="31"/>
    </row>
    <row r="1313" spans="2:9" ht="15.75" x14ac:dyDescent="0.25">
      <c r="B1313" s="338"/>
      <c r="C1313" s="29" t="s">
        <v>2008</v>
      </c>
      <c r="D1313" s="29" t="s">
        <v>1987</v>
      </c>
      <c r="E1313" s="31"/>
      <c r="F1313" s="31"/>
      <c r="G1313" s="31"/>
      <c r="H1313" s="31"/>
      <c r="I1313" s="31"/>
    </row>
    <row r="1314" spans="2:9" ht="15.75" x14ac:dyDescent="0.25">
      <c r="B1314" s="338"/>
      <c r="C1314" s="29" t="s">
        <v>2008</v>
      </c>
      <c r="D1314" s="29" t="s">
        <v>1990</v>
      </c>
      <c r="E1314" s="31"/>
      <c r="F1314" s="31"/>
      <c r="G1314" s="31"/>
      <c r="H1314" s="31"/>
      <c r="I1314" s="31"/>
    </row>
    <row r="1315" spans="2:9" ht="15.75" x14ac:dyDescent="0.25">
      <c r="B1315" s="338"/>
      <c r="C1315" s="29" t="s">
        <v>2008</v>
      </c>
      <c r="D1315" s="29" t="s">
        <v>2115</v>
      </c>
      <c r="E1315" s="31"/>
      <c r="F1315" s="31"/>
      <c r="G1315" s="31"/>
      <c r="H1315" s="31"/>
      <c r="I1315" s="31"/>
    </row>
    <row r="1316" spans="2:9" ht="15.75" x14ac:dyDescent="0.25">
      <c r="B1316" s="338"/>
      <c r="C1316" s="29" t="s">
        <v>2008</v>
      </c>
      <c r="D1316" s="29" t="s">
        <v>1992</v>
      </c>
      <c r="E1316" s="31"/>
      <c r="F1316" s="31"/>
      <c r="G1316" s="31"/>
      <c r="H1316" s="31"/>
      <c r="I1316" s="31"/>
    </row>
    <row r="1317" spans="2:9" ht="15.75" x14ac:dyDescent="0.25">
      <c r="B1317" s="338"/>
      <c r="C1317" s="29" t="s">
        <v>2008</v>
      </c>
      <c r="D1317" s="29" t="s">
        <v>1997</v>
      </c>
      <c r="E1317" s="31"/>
      <c r="F1317" s="31"/>
      <c r="G1317" s="31"/>
      <c r="H1317" s="31"/>
      <c r="I1317" s="31"/>
    </row>
    <row r="1318" spans="2:9" ht="15.75" x14ac:dyDescent="0.25">
      <c r="B1318" s="338"/>
      <c r="C1318" s="29" t="s">
        <v>2008</v>
      </c>
      <c r="D1318" s="29" t="s">
        <v>2000</v>
      </c>
      <c r="E1318" s="31"/>
      <c r="F1318" s="31"/>
      <c r="G1318" s="31"/>
      <c r="H1318" s="31"/>
      <c r="I1318" s="31"/>
    </row>
    <row r="1319" spans="2:9" ht="15.75" x14ac:dyDescent="0.25">
      <c r="B1319" s="338"/>
      <c r="C1319" s="29" t="s">
        <v>2008</v>
      </c>
      <c r="D1319" s="29" t="s">
        <v>2002</v>
      </c>
      <c r="E1319" s="31"/>
      <c r="F1319" s="31"/>
      <c r="G1319" s="31"/>
      <c r="H1319" s="31"/>
      <c r="I1319" s="31"/>
    </row>
    <row r="1320" spans="2:9" ht="15.75" x14ac:dyDescent="0.25">
      <c r="B1320" s="338"/>
      <c r="C1320" s="29" t="s">
        <v>2008</v>
      </c>
      <c r="D1320" s="29" t="s">
        <v>2004</v>
      </c>
      <c r="E1320" s="31"/>
      <c r="F1320" s="31"/>
      <c r="G1320" s="31"/>
      <c r="H1320" s="31"/>
      <c r="I1320" s="31"/>
    </row>
    <row r="1321" spans="2:9" ht="15.75" x14ac:dyDescent="0.25">
      <c r="B1321" s="338"/>
      <c r="C1321" s="29" t="s">
        <v>2008</v>
      </c>
      <c r="D1321" s="29" t="s">
        <v>2006</v>
      </c>
      <c r="E1321" s="31"/>
      <c r="F1321" s="31"/>
      <c r="G1321" s="31"/>
      <c r="H1321" s="31"/>
      <c r="I1321" s="31"/>
    </row>
    <row r="1322" spans="2:9" ht="15.75" x14ac:dyDescent="0.25">
      <c r="B1322" s="338"/>
      <c r="C1322" s="29" t="s">
        <v>2008</v>
      </c>
      <c r="D1322" s="29" t="s">
        <v>2133</v>
      </c>
      <c r="E1322" s="31"/>
      <c r="F1322" s="31"/>
      <c r="G1322" s="31"/>
      <c r="H1322" s="31"/>
      <c r="I1322" s="31"/>
    </row>
    <row r="1323" spans="2:9" ht="15.75" x14ac:dyDescent="0.25">
      <c r="B1323" s="338"/>
      <c r="C1323" s="29" t="s">
        <v>2008</v>
      </c>
      <c r="D1323" s="29" t="s">
        <v>2137</v>
      </c>
      <c r="E1323" s="31"/>
      <c r="F1323" s="31"/>
      <c r="G1323" s="31"/>
      <c r="H1323" s="31"/>
      <c r="I1323" s="31"/>
    </row>
    <row r="1324" spans="2:9" ht="15.75" x14ac:dyDescent="0.25">
      <c r="B1324" s="338"/>
      <c r="C1324" s="29" t="s">
        <v>2008</v>
      </c>
      <c r="D1324" s="29" t="s">
        <v>2015</v>
      </c>
      <c r="E1324" s="31"/>
      <c r="F1324" s="31"/>
      <c r="G1324" s="31"/>
      <c r="H1324" s="31"/>
      <c r="I1324" s="31"/>
    </row>
    <row r="1325" spans="2:9" ht="15.75" x14ac:dyDescent="0.25">
      <c r="B1325" s="338"/>
      <c r="C1325" s="29" t="s">
        <v>2008</v>
      </c>
      <c r="D1325" s="29" t="s">
        <v>2017</v>
      </c>
      <c r="E1325" s="31"/>
      <c r="F1325" s="31"/>
      <c r="G1325" s="31"/>
      <c r="H1325" s="31"/>
      <c r="I1325" s="31"/>
    </row>
    <row r="1326" spans="2:9" ht="15.75" x14ac:dyDescent="0.25">
      <c r="B1326" s="338"/>
      <c r="C1326" s="29" t="s">
        <v>2008</v>
      </c>
      <c r="D1326" s="29" t="s">
        <v>2019</v>
      </c>
      <c r="E1326" s="31"/>
      <c r="F1326" s="31"/>
      <c r="G1326" s="31"/>
      <c r="H1326" s="31"/>
      <c r="I1326" s="31"/>
    </row>
    <row r="1327" spans="2:9" ht="15.75" x14ac:dyDescent="0.25">
      <c r="B1327" s="338"/>
      <c r="C1327" s="29" t="s">
        <v>2008</v>
      </c>
      <c r="D1327" s="29" t="s">
        <v>2021</v>
      </c>
      <c r="E1327" s="31"/>
      <c r="F1327" s="31"/>
      <c r="G1327" s="31"/>
      <c r="H1327" s="31"/>
      <c r="I1327" s="31"/>
    </row>
    <row r="1328" spans="2:9" ht="15.75" x14ac:dyDescent="0.25">
      <c r="B1328" s="338"/>
      <c r="C1328" s="29" t="s">
        <v>2008</v>
      </c>
      <c r="D1328" s="29" t="s">
        <v>2030</v>
      </c>
      <c r="E1328" s="31"/>
      <c r="F1328" s="31"/>
      <c r="G1328" s="31"/>
      <c r="H1328" s="31"/>
      <c r="I1328" s="31"/>
    </row>
    <row r="1329" spans="2:9" ht="15.75" x14ac:dyDescent="0.25">
      <c r="B1329" s="338"/>
      <c r="C1329" s="29" t="s">
        <v>2008</v>
      </c>
      <c r="D1329" s="29" t="s">
        <v>2032</v>
      </c>
      <c r="E1329" s="31"/>
      <c r="F1329" s="31"/>
      <c r="G1329" s="31"/>
      <c r="H1329" s="31"/>
      <c r="I1329" s="31"/>
    </row>
    <row r="1330" spans="2:9" ht="15.75" x14ac:dyDescent="0.25">
      <c r="B1330" s="338"/>
      <c r="C1330" s="29" t="s">
        <v>2008</v>
      </c>
      <c r="D1330" s="29" t="s">
        <v>2034</v>
      </c>
      <c r="E1330" s="31"/>
      <c r="F1330" s="31"/>
      <c r="G1330" s="31"/>
      <c r="H1330" s="31"/>
      <c r="I1330" s="31"/>
    </row>
    <row r="1331" spans="2:9" ht="15.75" x14ac:dyDescent="0.25">
      <c r="B1331" s="338"/>
      <c r="C1331" s="29" t="s">
        <v>2008</v>
      </c>
      <c r="D1331" s="29" t="s">
        <v>2036</v>
      </c>
      <c r="E1331" s="31"/>
      <c r="F1331" s="31"/>
      <c r="G1331" s="31"/>
      <c r="H1331" s="31"/>
      <c r="I1331" s="31"/>
    </row>
    <row r="1332" spans="2:9" ht="15.75" x14ac:dyDescent="0.25">
      <c r="B1332" s="338"/>
      <c r="C1332" s="29" t="s">
        <v>2008</v>
      </c>
      <c r="D1332" s="29" t="s">
        <v>2038</v>
      </c>
      <c r="E1332" s="31"/>
      <c r="F1332" s="31"/>
      <c r="G1332" s="31"/>
      <c r="H1332" s="31"/>
      <c r="I1332" s="31"/>
    </row>
    <row r="1333" spans="2:9" ht="15.75" x14ac:dyDescent="0.25">
      <c r="B1333" s="338"/>
      <c r="C1333" s="29" t="s">
        <v>2008</v>
      </c>
      <c r="D1333" s="29" t="s">
        <v>2040</v>
      </c>
      <c r="E1333" s="31"/>
      <c r="F1333" s="31"/>
      <c r="G1333" s="31"/>
      <c r="H1333" s="31"/>
      <c r="I1333" s="31"/>
    </row>
    <row r="1334" spans="2:9" ht="15.75" x14ac:dyDescent="0.25">
      <c r="B1334" s="338"/>
      <c r="C1334" s="29" t="s">
        <v>2008</v>
      </c>
      <c r="D1334" s="29" t="s">
        <v>2043</v>
      </c>
      <c r="E1334" s="31"/>
      <c r="F1334" s="31"/>
      <c r="G1334" s="31"/>
      <c r="H1334" s="31"/>
      <c r="I1334" s="31"/>
    </row>
    <row r="1335" spans="2:9" ht="15.75" x14ac:dyDescent="0.25">
      <c r="B1335" s="338"/>
      <c r="C1335" s="29" t="s">
        <v>2008</v>
      </c>
      <c r="D1335" s="29" t="s">
        <v>2059</v>
      </c>
      <c r="E1335" s="31"/>
      <c r="F1335" s="31"/>
      <c r="G1335" s="31"/>
      <c r="H1335" s="31"/>
      <c r="I1335" s="31"/>
    </row>
    <row r="1336" spans="2:9" ht="15.75" x14ac:dyDescent="0.25">
      <c r="B1336" s="338"/>
      <c r="C1336" s="29" t="s">
        <v>2008</v>
      </c>
      <c r="D1336" s="29" t="s">
        <v>2061</v>
      </c>
      <c r="E1336" s="31"/>
      <c r="F1336" s="31"/>
      <c r="G1336" s="31"/>
      <c r="H1336" s="31"/>
      <c r="I1336" s="31"/>
    </row>
    <row r="1337" spans="2:9" ht="15.75" x14ac:dyDescent="0.25">
      <c r="B1337" s="338"/>
      <c r="C1337" s="29" t="s">
        <v>2008</v>
      </c>
      <c r="D1337" s="29" t="s">
        <v>2063</v>
      </c>
      <c r="E1337" s="31"/>
      <c r="F1337" s="31"/>
      <c r="G1337" s="31"/>
      <c r="H1337" s="31"/>
      <c r="I1337" s="31"/>
    </row>
    <row r="1338" spans="2:9" ht="15.75" x14ac:dyDescent="0.25">
      <c r="B1338" s="338"/>
      <c r="C1338" s="29" t="s">
        <v>2008</v>
      </c>
      <c r="D1338" s="29" t="s">
        <v>2067</v>
      </c>
      <c r="E1338" s="31"/>
      <c r="F1338" s="31"/>
      <c r="G1338" s="31"/>
      <c r="H1338" s="31"/>
      <c r="I1338" s="31"/>
    </row>
    <row r="1339" spans="2:9" ht="15.75" x14ac:dyDescent="0.25">
      <c r="B1339" s="338"/>
      <c r="C1339" s="29" t="s">
        <v>2008</v>
      </c>
      <c r="D1339" s="29" t="s">
        <v>2069</v>
      </c>
      <c r="E1339" s="31"/>
      <c r="F1339" s="31"/>
      <c r="G1339" s="31"/>
      <c r="H1339" s="31"/>
      <c r="I1339" s="31"/>
    </row>
    <row r="1340" spans="2:9" ht="15.75" x14ac:dyDescent="0.25">
      <c r="B1340" s="338"/>
      <c r="C1340" s="29" t="s">
        <v>2008</v>
      </c>
      <c r="D1340" s="29" t="s">
        <v>2071</v>
      </c>
      <c r="E1340" s="31"/>
      <c r="F1340" s="31"/>
      <c r="G1340" s="31"/>
      <c r="H1340" s="31"/>
      <c r="I1340" s="31"/>
    </row>
    <row r="1341" spans="2:9" ht="15.75" x14ac:dyDescent="0.25">
      <c r="B1341" s="338"/>
      <c r="C1341" s="29" t="s">
        <v>2008</v>
      </c>
      <c r="D1341" s="29" t="s">
        <v>2073</v>
      </c>
      <c r="E1341" s="31"/>
      <c r="F1341" s="31"/>
      <c r="G1341" s="31"/>
      <c r="H1341" s="31"/>
      <c r="I1341" s="31"/>
    </row>
    <row r="1342" spans="2:9" ht="15.75" x14ac:dyDescent="0.25">
      <c r="B1342" s="338"/>
      <c r="C1342" s="29" t="s">
        <v>2008</v>
      </c>
      <c r="D1342" s="29" t="s">
        <v>2075</v>
      </c>
      <c r="E1342" s="31"/>
      <c r="F1342" s="31"/>
      <c r="G1342" s="31"/>
      <c r="H1342" s="31"/>
      <c r="I1342" s="31"/>
    </row>
    <row r="1343" spans="2:9" ht="15.75" x14ac:dyDescent="0.25">
      <c r="B1343" s="338"/>
      <c r="C1343" s="29" t="s">
        <v>2008</v>
      </c>
      <c r="D1343" s="29" t="s">
        <v>2077</v>
      </c>
      <c r="E1343" s="31"/>
      <c r="F1343" s="31"/>
      <c r="G1343" s="31"/>
      <c r="H1343" s="31"/>
      <c r="I1343" s="31"/>
    </row>
    <row r="1344" spans="2:9" ht="15.75" x14ac:dyDescent="0.25">
      <c r="B1344" s="338"/>
      <c r="C1344" s="29" t="s">
        <v>2008</v>
      </c>
      <c r="D1344" s="29" t="s">
        <v>2079</v>
      </c>
      <c r="E1344" s="31"/>
      <c r="F1344" s="31"/>
      <c r="G1344" s="31"/>
      <c r="H1344" s="31"/>
      <c r="I1344" s="31"/>
    </row>
    <row r="1345" spans="2:9" ht="15.75" x14ac:dyDescent="0.25">
      <c r="B1345" s="338"/>
      <c r="C1345" s="29" t="s">
        <v>2008</v>
      </c>
      <c r="D1345" s="29" t="s">
        <v>2082</v>
      </c>
      <c r="E1345" s="31"/>
      <c r="F1345" s="31"/>
      <c r="G1345" s="31"/>
      <c r="H1345" s="31"/>
      <c r="I1345" s="31"/>
    </row>
    <row r="1346" spans="2:9" ht="15.75" x14ac:dyDescent="0.25">
      <c r="B1346" s="338"/>
      <c r="C1346" s="29" t="s">
        <v>2008</v>
      </c>
      <c r="D1346" s="29" t="s">
        <v>2084</v>
      </c>
      <c r="E1346" s="31"/>
      <c r="F1346" s="31"/>
      <c r="G1346" s="31"/>
      <c r="H1346" s="31"/>
      <c r="I1346" s="31"/>
    </row>
    <row r="1347" spans="2:9" ht="15.75" x14ac:dyDescent="0.25">
      <c r="B1347" s="338"/>
      <c r="C1347" s="29" t="s">
        <v>2008</v>
      </c>
      <c r="D1347" s="29" t="s">
        <v>2089</v>
      </c>
      <c r="E1347" s="31"/>
      <c r="F1347" s="31"/>
      <c r="G1347" s="31"/>
      <c r="H1347" s="31"/>
      <c r="I1347" s="31"/>
    </row>
    <row r="1348" spans="2:9" ht="15.75" x14ac:dyDescent="0.25">
      <c r="B1348" s="338"/>
      <c r="C1348" s="29" t="s">
        <v>2008</v>
      </c>
      <c r="D1348" s="29" t="s">
        <v>2119</v>
      </c>
      <c r="E1348" s="31"/>
      <c r="F1348" s="31"/>
      <c r="G1348" s="31"/>
      <c r="H1348" s="31"/>
      <c r="I1348" s="31"/>
    </row>
    <row r="1349" spans="2:9" ht="15.75" x14ac:dyDescent="0.25">
      <c r="B1349" s="338"/>
      <c r="C1349" s="29" t="s">
        <v>2008</v>
      </c>
      <c r="D1349" s="29" t="s">
        <v>2122</v>
      </c>
      <c r="E1349" s="31"/>
      <c r="F1349" s="31"/>
      <c r="G1349" s="31"/>
      <c r="H1349" s="31"/>
      <c r="I1349" s="31"/>
    </row>
    <row r="1350" spans="2:9" ht="15.75" x14ac:dyDescent="0.25">
      <c r="B1350" s="338"/>
      <c r="C1350" s="29" t="s">
        <v>2008</v>
      </c>
      <c r="D1350" s="29" t="s">
        <v>2124</v>
      </c>
      <c r="E1350" s="31"/>
      <c r="F1350" s="31"/>
      <c r="G1350" s="31"/>
      <c r="H1350" s="31"/>
      <c r="I1350" s="31"/>
    </row>
    <row r="1351" spans="2:9" ht="15.75" x14ac:dyDescent="0.25">
      <c r="B1351" s="338"/>
      <c r="C1351" s="29" t="s">
        <v>2008</v>
      </c>
      <c r="D1351" s="29" t="s">
        <v>2129</v>
      </c>
      <c r="E1351" s="31"/>
      <c r="F1351" s="31"/>
      <c r="G1351" s="31"/>
      <c r="H1351" s="31"/>
      <c r="I1351" s="31"/>
    </row>
    <row r="1352" spans="2:9" ht="15.75" x14ac:dyDescent="0.25">
      <c r="B1352" s="338"/>
      <c r="C1352" s="29" t="s">
        <v>2008</v>
      </c>
      <c r="D1352" s="29" t="s">
        <v>2135</v>
      </c>
      <c r="E1352" s="31"/>
      <c r="F1352" s="31"/>
      <c r="G1352" s="31"/>
      <c r="H1352" s="31"/>
      <c r="I1352" s="31"/>
    </row>
    <row r="1353" spans="2:9" ht="15.75" x14ac:dyDescent="0.25">
      <c r="B1353" s="338"/>
      <c r="C1353" s="29" t="s">
        <v>2008</v>
      </c>
      <c r="D1353" s="29" t="s">
        <v>2140</v>
      </c>
      <c r="E1353" s="31"/>
      <c r="F1353" s="31"/>
      <c r="G1353" s="31"/>
      <c r="H1353" s="31"/>
      <c r="I1353" s="31"/>
    </row>
    <row r="1354" spans="2:9" ht="15.75" x14ac:dyDescent="0.25">
      <c r="B1354" s="338"/>
      <c r="C1354" s="29" t="s">
        <v>2009</v>
      </c>
      <c r="D1354" s="29" t="s">
        <v>43</v>
      </c>
      <c r="E1354" s="31"/>
      <c r="F1354" s="31"/>
      <c r="G1354" s="31"/>
      <c r="H1354" s="31"/>
      <c r="I1354" s="31"/>
    </row>
    <row r="1355" spans="2:9" ht="15.75" x14ac:dyDescent="0.25">
      <c r="B1355" s="338"/>
      <c r="C1355" s="29" t="s">
        <v>2009</v>
      </c>
      <c r="D1355" s="29" t="s">
        <v>1953</v>
      </c>
      <c r="E1355" s="31"/>
      <c r="F1355" s="31"/>
      <c r="G1355" s="31"/>
      <c r="H1355" s="31"/>
      <c r="I1355" s="31"/>
    </row>
    <row r="1356" spans="2:9" ht="15.75" x14ac:dyDescent="0.25">
      <c r="B1356" s="338"/>
      <c r="C1356" s="29" t="s">
        <v>2009</v>
      </c>
      <c r="D1356" s="29" t="s">
        <v>1726</v>
      </c>
      <c r="E1356" s="31"/>
      <c r="F1356" s="31"/>
      <c r="G1356" s="31"/>
      <c r="H1356" s="31"/>
      <c r="I1356" s="31"/>
    </row>
    <row r="1357" spans="2:9" ht="15.75" x14ac:dyDescent="0.25">
      <c r="B1357" s="338"/>
      <c r="C1357" s="29" t="s">
        <v>2009</v>
      </c>
      <c r="D1357" s="29" t="s">
        <v>1723</v>
      </c>
      <c r="E1357" s="31"/>
      <c r="F1357" s="31"/>
      <c r="G1357" s="31"/>
      <c r="H1357" s="31"/>
      <c r="I1357" s="31"/>
    </row>
    <row r="1358" spans="2:9" ht="15.75" x14ac:dyDescent="0.25">
      <c r="B1358" s="338"/>
      <c r="C1358" s="29" t="s">
        <v>2009</v>
      </c>
      <c r="D1358" s="29" t="s">
        <v>2087</v>
      </c>
      <c r="E1358" s="31"/>
      <c r="F1358" s="31"/>
      <c r="G1358" s="31"/>
      <c r="H1358" s="31"/>
      <c r="I1358" s="31"/>
    </row>
    <row r="1359" spans="2:9" ht="15.75" x14ac:dyDescent="0.25">
      <c r="B1359" s="338"/>
      <c r="C1359" s="29" t="s">
        <v>2009</v>
      </c>
      <c r="D1359" s="29" t="s">
        <v>1830</v>
      </c>
      <c r="E1359" s="31"/>
      <c r="F1359" s="31"/>
      <c r="G1359" s="31"/>
      <c r="H1359" s="31"/>
      <c r="I1359" s="31"/>
    </row>
    <row r="1360" spans="2:9" ht="15.75" x14ac:dyDescent="0.25">
      <c r="B1360" s="338"/>
      <c r="C1360" s="29" t="s">
        <v>2009</v>
      </c>
      <c r="D1360" s="29" t="s">
        <v>1754</v>
      </c>
      <c r="E1360" s="31"/>
      <c r="F1360" s="31"/>
      <c r="G1360" s="31"/>
      <c r="H1360" s="31"/>
      <c r="I1360" s="31"/>
    </row>
    <row r="1361" spans="2:9" ht="15.75" x14ac:dyDescent="0.25">
      <c r="B1361" s="338"/>
      <c r="C1361" s="29" t="s">
        <v>2009</v>
      </c>
      <c r="D1361" s="29" t="s">
        <v>1901</v>
      </c>
      <c r="E1361" s="31"/>
      <c r="F1361" s="31"/>
      <c r="G1361" s="31"/>
      <c r="H1361" s="31"/>
      <c r="I1361" s="31"/>
    </row>
    <row r="1362" spans="2:9" ht="15.75" x14ac:dyDescent="0.25">
      <c r="B1362" s="338"/>
      <c r="C1362" s="29" t="s">
        <v>2009</v>
      </c>
      <c r="D1362" s="29" t="s">
        <v>2085</v>
      </c>
      <c r="E1362" s="31"/>
      <c r="F1362" s="31"/>
      <c r="G1362" s="31"/>
      <c r="H1362" s="31"/>
      <c r="I1362" s="31"/>
    </row>
    <row r="1363" spans="2:9" ht="15.75" x14ac:dyDescent="0.25">
      <c r="B1363" s="338"/>
      <c r="C1363" s="29" t="s">
        <v>2009</v>
      </c>
      <c r="D1363" s="29" t="s">
        <v>1951</v>
      </c>
      <c r="E1363" s="31"/>
      <c r="F1363" s="31"/>
      <c r="G1363" s="31"/>
      <c r="H1363" s="31"/>
      <c r="I1363" s="31"/>
    </row>
    <row r="1364" spans="2:9" ht="15.75" x14ac:dyDescent="0.25">
      <c r="B1364" s="338"/>
      <c r="C1364" s="29" t="s">
        <v>2009</v>
      </c>
      <c r="D1364" s="29" t="s">
        <v>2056</v>
      </c>
      <c r="E1364" s="31"/>
      <c r="F1364" s="31"/>
      <c r="G1364" s="31"/>
      <c r="H1364" s="31"/>
      <c r="I1364" s="31"/>
    </row>
    <row r="1365" spans="2:9" ht="15.75" x14ac:dyDescent="0.25">
      <c r="B1365" s="338"/>
      <c r="C1365" s="29" t="s">
        <v>2009</v>
      </c>
      <c r="D1365" s="29" t="s">
        <v>2131</v>
      </c>
      <c r="E1365" s="31"/>
      <c r="F1365" s="31"/>
      <c r="G1365" s="31"/>
      <c r="H1365" s="31"/>
      <c r="I1365" s="31"/>
    </row>
    <row r="1366" spans="2:9" ht="15.75" x14ac:dyDescent="0.25">
      <c r="B1366" s="338"/>
      <c r="C1366" s="29" t="s">
        <v>2009</v>
      </c>
      <c r="D1366" s="29" t="s">
        <v>2065</v>
      </c>
      <c r="E1366" s="31"/>
      <c r="F1366" s="31"/>
      <c r="G1366" s="31"/>
      <c r="H1366" s="31"/>
      <c r="I1366" s="31"/>
    </row>
    <row r="1367" spans="2:9" ht="15.75" x14ac:dyDescent="0.25">
      <c r="B1367" s="338"/>
      <c r="C1367" s="29" t="s">
        <v>2009</v>
      </c>
      <c r="D1367" s="29" t="s">
        <v>2090</v>
      </c>
      <c r="E1367" s="31"/>
      <c r="F1367" s="31"/>
      <c r="G1367" s="31"/>
      <c r="H1367" s="31"/>
      <c r="I1367" s="31"/>
    </row>
    <row r="1368" spans="2:9" ht="15.75" x14ac:dyDescent="0.25">
      <c r="B1368" s="338"/>
      <c r="C1368" s="29" t="s">
        <v>2009</v>
      </c>
      <c r="D1368" s="29" t="s">
        <v>1960</v>
      </c>
      <c r="E1368" s="31"/>
      <c r="F1368" s="31"/>
      <c r="G1368" s="31"/>
      <c r="H1368" s="31"/>
      <c r="I1368" s="31"/>
    </row>
    <row r="1369" spans="2:9" ht="15.75" x14ac:dyDescent="0.25">
      <c r="B1369" s="338"/>
      <c r="C1369" s="29" t="s">
        <v>2009</v>
      </c>
      <c r="D1369" s="29" t="s">
        <v>2028</v>
      </c>
      <c r="E1369" s="31"/>
      <c r="F1369" s="31"/>
      <c r="G1369" s="31"/>
      <c r="H1369" s="31"/>
      <c r="I1369" s="31"/>
    </row>
    <row r="1370" spans="2:9" ht="15.75" x14ac:dyDescent="0.25">
      <c r="B1370" s="338"/>
      <c r="C1370" s="29" t="s">
        <v>2009</v>
      </c>
      <c r="D1370" s="29" t="s">
        <v>1963</v>
      </c>
      <c r="E1370" s="31"/>
      <c r="F1370" s="31"/>
      <c r="G1370" s="31"/>
      <c r="H1370" s="31"/>
      <c r="I1370" s="31"/>
    </row>
    <row r="1371" spans="2:9" ht="15.75" x14ac:dyDescent="0.25">
      <c r="B1371" s="338"/>
      <c r="C1371" s="29" t="s">
        <v>2009</v>
      </c>
      <c r="D1371" s="29" t="s">
        <v>1965</v>
      </c>
      <c r="E1371" s="31"/>
      <c r="F1371" s="31"/>
      <c r="G1371" s="31"/>
      <c r="H1371" s="31"/>
      <c r="I1371" s="31"/>
    </row>
    <row r="1372" spans="2:9" ht="15.75" x14ac:dyDescent="0.25">
      <c r="B1372" s="338"/>
      <c r="C1372" s="29" t="s">
        <v>2009</v>
      </c>
      <c r="D1372" s="29" t="s">
        <v>1971</v>
      </c>
      <c r="E1372" s="31"/>
      <c r="F1372" s="31"/>
      <c r="G1372" s="31"/>
      <c r="H1372" s="31"/>
      <c r="I1372" s="31"/>
    </row>
    <row r="1373" spans="2:9" ht="15.75" x14ac:dyDescent="0.25">
      <c r="B1373" s="338"/>
      <c r="C1373" s="29" t="s">
        <v>2009</v>
      </c>
      <c r="D1373" s="29" t="s">
        <v>1975</v>
      </c>
      <c r="E1373" s="31"/>
      <c r="F1373" s="31"/>
      <c r="G1373" s="31"/>
      <c r="H1373" s="31"/>
      <c r="I1373" s="31"/>
    </row>
    <row r="1374" spans="2:9" ht="15.75" x14ac:dyDescent="0.25">
      <c r="B1374" s="338"/>
      <c r="C1374" s="29" t="s">
        <v>2009</v>
      </c>
      <c r="D1374" s="29" t="s">
        <v>2113</v>
      </c>
      <c r="E1374" s="31"/>
      <c r="F1374" s="31"/>
      <c r="G1374" s="31"/>
      <c r="H1374" s="31"/>
      <c r="I1374" s="31"/>
    </row>
    <row r="1375" spans="2:9" ht="15.75" x14ac:dyDescent="0.25">
      <c r="B1375" s="338"/>
      <c r="C1375" s="29" t="s">
        <v>2009</v>
      </c>
      <c r="D1375" s="29" t="s">
        <v>1980</v>
      </c>
      <c r="E1375" s="31"/>
      <c r="F1375" s="31"/>
      <c r="G1375" s="31"/>
      <c r="H1375" s="31"/>
      <c r="I1375" s="31"/>
    </row>
    <row r="1376" spans="2:9" ht="15.75" x14ac:dyDescent="0.25">
      <c r="B1376" s="338"/>
      <c r="C1376" s="29" t="s">
        <v>2009</v>
      </c>
      <c r="D1376" s="29" t="s">
        <v>1982</v>
      </c>
      <c r="E1376" s="31"/>
      <c r="F1376" s="31"/>
      <c r="G1376" s="31"/>
      <c r="H1376" s="31"/>
      <c r="I1376" s="31"/>
    </row>
    <row r="1377" spans="2:9" ht="15.75" x14ac:dyDescent="0.25">
      <c r="B1377" s="338"/>
      <c r="C1377" s="29" t="s">
        <v>2009</v>
      </c>
      <c r="D1377" s="29" t="s">
        <v>1987</v>
      </c>
      <c r="E1377" s="31"/>
      <c r="F1377" s="31"/>
      <c r="G1377" s="31"/>
      <c r="H1377" s="31"/>
      <c r="I1377" s="31"/>
    </row>
    <row r="1378" spans="2:9" ht="15.75" x14ac:dyDescent="0.25">
      <c r="B1378" s="338"/>
      <c r="C1378" s="29" t="s">
        <v>2009</v>
      </c>
      <c r="D1378" s="29" t="s">
        <v>1990</v>
      </c>
      <c r="E1378" s="31"/>
      <c r="F1378" s="31"/>
      <c r="G1378" s="31"/>
      <c r="H1378" s="31"/>
      <c r="I1378" s="31"/>
    </row>
    <row r="1379" spans="2:9" ht="15.75" x14ac:dyDescent="0.25">
      <c r="B1379" s="338"/>
      <c r="C1379" s="29" t="s">
        <v>2009</v>
      </c>
      <c r="D1379" s="29" t="s">
        <v>2115</v>
      </c>
      <c r="E1379" s="31"/>
      <c r="F1379" s="31"/>
      <c r="G1379" s="31"/>
      <c r="H1379" s="31"/>
      <c r="I1379" s="31"/>
    </row>
    <row r="1380" spans="2:9" ht="15.75" x14ac:dyDescent="0.25">
      <c r="B1380" s="338"/>
      <c r="C1380" s="29" t="s">
        <v>2009</v>
      </c>
      <c r="D1380" s="29" t="s">
        <v>1992</v>
      </c>
      <c r="E1380" s="31"/>
      <c r="F1380" s="31"/>
      <c r="G1380" s="31"/>
      <c r="H1380" s="31"/>
      <c r="I1380" s="31"/>
    </row>
    <row r="1381" spans="2:9" ht="15.75" x14ac:dyDescent="0.25">
      <c r="B1381" s="338"/>
      <c r="C1381" s="29" t="s">
        <v>2009</v>
      </c>
      <c r="D1381" s="29" t="s">
        <v>1997</v>
      </c>
      <c r="E1381" s="31"/>
      <c r="F1381" s="31"/>
      <c r="G1381" s="31"/>
      <c r="H1381" s="31"/>
      <c r="I1381" s="31"/>
    </row>
    <row r="1382" spans="2:9" ht="15.75" x14ac:dyDescent="0.25">
      <c r="B1382" s="338"/>
      <c r="C1382" s="29" t="s">
        <v>2009</v>
      </c>
      <c r="D1382" s="29" t="s">
        <v>2000</v>
      </c>
      <c r="E1382" s="31"/>
      <c r="F1382" s="31"/>
      <c r="G1382" s="31"/>
      <c r="H1382" s="31"/>
      <c r="I1382" s="31"/>
    </row>
    <row r="1383" spans="2:9" ht="15.75" x14ac:dyDescent="0.25">
      <c r="B1383" s="338"/>
      <c r="C1383" s="29" t="s">
        <v>2009</v>
      </c>
      <c r="D1383" s="29" t="s">
        <v>2002</v>
      </c>
      <c r="E1383" s="31"/>
      <c r="F1383" s="31"/>
      <c r="G1383" s="31"/>
      <c r="H1383" s="31"/>
      <c r="I1383" s="31"/>
    </row>
    <row r="1384" spans="2:9" ht="15.75" x14ac:dyDescent="0.25">
      <c r="B1384" s="338"/>
      <c r="C1384" s="29" t="s">
        <v>2009</v>
      </c>
      <c r="D1384" s="29" t="s">
        <v>2004</v>
      </c>
      <c r="E1384" s="31"/>
      <c r="F1384" s="31"/>
      <c r="G1384" s="31"/>
      <c r="H1384" s="31"/>
      <c r="I1384" s="31"/>
    </row>
    <row r="1385" spans="2:9" ht="15.75" x14ac:dyDescent="0.25">
      <c r="B1385" s="338"/>
      <c r="C1385" s="29" t="s">
        <v>2009</v>
      </c>
      <c r="D1385" s="29" t="s">
        <v>2006</v>
      </c>
      <c r="E1385" s="31"/>
      <c r="F1385" s="31"/>
      <c r="G1385" s="31"/>
      <c r="H1385" s="31"/>
      <c r="I1385" s="31"/>
    </row>
    <row r="1386" spans="2:9" ht="15.75" x14ac:dyDescent="0.25">
      <c r="B1386" s="338"/>
      <c r="C1386" s="29" t="s">
        <v>2009</v>
      </c>
      <c r="D1386" s="29" t="s">
        <v>2133</v>
      </c>
      <c r="E1386" s="31"/>
      <c r="F1386" s="31"/>
      <c r="G1386" s="31"/>
      <c r="H1386" s="31"/>
      <c r="I1386" s="31"/>
    </row>
    <row r="1387" spans="2:9" ht="15.75" x14ac:dyDescent="0.25">
      <c r="B1387" s="338"/>
      <c r="C1387" s="29" t="s">
        <v>2009</v>
      </c>
      <c r="D1387" s="29" t="s">
        <v>2137</v>
      </c>
      <c r="E1387" s="31"/>
      <c r="F1387" s="31"/>
      <c r="G1387" s="31"/>
      <c r="H1387" s="31"/>
      <c r="I1387" s="31"/>
    </row>
    <row r="1388" spans="2:9" ht="15.75" x14ac:dyDescent="0.25">
      <c r="B1388" s="338"/>
      <c r="C1388" s="29" t="s">
        <v>2009</v>
      </c>
      <c r="D1388" s="29" t="s">
        <v>2015</v>
      </c>
      <c r="E1388" s="31"/>
      <c r="F1388" s="31"/>
      <c r="G1388" s="31"/>
      <c r="H1388" s="31"/>
      <c r="I1388" s="31"/>
    </row>
    <row r="1389" spans="2:9" ht="15.75" x14ac:dyDescent="0.25">
      <c r="B1389" s="338"/>
      <c r="C1389" s="29" t="s">
        <v>2009</v>
      </c>
      <c r="D1389" s="29" t="s">
        <v>2017</v>
      </c>
      <c r="E1389" s="31"/>
      <c r="F1389" s="31"/>
      <c r="G1389" s="31"/>
      <c r="H1389" s="31"/>
      <c r="I1389" s="31"/>
    </row>
    <row r="1390" spans="2:9" ht="15.75" x14ac:dyDescent="0.25">
      <c r="B1390" s="338"/>
      <c r="C1390" s="29" t="s">
        <v>2009</v>
      </c>
      <c r="D1390" s="29" t="s">
        <v>2019</v>
      </c>
      <c r="E1390" s="31"/>
      <c r="F1390" s="31"/>
      <c r="G1390" s="31"/>
      <c r="H1390" s="31"/>
      <c r="I1390" s="31"/>
    </row>
    <row r="1391" spans="2:9" ht="15.75" x14ac:dyDescent="0.25">
      <c r="B1391" s="338"/>
      <c r="C1391" s="29" t="s">
        <v>2009</v>
      </c>
      <c r="D1391" s="29" t="s">
        <v>2021</v>
      </c>
      <c r="E1391" s="31"/>
      <c r="F1391" s="31"/>
      <c r="G1391" s="31"/>
      <c r="H1391" s="31"/>
      <c r="I1391" s="31"/>
    </row>
    <row r="1392" spans="2:9" ht="15.75" x14ac:dyDescent="0.25">
      <c r="B1392" s="338"/>
      <c r="C1392" s="29" t="s">
        <v>2009</v>
      </c>
      <c r="D1392" s="29" t="s">
        <v>2030</v>
      </c>
      <c r="E1392" s="31"/>
      <c r="F1392" s="31"/>
      <c r="G1392" s="31"/>
      <c r="H1392" s="31"/>
      <c r="I1392" s="31"/>
    </row>
    <row r="1393" spans="2:9" ht="15.75" x14ac:dyDescent="0.25">
      <c r="B1393" s="338"/>
      <c r="C1393" s="29" t="s">
        <v>2009</v>
      </c>
      <c r="D1393" s="29" t="s">
        <v>2032</v>
      </c>
      <c r="E1393" s="31"/>
      <c r="F1393" s="31"/>
      <c r="G1393" s="31"/>
      <c r="H1393" s="31"/>
      <c r="I1393" s="31"/>
    </row>
    <row r="1394" spans="2:9" ht="15.75" x14ac:dyDescent="0.25">
      <c r="B1394" s="338"/>
      <c r="C1394" s="29" t="s">
        <v>2009</v>
      </c>
      <c r="D1394" s="29" t="s">
        <v>2034</v>
      </c>
      <c r="E1394" s="31"/>
      <c r="F1394" s="31"/>
      <c r="G1394" s="31"/>
      <c r="H1394" s="31"/>
      <c r="I1394" s="31"/>
    </row>
    <row r="1395" spans="2:9" ht="15.75" x14ac:dyDescent="0.25">
      <c r="B1395" s="338"/>
      <c r="C1395" s="29" t="s">
        <v>2009</v>
      </c>
      <c r="D1395" s="29" t="s">
        <v>2036</v>
      </c>
      <c r="E1395" s="31"/>
      <c r="F1395" s="31"/>
      <c r="G1395" s="31"/>
      <c r="H1395" s="31"/>
      <c r="I1395" s="31"/>
    </row>
    <row r="1396" spans="2:9" ht="15.75" x14ac:dyDescent="0.25">
      <c r="B1396" s="338"/>
      <c r="C1396" s="29" t="s">
        <v>2009</v>
      </c>
      <c r="D1396" s="29" t="s">
        <v>2038</v>
      </c>
      <c r="E1396" s="31"/>
      <c r="F1396" s="31"/>
      <c r="G1396" s="31"/>
      <c r="H1396" s="31"/>
      <c r="I1396" s="31"/>
    </row>
    <row r="1397" spans="2:9" ht="15.75" x14ac:dyDescent="0.25">
      <c r="B1397" s="338"/>
      <c r="C1397" s="29" t="s">
        <v>2009</v>
      </c>
      <c r="D1397" s="29" t="s">
        <v>2040</v>
      </c>
      <c r="E1397" s="31"/>
      <c r="F1397" s="31"/>
      <c r="G1397" s="31"/>
      <c r="H1397" s="31"/>
      <c r="I1397" s="31"/>
    </row>
    <row r="1398" spans="2:9" ht="15.75" x14ac:dyDescent="0.25">
      <c r="B1398" s="338"/>
      <c r="C1398" s="29" t="s">
        <v>2009</v>
      </c>
      <c r="D1398" s="29" t="s">
        <v>2043</v>
      </c>
      <c r="E1398" s="31"/>
      <c r="F1398" s="31"/>
      <c r="G1398" s="31"/>
      <c r="H1398" s="31"/>
      <c r="I1398" s="31"/>
    </row>
    <row r="1399" spans="2:9" ht="15.75" x14ac:dyDescent="0.25">
      <c r="B1399" s="338"/>
      <c r="C1399" s="29" t="s">
        <v>2009</v>
      </c>
      <c r="D1399" s="29" t="s">
        <v>2059</v>
      </c>
      <c r="E1399" s="31"/>
      <c r="F1399" s="31"/>
      <c r="G1399" s="31"/>
      <c r="H1399" s="31"/>
      <c r="I1399" s="31"/>
    </row>
    <row r="1400" spans="2:9" ht="15.75" x14ac:dyDescent="0.25">
      <c r="B1400" s="338"/>
      <c r="C1400" s="29" t="s">
        <v>2009</v>
      </c>
      <c r="D1400" s="29" t="s">
        <v>2061</v>
      </c>
      <c r="E1400" s="31"/>
      <c r="F1400" s="31"/>
      <c r="G1400" s="31"/>
      <c r="H1400" s="31"/>
      <c r="I1400" s="31"/>
    </row>
    <row r="1401" spans="2:9" ht="15.75" x14ac:dyDescent="0.25">
      <c r="B1401" s="338"/>
      <c r="C1401" s="29" t="s">
        <v>2009</v>
      </c>
      <c r="D1401" s="29" t="s">
        <v>2063</v>
      </c>
      <c r="E1401" s="31"/>
      <c r="F1401" s="31"/>
      <c r="G1401" s="31"/>
      <c r="H1401" s="31"/>
      <c r="I1401" s="31"/>
    </row>
    <row r="1402" spans="2:9" ht="15.75" x14ac:dyDescent="0.25">
      <c r="B1402" s="338"/>
      <c r="C1402" s="29" t="s">
        <v>2009</v>
      </c>
      <c r="D1402" s="29" t="s">
        <v>2067</v>
      </c>
      <c r="E1402" s="31"/>
      <c r="F1402" s="31"/>
      <c r="G1402" s="31"/>
      <c r="H1402" s="31"/>
      <c r="I1402" s="31"/>
    </row>
    <row r="1403" spans="2:9" ht="15.75" x14ac:dyDescent="0.25">
      <c r="B1403" s="338"/>
      <c r="C1403" s="29" t="s">
        <v>2009</v>
      </c>
      <c r="D1403" s="29" t="s">
        <v>2069</v>
      </c>
      <c r="E1403" s="31"/>
      <c r="F1403" s="31"/>
      <c r="G1403" s="31"/>
      <c r="H1403" s="31"/>
      <c r="I1403" s="31"/>
    </row>
    <row r="1404" spans="2:9" ht="15.75" x14ac:dyDescent="0.25">
      <c r="B1404" s="338"/>
      <c r="C1404" s="29" t="s">
        <v>2009</v>
      </c>
      <c r="D1404" s="29" t="s">
        <v>2071</v>
      </c>
      <c r="E1404" s="31"/>
      <c r="F1404" s="31"/>
      <c r="G1404" s="31"/>
      <c r="H1404" s="31"/>
      <c r="I1404" s="31"/>
    </row>
    <row r="1405" spans="2:9" ht="15.75" x14ac:dyDescent="0.25">
      <c r="B1405" s="338"/>
      <c r="C1405" s="29" t="s">
        <v>2009</v>
      </c>
      <c r="D1405" s="29" t="s">
        <v>2073</v>
      </c>
      <c r="E1405" s="31"/>
      <c r="F1405" s="31"/>
      <c r="G1405" s="31"/>
      <c r="H1405" s="31"/>
      <c r="I1405" s="31"/>
    </row>
    <row r="1406" spans="2:9" ht="15.75" x14ac:dyDescent="0.25">
      <c r="B1406" s="338"/>
      <c r="C1406" s="29" t="s">
        <v>2009</v>
      </c>
      <c r="D1406" s="29" t="s">
        <v>2075</v>
      </c>
      <c r="E1406" s="31"/>
      <c r="F1406" s="31"/>
      <c r="G1406" s="31"/>
      <c r="H1406" s="31"/>
      <c r="I1406" s="31"/>
    </row>
    <row r="1407" spans="2:9" ht="15.75" x14ac:dyDescent="0.25">
      <c r="B1407" s="338"/>
      <c r="C1407" s="29" t="s">
        <v>2009</v>
      </c>
      <c r="D1407" s="29" t="s">
        <v>2077</v>
      </c>
      <c r="E1407" s="31"/>
      <c r="F1407" s="31"/>
      <c r="G1407" s="31"/>
      <c r="H1407" s="31"/>
      <c r="I1407" s="31"/>
    </row>
    <row r="1408" spans="2:9" ht="15.75" x14ac:dyDescent="0.25">
      <c r="B1408" s="338"/>
      <c r="C1408" s="29" t="s">
        <v>2009</v>
      </c>
      <c r="D1408" s="29" t="s">
        <v>2079</v>
      </c>
      <c r="E1408" s="31"/>
      <c r="F1408" s="31"/>
      <c r="G1408" s="31"/>
      <c r="H1408" s="31"/>
      <c r="I1408" s="31"/>
    </row>
    <row r="1409" spans="2:9" ht="15.75" x14ac:dyDescent="0.25">
      <c r="B1409" s="338"/>
      <c r="C1409" s="29" t="s">
        <v>2009</v>
      </c>
      <c r="D1409" s="29" t="s">
        <v>2082</v>
      </c>
      <c r="E1409" s="31"/>
      <c r="F1409" s="31"/>
      <c r="G1409" s="31"/>
      <c r="H1409" s="31"/>
      <c r="I1409" s="31"/>
    </row>
    <row r="1410" spans="2:9" ht="15.75" x14ac:dyDescent="0.25">
      <c r="B1410" s="338"/>
      <c r="C1410" s="29" t="s">
        <v>2009</v>
      </c>
      <c r="D1410" s="29" t="s">
        <v>2084</v>
      </c>
      <c r="E1410" s="31"/>
      <c r="F1410" s="31"/>
      <c r="G1410" s="31"/>
      <c r="H1410" s="31"/>
      <c r="I1410" s="31"/>
    </row>
    <row r="1411" spans="2:9" ht="15.75" x14ac:dyDescent="0.25">
      <c r="B1411" s="338"/>
      <c r="C1411" s="29" t="s">
        <v>2009</v>
      </c>
      <c r="D1411" s="29" t="s">
        <v>2089</v>
      </c>
      <c r="E1411" s="31"/>
      <c r="F1411" s="31"/>
      <c r="G1411" s="31"/>
      <c r="H1411" s="31"/>
      <c r="I1411" s="31"/>
    </row>
    <row r="1412" spans="2:9" ht="15.75" x14ac:dyDescent="0.25">
      <c r="B1412" s="338"/>
      <c r="C1412" s="29" t="s">
        <v>2009</v>
      </c>
      <c r="D1412" s="29" t="s">
        <v>2119</v>
      </c>
      <c r="E1412" s="31"/>
      <c r="F1412" s="31"/>
      <c r="G1412" s="31"/>
      <c r="H1412" s="31"/>
      <c r="I1412" s="31"/>
    </row>
    <row r="1413" spans="2:9" ht="15.75" x14ac:dyDescent="0.25">
      <c r="B1413" s="338"/>
      <c r="C1413" s="29" t="s">
        <v>2009</v>
      </c>
      <c r="D1413" s="29" t="s">
        <v>2122</v>
      </c>
      <c r="E1413" s="31"/>
      <c r="F1413" s="31"/>
      <c r="G1413" s="31"/>
      <c r="H1413" s="31"/>
      <c r="I1413" s="31"/>
    </row>
    <row r="1414" spans="2:9" ht="15.75" x14ac:dyDescent="0.25">
      <c r="B1414" s="338"/>
      <c r="C1414" s="29" t="s">
        <v>2009</v>
      </c>
      <c r="D1414" s="29" t="s">
        <v>2124</v>
      </c>
      <c r="E1414" s="31"/>
      <c r="F1414" s="31"/>
      <c r="G1414" s="31"/>
      <c r="H1414" s="31"/>
      <c r="I1414" s="31"/>
    </row>
    <row r="1415" spans="2:9" ht="15.75" x14ac:dyDescent="0.25">
      <c r="B1415" s="338"/>
      <c r="C1415" s="29" t="s">
        <v>2009</v>
      </c>
      <c r="D1415" s="29" t="s">
        <v>2129</v>
      </c>
      <c r="E1415" s="31"/>
      <c r="F1415" s="31"/>
      <c r="G1415" s="31"/>
      <c r="H1415" s="31"/>
      <c r="I1415" s="31"/>
    </row>
    <row r="1416" spans="2:9" ht="15.75" x14ac:dyDescent="0.25">
      <c r="B1416" s="338"/>
      <c r="C1416" s="29" t="s">
        <v>2009</v>
      </c>
      <c r="D1416" s="29" t="s">
        <v>2135</v>
      </c>
      <c r="E1416" s="31"/>
      <c r="F1416" s="31"/>
      <c r="G1416" s="31"/>
      <c r="H1416" s="31"/>
      <c r="I1416" s="31"/>
    </row>
    <row r="1417" spans="2:9" ht="15.75" x14ac:dyDescent="0.25">
      <c r="B1417" s="338"/>
      <c r="C1417" s="29" t="s">
        <v>2009</v>
      </c>
      <c r="D1417" s="29" t="s">
        <v>2140</v>
      </c>
      <c r="E1417" s="31"/>
      <c r="F1417" s="31"/>
      <c r="G1417" s="31"/>
      <c r="H1417" s="31"/>
      <c r="I1417" s="31"/>
    </row>
    <row r="1418" spans="2:9" ht="15.75" x14ac:dyDescent="0.25">
      <c r="B1418" s="338"/>
      <c r="C1418" s="29" t="s">
        <v>2010</v>
      </c>
      <c r="D1418" s="29" t="s">
        <v>43</v>
      </c>
      <c r="E1418" s="31"/>
      <c r="F1418" s="31"/>
      <c r="G1418" s="31"/>
      <c r="H1418" s="31"/>
      <c r="I1418" s="31"/>
    </row>
    <row r="1419" spans="2:9" ht="15.75" x14ac:dyDescent="0.25">
      <c r="B1419" s="338"/>
      <c r="C1419" s="29" t="s">
        <v>2010</v>
      </c>
      <c r="D1419" s="29" t="s">
        <v>1953</v>
      </c>
      <c r="E1419" s="31"/>
      <c r="F1419" s="31"/>
      <c r="G1419" s="31"/>
      <c r="H1419" s="31"/>
      <c r="I1419" s="31"/>
    </row>
    <row r="1420" spans="2:9" ht="15.75" x14ac:dyDescent="0.25">
      <c r="B1420" s="338"/>
      <c r="C1420" s="29" t="s">
        <v>2010</v>
      </c>
      <c r="D1420" s="29" t="s">
        <v>1726</v>
      </c>
      <c r="E1420" s="31"/>
      <c r="F1420" s="31"/>
      <c r="G1420" s="31"/>
      <c r="H1420" s="31"/>
      <c r="I1420" s="31"/>
    </row>
    <row r="1421" spans="2:9" ht="15.75" x14ac:dyDescent="0.25">
      <c r="B1421" s="338"/>
      <c r="C1421" s="29" t="s">
        <v>2010</v>
      </c>
      <c r="D1421" s="29" t="s">
        <v>1723</v>
      </c>
      <c r="E1421" s="31"/>
      <c r="F1421" s="31"/>
      <c r="G1421" s="31"/>
      <c r="H1421" s="31"/>
      <c r="I1421" s="31"/>
    </row>
    <row r="1422" spans="2:9" ht="15.75" x14ac:dyDescent="0.25">
      <c r="B1422" s="338"/>
      <c r="C1422" s="29" t="s">
        <v>2010</v>
      </c>
      <c r="D1422" s="29" t="s">
        <v>2087</v>
      </c>
      <c r="E1422" s="31"/>
      <c r="F1422" s="31"/>
      <c r="G1422" s="31"/>
      <c r="H1422" s="31"/>
      <c r="I1422" s="31"/>
    </row>
    <row r="1423" spans="2:9" ht="15.75" x14ac:dyDescent="0.25">
      <c r="B1423" s="338"/>
      <c r="C1423" s="29" t="s">
        <v>2010</v>
      </c>
      <c r="D1423" s="29" t="s">
        <v>1830</v>
      </c>
      <c r="E1423" s="31"/>
      <c r="F1423" s="31"/>
      <c r="G1423" s="31"/>
      <c r="H1423" s="31"/>
      <c r="I1423" s="31"/>
    </row>
    <row r="1424" spans="2:9" ht="15.75" x14ac:dyDescent="0.25">
      <c r="B1424" s="338"/>
      <c r="C1424" s="29" t="s">
        <v>2010</v>
      </c>
      <c r="D1424" s="29" t="s">
        <v>1754</v>
      </c>
      <c r="E1424" s="31"/>
      <c r="F1424" s="31"/>
      <c r="G1424" s="31"/>
      <c r="H1424" s="31"/>
      <c r="I1424" s="31"/>
    </row>
    <row r="1425" spans="2:9" ht="15.75" x14ac:dyDescent="0.25">
      <c r="B1425" s="338"/>
      <c r="C1425" s="29" t="s">
        <v>2010</v>
      </c>
      <c r="D1425" s="29" t="s">
        <v>1901</v>
      </c>
      <c r="E1425" s="31"/>
      <c r="F1425" s="31"/>
      <c r="G1425" s="31"/>
      <c r="H1425" s="31"/>
      <c r="I1425" s="31"/>
    </row>
    <row r="1426" spans="2:9" ht="15.75" x14ac:dyDescent="0.25">
      <c r="B1426" s="338"/>
      <c r="C1426" s="29" t="s">
        <v>2010</v>
      </c>
      <c r="D1426" s="29" t="s">
        <v>2085</v>
      </c>
      <c r="E1426" s="31"/>
      <c r="F1426" s="31"/>
      <c r="G1426" s="31"/>
      <c r="H1426" s="31"/>
      <c r="I1426" s="31"/>
    </row>
    <row r="1427" spans="2:9" ht="15.75" x14ac:dyDescent="0.25">
      <c r="B1427" s="338"/>
      <c r="C1427" s="29" t="s">
        <v>2010</v>
      </c>
      <c r="D1427" s="29" t="s">
        <v>1951</v>
      </c>
      <c r="E1427" s="31"/>
      <c r="F1427" s="31"/>
      <c r="G1427" s="31"/>
      <c r="H1427" s="31"/>
      <c r="I1427" s="31"/>
    </row>
    <row r="1428" spans="2:9" ht="15.75" x14ac:dyDescent="0.25">
      <c r="B1428" s="338"/>
      <c r="C1428" s="29" t="s">
        <v>2010</v>
      </c>
      <c r="D1428" s="29" t="s">
        <v>2056</v>
      </c>
      <c r="E1428" s="31"/>
      <c r="F1428" s="31"/>
      <c r="G1428" s="31"/>
      <c r="H1428" s="31"/>
      <c r="I1428" s="31"/>
    </row>
    <row r="1429" spans="2:9" ht="15.75" x14ac:dyDescent="0.25">
      <c r="B1429" s="338"/>
      <c r="C1429" s="29" t="s">
        <v>2010</v>
      </c>
      <c r="D1429" s="29" t="s">
        <v>2131</v>
      </c>
      <c r="E1429" s="31"/>
      <c r="F1429" s="31"/>
      <c r="G1429" s="31"/>
      <c r="H1429" s="31"/>
      <c r="I1429" s="31"/>
    </row>
    <row r="1430" spans="2:9" ht="15.75" x14ac:dyDescent="0.25">
      <c r="B1430" s="338"/>
      <c r="C1430" s="29" t="s">
        <v>2010</v>
      </c>
      <c r="D1430" s="29" t="s">
        <v>2065</v>
      </c>
      <c r="E1430" s="31"/>
      <c r="F1430" s="31"/>
      <c r="G1430" s="31"/>
      <c r="H1430" s="31"/>
      <c r="I1430" s="31"/>
    </row>
    <row r="1431" spans="2:9" ht="15.75" x14ac:dyDescent="0.25">
      <c r="B1431" s="338"/>
      <c r="C1431" s="29" t="s">
        <v>2010</v>
      </c>
      <c r="D1431" s="29" t="s">
        <v>2090</v>
      </c>
      <c r="E1431" s="31"/>
      <c r="F1431" s="31"/>
      <c r="G1431" s="31"/>
      <c r="H1431" s="31"/>
      <c r="I1431" s="31"/>
    </row>
    <row r="1432" spans="2:9" ht="15.75" x14ac:dyDescent="0.25">
      <c r="B1432" s="338"/>
      <c r="C1432" s="29" t="s">
        <v>2010</v>
      </c>
      <c r="D1432" s="29" t="s">
        <v>1960</v>
      </c>
      <c r="E1432" s="31"/>
      <c r="F1432" s="31"/>
      <c r="G1432" s="31"/>
      <c r="H1432" s="31"/>
      <c r="I1432" s="31"/>
    </row>
    <row r="1433" spans="2:9" ht="15.75" x14ac:dyDescent="0.25">
      <c r="B1433" s="338"/>
      <c r="C1433" s="29" t="s">
        <v>2010</v>
      </c>
      <c r="D1433" s="29" t="s">
        <v>2028</v>
      </c>
      <c r="E1433" s="31"/>
      <c r="F1433" s="31"/>
      <c r="G1433" s="31"/>
      <c r="H1433" s="31"/>
      <c r="I1433" s="31"/>
    </row>
    <row r="1434" spans="2:9" ht="15.75" x14ac:dyDescent="0.25">
      <c r="B1434" s="338"/>
      <c r="C1434" s="29" t="s">
        <v>2010</v>
      </c>
      <c r="D1434" s="29" t="s">
        <v>1963</v>
      </c>
      <c r="E1434" s="31"/>
      <c r="F1434" s="31"/>
      <c r="G1434" s="31"/>
      <c r="H1434" s="31"/>
      <c r="I1434" s="31"/>
    </row>
    <row r="1435" spans="2:9" ht="15.75" x14ac:dyDescent="0.25">
      <c r="B1435" s="338"/>
      <c r="C1435" s="29" t="s">
        <v>2010</v>
      </c>
      <c r="D1435" s="29" t="s">
        <v>1965</v>
      </c>
      <c r="E1435" s="31"/>
      <c r="F1435" s="31"/>
      <c r="G1435" s="31"/>
      <c r="H1435" s="31"/>
      <c r="I1435" s="31"/>
    </row>
    <row r="1436" spans="2:9" ht="15.75" x14ac:dyDescent="0.25">
      <c r="B1436" s="338"/>
      <c r="C1436" s="29" t="s">
        <v>2010</v>
      </c>
      <c r="D1436" s="29" t="s">
        <v>1971</v>
      </c>
      <c r="E1436" s="31"/>
      <c r="F1436" s="31"/>
      <c r="G1436" s="31"/>
      <c r="H1436" s="31"/>
      <c r="I1436" s="31"/>
    </row>
    <row r="1437" spans="2:9" ht="15.75" x14ac:dyDescent="0.25">
      <c r="B1437" s="338"/>
      <c r="C1437" s="29" t="s">
        <v>2010</v>
      </c>
      <c r="D1437" s="29" t="s">
        <v>1975</v>
      </c>
      <c r="E1437" s="31"/>
      <c r="F1437" s="31"/>
      <c r="G1437" s="31"/>
      <c r="H1437" s="31"/>
      <c r="I1437" s="31"/>
    </row>
    <row r="1438" spans="2:9" ht="15.75" x14ac:dyDescent="0.25">
      <c r="B1438" s="338"/>
      <c r="C1438" s="29" t="s">
        <v>2010</v>
      </c>
      <c r="D1438" s="29" t="s">
        <v>2113</v>
      </c>
      <c r="E1438" s="31"/>
      <c r="F1438" s="31"/>
      <c r="G1438" s="31"/>
      <c r="H1438" s="31"/>
      <c r="I1438" s="31"/>
    </row>
    <row r="1439" spans="2:9" ht="15.75" x14ac:dyDescent="0.25">
      <c r="B1439" s="338"/>
      <c r="C1439" s="29" t="s">
        <v>2010</v>
      </c>
      <c r="D1439" s="29" t="s">
        <v>1980</v>
      </c>
      <c r="E1439" s="31"/>
      <c r="F1439" s="31"/>
      <c r="G1439" s="31"/>
      <c r="H1439" s="31"/>
      <c r="I1439" s="31"/>
    </row>
    <row r="1440" spans="2:9" ht="15.75" x14ac:dyDescent="0.25">
      <c r="B1440" s="338"/>
      <c r="C1440" s="29" t="s">
        <v>2010</v>
      </c>
      <c r="D1440" s="29" t="s">
        <v>1982</v>
      </c>
      <c r="E1440" s="31"/>
      <c r="F1440" s="31"/>
      <c r="G1440" s="31"/>
      <c r="H1440" s="31"/>
      <c r="I1440" s="31"/>
    </row>
    <row r="1441" spans="2:9" ht="15.75" x14ac:dyDescent="0.25">
      <c r="B1441" s="338"/>
      <c r="C1441" s="29" t="s">
        <v>2010</v>
      </c>
      <c r="D1441" s="29" t="s">
        <v>1987</v>
      </c>
      <c r="E1441" s="31"/>
      <c r="F1441" s="31"/>
      <c r="G1441" s="31"/>
      <c r="H1441" s="31"/>
      <c r="I1441" s="31"/>
    </row>
    <row r="1442" spans="2:9" ht="15.75" x14ac:dyDescent="0.25">
      <c r="B1442" s="338"/>
      <c r="C1442" s="29" t="s">
        <v>2010</v>
      </c>
      <c r="D1442" s="29" t="s">
        <v>1990</v>
      </c>
      <c r="E1442" s="31"/>
      <c r="F1442" s="31"/>
      <c r="G1442" s="31"/>
      <c r="H1442" s="31"/>
      <c r="I1442" s="31"/>
    </row>
    <row r="1443" spans="2:9" ht="15.75" x14ac:dyDescent="0.25">
      <c r="B1443" s="338"/>
      <c r="C1443" s="29" t="s">
        <v>2010</v>
      </c>
      <c r="D1443" s="29" t="s">
        <v>2115</v>
      </c>
      <c r="E1443" s="31"/>
      <c r="F1443" s="31"/>
      <c r="G1443" s="31"/>
      <c r="H1443" s="31"/>
      <c r="I1443" s="31"/>
    </row>
    <row r="1444" spans="2:9" ht="15.75" x14ac:dyDescent="0.25">
      <c r="B1444" s="338"/>
      <c r="C1444" s="29" t="s">
        <v>2010</v>
      </c>
      <c r="D1444" s="29" t="s">
        <v>1992</v>
      </c>
      <c r="E1444" s="31"/>
      <c r="F1444" s="31"/>
      <c r="G1444" s="31"/>
      <c r="H1444" s="31"/>
      <c r="I1444" s="31"/>
    </row>
    <row r="1445" spans="2:9" ht="15.75" x14ac:dyDescent="0.25">
      <c r="B1445" s="338"/>
      <c r="C1445" s="29" t="s">
        <v>2010</v>
      </c>
      <c r="D1445" s="29" t="s">
        <v>1997</v>
      </c>
      <c r="E1445" s="31"/>
      <c r="F1445" s="31"/>
      <c r="G1445" s="31"/>
      <c r="H1445" s="31"/>
      <c r="I1445" s="31"/>
    </row>
    <row r="1446" spans="2:9" ht="15.75" x14ac:dyDescent="0.25">
      <c r="B1446" s="338"/>
      <c r="C1446" s="29" t="s">
        <v>2010</v>
      </c>
      <c r="D1446" s="29" t="s">
        <v>2000</v>
      </c>
      <c r="E1446" s="31"/>
      <c r="F1446" s="31"/>
      <c r="G1446" s="31"/>
      <c r="H1446" s="31"/>
      <c r="I1446" s="31"/>
    </row>
    <row r="1447" spans="2:9" ht="15.75" x14ac:dyDescent="0.25">
      <c r="B1447" s="338"/>
      <c r="C1447" s="29" t="s">
        <v>2010</v>
      </c>
      <c r="D1447" s="29" t="s">
        <v>2002</v>
      </c>
      <c r="E1447" s="31"/>
      <c r="F1447" s="31"/>
      <c r="G1447" s="31"/>
      <c r="H1447" s="31"/>
      <c r="I1447" s="31"/>
    </row>
    <row r="1448" spans="2:9" ht="15.75" x14ac:dyDescent="0.25">
      <c r="B1448" s="338"/>
      <c r="C1448" s="29" t="s">
        <v>2010</v>
      </c>
      <c r="D1448" s="29" t="s">
        <v>2004</v>
      </c>
      <c r="E1448" s="31"/>
      <c r="F1448" s="31"/>
      <c r="G1448" s="31"/>
      <c r="H1448" s="31"/>
      <c r="I1448" s="31"/>
    </row>
    <row r="1449" spans="2:9" ht="15.75" x14ac:dyDescent="0.25">
      <c r="B1449" s="338"/>
      <c r="C1449" s="29" t="s">
        <v>2010</v>
      </c>
      <c r="D1449" s="29" t="s">
        <v>2006</v>
      </c>
      <c r="E1449" s="31"/>
      <c r="F1449" s="31"/>
      <c r="G1449" s="31"/>
      <c r="H1449" s="31"/>
      <c r="I1449" s="31"/>
    </row>
    <row r="1450" spans="2:9" ht="15.75" x14ac:dyDescent="0.25">
      <c r="B1450" s="338"/>
      <c r="C1450" s="29" t="s">
        <v>2010</v>
      </c>
      <c r="D1450" s="29" t="s">
        <v>2133</v>
      </c>
      <c r="E1450" s="31"/>
      <c r="F1450" s="31"/>
      <c r="G1450" s="31"/>
      <c r="H1450" s="31"/>
      <c r="I1450" s="31"/>
    </row>
    <row r="1451" spans="2:9" ht="15.75" x14ac:dyDescent="0.25">
      <c r="B1451" s="338"/>
      <c r="C1451" s="29" t="s">
        <v>2010</v>
      </c>
      <c r="D1451" s="29" t="s">
        <v>2137</v>
      </c>
      <c r="E1451" s="31"/>
      <c r="F1451" s="31"/>
      <c r="G1451" s="31"/>
      <c r="H1451" s="31"/>
      <c r="I1451" s="31"/>
    </row>
    <row r="1452" spans="2:9" ht="15.75" x14ac:dyDescent="0.25">
      <c r="B1452" s="338"/>
      <c r="C1452" s="29" t="s">
        <v>2010</v>
      </c>
      <c r="D1452" s="29" t="s">
        <v>2015</v>
      </c>
      <c r="E1452" s="31"/>
      <c r="F1452" s="31"/>
      <c r="G1452" s="31"/>
      <c r="H1452" s="31"/>
      <c r="I1452" s="31"/>
    </row>
    <row r="1453" spans="2:9" ht="15.75" x14ac:dyDescent="0.25">
      <c r="B1453" s="338"/>
      <c r="C1453" s="29" t="s">
        <v>2010</v>
      </c>
      <c r="D1453" s="29" t="s">
        <v>2017</v>
      </c>
      <c r="E1453" s="31"/>
      <c r="F1453" s="31"/>
      <c r="G1453" s="31"/>
      <c r="H1453" s="31"/>
      <c r="I1453" s="31"/>
    </row>
    <row r="1454" spans="2:9" ht="15.75" x14ac:dyDescent="0.25">
      <c r="B1454" s="338"/>
      <c r="C1454" s="29" t="s">
        <v>2010</v>
      </c>
      <c r="D1454" s="29" t="s">
        <v>2019</v>
      </c>
      <c r="E1454" s="31"/>
      <c r="F1454" s="31"/>
      <c r="G1454" s="31"/>
      <c r="H1454" s="31"/>
      <c r="I1454" s="31"/>
    </row>
    <row r="1455" spans="2:9" ht="15.75" x14ac:dyDescent="0.25">
      <c r="B1455" s="338"/>
      <c r="C1455" s="29" t="s">
        <v>2010</v>
      </c>
      <c r="D1455" s="29" t="s">
        <v>2021</v>
      </c>
      <c r="E1455" s="31"/>
      <c r="F1455" s="31"/>
      <c r="G1455" s="31"/>
      <c r="H1455" s="31"/>
      <c r="I1455" s="31"/>
    </row>
    <row r="1456" spans="2:9" ht="15.75" x14ac:dyDescent="0.25">
      <c r="B1456" s="338"/>
      <c r="C1456" s="29" t="s">
        <v>2010</v>
      </c>
      <c r="D1456" s="29" t="s">
        <v>2030</v>
      </c>
      <c r="E1456" s="31"/>
      <c r="F1456" s="31"/>
      <c r="G1456" s="31"/>
      <c r="H1456" s="31"/>
      <c r="I1456" s="31"/>
    </row>
    <row r="1457" spans="2:9" ht="15.75" x14ac:dyDescent="0.25">
      <c r="B1457" s="338"/>
      <c r="C1457" s="29" t="s">
        <v>2010</v>
      </c>
      <c r="D1457" s="29" t="s">
        <v>2032</v>
      </c>
      <c r="E1457" s="31"/>
      <c r="F1457" s="31"/>
      <c r="G1457" s="31"/>
      <c r="H1457" s="31"/>
      <c r="I1457" s="31"/>
    </row>
    <row r="1458" spans="2:9" ht="15.75" x14ac:dyDescent="0.25">
      <c r="B1458" s="338"/>
      <c r="C1458" s="29" t="s">
        <v>2010</v>
      </c>
      <c r="D1458" s="29" t="s">
        <v>2034</v>
      </c>
      <c r="E1458" s="31"/>
      <c r="F1458" s="31"/>
      <c r="G1458" s="31"/>
      <c r="H1458" s="31"/>
      <c r="I1458" s="31"/>
    </row>
    <row r="1459" spans="2:9" ht="15.75" x14ac:dyDescent="0.25">
      <c r="B1459" s="338"/>
      <c r="C1459" s="29" t="s">
        <v>2010</v>
      </c>
      <c r="D1459" s="29" t="s">
        <v>2036</v>
      </c>
      <c r="E1459" s="31"/>
      <c r="F1459" s="31"/>
      <c r="G1459" s="31"/>
      <c r="H1459" s="31"/>
      <c r="I1459" s="31"/>
    </row>
    <row r="1460" spans="2:9" ht="15.75" x14ac:dyDescent="0.25">
      <c r="B1460" s="338"/>
      <c r="C1460" s="29" t="s">
        <v>2010</v>
      </c>
      <c r="D1460" s="29" t="s">
        <v>2038</v>
      </c>
      <c r="E1460" s="31"/>
      <c r="F1460" s="31"/>
      <c r="G1460" s="31"/>
      <c r="H1460" s="31"/>
      <c r="I1460" s="31"/>
    </row>
    <row r="1461" spans="2:9" ht="15.75" x14ac:dyDescent="0.25">
      <c r="B1461" s="338"/>
      <c r="C1461" s="29" t="s">
        <v>2010</v>
      </c>
      <c r="D1461" s="29" t="s">
        <v>2040</v>
      </c>
      <c r="E1461" s="31"/>
      <c r="F1461" s="31"/>
      <c r="G1461" s="31"/>
      <c r="H1461" s="31"/>
      <c r="I1461" s="31"/>
    </row>
    <row r="1462" spans="2:9" ht="15.75" x14ac:dyDescent="0.25">
      <c r="B1462" s="338"/>
      <c r="C1462" s="29" t="s">
        <v>2010</v>
      </c>
      <c r="D1462" s="29" t="s">
        <v>2043</v>
      </c>
      <c r="E1462" s="31"/>
      <c r="F1462" s="31"/>
      <c r="G1462" s="31"/>
      <c r="H1462" s="31"/>
      <c r="I1462" s="31"/>
    </row>
    <row r="1463" spans="2:9" ht="15.75" x14ac:dyDescent="0.25">
      <c r="B1463" s="338"/>
      <c r="C1463" s="29" t="s">
        <v>2010</v>
      </c>
      <c r="D1463" s="29" t="s">
        <v>2059</v>
      </c>
      <c r="E1463" s="31"/>
      <c r="F1463" s="31"/>
      <c r="G1463" s="31"/>
      <c r="H1463" s="31"/>
      <c r="I1463" s="31"/>
    </row>
    <row r="1464" spans="2:9" ht="15.75" x14ac:dyDescent="0.25">
      <c r="B1464" s="338"/>
      <c r="C1464" s="29" t="s">
        <v>2010</v>
      </c>
      <c r="D1464" s="29" t="s">
        <v>2061</v>
      </c>
      <c r="E1464" s="31"/>
      <c r="F1464" s="31"/>
      <c r="G1464" s="31"/>
      <c r="H1464" s="31"/>
      <c r="I1464" s="31"/>
    </row>
    <row r="1465" spans="2:9" ht="15.75" x14ac:dyDescent="0.25">
      <c r="B1465" s="338"/>
      <c r="C1465" s="29" t="s">
        <v>2010</v>
      </c>
      <c r="D1465" s="29" t="s">
        <v>2063</v>
      </c>
      <c r="E1465" s="31"/>
      <c r="F1465" s="31"/>
      <c r="G1465" s="31"/>
      <c r="H1465" s="31"/>
      <c r="I1465" s="31"/>
    </row>
    <row r="1466" spans="2:9" ht="15.75" x14ac:dyDescent="0.25">
      <c r="B1466" s="338"/>
      <c r="C1466" s="29" t="s">
        <v>2010</v>
      </c>
      <c r="D1466" s="29" t="s">
        <v>2067</v>
      </c>
      <c r="E1466" s="31"/>
      <c r="F1466" s="31"/>
      <c r="G1466" s="31"/>
      <c r="H1466" s="31"/>
      <c r="I1466" s="31"/>
    </row>
    <row r="1467" spans="2:9" ht="15.75" x14ac:dyDescent="0.25">
      <c r="B1467" s="338"/>
      <c r="C1467" s="29" t="s">
        <v>2010</v>
      </c>
      <c r="D1467" s="29" t="s">
        <v>2069</v>
      </c>
      <c r="E1467" s="31"/>
      <c r="F1467" s="31"/>
      <c r="G1467" s="31"/>
      <c r="H1467" s="31"/>
      <c r="I1467" s="31"/>
    </row>
    <row r="1468" spans="2:9" ht="15.75" x14ac:dyDescent="0.25">
      <c r="B1468" s="338"/>
      <c r="C1468" s="29" t="s">
        <v>2010</v>
      </c>
      <c r="D1468" s="29" t="s">
        <v>2071</v>
      </c>
      <c r="E1468" s="31"/>
      <c r="F1468" s="31"/>
      <c r="G1468" s="31"/>
      <c r="H1468" s="31"/>
      <c r="I1468" s="31"/>
    </row>
    <row r="1469" spans="2:9" ht="15.75" x14ac:dyDescent="0.25">
      <c r="B1469" s="338"/>
      <c r="C1469" s="29" t="s">
        <v>2010</v>
      </c>
      <c r="D1469" s="29" t="s">
        <v>2073</v>
      </c>
      <c r="E1469" s="31"/>
      <c r="F1469" s="31"/>
      <c r="G1469" s="31"/>
      <c r="H1469" s="31"/>
      <c r="I1469" s="31"/>
    </row>
    <row r="1470" spans="2:9" ht="15.75" x14ac:dyDescent="0.25">
      <c r="B1470" s="338"/>
      <c r="C1470" s="29" t="s">
        <v>2010</v>
      </c>
      <c r="D1470" s="29" t="s">
        <v>2075</v>
      </c>
      <c r="E1470" s="31"/>
      <c r="F1470" s="31"/>
      <c r="G1470" s="31"/>
      <c r="H1470" s="31"/>
      <c r="I1470" s="31"/>
    </row>
    <row r="1471" spans="2:9" ht="15.75" x14ac:dyDescent="0.25">
      <c r="B1471" s="338"/>
      <c r="C1471" s="29" t="s">
        <v>2010</v>
      </c>
      <c r="D1471" s="29" t="s">
        <v>2077</v>
      </c>
      <c r="E1471" s="31"/>
      <c r="F1471" s="31"/>
      <c r="G1471" s="31"/>
      <c r="H1471" s="31"/>
      <c r="I1471" s="31"/>
    </row>
    <row r="1472" spans="2:9" ht="15.75" x14ac:dyDescent="0.25">
      <c r="B1472" s="338"/>
      <c r="C1472" s="29" t="s">
        <v>2010</v>
      </c>
      <c r="D1472" s="29" t="s">
        <v>2079</v>
      </c>
      <c r="E1472" s="31"/>
      <c r="F1472" s="31"/>
      <c r="G1472" s="31"/>
      <c r="H1472" s="31"/>
      <c r="I1472" s="31"/>
    </row>
    <row r="1473" spans="2:9" ht="15.75" x14ac:dyDescent="0.25">
      <c r="B1473" s="338"/>
      <c r="C1473" s="29" t="s">
        <v>2010</v>
      </c>
      <c r="D1473" s="29" t="s">
        <v>2082</v>
      </c>
      <c r="E1473" s="31"/>
      <c r="F1473" s="31"/>
      <c r="G1473" s="31"/>
      <c r="H1473" s="31"/>
      <c r="I1473" s="31"/>
    </row>
    <row r="1474" spans="2:9" ht="15.75" x14ac:dyDescent="0.25">
      <c r="B1474" s="338"/>
      <c r="C1474" s="29" t="s">
        <v>2010</v>
      </c>
      <c r="D1474" s="29" t="s">
        <v>2084</v>
      </c>
      <c r="E1474" s="31"/>
      <c r="F1474" s="31"/>
      <c r="G1474" s="31"/>
      <c r="H1474" s="31"/>
      <c r="I1474" s="31"/>
    </row>
    <row r="1475" spans="2:9" ht="15.75" x14ac:dyDescent="0.25">
      <c r="B1475" s="338"/>
      <c r="C1475" s="29" t="s">
        <v>2010</v>
      </c>
      <c r="D1475" s="29" t="s">
        <v>2089</v>
      </c>
      <c r="E1475" s="31"/>
      <c r="F1475" s="31"/>
      <c r="G1475" s="31"/>
      <c r="H1475" s="31"/>
      <c r="I1475" s="31"/>
    </row>
    <row r="1476" spans="2:9" ht="15.75" x14ac:dyDescent="0.25">
      <c r="B1476" s="338"/>
      <c r="C1476" s="29" t="s">
        <v>2010</v>
      </c>
      <c r="D1476" s="29" t="s">
        <v>2119</v>
      </c>
      <c r="E1476" s="31"/>
      <c r="F1476" s="31"/>
      <c r="G1476" s="31"/>
      <c r="H1476" s="31"/>
      <c r="I1476" s="31"/>
    </row>
    <row r="1477" spans="2:9" ht="15.75" x14ac:dyDescent="0.25">
      <c r="B1477" s="338"/>
      <c r="C1477" s="29" t="s">
        <v>2010</v>
      </c>
      <c r="D1477" s="29" t="s">
        <v>2122</v>
      </c>
      <c r="E1477" s="31"/>
      <c r="F1477" s="31"/>
      <c r="G1477" s="31"/>
      <c r="H1477" s="31"/>
      <c r="I1477" s="31"/>
    </row>
    <row r="1478" spans="2:9" ht="15.75" x14ac:dyDescent="0.25">
      <c r="B1478" s="338"/>
      <c r="C1478" s="29" t="s">
        <v>2010</v>
      </c>
      <c r="D1478" s="29" t="s">
        <v>2124</v>
      </c>
      <c r="E1478" s="31"/>
      <c r="F1478" s="31"/>
      <c r="G1478" s="31"/>
      <c r="H1478" s="31"/>
      <c r="I1478" s="31"/>
    </row>
    <row r="1479" spans="2:9" ht="15.75" x14ac:dyDescent="0.25">
      <c r="B1479" s="338"/>
      <c r="C1479" s="29" t="s">
        <v>2010</v>
      </c>
      <c r="D1479" s="29" t="s">
        <v>2129</v>
      </c>
      <c r="E1479" s="31"/>
      <c r="F1479" s="31"/>
      <c r="G1479" s="31"/>
      <c r="H1479" s="31"/>
      <c r="I1479" s="31"/>
    </row>
    <row r="1480" spans="2:9" ht="15.75" x14ac:dyDescent="0.25">
      <c r="B1480" s="338"/>
      <c r="C1480" s="29" t="s">
        <v>2010</v>
      </c>
      <c r="D1480" s="29" t="s">
        <v>2135</v>
      </c>
      <c r="E1480" s="31"/>
      <c r="F1480" s="31"/>
      <c r="G1480" s="31"/>
      <c r="H1480" s="31"/>
      <c r="I1480" s="31"/>
    </row>
    <row r="1481" spans="2:9" ht="15.75" x14ac:dyDescent="0.25">
      <c r="B1481" s="338"/>
      <c r="C1481" s="29" t="s">
        <v>2010</v>
      </c>
      <c r="D1481" s="29" t="s">
        <v>2140</v>
      </c>
      <c r="E1481" s="31"/>
      <c r="F1481" s="31"/>
      <c r="G1481" s="31"/>
      <c r="H1481" s="31"/>
      <c r="I1481" s="31"/>
    </row>
    <row r="1482" spans="2:9" ht="15.75" x14ac:dyDescent="0.25">
      <c r="B1482" s="338"/>
      <c r="C1482" s="29" t="s">
        <v>2011</v>
      </c>
      <c r="D1482" s="29" t="s">
        <v>43</v>
      </c>
      <c r="E1482" s="31"/>
      <c r="F1482" s="31"/>
      <c r="G1482" s="31"/>
      <c r="H1482" s="31"/>
      <c r="I1482" s="31"/>
    </row>
    <row r="1483" spans="2:9" ht="15.75" x14ac:dyDescent="0.25">
      <c r="B1483" s="338"/>
      <c r="C1483" s="29" t="s">
        <v>2011</v>
      </c>
      <c r="D1483" s="29" t="s">
        <v>1953</v>
      </c>
      <c r="E1483" s="31"/>
      <c r="F1483" s="31"/>
      <c r="G1483" s="31"/>
      <c r="H1483" s="31"/>
      <c r="I1483" s="31"/>
    </row>
    <row r="1484" spans="2:9" ht="15.75" x14ac:dyDescent="0.25">
      <c r="B1484" s="338"/>
      <c r="C1484" s="29" t="s">
        <v>2011</v>
      </c>
      <c r="D1484" s="29" t="s">
        <v>1726</v>
      </c>
      <c r="E1484" s="31"/>
      <c r="F1484" s="31"/>
      <c r="G1484" s="31"/>
      <c r="H1484" s="31"/>
      <c r="I1484" s="31"/>
    </row>
    <row r="1485" spans="2:9" ht="15.75" x14ac:dyDescent="0.25">
      <c r="B1485" s="338"/>
      <c r="C1485" s="29" t="s">
        <v>2011</v>
      </c>
      <c r="D1485" s="29" t="s">
        <v>1723</v>
      </c>
      <c r="E1485" s="31"/>
      <c r="F1485" s="31"/>
      <c r="G1485" s="31"/>
      <c r="H1485" s="31"/>
      <c r="I1485" s="31"/>
    </row>
    <row r="1486" spans="2:9" ht="15.75" x14ac:dyDescent="0.25">
      <c r="B1486" s="338"/>
      <c r="C1486" s="29" t="s">
        <v>2011</v>
      </c>
      <c r="D1486" s="29" t="s">
        <v>2087</v>
      </c>
      <c r="E1486" s="31"/>
      <c r="F1486" s="31"/>
      <c r="G1486" s="31"/>
      <c r="H1486" s="31"/>
      <c r="I1486" s="31"/>
    </row>
    <row r="1487" spans="2:9" ht="15.75" x14ac:dyDescent="0.25">
      <c r="B1487" s="338"/>
      <c r="C1487" s="29" t="s">
        <v>2011</v>
      </c>
      <c r="D1487" s="29" t="s">
        <v>1830</v>
      </c>
      <c r="E1487" s="31"/>
      <c r="F1487" s="31"/>
      <c r="G1487" s="31"/>
      <c r="H1487" s="31"/>
      <c r="I1487" s="31"/>
    </row>
    <row r="1488" spans="2:9" ht="15.75" x14ac:dyDescent="0.25">
      <c r="B1488" s="338"/>
      <c r="C1488" s="29" t="s">
        <v>2011</v>
      </c>
      <c r="D1488" s="29" t="s">
        <v>1754</v>
      </c>
      <c r="E1488" s="31"/>
      <c r="F1488" s="31"/>
      <c r="G1488" s="31"/>
      <c r="H1488" s="31"/>
      <c r="I1488" s="31"/>
    </row>
    <row r="1489" spans="2:9" ht="15.75" x14ac:dyDescent="0.25">
      <c r="B1489" s="338"/>
      <c r="C1489" s="29" t="s">
        <v>2011</v>
      </c>
      <c r="D1489" s="29" t="s">
        <v>1901</v>
      </c>
      <c r="E1489" s="31"/>
      <c r="F1489" s="31"/>
      <c r="G1489" s="31"/>
      <c r="H1489" s="31"/>
      <c r="I1489" s="31"/>
    </row>
    <row r="1490" spans="2:9" ht="15.75" x14ac:dyDescent="0.25">
      <c r="B1490" s="338"/>
      <c r="C1490" s="29" t="s">
        <v>2011</v>
      </c>
      <c r="D1490" s="29" t="s">
        <v>2085</v>
      </c>
      <c r="E1490" s="31"/>
      <c r="F1490" s="31"/>
      <c r="G1490" s="31"/>
      <c r="H1490" s="31"/>
      <c r="I1490" s="31"/>
    </row>
    <row r="1491" spans="2:9" ht="15.75" x14ac:dyDescent="0.25">
      <c r="B1491" s="338"/>
      <c r="C1491" s="29" t="s">
        <v>2011</v>
      </c>
      <c r="D1491" s="29" t="s">
        <v>1951</v>
      </c>
      <c r="E1491" s="31"/>
      <c r="F1491" s="31"/>
      <c r="G1491" s="31"/>
      <c r="H1491" s="31"/>
      <c r="I1491" s="31"/>
    </row>
    <row r="1492" spans="2:9" ht="15.75" x14ac:dyDescent="0.25">
      <c r="B1492" s="338"/>
      <c r="C1492" s="29" t="s">
        <v>2011</v>
      </c>
      <c r="D1492" s="29" t="s">
        <v>2056</v>
      </c>
      <c r="E1492" s="31"/>
      <c r="F1492" s="31"/>
      <c r="G1492" s="31"/>
      <c r="H1492" s="31"/>
      <c r="I1492" s="31"/>
    </row>
    <row r="1493" spans="2:9" ht="15.75" x14ac:dyDescent="0.25">
      <c r="B1493" s="338"/>
      <c r="C1493" s="29" t="s">
        <v>2011</v>
      </c>
      <c r="D1493" s="29" t="s">
        <v>2131</v>
      </c>
      <c r="E1493" s="31"/>
      <c r="F1493" s="31"/>
      <c r="G1493" s="31"/>
      <c r="H1493" s="31"/>
      <c r="I1493" s="31"/>
    </row>
    <row r="1494" spans="2:9" ht="15.75" x14ac:dyDescent="0.25">
      <c r="B1494" s="338"/>
      <c r="C1494" s="29" t="s">
        <v>2011</v>
      </c>
      <c r="D1494" s="29" t="s">
        <v>2065</v>
      </c>
      <c r="E1494" s="31"/>
      <c r="F1494" s="31"/>
      <c r="G1494" s="31"/>
      <c r="H1494" s="31"/>
      <c r="I1494" s="31"/>
    </row>
    <row r="1495" spans="2:9" ht="15.75" x14ac:dyDescent="0.25">
      <c r="B1495" s="338"/>
      <c r="C1495" s="29" t="s">
        <v>2011</v>
      </c>
      <c r="D1495" s="29" t="s">
        <v>2090</v>
      </c>
      <c r="E1495" s="31"/>
      <c r="F1495" s="31"/>
      <c r="G1495" s="31"/>
      <c r="H1495" s="31"/>
      <c r="I1495" s="31"/>
    </row>
    <row r="1496" spans="2:9" ht="15.75" x14ac:dyDescent="0.25">
      <c r="B1496" s="338"/>
      <c r="C1496" s="29" t="s">
        <v>2011</v>
      </c>
      <c r="D1496" s="29" t="s">
        <v>1960</v>
      </c>
      <c r="E1496" s="31"/>
      <c r="F1496" s="31"/>
      <c r="G1496" s="31"/>
      <c r="H1496" s="31"/>
      <c r="I1496" s="31"/>
    </row>
    <row r="1497" spans="2:9" ht="15.75" x14ac:dyDescent="0.25">
      <c r="B1497" s="338"/>
      <c r="C1497" s="29" t="s">
        <v>2011</v>
      </c>
      <c r="D1497" s="29" t="s">
        <v>2028</v>
      </c>
      <c r="E1497" s="31"/>
      <c r="F1497" s="31"/>
      <c r="G1497" s="31"/>
      <c r="H1497" s="31"/>
      <c r="I1497" s="31"/>
    </row>
    <row r="1498" spans="2:9" ht="15.75" x14ac:dyDescent="0.25">
      <c r="B1498" s="338"/>
      <c r="C1498" s="29" t="s">
        <v>2011</v>
      </c>
      <c r="D1498" s="29" t="s">
        <v>1963</v>
      </c>
      <c r="E1498" s="31"/>
      <c r="F1498" s="31"/>
      <c r="G1498" s="31"/>
      <c r="H1498" s="31"/>
      <c r="I1498" s="31"/>
    </row>
    <row r="1499" spans="2:9" ht="15.75" x14ac:dyDescent="0.25">
      <c r="B1499" s="338"/>
      <c r="C1499" s="29" t="s">
        <v>2011</v>
      </c>
      <c r="D1499" s="29" t="s">
        <v>1965</v>
      </c>
      <c r="E1499" s="31"/>
      <c r="F1499" s="31"/>
      <c r="G1499" s="31"/>
      <c r="H1499" s="31"/>
      <c r="I1499" s="31"/>
    </row>
    <row r="1500" spans="2:9" ht="15.75" x14ac:dyDescent="0.25">
      <c r="B1500" s="338"/>
      <c r="C1500" s="29" t="s">
        <v>2011</v>
      </c>
      <c r="D1500" s="29" t="s">
        <v>1971</v>
      </c>
      <c r="E1500" s="31"/>
      <c r="F1500" s="31"/>
      <c r="G1500" s="31"/>
      <c r="H1500" s="31"/>
      <c r="I1500" s="31"/>
    </row>
    <row r="1501" spans="2:9" ht="15.75" x14ac:dyDescent="0.25">
      <c r="B1501" s="338"/>
      <c r="C1501" s="29" t="s">
        <v>2011</v>
      </c>
      <c r="D1501" s="29" t="s">
        <v>1975</v>
      </c>
      <c r="E1501" s="31"/>
      <c r="F1501" s="31"/>
      <c r="G1501" s="31"/>
      <c r="H1501" s="31"/>
      <c r="I1501" s="31"/>
    </row>
    <row r="1502" spans="2:9" ht="15.75" x14ac:dyDescent="0.25">
      <c r="B1502" s="338"/>
      <c r="C1502" s="29" t="s">
        <v>2011</v>
      </c>
      <c r="D1502" s="29" t="s">
        <v>2113</v>
      </c>
      <c r="E1502" s="31"/>
      <c r="F1502" s="31"/>
      <c r="G1502" s="31"/>
      <c r="H1502" s="31"/>
      <c r="I1502" s="31"/>
    </row>
    <row r="1503" spans="2:9" ht="15.75" x14ac:dyDescent="0.25">
      <c r="B1503" s="338"/>
      <c r="C1503" s="29" t="s">
        <v>2011</v>
      </c>
      <c r="D1503" s="29" t="s">
        <v>1980</v>
      </c>
      <c r="E1503" s="31"/>
      <c r="F1503" s="31"/>
      <c r="G1503" s="31"/>
      <c r="H1503" s="31"/>
      <c r="I1503" s="31"/>
    </row>
    <row r="1504" spans="2:9" ht="15.75" x14ac:dyDescent="0.25">
      <c r="B1504" s="338"/>
      <c r="C1504" s="29" t="s">
        <v>2011</v>
      </c>
      <c r="D1504" s="29" t="s">
        <v>1982</v>
      </c>
      <c r="E1504" s="31"/>
      <c r="F1504" s="31"/>
      <c r="G1504" s="31"/>
      <c r="H1504" s="31"/>
      <c r="I1504" s="31"/>
    </row>
    <row r="1505" spans="2:9" ht="15.75" x14ac:dyDescent="0.25">
      <c r="B1505" s="338"/>
      <c r="C1505" s="29" t="s">
        <v>2011</v>
      </c>
      <c r="D1505" s="29" t="s">
        <v>1987</v>
      </c>
      <c r="E1505" s="31"/>
      <c r="F1505" s="31"/>
      <c r="G1505" s="31"/>
      <c r="H1505" s="31"/>
      <c r="I1505" s="31"/>
    </row>
    <row r="1506" spans="2:9" ht="15.75" x14ac:dyDescent="0.25">
      <c r="B1506" s="338"/>
      <c r="C1506" s="29" t="s">
        <v>2011</v>
      </c>
      <c r="D1506" s="29" t="s">
        <v>1990</v>
      </c>
      <c r="E1506" s="31"/>
      <c r="F1506" s="31"/>
      <c r="G1506" s="31"/>
      <c r="H1506" s="31"/>
      <c r="I1506" s="31"/>
    </row>
    <row r="1507" spans="2:9" ht="15.75" x14ac:dyDescent="0.25">
      <c r="B1507" s="338"/>
      <c r="C1507" s="29" t="s">
        <v>2011</v>
      </c>
      <c r="D1507" s="29" t="s">
        <v>2115</v>
      </c>
      <c r="E1507" s="31"/>
      <c r="F1507" s="31"/>
      <c r="G1507" s="31"/>
      <c r="H1507" s="31"/>
      <c r="I1507" s="31"/>
    </row>
    <row r="1508" spans="2:9" ht="15.75" x14ac:dyDescent="0.25">
      <c r="B1508" s="338"/>
      <c r="C1508" s="29" t="s">
        <v>2011</v>
      </c>
      <c r="D1508" s="29" t="s">
        <v>1992</v>
      </c>
      <c r="E1508" s="31"/>
      <c r="F1508" s="31"/>
      <c r="G1508" s="31"/>
      <c r="H1508" s="31"/>
      <c r="I1508" s="31"/>
    </row>
    <row r="1509" spans="2:9" ht="15.75" x14ac:dyDescent="0.25">
      <c r="B1509" s="338"/>
      <c r="C1509" s="29" t="s">
        <v>2011</v>
      </c>
      <c r="D1509" s="29" t="s">
        <v>1997</v>
      </c>
      <c r="E1509" s="31"/>
      <c r="F1509" s="31"/>
      <c r="G1509" s="31"/>
      <c r="H1509" s="31"/>
      <c r="I1509" s="31"/>
    </row>
    <row r="1510" spans="2:9" ht="15.75" x14ac:dyDescent="0.25">
      <c r="B1510" s="338"/>
      <c r="C1510" s="29" t="s">
        <v>2011</v>
      </c>
      <c r="D1510" s="29" t="s">
        <v>2000</v>
      </c>
      <c r="E1510" s="31"/>
      <c r="F1510" s="31"/>
      <c r="G1510" s="31"/>
      <c r="H1510" s="31"/>
      <c r="I1510" s="31"/>
    </row>
    <row r="1511" spans="2:9" ht="15.75" x14ac:dyDescent="0.25">
      <c r="B1511" s="338"/>
      <c r="C1511" s="29" t="s">
        <v>2011</v>
      </c>
      <c r="D1511" s="29" t="s">
        <v>2002</v>
      </c>
      <c r="E1511" s="31"/>
      <c r="F1511" s="31"/>
      <c r="G1511" s="31"/>
      <c r="H1511" s="31"/>
      <c r="I1511" s="31"/>
    </row>
    <row r="1512" spans="2:9" ht="15.75" x14ac:dyDescent="0.25">
      <c r="B1512" s="338"/>
      <c r="C1512" s="29" t="s">
        <v>2011</v>
      </c>
      <c r="D1512" s="29" t="s">
        <v>2004</v>
      </c>
      <c r="E1512" s="31"/>
      <c r="F1512" s="31"/>
      <c r="G1512" s="31"/>
      <c r="H1512" s="31"/>
      <c r="I1512" s="31"/>
    </row>
    <row r="1513" spans="2:9" ht="15.75" x14ac:dyDescent="0.25">
      <c r="B1513" s="338"/>
      <c r="C1513" s="29" t="s">
        <v>2011</v>
      </c>
      <c r="D1513" s="29" t="s">
        <v>2006</v>
      </c>
      <c r="E1513" s="31"/>
      <c r="F1513" s="31"/>
      <c r="G1513" s="31"/>
      <c r="H1513" s="31"/>
      <c r="I1513" s="31"/>
    </row>
    <row r="1514" spans="2:9" ht="15.75" x14ac:dyDescent="0.25">
      <c r="B1514" s="338"/>
      <c r="C1514" s="29" t="s">
        <v>2011</v>
      </c>
      <c r="D1514" s="29" t="s">
        <v>2133</v>
      </c>
      <c r="E1514" s="31"/>
      <c r="F1514" s="31"/>
      <c r="G1514" s="31"/>
      <c r="H1514" s="31"/>
      <c r="I1514" s="31"/>
    </row>
    <row r="1515" spans="2:9" ht="15.75" x14ac:dyDescent="0.25">
      <c r="B1515" s="338"/>
      <c r="C1515" s="29" t="s">
        <v>2011</v>
      </c>
      <c r="D1515" s="29" t="s">
        <v>2137</v>
      </c>
      <c r="E1515" s="31"/>
      <c r="F1515" s="31"/>
      <c r="G1515" s="31"/>
      <c r="H1515" s="31"/>
      <c r="I1515" s="31"/>
    </row>
    <row r="1516" spans="2:9" ht="15.75" x14ac:dyDescent="0.25">
      <c r="B1516" s="338"/>
      <c r="C1516" s="29" t="s">
        <v>2011</v>
      </c>
      <c r="D1516" s="29" t="s">
        <v>2015</v>
      </c>
      <c r="E1516" s="31"/>
      <c r="F1516" s="31"/>
      <c r="G1516" s="31"/>
      <c r="H1516" s="31"/>
      <c r="I1516" s="31"/>
    </row>
    <row r="1517" spans="2:9" ht="15.75" x14ac:dyDescent="0.25">
      <c r="B1517" s="338"/>
      <c r="C1517" s="29" t="s">
        <v>2011</v>
      </c>
      <c r="D1517" s="29" t="s">
        <v>2017</v>
      </c>
      <c r="E1517" s="31"/>
      <c r="F1517" s="31"/>
      <c r="G1517" s="31"/>
      <c r="H1517" s="31"/>
      <c r="I1517" s="31"/>
    </row>
    <row r="1518" spans="2:9" ht="15.75" x14ac:dyDescent="0.25">
      <c r="B1518" s="338"/>
      <c r="C1518" s="29" t="s">
        <v>2011</v>
      </c>
      <c r="D1518" s="29" t="s">
        <v>2019</v>
      </c>
      <c r="E1518" s="31"/>
      <c r="F1518" s="31"/>
      <c r="G1518" s="31"/>
      <c r="H1518" s="31"/>
      <c r="I1518" s="31"/>
    </row>
    <row r="1519" spans="2:9" ht="15.75" x14ac:dyDescent="0.25">
      <c r="B1519" s="338"/>
      <c r="C1519" s="29" t="s">
        <v>2011</v>
      </c>
      <c r="D1519" s="29" t="s">
        <v>2021</v>
      </c>
      <c r="E1519" s="31"/>
      <c r="F1519" s="31"/>
      <c r="G1519" s="31"/>
      <c r="H1519" s="31"/>
      <c r="I1519" s="31"/>
    </row>
    <row r="1520" spans="2:9" ht="15.75" x14ac:dyDescent="0.25">
      <c r="B1520" s="338"/>
      <c r="C1520" s="29" t="s">
        <v>2011</v>
      </c>
      <c r="D1520" s="29" t="s">
        <v>2030</v>
      </c>
      <c r="E1520" s="31"/>
      <c r="F1520" s="31"/>
      <c r="G1520" s="31"/>
      <c r="H1520" s="31"/>
      <c r="I1520" s="31"/>
    </row>
    <row r="1521" spans="2:9" ht="15.75" x14ac:dyDescent="0.25">
      <c r="B1521" s="338"/>
      <c r="C1521" s="29" t="s">
        <v>2011</v>
      </c>
      <c r="D1521" s="29" t="s">
        <v>2032</v>
      </c>
      <c r="E1521" s="31"/>
      <c r="F1521" s="31"/>
      <c r="G1521" s="31"/>
      <c r="H1521" s="31"/>
      <c r="I1521" s="31"/>
    </row>
    <row r="1522" spans="2:9" ht="15.75" x14ac:dyDescent="0.25">
      <c r="B1522" s="338"/>
      <c r="C1522" s="29" t="s">
        <v>2011</v>
      </c>
      <c r="D1522" s="29" t="s">
        <v>2034</v>
      </c>
      <c r="E1522" s="31"/>
      <c r="F1522" s="31"/>
      <c r="G1522" s="31"/>
      <c r="H1522" s="31"/>
      <c r="I1522" s="31"/>
    </row>
    <row r="1523" spans="2:9" ht="15.75" x14ac:dyDescent="0.25">
      <c r="B1523" s="338"/>
      <c r="C1523" s="29" t="s">
        <v>2011</v>
      </c>
      <c r="D1523" s="29" t="s">
        <v>2036</v>
      </c>
      <c r="E1523" s="31"/>
      <c r="F1523" s="31"/>
      <c r="G1523" s="31"/>
      <c r="H1523" s="31"/>
      <c r="I1523" s="31"/>
    </row>
    <row r="1524" spans="2:9" ht="15.75" x14ac:dyDescent="0.25">
      <c r="B1524" s="338"/>
      <c r="C1524" s="29" t="s">
        <v>2011</v>
      </c>
      <c r="D1524" s="29" t="s">
        <v>2038</v>
      </c>
      <c r="E1524" s="31"/>
      <c r="F1524" s="31"/>
      <c r="G1524" s="31"/>
      <c r="H1524" s="31"/>
      <c r="I1524" s="31"/>
    </row>
    <row r="1525" spans="2:9" ht="15.75" x14ac:dyDescent="0.25">
      <c r="B1525" s="338"/>
      <c r="C1525" s="29" t="s">
        <v>2011</v>
      </c>
      <c r="D1525" s="29" t="s">
        <v>2040</v>
      </c>
      <c r="E1525" s="31"/>
      <c r="F1525" s="31"/>
      <c r="G1525" s="31"/>
      <c r="H1525" s="31"/>
      <c r="I1525" s="31"/>
    </row>
    <row r="1526" spans="2:9" ht="15.75" x14ac:dyDescent="0.25">
      <c r="B1526" s="338"/>
      <c r="C1526" s="29" t="s">
        <v>2011</v>
      </c>
      <c r="D1526" s="29" t="s">
        <v>2043</v>
      </c>
      <c r="E1526" s="31"/>
      <c r="F1526" s="31"/>
      <c r="G1526" s="31"/>
      <c r="H1526" s="31"/>
      <c r="I1526" s="31"/>
    </row>
    <row r="1527" spans="2:9" ht="15.75" x14ac:dyDescent="0.25">
      <c r="B1527" s="338"/>
      <c r="C1527" s="29" t="s">
        <v>2011</v>
      </c>
      <c r="D1527" s="29" t="s">
        <v>2059</v>
      </c>
      <c r="E1527" s="31"/>
      <c r="F1527" s="31"/>
      <c r="G1527" s="31"/>
      <c r="H1527" s="31"/>
      <c r="I1527" s="31"/>
    </row>
    <row r="1528" spans="2:9" ht="15.75" x14ac:dyDescent="0.25">
      <c r="B1528" s="338"/>
      <c r="C1528" s="29" t="s">
        <v>2011</v>
      </c>
      <c r="D1528" s="29" t="s">
        <v>2061</v>
      </c>
      <c r="E1528" s="31"/>
      <c r="F1528" s="31"/>
      <c r="G1528" s="31"/>
      <c r="H1528" s="31"/>
      <c r="I1528" s="31"/>
    </row>
    <row r="1529" spans="2:9" ht="15.75" x14ac:dyDescent="0.25">
      <c r="B1529" s="338"/>
      <c r="C1529" s="29" t="s">
        <v>2011</v>
      </c>
      <c r="D1529" s="29" t="s">
        <v>2063</v>
      </c>
      <c r="E1529" s="31"/>
      <c r="F1529" s="31"/>
      <c r="G1529" s="31"/>
      <c r="H1529" s="31"/>
      <c r="I1529" s="31"/>
    </row>
    <row r="1530" spans="2:9" ht="15.75" x14ac:dyDescent="0.25">
      <c r="B1530" s="338"/>
      <c r="C1530" s="29" t="s">
        <v>2011</v>
      </c>
      <c r="D1530" s="29" t="s">
        <v>2067</v>
      </c>
      <c r="E1530" s="31"/>
      <c r="F1530" s="31"/>
      <c r="G1530" s="31"/>
      <c r="H1530" s="31"/>
      <c r="I1530" s="31"/>
    </row>
    <row r="1531" spans="2:9" ht="15.75" x14ac:dyDescent="0.25">
      <c r="B1531" s="338"/>
      <c r="C1531" s="29" t="s">
        <v>2011</v>
      </c>
      <c r="D1531" s="29" t="s">
        <v>2069</v>
      </c>
      <c r="E1531" s="31"/>
      <c r="F1531" s="31"/>
      <c r="G1531" s="31"/>
      <c r="H1531" s="31"/>
      <c r="I1531" s="31"/>
    </row>
    <row r="1532" spans="2:9" ht="15.75" x14ac:dyDescent="0.25">
      <c r="B1532" s="338"/>
      <c r="C1532" s="29" t="s">
        <v>2011</v>
      </c>
      <c r="D1532" s="29" t="s">
        <v>2071</v>
      </c>
      <c r="E1532" s="31"/>
      <c r="F1532" s="31"/>
      <c r="G1532" s="31"/>
      <c r="H1532" s="31"/>
      <c r="I1532" s="31"/>
    </row>
    <row r="1533" spans="2:9" ht="15.75" x14ac:dyDescent="0.25">
      <c r="B1533" s="338"/>
      <c r="C1533" s="29" t="s">
        <v>2011</v>
      </c>
      <c r="D1533" s="29" t="s">
        <v>2073</v>
      </c>
      <c r="E1533" s="31"/>
      <c r="F1533" s="31"/>
      <c r="G1533" s="31"/>
      <c r="H1533" s="31"/>
      <c r="I1533" s="31"/>
    </row>
    <row r="1534" spans="2:9" ht="15.75" x14ac:dyDescent="0.25">
      <c r="B1534" s="338"/>
      <c r="C1534" s="29" t="s">
        <v>2011</v>
      </c>
      <c r="D1534" s="29" t="s">
        <v>2075</v>
      </c>
      <c r="E1534" s="31"/>
      <c r="F1534" s="31"/>
      <c r="G1534" s="31"/>
      <c r="H1534" s="31"/>
      <c r="I1534" s="31"/>
    </row>
    <row r="1535" spans="2:9" ht="15.75" x14ac:dyDescent="0.25">
      <c r="B1535" s="338"/>
      <c r="C1535" s="29" t="s">
        <v>2011</v>
      </c>
      <c r="D1535" s="29" t="s">
        <v>2077</v>
      </c>
      <c r="E1535" s="31"/>
      <c r="F1535" s="31"/>
      <c r="G1535" s="31"/>
      <c r="H1535" s="31"/>
      <c r="I1535" s="31"/>
    </row>
    <row r="1536" spans="2:9" ht="15.75" x14ac:dyDescent="0.25">
      <c r="B1536" s="338"/>
      <c r="C1536" s="29" t="s">
        <v>2011</v>
      </c>
      <c r="D1536" s="29" t="s">
        <v>2079</v>
      </c>
      <c r="E1536" s="31"/>
      <c r="F1536" s="31"/>
      <c r="G1536" s="31"/>
      <c r="H1536" s="31"/>
      <c r="I1536" s="31"/>
    </row>
    <row r="1537" spans="2:9" ht="15.75" x14ac:dyDescent="0.25">
      <c r="B1537" s="338"/>
      <c r="C1537" s="29" t="s">
        <v>2011</v>
      </c>
      <c r="D1537" s="29" t="s">
        <v>2082</v>
      </c>
      <c r="E1537" s="31"/>
      <c r="F1537" s="31"/>
      <c r="G1537" s="31"/>
      <c r="H1537" s="31"/>
      <c r="I1537" s="31"/>
    </row>
    <row r="1538" spans="2:9" ht="15.75" x14ac:dyDescent="0.25">
      <c r="B1538" s="338"/>
      <c r="C1538" s="29" t="s">
        <v>2011</v>
      </c>
      <c r="D1538" s="29" t="s">
        <v>2084</v>
      </c>
      <c r="E1538" s="31"/>
      <c r="F1538" s="31"/>
      <c r="G1538" s="31"/>
      <c r="H1538" s="31"/>
      <c r="I1538" s="31"/>
    </row>
    <row r="1539" spans="2:9" ht="15.75" x14ac:dyDescent="0.25">
      <c r="B1539" s="338"/>
      <c r="C1539" s="29" t="s">
        <v>2011</v>
      </c>
      <c r="D1539" s="29" t="s">
        <v>2089</v>
      </c>
      <c r="E1539" s="31"/>
      <c r="F1539" s="31"/>
      <c r="G1539" s="31"/>
      <c r="H1539" s="31"/>
      <c r="I1539" s="31"/>
    </row>
    <row r="1540" spans="2:9" ht="15.75" x14ac:dyDescent="0.25">
      <c r="B1540" s="338"/>
      <c r="C1540" s="29" t="s">
        <v>2011</v>
      </c>
      <c r="D1540" s="29" t="s">
        <v>2119</v>
      </c>
      <c r="E1540" s="31"/>
      <c r="F1540" s="31"/>
      <c r="G1540" s="31"/>
      <c r="H1540" s="31"/>
      <c r="I1540" s="31"/>
    </row>
    <row r="1541" spans="2:9" ht="15.75" x14ac:dyDescent="0.25">
      <c r="B1541" s="338"/>
      <c r="C1541" s="29" t="s">
        <v>2011</v>
      </c>
      <c r="D1541" s="29" t="s">
        <v>2122</v>
      </c>
      <c r="E1541" s="31"/>
      <c r="F1541" s="31"/>
      <c r="G1541" s="31"/>
      <c r="H1541" s="31"/>
      <c r="I1541" s="31"/>
    </row>
    <row r="1542" spans="2:9" ht="15.75" x14ac:dyDescent="0.25">
      <c r="B1542" s="338"/>
      <c r="C1542" s="29" t="s">
        <v>2011</v>
      </c>
      <c r="D1542" s="29" t="s">
        <v>2124</v>
      </c>
      <c r="E1542" s="31"/>
      <c r="F1542" s="31"/>
      <c r="G1542" s="31"/>
      <c r="H1542" s="31"/>
      <c r="I1542" s="31"/>
    </row>
    <row r="1543" spans="2:9" ht="15.75" x14ac:dyDescent="0.25">
      <c r="B1543" s="338"/>
      <c r="C1543" s="29" t="s">
        <v>2011</v>
      </c>
      <c r="D1543" s="29" t="s">
        <v>2129</v>
      </c>
      <c r="E1543" s="31"/>
      <c r="F1543" s="31"/>
      <c r="G1543" s="31"/>
      <c r="H1543" s="31"/>
      <c r="I1543" s="31"/>
    </row>
    <row r="1544" spans="2:9" ht="15.75" x14ac:dyDescent="0.25">
      <c r="B1544" s="338"/>
      <c r="C1544" s="29" t="s">
        <v>2011</v>
      </c>
      <c r="D1544" s="29" t="s">
        <v>2135</v>
      </c>
      <c r="E1544" s="31"/>
      <c r="F1544" s="31"/>
      <c r="G1544" s="31"/>
      <c r="H1544" s="31"/>
      <c r="I1544" s="31"/>
    </row>
    <row r="1545" spans="2:9" ht="15.75" x14ac:dyDescent="0.25">
      <c r="B1545" s="338"/>
      <c r="C1545" s="29" t="s">
        <v>2011</v>
      </c>
      <c r="D1545" s="29" t="s">
        <v>2140</v>
      </c>
      <c r="E1545" s="31"/>
      <c r="F1545" s="31"/>
      <c r="G1545" s="31"/>
      <c r="H1545" s="31"/>
      <c r="I1545" s="31"/>
    </row>
    <row r="1546" spans="2:9" ht="15.75" x14ac:dyDescent="0.25">
      <c r="B1546" s="338"/>
      <c r="C1546" s="29" t="s">
        <v>2108</v>
      </c>
      <c r="D1546" s="29" t="s">
        <v>43</v>
      </c>
      <c r="E1546" s="31"/>
      <c r="F1546" s="31"/>
      <c r="G1546" s="31"/>
      <c r="H1546" s="31"/>
      <c r="I1546" s="31"/>
    </row>
    <row r="1547" spans="2:9" ht="15.75" x14ac:dyDescent="0.25">
      <c r="B1547" s="338"/>
      <c r="C1547" s="29" t="s">
        <v>2108</v>
      </c>
      <c r="D1547" s="29" t="s">
        <v>1953</v>
      </c>
      <c r="E1547" s="31"/>
      <c r="F1547" s="31"/>
      <c r="G1547" s="31"/>
      <c r="H1547" s="31"/>
      <c r="I1547" s="31"/>
    </row>
    <row r="1548" spans="2:9" ht="15.75" x14ac:dyDescent="0.25">
      <c r="B1548" s="338"/>
      <c r="C1548" s="29" t="s">
        <v>2108</v>
      </c>
      <c r="D1548" s="29" t="s">
        <v>1726</v>
      </c>
      <c r="E1548" s="31"/>
      <c r="F1548" s="31"/>
      <c r="G1548" s="31"/>
      <c r="H1548" s="31"/>
      <c r="I1548" s="31"/>
    </row>
    <row r="1549" spans="2:9" ht="15.75" x14ac:dyDescent="0.25">
      <c r="B1549" s="338"/>
      <c r="C1549" s="29" t="s">
        <v>2108</v>
      </c>
      <c r="D1549" s="29" t="s">
        <v>1723</v>
      </c>
      <c r="E1549" s="31"/>
      <c r="F1549" s="31"/>
      <c r="G1549" s="31"/>
      <c r="H1549" s="31"/>
      <c r="I1549" s="31"/>
    </row>
    <row r="1550" spans="2:9" ht="15.75" x14ac:dyDescent="0.25">
      <c r="B1550" s="338"/>
      <c r="C1550" s="29" t="s">
        <v>2108</v>
      </c>
      <c r="D1550" s="29" t="s">
        <v>2087</v>
      </c>
      <c r="E1550" s="31"/>
      <c r="F1550" s="31"/>
      <c r="G1550" s="31"/>
      <c r="H1550" s="31"/>
      <c r="I1550" s="31"/>
    </row>
    <row r="1551" spans="2:9" ht="15.75" x14ac:dyDescent="0.25">
      <c r="B1551" s="338"/>
      <c r="C1551" s="29" t="s">
        <v>2108</v>
      </c>
      <c r="D1551" s="29" t="s">
        <v>1830</v>
      </c>
      <c r="E1551" s="31"/>
      <c r="F1551" s="31"/>
      <c r="G1551" s="31"/>
      <c r="H1551" s="31"/>
      <c r="I1551" s="31"/>
    </row>
    <row r="1552" spans="2:9" ht="15.75" x14ac:dyDescent="0.25">
      <c r="B1552" s="338"/>
      <c r="C1552" s="29" t="s">
        <v>2108</v>
      </c>
      <c r="D1552" s="29" t="s">
        <v>1754</v>
      </c>
      <c r="E1552" s="31"/>
      <c r="F1552" s="31"/>
      <c r="G1552" s="31"/>
      <c r="H1552" s="31"/>
      <c r="I1552" s="31"/>
    </row>
    <row r="1553" spans="2:9" ht="15.75" x14ac:dyDescent="0.25">
      <c r="B1553" s="338"/>
      <c r="C1553" s="29" t="s">
        <v>2108</v>
      </c>
      <c r="D1553" s="29" t="s">
        <v>1901</v>
      </c>
      <c r="E1553" s="31"/>
      <c r="F1553" s="31"/>
      <c r="G1553" s="31"/>
      <c r="H1553" s="31"/>
      <c r="I1553" s="31"/>
    </row>
    <row r="1554" spans="2:9" ht="15.75" x14ac:dyDescent="0.25">
      <c r="B1554" s="338"/>
      <c r="C1554" s="29" t="s">
        <v>2108</v>
      </c>
      <c r="D1554" s="29" t="s">
        <v>2085</v>
      </c>
      <c r="E1554" s="31"/>
      <c r="F1554" s="31"/>
      <c r="G1554" s="31"/>
      <c r="H1554" s="31"/>
      <c r="I1554" s="31"/>
    </row>
    <row r="1555" spans="2:9" ht="15.75" x14ac:dyDescent="0.25">
      <c r="B1555" s="338"/>
      <c r="C1555" s="29" t="s">
        <v>2108</v>
      </c>
      <c r="D1555" s="29" t="s">
        <v>1951</v>
      </c>
      <c r="E1555" s="31"/>
      <c r="F1555" s="31"/>
      <c r="G1555" s="31"/>
      <c r="H1555" s="31"/>
      <c r="I1555" s="31"/>
    </row>
    <row r="1556" spans="2:9" ht="15.75" x14ac:dyDescent="0.25">
      <c r="B1556" s="338"/>
      <c r="C1556" s="29" t="s">
        <v>2108</v>
      </c>
      <c r="D1556" s="29" t="s">
        <v>2056</v>
      </c>
      <c r="E1556" s="31"/>
      <c r="F1556" s="31"/>
      <c r="G1556" s="31"/>
      <c r="H1556" s="31"/>
      <c r="I1556" s="31"/>
    </row>
    <row r="1557" spans="2:9" ht="15.75" x14ac:dyDescent="0.25">
      <c r="B1557" s="338"/>
      <c r="C1557" s="29" t="s">
        <v>2108</v>
      </c>
      <c r="D1557" s="29" t="s">
        <v>2131</v>
      </c>
      <c r="E1557" s="31"/>
      <c r="F1557" s="31"/>
      <c r="G1557" s="31"/>
      <c r="H1557" s="31"/>
      <c r="I1557" s="31"/>
    </row>
    <row r="1558" spans="2:9" ht="15.75" x14ac:dyDescent="0.25">
      <c r="B1558" s="338"/>
      <c r="C1558" s="29" t="s">
        <v>2108</v>
      </c>
      <c r="D1558" s="29" t="s">
        <v>2065</v>
      </c>
      <c r="E1558" s="31"/>
      <c r="F1558" s="31"/>
      <c r="G1558" s="31"/>
      <c r="H1558" s="31"/>
      <c r="I1558" s="31"/>
    </row>
    <row r="1559" spans="2:9" ht="15.75" x14ac:dyDescent="0.25">
      <c r="B1559" s="338"/>
      <c r="C1559" s="29" t="s">
        <v>2108</v>
      </c>
      <c r="D1559" s="29" t="s">
        <v>2090</v>
      </c>
      <c r="E1559" s="31"/>
      <c r="F1559" s="31"/>
      <c r="G1559" s="31"/>
      <c r="H1559" s="31"/>
      <c r="I1559" s="31"/>
    </row>
    <row r="1560" spans="2:9" ht="15.75" x14ac:dyDescent="0.25">
      <c r="B1560" s="338"/>
      <c r="C1560" s="29" t="s">
        <v>2108</v>
      </c>
      <c r="D1560" s="29" t="s">
        <v>1960</v>
      </c>
      <c r="E1560" s="31"/>
      <c r="F1560" s="31"/>
      <c r="G1560" s="31"/>
      <c r="H1560" s="31"/>
      <c r="I1560" s="31"/>
    </row>
    <row r="1561" spans="2:9" ht="15.75" x14ac:dyDescent="0.25">
      <c r="B1561" s="338"/>
      <c r="C1561" s="29" t="s">
        <v>2108</v>
      </c>
      <c r="D1561" s="29" t="s">
        <v>2028</v>
      </c>
      <c r="E1561" s="31"/>
      <c r="F1561" s="31"/>
      <c r="G1561" s="31"/>
      <c r="H1561" s="31"/>
      <c r="I1561" s="31"/>
    </row>
    <row r="1562" spans="2:9" ht="15.75" x14ac:dyDescent="0.25">
      <c r="B1562" s="338"/>
      <c r="C1562" s="29" t="s">
        <v>2108</v>
      </c>
      <c r="D1562" s="29" t="s">
        <v>1963</v>
      </c>
      <c r="E1562" s="31"/>
      <c r="F1562" s="31"/>
      <c r="G1562" s="31"/>
      <c r="H1562" s="31"/>
      <c r="I1562" s="31"/>
    </row>
    <row r="1563" spans="2:9" ht="15.75" x14ac:dyDescent="0.25">
      <c r="B1563" s="338"/>
      <c r="C1563" s="29" t="s">
        <v>2108</v>
      </c>
      <c r="D1563" s="29" t="s">
        <v>1965</v>
      </c>
      <c r="E1563" s="31"/>
      <c r="F1563" s="31"/>
      <c r="G1563" s="31"/>
      <c r="H1563" s="31"/>
      <c r="I1563" s="31"/>
    </row>
    <row r="1564" spans="2:9" ht="15.75" x14ac:dyDescent="0.25">
      <c r="B1564" s="338"/>
      <c r="C1564" s="29" t="s">
        <v>2108</v>
      </c>
      <c r="D1564" s="29" t="s">
        <v>1971</v>
      </c>
      <c r="E1564" s="31"/>
      <c r="F1564" s="31"/>
      <c r="G1564" s="31"/>
      <c r="H1564" s="31"/>
      <c r="I1564" s="31"/>
    </row>
    <row r="1565" spans="2:9" ht="15.75" x14ac:dyDescent="0.25">
      <c r="B1565" s="338"/>
      <c r="C1565" s="29" t="s">
        <v>2108</v>
      </c>
      <c r="D1565" s="29" t="s">
        <v>1975</v>
      </c>
      <c r="E1565" s="31"/>
      <c r="F1565" s="31"/>
      <c r="G1565" s="31"/>
      <c r="H1565" s="31"/>
      <c r="I1565" s="31"/>
    </row>
    <row r="1566" spans="2:9" ht="15.75" x14ac:dyDescent="0.25">
      <c r="B1566" s="338"/>
      <c r="C1566" s="29" t="s">
        <v>2108</v>
      </c>
      <c r="D1566" s="29" t="s">
        <v>2113</v>
      </c>
      <c r="E1566" s="31"/>
      <c r="F1566" s="31"/>
      <c r="G1566" s="31"/>
      <c r="H1566" s="31"/>
      <c r="I1566" s="31"/>
    </row>
    <row r="1567" spans="2:9" ht="15.75" x14ac:dyDescent="0.25">
      <c r="B1567" s="338"/>
      <c r="C1567" s="29" t="s">
        <v>2108</v>
      </c>
      <c r="D1567" s="29" t="s">
        <v>1980</v>
      </c>
      <c r="E1567" s="31"/>
      <c r="F1567" s="31"/>
      <c r="G1567" s="31"/>
      <c r="H1567" s="31"/>
      <c r="I1567" s="31"/>
    </row>
    <row r="1568" spans="2:9" ht="15.75" x14ac:dyDescent="0.25">
      <c r="B1568" s="338"/>
      <c r="C1568" s="29" t="s">
        <v>2108</v>
      </c>
      <c r="D1568" s="29" t="s">
        <v>1982</v>
      </c>
      <c r="E1568" s="31"/>
      <c r="F1568" s="31"/>
      <c r="G1568" s="31"/>
      <c r="H1568" s="31"/>
      <c r="I1568" s="31"/>
    </row>
    <row r="1569" spans="2:9" ht="15.75" x14ac:dyDescent="0.25">
      <c r="B1569" s="338"/>
      <c r="C1569" s="29" t="s">
        <v>2108</v>
      </c>
      <c r="D1569" s="29" t="s">
        <v>1987</v>
      </c>
      <c r="E1569" s="31"/>
      <c r="F1569" s="31"/>
      <c r="G1569" s="31"/>
      <c r="H1569" s="31"/>
      <c r="I1569" s="31"/>
    </row>
    <row r="1570" spans="2:9" ht="15.75" x14ac:dyDescent="0.25">
      <c r="B1570" s="338"/>
      <c r="C1570" s="29" t="s">
        <v>2108</v>
      </c>
      <c r="D1570" s="29" t="s">
        <v>1990</v>
      </c>
      <c r="E1570" s="31"/>
      <c r="F1570" s="31"/>
      <c r="G1570" s="31"/>
      <c r="H1570" s="31"/>
      <c r="I1570" s="31"/>
    </row>
    <row r="1571" spans="2:9" ht="15.75" x14ac:dyDescent="0.25">
      <c r="B1571" s="338"/>
      <c r="C1571" s="29" t="s">
        <v>2108</v>
      </c>
      <c r="D1571" s="29" t="s">
        <v>2115</v>
      </c>
      <c r="E1571" s="31"/>
      <c r="F1571" s="31"/>
      <c r="G1571" s="31"/>
      <c r="H1571" s="31"/>
      <c r="I1571" s="31"/>
    </row>
    <row r="1572" spans="2:9" ht="15.75" x14ac:dyDescent="0.25">
      <c r="B1572" s="338"/>
      <c r="C1572" s="29" t="s">
        <v>2108</v>
      </c>
      <c r="D1572" s="29" t="s">
        <v>1992</v>
      </c>
      <c r="E1572" s="31"/>
      <c r="F1572" s="31"/>
      <c r="G1572" s="31"/>
      <c r="H1572" s="31"/>
      <c r="I1572" s="31"/>
    </row>
    <row r="1573" spans="2:9" ht="15.75" x14ac:dyDescent="0.25">
      <c r="B1573" s="338"/>
      <c r="C1573" s="29" t="s">
        <v>2108</v>
      </c>
      <c r="D1573" s="29" t="s">
        <v>1997</v>
      </c>
      <c r="E1573" s="31"/>
      <c r="F1573" s="31"/>
      <c r="G1573" s="31"/>
      <c r="H1573" s="31"/>
      <c r="I1573" s="31"/>
    </row>
    <row r="1574" spans="2:9" ht="15.75" x14ac:dyDescent="0.25">
      <c r="B1574" s="338"/>
      <c r="C1574" s="29" t="s">
        <v>2108</v>
      </c>
      <c r="D1574" s="29" t="s">
        <v>2000</v>
      </c>
      <c r="E1574" s="31"/>
      <c r="F1574" s="31"/>
      <c r="G1574" s="31"/>
      <c r="H1574" s="31"/>
      <c r="I1574" s="31"/>
    </row>
    <row r="1575" spans="2:9" ht="15.75" x14ac:dyDescent="0.25">
      <c r="B1575" s="338"/>
      <c r="C1575" s="29" t="s">
        <v>2108</v>
      </c>
      <c r="D1575" s="29" t="s">
        <v>2002</v>
      </c>
      <c r="E1575" s="31"/>
      <c r="F1575" s="31"/>
      <c r="G1575" s="31"/>
      <c r="H1575" s="31"/>
      <c r="I1575" s="31"/>
    </row>
    <row r="1576" spans="2:9" ht="15.75" x14ac:dyDescent="0.25">
      <c r="B1576" s="338"/>
      <c r="C1576" s="29" t="s">
        <v>2108</v>
      </c>
      <c r="D1576" s="29" t="s">
        <v>2004</v>
      </c>
      <c r="E1576" s="31"/>
      <c r="F1576" s="31"/>
      <c r="G1576" s="31"/>
      <c r="H1576" s="31"/>
      <c r="I1576" s="31"/>
    </row>
    <row r="1577" spans="2:9" ht="15.75" x14ac:dyDescent="0.25">
      <c r="B1577" s="338"/>
      <c r="C1577" s="29" t="s">
        <v>2108</v>
      </c>
      <c r="D1577" s="29" t="s">
        <v>2006</v>
      </c>
      <c r="E1577" s="31"/>
      <c r="F1577" s="31"/>
      <c r="G1577" s="31"/>
      <c r="H1577" s="31"/>
      <c r="I1577" s="31"/>
    </row>
    <row r="1578" spans="2:9" ht="15.75" x14ac:dyDescent="0.25">
      <c r="B1578" s="338"/>
      <c r="C1578" s="29" t="s">
        <v>2108</v>
      </c>
      <c r="D1578" s="29" t="s">
        <v>2133</v>
      </c>
      <c r="E1578" s="31"/>
      <c r="F1578" s="31"/>
      <c r="G1578" s="31"/>
      <c r="H1578" s="31"/>
      <c r="I1578" s="31"/>
    </row>
    <row r="1579" spans="2:9" ht="15.75" x14ac:dyDescent="0.25">
      <c r="B1579" s="338"/>
      <c r="C1579" s="29" t="s">
        <v>2108</v>
      </c>
      <c r="D1579" s="29" t="s">
        <v>2137</v>
      </c>
      <c r="E1579" s="31"/>
      <c r="F1579" s="31"/>
      <c r="G1579" s="31"/>
      <c r="H1579" s="31"/>
      <c r="I1579" s="31"/>
    </row>
    <row r="1580" spans="2:9" ht="15.75" x14ac:dyDescent="0.25">
      <c r="B1580" s="338"/>
      <c r="C1580" s="29" t="s">
        <v>2108</v>
      </c>
      <c r="D1580" s="29" t="s">
        <v>2015</v>
      </c>
      <c r="E1580" s="31"/>
      <c r="F1580" s="31"/>
      <c r="G1580" s="31"/>
      <c r="H1580" s="31"/>
      <c r="I1580" s="31"/>
    </row>
    <row r="1581" spans="2:9" ht="15.75" x14ac:dyDescent="0.25">
      <c r="B1581" s="338"/>
      <c r="C1581" s="29" t="s">
        <v>2108</v>
      </c>
      <c r="D1581" s="29" t="s">
        <v>2017</v>
      </c>
      <c r="E1581" s="31"/>
      <c r="F1581" s="31"/>
      <c r="G1581" s="31"/>
      <c r="H1581" s="31"/>
      <c r="I1581" s="31"/>
    </row>
    <row r="1582" spans="2:9" ht="15.75" x14ac:dyDescent="0.25">
      <c r="B1582" s="338"/>
      <c r="C1582" s="29" t="s">
        <v>2108</v>
      </c>
      <c r="D1582" s="29" t="s">
        <v>2019</v>
      </c>
      <c r="E1582" s="31"/>
      <c r="F1582" s="31"/>
      <c r="G1582" s="31"/>
      <c r="H1582" s="31"/>
      <c r="I1582" s="31"/>
    </row>
    <row r="1583" spans="2:9" ht="15.75" x14ac:dyDescent="0.25">
      <c r="B1583" s="338"/>
      <c r="C1583" s="29" t="s">
        <v>2108</v>
      </c>
      <c r="D1583" s="29" t="s">
        <v>2021</v>
      </c>
      <c r="E1583" s="31"/>
      <c r="F1583" s="31"/>
      <c r="G1583" s="31"/>
      <c r="H1583" s="31"/>
      <c r="I1583" s="31"/>
    </row>
    <row r="1584" spans="2:9" ht="15.75" x14ac:dyDescent="0.25">
      <c r="B1584" s="338"/>
      <c r="C1584" s="29" t="s">
        <v>2108</v>
      </c>
      <c r="D1584" s="29" t="s">
        <v>2030</v>
      </c>
      <c r="E1584" s="31"/>
      <c r="F1584" s="31"/>
      <c r="G1584" s="31"/>
      <c r="H1584" s="31"/>
      <c r="I1584" s="31"/>
    </row>
    <row r="1585" spans="2:9" ht="15.75" x14ac:dyDescent="0.25">
      <c r="B1585" s="338"/>
      <c r="C1585" s="29" t="s">
        <v>2108</v>
      </c>
      <c r="D1585" s="29" t="s">
        <v>2032</v>
      </c>
      <c r="E1585" s="31"/>
      <c r="F1585" s="31"/>
      <c r="G1585" s="31"/>
      <c r="H1585" s="31"/>
      <c r="I1585" s="31"/>
    </row>
    <row r="1586" spans="2:9" ht="15.75" x14ac:dyDescent="0.25">
      <c r="B1586" s="338"/>
      <c r="C1586" s="29" t="s">
        <v>2108</v>
      </c>
      <c r="D1586" s="29" t="s">
        <v>2034</v>
      </c>
      <c r="E1586" s="31"/>
      <c r="F1586" s="31"/>
      <c r="G1586" s="31"/>
      <c r="H1586" s="31"/>
      <c r="I1586" s="31"/>
    </row>
    <row r="1587" spans="2:9" ht="15.75" x14ac:dyDescent="0.25">
      <c r="B1587" s="338"/>
      <c r="C1587" s="29" t="s">
        <v>2108</v>
      </c>
      <c r="D1587" s="29" t="s">
        <v>2036</v>
      </c>
      <c r="E1587" s="31"/>
      <c r="F1587" s="31"/>
      <c r="G1587" s="31"/>
      <c r="H1587" s="31"/>
      <c r="I1587" s="31"/>
    </row>
    <row r="1588" spans="2:9" ht="15.75" x14ac:dyDescent="0.25">
      <c r="B1588" s="338"/>
      <c r="C1588" s="29" t="s">
        <v>2108</v>
      </c>
      <c r="D1588" s="29" t="s">
        <v>2038</v>
      </c>
      <c r="E1588" s="31"/>
      <c r="F1588" s="31"/>
      <c r="G1588" s="31"/>
      <c r="H1588" s="31"/>
      <c r="I1588" s="31"/>
    </row>
    <row r="1589" spans="2:9" ht="15.75" x14ac:dyDescent="0.25">
      <c r="B1589" s="338"/>
      <c r="C1589" s="29" t="s">
        <v>2108</v>
      </c>
      <c r="D1589" s="29" t="s">
        <v>2040</v>
      </c>
      <c r="E1589" s="31"/>
      <c r="F1589" s="31"/>
      <c r="G1589" s="31"/>
      <c r="H1589" s="31"/>
      <c r="I1589" s="31"/>
    </row>
    <row r="1590" spans="2:9" ht="15.75" x14ac:dyDescent="0.25">
      <c r="B1590" s="338"/>
      <c r="C1590" s="29" t="s">
        <v>2108</v>
      </c>
      <c r="D1590" s="29" t="s">
        <v>2043</v>
      </c>
      <c r="E1590" s="31"/>
      <c r="F1590" s="31"/>
      <c r="G1590" s="31"/>
      <c r="H1590" s="31"/>
      <c r="I1590" s="31"/>
    </row>
    <row r="1591" spans="2:9" ht="15.75" x14ac:dyDescent="0.25">
      <c r="B1591" s="338"/>
      <c r="C1591" s="29" t="s">
        <v>2108</v>
      </c>
      <c r="D1591" s="29" t="s">
        <v>2059</v>
      </c>
      <c r="E1591" s="31"/>
      <c r="F1591" s="31"/>
      <c r="G1591" s="31"/>
      <c r="H1591" s="31"/>
      <c r="I1591" s="31"/>
    </row>
    <row r="1592" spans="2:9" ht="15.75" x14ac:dyDescent="0.25">
      <c r="B1592" s="338"/>
      <c r="C1592" s="29" t="s">
        <v>2108</v>
      </c>
      <c r="D1592" s="29" t="s">
        <v>2061</v>
      </c>
      <c r="E1592" s="31"/>
      <c r="F1592" s="31"/>
      <c r="G1592" s="31"/>
      <c r="H1592" s="31"/>
      <c r="I1592" s="31"/>
    </row>
    <row r="1593" spans="2:9" ht="15.75" x14ac:dyDescent="0.25">
      <c r="B1593" s="338"/>
      <c r="C1593" s="29" t="s">
        <v>2108</v>
      </c>
      <c r="D1593" s="29" t="s">
        <v>2063</v>
      </c>
      <c r="E1593" s="31"/>
      <c r="F1593" s="31"/>
      <c r="G1593" s="31"/>
      <c r="H1593" s="31"/>
      <c r="I1593" s="31"/>
    </row>
    <row r="1594" spans="2:9" ht="15.75" x14ac:dyDescent="0.25">
      <c r="B1594" s="338"/>
      <c r="C1594" s="29" t="s">
        <v>2108</v>
      </c>
      <c r="D1594" s="29" t="s">
        <v>2067</v>
      </c>
      <c r="E1594" s="31"/>
      <c r="F1594" s="31"/>
      <c r="G1594" s="31"/>
      <c r="H1594" s="31"/>
      <c r="I1594" s="31"/>
    </row>
    <row r="1595" spans="2:9" ht="15.75" x14ac:dyDescent="0.25">
      <c r="B1595" s="338"/>
      <c r="C1595" s="29" t="s">
        <v>2108</v>
      </c>
      <c r="D1595" s="29" t="s">
        <v>2069</v>
      </c>
      <c r="E1595" s="31"/>
      <c r="F1595" s="31"/>
      <c r="G1595" s="31"/>
      <c r="H1595" s="31"/>
      <c r="I1595" s="31"/>
    </row>
    <row r="1596" spans="2:9" ht="15.75" x14ac:dyDescent="0.25">
      <c r="B1596" s="338"/>
      <c r="C1596" s="29" t="s">
        <v>2108</v>
      </c>
      <c r="D1596" s="29" t="s">
        <v>2071</v>
      </c>
      <c r="E1596" s="31"/>
      <c r="F1596" s="31"/>
      <c r="G1596" s="31"/>
      <c r="H1596" s="31"/>
      <c r="I1596" s="31"/>
    </row>
    <row r="1597" spans="2:9" ht="15.75" x14ac:dyDescent="0.25">
      <c r="B1597" s="338"/>
      <c r="C1597" s="29" t="s">
        <v>2108</v>
      </c>
      <c r="D1597" s="29" t="s">
        <v>2073</v>
      </c>
      <c r="E1597" s="31"/>
      <c r="F1597" s="31"/>
      <c r="G1597" s="31"/>
      <c r="H1597" s="31"/>
      <c r="I1597" s="31"/>
    </row>
    <row r="1598" spans="2:9" ht="15.75" x14ac:dyDescent="0.25">
      <c r="B1598" s="338"/>
      <c r="C1598" s="29" t="s">
        <v>2108</v>
      </c>
      <c r="D1598" s="29" t="s">
        <v>2075</v>
      </c>
      <c r="E1598" s="31"/>
      <c r="F1598" s="31"/>
      <c r="G1598" s="31"/>
      <c r="H1598" s="31"/>
      <c r="I1598" s="31"/>
    </row>
    <row r="1599" spans="2:9" ht="15.75" x14ac:dyDescent="0.25">
      <c r="B1599" s="338"/>
      <c r="C1599" s="29" t="s">
        <v>2108</v>
      </c>
      <c r="D1599" s="29" t="s">
        <v>2077</v>
      </c>
      <c r="E1599" s="31"/>
      <c r="F1599" s="31"/>
      <c r="G1599" s="31"/>
      <c r="H1599" s="31"/>
      <c r="I1599" s="31"/>
    </row>
    <row r="1600" spans="2:9" ht="15.75" x14ac:dyDescent="0.25">
      <c r="B1600" s="338"/>
      <c r="C1600" s="29" t="s">
        <v>2108</v>
      </c>
      <c r="D1600" s="29" t="s">
        <v>2079</v>
      </c>
      <c r="E1600" s="31"/>
      <c r="F1600" s="31"/>
      <c r="G1600" s="31"/>
      <c r="H1600" s="31"/>
      <c r="I1600" s="31"/>
    </row>
    <row r="1601" spans="2:9" ht="15.75" x14ac:dyDescent="0.25">
      <c r="B1601" s="338"/>
      <c r="C1601" s="29" t="s">
        <v>2108</v>
      </c>
      <c r="D1601" s="29" t="s">
        <v>2082</v>
      </c>
      <c r="E1601" s="31"/>
      <c r="F1601" s="31"/>
      <c r="G1601" s="31"/>
      <c r="H1601" s="31"/>
      <c r="I1601" s="31"/>
    </row>
    <row r="1602" spans="2:9" ht="15.75" x14ac:dyDescent="0.25">
      <c r="B1602" s="338"/>
      <c r="C1602" s="29" t="s">
        <v>2108</v>
      </c>
      <c r="D1602" s="29" t="s">
        <v>2084</v>
      </c>
      <c r="E1602" s="31"/>
      <c r="F1602" s="31"/>
      <c r="G1602" s="31"/>
      <c r="H1602" s="31"/>
      <c r="I1602" s="31"/>
    </row>
    <row r="1603" spans="2:9" ht="15.75" x14ac:dyDescent="0.25">
      <c r="B1603" s="338"/>
      <c r="C1603" s="29" t="s">
        <v>2108</v>
      </c>
      <c r="D1603" s="29" t="s">
        <v>2089</v>
      </c>
      <c r="E1603" s="31"/>
      <c r="F1603" s="31"/>
      <c r="G1603" s="31"/>
      <c r="H1603" s="31"/>
      <c r="I1603" s="31"/>
    </row>
    <row r="1604" spans="2:9" ht="15.75" x14ac:dyDescent="0.25">
      <c r="B1604" s="338"/>
      <c r="C1604" s="29" t="s">
        <v>2108</v>
      </c>
      <c r="D1604" s="29" t="s">
        <v>2119</v>
      </c>
      <c r="E1604" s="31"/>
      <c r="F1604" s="31"/>
      <c r="G1604" s="31"/>
      <c r="H1604" s="31"/>
      <c r="I1604" s="31"/>
    </row>
    <row r="1605" spans="2:9" ht="15.75" x14ac:dyDescent="0.25">
      <c r="B1605" s="338"/>
      <c r="C1605" s="29" t="s">
        <v>2108</v>
      </c>
      <c r="D1605" s="29" t="s">
        <v>2122</v>
      </c>
      <c r="E1605" s="31"/>
      <c r="F1605" s="31"/>
      <c r="G1605" s="31"/>
      <c r="H1605" s="31"/>
      <c r="I1605" s="31"/>
    </row>
    <row r="1606" spans="2:9" ht="15.75" x14ac:dyDescent="0.25">
      <c r="B1606" s="338"/>
      <c r="C1606" s="29" t="s">
        <v>2108</v>
      </c>
      <c r="D1606" s="29" t="s">
        <v>2124</v>
      </c>
      <c r="E1606" s="31"/>
      <c r="F1606" s="31"/>
      <c r="G1606" s="31"/>
      <c r="H1606" s="31"/>
      <c r="I1606" s="31"/>
    </row>
    <row r="1607" spans="2:9" ht="15.75" x14ac:dyDescent="0.25">
      <c r="B1607" s="338"/>
      <c r="C1607" s="29" t="s">
        <v>2108</v>
      </c>
      <c r="D1607" s="29" t="s">
        <v>2129</v>
      </c>
      <c r="E1607" s="31"/>
      <c r="F1607" s="31"/>
      <c r="G1607" s="31"/>
      <c r="H1607" s="31"/>
      <c r="I1607" s="31"/>
    </row>
    <row r="1608" spans="2:9" ht="15.75" x14ac:dyDescent="0.25">
      <c r="B1608" s="338"/>
      <c r="C1608" s="29" t="s">
        <v>2108</v>
      </c>
      <c r="D1608" s="29" t="s">
        <v>2135</v>
      </c>
      <c r="E1608" s="31"/>
      <c r="F1608" s="31"/>
      <c r="G1608" s="31"/>
      <c r="H1608" s="31"/>
      <c r="I1608" s="31"/>
    </row>
    <row r="1609" spans="2:9" ht="15.75" x14ac:dyDescent="0.25">
      <c r="B1609" s="338"/>
      <c r="C1609" s="29" t="s">
        <v>2108</v>
      </c>
      <c r="D1609" s="29" t="s">
        <v>2140</v>
      </c>
      <c r="E1609" s="31"/>
      <c r="F1609" s="31"/>
      <c r="G1609" s="31"/>
      <c r="H1609" s="31"/>
      <c r="I1609" s="31"/>
    </row>
    <row r="1610" spans="2:9" ht="15.75" x14ac:dyDescent="0.25">
      <c r="B1610" s="338"/>
      <c r="C1610" s="29" t="s">
        <v>2157</v>
      </c>
      <c r="D1610" s="29" t="s">
        <v>43</v>
      </c>
      <c r="E1610" s="31"/>
      <c r="F1610" s="31"/>
      <c r="G1610" s="31"/>
      <c r="H1610" s="31"/>
      <c r="I1610" s="31"/>
    </row>
    <row r="1611" spans="2:9" ht="15.75" x14ac:dyDescent="0.25">
      <c r="B1611" s="338"/>
      <c r="C1611" s="29" t="s">
        <v>2157</v>
      </c>
      <c r="D1611" s="29" t="s">
        <v>1953</v>
      </c>
      <c r="E1611" s="31"/>
      <c r="F1611" s="31"/>
      <c r="G1611" s="31"/>
      <c r="H1611" s="31"/>
      <c r="I1611" s="31"/>
    </row>
    <row r="1612" spans="2:9" ht="15.75" x14ac:dyDescent="0.25">
      <c r="B1612" s="338"/>
      <c r="C1612" s="29" t="s">
        <v>2157</v>
      </c>
      <c r="D1612" s="29" t="s">
        <v>1726</v>
      </c>
      <c r="E1612" s="31"/>
      <c r="F1612" s="31"/>
      <c r="G1612" s="31"/>
      <c r="H1612" s="31"/>
      <c r="I1612" s="31"/>
    </row>
    <row r="1613" spans="2:9" ht="15.75" x14ac:dyDescent="0.25">
      <c r="B1613" s="338"/>
      <c r="C1613" s="29" t="s">
        <v>2157</v>
      </c>
      <c r="D1613" s="29" t="s">
        <v>1723</v>
      </c>
      <c r="E1613" s="31"/>
      <c r="F1613" s="31"/>
      <c r="G1613" s="31"/>
      <c r="H1613" s="31"/>
      <c r="I1613" s="31"/>
    </row>
    <row r="1614" spans="2:9" ht="15.75" x14ac:dyDescent="0.25">
      <c r="B1614" s="338"/>
      <c r="C1614" s="29" t="s">
        <v>2157</v>
      </c>
      <c r="D1614" s="29" t="s">
        <v>2087</v>
      </c>
      <c r="E1614" s="31"/>
      <c r="F1614" s="31"/>
      <c r="G1614" s="31"/>
      <c r="H1614" s="31"/>
      <c r="I1614" s="31"/>
    </row>
    <row r="1615" spans="2:9" ht="15.75" x14ac:dyDescent="0.25">
      <c r="B1615" s="338"/>
      <c r="C1615" s="29" t="s">
        <v>2157</v>
      </c>
      <c r="D1615" s="29" t="s">
        <v>1830</v>
      </c>
      <c r="E1615" s="31"/>
      <c r="F1615" s="31"/>
      <c r="G1615" s="31"/>
      <c r="H1615" s="31"/>
      <c r="I1615" s="31"/>
    </row>
    <row r="1616" spans="2:9" ht="15.75" x14ac:dyDescent="0.25">
      <c r="B1616" s="338"/>
      <c r="C1616" s="29" t="s">
        <v>2157</v>
      </c>
      <c r="D1616" s="29" t="s">
        <v>1754</v>
      </c>
      <c r="E1616" s="31"/>
      <c r="F1616" s="31"/>
      <c r="G1616" s="31"/>
      <c r="H1616" s="31"/>
      <c r="I1616" s="31"/>
    </row>
    <row r="1617" spans="2:9" ht="15.75" x14ac:dyDescent="0.25">
      <c r="B1617" s="338"/>
      <c r="C1617" s="29" t="s">
        <v>2157</v>
      </c>
      <c r="D1617" s="29" t="s">
        <v>1901</v>
      </c>
      <c r="E1617" s="31"/>
      <c r="F1617" s="31"/>
      <c r="G1617" s="31"/>
      <c r="H1617" s="31"/>
      <c r="I1617" s="31"/>
    </row>
    <row r="1618" spans="2:9" ht="15.75" x14ac:dyDescent="0.25">
      <c r="B1618" s="338"/>
      <c r="C1618" s="29" t="s">
        <v>2157</v>
      </c>
      <c r="D1618" s="29" t="s">
        <v>2085</v>
      </c>
      <c r="E1618" s="31"/>
      <c r="F1618" s="31"/>
      <c r="G1618" s="31"/>
      <c r="H1618" s="31"/>
      <c r="I1618" s="31"/>
    </row>
    <row r="1619" spans="2:9" ht="15.75" x14ac:dyDescent="0.25">
      <c r="B1619" s="338"/>
      <c r="C1619" s="29" t="s">
        <v>2157</v>
      </c>
      <c r="D1619" s="29" t="s">
        <v>1951</v>
      </c>
      <c r="E1619" s="31"/>
      <c r="F1619" s="31"/>
      <c r="G1619" s="31"/>
      <c r="H1619" s="31"/>
      <c r="I1619" s="31"/>
    </row>
    <row r="1620" spans="2:9" ht="15.75" x14ac:dyDescent="0.25">
      <c r="B1620" s="338"/>
      <c r="C1620" s="29" t="s">
        <v>2157</v>
      </c>
      <c r="D1620" s="29" t="s">
        <v>2056</v>
      </c>
      <c r="E1620" s="31"/>
      <c r="F1620" s="31"/>
      <c r="G1620" s="31"/>
      <c r="H1620" s="31"/>
      <c r="I1620" s="31"/>
    </row>
    <row r="1621" spans="2:9" ht="15.75" x14ac:dyDescent="0.25">
      <c r="B1621" s="338"/>
      <c r="C1621" s="29" t="s">
        <v>2157</v>
      </c>
      <c r="D1621" s="29" t="s">
        <v>2131</v>
      </c>
      <c r="E1621" s="31"/>
      <c r="F1621" s="31"/>
      <c r="G1621" s="31"/>
      <c r="H1621" s="31"/>
      <c r="I1621" s="31"/>
    </row>
    <row r="1622" spans="2:9" ht="15.75" x14ac:dyDescent="0.25">
      <c r="B1622" s="338"/>
      <c r="C1622" s="29" t="s">
        <v>2157</v>
      </c>
      <c r="D1622" s="29" t="s">
        <v>2065</v>
      </c>
      <c r="E1622" s="31"/>
      <c r="F1622" s="31"/>
      <c r="G1622" s="31"/>
      <c r="H1622" s="31"/>
      <c r="I1622" s="31"/>
    </row>
    <row r="1623" spans="2:9" ht="15.75" x14ac:dyDescent="0.25">
      <c r="B1623" s="338"/>
      <c r="C1623" s="29" t="s">
        <v>2157</v>
      </c>
      <c r="D1623" s="29" t="s">
        <v>2090</v>
      </c>
      <c r="E1623" s="31"/>
      <c r="F1623" s="31"/>
      <c r="G1623" s="31"/>
      <c r="H1623" s="31"/>
      <c r="I1623" s="31"/>
    </row>
    <row r="1624" spans="2:9" ht="15.75" x14ac:dyDescent="0.25">
      <c r="B1624" s="338"/>
      <c r="C1624" s="29" t="s">
        <v>2157</v>
      </c>
      <c r="D1624" s="29" t="s">
        <v>1960</v>
      </c>
      <c r="E1624" s="31"/>
      <c r="F1624" s="31"/>
      <c r="G1624" s="31"/>
      <c r="H1624" s="31"/>
      <c r="I1624" s="31"/>
    </row>
    <row r="1625" spans="2:9" ht="15.75" x14ac:dyDescent="0.25">
      <c r="B1625" s="338"/>
      <c r="C1625" s="29" t="s">
        <v>2157</v>
      </c>
      <c r="D1625" s="29" t="s">
        <v>2028</v>
      </c>
      <c r="E1625" s="31"/>
      <c r="F1625" s="31"/>
      <c r="G1625" s="31"/>
      <c r="H1625" s="31"/>
      <c r="I1625" s="31"/>
    </row>
    <row r="1626" spans="2:9" ht="15.75" x14ac:dyDescent="0.25">
      <c r="B1626" s="338"/>
      <c r="C1626" s="29" t="s">
        <v>2157</v>
      </c>
      <c r="D1626" s="29" t="s">
        <v>1963</v>
      </c>
      <c r="E1626" s="31"/>
      <c r="F1626" s="31"/>
      <c r="G1626" s="31"/>
      <c r="H1626" s="31"/>
      <c r="I1626" s="31"/>
    </row>
    <row r="1627" spans="2:9" ht="15.75" x14ac:dyDescent="0.25">
      <c r="B1627" s="338"/>
      <c r="C1627" s="29" t="s">
        <v>2157</v>
      </c>
      <c r="D1627" s="29" t="s">
        <v>1965</v>
      </c>
      <c r="E1627" s="31"/>
      <c r="F1627" s="31"/>
      <c r="G1627" s="31"/>
      <c r="H1627" s="31"/>
      <c r="I1627" s="31"/>
    </row>
    <row r="1628" spans="2:9" ht="15.75" x14ac:dyDescent="0.25">
      <c r="B1628" s="338"/>
      <c r="C1628" s="29" t="s">
        <v>2157</v>
      </c>
      <c r="D1628" s="29" t="s">
        <v>1971</v>
      </c>
      <c r="E1628" s="31"/>
      <c r="F1628" s="31"/>
      <c r="G1628" s="31"/>
      <c r="H1628" s="31"/>
      <c r="I1628" s="31"/>
    </row>
    <row r="1629" spans="2:9" ht="15.75" x14ac:dyDescent="0.25">
      <c r="B1629" s="338"/>
      <c r="C1629" s="29" t="s">
        <v>2157</v>
      </c>
      <c r="D1629" s="29" t="s">
        <v>1975</v>
      </c>
      <c r="E1629" s="31"/>
      <c r="F1629" s="31"/>
      <c r="G1629" s="31"/>
      <c r="H1629" s="31"/>
      <c r="I1629" s="31"/>
    </row>
    <row r="1630" spans="2:9" ht="15.75" x14ac:dyDescent="0.25">
      <c r="B1630" s="338"/>
      <c r="C1630" s="29" t="s">
        <v>2157</v>
      </c>
      <c r="D1630" s="29" t="s">
        <v>2113</v>
      </c>
      <c r="E1630" s="31"/>
      <c r="F1630" s="31"/>
      <c r="G1630" s="31"/>
      <c r="H1630" s="31"/>
      <c r="I1630" s="31"/>
    </row>
    <row r="1631" spans="2:9" ht="15.75" x14ac:dyDescent="0.25">
      <c r="B1631" s="338"/>
      <c r="C1631" s="29" t="s">
        <v>2157</v>
      </c>
      <c r="D1631" s="29" t="s">
        <v>1980</v>
      </c>
      <c r="E1631" s="31"/>
      <c r="F1631" s="31"/>
      <c r="G1631" s="31"/>
      <c r="H1631" s="31"/>
      <c r="I1631" s="31"/>
    </row>
    <row r="1632" spans="2:9" ht="15.75" x14ac:dyDescent="0.25">
      <c r="B1632" s="338"/>
      <c r="C1632" s="29" t="s">
        <v>2157</v>
      </c>
      <c r="D1632" s="29" t="s">
        <v>1982</v>
      </c>
      <c r="E1632" s="31"/>
      <c r="F1632" s="31"/>
      <c r="G1632" s="31"/>
      <c r="H1632" s="31"/>
      <c r="I1632" s="31"/>
    </row>
    <row r="1633" spans="2:9" ht="15.75" x14ac:dyDescent="0.25">
      <c r="B1633" s="338"/>
      <c r="C1633" s="29" t="s">
        <v>2157</v>
      </c>
      <c r="D1633" s="29" t="s">
        <v>1987</v>
      </c>
      <c r="E1633" s="31"/>
      <c r="F1633" s="31"/>
      <c r="G1633" s="31"/>
      <c r="H1633" s="31"/>
      <c r="I1633" s="31"/>
    </row>
    <row r="1634" spans="2:9" ht="15.75" x14ac:dyDescent="0.25">
      <c r="B1634" s="338"/>
      <c r="C1634" s="29" t="s">
        <v>2157</v>
      </c>
      <c r="D1634" s="29" t="s">
        <v>1990</v>
      </c>
      <c r="E1634" s="31"/>
      <c r="F1634" s="31"/>
      <c r="G1634" s="31"/>
      <c r="H1634" s="31"/>
      <c r="I1634" s="31"/>
    </row>
    <row r="1635" spans="2:9" ht="15.75" x14ac:dyDescent="0.25">
      <c r="B1635" s="338"/>
      <c r="C1635" s="29" t="s">
        <v>2157</v>
      </c>
      <c r="D1635" s="29" t="s">
        <v>2115</v>
      </c>
      <c r="E1635" s="31"/>
      <c r="F1635" s="31"/>
      <c r="G1635" s="31"/>
      <c r="H1635" s="31"/>
      <c r="I1635" s="31"/>
    </row>
    <row r="1636" spans="2:9" ht="15.75" x14ac:dyDescent="0.25">
      <c r="B1636" s="338"/>
      <c r="C1636" s="29" t="s">
        <v>2157</v>
      </c>
      <c r="D1636" s="29" t="s">
        <v>1992</v>
      </c>
      <c r="E1636" s="31"/>
      <c r="F1636" s="31"/>
      <c r="G1636" s="31"/>
      <c r="H1636" s="31"/>
      <c r="I1636" s="31"/>
    </row>
    <row r="1637" spans="2:9" ht="15.75" x14ac:dyDescent="0.25">
      <c r="B1637" s="338"/>
      <c r="C1637" s="29" t="s">
        <v>2157</v>
      </c>
      <c r="D1637" s="29" t="s">
        <v>1997</v>
      </c>
      <c r="E1637" s="31"/>
      <c r="F1637" s="31"/>
      <c r="G1637" s="31"/>
      <c r="H1637" s="31"/>
      <c r="I1637" s="31"/>
    </row>
    <row r="1638" spans="2:9" ht="15.75" x14ac:dyDescent="0.25">
      <c r="B1638" s="338"/>
      <c r="C1638" s="29" t="s">
        <v>2157</v>
      </c>
      <c r="D1638" s="29" t="s">
        <v>2000</v>
      </c>
      <c r="E1638" s="31"/>
      <c r="F1638" s="31"/>
      <c r="G1638" s="31"/>
      <c r="H1638" s="31"/>
      <c r="I1638" s="31"/>
    </row>
    <row r="1639" spans="2:9" ht="15.75" x14ac:dyDescent="0.25">
      <c r="B1639" s="338"/>
      <c r="C1639" s="29" t="s">
        <v>2157</v>
      </c>
      <c r="D1639" s="29" t="s">
        <v>2002</v>
      </c>
      <c r="E1639" s="31"/>
      <c r="F1639" s="31"/>
      <c r="G1639" s="31"/>
      <c r="H1639" s="31"/>
      <c r="I1639" s="31"/>
    </row>
    <row r="1640" spans="2:9" ht="15.75" x14ac:dyDescent="0.25">
      <c r="B1640" s="338"/>
      <c r="C1640" s="29" t="s">
        <v>2157</v>
      </c>
      <c r="D1640" s="29" t="s">
        <v>2004</v>
      </c>
      <c r="E1640" s="31"/>
      <c r="F1640" s="31"/>
      <c r="G1640" s="31"/>
      <c r="H1640" s="31"/>
      <c r="I1640" s="31"/>
    </row>
    <row r="1641" spans="2:9" ht="15.75" x14ac:dyDescent="0.25">
      <c r="B1641" s="338"/>
      <c r="C1641" s="29" t="s">
        <v>2157</v>
      </c>
      <c r="D1641" s="29" t="s">
        <v>2006</v>
      </c>
      <c r="E1641" s="31"/>
      <c r="F1641" s="31"/>
      <c r="G1641" s="31"/>
      <c r="H1641" s="31"/>
      <c r="I1641" s="31"/>
    </row>
    <row r="1642" spans="2:9" ht="15.75" x14ac:dyDescent="0.25">
      <c r="B1642" s="338"/>
      <c r="C1642" s="29" t="s">
        <v>2157</v>
      </c>
      <c r="D1642" s="29" t="s">
        <v>2133</v>
      </c>
      <c r="E1642" s="31"/>
      <c r="F1642" s="31"/>
      <c r="G1642" s="31"/>
      <c r="H1642" s="31"/>
      <c r="I1642" s="31"/>
    </row>
    <row r="1643" spans="2:9" ht="15.75" x14ac:dyDescent="0.25">
      <c r="B1643" s="338"/>
      <c r="C1643" s="29" t="s">
        <v>2157</v>
      </c>
      <c r="D1643" s="29" t="s">
        <v>2137</v>
      </c>
      <c r="E1643" s="31"/>
      <c r="F1643" s="31"/>
      <c r="G1643" s="31"/>
      <c r="H1643" s="31"/>
      <c r="I1643" s="31"/>
    </row>
    <row r="1644" spans="2:9" ht="15.75" x14ac:dyDescent="0.25">
      <c r="B1644" s="338"/>
      <c r="C1644" s="29" t="s">
        <v>2157</v>
      </c>
      <c r="D1644" s="29" t="s">
        <v>2015</v>
      </c>
      <c r="E1644" s="31"/>
      <c r="F1644" s="31"/>
      <c r="G1644" s="31"/>
      <c r="H1644" s="31"/>
      <c r="I1644" s="31"/>
    </row>
    <row r="1645" spans="2:9" ht="15.75" x14ac:dyDescent="0.25">
      <c r="B1645" s="338"/>
      <c r="C1645" s="29" t="s">
        <v>2157</v>
      </c>
      <c r="D1645" s="29" t="s">
        <v>2017</v>
      </c>
      <c r="E1645" s="31"/>
      <c r="F1645" s="31"/>
      <c r="G1645" s="31"/>
      <c r="H1645" s="31"/>
      <c r="I1645" s="31"/>
    </row>
    <row r="1646" spans="2:9" ht="15.75" x14ac:dyDescent="0.25">
      <c r="B1646" s="338"/>
      <c r="C1646" s="29" t="s">
        <v>2157</v>
      </c>
      <c r="D1646" s="29" t="s">
        <v>2019</v>
      </c>
      <c r="E1646" s="31"/>
      <c r="F1646" s="31"/>
      <c r="G1646" s="31"/>
      <c r="H1646" s="31"/>
      <c r="I1646" s="31"/>
    </row>
    <row r="1647" spans="2:9" ht="15.75" x14ac:dyDescent="0.25">
      <c r="B1647" s="338"/>
      <c r="C1647" s="29" t="s">
        <v>2157</v>
      </c>
      <c r="D1647" s="29" t="s">
        <v>2021</v>
      </c>
      <c r="E1647" s="31"/>
      <c r="F1647" s="31"/>
      <c r="G1647" s="31"/>
      <c r="H1647" s="31"/>
      <c r="I1647" s="31"/>
    </row>
    <row r="1648" spans="2:9" ht="15.75" x14ac:dyDescent="0.25">
      <c r="B1648" s="338"/>
      <c r="C1648" s="29" t="s">
        <v>2157</v>
      </c>
      <c r="D1648" s="29" t="s">
        <v>2030</v>
      </c>
      <c r="E1648" s="31"/>
      <c r="F1648" s="31"/>
      <c r="G1648" s="31"/>
      <c r="H1648" s="31"/>
      <c r="I1648" s="31"/>
    </row>
    <row r="1649" spans="2:9" ht="15.75" x14ac:dyDescent="0.25">
      <c r="B1649" s="338"/>
      <c r="C1649" s="29" t="s">
        <v>2157</v>
      </c>
      <c r="D1649" s="29" t="s">
        <v>2032</v>
      </c>
      <c r="E1649" s="31"/>
      <c r="F1649" s="31"/>
      <c r="G1649" s="31"/>
      <c r="H1649" s="31"/>
      <c r="I1649" s="31"/>
    </row>
    <row r="1650" spans="2:9" ht="15.75" x14ac:dyDescent="0.25">
      <c r="B1650" s="338"/>
      <c r="C1650" s="29" t="s">
        <v>2157</v>
      </c>
      <c r="D1650" s="29" t="s">
        <v>2034</v>
      </c>
      <c r="E1650" s="31"/>
      <c r="F1650" s="31"/>
      <c r="G1650" s="31"/>
      <c r="H1650" s="31"/>
      <c r="I1650" s="31"/>
    </row>
    <row r="1651" spans="2:9" ht="15.75" x14ac:dyDescent="0.25">
      <c r="B1651" s="338"/>
      <c r="C1651" s="29" t="s">
        <v>2157</v>
      </c>
      <c r="D1651" s="29" t="s">
        <v>2036</v>
      </c>
      <c r="E1651" s="31"/>
      <c r="F1651" s="31"/>
      <c r="G1651" s="31"/>
      <c r="H1651" s="31"/>
      <c r="I1651" s="31"/>
    </row>
    <row r="1652" spans="2:9" ht="15.75" x14ac:dyDescent="0.25">
      <c r="B1652" s="338"/>
      <c r="C1652" s="29" t="s">
        <v>2157</v>
      </c>
      <c r="D1652" s="29" t="s">
        <v>2038</v>
      </c>
      <c r="E1652" s="31"/>
      <c r="F1652" s="31"/>
      <c r="G1652" s="31"/>
      <c r="H1652" s="31"/>
      <c r="I1652" s="31"/>
    </row>
    <row r="1653" spans="2:9" ht="15.75" x14ac:dyDescent="0.25">
      <c r="B1653" s="338"/>
      <c r="C1653" s="29" t="s">
        <v>2157</v>
      </c>
      <c r="D1653" s="29" t="s">
        <v>2040</v>
      </c>
      <c r="E1653" s="31"/>
      <c r="F1653" s="31"/>
      <c r="G1653" s="31"/>
      <c r="H1653" s="31"/>
      <c r="I1653" s="31"/>
    </row>
    <row r="1654" spans="2:9" ht="15.75" x14ac:dyDescent="0.25">
      <c r="B1654" s="338"/>
      <c r="C1654" s="29" t="s">
        <v>2157</v>
      </c>
      <c r="D1654" s="29" t="s">
        <v>2043</v>
      </c>
      <c r="E1654" s="31"/>
      <c r="F1654" s="31"/>
      <c r="G1654" s="31"/>
      <c r="H1654" s="31"/>
      <c r="I1654" s="31"/>
    </row>
    <row r="1655" spans="2:9" ht="15.75" x14ac:dyDescent="0.25">
      <c r="B1655" s="338"/>
      <c r="C1655" s="29" t="s">
        <v>2157</v>
      </c>
      <c r="D1655" s="29" t="s">
        <v>2059</v>
      </c>
      <c r="E1655" s="31"/>
      <c r="F1655" s="31"/>
      <c r="G1655" s="31"/>
      <c r="H1655" s="31"/>
      <c r="I1655" s="31"/>
    </row>
    <row r="1656" spans="2:9" ht="15.75" x14ac:dyDescent="0.25">
      <c r="B1656" s="338"/>
      <c r="C1656" s="29" t="s">
        <v>2157</v>
      </c>
      <c r="D1656" s="29" t="s">
        <v>2061</v>
      </c>
      <c r="E1656" s="31"/>
      <c r="F1656" s="31"/>
      <c r="G1656" s="31"/>
      <c r="H1656" s="31"/>
      <c r="I1656" s="31"/>
    </row>
    <row r="1657" spans="2:9" ht="15.75" x14ac:dyDescent="0.25">
      <c r="B1657" s="338"/>
      <c r="C1657" s="29" t="s">
        <v>2157</v>
      </c>
      <c r="D1657" s="29" t="s">
        <v>2063</v>
      </c>
      <c r="E1657" s="31"/>
      <c r="F1657" s="31"/>
      <c r="G1657" s="31"/>
      <c r="H1657" s="31"/>
      <c r="I1657" s="31"/>
    </row>
    <row r="1658" spans="2:9" ht="15.75" x14ac:dyDescent="0.25">
      <c r="B1658" s="338"/>
      <c r="C1658" s="29" t="s">
        <v>2157</v>
      </c>
      <c r="D1658" s="29" t="s">
        <v>2067</v>
      </c>
      <c r="E1658" s="31"/>
      <c r="F1658" s="31"/>
      <c r="G1658" s="31"/>
      <c r="H1658" s="31"/>
      <c r="I1658" s="31"/>
    </row>
    <row r="1659" spans="2:9" ht="15.75" x14ac:dyDescent="0.25">
      <c r="B1659" s="338"/>
      <c r="C1659" s="29" t="s">
        <v>2157</v>
      </c>
      <c r="D1659" s="29" t="s">
        <v>2069</v>
      </c>
      <c r="E1659" s="31"/>
      <c r="F1659" s="31"/>
      <c r="G1659" s="31"/>
      <c r="H1659" s="31"/>
      <c r="I1659" s="31"/>
    </row>
    <row r="1660" spans="2:9" ht="15.75" x14ac:dyDescent="0.25">
      <c r="B1660" s="338"/>
      <c r="C1660" s="29" t="s">
        <v>2157</v>
      </c>
      <c r="D1660" s="29" t="s">
        <v>2071</v>
      </c>
      <c r="E1660" s="31"/>
      <c r="F1660" s="31"/>
      <c r="G1660" s="31"/>
      <c r="H1660" s="31"/>
      <c r="I1660" s="31"/>
    </row>
    <row r="1661" spans="2:9" ht="15.75" x14ac:dyDescent="0.25">
      <c r="B1661" s="338"/>
      <c r="C1661" s="29" t="s">
        <v>2157</v>
      </c>
      <c r="D1661" s="29" t="s">
        <v>2073</v>
      </c>
      <c r="E1661" s="31"/>
      <c r="F1661" s="31"/>
      <c r="G1661" s="31"/>
      <c r="H1661" s="31"/>
      <c r="I1661" s="31"/>
    </row>
    <row r="1662" spans="2:9" ht="15.75" x14ac:dyDescent="0.25">
      <c r="B1662" s="338"/>
      <c r="C1662" s="29" t="s">
        <v>2157</v>
      </c>
      <c r="D1662" s="29" t="s">
        <v>2075</v>
      </c>
      <c r="E1662" s="31"/>
      <c r="F1662" s="31"/>
      <c r="G1662" s="31"/>
      <c r="H1662" s="31"/>
      <c r="I1662" s="31"/>
    </row>
    <row r="1663" spans="2:9" ht="15.75" x14ac:dyDescent="0.25">
      <c r="B1663" s="338"/>
      <c r="C1663" s="29" t="s">
        <v>2157</v>
      </c>
      <c r="D1663" s="29" t="s">
        <v>2077</v>
      </c>
      <c r="E1663" s="31"/>
      <c r="F1663" s="31"/>
      <c r="G1663" s="31"/>
      <c r="H1663" s="31"/>
      <c r="I1663" s="31"/>
    </row>
    <row r="1664" spans="2:9" ht="15.75" x14ac:dyDescent="0.25">
      <c r="B1664" s="338"/>
      <c r="C1664" s="29" t="s">
        <v>2157</v>
      </c>
      <c r="D1664" s="29" t="s">
        <v>2079</v>
      </c>
      <c r="E1664" s="31"/>
      <c r="F1664" s="31"/>
      <c r="G1664" s="31"/>
      <c r="H1664" s="31"/>
      <c r="I1664" s="31"/>
    </row>
    <row r="1665" spans="2:9" ht="15.75" x14ac:dyDescent="0.25">
      <c r="B1665" s="338"/>
      <c r="C1665" s="29" t="s">
        <v>2157</v>
      </c>
      <c r="D1665" s="29" t="s">
        <v>2082</v>
      </c>
      <c r="E1665" s="31"/>
      <c r="F1665" s="31"/>
      <c r="G1665" s="31"/>
      <c r="H1665" s="31"/>
      <c r="I1665" s="31"/>
    </row>
    <row r="1666" spans="2:9" ht="15.75" x14ac:dyDescent="0.25">
      <c r="B1666" s="338"/>
      <c r="C1666" s="29" t="s">
        <v>2157</v>
      </c>
      <c r="D1666" s="29" t="s">
        <v>2084</v>
      </c>
      <c r="E1666" s="31"/>
      <c r="F1666" s="31"/>
      <c r="G1666" s="31"/>
      <c r="H1666" s="31"/>
      <c r="I1666" s="31"/>
    </row>
    <row r="1667" spans="2:9" ht="15.75" x14ac:dyDescent="0.25">
      <c r="B1667" s="338"/>
      <c r="C1667" s="29" t="s">
        <v>2157</v>
      </c>
      <c r="D1667" s="29" t="s">
        <v>2089</v>
      </c>
      <c r="E1667" s="31"/>
      <c r="F1667" s="31"/>
      <c r="G1667" s="31"/>
      <c r="H1667" s="31"/>
      <c r="I1667" s="31"/>
    </row>
    <row r="1668" spans="2:9" ht="15.75" x14ac:dyDescent="0.25">
      <c r="B1668" s="338"/>
      <c r="C1668" s="29" t="s">
        <v>2157</v>
      </c>
      <c r="D1668" s="29" t="s">
        <v>2119</v>
      </c>
      <c r="E1668" s="31"/>
      <c r="F1668" s="31"/>
      <c r="G1668" s="31"/>
      <c r="H1668" s="31"/>
      <c r="I1668" s="31"/>
    </row>
    <row r="1669" spans="2:9" ht="15.75" x14ac:dyDescent="0.25">
      <c r="B1669" s="338"/>
      <c r="C1669" s="29" t="s">
        <v>2157</v>
      </c>
      <c r="D1669" s="29" t="s">
        <v>2122</v>
      </c>
      <c r="E1669" s="31"/>
      <c r="F1669" s="31"/>
      <c r="G1669" s="31"/>
      <c r="H1669" s="31"/>
      <c r="I1669" s="31"/>
    </row>
    <row r="1670" spans="2:9" ht="15.75" x14ac:dyDescent="0.25">
      <c r="B1670" s="338"/>
      <c r="C1670" s="29" t="s">
        <v>2157</v>
      </c>
      <c r="D1670" s="29" t="s">
        <v>2124</v>
      </c>
      <c r="E1670" s="31"/>
      <c r="F1670" s="31"/>
      <c r="G1670" s="31"/>
      <c r="H1670" s="31"/>
      <c r="I1670" s="31"/>
    </row>
    <row r="1671" spans="2:9" ht="15.75" x14ac:dyDescent="0.25">
      <c r="B1671" s="338"/>
      <c r="C1671" s="29" t="s">
        <v>2157</v>
      </c>
      <c r="D1671" s="29" t="s">
        <v>2129</v>
      </c>
      <c r="E1671" s="31"/>
      <c r="F1671" s="31"/>
      <c r="G1671" s="31"/>
      <c r="H1671" s="31"/>
      <c r="I1671" s="31"/>
    </row>
    <row r="1672" spans="2:9" ht="15.75" x14ac:dyDescent="0.25">
      <c r="B1672" s="338"/>
      <c r="C1672" s="29" t="s">
        <v>2157</v>
      </c>
      <c r="D1672" s="29" t="s">
        <v>2135</v>
      </c>
      <c r="E1672" s="31"/>
      <c r="F1672" s="31"/>
      <c r="G1672" s="31"/>
      <c r="H1672" s="31"/>
      <c r="I1672" s="31"/>
    </row>
    <row r="1673" spans="2:9" ht="15.75" x14ac:dyDescent="0.25">
      <c r="B1673" s="338"/>
      <c r="C1673" s="29" t="s">
        <v>2157</v>
      </c>
      <c r="D1673" s="29" t="s">
        <v>2140</v>
      </c>
      <c r="E1673" s="31"/>
      <c r="F1673" s="31"/>
      <c r="G1673" s="31"/>
      <c r="H1673" s="31"/>
      <c r="I1673" s="31"/>
    </row>
    <row r="1674" spans="2:9" ht="15.75" x14ac:dyDescent="0.25">
      <c r="B1674" s="338"/>
      <c r="C1674" s="29" t="s">
        <v>2153</v>
      </c>
      <c r="D1674" s="29" t="s">
        <v>43</v>
      </c>
      <c r="E1674" s="31"/>
      <c r="F1674" s="31"/>
      <c r="G1674" s="31"/>
      <c r="H1674" s="31"/>
      <c r="I1674" s="31"/>
    </row>
    <row r="1675" spans="2:9" ht="15.75" x14ac:dyDescent="0.25">
      <c r="B1675" s="338"/>
      <c r="C1675" s="29" t="s">
        <v>2153</v>
      </c>
      <c r="D1675" s="29" t="s">
        <v>1953</v>
      </c>
      <c r="E1675" s="31"/>
      <c r="F1675" s="31"/>
      <c r="G1675" s="31"/>
      <c r="H1675" s="31"/>
      <c r="I1675" s="31"/>
    </row>
    <row r="1676" spans="2:9" ht="15.75" x14ac:dyDescent="0.25">
      <c r="B1676" s="338"/>
      <c r="C1676" s="29" t="s">
        <v>2153</v>
      </c>
      <c r="D1676" s="29" t="s">
        <v>1726</v>
      </c>
      <c r="E1676" s="31"/>
      <c r="F1676" s="31"/>
      <c r="G1676" s="31"/>
      <c r="H1676" s="31"/>
      <c r="I1676" s="31"/>
    </row>
    <row r="1677" spans="2:9" ht="15.75" x14ac:dyDescent="0.25">
      <c r="B1677" s="338"/>
      <c r="C1677" s="29" t="s">
        <v>2153</v>
      </c>
      <c r="D1677" s="29" t="s">
        <v>1723</v>
      </c>
      <c r="E1677" s="31"/>
      <c r="F1677" s="31"/>
      <c r="G1677" s="31"/>
      <c r="H1677" s="31"/>
      <c r="I1677" s="31"/>
    </row>
    <row r="1678" spans="2:9" ht="15.75" x14ac:dyDescent="0.25">
      <c r="B1678" s="338"/>
      <c r="C1678" s="29" t="s">
        <v>2153</v>
      </c>
      <c r="D1678" s="29" t="s">
        <v>2087</v>
      </c>
      <c r="E1678" s="31"/>
      <c r="F1678" s="31"/>
      <c r="G1678" s="31"/>
      <c r="H1678" s="31"/>
      <c r="I1678" s="31"/>
    </row>
    <row r="1679" spans="2:9" ht="15.75" x14ac:dyDescent="0.25">
      <c r="B1679" s="338"/>
      <c r="C1679" s="29" t="s">
        <v>2153</v>
      </c>
      <c r="D1679" s="29" t="s">
        <v>1830</v>
      </c>
      <c r="E1679" s="31"/>
      <c r="F1679" s="31"/>
      <c r="G1679" s="31"/>
      <c r="H1679" s="31"/>
      <c r="I1679" s="31"/>
    </row>
    <row r="1680" spans="2:9" ht="15.75" x14ac:dyDescent="0.25">
      <c r="B1680" s="338"/>
      <c r="C1680" s="29" t="s">
        <v>2153</v>
      </c>
      <c r="D1680" s="29" t="s">
        <v>1754</v>
      </c>
      <c r="E1680" s="31"/>
      <c r="F1680" s="31"/>
      <c r="G1680" s="31"/>
      <c r="H1680" s="31"/>
      <c r="I1680" s="31"/>
    </row>
    <row r="1681" spans="2:9" ht="15.75" x14ac:dyDescent="0.25">
      <c r="B1681" s="338"/>
      <c r="C1681" s="29" t="s">
        <v>2153</v>
      </c>
      <c r="D1681" s="29" t="s">
        <v>1901</v>
      </c>
      <c r="E1681" s="31"/>
      <c r="F1681" s="31"/>
      <c r="G1681" s="31"/>
      <c r="H1681" s="31"/>
      <c r="I1681" s="31"/>
    </row>
    <row r="1682" spans="2:9" ht="15.75" x14ac:dyDescent="0.25">
      <c r="B1682" s="338"/>
      <c r="C1682" s="29" t="s">
        <v>2153</v>
      </c>
      <c r="D1682" s="29" t="s">
        <v>2085</v>
      </c>
      <c r="E1682" s="31"/>
      <c r="F1682" s="31"/>
      <c r="G1682" s="31"/>
      <c r="H1682" s="31"/>
      <c r="I1682" s="31"/>
    </row>
    <row r="1683" spans="2:9" ht="15.75" x14ac:dyDescent="0.25">
      <c r="B1683" s="338"/>
      <c r="C1683" s="29" t="s">
        <v>2153</v>
      </c>
      <c r="D1683" s="29" t="s">
        <v>1951</v>
      </c>
      <c r="E1683" s="31"/>
      <c r="F1683" s="31"/>
      <c r="G1683" s="31"/>
      <c r="H1683" s="31"/>
      <c r="I1683" s="31"/>
    </row>
    <row r="1684" spans="2:9" ht="15.75" x14ac:dyDescent="0.25">
      <c r="B1684" s="338"/>
      <c r="C1684" s="29" t="s">
        <v>2153</v>
      </c>
      <c r="D1684" s="29" t="s">
        <v>2056</v>
      </c>
      <c r="E1684" s="31"/>
      <c r="F1684" s="31"/>
      <c r="G1684" s="31"/>
      <c r="H1684" s="31"/>
      <c r="I1684" s="31"/>
    </row>
    <row r="1685" spans="2:9" ht="15.75" x14ac:dyDescent="0.25">
      <c r="B1685" s="338"/>
      <c r="C1685" s="29" t="s">
        <v>2153</v>
      </c>
      <c r="D1685" s="29" t="s">
        <v>2131</v>
      </c>
      <c r="E1685" s="31"/>
      <c r="F1685" s="31"/>
      <c r="G1685" s="31"/>
      <c r="H1685" s="31"/>
      <c r="I1685" s="31"/>
    </row>
    <row r="1686" spans="2:9" ht="15.75" x14ac:dyDescent="0.25">
      <c r="B1686" s="338"/>
      <c r="C1686" s="29" t="s">
        <v>2153</v>
      </c>
      <c r="D1686" s="29" t="s">
        <v>2065</v>
      </c>
      <c r="E1686" s="31"/>
      <c r="F1686" s="31"/>
      <c r="G1686" s="31"/>
      <c r="H1686" s="31"/>
      <c r="I1686" s="31"/>
    </row>
    <row r="1687" spans="2:9" ht="15.75" x14ac:dyDescent="0.25">
      <c r="B1687" s="338"/>
      <c r="C1687" s="29" t="s">
        <v>2153</v>
      </c>
      <c r="D1687" s="29" t="s">
        <v>2090</v>
      </c>
      <c r="E1687" s="31"/>
      <c r="F1687" s="31"/>
      <c r="G1687" s="31"/>
      <c r="H1687" s="31"/>
      <c r="I1687" s="31"/>
    </row>
    <row r="1688" spans="2:9" ht="15.75" x14ac:dyDescent="0.25">
      <c r="B1688" s="338"/>
      <c r="C1688" s="29" t="s">
        <v>2153</v>
      </c>
      <c r="D1688" s="29" t="s">
        <v>1960</v>
      </c>
      <c r="E1688" s="31"/>
      <c r="F1688" s="31"/>
      <c r="G1688" s="31"/>
      <c r="H1688" s="31"/>
      <c r="I1688" s="31"/>
    </row>
    <row r="1689" spans="2:9" ht="15.75" x14ac:dyDescent="0.25">
      <c r="B1689" s="338"/>
      <c r="C1689" s="29" t="s">
        <v>2153</v>
      </c>
      <c r="D1689" s="29" t="s">
        <v>2028</v>
      </c>
      <c r="E1689" s="31"/>
      <c r="F1689" s="31"/>
      <c r="G1689" s="31"/>
      <c r="H1689" s="31"/>
      <c r="I1689" s="31"/>
    </row>
    <row r="1690" spans="2:9" ht="15.75" x14ac:dyDescent="0.25">
      <c r="B1690" s="338"/>
      <c r="C1690" s="29" t="s">
        <v>2153</v>
      </c>
      <c r="D1690" s="29" t="s">
        <v>1963</v>
      </c>
      <c r="E1690" s="31"/>
      <c r="F1690" s="31"/>
      <c r="G1690" s="31"/>
      <c r="H1690" s="31"/>
      <c r="I1690" s="31"/>
    </row>
    <row r="1691" spans="2:9" ht="15.75" x14ac:dyDescent="0.25">
      <c r="B1691" s="338"/>
      <c r="C1691" s="29" t="s">
        <v>2153</v>
      </c>
      <c r="D1691" s="29" t="s">
        <v>1965</v>
      </c>
      <c r="E1691" s="31"/>
      <c r="F1691" s="31"/>
      <c r="G1691" s="31"/>
      <c r="H1691" s="31"/>
      <c r="I1691" s="31"/>
    </row>
    <row r="1692" spans="2:9" ht="15.75" x14ac:dyDescent="0.25">
      <c r="B1692" s="338"/>
      <c r="C1692" s="29" t="s">
        <v>2153</v>
      </c>
      <c r="D1692" s="29" t="s">
        <v>1971</v>
      </c>
      <c r="E1692" s="31"/>
      <c r="F1692" s="31"/>
      <c r="G1692" s="31"/>
      <c r="H1692" s="31"/>
      <c r="I1692" s="31"/>
    </row>
    <row r="1693" spans="2:9" ht="15.75" x14ac:dyDescent="0.25">
      <c r="B1693" s="338"/>
      <c r="C1693" s="29" t="s">
        <v>2153</v>
      </c>
      <c r="D1693" s="29" t="s">
        <v>1975</v>
      </c>
      <c r="E1693" s="31"/>
      <c r="F1693" s="31"/>
      <c r="G1693" s="31"/>
      <c r="H1693" s="31"/>
      <c r="I1693" s="31"/>
    </row>
    <row r="1694" spans="2:9" ht="15.75" x14ac:dyDescent="0.25">
      <c r="B1694" s="338"/>
      <c r="C1694" s="29" t="s">
        <v>2153</v>
      </c>
      <c r="D1694" s="29" t="s">
        <v>2113</v>
      </c>
      <c r="E1694" s="31"/>
      <c r="F1694" s="31"/>
      <c r="G1694" s="31"/>
      <c r="H1694" s="31"/>
      <c r="I1694" s="31"/>
    </row>
    <row r="1695" spans="2:9" ht="15.75" x14ac:dyDescent="0.25">
      <c r="B1695" s="338"/>
      <c r="C1695" s="29" t="s">
        <v>2153</v>
      </c>
      <c r="D1695" s="29" t="s">
        <v>1980</v>
      </c>
      <c r="E1695" s="31"/>
      <c r="F1695" s="31"/>
      <c r="G1695" s="31"/>
      <c r="H1695" s="31"/>
      <c r="I1695" s="31"/>
    </row>
    <row r="1696" spans="2:9" ht="15.75" x14ac:dyDescent="0.25">
      <c r="B1696" s="338"/>
      <c r="C1696" s="29" t="s">
        <v>2153</v>
      </c>
      <c r="D1696" s="29" t="s">
        <v>1982</v>
      </c>
      <c r="E1696" s="31"/>
      <c r="F1696" s="31"/>
      <c r="G1696" s="31"/>
      <c r="H1696" s="31"/>
      <c r="I1696" s="31"/>
    </row>
    <row r="1697" spans="2:9" ht="15.75" x14ac:dyDescent="0.25">
      <c r="B1697" s="338"/>
      <c r="C1697" s="29" t="s">
        <v>2153</v>
      </c>
      <c r="D1697" s="29" t="s">
        <v>1987</v>
      </c>
      <c r="E1697" s="31"/>
      <c r="F1697" s="31"/>
      <c r="G1697" s="31"/>
      <c r="H1697" s="31"/>
      <c r="I1697" s="31"/>
    </row>
    <row r="1698" spans="2:9" ht="15.75" x14ac:dyDescent="0.25">
      <c r="B1698" s="338"/>
      <c r="C1698" s="29" t="s">
        <v>2153</v>
      </c>
      <c r="D1698" s="29" t="s">
        <v>1990</v>
      </c>
      <c r="E1698" s="31"/>
      <c r="F1698" s="31"/>
      <c r="G1698" s="31"/>
      <c r="H1698" s="31"/>
      <c r="I1698" s="31"/>
    </row>
    <row r="1699" spans="2:9" ht="15.75" x14ac:dyDescent="0.25">
      <c r="B1699" s="338"/>
      <c r="C1699" s="29" t="s">
        <v>2153</v>
      </c>
      <c r="D1699" s="29" t="s">
        <v>2115</v>
      </c>
      <c r="E1699" s="31"/>
      <c r="F1699" s="31"/>
      <c r="G1699" s="31"/>
      <c r="H1699" s="31"/>
      <c r="I1699" s="31"/>
    </row>
    <row r="1700" spans="2:9" ht="15.75" x14ac:dyDescent="0.25">
      <c r="B1700" s="338"/>
      <c r="C1700" s="29" t="s">
        <v>2153</v>
      </c>
      <c r="D1700" s="29" t="s">
        <v>1992</v>
      </c>
      <c r="E1700" s="31"/>
      <c r="F1700" s="31"/>
      <c r="G1700" s="31"/>
      <c r="H1700" s="31"/>
      <c r="I1700" s="31"/>
    </row>
    <row r="1701" spans="2:9" ht="15.75" x14ac:dyDescent="0.25">
      <c r="B1701" s="338"/>
      <c r="C1701" s="29" t="s">
        <v>2153</v>
      </c>
      <c r="D1701" s="29" t="s">
        <v>1997</v>
      </c>
      <c r="E1701" s="31"/>
      <c r="F1701" s="31"/>
      <c r="G1701" s="31"/>
      <c r="H1701" s="31"/>
      <c r="I1701" s="31"/>
    </row>
    <row r="1702" spans="2:9" ht="15.75" x14ac:dyDescent="0.25">
      <c r="B1702" s="338"/>
      <c r="C1702" s="29" t="s">
        <v>2153</v>
      </c>
      <c r="D1702" s="29" t="s">
        <v>2000</v>
      </c>
      <c r="E1702" s="31"/>
      <c r="F1702" s="31"/>
      <c r="G1702" s="31"/>
      <c r="H1702" s="31"/>
      <c r="I1702" s="31"/>
    </row>
    <row r="1703" spans="2:9" ht="15.75" x14ac:dyDescent="0.25">
      <c r="B1703" s="338"/>
      <c r="C1703" s="29" t="s">
        <v>2153</v>
      </c>
      <c r="D1703" s="29" t="s">
        <v>2002</v>
      </c>
      <c r="E1703" s="31"/>
      <c r="F1703" s="31"/>
      <c r="G1703" s="31"/>
      <c r="H1703" s="31"/>
      <c r="I1703" s="31"/>
    </row>
    <row r="1704" spans="2:9" ht="15.75" x14ac:dyDescent="0.25">
      <c r="B1704" s="338"/>
      <c r="C1704" s="29" t="s">
        <v>2153</v>
      </c>
      <c r="D1704" s="29" t="s">
        <v>2004</v>
      </c>
      <c r="E1704" s="31"/>
      <c r="F1704" s="31"/>
      <c r="G1704" s="31"/>
      <c r="H1704" s="31"/>
      <c r="I1704" s="31"/>
    </row>
    <row r="1705" spans="2:9" ht="15.75" x14ac:dyDescent="0.25">
      <c r="B1705" s="338"/>
      <c r="C1705" s="29" t="s">
        <v>2153</v>
      </c>
      <c r="D1705" s="29" t="s">
        <v>2006</v>
      </c>
      <c r="E1705" s="31"/>
      <c r="F1705" s="31"/>
      <c r="G1705" s="31"/>
      <c r="H1705" s="31"/>
      <c r="I1705" s="31"/>
    </row>
    <row r="1706" spans="2:9" ht="15.75" x14ac:dyDescent="0.25">
      <c r="B1706" s="338"/>
      <c r="C1706" s="29" t="s">
        <v>2153</v>
      </c>
      <c r="D1706" s="29" t="s">
        <v>2133</v>
      </c>
      <c r="E1706" s="31"/>
      <c r="F1706" s="31"/>
      <c r="G1706" s="31"/>
      <c r="H1706" s="31"/>
      <c r="I1706" s="31"/>
    </row>
    <row r="1707" spans="2:9" ht="15.75" x14ac:dyDescent="0.25">
      <c r="B1707" s="338"/>
      <c r="C1707" s="29" t="s">
        <v>2153</v>
      </c>
      <c r="D1707" s="29" t="s">
        <v>2137</v>
      </c>
      <c r="E1707" s="31"/>
      <c r="F1707" s="31"/>
      <c r="G1707" s="31"/>
      <c r="H1707" s="31"/>
      <c r="I1707" s="31"/>
    </row>
    <row r="1708" spans="2:9" ht="15.75" x14ac:dyDescent="0.25">
      <c r="B1708" s="338"/>
      <c r="C1708" s="29" t="s">
        <v>2153</v>
      </c>
      <c r="D1708" s="29" t="s">
        <v>2015</v>
      </c>
      <c r="E1708" s="31"/>
      <c r="F1708" s="31"/>
      <c r="G1708" s="31"/>
      <c r="H1708" s="31"/>
      <c r="I1708" s="31"/>
    </row>
    <row r="1709" spans="2:9" ht="15.75" x14ac:dyDescent="0.25">
      <c r="B1709" s="338"/>
      <c r="C1709" s="29" t="s">
        <v>2153</v>
      </c>
      <c r="D1709" s="29" t="s">
        <v>2017</v>
      </c>
      <c r="E1709" s="31"/>
      <c r="F1709" s="31"/>
      <c r="G1709" s="31"/>
      <c r="H1709" s="31"/>
      <c r="I1709" s="31"/>
    </row>
    <row r="1710" spans="2:9" ht="15.75" x14ac:dyDescent="0.25">
      <c r="B1710" s="338"/>
      <c r="C1710" s="29" t="s">
        <v>2153</v>
      </c>
      <c r="D1710" s="29" t="s">
        <v>2019</v>
      </c>
      <c r="E1710" s="31"/>
      <c r="F1710" s="31"/>
      <c r="G1710" s="31"/>
      <c r="H1710" s="31"/>
      <c r="I1710" s="31"/>
    </row>
    <row r="1711" spans="2:9" ht="15.75" x14ac:dyDescent="0.25">
      <c r="B1711" s="338"/>
      <c r="C1711" s="29" t="s">
        <v>2153</v>
      </c>
      <c r="D1711" s="29" t="s">
        <v>2021</v>
      </c>
      <c r="E1711" s="31"/>
      <c r="F1711" s="31"/>
      <c r="G1711" s="31"/>
      <c r="H1711" s="31"/>
      <c r="I1711" s="31"/>
    </row>
    <row r="1712" spans="2:9" ht="15.75" x14ac:dyDescent="0.25">
      <c r="B1712" s="338"/>
      <c r="C1712" s="29" t="s">
        <v>2153</v>
      </c>
      <c r="D1712" s="29" t="s">
        <v>2030</v>
      </c>
      <c r="E1712" s="31"/>
      <c r="F1712" s="31"/>
      <c r="G1712" s="31"/>
      <c r="H1712" s="31"/>
      <c r="I1712" s="31"/>
    </row>
    <row r="1713" spans="2:9" ht="15.75" x14ac:dyDescent="0.25">
      <c r="B1713" s="338"/>
      <c r="C1713" s="29" t="s">
        <v>2153</v>
      </c>
      <c r="D1713" s="29" t="s">
        <v>2032</v>
      </c>
      <c r="E1713" s="31"/>
      <c r="F1713" s="31"/>
      <c r="G1713" s="31"/>
      <c r="H1713" s="31"/>
      <c r="I1713" s="31"/>
    </row>
    <row r="1714" spans="2:9" ht="15.75" x14ac:dyDescent="0.25">
      <c r="B1714" s="338"/>
      <c r="C1714" s="29" t="s">
        <v>2153</v>
      </c>
      <c r="D1714" s="29" t="s">
        <v>2034</v>
      </c>
      <c r="E1714" s="31"/>
      <c r="F1714" s="31"/>
      <c r="G1714" s="31"/>
      <c r="H1714" s="31"/>
      <c r="I1714" s="31"/>
    </row>
    <row r="1715" spans="2:9" ht="15.75" x14ac:dyDescent="0.25">
      <c r="B1715" s="338"/>
      <c r="C1715" s="29" t="s">
        <v>2153</v>
      </c>
      <c r="D1715" s="29" t="s">
        <v>2036</v>
      </c>
      <c r="E1715" s="31"/>
      <c r="F1715" s="31"/>
      <c r="G1715" s="31"/>
      <c r="H1715" s="31"/>
      <c r="I1715" s="31"/>
    </row>
    <row r="1716" spans="2:9" ht="15.75" x14ac:dyDescent="0.25">
      <c r="B1716" s="338"/>
      <c r="C1716" s="29" t="s">
        <v>2153</v>
      </c>
      <c r="D1716" s="29" t="s">
        <v>2038</v>
      </c>
      <c r="E1716" s="31"/>
      <c r="F1716" s="31"/>
      <c r="G1716" s="31"/>
      <c r="H1716" s="31"/>
      <c r="I1716" s="31"/>
    </row>
    <row r="1717" spans="2:9" ht="15.75" x14ac:dyDescent="0.25">
      <c r="B1717" s="338"/>
      <c r="C1717" s="29" t="s">
        <v>2153</v>
      </c>
      <c r="D1717" s="29" t="s">
        <v>2040</v>
      </c>
      <c r="E1717" s="31"/>
      <c r="F1717" s="31"/>
      <c r="G1717" s="31"/>
      <c r="H1717" s="31"/>
      <c r="I1717" s="31"/>
    </row>
    <row r="1718" spans="2:9" ht="15.75" x14ac:dyDescent="0.25">
      <c r="B1718" s="338"/>
      <c r="C1718" s="29" t="s">
        <v>2153</v>
      </c>
      <c r="D1718" s="29" t="s">
        <v>2043</v>
      </c>
      <c r="E1718" s="31"/>
      <c r="F1718" s="31"/>
      <c r="G1718" s="31"/>
      <c r="H1718" s="31"/>
      <c r="I1718" s="31"/>
    </row>
    <row r="1719" spans="2:9" ht="15.75" x14ac:dyDescent="0.25">
      <c r="B1719" s="338"/>
      <c r="C1719" s="29" t="s">
        <v>2153</v>
      </c>
      <c r="D1719" s="29" t="s">
        <v>2059</v>
      </c>
      <c r="E1719" s="31"/>
      <c r="F1719" s="31"/>
      <c r="G1719" s="31"/>
      <c r="H1719" s="31"/>
      <c r="I1719" s="31"/>
    </row>
    <row r="1720" spans="2:9" ht="15.75" x14ac:dyDescent="0.25">
      <c r="B1720" s="338"/>
      <c r="C1720" s="29" t="s">
        <v>2153</v>
      </c>
      <c r="D1720" s="29" t="s">
        <v>2061</v>
      </c>
      <c r="E1720" s="31"/>
      <c r="F1720" s="31"/>
      <c r="G1720" s="31"/>
      <c r="H1720" s="31"/>
      <c r="I1720" s="31"/>
    </row>
    <row r="1721" spans="2:9" ht="15.75" x14ac:dyDescent="0.25">
      <c r="B1721" s="338"/>
      <c r="C1721" s="29" t="s">
        <v>2153</v>
      </c>
      <c r="D1721" s="29" t="s">
        <v>2063</v>
      </c>
      <c r="E1721" s="31"/>
      <c r="F1721" s="31"/>
      <c r="G1721" s="31"/>
      <c r="H1721" s="31"/>
      <c r="I1721" s="31"/>
    </row>
    <row r="1722" spans="2:9" ht="15.75" x14ac:dyDescent="0.25">
      <c r="B1722" s="338"/>
      <c r="C1722" s="29" t="s">
        <v>2153</v>
      </c>
      <c r="D1722" s="29" t="s">
        <v>2067</v>
      </c>
      <c r="E1722" s="31"/>
      <c r="F1722" s="31"/>
      <c r="G1722" s="31"/>
      <c r="H1722" s="31"/>
      <c r="I1722" s="31"/>
    </row>
    <row r="1723" spans="2:9" ht="15.75" x14ac:dyDescent="0.25">
      <c r="B1723" s="338"/>
      <c r="C1723" s="29" t="s">
        <v>2153</v>
      </c>
      <c r="D1723" s="29" t="s">
        <v>2069</v>
      </c>
      <c r="E1723" s="31"/>
      <c r="F1723" s="31"/>
      <c r="G1723" s="31"/>
      <c r="H1723" s="31"/>
      <c r="I1723" s="31"/>
    </row>
    <row r="1724" spans="2:9" ht="15.75" x14ac:dyDescent="0.25">
      <c r="B1724" s="338"/>
      <c r="C1724" s="29" t="s">
        <v>2153</v>
      </c>
      <c r="D1724" s="29" t="s">
        <v>2071</v>
      </c>
      <c r="E1724" s="31"/>
      <c r="F1724" s="31"/>
      <c r="G1724" s="31"/>
      <c r="H1724" s="31"/>
      <c r="I1724" s="31"/>
    </row>
    <row r="1725" spans="2:9" ht="15.75" x14ac:dyDescent="0.25">
      <c r="B1725" s="338"/>
      <c r="C1725" s="29" t="s">
        <v>2153</v>
      </c>
      <c r="D1725" s="29" t="s">
        <v>2073</v>
      </c>
      <c r="E1725" s="31"/>
      <c r="F1725" s="31"/>
      <c r="G1725" s="31"/>
      <c r="H1725" s="31"/>
      <c r="I1725" s="31"/>
    </row>
    <row r="1726" spans="2:9" ht="15.75" x14ac:dyDescent="0.25">
      <c r="B1726" s="338"/>
      <c r="C1726" s="29" t="s">
        <v>2153</v>
      </c>
      <c r="D1726" s="29" t="s">
        <v>2075</v>
      </c>
      <c r="E1726" s="31"/>
      <c r="F1726" s="31"/>
      <c r="G1726" s="31"/>
      <c r="H1726" s="31"/>
      <c r="I1726" s="31"/>
    </row>
    <row r="1727" spans="2:9" ht="15.75" x14ac:dyDescent="0.25">
      <c r="B1727" s="338"/>
      <c r="C1727" s="29" t="s">
        <v>2153</v>
      </c>
      <c r="D1727" s="29" t="s">
        <v>2077</v>
      </c>
      <c r="E1727" s="31"/>
      <c r="F1727" s="31"/>
      <c r="G1727" s="31"/>
      <c r="H1727" s="31"/>
      <c r="I1727" s="31"/>
    </row>
    <row r="1728" spans="2:9" ht="15.75" x14ac:dyDescent="0.25">
      <c r="B1728" s="338"/>
      <c r="C1728" s="29" t="s">
        <v>2153</v>
      </c>
      <c r="D1728" s="29" t="s">
        <v>2079</v>
      </c>
      <c r="E1728" s="31"/>
      <c r="F1728" s="31"/>
      <c r="G1728" s="31"/>
      <c r="H1728" s="31"/>
      <c r="I1728" s="31"/>
    </row>
    <row r="1729" spans="2:9" ht="15.75" x14ac:dyDescent="0.25">
      <c r="B1729" s="338"/>
      <c r="C1729" s="29" t="s">
        <v>2153</v>
      </c>
      <c r="D1729" s="29" t="s">
        <v>2082</v>
      </c>
      <c r="E1729" s="31"/>
      <c r="F1729" s="31"/>
      <c r="G1729" s="31"/>
      <c r="H1729" s="31"/>
      <c r="I1729" s="31"/>
    </row>
    <row r="1730" spans="2:9" ht="15.75" x14ac:dyDescent="0.25">
      <c r="B1730" s="338"/>
      <c r="C1730" s="29" t="s">
        <v>2153</v>
      </c>
      <c r="D1730" s="29" t="s">
        <v>2084</v>
      </c>
      <c r="E1730" s="31"/>
      <c r="F1730" s="31"/>
      <c r="G1730" s="31"/>
      <c r="H1730" s="31"/>
      <c r="I1730" s="31"/>
    </row>
    <row r="1731" spans="2:9" ht="15.75" x14ac:dyDescent="0.25">
      <c r="B1731" s="338"/>
      <c r="C1731" s="29" t="s">
        <v>2153</v>
      </c>
      <c r="D1731" s="29" t="s">
        <v>2089</v>
      </c>
      <c r="E1731" s="31"/>
      <c r="F1731" s="31"/>
      <c r="G1731" s="31"/>
      <c r="H1731" s="31"/>
      <c r="I1731" s="31"/>
    </row>
    <row r="1732" spans="2:9" ht="15.75" x14ac:dyDescent="0.25">
      <c r="B1732" s="338"/>
      <c r="C1732" s="29" t="s">
        <v>2153</v>
      </c>
      <c r="D1732" s="29" t="s">
        <v>2119</v>
      </c>
      <c r="E1732" s="31"/>
      <c r="F1732" s="31"/>
      <c r="G1732" s="31"/>
      <c r="H1732" s="31"/>
      <c r="I1732" s="31"/>
    </row>
    <row r="1733" spans="2:9" ht="15.75" x14ac:dyDescent="0.25">
      <c r="B1733" s="338"/>
      <c r="C1733" s="29" t="s">
        <v>2153</v>
      </c>
      <c r="D1733" s="29" t="s">
        <v>2122</v>
      </c>
      <c r="E1733" s="31"/>
      <c r="F1733" s="31"/>
      <c r="G1733" s="31"/>
      <c r="H1733" s="31"/>
      <c r="I1733" s="31"/>
    </row>
    <row r="1734" spans="2:9" ht="15.75" x14ac:dyDescent="0.25">
      <c r="B1734" s="338"/>
      <c r="C1734" s="29" t="s">
        <v>2153</v>
      </c>
      <c r="D1734" s="29" t="s">
        <v>2124</v>
      </c>
      <c r="E1734" s="31"/>
      <c r="F1734" s="31"/>
      <c r="G1734" s="31"/>
      <c r="H1734" s="31"/>
      <c r="I1734" s="31"/>
    </row>
    <row r="1735" spans="2:9" ht="15.75" x14ac:dyDescent="0.25">
      <c r="B1735" s="338"/>
      <c r="C1735" s="29" t="s">
        <v>2153</v>
      </c>
      <c r="D1735" s="29" t="s">
        <v>2129</v>
      </c>
      <c r="E1735" s="31"/>
      <c r="F1735" s="31"/>
      <c r="G1735" s="31"/>
      <c r="H1735" s="31"/>
      <c r="I1735" s="31"/>
    </row>
    <row r="1736" spans="2:9" ht="15.75" x14ac:dyDescent="0.25">
      <c r="B1736" s="338"/>
      <c r="C1736" s="29" t="s">
        <v>2153</v>
      </c>
      <c r="D1736" s="29" t="s">
        <v>2135</v>
      </c>
      <c r="E1736" s="31"/>
      <c r="F1736" s="31"/>
      <c r="G1736" s="31"/>
      <c r="H1736" s="31"/>
      <c r="I1736" s="31"/>
    </row>
    <row r="1737" spans="2:9" ht="15.75" x14ac:dyDescent="0.25">
      <c r="B1737" s="338"/>
      <c r="C1737" s="29" t="s">
        <v>2153</v>
      </c>
      <c r="D1737" s="29" t="s">
        <v>2140</v>
      </c>
      <c r="E1737" s="31"/>
      <c r="F1737" s="31"/>
      <c r="G1737" s="31"/>
      <c r="H1737" s="31"/>
      <c r="I1737" s="31"/>
    </row>
    <row r="1738" spans="2:9" ht="15.75" x14ac:dyDescent="0.25">
      <c r="B1738" s="338"/>
      <c r="C1738" s="29" t="s">
        <v>2022</v>
      </c>
      <c r="D1738" s="29" t="s">
        <v>43</v>
      </c>
      <c r="E1738" s="31"/>
      <c r="F1738" s="31"/>
      <c r="G1738" s="31"/>
      <c r="H1738" s="31"/>
      <c r="I1738" s="31"/>
    </row>
    <row r="1739" spans="2:9" ht="15.75" x14ac:dyDescent="0.25">
      <c r="B1739" s="338"/>
      <c r="C1739" s="29" t="s">
        <v>2022</v>
      </c>
      <c r="D1739" s="29" t="s">
        <v>1953</v>
      </c>
      <c r="E1739" s="31"/>
      <c r="F1739" s="31"/>
      <c r="G1739" s="31"/>
      <c r="H1739" s="31"/>
      <c r="I1739" s="31"/>
    </row>
    <row r="1740" spans="2:9" ht="15.75" x14ac:dyDescent="0.25">
      <c r="B1740" s="338"/>
      <c r="C1740" s="29" t="s">
        <v>2022</v>
      </c>
      <c r="D1740" s="29" t="s">
        <v>1726</v>
      </c>
      <c r="E1740" s="31"/>
      <c r="F1740" s="31"/>
      <c r="G1740" s="31"/>
      <c r="H1740" s="31"/>
      <c r="I1740" s="31"/>
    </row>
    <row r="1741" spans="2:9" ht="15.75" x14ac:dyDescent="0.25">
      <c r="B1741" s="338"/>
      <c r="C1741" s="29" t="s">
        <v>2022</v>
      </c>
      <c r="D1741" s="29" t="s">
        <v>1723</v>
      </c>
      <c r="E1741" s="31"/>
      <c r="F1741" s="31"/>
      <c r="G1741" s="31"/>
      <c r="H1741" s="31"/>
      <c r="I1741" s="31"/>
    </row>
    <row r="1742" spans="2:9" ht="15.75" x14ac:dyDescent="0.25">
      <c r="B1742" s="338"/>
      <c r="C1742" s="29" t="s">
        <v>2022</v>
      </c>
      <c r="D1742" s="29" t="s">
        <v>2087</v>
      </c>
      <c r="E1742" s="31"/>
      <c r="F1742" s="31"/>
      <c r="G1742" s="31"/>
      <c r="H1742" s="31"/>
      <c r="I1742" s="31"/>
    </row>
    <row r="1743" spans="2:9" ht="15.75" x14ac:dyDescent="0.25">
      <c r="B1743" s="338"/>
      <c r="C1743" s="29" t="s">
        <v>2022</v>
      </c>
      <c r="D1743" s="29" t="s">
        <v>1830</v>
      </c>
      <c r="E1743" s="31"/>
      <c r="F1743" s="31"/>
      <c r="G1743" s="31"/>
      <c r="H1743" s="31"/>
      <c r="I1743" s="31"/>
    </row>
    <row r="1744" spans="2:9" ht="15.75" x14ac:dyDescent="0.25">
      <c r="B1744" s="338"/>
      <c r="C1744" s="29" t="s">
        <v>2022</v>
      </c>
      <c r="D1744" s="29" t="s">
        <v>1754</v>
      </c>
      <c r="E1744" s="31"/>
      <c r="F1744" s="31"/>
      <c r="G1744" s="31"/>
      <c r="H1744" s="31"/>
      <c r="I1744" s="31"/>
    </row>
    <row r="1745" spans="2:9" ht="15.75" x14ac:dyDescent="0.25">
      <c r="B1745" s="338"/>
      <c r="C1745" s="29" t="s">
        <v>2022</v>
      </c>
      <c r="D1745" s="29" t="s">
        <v>1901</v>
      </c>
      <c r="E1745" s="31"/>
      <c r="F1745" s="31"/>
      <c r="G1745" s="31"/>
      <c r="H1745" s="31"/>
      <c r="I1745" s="31"/>
    </row>
    <row r="1746" spans="2:9" ht="15.75" x14ac:dyDescent="0.25">
      <c r="B1746" s="338"/>
      <c r="C1746" s="29" t="s">
        <v>2022</v>
      </c>
      <c r="D1746" s="29" t="s">
        <v>2085</v>
      </c>
      <c r="E1746" s="31"/>
      <c r="F1746" s="31"/>
      <c r="G1746" s="31"/>
      <c r="H1746" s="31"/>
      <c r="I1746" s="31"/>
    </row>
    <row r="1747" spans="2:9" ht="15.75" x14ac:dyDescent="0.25">
      <c r="B1747" s="338"/>
      <c r="C1747" s="29" t="s">
        <v>2022</v>
      </c>
      <c r="D1747" s="29" t="s">
        <v>1951</v>
      </c>
      <c r="E1747" s="31"/>
      <c r="F1747" s="31"/>
      <c r="G1747" s="31"/>
      <c r="H1747" s="31"/>
      <c r="I1747" s="31"/>
    </row>
    <row r="1748" spans="2:9" ht="15.75" x14ac:dyDescent="0.25">
      <c r="B1748" s="338"/>
      <c r="C1748" s="29" t="s">
        <v>2022</v>
      </c>
      <c r="D1748" s="29" t="s">
        <v>2056</v>
      </c>
      <c r="E1748" s="31"/>
      <c r="F1748" s="31"/>
      <c r="G1748" s="31"/>
      <c r="H1748" s="31"/>
      <c r="I1748" s="31"/>
    </row>
    <row r="1749" spans="2:9" ht="15.75" x14ac:dyDescent="0.25">
      <c r="B1749" s="338"/>
      <c r="C1749" s="29" t="s">
        <v>2022</v>
      </c>
      <c r="D1749" s="29" t="s">
        <v>2131</v>
      </c>
      <c r="E1749" s="31"/>
      <c r="F1749" s="31"/>
      <c r="G1749" s="31"/>
      <c r="H1749" s="31"/>
      <c r="I1749" s="31"/>
    </row>
    <row r="1750" spans="2:9" ht="15.75" x14ac:dyDescent="0.25">
      <c r="B1750" s="338"/>
      <c r="C1750" s="29" t="s">
        <v>2022</v>
      </c>
      <c r="D1750" s="29" t="s">
        <v>2065</v>
      </c>
      <c r="E1750" s="31"/>
      <c r="F1750" s="31"/>
      <c r="G1750" s="31"/>
      <c r="H1750" s="31"/>
      <c r="I1750" s="31"/>
    </row>
    <row r="1751" spans="2:9" ht="15.75" x14ac:dyDescent="0.25">
      <c r="B1751" s="338"/>
      <c r="C1751" s="29" t="s">
        <v>2022</v>
      </c>
      <c r="D1751" s="29" t="s">
        <v>2090</v>
      </c>
      <c r="E1751" s="31"/>
      <c r="F1751" s="31"/>
      <c r="G1751" s="31"/>
      <c r="H1751" s="31"/>
      <c r="I1751" s="31"/>
    </row>
    <row r="1752" spans="2:9" ht="15.75" x14ac:dyDescent="0.25">
      <c r="B1752" s="338"/>
      <c r="C1752" s="29" t="s">
        <v>2022</v>
      </c>
      <c r="D1752" s="29" t="s">
        <v>1960</v>
      </c>
      <c r="E1752" s="31"/>
      <c r="F1752" s="31"/>
      <c r="G1752" s="31"/>
      <c r="H1752" s="31"/>
      <c r="I1752" s="31"/>
    </row>
    <row r="1753" spans="2:9" ht="15.75" x14ac:dyDescent="0.25">
      <c r="B1753" s="338"/>
      <c r="C1753" s="29" t="s">
        <v>2022</v>
      </c>
      <c r="D1753" s="29" t="s">
        <v>2028</v>
      </c>
      <c r="E1753" s="31"/>
      <c r="F1753" s="31"/>
      <c r="G1753" s="31"/>
      <c r="H1753" s="31"/>
      <c r="I1753" s="31"/>
    </row>
    <row r="1754" spans="2:9" ht="15.75" x14ac:dyDescent="0.25">
      <c r="B1754" s="338"/>
      <c r="C1754" s="29" t="s">
        <v>2022</v>
      </c>
      <c r="D1754" s="29" t="s">
        <v>1963</v>
      </c>
      <c r="E1754" s="31"/>
      <c r="F1754" s="31"/>
      <c r="G1754" s="31"/>
      <c r="H1754" s="31"/>
      <c r="I1754" s="31"/>
    </row>
    <row r="1755" spans="2:9" ht="15.75" x14ac:dyDescent="0.25">
      <c r="B1755" s="338"/>
      <c r="C1755" s="29" t="s">
        <v>2022</v>
      </c>
      <c r="D1755" s="29" t="s">
        <v>1965</v>
      </c>
      <c r="E1755" s="31"/>
      <c r="F1755" s="31"/>
      <c r="G1755" s="31"/>
      <c r="H1755" s="31"/>
      <c r="I1755" s="31"/>
    </row>
    <row r="1756" spans="2:9" ht="15.75" x14ac:dyDescent="0.25">
      <c r="B1756" s="338"/>
      <c r="C1756" s="29" t="s">
        <v>2022</v>
      </c>
      <c r="D1756" s="29" t="s">
        <v>1971</v>
      </c>
      <c r="E1756" s="31"/>
      <c r="F1756" s="31"/>
      <c r="G1756" s="31"/>
      <c r="H1756" s="31"/>
      <c r="I1756" s="31"/>
    </row>
    <row r="1757" spans="2:9" ht="15.75" x14ac:dyDescent="0.25">
      <c r="B1757" s="338"/>
      <c r="C1757" s="29" t="s">
        <v>2022</v>
      </c>
      <c r="D1757" s="29" t="s">
        <v>1975</v>
      </c>
      <c r="E1757" s="31"/>
      <c r="F1757" s="31"/>
      <c r="G1757" s="31"/>
      <c r="H1757" s="31"/>
      <c r="I1757" s="31"/>
    </row>
    <row r="1758" spans="2:9" ht="15.75" x14ac:dyDescent="0.25">
      <c r="B1758" s="338"/>
      <c r="C1758" s="29" t="s">
        <v>2022</v>
      </c>
      <c r="D1758" s="29" t="s">
        <v>2113</v>
      </c>
      <c r="E1758" s="31"/>
      <c r="F1758" s="31"/>
      <c r="G1758" s="31"/>
      <c r="H1758" s="31"/>
      <c r="I1758" s="31"/>
    </row>
    <row r="1759" spans="2:9" ht="15.75" x14ac:dyDescent="0.25">
      <c r="B1759" s="338"/>
      <c r="C1759" s="29" t="s">
        <v>2022</v>
      </c>
      <c r="D1759" s="29" t="s">
        <v>1980</v>
      </c>
      <c r="E1759" s="31"/>
      <c r="F1759" s="31"/>
      <c r="G1759" s="31"/>
      <c r="H1759" s="31"/>
      <c r="I1759" s="31"/>
    </row>
    <row r="1760" spans="2:9" ht="15.75" x14ac:dyDescent="0.25">
      <c r="B1760" s="338"/>
      <c r="C1760" s="29" t="s">
        <v>2022</v>
      </c>
      <c r="D1760" s="29" t="s">
        <v>1982</v>
      </c>
      <c r="E1760" s="31"/>
      <c r="F1760" s="31"/>
      <c r="G1760" s="31"/>
      <c r="H1760" s="31"/>
      <c r="I1760" s="31"/>
    </row>
    <row r="1761" spans="2:9" ht="15.75" x14ac:dyDescent="0.25">
      <c r="B1761" s="338"/>
      <c r="C1761" s="29" t="s">
        <v>2022</v>
      </c>
      <c r="D1761" s="29" t="s">
        <v>1987</v>
      </c>
      <c r="E1761" s="31"/>
      <c r="F1761" s="31"/>
      <c r="G1761" s="31"/>
      <c r="H1761" s="31"/>
      <c r="I1761" s="31"/>
    </row>
    <row r="1762" spans="2:9" ht="15.75" x14ac:dyDescent="0.25">
      <c r="B1762" s="338"/>
      <c r="C1762" s="29" t="s">
        <v>2022</v>
      </c>
      <c r="D1762" s="29" t="s">
        <v>1990</v>
      </c>
      <c r="E1762" s="31"/>
      <c r="F1762" s="31"/>
      <c r="G1762" s="31"/>
      <c r="H1762" s="31"/>
      <c r="I1762" s="31"/>
    </row>
    <row r="1763" spans="2:9" ht="15.75" x14ac:dyDescent="0.25">
      <c r="B1763" s="338"/>
      <c r="C1763" s="29" t="s">
        <v>2022</v>
      </c>
      <c r="D1763" s="29" t="s">
        <v>2115</v>
      </c>
      <c r="E1763" s="31"/>
      <c r="F1763" s="31"/>
      <c r="G1763" s="31"/>
      <c r="H1763" s="31"/>
      <c r="I1763" s="31"/>
    </row>
    <row r="1764" spans="2:9" ht="15.75" x14ac:dyDescent="0.25">
      <c r="B1764" s="338"/>
      <c r="C1764" s="29" t="s">
        <v>2022</v>
      </c>
      <c r="D1764" s="29" t="s">
        <v>1992</v>
      </c>
      <c r="E1764" s="31"/>
      <c r="F1764" s="31"/>
      <c r="G1764" s="31"/>
      <c r="H1764" s="31"/>
      <c r="I1764" s="31"/>
    </row>
    <row r="1765" spans="2:9" ht="15.75" x14ac:dyDescent="0.25">
      <c r="B1765" s="338"/>
      <c r="C1765" s="29" t="s">
        <v>2022</v>
      </c>
      <c r="D1765" s="29" t="s">
        <v>1997</v>
      </c>
      <c r="E1765" s="31"/>
      <c r="F1765" s="31"/>
      <c r="G1765" s="31"/>
      <c r="H1765" s="31"/>
      <c r="I1765" s="31"/>
    </row>
    <row r="1766" spans="2:9" ht="15.75" x14ac:dyDescent="0.25">
      <c r="B1766" s="338"/>
      <c r="C1766" s="29" t="s">
        <v>2022</v>
      </c>
      <c r="D1766" s="29" t="s">
        <v>2000</v>
      </c>
      <c r="E1766" s="31"/>
      <c r="F1766" s="31"/>
      <c r="G1766" s="31"/>
      <c r="H1766" s="31"/>
      <c r="I1766" s="31"/>
    </row>
    <row r="1767" spans="2:9" ht="15.75" x14ac:dyDescent="0.25">
      <c r="B1767" s="338"/>
      <c r="C1767" s="29" t="s">
        <v>2022</v>
      </c>
      <c r="D1767" s="29" t="s">
        <v>2002</v>
      </c>
      <c r="E1767" s="31"/>
      <c r="F1767" s="31"/>
      <c r="G1767" s="31"/>
      <c r="H1767" s="31"/>
      <c r="I1767" s="31"/>
    </row>
    <row r="1768" spans="2:9" ht="15.75" x14ac:dyDescent="0.25">
      <c r="B1768" s="338"/>
      <c r="C1768" s="29" t="s">
        <v>2022</v>
      </c>
      <c r="D1768" s="29" t="s">
        <v>2004</v>
      </c>
      <c r="E1768" s="31"/>
      <c r="F1768" s="31"/>
      <c r="G1768" s="31"/>
      <c r="H1768" s="31"/>
      <c r="I1768" s="31"/>
    </row>
    <row r="1769" spans="2:9" ht="15.75" x14ac:dyDescent="0.25">
      <c r="B1769" s="338"/>
      <c r="C1769" s="29" t="s">
        <v>2022</v>
      </c>
      <c r="D1769" s="29" t="s">
        <v>2006</v>
      </c>
      <c r="E1769" s="31"/>
      <c r="F1769" s="31"/>
      <c r="G1769" s="31"/>
      <c r="H1769" s="31"/>
      <c r="I1769" s="31"/>
    </row>
    <row r="1770" spans="2:9" ht="15.75" x14ac:dyDescent="0.25">
      <c r="B1770" s="338"/>
      <c r="C1770" s="29" t="s">
        <v>2022</v>
      </c>
      <c r="D1770" s="29" t="s">
        <v>2133</v>
      </c>
      <c r="E1770" s="31"/>
      <c r="F1770" s="31"/>
      <c r="G1770" s="31"/>
      <c r="H1770" s="31"/>
      <c r="I1770" s="31"/>
    </row>
    <row r="1771" spans="2:9" ht="15.75" x14ac:dyDescent="0.25">
      <c r="B1771" s="338"/>
      <c r="C1771" s="29" t="s">
        <v>2022</v>
      </c>
      <c r="D1771" s="29" t="s">
        <v>2137</v>
      </c>
      <c r="E1771" s="31"/>
      <c r="F1771" s="31"/>
      <c r="G1771" s="31"/>
      <c r="H1771" s="31"/>
      <c r="I1771" s="31"/>
    </row>
    <row r="1772" spans="2:9" ht="15.75" x14ac:dyDescent="0.25">
      <c r="B1772" s="338"/>
      <c r="C1772" s="29" t="s">
        <v>2022</v>
      </c>
      <c r="D1772" s="29" t="s">
        <v>2015</v>
      </c>
      <c r="E1772" s="31"/>
      <c r="F1772" s="31"/>
      <c r="G1772" s="31"/>
      <c r="H1772" s="31"/>
      <c r="I1772" s="31"/>
    </row>
    <row r="1773" spans="2:9" ht="15.75" x14ac:dyDescent="0.25">
      <c r="B1773" s="338"/>
      <c r="C1773" s="29" t="s">
        <v>2022</v>
      </c>
      <c r="D1773" s="29" t="s">
        <v>2017</v>
      </c>
      <c r="E1773" s="31"/>
      <c r="F1773" s="31"/>
      <c r="G1773" s="31"/>
      <c r="H1773" s="31"/>
      <c r="I1773" s="31"/>
    </row>
    <row r="1774" spans="2:9" ht="15.75" x14ac:dyDescent="0.25">
      <c r="B1774" s="338"/>
      <c r="C1774" s="29" t="s">
        <v>2022</v>
      </c>
      <c r="D1774" s="29" t="s">
        <v>2019</v>
      </c>
      <c r="E1774" s="31"/>
      <c r="F1774" s="31"/>
      <c r="G1774" s="31"/>
      <c r="H1774" s="31"/>
      <c r="I1774" s="31"/>
    </row>
    <row r="1775" spans="2:9" ht="15.75" x14ac:dyDescent="0.25">
      <c r="B1775" s="338"/>
      <c r="C1775" s="29" t="s">
        <v>2022</v>
      </c>
      <c r="D1775" s="29" t="s">
        <v>2021</v>
      </c>
      <c r="E1775" s="31"/>
      <c r="F1775" s="31"/>
      <c r="G1775" s="31"/>
      <c r="H1775" s="31"/>
      <c r="I1775" s="31"/>
    </row>
    <row r="1776" spans="2:9" ht="15.75" x14ac:dyDescent="0.25">
      <c r="B1776" s="338"/>
      <c r="C1776" s="29" t="s">
        <v>2022</v>
      </c>
      <c r="D1776" s="29" t="s">
        <v>2030</v>
      </c>
      <c r="E1776" s="31"/>
      <c r="F1776" s="31"/>
      <c r="G1776" s="31"/>
      <c r="H1776" s="31"/>
      <c r="I1776" s="31"/>
    </row>
    <row r="1777" spans="2:9" ht="15.75" x14ac:dyDescent="0.25">
      <c r="B1777" s="338"/>
      <c r="C1777" s="29" t="s">
        <v>2022</v>
      </c>
      <c r="D1777" s="29" t="s">
        <v>2032</v>
      </c>
      <c r="E1777" s="31"/>
      <c r="F1777" s="31"/>
      <c r="G1777" s="31"/>
      <c r="H1777" s="31"/>
      <c r="I1777" s="31"/>
    </row>
    <row r="1778" spans="2:9" ht="15.75" x14ac:dyDescent="0.25">
      <c r="B1778" s="338"/>
      <c r="C1778" s="29" t="s">
        <v>2022</v>
      </c>
      <c r="D1778" s="29" t="s">
        <v>2034</v>
      </c>
      <c r="E1778" s="31"/>
      <c r="F1778" s="31"/>
      <c r="G1778" s="31"/>
      <c r="H1778" s="31"/>
      <c r="I1778" s="31"/>
    </row>
    <row r="1779" spans="2:9" ht="15.75" x14ac:dyDescent="0.25">
      <c r="B1779" s="338"/>
      <c r="C1779" s="29" t="s">
        <v>2022</v>
      </c>
      <c r="D1779" s="29" t="s">
        <v>2036</v>
      </c>
      <c r="E1779" s="31"/>
      <c r="F1779" s="31"/>
      <c r="G1779" s="31"/>
      <c r="H1779" s="31"/>
      <c r="I1779" s="31"/>
    </row>
    <row r="1780" spans="2:9" ht="15.75" x14ac:dyDescent="0.25">
      <c r="B1780" s="338"/>
      <c r="C1780" s="29" t="s">
        <v>2022</v>
      </c>
      <c r="D1780" s="29" t="s">
        <v>2038</v>
      </c>
      <c r="E1780" s="31"/>
      <c r="F1780" s="31"/>
      <c r="G1780" s="31"/>
      <c r="H1780" s="31"/>
      <c r="I1780" s="31"/>
    </row>
    <row r="1781" spans="2:9" ht="15.75" x14ac:dyDescent="0.25">
      <c r="B1781" s="338"/>
      <c r="C1781" s="29" t="s">
        <v>2022</v>
      </c>
      <c r="D1781" s="29" t="s">
        <v>2040</v>
      </c>
      <c r="E1781" s="31"/>
      <c r="F1781" s="31"/>
      <c r="G1781" s="31"/>
      <c r="H1781" s="31"/>
      <c r="I1781" s="31"/>
    </row>
    <row r="1782" spans="2:9" ht="15.75" x14ac:dyDescent="0.25">
      <c r="B1782" s="338"/>
      <c r="C1782" s="29" t="s">
        <v>2022</v>
      </c>
      <c r="D1782" s="29" t="s">
        <v>2043</v>
      </c>
      <c r="E1782" s="31"/>
      <c r="F1782" s="31"/>
      <c r="G1782" s="31"/>
      <c r="H1782" s="31"/>
      <c r="I1782" s="31"/>
    </row>
    <row r="1783" spans="2:9" ht="15.75" x14ac:dyDescent="0.25">
      <c r="B1783" s="338"/>
      <c r="C1783" s="29" t="s">
        <v>2022</v>
      </c>
      <c r="D1783" s="29" t="s">
        <v>2059</v>
      </c>
      <c r="E1783" s="31"/>
      <c r="F1783" s="31"/>
      <c r="G1783" s="31"/>
      <c r="H1783" s="31"/>
      <c r="I1783" s="31"/>
    </row>
    <row r="1784" spans="2:9" ht="15.75" x14ac:dyDescent="0.25">
      <c r="B1784" s="338"/>
      <c r="C1784" s="29" t="s">
        <v>2022</v>
      </c>
      <c r="D1784" s="29" t="s">
        <v>2061</v>
      </c>
      <c r="E1784" s="31"/>
      <c r="F1784" s="31"/>
      <c r="G1784" s="31"/>
      <c r="H1784" s="31"/>
      <c r="I1784" s="31"/>
    </row>
    <row r="1785" spans="2:9" ht="15.75" x14ac:dyDescent="0.25">
      <c r="B1785" s="338"/>
      <c r="C1785" s="29" t="s">
        <v>2022</v>
      </c>
      <c r="D1785" s="29" t="s">
        <v>2063</v>
      </c>
      <c r="E1785" s="31"/>
      <c r="F1785" s="31"/>
      <c r="G1785" s="31"/>
      <c r="H1785" s="31"/>
      <c r="I1785" s="31"/>
    </row>
    <row r="1786" spans="2:9" ht="15.75" x14ac:dyDescent="0.25">
      <c r="B1786" s="338"/>
      <c r="C1786" s="29" t="s">
        <v>2022</v>
      </c>
      <c r="D1786" s="29" t="s">
        <v>2067</v>
      </c>
      <c r="E1786" s="31"/>
      <c r="F1786" s="31"/>
      <c r="G1786" s="31"/>
      <c r="H1786" s="31"/>
      <c r="I1786" s="31"/>
    </row>
    <row r="1787" spans="2:9" ht="15.75" x14ac:dyDescent="0.25">
      <c r="B1787" s="338"/>
      <c r="C1787" s="29" t="s">
        <v>2022</v>
      </c>
      <c r="D1787" s="29" t="s">
        <v>2069</v>
      </c>
      <c r="E1787" s="31"/>
      <c r="F1787" s="31"/>
      <c r="G1787" s="31"/>
      <c r="H1787" s="31"/>
      <c r="I1787" s="31"/>
    </row>
    <row r="1788" spans="2:9" ht="15.75" x14ac:dyDescent="0.25">
      <c r="B1788" s="338"/>
      <c r="C1788" s="29" t="s">
        <v>2022</v>
      </c>
      <c r="D1788" s="29" t="s">
        <v>2071</v>
      </c>
      <c r="E1788" s="31"/>
      <c r="F1788" s="31"/>
      <c r="G1788" s="31"/>
      <c r="H1788" s="31"/>
      <c r="I1788" s="31"/>
    </row>
    <row r="1789" spans="2:9" ht="15.75" x14ac:dyDescent="0.25">
      <c r="B1789" s="338"/>
      <c r="C1789" s="29" t="s">
        <v>2022</v>
      </c>
      <c r="D1789" s="29" t="s">
        <v>2073</v>
      </c>
      <c r="E1789" s="31"/>
      <c r="F1789" s="31"/>
      <c r="G1789" s="31"/>
      <c r="H1789" s="31"/>
      <c r="I1789" s="31"/>
    </row>
    <row r="1790" spans="2:9" ht="15.75" x14ac:dyDescent="0.25">
      <c r="B1790" s="338"/>
      <c r="C1790" s="29" t="s">
        <v>2022</v>
      </c>
      <c r="D1790" s="29" t="s">
        <v>2075</v>
      </c>
      <c r="E1790" s="31"/>
      <c r="F1790" s="31"/>
      <c r="G1790" s="31"/>
      <c r="H1790" s="31"/>
      <c r="I1790" s="31"/>
    </row>
    <row r="1791" spans="2:9" ht="15.75" x14ac:dyDescent="0.25">
      <c r="B1791" s="338"/>
      <c r="C1791" s="29" t="s">
        <v>2022</v>
      </c>
      <c r="D1791" s="29" t="s">
        <v>2077</v>
      </c>
      <c r="E1791" s="31"/>
      <c r="F1791" s="31"/>
      <c r="G1791" s="31"/>
      <c r="H1791" s="31"/>
      <c r="I1791" s="31"/>
    </row>
    <row r="1792" spans="2:9" ht="15.75" x14ac:dyDescent="0.25">
      <c r="B1792" s="338"/>
      <c r="C1792" s="29" t="s">
        <v>2022</v>
      </c>
      <c r="D1792" s="29" t="s">
        <v>2079</v>
      </c>
      <c r="E1792" s="31"/>
      <c r="F1792" s="31"/>
      <c r="G1792" s="31"/>
      <c r="H1792" s="31"/>
      <c r="I1792" s="31"/>
    </row>
    <row r="1793" spans="2:9" ht="15.75" x14ac:dyDescent="0.25">
      <c r="B1793" s="338"/>
      <c r="C1793" s="29" t="s">
        <v>2022</v>
      </c>
      <c r="D1793" s="29" t="s">
        <v>2082</v>
      </c>
      <c r="E1793" s="31"/>
      <c r="F1793" s="31"/>
      <c r="G1793" s="31"/>
      <c r="H1793" s="31"/>
      <c r="I1793" s="31"/>
    </row>
    <row r="1794" spans="2:9" ht="15.75" x14ac:dyDescent="0.25">
      <c r="B1794" s="338"/>
      <c r="C1794" s="29" t="s">
        <v>2022</v>
      </c>
      <c r="D1794" s="29" t="s">
        <v>2084</v>
      </c>
      <c r="E1794" s="31"/>
      <c r="F1794" s="31"/>
      <c r="G1794" s="31"/>
      <c r="H1794" s="31"/>
      <c r="I1794" s="31"/>
    </row>
    <row r="1795" spans="2:9" ht="15.75" x14ac:dyDescent="0.25">
      <c r="B1795" s="338"/>
      <c r="C1795" s="29" t="s">
        <v>2022</v>
      </c>
      <c r="D1795" s="29" t="s">
        <v>2089</v>
      </c>
      <c r="E1795" s="31"/>
      <c r="F1795" s="31"/>
      <c r="G1795" s="31"/>
      <c r="H1795" s="31"/>
      <c r="I1795" s="31"/>
    </row>
    <row r="1796" spans="2:9" ht="15.75" x14ac:dyDescent="0.25">
      <c r="B1796" s="338"/>
      <c r="C1796" s="29" t="s">
        <v>2022</v>
      </c>
      <c r="D1796" s="29" t="s">
        <v>2119</v>
      </c>
      <c r="E1796" s="31"/>
      <c r="F1796" s="31"/>
      <c r="G1796" s="31"/>
      <c r="H1796" s="31"/>
      <c r="I1796" s="31"/>
    </row>
    <row r="1797" spans="2:9" ht="15.75" x14ac:dyDescent="0.25">
      <c r="B1797" s="338"/>
      <c r="C1797" s="29" t="s">
        <v>2022</v>
      </c>
      <c r="D1797" s="29" t="s">
        <v>2122</v>
      </c>
      <c r="E1797" s="31"/>
      <c r="F1797" s="31"/>
      <c r="G1797" s="31"/>
      <c r="H1797" s="31"/>
      <c r="I1797" s="31"/>
    </row>
    <row r="1798" spans="2:9" ht="15.75" x14ac:dyDescent="0.25">
      <c r="B1798" s="338"/>
      <c r="C1798" s="29" t="s">
        <v>2022</v>
      </c>
      <c r="D1798" s="29" t="s">
        <v>2124</v>
      </c>
      <c r="E1798" s="31"/>
      <c r="F1798" s="31"/>
      <c r="G1798" s="31"/>
      <c r="H1798" s="31"/>
      <c r="I1798" s="31"/>
    </row>
    <row r="1799" spans="2:9" ht="15.75" x14ac:dyDescent="0.25">
      <c r="B1799" s="338"/>
      <c r="C1799" s="29" t="s">
        <v>2022</v>
      </c>
      <c r="D1799" s="29" t="s">
        <v>2129</v>
      </c>
      <c r="E1799" s="31"/>
      <c r="F1799" s="31"/>
      <c r="G1799" s="31"/>
      <c r="H1799" s="31"/>
      <c r="I1799" s="31"/>
    </row>
    <row r="1800" spans="2:9" ht="15.75" x14ac:dyDescent="0.25">
      <c r="B1800" s="338"/>
      <c r="C1800" s="29" t="s">
        <v>2022</v>
      </c>
      <c r="D1800" s="29" t="s">
        <v>2135</v>
      </c>
      <c r="E1800" s="31"/>
      <c r="F1800" s="31"/>
      <c r="G1800" s="31"/>
      <c r="H1800" s="31"/>
      <c r="I1800" s="31"/>
    </row>
    <row r="1801" spans="2:9" ht="15.75" x14ac:dyDescent="0.25">
      <c r="B1801" s="338"/>
      <c r="C1801" s="29" t="s">
        <v>2022</v>
      </c>
      <c r="D1801" s="29" t="s">
        <v>2140</v>
      </c>
      <c r="E1801" s="31"/>
      <c r="F1801" s="31"/>
      <c r="G1801" s="31"/>
      <c r="H1801" s="31"/>
      <c r="I1801" s="31"/>
    </row>
    <row r="1802" spans="2:9" ht="15.75" x14ac:dyDescent="0.25">
      <c r="B1802" s="338"/>
      <c r="C1802" s="29" t="s">
        <v>2023</v>
      </c>
      <c r="D1802" s="29" t="s">
        <v>43</v>
      </c>
      <c r="E1802" s="31"/>
      <c r="F1802" s="31"/>
      <c r="G1802" s="31"/>
      <c r="H1802" s="31"/>
      <c r="I1802" s="31"/>
    </row>
    <row r="1803" spans="2:9" ht="15.75" x14ac:dyDescent="0.25">
      <c r="B1803" s="338"/>
      <c r="C1803" s="29" t="s">
        <v>2023</v>
      </c>
      <c r="D1803" s="29" t="s">
        <v>1953</v>
      </c>
      <c r="E1803" s="31"/>
      <c r="F1803" s="31"/>
      <c r="G1803" s="31"/>
      <c r="H1803" s="31"/>
      <c r="I1803" s="31"/>
    </row>
    <row r="1804" spans="2:9" ht="15.75" x14ac:dyDescent="0.25">
      <c r="B1804" s="338"/>
      <c r="C1804" s="29" t="s">
        <v>2023</v>
      </c>
      <c r="D1804" s="29" t="s">
        <v>1726</v>
      </c>
      <c r="E1804" s="31"/>
      <c r="F1804" s="31"/>
      <c r="G1804" s="31"/>
      <c r="H1804" s="31"/>
      <c r="I1804" s="31"/>
    </row>
    <row r="1805" spans="2:9" ht="15.75" x14ac:dyDescent="0.25">
      <c r="B1805" s="338"/>
      <c r="C1805" s="29" t="s">
        <v>2023</v>
      </c>
      <c r="D1805" s="29" t="s">
        <v>1723</v>
      </c>
      <c r="E1805" s="31"/>
      <c r="F1805" s="31"/>
      <c r="G1805" s="31"/>
      <c r="H1805" s="31"/>
      <c r="I1805" s="31"/>
    </row>
    <row r="1806" spans="2:9" ht="15.75" x14ac:dyDescent="0.25">
      <c r="B1806" s="338"/>
      <c r="C1806" s="29" t="s">
        <v>2023</v>
      </c>
      <c r="D1806" s="29" t="s">
        <v>2087</v>
      </c>
      <c r="E1806" s="31"/>
      <c r="F1806" s="31"/>
      <c r="G1806" s="31"/>
      <c r="H1806" s="31"/>
      <c r="I1806" s="31"/>
    </row>
    <row r="1807" spans="2:9" ht="15.75" x14ac:dyDescent="0.25">
      <c r="B1807" s="338"/>
      <c r="C1807" s="29" t="s">
        <v>2023</v>
      </c>
      <c r="D1807" s="29" t="s">
        <v>1830</v>
      </c>
      <c r="E1807" s="31"/>
      <c r="F1807" s="31"/>
      <c r="G1807" s="31"/>
      <c r="H1807" s="31"/>
      <c r="I1807" s="31"/>
    </row>
    <row r="1808" spans="2:9" ht="15.75" x14ac:dyDescent="0.25">
      <c r="B1808" s="338"/>
      <c r="C1808" s="29" t="s">
        <v>2023</v>
      </c>
      <c r="D1808" s="29" t="s">
        <v>1754</v>
      </c>
      <c r="E1808" s="31"/>
      <c r="F1808" s="31"/>
      <c r="G1808" s="31"/>
      <c r="H1808" s="31"/>
      <c r="I1808" s="31"/>
    </row>
    <row r="1809" spans="2:9" ht="15.75" x14ac:dyDescent="0.25">
      <c r="B1809" s="338"/>
      <c r="C1809" s="29" t="s">
        <v>2023</v>
      </c>
      <c r="D1809" s="29" t="s">
        <v>1901</v>
      </c>
      <c r="E1809" s="31"/>
      <c r="F1809" s="31"/>
      <c r="G1809" s="31"/>
      <c r="H1809" s="31"/>
      <c r="I1809" s="31"/>
    </row>
    <row r="1810" spans="2:9" ht="15.75" x14ac:dyDescent="0.25">
      <c r="B1810" s="338"/>
      <c r="C1810" s="29" t="s">
        <v>2023</v>
      </c>
      <c r="D1810" s="29" t="s">
        <v>2085</v>
      </c>
      <c r="E1810" s="31"/>
      <c r="F1810" s="31"/>
      <c r="G1810" s="31"/>
      <c r="H1810" s="31"/>
      <c r="I1810" s="31"/>
    </row>
    <row r="1811" spans="2:9" ht="15.75" x14ac:dyDescent="0.25">
      <c r="B1811" s="338"/>
      <c r="C1811" s="29" t="s">
        <v>2023</v>
      </c>
      <c r="D1811" s="29" t="s">
        <v>1951</v>
      </c>
      <c r="E1811" s="31"/>
      <c r="F1811" s="31"/>
      <c r="G1811" s="31"/>
      <c r="H1811" s="31"/>
      <c r="I1811" s="31"/>
    </row>
    <row r="1812" spans="2:9" ht="15.75" x14ac:dyDescent="0.25">
      <c r="B1812" s="338"/>
      <c r="C1812" s="29" t="s">
        <v>2023</v>
      </c>
      <c r="D1812" s="29" t="s">
        <v>2056</v>
      </c>
      <c r="E1812" s="31"/>
      <c r="F1812" s="31"/>
      <c r="G1812" s="31"/>
      <c r="H1812" s="31"/>
      <c r="I1812" s="31"/>
    </row>
    <row r="1813" spans="2:9" ht="15.75" x14ac:dyDescent="0.25">
      <c r="B1813" s="338"/>
      <c r="C1813" s="29" t="s">
        <v>2023</v>
      </c>
      <c r="D1813" s="29" t="s">
        <v>2131</v>
      </c>
      <c r="E1813" s="31"/>
      <c r="F1813" s="31"/>
      <c r="G1813" s="31"/>
      <c r="H1813" s="31"/>
      <c r="I1813" s="31"/>
    </row>
    <row r="1814" spans="2:9" ht="15.75" x14ac:dyDescent="0.25">
      <c r="B1814" s="338"/>
      <c r="C1814" s="29" t="s">
        <v>2023</v>
      </c>
      <c r="D1814" s="29" t="s">
        <v>2065</v>
      </c>
      <c r="E1814" s="31"/>
      <c r="F1814" s="31"/>
      <c r="G1814" s="31"/>
      <c r="H1814" s="31"/>
      <c r="I1814" s="31"/>
    </row>
    <row r="1815" spans="2:9" ht="15.75" x14ac:dyDescent="0.25">
      <c r="B1815" s="338"/>
      <c r="C1815" s="29" t="s">
        <v>2023</v>
      </c>
      <c r="D1815" s="29" t="s">
        <v>2090</v>
      </c>
      <c r="E1815" s="31"/>
      <c r="F1815" s="31"/>
      <c r="G1815" s="31"/>
      <c r="H1815" s="31"/>
      <c r="I1815" s="31"/>
    </row>
    <row r="1816" spans="2:9" ht="15.75" x14ac:dyDescent="0.25">
      <c r="B1816" s="338"/>
      <c r="C1816" s="29" t="s">
        <v>2023</v>
      </c>
      <c r="D1816" s="29" t="s">
        <v>1960</v>
      </c>
      <c r="E1816" s="31"/>
      <c r="F1816" s="31"/>
      <c r="G1816" s="31"/>
      <c r="H1816" s="31"/>
      <c r="I1816" s="31"/>
    </row>
    <row r="1817" spans="2:9" ht="15.75" x14ac:dyDescent="0.25">
      <c r="B1817" s="338"/>
      <c r="C1817" s="29" t="s">
        <v>2023</v>
      </c>
      <c r="D1817" s="29" t="s">
        <v>2028</v>
      </c>
      <c r="E1817" s="31"/>
      <c r="F1817" s="31"/>
      <c r="G1817" s="31"/>
      <c r="H1817" s="31"/>
      <c r="I1817" s="31"/>
    </row>
    <row r="1818" spans="2:9" ht="15.75" x14ac:dyDescent="0.25">
      <c r="B1818" s="338"/>
      <c r="C1818" s="29" t="s">
        <v>2023</v>
      </c>
      <c r="D1818" s="29" t="s">
        <v>1963</v>
      </c>
      <c r="E1818" s="31"/>
      <c r="F1818" s="31"/>
      <c r="G1818" s="31"/>
      <c r="H1818" s="31"/>
      <c r="I1818" s="31"/>
    </row>
    <row r="1819" spans="2:9" ht="15.75" x14ac:dyDescent="0.25">
      <c r="B1819" s="338"/>
      <c r="C1819" s="29" t="s">
        <v>2023</v>
      </c>
      <c r="D1819" s="29" t="s">
        <v>1965</v>
      </c>
      <c r="E1819" s="31"/>
      <c r="F1819" s="31"/>
      <c r="G1819" s="31"/>
      <c r="H1819" s="31"/>
      <c r="I1819" s="31"/>
    </row>
    <row r="1820" spans="2:9" ht="15.75" x14ac:dyDescent="0.25">
      <c r="B1820" s="338"/>
      <c r="C1820" s="29" t="s">
        <v>2023</v>
      </c>
      <c r="D1820" s="29" t="s">
        <v>1971</v>
      </c>
      <c r="E1820" s="31"/>
      <c r="F1820" s="31"/>
      <c r="G1820" s="31"/>
      <c r="H1820" s="31"/>
      <c r="I1820" s="31"/>
    </row>
    <row r="1821" spans="2:9" ht="15.75" x14ac:dyDescent="0.25">
      <c r="B1821" s="338"/>
      <c r="C1821" s="29" t="s">
        <v>2023</v>
      </c>
      <c r="D1821" s="29" t="s">
        <v>1975</v>
      </c>
      <c r="E1821" s="31"/>
      <c r="F1821" s="31"/>
      <c r="G1821" s="31"/>
      <c r="H1821" s="31"/>
      <c r="I1821" s="31"/>
    </row>
    <row r="1822" spans="2:9" ht="15.75" x14ac:dyDescent="0.25">
      <c r="B1822" s="338"/>
      <c r="C1822" s="29" t="s">
        <v>2023</v>
      </c>
      <c r="D1822" s="29" t="s">
        <v>2113</v>
      </c>
      <c r="E1822" s="31"/>
      <c r="F1822" s="31"/>
      <c r="G1822" s="31"/>
      <c r="H1822" s="31"/>
      <c r="I1822" s="31"/>
    </row>
    <row r="1823" spans="2:9" ht="15.75" x14ac:dyDescent="0.25">
      <c r="B1823" s="338"/>
      <c r="C1823" s="29" t="s">
        <v>2023</v>
      </c>
      <c r="D1823" s="29" t="s">
        <v>1980</v>
      </c>
      <c r="E1823" s="31"/>
      <c r="F1823" s="31"/>
      <c r="G1823" s="31"/>
      <c r="H1823" s="31"/>
      <c r="I1823" s="31"/>
    </row>
    <row r="1824" spans="2:9" ht="15.75" x14ac:dyDescent="0.25">
      <c r="B1824" s="338"/>
      <c r="C1824" s="29" t="s">
        <v>2023</v>
      </c>
      <c r="D1824" s="29" t="s">
        <v>1982</v>
      </c>
      <c r="E1824" s="31"/>
      <c r="F1824" s="31"/>
      <c r="G1824" s="31"/>
      <c r="H1824" s="31"/>
      <c r="I1824" s="31"/>
    </row>
    <row r="1825" spans="2:9" ht="15.75" x14ac:dyDescent="0.25">
      <c r="B1825" s="338"/>
      <c r="C1825" s="29" t="s">
        <v>2023</v>
      </c>
      <c r="D1825" s="29" t="s">
        <v>1987</v>
      </c>
      <c r="E1825" s="31"/>
      <c r="F1825" s="31"/>
      <c r="G1825" s="31"/>
      <c r="H1825" s="31"/>
      <c r="I1825" s="31"/>
    </row>
    <row r="1826" spans="2:9" ht="15.75" x14ac:dyDescent="0.25">
      <c r="B1826" s="338"/>
      <c r="C1826" s="29" t="s">
        <v>2023</v>
      </c>
      <c r="D1826" s="29" t="s">
        <v>1990</v>
      </c>
      <c r="E1826" s="31"/>
      <c r="F1826" s="31"/>
      <c r="G1826" s="31"/>
      <c r="H1826" s="31"/>
      <c r="I1826" s="31"/>
    </row>
    <row r="1827" spans="2:9" ht="15.75" x14ac:dyDescent="0.25">
      <c r="B1827" s="338"/>
      <c r="C1827" s="29" t="s">
        <v>2023</v>
      </c>
      <c r="D1827" s="29" t="s">
        <v>2115</v>
      </c>
      <c r="E1827" s="31"/>
      <c r="F1827" s="31"/>
      <c r="G1827" s="31"/>
      <c r="H1827" s="31"/>
      <c r="I1827" s="31"/>
    </row>
    <row r="1828" spans="2:9" ht="15.75" x14ac:dyDescent="0.25">
      <c r="B1828" s="338"/>
      <c r="C1828" s="29" t="s">
        <v>2023</v>
      </c>
      <c r="D1828" s="29" t="s">
        <v>1992</v>
      </c>
      <c r="E1828" s="31"/>
      <c r="F1828" s="31"/>
      <c r="G1828" s="31"/>
      <c r="H1828" s="31"/>
      <c r="I1828" s="31"/>
    </row>
    <row r="1829" spans="2:9" ht="15.75" x14ac:dyDescent="0.25">
      <c r="B1829" s="338"/>
      <c r="C1829" s="29" t="s">
        <v>2023</v>
      </c>
      <c r="D1829" s="29" t="s">
        <v>1997</v>
      </c>
      <c r="E1829" s="31"/>
      <c r="F1829" s="31"/>
      <c r="G1829" s="31"/>
      <c r="H1829" s="31"/>
      <c r="I1829" s="31"/>
    </row>
    <row r="1830" spans="2:9" ht="15.75" x14ac:dyDescent="0.25">
      <c r="B1830" s="338"/>
      <c r="C1830" s="29" t="s">
        <v>2023</v>
      </c>
      <c r="D1830" s="29" t="s">
        <v>2000</v>
      </c>
      <c r="E1830" s="31"/>
      <c r="F1830" s="31"/>
      <c r="G1830" s="31"/>
      <c r="H1830" s="31"/>
      <c r="I1830" s="31"/>
    </row>
    <row r="1831" spans="2:9" ht="15.75" x14ac:dyDescent="0.25">
      <c r="B1831" s="338"/>
      <c r="C1831" s="29" t="s">
        <v>2023</v>
      </c>
      <c r="D1831" s="29" t="s">
        <v>2002</v>
      </c>
      <c r="E1831" s="31"/>
      <c r="F1831" s="31"/>
      <c r="G1831" s="31"/>
      <c r="H1831" s="31"/>
      <c r="I1831" s="31"/>
    </row>
    <row r="1832" spans="2:9" ht="15.75" x14ac:dyDescent="0.25">
      <c r="B1832" s="338"/>
      <c r="C1832" s="29" t="s">
        <v>2023</v>
      </c>
      <c r="D1832" s="29" t="s">
        <v>2004</v>
      </c>
      <c r="E1832" s="31"/>
      <c r="F1832" s="31"/>
      <c r="G1832" s="31"/>
      <c r="H1832" s="31"/>
      <c r="I1832" s="31"/>
    </row>
    <row r="1833" spans="2:9" ht="15.75" x14ac:dyDescent="0.25">
      <c r="B1833" s="338"/>
      <c r="C1833" s="29" t="s">
        <v>2023</v>
      </c>
      <c r="D1833" s="29" t="s">
        <v>2006</v>
      </c>
      <c r="E1833" s="31"/>
      <c r="F1833" s="31"/>
      <c r="G1833" s="31"/>
      <c r="H1833" s="31"/>
      <c r="I1833" s="31"/>
    </row>
    <row r="1834" spans="2:9" ht="15.75" x14ac:dyDescent="0.25">
      <c r="B1834" s="338"/>
      <c r="C1834" s="29" t="s">
        <v>2023</v>
      </c>
      <c r="D1834" s="29" t="s">
        <v>2133</v>
      </c>
      <c r="E1834" s="31"/>
      <c r="F1834" s="31"/>
      <c r="G1834" s="31"/>
      <c r="H1834" s="31"/>
      <c r="I1834" s="31"/>
    </row>
    <row r="1835" spans="2:9" ht="15.75" x14ac:dyDescent="0.25">
      <c r="B1835" s="338"/>
      <c r="C1835" s="29" t="s">
        <v>2023</v>
      </c>
      <c r="D1835" s="29" t="s">
        <v>2137</v>
      </c>
      <c r="E1835" s="31"/>
      <c r="F1835" s="31"/>
      <c r="G1835" s="31"/>
      <c r="H1835" s="31"/>
      <c r="I1835" s="31"/>
    </row>
    <row r="1836" spans="2:9" ht="15.75" x14ac:dyDescent="0.25">
      <c r="B1836" s="338"/>
      <c r="C1836" s="29" t="s">
        <v>2023</v>
      </c>
      <c r="D1836" s="29" t="s">
        <v>2015</v>
      </c>
      <c r="E1836" s="31"/>
      <c r="F1836" s="31"/>
      <c r="G1836" s="31"/>
      <c r="H1836" s="31"/>
      <c r="I1836" s="31"/>
    </row>
    <row r="1837" spans="2:9" ht="15.75" x14ac:dyDescent="0.25">
      <c r="B1837" s="338"/>
      <c r="C1837" s="29" t="s">
        <v>2023</v>
      </c>
      <c r="D1837" s="29" t="s">
        <v>2017</v>
      </c>
      <c r="E1837" s="31"/>
      <c r="F1837" s="31"/>
      <c r="G1837" s="31"/>
      <c r="H1837" s="31"/>
      <c r="I1837" s="31"/>
    </row>
    <row r="1838" spans="2:9" ht="15.75" x14ac:dyDescent="0.25">
      <c r="B1838" s="338"/>
      <c r="C1838" s="29" t="s">
        <v>2023</v>
      </c>
      <c r="D1838" s="29" t="s">
        <v>2019</v>
      </c>
      <c r="E1838" s="31"/>
      <c r="F1838" s="31"/>
      <c r="G1838" s="31"/>
      <c r="H1838" s="31"/>
      <c r="I1838" s="31"/>
    </row>
    <row r="1839" spans="2:9" ht="15.75" x14ac:dyDescent="0.25">
      <c r="B1839" s="338"/>
      <c r="C1839" s="29" t="s">
        <v>2023</v>
      </c>
      <c r="D1839" s="29" t="s">
        <v>2021</v>
      </c>
      <c r="E1839" s="31"/>
      <c r="F1839" s="31"/>
      <c r="G1839" s="31"/>
      <c r="H1839" s="31"/>
      <c r="I1839" s="31"/>
    </row>
    <row r="1840" spans="2:9" ht="15.75" x14ac:dyDescent="0.25">
      <c r="B1840" s="338"/>
      <c r="C1840" s="29" t="s">
        <v>2023</v>
      </c>
      <c r="D1840" s="29" t="s">
        <v>2030</v>
      </c>
      <c r="E1840" s="31"/>
      <c r="F1840" s="31"/>
      <c r="G1840" s="31"/>
      <c r="H1840" s="31"/>
      <c r="I1840" s="31"/>
    </row>
    <row r="1841" spans="2:9" ht="15.75" x14ac:dyDescent="0.25">
      <c r="B1841" s="338"/>
      <c r="C1841" s="29" t="s">
        <v>2023</v>
      </c>
      <c r="D1841" s="29" t="s">
        <v>2032</v>
      </c>
      <c r="E1841" s="31"/>
      <c r="F1841" s="31"/>
      <c r="G1841" s="31"/>
      <c r="H1841" s="31"/>
      <c r="I1841" s="31"/>
    </row>
    <row r="1842" spans="2:9" ht="15.75" x14ac:dyDescent="0.25">
      <c r="B1842" s="338"/>
      <c r="C1842" s="29" t="s">
        <v>2023</v>
      </c>
      <c r="D1842" s="29" t="s">
        <v>2034</v>
      </c>
      <c r="E1842" s="31"/>
      <c r="F1842" s="31"/>
      <c r="G1842" s="31"/>
      <c r="H1842" s="31"/>
      <c r="I1842" s="31"/>
    </row>
    <row r="1843" spans="2:9" ht="15.75" x14ac:dyDescent="0.25">
      <c r="B1843" s="338"/>
      <c r="C1843" s="29" t="s">
        <v>2023</v>
      </c>
      <c r="D1843" s="29" t="s">
        <v>2036</v>
      </c>
      <c r="E1843" s="31"/>
      <c r="F1843" s="31"/>
      <c r="G1843" s="31"/>
      <c r="H1843" s="31"/>
      <c r="I1843" s="31"/>
    </row>
    <row r="1844" spans="2:9" ht="15.75" x14ac:dyDescent="0.25">
      <c r="B1844" s="338"/>
      <c r="C1844" s="29" t="s">
        <v>2023</v>
      </c>
      <c r="D1844" s="29" t="s">
        <v>2038</v>
      </c>
      <c r="E1844" s="31"/>
      <c r="F1844" s="31"/>
      <c r="G1844" s="31"/>
      <c r="H1844" s="31"/>
      <c r="I1844" s="31"/>
    </row>
    <row r="1845" spans="2:9" ht="15.75" x14ac:dyDescent="0.25">
      <c r="B1845" s="338"/>
      <c r="C1845" s="29" t="s">
        <v>2023</v>
      </c>
      <c r="D1845" s="29" t="s">
        <v>2040</v>
      </c>
      <c r="E1845" s="31"/>
      <c r="F1845" s="31"/>
      <c r="G1845" s="31"/>
      <c r="H1845" s="31"/>
      <c r="I1845" s="31"/>
    </row>
    <row r="1846" spans="2:9" ht="15.75" x14ac:dyDescent="0.25">
      <c r="B1846" s="338"/>
      <c r="C1846" s="29" t="s">
        <v>2023</v>
      </c>
      <c r="D1846" s="29" t="s">
        <v>2043</v>
      </c>
      <c r="E1846" s="31"/>
      <c r="F1846" s="31"/>
      <c r="G1846" s="31"/>
      <c r="H1846" s="31"/>
      <c r="I1846" s="31"/>
    </row>
    <row r="1847" spans="2:9" ht="15.75" x14ac:dyDescent="0.25">
      <c r="B1847" s="338"/>
      <c r="C1847" s="29" t="s">
        <v>2023</v>
      </c>
      <c r="D1847" s="29" t="s">
        <v>2059</v>
      </c>
      <c r="E1847" s="31"/>
      <c r="F1847" s="31"/>
      <c r="G1847" s="31"/>
      <c r="H1847" s="31"/>
      <c r="I1847" s="31"/>
    </row>
    <row r="1848" spans="2:9" ht="15.75" x14ac:dyDescent="0.25">
      <c r="B1848" s="338"/>
      <c r="C1848" s="29" t="s">
        <v>2023</v>
      </c>
      <c r="D1848" s="29" t="s">
        <v>2061</v>
      </c>
      <c r="E1848" s="31"/>
      <c r="F1848" s="31"/>
      <c r="G1848" s="31"/>
      <c r="H1848" s="31"/>
      <c r="I1848" s="31"/>
    </row>
    <row r="1849" spans="2:9" ht="15.75" x14ac:dyDescent="0.25">
      <c r="B1849" s="338"/>
      <c r="C1849" s="29" t="s">
        <v>2023</v>
      </c>
      <c r="D1849" s="29" t="s">
        <v>2063</v>
      </c>
      <c r="E1849" s="31"/>
      <c r="F1849" s="31"/>
      <c r="G1849" s="31"/>
      <c r="H1849" s="31"/>
      <c r="I1849" s="31"/>
    </row>
    <row r="1850" spans="2:9" ht="15.75" x14ac:dyDescent="0.25">
      <c r="B1850" s="338"/>
      <c r="C1850" s="29" t="s">
        <v>2023</v>
      </c>
      <c r="D1850" s="29" t="s">
        <v>2067</v>
      </c>
      <c r="E1850" s="31"/>
      <c r="F1850" s="31"/>
      <c r="G1850" s="31"/>
      <c r="H1850" s="31"/>
      <c r="I1850" s="31"/>
    </row>
    <row r="1851" spans="2:9" ht="15.75" x14ac:dyDescent="0.25">
      <c r="B1851" s="338"/>
      <c r="C1851" s="29" t="s">
        <v>2023</v>
      </c>
      <c r="D1851" s="29" t="s">
        <v>2069</v>
      </c>
      <c r="E1851" s="31"/>
      <c r="F1851" s="31"/>
      <c r="G1851" s="31"/>
      <c r="H1851" s="31"/>
      <c r="I1851" s="31"/>
    </row>
    <row r="1852" spans="2:9" ht="15.75" x14ac:dyDescent="0.25">
      <c r="B1852" s="338"/>
      <c r="C1852" s="29" t="s">
        <v>2023</v>
      </c>
      <c r="D1852" s="29" t="s">
        <v>2071</v>
      </c>
      <c r="E1852" s="31"/>
      <c r="F1852" s="31"/>
      <c r="G1852" s="31"/>
      <c r="H1852" s="31"/>
      <c r="I1852" s="31"/>
    </row>
    <row r="1853" spans="2:9" ht="15.75" x14ac:dyDescent="0.25">
      <c r="B1853" s="338"/>
      <c r="C1853" s="29" t="s">
        <v>2023</v>
      </c>
      <c r="D1853" s="29" t="s">
        <v>2073</v>
      </c>
      <c r="E1853" s="31"/>
      <c r="F1853" s="31"/>
      <c r="G1853" s="31"/>
      <c r="H1853" s="31"/>
      <c r="I1853" s="31"/>
    </row>
    <row r="1854" spans="2:9" ht="15.75" x14ac:dyDescent="0.25">
      <c r="B1854" s="338"/>
      <c r="C1854" s="29" t="s">
        <v>2023</v>
      </c>
      <c r="D1854" s="29" t="s">
        <v>2075</v>
      </c>
      <c r="E1854" s="31"/>
      <c r="F1854" s="31"/>
      <c r="G1854" s="31"/>
      <c r="H1854" s="31"/>
      <c r="I1854" s="31"/>
    </row>
    <row r="1855" spans="2:9" ht="15.75" x14ac:dyDescent="0.25">
      <c r="B1855" s="338"/>
      <c r="C1855" s="29" t="s">
        <v>2023</v>
      </c>
      <c r="D1855" s="29" t="s">
        <v>2077</v>
      </c>
      <c r="E1855" s="31"/>
      <c r="F1855" s="31"/>
      <c r="G1855" s="31"/>
      <c r="H1855" s="31"/>
      <c r="I1855" s="31"/>
    </row>
    <row r="1856" spans="2:9" ht="15.75" x14ac:dyDescent="0.25">
      <c r="B1856" s="338"/>
      <c r="C1856" s="29" t="s">
        <v>2023</v>
      </c>
      <c r="D1856" s="29" t="s">
        <v>2079</v>
      </c>
      <c r="E1856" s="31"/>
      <c r="F1856" s="31"/>
      <c r="G1856" s="31"/>
      <c r="H1856" s="31"/>
      <c r="I1856" s="31"/>
    </row>
    <row r="1857" spans="2:9" ht="15.75" x14ac:dyDescent="0.25">
      <c r="B1857" s="338"/>
      <c r="C1857" s="29" t="s">
        <v>2023</v>
      </c>
      <c r="D1857" s="29" t="s">
        <v>2082</v>
      </c>
      <c r="E1857" s="31"/>
      <c r="F1857" s="31"/>
      <c r="G1857" s="31"/>
      <c r="H1857" s="31"/>
      <c r="I1857" s="31"/>
    </row>
    <row r="1858" spans="2:9" ht="15.75" x14ac:dyDescent="0.25">
      <c r="B1858" s="338"/>
      <c r="C1858" s="29" t="s">
        <v>2023</v>
      </c>
      <c r="D1858" s="29" t="s">
        <v>2084</v>
      </c>
      <c r="E1858" s="31"/>
      <c r="F1858" s="31"/>
      <c r="G1858" s="31"/>
      <c r="H1858" s="31"/>
      <c r="I1858" s="31"/>
    </row>
    <row r="1859" spans="2:9" ht="15.75" x14ac:dyDescent="0.25">
      <c r="B1859" s="338"/>
      <c r="C1859" s="29" t="s">
        <v>2023</v>
      </c>
      <c r="D1859" s="29" t="s">
        <v>2089</v>
      </c>
      <c r="E1859" s="31"/>
      <c r="F1859" s="31"/>
      <c r="G1859" s="31"/>
      <c r="H1859" s="31"/>
      <c r="I1859" s="31"/>
    </row>
    <row r="1860" spans="2:9" ht="15.75" x14ac:dyDescent="0.25">
      <c r="B1860" s="338"/>
      <c r="C1860" s="29" t="s">
        <v>2023</v>
      </c>
      <c r="D1860" s="29" t="s">
        <v>2119</v>
      </c>
      <c r="E1860" s="31"/>
      <c r="F1860" s="31"/>
      <c r="G1860" s="31"/>
      <c r="H1860" s="31"/>
      <c r="I1860" s="31"/>
    </row>
    <row r="1861" spans="2:9" ht="15.75" x14ac:dyDescent="0.25">
      <c r="B1861" s="338"/>
      <c r="C1861" s="29" t="s">
        <v>2023</v>
      </c>
      <c r="D1861" s="29" t="s">
        <v>2122</v>
      </c>
      <c r="E1861" s="31"/>
      <c r="F1861" s="31"/>
      <c r="G1861" s="31"/>
      <c r="H1861" s="31"/>
      <c r="I1861" s="31"/>
    </row>
    <row r="1862" spans="2:9" ht="15.75" x14ac:dyDescent="0.25">
      <c r="B1862" s="338"/>
      <c r="C1862" s="29" t="s">
        <v>2023</v>
      </c>
      <c r="D1862" s="29" t="s">
        <v>2124</v>
      </c>
      <c r="E1862" s="31"/>
      <c r="F1862" s="31"/>
      <c r="G1862" s="31"/>
      <c r="H1862" s="31"/>
      <c r="I1862" s="31"/>
    </row>
    <row r="1863" spans="2:9" ht="15.75" x14ac:dyDescent="0.25">
      <c r="B1863" s="338"/>
      <c r="C1863" s="29" t="s">
        <v>2023</v>
      </c>
      <c r="D1863" s="29" t="s">
        <v>2129</v>
      </c>
      <c r="E1863" s="31"/>
      <c r="F1863" s="31"/>
      <c r="G1863" s="31"/>
      <c r="H1863" s="31"/>
      <c r="I1863" s="31"/>
    </row>
    <row r="1864" spans="2:9" ht="15.75" x14ac:dyDescent="0.25">
      <c r="B1864" s="338"/>
      <c r="C1864" s="29" t="s">
        <v>2023</v>
      </c>
      <c r="D1864" s="29" t="s">
        <v>2135</v>
      </c>
      <c r="E1864" s="31"/>
      <c r="F1864" s="31"/>
      <c r="G1864" s="31"/>
      <c r="H1864" s="31"/>
      <c r="I1864" s="31"/>
    </row>
    <row r="1865" spans="2:9" ht="15.75" x14ac:dyDescent="0.25">
      <c r="B1865" s="338"/>
      <c r="C1865" s="29" t="s">
        <v>2023</v>
      </c>
      <c r="D1865" s="29" t="s">
        <v>2140</v>
      </c>
      <c r="E1865" s="31"/>
      <c r="F1865" s="31"/>
      <c r="G1865" s="31"/>
      <c r="H1865" s="31"/>
      <c r="I1865" s="31"/>
    </row>
    <row r="1866" spans="2:9" ht="15.75" x14ac:dyDescent="0.25">
      <c r="B1866" s="338"/>
      <c r="C1866" s="29" t="s">
        <v>2024</v>
      </c>
      <c r="D1866" s="29" t="s">
        <v>43</v>
      </c>
      <c r="E1866" s="31"/>
      <c r="F1866" s="31"/>
      <c r="G1866" s="31"/>
      <c r="H1866" s="31"/>
      <c r="I1866" s="31"/>
    </row>
    <row r="1867" spans="2:9" ht="15.75" x14ac:dyDescent="0.25">
      <c r="B1867" s="338"/>
      <c r="C1867" s="29" t="s">
        <v>2024</v>
      </c>
      <c r="D1867" s="29" t="s">
        <v>1953</v>
      </c>
      <c r="E1867" s="31"/>
      <c r="F1867" s="31"/>
      <c r="G1867" s="31"/>
      <c r="H1867" s="31"/>
      <c r="I1867" s="31"/>
    </row>
    <row r="1868" spans="2:9" ht="15.75" x14ac:dyDescent="0.25">
      <c r="B1868" s="338"/>
      <c r="C1868" s="29" t="s">
        <v>2024</v>
      </c>
      <c r="D1868" s="29" t="s">
        <v>1726</v>
      </c>
      <c r="E1868" s="31"/>
      <c r="F1868" s="31"/>
      <c r="G1868" s="31"/>
      <c r="H1868" s="31"/>
      <c r="I1868" s="31"/>
    </row>
    <row r="1869" spans="2:9" ht="15.75" x14ac:dyDescent="0.25">
      <c r="B1869" s="338"/>
      <c r="C1869" s="29" t="s">
        <v>2024</v>
      </c>
      <c r="D1869" s="29" t="s">
        <v>1723</v>
      </c>
      <c r="E1869" s="31"/>
      <c r="F1869" s="31"/>
      <c r="G1869" s="31"/>
      <c r="H1869" s="31"/>
      <c r="I1869" s="31"/>
    </row>
    <row r="1870" spans="2:9" ht="15.75" x14ac:dyDescent="0.25">
      <c r="B1870" s="338"/>
      <c r="C1870" s="29" t="s">
        <v>2024</v>
      </c>
      <c r="D1870" s="29" t="s">
        <v>2087</v>
      </c>
      <c r="E1870" s="31"/>
      <c r="F1870" s="31"/>
      <c r="G1870" s="31"/>
      <c r="H1870" s="31"/>
      <c r="I1870" s="31"/>
    </row>
    <row r="1871" spans="2:9" ht="15.75" x14ac:dyDescent="0.25">
      <c r="B1871" s="338"/>
      <c r="C1871" s="29" t="s">
        <v>2024</v>
      </c>
      <c r="D1871" s="29" t="s">
        <v>1830</v>
      </c>
      <c r="E1871" s="31"/>
      <c r="F1871" s="31"/>
      <c r="G1871" s="31"/>
      <c r="H1871" s="31"/>
      <c r="I1871" s="31"/>
    </row>
    <row r="1872" spans="2:9" ht="15.75" x14ac:dyDescent="0.25">
      <c r="B1872" s="338"/>
      <c r="C1872" s="29" t="s">
        <v>2024</v>
      </c>
      <c r="D1872" s="29" t="s">
        <v>1754</v>
      </c>
      <c r="E1872" s="31"/>
      <c r="F1872" s="31"/>
      <c r="G1872" s="31"/>
      <c r="H1872" s="31"/>
      <c r="I1872" s="31"/>
    </row>
    <row r="1873" spans="2:9" ht="15.75" x14ac:dyDescent="0.25">
      <c r="B1873" s="338"/>
      <c r="C1873" s="29" t="s">
        <v>2024</v>
      </c>
      <c r="D1873" s="29" t="s">
        <v>1901</v>
      </c>
      <c r="E1873" s="31"/>
      <c r="F1873" s="31"/>
      <c r="G1873" s="31"/>
      <c r="H1873" s="31"/>
      <c r="I1873" s="31"/>
    </row>
    <row r="1874" spans="2:9" ht="15.75" x14ac:dyDescent="0.25">
      <c r="B1874" s="338"/>
      <c r="C1874" s="29" t="s">
        <v>2024</v>
      </c>
      <c r="D1874" s="29" t="s">
        <v>2085</v>
      </c>
      <c r="E1874" s="31"/>
      <c r="F1874" s="31"/>
      <c r="G1874" s="31"/>
      <c r="H1874" s="31"/>
      <c r="I1874" s="31"/>
    </row>
    <row r="1875" spans="2:9" ht="15.75" x14ac:dyDescent="0.25">
      <c r="B1875" s="338"/>
      <c r="C1875" s="29" t="s">
        <v>2024</v>
      </c>
      <c r="D1875" s="29" t="s">
        <v>1951</v>
      </c>
      <c r="E1875" s="31"/>
      <c r="F1875" s="31"/>
      <c r="G1875" s="31"/>
      <c r="H1875" s="31"/>
      <c r="I1875" s="31"/>
    </row>
    <row r="1876" spans="2:9" ht="15.75" x14ac:dyDescent="0.25">
      <c r="B1876" s="338"/>
      <c r="C1876" s="29" t="s">
        <v>2024</v>
      </c>
      <c r="D1876" s="29" t="s">
        <v>2056</v>
      </c>
      <c r="E1876" s="31"/>
      <c r="F1876" s="31"/>
      <c r="G1876" s="31"/>
      <c r="H1876" s="31"/>
      <c r="I1876" s="31"/>
    </row>
    <row r="1877" spans="2:9" ht="15.75" x14ac:dyDescent="0.25">
      <c r="B1877" s="338"/>
      <c r="C1877" s="29" t="s">
        <v>2024</v>
      </c>
      <c r="D1877" s="29" t="s">
        <v>2131</v>
      </c>
      <c r="E1877" s="31"/>
      <c r="F1877" s="31"/>
      <c r="G1877" s="31"/>
      <c r="H1877" s="31"/>
      <c r="I1877" s="31"/>
    </row>
    <row r="1878" spans="2:9" ht="15.75" x14ac:dyDescent="0.25">
      <c r="B1878" s="338"/>
      <c r="C1878" s="29" t="s">
        <v>2024</v>
      </c>
      <c r="D1878" s="29" t="s">
        <v>2065</v>
      </c>
      <c r="E1878" s="31"/>
      <c r="F1878" s="31"/>
      <c r="G1878" s="31"/>
      <c r="H1878" s="31"/>
      <c r="I1878" s="31"/>
    </row>
    <row r="1879" spans="2:9" ht="15.75" x14ac:dyDescent="0.25">
      <c r="B1879" s="338"/>
      <c r="C1879" s="29" t="s">
        <v>2024</v>
      </c>
      <c r="D1879" s="29" t="s">
        <v>2090</v>
      </c>
      <c r="E1879" s="31"/>
      <c r="F1879" s="31"/>
      <c r="G1879" s="31"/>
      <c r="H1879" s="31"/>
      <c r="I1879" s="31"/>
    </row>
    <row r="1880" spans="2:9" ht="15.75" x14ac:dyDescent="0.25">
      <c r="B1880" s="338"/>
      <c r="C1880" s="29" t="s">
        <v>2024</v>
      </c>
      <c r="D1880" s="29" t="s">
        <v>1960</v>
      </c>
      <c r="E1880" s="31"/>
      <c r="F1880" s="31"/>
      <c r="G1880" s="31"/>
      <c r="H1880" s="31"/>
      <c r="I1880" s="31"/>
    </row>
    <row r="1881" spans="2:9" ht="15.75" x14ac:dyDescent="0.25">
      <c r="B1881" s="338"/>
      <c r="C1881" s="29" t="s">
        <v>2024</v>
      </c>
      <c r="D1881" s="29" t="s">
        <v>2028</v>
      </c>
      <c r="E1881" s="31"/>
      <c r="F1881" s="31"/>
      <c r="G1881" s="31"/>
      <c r="H1881" s="31"/>
      <c r="I1881" s="31"/>
    </row>
    <row r="1882" spans="2:9" ht="15.75" x14ac:dyDescent="0.25">
      <c r="B1882" s="338"/>
      <c r="C1882" s="29" t="s">
        <v>2024</v>
      </c>
      <c r="D1882" s="29" t="s">
        <v>1963</v>
      </c>
      <c r="E1882" s="31"/>
      <c r="F1882" s="31"/>
      <c r="G1882" s="31"/>
      <c r="H1882" s="31"/>
      <c r="I1882" s="31"/>
    </row>
    <row r="1883" spans="2:9" ht="15.75" x14ac:dyDescent="0.25">
      <c r="B1883" s="338"/>
      <c r="C1883" s="29" t="s">
        <v>2024</v>
      </c>
      <c r="D1883" s="29" t="s">
        <v>1965</v>
      </c>
      <c r="E1883" s="31"/>
      <c r="F1883" s="31"/>
      <c r="G1883" s="31"/>
      <c r="H1883" s="31"/>
      <c r="I1883" s="31"/>
    </row>
    <row r="1884" spans="2:9" ht="15.75" x14ac:dyDescent="0.25">
      <c r="B1884" s="338"/>
      <c r="C1884" s="29" t="s">
        <v>2024</v>
      </c>
      <c r="D1884" s="29" t="s">
        <v>1971</v>
      </c>
      <c r="E1884" s="31"/>
      <c r="F1884" s="31"/>
      <c r="G1884" s="31"/>
      <c r="H1884" s="31"/>
      <c r="I1884" s="31"/>
    </row>
    <row r="1885" spans="2:9" ht="15.75" x14ac:dyDescent="0.25">
      <c r="B1885" s="338"/>
      <c r="C1885" s="29" t="s">
        <v>2024</v>
      </c>
      <c r="D1885" s="29" t="s">
        <v>1975</v>
      </c>
      <c r="E1885" s="31"/>
      <c r="F1885" s="31"/>
      <c r="G1885" s="31"/>
      <c r="H1885" s="31"/>
      <c r="I1885" s="31"/>
    </row>
    <row r="1886" spans="2:9" ht="15.75" x14ac:dyDescent="0.25">
      <c r="B1886" s="338"/>
      <c r="C1886" s="29" t="s">
        <v>2024</v>
      </c>
      <c r="D1886" s="29" t="s">
        <v>2113</v>
      </c>
      <c r="E1886" s="31"/>
      <c r="F1886" s="31"/>
      <c r="G1886" s="31"/>
      <c r="H1886" s="31"/>
      <c r="I1886" s="31"/>
    </row>
    <row r="1887" spans="2:9" ht="15.75" x14ac:dyDescent="0.25">
      <c r="B1887" s="338"/>
      <c r="C1887" s="29" t="s">
        <v>2024</v>
      </c>
      <c r="D1887" s="29" t="s">
        <v>1980</v>
      </c>
      <c r="E1887" s="31"/>
      <c r="F1887" s="31"/>
      <c r="G1887" s="31"/>
      <c r="H1887" s="31"/>
      <c r="I1887" s="31"/>
    </row>
    <row r="1888" spans="2:9" ht="15.75" x14ac:dyDescent="0.25">
      <c r="B1888" s="338"/>
      <c r="C1888" s="29" t="s">
        <v>2024</v>
      </c>
      <c r="D1888" s="29" t="s">
        <v>1982</v>
      </c>
      <c r="E1888" s="31"/>
      <c r="F1888" s="31"/>
      <c r="G1888" s="31"/>
      <c r="H1888" s="31"/>
      <c r="I1888" s="31"/>
    </row>
    <row r="1889" spans="2:9" ht="15.75" x14ac:dyDescent="0.25">
      <c r="B1889" s="338"/>
      <c r="C1889" s="29" t="s">
        <v>2024</v>
      </c>
      <c r="D1889" s="29" t="s">
        <v>1987</v>
      </c>
      <c r="E1889" s="31"/>
      <c r="F1889" s="31"/>
      <c r="G1889" s="31"/>
      <c r="H1889" s="31"/>
      <c r="I1889" s="31"/>
    </row>
    <row r="1890" spans="2:9" ht="15.75" x14ac:dyDescent="0.25">
      <c r="B1890" s="338"/>
      <c r="C1890" s="29" t="s">
        <v>2024</v>
      </c>
      <c r="D1890" s="29" t="s">
        <v>1990</v>
      </c>
      <c r="E1890" s="31"/>
      <c r="F1890" s="31"/>
      <c r="G1890" s="31"/>
      <c r="H1890" s="31"/>
      <c r="I1890" s="31"/>
    </row>
    <row r="1891" spans="2:9" ht="15.75" x14ac:dyDescent="0.25">
      <c r="B1891" s="338"/>
      <c r="C1891" s="29" t="s">
        <v>2024</v>
      </c>
      <c r="D1891" s="29" t="s">
        <v>2115</v>
      </c>
      <c r="E1891" s="31"/>
      <c r="F1891" s="31"/>
      <c r="G1891" s="31"/>
      <c r="H1891" s="31"/>
      <c r="I1891" s="31"/>
    </row>
    <row r="1892" spans="2:9" ht="15.75" x14ac:dyDescent="0.25">
      <c r="B1892" s="338"/>
      <c r="C1892" s="29" t="s">
        <v>2024</v>
      </c>
      <c r="D1892" s="29" t="s">
        <v>1992</v>
      </c>
      <c r="E1892" s="31"/>
      <c r="F1892" s="31"/>
      <c r="G1892" s="31"/>
      <c r="H1892" s="31"/>
      <c r="I1892" s="31"/>
    </row>
    <row r="1893" spans="2:9" ht="15.75" x14ac:dyDescent="0.25">
      <c r="B1893" s="338"/>
      <c r="C1893" s="29" t="s">
        <v>2024</v>
      </c>
      <c r="D1893" s="29" t="s">
        <v>1997</v>
      </c>
      <c r="E1893" s="31"/>
      <c r="F1893" s="31"/>
      <c r="G1893" s="31"/>
      <c r="H1893" s="31"/>
      <c r="I1893" s="31"/>
    </row>
    <row r="1894" spans="2:9" ht="15.75" x14ac:dyDescent="0.25">
      <c r="B1894" s="338"/>
      <c r="C1894" s="29" t="s">
        <v>2024</v>
      </c>
      <c r="D1894" s="29" t="s">
        <v>2000</v>
      </c>
      <c r="E1894" s="31"/>
      <c r="F1894" s="31"/>
      <c r="G1894" s="31"/>
      <c r="H1894" s="31"/>
      <c r="I1894" s="31"/>
    </row>
    <row r="1895" spans="2:9" ht="15.75" x14ac:dyDescent="0.25">
      <c r="B1895" s="338"/>
      <c r="C1895" s="29" t="s">
        <v>2024</v>
      </c>
      <c r="D1895" s="29" t="s">
        <v>2002</v>
      </c>
      <c r="E1895" s="31"/>
      <c r="F1895" s="31"/>
      <c r="G1895" s="31"/>
      <c r="H1895" s="31"/>
      <c r="I1895" s="31"/>
    </row>
    <row r="1896" spans="2:9" ht="15.75" x14ac:dyDescent="0.25">
      <c r="B1896" s="338"/>
      <c r="C1896" s="29" t="s">
        <v>2024</v>
      </c>
      <c r="D1896" s="29" t="s">
        <v>2004</v>
      </c>
      <c r="E1896" s="31"/>
      <c r="F1896" s="31"/>
      <c r="G1896" s="31"/>
      <c r="H1896" s="31"/>
      <c r="I1896" s="31"/>
    </row>
    <row r="1897" spans="2:9" ht="15.75" x14ac:dyDescent="0.25">
      <c r="B1897" s="338"/>
      <c r="C1897" s="29" t="s">
        <v>2024</v>
      </c>
      <c r="D1897" s="29" t="s">
        <v>2006</v>
      </c>
      <c r="E1897" s="31"/>
      <c r="F1897" s="31"/>
      <c r="G1897" s="31"/>
      <c r="H1897" s="31"/>
      <c r="I1897" s="31"/>
    </row>
    <row r="1898" spans="2:9" ht="15.75" x14ac:dyDescent="0.25">
      <c r="B1898" s="338"/>
      <c r="C1898" s="29" t="s">
        <v>2024</v>
      </c>
      <c r="D1898" s="29" t="s">
        <v>2133</v>
      </c>
      <c r="E1898" s="31"/>
      <c r="F1898" s="31"/>
      <c r="G1898" s="31"/>
      <c r="H1898" s="31"/>
      <c r="I1898" s="31"/>
    </row>
    <row r="1899" spans="2:9" ht="15.75" x14ac:dyDescent="0.25">
      <c r="B1899" s="338"/>
      <c r="C1899" s="29" t="s">
        <v>2024</v>
      </c>
      <c r="D1899" s="29" t="s">
        <v>2137</v>
      </c>
      <c r="E1899" s="31"/>
      <c r="F1899" s="31"/>
      <c r="G1899" s="31"/>
      <c r="H1899" s="31"/>
      <c r="I1899" s="31"/>
    </row>
    <row r="1900" spans="2:9" ht="15.75" x14ac:dyDescent="0.25">
      <c r="B1900" s="338"/>
      <c r="C1900" s="29" t="s">
        <v>2024</v>
      </c>
      <c r="D1900" s="29" t="s">
        <v>2015</v>
      </c>
      <c r="E1900" s="31"/>
      <c r="F1900" s="31"/>
      <c r="G1900" s="31"/>
      <c r="H1900" s="31"/>
      <c r="I1900" s="31"/>
    </row>
    <row r="1901" spans="2:9" ht="15.75" x14ac:dyDescent="0.25">
      <c r="B1901" s="338"/>
      <c r="C1901" s="29" t="s">
        <v>2024</v>
      </c>
      <c r="D1901" s="29" t="s">
        <v>2017</v>
      </c>
      <c r="E1901" s="31"/>
      <c r="F1901" s="31"/>
      <c r="G1901" s="31"/>
      <c r="H1901" s="31"/>
      <c r="I1901" s="31"/>
    </row>
    <row r="1902" spans="2:9" ht="15.75" x14ac:dyDescent="0.25">
      <c r="B1902" s="338"/>
      <c r="C1902" s="29" t="s">
        <v>2024</v>
      </c>
      <c r="D1902" s="29" t="s">
        <v>2019</v>
      </c>
      <c r="E1902" s="31"/>
      <c r="F1902" s="31"/>
      <c r="G1902" s="31"/>
      <c r="H1902" s="31"/>
      <c r="I1902" s="31"/>
    </row>
    <row r="1903" spans="2:9" ht="15.75" x14ac:dyDescent="0.25">
      <c r="B1903" s="338"/>
      <c r="C1903" s="29" t="s">
        <v>2024</v>
      </c>
      <c r="D1903" s="29" t="s">
        <v>2021</v>
      </c>
      <c r="E1903" s="31"/>
      <c r="F1903" s="31"/>
      <c r="G1903" s="31"/>
      <c r="H1903" s="31"/>
      <c r="I1903" s="31"/>
    </row>
    <row r="1904" spans="2:9" ht="15.75" x14ac:dyDescent="0.25">
      <c r="B1904" s="338"/>
      <c r="C1904" s="29" t="s">
        <v>2024</v>
      </c>
      <c r="D1904" s="29" t="s">
        <v>2030</v>
      </c>
      <c r="E1904" s="31"/>
      <c r="F1904" s="31"/>
      <c r="G1904" s="31"/>
      <c r="H1904" s="31"/>
      <c r="I1904" s="31"/>
    </row>
    <row r="1905" spans="2:9" ht="15.75" x14ac:dyDescent="0.25">
      <c r="B1905" s="338"/>
      <c r="C1905" s="29" t="s">
        <v>2024</v>
      </c>
      <c r="D1905" s="29" t="s">
        <v>2032</v>
      </c>
      <c r="E1905" s="31"/>
      <c r="F1905" s="31"/>
      <c r="G1905" s="31"/>
      <c r="H1905" s="31"/>
      <c r="I1905" s="31"/>
    </row>
    <row r="1906" spans="2:9" ht="15.75" x14ac:dyDescent="0.25">
      <c r="B1906" s="338"/>
      <c r="C1906" s="29" t="s">
        <v>2024</v>
      </c>
      <c r="D1906" s="29" t="s">
        <v>2034</v>
      </c>
      <c r="E1906" s="31"/>
      <c r="F1906" s="31"/>
      <c r="G1906" s="31"/>
      <c r="H1906" s="31"/>
      <c r="I1906" s="31"/>
    </row>
    <row r="1907" spans="2:9" ht="15.75" x14ac:dyDescent="0.25">
      <c r="B1907" s="338"/>
      <c r="C1907" s="29" t="s">
        <v>2024</v>
      </c>
      <c r="D1907" s="29" t="s">
        <v>2036</v>
      </c>
      <c r="E1907" s="31"/>
      <c r="F1907" s="31"/>
      <c r="G1907" s="31"/>
      <c r="H1907" s="31"/>
      <c r="I1907" s="31"/>
    </row>
    <row r="1908" spans="2:9" ht="15.75" x14ac:dyDescent="0.25">
      <c r="B1908" s="338"/>
      <c r="C1908" s="29" t="s">
        <v>2024</v>
      </c>
      <c r="D1908" s="29" t="s">
        <v>2038</v>
      </c>
      <c r="E1908" s="31"/>
      <c r="F1908" s="31"/>
      <c r="G1908" s="31"/>
      <c r="H1908" s="31"/>
      <c r="I1908" s="31"/>
    </row>
    <row r="1909" spans="2:9" ht="15.75" x14ac:dyDescent="0.25">
      <c r="B1909" s="338"/>
      <c r="C1909" s="29" t="s">
        <v>2024</v>
      </c>
      <c r="D1909" s="29" t="s">
        <v>2040</v>
      </c>
      <c r="E1909" s="31"/>
      <c r="F1909" s="31"/>
      <c r="G1909" s="31"/>
      <c r="H1909" s="31"/>
      <c r="I1909" s="31"/>
    </row>
    <row r="1910" spans="2:9" ht="15.75" x14ac:dyDescent="0.25">
      <c r="B1910" s="338"/>
      <c r="C1910" s="29" t="s">
        <v>2024</v>
      </c>
      <c r="D1910" s="29" t="s">
        <v>2043</v>
      </c>
      <c r="E1910" s="31"/>
      <c r="F1910" s="31"/>
      <c r="G1910" s="31"/>
      <c r="H1910" s="31"/>
      <c r="I1910" s="31"/>
    </row>
    <row r="1911" spans="2:9" ht="15.75" x14ac:dyDescent="0.25">
      <c r="B1911" s="338"/>
      <c r="C1911" s="29" t="s">
        <v>2024</v>
      </c>
      <c r="D1911" s="29" t="s">
        <v>2059</v>
      </c>
      <c r="E1911" s="31"/>
      <c r="F1911" s="31"/>
      <c r="G1911" s="31"/>
      <c r="H1911" s="31"/>
      <c r="I1911" s="31"/>
    </row>
    <row r="1912" spans="2:9" ht="15.75" x14ac:dyDescent="0.25">
      <c r="B1912" s="338"/>
      <c r="C1912" s="29" t="s">
        <v>2024</v>
      </c>
      <c r="D1912" s="29" t="s">
        <v>2061</v>
      </c>
      <c r="E1912" s="31"/>
      <c r="F1912" s="31"/>
      <c r="G1912" s="31"/>
      <c r="H1912" s="31"/>
      <c r="I1912" s="31"/>
    </row>
    <row r="1913" spans="2:9" ht="15.75" x14ac:dyDescent="0.25">
      <c r="B1913" s="338"/>
      <c r="C1913" s="29" t="s">
        <v>2024</v>
      </c>
      <c r="D1913" s="29" t="s">
        <v>2063</v>
      </c>
      <c r="E1913" s="31"/>
      <c r="F1913" s="31"/>
      <c r="G1913" s="31"/>
      <c r="H1913" s="31"/>
      <c r="I1913" s="31"/>
    </row>
    <row r="1914" spans="2:9" ht="15.75" x14ac:dyDescent="0.25">
      <c r="B1914" s="338"/>
      <c r="C1914" s="29" t="s">
        <v>2024</v>
      </c>
      <c r="D1914" s="29" t="s">
        <v>2067</v>
      </c>
      <c r="E1914" s="31"/>
      <c r="F1914" s="31"/>
      <c r="G1914" s="31"/>
      <c r="H1914" s="31"/>
      <c r="I1914" s="31"/>
    </row>
    <row r="1915" spans="2:9" ht="15.75" x14ac:dyDescent="0.25">
      <c r="B1915" s="338"/>
      <c r="C1915" s="29" t="s">
        <v>2024</v>
      </c>
      <c r="D1915" s="29" t="s">
        <v>2069</v>
      </c>
      <c r="E1915" s="31"/>
      <c r="F1915" s="31"/>
      <c r="G1915" s="31"/>
      <c r="H1915" s="31"/>
      <c r="I1915" s="31"/>
    </row>
    <row r="1916" spans="2:9" ht="15.75" x14ac:dyDescent="0.25">
      <c r="B1916" s="338"/>
      <c r="C1916" s="29" t="s">
        <v>2024</v>
      </c>
      <c r="D1916" s="29" t="s">
        <v>2071</v>
      </c>
      <c r="E1916" s="31"/>
      <c r="F1916" s="31"/>
      <c r="G1916" s="31"/>
      <c r="H1916" s="31"/>
      <c r="I1916" s="31"/>
    </row>
    <row r="1917" spans="2:9" ht="15.75" x14ac:dyDescent="0.25">
      <c r="B1917" s="338"/>
      <c r="C1917" s="29" t="s">
        <v>2024</v>
      </c>
      <c r="D1917" s="29" t="s">
        <v>2073</v>
      </c>
      <c r="E1917" s="31"/>
      <c r="F1917" s="31"/>
      <c r="G1917" s="31"/>
      <c r="H1917" s="31"/>
      <c r="I1917" s="31"/>
    </row>
    <row r="1918" spans="2:9" ht="15.75" x14ac:dyDescent="0.25">
      <c r="B1918" s="338"/>
      <c r="C1918" s="29" t="s">
        <v>2024</v>
      </c>
      <c r="D1918" s="29" t="s">
        <v>2075</v>
      </c>
      <c r="E1918" s="31"/>
      <c r="F1918" s="31"/>
      <c r="G1918" s="31"/>
      <c r="H1918" s="31"/>
      <c r="I1918" s="31"/>
    </row>
    <row r="1919" spans="2:9" ht="15.75" x14ac:dyDescent="0.25">
      <c r="B1919" s="338"/>
      <c r="C1919" s="29" t="s">
        <v>2024</v>
      </c>
      <c r="D1919" s="29" t="s">
        <v>2077</v>
      </c>
      <c r="E1919" s="31"/>
      <c r="F1919" s="31"/>
      <c r="G1919" s="31"/>
      <c r="H1919" s="31"/>
      <c r="I1919" s="31"/>
    </row>
    <row r="1920" spans="2:9" ht="15.75" x14ac:dyDescent="0.25">
      <c r="B1920" s="338"/>
      <c r="C1920" s="29" t="s">
        <v>2024</v>
      </c>
      <c r="D1920" s="29" t="s">
        <v>2079</v>
      </c>
      <c r="E1920" s="31"/>
      <c r="F1920" s="31"/>
      <c r="G1920" s="31"/>
      <c r="H1920" s="31"/>
      <c r="I1920" s="31"/>
    </row>
    <row r="1921" spans="2:9" ht="15.75" x14ac:dyDescent="0.25">
      <c r="B1921" s="338"/>
      <c r="C1921" s="29" t="s">
        <v>2024</v>
      </c>
      <c r="D1921" s="29" t="s">
        <v>2082</v>
      </c>
      <c r="E1921" s="31"/>
      <c r="F1921" s="31"/>
      <c r="G1921" s="31"/>
      <c r="H1921" s="31"/>
      <c r="I1921" s="31"/>
    </row>
    <row r="1922" spans="2:9" ht="15.75" x14ac:dyDescent="0.25">
      <c r="B1922" s="338"/>
      <c r="C1922" s="29" t="s">
        <v>2024</v>
      </c>
      <c r="D1922" s="29" t="s">
        <v>2084</v>
      </c>
      <c r="E1922" s="31"/>
      <c r="F1922" s="31"/>
      <c r="G1922" s="31"/>
      <c r="H1922" s="31"/>
      <c r="I1922" s="31"/>
    </row>
    <row r="1923" spans="2:9" ht="15.75" x14ac:dyDescent="0.25">
      <c r="B1923" s="338"/>
      <c r="C1923" s="29" t="s">
        <v>2024</v>
      </c>
      <c r="D1923" s="29" t="s">
        <v>2089</v>
      </c>
      <c r="E1923" s="31"/>
      <c r="F1923" s="31"/>
      <c r="G1923" s="31"/>
      <c r="H1923" s="31"/>
      <c r="I1923" s="31"/>
    </row>
    <row r="1924" spans="2:9" ht="15.75" x14ac:dyDescent="0.25">
      <c r="B1924" s="338"/>
      <c r="C1924" s="29" t="s">
        <v>2024</v>
      </c>
      <c r="D1924" s="29" t="s">
        <v>2119</v>
      </c>
      <c r="E1924" s="31"/>
      <c r="F1924" s="31"/>
      <c r="G1924" s="31"/>
      <c r="H1924" s="31"/>
      <c r="I1924" s="31"/>
    </row>
    <row r="1925" spans="2:9" ht="15.75" x14ac:dyDescent="0.25">
      <c r="B1925" s="338"/>
      <c r="C1925" s="29" t="s">
        <v>2024</v>
      </c>
      <c r="D1925" s="29" t="s">
        <v>2122</v>
      </c>
      <c r="E1925" s="31"/>
      <c r="F1925" s="31"/>
      <c r="G1925" s="31"/>
      <c r="H1925" s="31"/>
      <c r="I1925" s="31"/>
    </row>
    <row r="1926" spans="2:9" ht="15.75" x14ac:dyDescent="0.25">
      <c r="B1926" s="338"/>
      <c r="C1926" s="29" t="s">
        <v>2024</v>
      </c>
      <c r="D1926" s="29" t="s">
        <v>2124</v>
      </c>
      <c r="E1926" s="31"/>
      <c r="F1926" s="31"/>
      <c r="G1926" s="31"/>
      <c r="H1926" s="31"/>
      <c r="I1926" s="31"/>
    </row>
    <row r="1927" spans="2:9" ht="15.75" x14ac:dyDescent="0.25">
      <c r="B1927" s="338"/>
      <c r="C1927" s="29" t="s">
        <v>2024</v>
      </c>
      <c r="D1927" s="29" t="s">
        <v>2129</v>
      </c>
      <c r="E1927" s="31"/>
      <c r="F1927" s="31"/>
      <c r="G1927" s="31"/>
      <c r="H1927" s="31"/>
      <c r="I1927" s="31"/>
    </row>
    <row r="1928" spans="2:9" ht="15.75" x14ac:dyDescent="0.25">
      <c r="B1928" s="338"/>
      <c r="C1928" s="29" t="s">
        <v>2024</v>
      </c>
      <c r="D1928" s="29" t="s">
        <v>2135</v>
      </c>
      <c r="E1928" s="31"/>
      <c r="F1928" s="31"/>
      <c r="G1928" s="31"/>
      <c r="H1928" s="31"/>
      <c r="I1928" s="31"/>
    </row>
    <row r="1929" spans="2:9" ht="15.75" x14ac:dyDescent="0.25">
      <c r="B1929" s="338"/>
      <c r="C1929" s="29" t="s">
        <v>2024</v>
      </c>
      <c r="D1929" s="29" t="s">
        <v>2140</v>
      </c>
      <c r="E1929" s="31"/>
      <c r="F1929" s="31"/>
      <c r="G1929" s="31"/>
      <c r="H1929" s="31"/>
      <c r="I1929" s="31"/>
    </row>
    <row r="1930" spans="2:9" ht="15.75" x14ac:dyDescent="0.25">
      <c r="B1930" s="338"/>
      <c r="C1930" s="29" t="s">
        <v>2025</v>
      </c>
      <c r="D1930" s="29" t="s">
        <v>43</v>
      </c>
      <c r="E1930" s="31"/>
      <c r="F1930" s="31"/>
      <c r="G1930" s="31"/>
      <c r="H1930" s="31"/>
      <c r="I1930" s="31"/>
    </row>
    <row r="1931" spans="2:9" ht="15.75" x14ac:dyDescent="0.25">
      <c r="B1931" s="338"/>
      <c r="C1931" s="29" t="s">
        <v>2025</v>
      </c>
      <c r="D1931" s="29" t="s">
        <v>1953</v>
      </c>
      <c r="E1931" s="31"/>
      <c r="F1931" s="31"/>
      <c r="G1931" s="31"/>
      <c r="H1931" s="31"/>
      <c r="I1931" s="31"/>
    </row>
    <row r="1932" spans="2:9" ht="15.75" x14ac:dyDescent="0.25">
      <c r="B1932" s="338"/>
      <c r="C1932" s="29" t="s">
        <v>2025</v>
      </c>
      <c r="D1932" s="29" t="s">
        <v>1726</v>
      </c>
      <c r="E1932" s="31"/>
      <c r="F1932" s="31"/>
      <c r="G1932" s="31"/>
      <c r="H1932" s="31"/>
      <c r="I1932" s="31"/>
    </row>
    <row r="1933" spans="2:9" ht="15.75" x14ac:dyDescent="0.25">
      <c r="B1933" s="338"/>
      <c r="C1933" s="29" t="s">
        <v>2025</v>
      </c>
      <c r="D1933" s="29" t="s">
        <v>1723</v>
      </c>
      <c r="E1933" s="31"/>
      <c r="F1933" s="31"/>
      <c r="G1933" s="31"/>
      <c r="H1933" s="31"/>
      <c r="I1933" s="31"/>
    </row>
    <row r="1934" spans="2:9" ht="15.75" x14ac:dyDescent="0.25">
      <c r="B1934" s="338"/>
      <c r="C1934" s="29" t="s">
        <v>2025</v>
      </c>
      <c r="D1934" s="29" t="s">
        <v>2087</v>
      </c>
      <c r="E1934" s="31"/>
      <c r="F1934" s="31"/>
      <c r="G1934" s="31"/>
      <c r="H1934" s="31"/>
      <c r="I1934" s="31"/>
    </row>
    <row r="1935" spans="2:9" ht="15.75" x14ac:dyDescent="0.25">
      <c r="B1935" s="338"/>
      <c r="C1935" s="29" t="s">
        <v>2025</v>
      </c>
      <c r="D1935" s="29" t="s">
        <v>1830</v>
      </c>
      <c r="E1935" s="31"/>
      <c r="F1935" s="31"/>
      <c r="G1935" s="31"/>
      <c r="H1935" s="31"/>
      <c r="I1935" s="31"/>
    </row>
    <row r="1936" spans="2:9" ht="15.75" x14ac:dyDescent="0.25">
      <c r="B1936" s="338"/>
      <c r="C1936" s="29" t="s">
        <v>2025</v>
      </c>
      <c r="D1936" s="29" t="s">
        <v>1754</v>
      </c>
      <c r="E1936" s="31"/>
      <c r="F1936" s="31"/>
      <c r="G1936" s="31"/>
      <c r="H1936" s="31"/>
      <c r="I1936" s="31"/>
    </row>
    <row r="1937" spans="2:9" ht="15.75" x14ac:dyDescent="0.25">
      <c r="B1937" s="338"/>
      <c r="C1937" s="29" t="s">
        <v>2025</v>
      </c>
      <c r="D1937" s="29" t="s">
        <v>1901</v>
      </c>
      <c r="E1937" s="31"/>
      <c r="F1937" s="31"/>
      <c r="G1937" s="31"/>
      <c r="H1937" s="31"/>
      <c r="I1937" s="31"/>
    </row>
    <row r="1938" spans="2:9" ht="15.75" x14ac:dyDescent="0.25">
      <c r="B1938" s="338"/>
      <c r="C1938" s="29" t="s">
        <v>2025</v>
      </c>
      <c r="D1938" s="29" t="s">
        <v>2085</v>
      </c>
      <c r="E1938" s="31"/>
      <c r="F1938" s="31"/>
      <c r="G1938" s="31"/>
      <c r="H1938" s="31"/>
      <c r="I1938" s="31"/>
    </row>
    <row r="1939" spans="2:9" ht="15.75" x14ac:dyDescent="0.25">
      <c r="B1939" s="338"/>
      <c r="C1939" s="29" t="s">
        <v>2025</v>
      </c>
      <c r="D1939" s="29" t="s">
        <v>1951</v>
      </c>
      <c r="E1939" s="31"/>
      <c r="F1939" s="31"/>
      <c r="G1939" s="31"/>
      <c r="H1939" s="31"/>
      <c r="I1939" s="31"/>
    </row>
    <row r="1940" spans="2:9" ht="15.75" x14ac:dyDescent="0.25">
      <c r="B1940" s="338"/>
      <c r="C1940" s="29" t="s">
        <v>2025</v>
      </c>
      <c r="D1940" s="29" t="s">
        <v>2056</v>
      </c>
      <c r="E1940" s="31"/>
      <c r="F1940" s="31"/>
      <c r="G1940" s="31"/>
      <c r="H1940" s="31"/>
      <c r="I1940" s="31"/>
    </row>
    <row r="1941" spans="2:9" ht="15.75" x14ac:dyDescent="0.25">
      <c r="B1941" s="338"/>
      <c r="C1941" s="29" t="s">
        <v>2025</v>
      </c>
      <c r="D1941" s="29" t="s">
        <v>2131</v>
      </c>
      <c r="E1941" s="31"/>
      <c r="F1941" s="31"/>
      <c r="G1941" s="31"/>
      <c r="H1941" s="31"/>
      <c r="I1941" s="31"/>
    </row>
    <row r="1942" spans="2:9" ht="15.75" x14ac:dyDescent="0.25">
      <c r="B1942" s="338"/>
      <c r="C1942" s="29" t="s">
        <v>2025</v>
      </c>
      <c r="D1942" s="29" t="s">
        <v>2065</v>
      </c>
      <c r="E1942" s="31"/>
      <c r="F1942" s="31"/>
      <c r="G1942" s="31"/>
      <c r="H1942" s="31"/>
      <c r="I1942" s="31"/>
    </row>
    <row r="1943" spans="2:9" ht="15.75" x14ac:dyDescent="0.25">
      <c r="B1943" s="338"/>
      <c r="C1943" s="29" t="s">
        <v>2025</v>
      </c>
      <c r="D1943" s="29" t="s">
        <v>2090</v>
      </c>
      <c r="E1943" s="31"/>
      <c r="F1943" s="31"/>
      <c r="G1943" s="31"/>
      <c r="H1943" s="31"/>
      <c r="I1943" s="31"/>
    </row>
    <row r="1944" spans="2:9" ht="15.75" x14ac:dyDescent="0.25">
      <c r="B1944" s="338"/>
      <c r="C1944" s="29" t="s">
        <v>2025</v>
      </c>
      <c r="D1944" s="29" t="s">
        <v>1960</v>
      </c>
      <c r="E1944" s="31"/>
      <c r="F1944" s="31"/>
      <c r="G1944" s="31"/>
      <c r="H1944" s="31"/>
      <c r="I1944" s="31"/>
    </row>
    <row r="1945" spans="2:9" ht="15.75" x14ac:dyDescent="0.25">
      <c r="B1945" s="338"/>
      <c r="C1945" s="29" t="s">
        <v>2025</v>
      </c>
      <c r="D1945" s="29" t="s">
        <v>2028</v>
      </c>
      <c r="E1945" s="31"/>
      <c r="F1945" s="31"/>
      <c r="G1945" s="31"/>
      <c r="H1945" s="31"/>
      <c r="I1945" s="31"/>
    </row>
    <row r="1946" spans="2:9" ht="15.75" x14ac:dyDescent="0.25">
      <c r="B1946" s="338"/>
      <c r="C1946" s="29" t="s">
        <v>2025</v>
      </c>
      <c r="D1946" s="29" t="s">
        <v>1963</v>
      </c>
      <c r="E1946" s="31"/>
      <c r="F1946" s="31"/>
      <c r="G1946" s="31"/>
      <c r="H1946" s="31"/>
      <c r="I1946" s="31"/>
    </row>
    <row r="1947" spans="2:9" ht="15.75" x14ac:dyDescent="0.25">
      <c r="B1947" s="338"/>
      <c r="C1947" s="29" t="s">
        <v>2025</v>
      </c>
      <c r="D1947" s="29" t="s">
        <v>1965</v>
      </c>
      <c r="E1947" s="31"/>
      <c r="F1947" s="31"/>
      <c r="G1947" s="31"/>
      <c r="H1947" s="31"/>
      <c r="I1947" s="31"/>
    </row>
    <row r="1948" spans="2:9" ht="15.75" x14ac:dyDescent="0.25">
      <c r="B1948" s="338"/>
      <c r="C1948" s="29" t="s">
        <v>2025</v>
      </c>
      <c r="D1948" s="29" t="s">
        <v>1971</v>
      </c>
      <c r="E1948" s="31"/>
      <c r="F1948" s="31"/>
      <c r="G1948" s="31"/>
      <c r="H1948" s="31"/>
      <c r="I1948" s="31"/>
    </row>
    <row r="1949" spans="2:9" ht="15.75" x14ac:dyDescent="0.25">
      <c r="B1949" s="338"/>
      <c r="C1949" s="29" t="s">
        <v>2025</v>
      </c>
      <c r="D1949" s="29" t="s">
        <v>1975</v>
      </c>
      <c r="E1949" s="31"/>
      <c r="F1949" s="31"/>
      <c r="G1949" s="31"/>
      <c r="H1949" s="31"/>
      <c r="I1949" s="31"/>
    </row>
    <row r="1950" spans="2:9" ht="15.75" x14ac:dyDescent="0.25">
      <c r="B1950" s="338"/>
      <c r="C1950" s="29" t="s">
        <v>2025</v>
      </c>
      <c r="D1950" s="29" t="s">
        <v>2113</v>
      </c>
      <c r="E1950" s="31"/>
      <c r="F1950" s="31"/>
      <c r="G1950" s="31"/>
      <c r="H1950" s="31"/>
      <c r="I1950" s="31"/>
    </row>
    <row r="1951" spans="2:9" ht="15.75" x14ac:dyDescent="0.25">
      <c r="B1951" s="338"/>
      <c r="C1951" s="29" t="s">
        <v>2025</v>
      </c>
      <c r="D1951" s="29" t="s">
        <v>1980</v>
      </c>
      <c r="E1951" s="31"/>
      <c r="F1951" s="31"/>
      <c r="G1951" s="31"/>
      <c r="H1951" s="31"/>
      <c r="I1951" s="31"/>
    </row>
    <row r="1952" spans="2:9" ht="15.75" x14ac:dyDescent="0.25">
      <c r="B1952" s="338"/>
      <c r="C1952" s="29" t="s">
        <v>2025</v>
      </c>
      <c r="D1952" s="29" t="s">
        <v>1982</v>
      </c>
      <c r="E1952" s="31"/>
      <c r="F1952" s="31"/>
      <c r="G1952" s="31"/>
      <c r="H1952" s="31"/>
      <c r="I1952" s="31"/>
    </row>
    <row r="1953" spans="2:9" ht="15.75" x14ac:dyDescent="0.25">
      <c r="B1953" s="338"/>
      <c r="C1953" s="29" t="s">
        <v>2025</v>
      </c>
      <c r="D1953" s="29" t="s">
        <v>1987</v>
      </c>
      <c r="E1953" s="31"/>
      <c r="F1953" s="31"/>
      <c r="G1953" s="31"/>
      <c r="H1953" s="31"/>
      <c r="I1953" s="31"/>
    </row>
    <row r="1954" spans="2:9" ht="15.75" x14ac:dyDescent="0.25">
      <c r="B1954" s="338"/>
      <c r="C1954" s="29" t="s">
        <v>2025</v>
      </c>
      <c r="D1954" s="29" t="s">
        <v>1990</v>
      </c>
      <c r="E1954" s="31"/>
      <c r="F1954" s="31"/>
      <c r="G1954" s="31"/>
      <c r="H1954" s="31"/>
      <c r="I1954" s="31"/>
    </row>
    <row r="1955" spans="2:9" ht="15.75" x14ac:dyDescent="0.25">
      <c r="B1955" s="338"/>
      <c r="C1955" s="29" t="s">
        <v>2025</v>
      </c>
      <c r="D1955" s="29" t="s">
        <v>2115</v>
      </c>
      <c r="E1955" s="31"/>
      <c r="F1955" s="31"/>
      <c r="G1955" s="31"/>
      <c r="H1955" s="31"/>
      <c r="I1955" s="31"/>
    </row>
    <row r="1956" spans="2:9" ht="15.75" x14ac:dyDescent="0.25">
      <c r="B1956" s="338"/>
      <c r="C1956" s="29" t="s">
        <v>2025</v>
      </c>
      <c r="D1956" s="29" t="s">
        <v>1992</v>
      </c>
      <c r="E1956" s="31"/>
      <c r="F1956" s="31"/>
      <c r="G1956" s="31"/>
      <c r="H1956" s="31"/>
      <c r="I1956" s="31"/>
    </row>
    <row r="1957" spans="2:9" ht="15.75" x14ac:dyDescent="0.25">
      <c r="B1957" s="338"/>
      <c r="C1957" s="29" t="s">
        <v>2025</v>
      </c>
      <c r="D1957" s="29" t="s">
        <v>1997</v>
      </c>
      <c r="E1957" s="31"/>
      <c r="F1957" s="31"/>
      <c r="G1957" s="31"/>
      <c r="H1957" s="31"/>
      <c r="I1957" s="31"/>
    </row>
    <row r="1958" spans="2:9" ht="15.75" x14ac:dyDescent="0.25">
      <c r="B1958" s="338"/>
      <c r="C1958" s="29" t="s">
        <v>2025</v>
      </c>
      <c r="D1958" s="29" t="s">
        <v>2000</v>
      </c>
      <c r="E1958" s="31"/>
      <c r="F1958" s="31"/>
      <c r="G1958" s="31"/>
      <c r="H1958" s="31"/>
      <c r="I1958" s="31"/>
    </row>
    <row r="1959" spans="2:9" ht="15.75" x14ac:dyDescent="0.25">
      <c r="B1959" s="338"/>
      <c r="C1959" s="29" t="s">
        <v>2025</v>
      </c>
      <c r="D1959" s="29" t="s">
        <v>2002</v>
      </c>
      <c r="E1959" s="31"/>
      <c r="F1959" s="31"/>
      <c r="G1959" s="31"/>
      <c r="H1959" s="31"/>
      <c r="I1959" s="31"/>
    </row>
    <row r="1960" spans="2:9" ht="15.75" x14ac:dyDescent="0.25">
      <c r="B1960" s="338"/>
      <c r="C1960" s="29" t="s">
        <v>2025</v>
      </c>
      <c r="D1960" s="29" t="s">
        <v>2004</v>
      </c>
      <c r="E1960" s="31"/>
      <c r="F1960" s="31"/>
      <c r="G1960" s="31"/>
      <c r="H1960" s="31"/>
      <c r="I1960" s="31"/>
    </row>
    <row r="1961" spans="2:9" ht="15.75" x14ac:dyDescent="0.25">
      <c r="B1961" s="338"/>
      <c r="C1961" s="29" t="s">
        <v>2025</v>
      </c>
      <c r="D1961" s="29" t="s">
        <v>2006</v>
      </c>
      <c r="E1961" s="31"/>
      <c r="F1961" s="31"/>
      <c r="G1961" s="31"/>
      <c r="H1961" s="31"/>
      <c r="I1961" s="31"/>
    </row>
    <row r="1962" spans="2:9" ht="15.75" x14ac:dyDescent="0.25">
      <c r="B1962" s="338"/>
      <c r="C1962" s="29" t="s">
        <v>2025</v>
      </c>
      <c r="D1962" s="29" t="s">
        <v>2133</v>
      </c>
      <c r="E1962" s="31"/>
      <c r="F1962" s="31"/>
      <c r="G1962" s="31"/>
      <c r="H1962" s="31"/>
      <c r="I1962" s="31"/>
    </row>
    <row r="1963" spans="2:9" ht="15.75" x14ac:dyDescent="0.25">
      <c r="B1963" s="338"/>
      <c r="C1963" s="29" t="s">
        <v>2025</v>
      </c>
      <c r="D1963" s="29" t="s">
        <v>2137</v>
      </c>
      <c r="E1963" s="31"/>
      <c r="F1963" s="31"/>
      <c r="G1963" s="31"/>
      <c r="H1963" s="31"/>
      <c r="I1963" s="31"/>
    </row>
    <row r="1964" spans="2:9" ht="15.75" x14ac:dyDescent="0.25">
      <c r="B1964" s="338"/>
      <c r="C1964" s="29" t="s">
        <v>2025</v>
      </c>
      <c r="D1964" s="29" t="s">
        <v>2015</v>
      </c>
      <c r="E1964" s="31"/>
      <c r="F1964" s="31"/>
      <c r="G1964" s="31"/>
      <c r="H1964" s="31"/>
      <c r="I1964" s="31"/>
    </row>
    <row r="1965" spans="2:9" ht="15.75" x14ac:dyDescent="0.25">
      <c r="B1965" s="338"/>
      <c r="C1965" s="29" t="s">
        <v>2025</v>
      </c>
      <c r="D1965" s="29" t="s">
        <v>2017</v>
      </c>
      <c r="E1965" s="31"/>
      <c r="F1965" s="31"/>
      <c r="G1965" s="31"/>
      <c r="H1965" s="31"/>
      <c r="I1965" s="31"/>
    </row>
    <row r="1966" spans="2:9" ht="15.75" x14ac:dyDescent="0.25">
      <c r="B1966" s="338"/>
      <c r="C1966" s="29" t="s">
        <v>2025</v>
      </c>
      <c r="D1966" s="29" t="s">
        <v>2019</v>
      </c>
      <c r="E1966" s="31"/>
      <c r="F1966" s="31"/>
      <c r="G1966" s="31"/>
      <c r="H1966" s="31"/>
      <c r="I1966" s="31"/>
    </row>
    <row r="1967" spans="2:9" ht="15.75" x14ac:dyDescent="0.25">
      <c r="B1967" s="338"/>
      <c r="C1967" s="29" t="s">
        <v>2025</v>
      </c>
      <c r="D1967" s="29" t="s">
        <v>2021</v>
      </c>
      <c r="E1967" s="31"/>
      <c r="F1967" s="31"/>
      <c r="G1967" s="31"/>
      <c r="H1967" s="31"/>
      <c r="I1967" s="31"/>
    </row>
    <row r="1968" spans="2:9" ht="15.75" x14ac:dyDescent="0.25">
      <c r="B1968" s="338"/>
      <c r="C1968" s="29" t="s">
        <v>2025</v>
      </c>
      <c r="D1968" s="29" t="s">
        <v>2030</v>
      </c>
      <c r="E1968" s="31"/>
      <c r="F1968" s="31"/>
      <c r="G1968" s="31"/>
      <c r="H1968" s="31"/>
      <c r="I1968" s="31"/>
    </row>
    <row r="1969" spans="2:9" ht="15.75" x14ac:dyDescent="0.25">
      <c r="B1969" s="338"/>
      <c r="C1969" s="29" t="s">
        <v>2025</v>
      </c>
      <c r="D1969" s="29" t="s">
        <v>2032</v>
      </c>
      <c r="E1969" s="31"/>
      <c r="F1969" s="31"/>
      <c r="G1969" s="31"/>
      <c r="H1969" s="31"/>
      <c r="I1969" s="31"/>
    </row>
    <row r="1970" spans="2:9" ht="15.75" x14ac:dyDescent="0.25">
      <c r="B1970" s="338"/>
      <c r="C1970" s="29" t="s">
        <v>2025</v>
      </c>
      <c r="D1970" s="29" t="s">
        <v>2034</v>
      </c>
      <c r="E1970" s="31"/>
      <c r="F1970" s="31"/>
      <c r="G1970" s="31"/>
      <c r="H1970" s="31"/>
      <c r="I1970" s="31"/>
    </row>
    <row r="1971" spans="2:9" ht="15.75" x14ac:dyDescent="0.25">
      <c r="B1971" s="338"/>
      <c r="C1971" s="29" t="s">
        <v>2025</v>
      </c>
      <c r="D1971" s="29" t="s">
        <v>2036</v>
      </c>
      <c r="E1971" s="31"/>
      <c r="F1971" s="31"/>
      <c r="G1971" s="31"/>
      <c r="H1971" s="31"/>
      <c r="I1971" s="31"/>
    </row>
    <row r="1972" spans="2:9" ht="15.75" x14ac:dyDescent="0.25">
      <c r="B1972" s="338"/>
      <c r="C1972" s="29" t="s">
        <v>2025</v>
      </c>
      <c r="D1972" s="29" t="s">
        <v>2038</v>
      </c>
      <c r="E1972" s="31"/>
      <c r="F1972" s="31"/>
      <c r="G1972" s="31"/>
      <c r="H1972" s="31"/>
      <c r="I1972" s="31"/>
    </row>
    <row r="1973" spans="2:9" ht="15.75" x14ac:dyDescent="0.25">
      <c r="B1973" s="338"/>
      <c r="C1973" s="29" t="s">
        <v>2025</v>
      </c>
      <c r="D1973" s="29" t="s">
        <v>2040</v>
      </c>
      <c r="E1973" s="31"/>
      <c r="F1973" s="31"/>
      <c r="G1973" s="31"/>
      <c r="H1973" s="31"/>
      <c r="I1973" s="31"/>
    </row>
    <row r="1974" spans="2:9" ht="15.75" x14ac:dyDescent="0.25">
      <c r="B1974" s="338"/>
      <c r="C1974" s="29" t="s">
        <v>2025</v>
      </c>
      <c r="D1974" s="29" t="s">
        <v>2043</v>
      </c>
      <c r="E1974" s="31"/>
      <c r="F1974" s="31"/>
      <c r="G1974" s="31"/>
      <c r="H1974" s="31"/>
      <c r="I1974" s="31"/>
    </row>
    <row r="1975" spans="2:9" ht="15.75" x14ac:dyDescent="0.25">
      <c r="B1975" s="338"/>
      <c r="C1975" s="29" t="s">
        <v>2025</v>
      </c>
      <c r="D1975" s="29" t="s">
        <v>2059</v>
      </c>
      <c r="E1975" s="31"/>
      <c r="F1975" s="31"/>
      <c r="G1975" s="31"/>
      <c r="H1975" s="31"/>
      <c r="I1975" s="31"/>
    </row>
    <row r="1976" spans="2:9" ht="15.75" x14ac:dyDescent="0.25">
      <c r="B1976" s="338"/>
      <c r="C1976" s="29" t="s">
        <v>2025</v>
      </c>
      <c r="D1976" s="29" t="s">
        <v>2061</v>
      </c>
      <c r="E1976" s="31"/>
      <c r="F1976" s="31"/>
      <c r="G1976" s="31"/>
      <c r="H1976" s="31"/>
      <c r="I1976" s="31"/>
    </row>
    <row r="1977" spans="2:9" ht="15.75" x14ac:dyDescent="0.25">
      <c r="B1977" s="338"/>
      <c r="C1977" s="29" t="s">
        <v>2025</v>
      </c>
      <c r="D1977" s="29" t="s">
        <v>2063</v>
      </c>
      <c r="E1977" s="31"/>
      <c r="F1977" s="31"/>
      <c r="G1977" s="31"/>
      <c r="H1977" s="31"/>
      <c r="I1977" s="31"/>
    </row>
    <row r="1978" spans="2:9" ht="15.75" x14ac:dyDescent="0.25">
      <c r="B1978" s="338"/>
      <c r="C1978" s="29" t="s">
        <v>2025</v>
      </c>
      <c r="D1978" s="29" t="s">
        <v>2067</v>
      </c>
      <c r="E1978" s="31"/>
      <c r="F1978" s="31"/>
      <c r="G1978" s="31"/>
      <c r="H1978" s="31"/>
      <c r="I1978" s="31"/>
    </row>
    <row r="1979" spans="2:9" ht="15.75" x14ac:dyDescent="0.25">
      <c r="B1979" s="338"/>
      <c r="C1979" s="29" t="s">
        <v>2025</v>
      </c>
      <c r="D1979" s="29" t="s">
        <v>2069</v>
      </c>
      <c r="E1979" s="31"/>
      <c r="F1979" s="31"/>
      <c r="G1979" s="31"/>
      <c r="H1979" s="31"/>
      <c r="I1979" s="31"/>
    </row>
    <row r="1980" spans="2:9" ht="15.75" x14ac:dyDescent="0.25">
      <c r="B1980" s="338"/>
      <c r="C1980" s="29" t="s">
        <v>2025</v>
      </c>
      <c r="D1980" s="29" t="s">
        <v>2071</v>
      </c>
      <c r="E1980" s="31"/>
      <c r="F1980" s="31"/>
      <c r="G1980" s="31"/>
      <c r="H1980" s="31"/>
      <c r="I1980" s="31"/>
    </row>
    <row r="1981" spans="2:9" ht="15.75" x14ac:dyDescent="0.25">
      <c r="B1981" s="338"/>
      <c r="C1981" s="29" t="s">
        <v>2025</v>
      </c>
      <c r="D1981" s="29" t="s">
        <v>2073</v>
      </c>
      <c r="E1981" s="31"/>
      <c r="F1981" s="31"/>
      <c r="G1981" s="31"/>
      <c r="H1981" s="31"/>
      <c r="I1981" s="31"/>
    </row>
    <row r="1982" spans="2:9" ht="15.75" x14ac:dyDescent="0.25">
      <c r="B1982" s="338"/>
      <c r="C1982" s="29" t="s">
        <v>2025</v>
      </c>
      <c r="D1982" s="29" t="s">
        <v>2075</v>
      </c>
      <c r="E1982" s="31"/>
      <c r="F1982" s="31"/>
      <c r="G1982" s="31"/>
      <c r="H1982" s="31"/>
      <c r="I1982" s="31"/>
    </row>
    <row r="1983" spans="2:9" ht="15.75" x14ac:dyDescent="0.25">
      <c r="B1983" s="338"/>
      <c r="C1983" s="29" t="s">
        <v>2025</v>
      </c>
      <c r="D1983" s="29" t="s">
        <v>2077</v>
      </c>
      <c r="E1983" s="31"/>
      <c r="F1983" s="31"/>
      <c r="G1983" s="31"/>
      <c r="H1983" s="31"/>
      <c r="I1983" s="31"/>
    </row>
    <row r="1984" spans="2:9" ht="15.75" x14ac:dyDescent="0.25">
      <c r="B1984" s="338"/>
      <c r="C1984" s="29" t="s">
        <v>2025</v>
      </c>
      <c r="D1984" s="29" t="s">
        <v>2079</v>
      </c>
      <c r="E1984" s="31"/>
      <c r="F1984" s="31"/>
      <c r="G1984" s="31"/>
      <c r="H1984" s="31"/>
      <c r="I1984" s="31"/>
    </row>
    <row r="1985" spans="2:9" ht="15.75" x14ac:dyDescent="0.25">
      <c r="B1985" s="338"/>
      <c r="C1985" s="29" t="s">
        <v>2025</v>
      </c>
      <c r="D1985" s="29" t="s">
        <v>2082</v>
      </c>
      <c r="E1985" s="31"/>
      <c r="F1985" s="31"/>
      <c r="G1985" s="31"/>
      <c r="H1985" s="31"/>
      <c r="I1985" s="31"/>
    </row>
    <row r="1986" spans="2:9" ht="15.75" x14ac:dyDescent="0.25">
      <c r="B1986" s="338"/>
      <c r="C1986" s="29" t="s">
        <v>2025</v>
      </c>
      <c r="D1986" s="29" t="s">
        <v>2084</v>
      </c>
      <c r="E1986" s="31"/>
      <c r="F1986" s="31"/>
      <c r="G1986" s="31"/>
      <c r="H1986" s="31"/>
      <c r="I1986" s="31"/>
    </row>
    <row r="1987" spans="2:9" ht="15.75" x14ac:dyDescent="0.25">
      <c r="B1987" s="338"/>
      <c r="C1987" s="29" t="s">
        <v>2025</v>
      </c>
      <c r="D1987" s="29" t="s">
        <v>2089</v>
      </c>
      <c r="E1987" s="31"/>
      <c r="F1987" s="31"/>
      <c r="G1987" s="31"/>
      <c r="H1987" s="31"/>
      <c r="I1987" s="31"/>
    </row>
    <row r="1988" spans="2:9" ht="15.75" x14ac:dyDescent="0.25">
      <c r="B1988" s="338"/>
      <c r="C1988" s="29" t="s">
        <v>2025</v>
      </c>
      <c r="D1988" s="29" t="s">
        <v>2119</v>
      </c>
      <c r="E1988" s="31"/>
      <c r="F1988" s="31"/>
      <c r="G1988" s="31"/>
      <c r="H1988" s="31"/>
      <c r="I1988" s="31"/>
    </row>
    <row r="1989" spans="2:9" ht="15.75" x14ac:dyDescent="0.25">
      <c r="B1989" s="338"/>
      <c r="C1989" s="29" t="s">
        <v>2025</v>
      </c>
      <c r="D1989" s="29" t="s">
        <v>2122</v>
      </c>
      <c r="E1989" s="31"/>
      <c r="F1989" s="31"/>
      <c r="G1989" s="31"/>
      <c r="H1989" s="31"/>
      <c r="I1989" s="31"/>
    </row>
    <row r="1990" spans="2:9" ht="15.75" x14ac:dyDescent="0.25">
      <c r="B1990" s="338"/>
      <c r="C1990" s="29" t="s">
        <v>2025</v>
      </c>
      <c r="D1990" s="29" t="s">
        <v>2124</v>
      </c>
      <c r="E1990" s="31"/>
      <c r="F1990" s="31"/>
      <c r="G1990" s="31"/>
      <c r="H1990" s="31"/>
      <c r="I1990" s="31"/>
    </row>
    <row r="1991" spans="2:9" ht="15.75" x14ac:dyDescent="0.25">
      <c r="B1991" s="338"/>
      <c r="C1991" s="29" t="s">
        <v>2025</v>
      </c>
      <c r="D1991" s="29" t="s">
        <v>2129</v>
      </c>
      <c r="E1991" s="31"/>
      <c r="F1991" s="31"/>
      <c r="G1991" s="31"/>
      <c r="H1991" s="31"/>
      <c r="I1991" s="31"/>
    </row>
    <row r="1992" spans="2:9" ht="15.75" x14ac:dyDescent="0.25">
      <c r="B1992" s="338"/>
      <c r="C1992" s="29" t="s">
        <v>2025</v>
      </c>
      <c r="D1992" s="29" t="s">
        <v>2135</v>
      </c>
      <c r="E1992" s="31"/>
      <c r="F1992" s="31"/>
      <c r="G1992" s="31"/>
      <c r="H1992" s="31"/>
      <c r="I1992" s="31"/>
    </row>
    <row r="1993" spans="2:9" ht="15.75" x14ac:dyDescent="0.25">
      <c r="B1993" s="338"/>
      <c r="C1993" s="29" t="s">
        <v>2025</v>
      </c>
      <c r="D1993" s="29" t="s">
        <v>2140</v>
      </c>
      <c r="E1993" s="31"/>
      <c r="F1993" s="31"/>
      <c r="G1993" s="31"/>
      <c r="H1993" s="31"/>
      <c r="I1993" s="31"/>
    </row>
    <row r="1994" spans="2:9" ht="15.75" x14ac:dyDescent="0.25">
      <c r="B1994" s="338"/>
      <c r="C1994" s="29" t="s">
        <v>2047</v>
      </c>
      <c r="D1994" s="29" t="s">
        <v>43</v>
      </c>
      <c r="E1994" s="31"/>
      <c r="F1994" s="31"/>
      <c r="G1994" s="31"/>
      <c r="H1994" s="31"/>
      <c r="I1994" s="31"/>
    </row>
    <row r="1995" spans="2:9" ht="15.75" x14ac:dyDescent="0.25">
      <c r="B1995" s="338"/>
      <c r="C1995" s="29" t="s">
        <v>2047</v>
      </c>
      <c r="D1995" s="29" t="s">
        <v>1953</v>
      </c>
      <c r="E1995" s="31"/>
      <c r="F1995" s="31"/>
      <c r="G1995" s="31"/>
      <c r="H1995" s="31"/>
      <c r="I1995" s="31"/>
    </row>
    <row r="1996" spans="2:9" ht="15.75" x14ac:dyDescent="0.25">
      <c r="B1996" s="338"/>
      <c r="C1996" s="29" t="s">
        <v>2047</v>
      </c>
      <c r="D1996" s="29" t="s">
        <v>1726</v>
      </c>
      <c r="E1996" s="31"/>
      <c r="F1996" s="31"/>
      <c r="G1996" s="31"/>
      <c r="H1996" s="31"/>
      <c r="I1996" s="31"/>
    </row>
    <row r="1997" spans="2:9" ht="15.75" x14ac:dyDescent="0.25">
      <c r="B1997" s="338"/>
      <c r="C1997" s="29" t="s">
        <v>2047</v>
      </c>
      <c r="D1997" s="29" t="s">
        <v>1723</v>
      </c>
      <c r="E1997" s="31"/>
      <c r="F1997" s="31"/>
      <c r="G1997" s="31"/>
      <c r="H1997" s="31"/>
      <c r="I1997" s="31"/>
    </row>
    <row r="1998" spans="2:9" ht="15.75" x14ac:dyDescent="0.25">
      <c r="B1998" s="338"/>
      <c r="C1998" s="29" t="s">
        <v>2047</v>
      </c>
      <c r="D1998" s="29" t="s">
        <v>2087</v>
      </c>
      <c r="E1998" s="31"/>
      <c r="F1998" s="31"/>
      <c r="G1998" s="31"/>
      <c r="H1998" s="31"/>
      <c r="I1998" s="31"/>
    </row>
    <row r="1999" spans="2:9" ht="15.75" x14ac:dyDescent="0.25">
      <c r="B1999" s="338"/>
      <c r="C1999" s="29" t="s">
        <v>2047</v>
      </c>
      <c r="D1999" s="29" t="s">
        <v>1830</v>
      </c>
      <c r="E1999" s="31"/>
      <c r="F1999" s="31"/>
      <c r="G1999" s="31"/>
      <c r="H1999" s="31"/>
      <c r="I1999" s="31"/>
    </row>
    <row r="2000" spans="2:9" ht="15.75" x14ac:dyDescent="0.25">
      <c r="B2000" s="338"/>
      <c r="C2000" s="29" t="s">
        <v>2047</v>
      </c>
      <c r="D2000" s="29" t="s">
        <v>1754</v>
      </c>
      <c r="E2000" s="31"/>
      <c r="F2000" s="31"/>
      <c r="G2000" s="31"/>
      <c r="H2000" s="31"/>
      <c r="I2000" s="31"/>
    </row>
    <row r="2001" spans="2:9" ht="15.75" x14ac:dyDescent="0.25">
      <c r="B2001" s="338"/>
      <c r="C2001" s="29" t="s">
        <v>2047</v>
      </c>
      <c r="D2001" s="29" t="s">
        <v>1901</v>
      </c>
      <c r="E2001" s="31"/>
      <c r="F2001" s="31"/>
      <c r="G2001" s="31"/>
      <c r="H2001" s="31"/>
      <c r="I2001" s="31"/>
    </row>
    <row r="2002" spans="2:9" ht="15.75" x14ac:dyDescent="0.25">
      <c r="B2002" s="338"/>
      <c r="C2002" s="29" t="s">
        <v>2047</v>
      </c>
      <c r="D2002" s="29" t="s">
        <v>2085</v>
      </c>
      <c r="E2002" s="31"/>
      <c r="F2002" s="31"/>
      <c r="G2002" s="31"/>
      <c r="H2002" s="31"/>
      <c r="I2002" s="31"/>
    </row>
    <row r="2003" spans="2:9" ht="15.75" x14ac:dyDescent="0.25">
      <c r="B2003" s="338"/>
      <c r="C2003" s="29" t="s">
        <v>2047</v>
      </c>
      <c r="D2003" s="29" t="s">
        <v>1951</v>
      </c>
      <c r="E2003" s="31"/>
      <c r="F2003" s="31"/>
      <c r="G2003" s="31"/>
      <c r="H2003" s="31"/>
      <c r="I2003" s="31"/>
    </row>
    <row r="2004" spans="2:9" ht="15.75" x14ac:dyDescent="0.25">
      <c r="B2004" s="338"/>
      <c r="C2004" s="29" t="s">
        <v>2047</v>
      </c>
      <c r="D2004" s="29" t="s">
        <v>2056</v>
      </c>
      <c r="E2004" s="31"/>
      <c r="F2004" s="31"/>
      <c r="G2004" s="31"/>
      <c r="H2004" s="31"/>
      <c r="I2004" s="31"/>
    </row>
    <row r="2005" spans="2:9" ht="15.75" x14ac:dyDescent="0.25">
      <c r="B2005" s="338"/>
      <c r="C2005" s="29" t="s">
        <v>2047</v>
      </c>
      <c r="D2005" s="29" t="s">
        <v>2131</v>
      </c>
      <c r="E2005" s="31"/>
      <c r="F2005" s="31"/>
      <c r="G2005" s="31"/>
      <c r="H2005" s="31"/>
      <c r="I2005" s="31"/>
    </row>
    <row r="2006" spans="2:9" ht="15.75" x14ac:dyDescent="0.25">
      <c r="B2006" s="338"/>
      <c r="C2006" s="29" t="s">
        <v>2047</v>
      </c>
      <c r="D2006" s="29" t="s">
        <v>2065</v>
      </c>
      <c r="E2006" s="31"/>
      <c r="F2006" s="31"/>
      <c r="G2006" s="31"/>
      <c r="H2006" s="31"/>
      <c r="I2006" s="31"/>
    </row>
    <row r="2007" spans="2:9" ht="15.75" x14ac:dyDescent="0.25">
      <c r="B2007" s="338"/>
      <c r="C2007" s="29" t="s">
        <v>2047</v>
      </c>
      <c r="D2007" s="29" t="s">
        <v>2090</v>
      </c>
      <c r="E2007" s="31"/>
      <c r="F2007" s="31"/>
      <c r="G2007" s="31"/>
      <c r="H2007" s="31"/>
      <c r="I2007" s="31"/>
    </row>
    <row r="2008" spans="2:9" ht="15.75" x14ac:dyDescent="0.25">
      <c r="B2008" s="338"/>
      <c r="C2008" s="29" t="s">
        <v>2047</v>
      </c>
      <c r="D2008" s="29" t="s">
        <v>1960</v>
      </c>
      <c r="E2008" s="31"/>
      <c r="F2008" s="31"/>
      <c r="G2008" s="31"/>
      <c r="H2008" s="31"/>
      <c r="I2008" s="31"/>
    </row>
    <row r="2009" spans="2:9" ht="15.75" x14ac:dyDescent="0.25">
      <c r="B2009" s="338"/>
      <c r="C2009" s="29" t="s">
        <v>2047</v>
      </c>
      <c r="D2009" s="29" t="s">
        <v>2028</v>
      </c>
      <c r="E2009" s="31"/>
      <c r="F2009" s="31"/>
      <c r="G2009" s="31"/>
      <c r="H2009" s="31"/>
      <c r="I2009" s="31"/>
    </row>
    <row r="2010" spans="2:9" ht="15.75" x14ac:dyDescent="0.25">
      <c r="B2010" s="338"/>
      <c r="C2010" s="29" t="s">
        <v>2047</v>
      </c>
      <c r="D2010" s="29" t="s">
        <v>1963</v>
      </c>
      <c r="E2010" s="31"/>
      <c r="F2010" s="31"/>
      <c r="G2010" s="31"/>
      <c r="H2010" s="31"/>
      <c r="I2010" s="31"/>
    </row>
    <row r="2011" spans="2:9" ht="15.75" x14ac:dyDescent="0.25">
      <c r="B2011" s="338"/>
      <c r="C2011" s="29" t="s">
        <v>2047</v>
      </c>
      <c r="D2011" s="29" t="s">
        <v>1965</v>
      </c>
      <c r="E2011" s="31"/>
      <c r="F2011" s="31"/>
      <c r="G2011" s="31"/>
      <c r="H2011" s="31"/>
      <c r="I2011" s="31"/>
    </row>
    <row r="2012" spans="2:9" ht="15.75" x14ac:dyDescent="0.25">
      <c r="B2012" s="338"/>
      <c r="C2012" s="29" t="s">
        <v>2047</v>
      </c>
      <c r="D2012" s="29" t="s">
        <v>1971</v>
      </c>
      <c r="E2012" s="31"/>
      <c r="F2012" s="31"/>
      <c r="G2012" s="31"/>
      <c r="H2012" s="31"/>
      <c r="I2012" s="31"/>
    </row>
    <row r="2013" spans="2:9" ht="15.75" x14ac:dyDescent="0.25">
      <c r="B2013" s="338"/>
      <c r="C2013" s="29" t="s">
        <v>2047</v>
      </c>
      <c r="D2013" s="29" t="s">
        <v>1975</v>
      </c>
      <c r="E2013" s="31"/>
      <c r="F2013" s="31"/>
      <c r="G2013" s="31"/>
      <c r="H2013" s="31"/>
      <c r="I2013" s="31"/>
    </row>
    <row r="2014" spans="2:9" ht="15.75" x14ac:dyDescent="0.25">
      <c r="B2014" s="338"/>
      <c r="C2014" s="29" t="s">
        <v>2047</v>
      </c>
      <c r="D2014" s="29" t="s">
        <v>2113</v>
      </c>
      <c r="E2014" s="31"/>
      <c r="F2014" s="31"/>
      <c r="G2014" s="31"/>
      <c r="H2014" s="31"/>
      <c r="I2014" s="31"/>
    </row>
    <row r="2015" spans="2:9" ht="15.75" x14ac:dyDescent="0.25">
      <c r="B2015" s="338"/>
      <c r="C2015" s="29" t="s">
        <v>2047</v>
      </c>
      <c r="D2015" s="29" t="s">
        <v>1980</v>
      </c>
      <c r="E2015" s="31"/>
      <c r="F2015" s="31"/>
      <c r="G2015" s="31"/>
      <c r="H2015" s="31"/>
      <c r="I2015" s="31"/>
    </row>
    <row r="2016" spans="2:9" ht="15.75" x14ac:dyDescent="0.25">
      <c r="B2016" s="338"/>
      <c r="C2016" s="29" t="s">
        <v>2047</v>
      </c>
      <c r="D2016" s="29" t="s">
        <v>1982</v>
      </c>
      <c r="E2016" s="31"/>
      <c r="F2016" s="31"/>
      <c r="G2016" s="31"/>
      <c r="H2016" s="31"/>
      <c r="I2016" s="31"/>
    </row>
    <row r="2017" spans="2:9" ht="15.75" x14ac:dyDescent="0.25">
      <c r="B2017" s="338"/>
      <c r="C2017" s="29" t="s">
        <v>2047</v>
      </c>
      <c r="D2017" s="29" t="s">
        <v>1987</v>
      </c>
      <c r="E2017" s="31"/>
      <c r="F2017" s="31"/>
      <c r="G2017" s="31"/>
      <c r="H2017" s="31"/>
      <c r="I2017" s="31"/>
    </row>
    <row r="2018" spans="2:9" ht="15.75" x14ac:dyDescent="0.25">
      <c r="B2018" s="338"/>
      <c r="C2018" s="29" t="s">
        <v>2047</v>
      </c>
      <c r="D2018" s="29" t="s">
        <v>1990</v>
      </c>
      <c r="E2018" s="31"/>
      <c r="F2018" s="31"/>
      <c r="G2018" s="31"/>
      <c r="H2018" s="31"/>
      <c r="I2018" s="31"/>
    </row>
    <row r="2019" spans="2:9" ht="15.75" x14ac:dyDescent="0.25">
      <c r="B2019" s="338"/>
      <c r="C2019" s="29" t="s">
        <v>2047</v>
      </c>
      <c r="D2019" s="29" t="s">
        <v>2115</v>
      </c>
      <c r="E2019" s="31"/>
      <c r="F2019" s="31"/>
      <c r="G2019" s="31"/>
      <c r="H2019" s="31"/>
      <c r="I2019" s="31"/>
    </row>
    <row r="2020" spans="2:9" ht="15.75" x14ac:dyDescent="0.25">
      <c r="B2020" s="338"/>
      <c r="C2020" s="29" t="s">
        <v>2047</v>
      </c>
      <c r="D2020" s="29" t="s">
        <v>1992</v>
      </c>
      <c r="E2020" s="31"/>
      <c r="F2020" s="31"/>
      <c r="G2020" s="31"/>
      <c r="H2020" s="31"/>
      <c r="I2020" s="31"/>
    </row>
    <row r="2021" spans="2:9" ht="15.75" x14ac:dyDescent="0.25">
      <c r="B2021" s="338"/>
      <c r="C2021" s="29" t="s">
        <v>2047</v>
      </c>
      <c r="D2021" s="29" t="s">
        <v>1997</v>
      </c>
      <c r="E2021" s="31"/>
      <c r="F2021" s="31"/>
      <c r="G2021" s="31"/>
      <c r="H2021" s="31"/>
      <c r="I2021" s="31"/>
    </row>
    <row r="2022" spans="2:9" ht="15.75" x14ac:dyDescent="0.25">
      <c r="B2022" s="338"/>
      <c r="C2022" s="29" t="s">
        <v>2047</v>
      </c>
      <c r="D2022" s="29" t="s">
        <v>2000</v>
      </c>
      <c r="E2022" s="31"/>
      <c r="F2022" s="31"/>
      <c r="G2022" s="31"/>
      <c r="H2022" s="31"/>
      <c r="I2022" s="31"/>
    </row>
    <row r="2023" spans="2:9" ht="15.75" x14ac:dyDescent="0.25">
      <c r="B2023" s="338"/>
      <c r="C2023" s="29" t="s">
        <v>2047</v>
      </c>
      <c r="D2023" s="29" t="s">
        <v>2002</v>
      </c>
      <c r="E2023" s="31"/>
      <c r="F2023" s="31"/>
      <c r="G2023" s="31"/>
      <c r="H2023" s="31"/>
      <c r="I2023" s="31"/>
    </row>
    <row r="2024" spans="2:9" ht="15.75" x14ac:dyDescent="0.25">
      <c r="B2024" s="338"/>
      <c r="C2024" s="29" t="s">
        <v>2047</v>
      </c>
      <c r="D2024" s="29" t="s">
        <v>2004</v>
      </c>
      <c r="E2024" s="31"/>
      <c r="F2024" s="31"/>
      <c r="G2024" s="31"/>
      <c r="H2024" s="31"/>
      <c r="I2024" s="31"/>
    </row>
    <row r="2025" spans="2:9" ht="15.75" x14ac:dyDescent="0.25">
      <c r="B2025" s="338"/>
      <c r="C2025" s="29" t="s">
        <v>2047</v>
      </c>
      <c r="D2025" s="29" t="s">
        <v>2006</v>
      </c>
      <c r="E2025" s="31"/>
      <c r="F2025" s="31"/>
      <c r="G2025" s="31"/>
      <c r="H2025" s="31"/>
      <c r="I2025" s="31"/>
    </row>
    <row r="2026" spans="2:9" ht="15.75" x14ac:dyDescent="0.25">
      <c r="B2026" s="338"/>
      <c r="C2026" s="29" t="s">
        <v>2047</v>
      </c>
      <c r="D2026" s="29" t="s">
        <v>2133</v>
      </c>
      <c r="E2026" s="31"/>
      <c r="F2026" s="31"/>
      <c r="G2026" s="31"/>
      <c r="H2026" s="31"/>
      <c r="I2026" s="31"/>
    </row>
    <row r="2027" spans="2:9" ht="15.75" x14ac:dyDescent="0.25">
      <c r="B2027" s="338"/>
      <c r="C2027" s="29" t="s">
        <v>2047</v>
      </c>
      <c r="D2027" s="29" t="s">
        <v>2137</v>
      </c>
      <c r="E2027" s="31"/>
      <c r="F2027" s="31"/>
      <c r="G2027" s="31"/>
      <c r="H2027" s="31"/>
      <c r="I2027" s="31"/>
    </row>
    <row r="2028" spans="2:9" ht="15.75" x14ac:dyDescent="0.25">
      <c r="B2028" s="338"/>
      <c r="C2028" s="29" t="s">
        <v>2047</v>
      </c>
      <c r="D2028" s="29" t="s">
        <v>2015</v>
      </c>
      <c r="E2028" s="31"/>
      <c r="F2028" s="31"/>
      <c r="G2028" s="31"/>
      <c r="H2028" s="31"/>
      <c r="I2028" s="31"/>
    </row>
    <row r="2029" spans="2:9" ht="15.75" x14ac:dyDescent="0.25">
      <c r="B2029" s="338"/>
      <c r="C2029" s="29" t="s">
        <v>2047</v>
      </c>
      <c r="D2029" s="29" t="s">
        <v>2017</v>
      </c>
      <c r="E2029" s="31"/>
      <c r="F2029" s="31"/>
      <c r="G2029" s="31"/>
      <c r="H2029" s="31"/>
      <c r="I2029" s="31"/>
    </row>
    <row r="2030" spans="2:9" ht="15.75" x14ac:dyDescent="0.25">
      <c r="B2030" s="338"/>
      <c r="C2030" s="29" t="s">
        <v>2047</v>
      </c>
      <c r="D2030" s="29" t="s">
        <v>2019</v>
      </c>
      <c r="E2030" s="31"/>
      <c r="F2030" s="31"/>
      <c r="G2030" s="31"/>
      <c r="H2030" s="31"/>
      <c r="I2030" s="31"/>
    </row>
    <row r="2031" spans="2:9" ht="15.75" x14ac:dyDescent="0.25">
      <c r="B2031" s="338"/>
      <c r="C2031" s="29" t="s">
        <v>2047</v>
      </c>
      <c r="D2031" s="29" t="s">
        <v>2021</v>
      </c>
      <c r="E2031" s="31"/>
      <c r="F2031" s="31"/>
      <c r="G2031" s="31"/>
      <c r="H2031" s="31"/>
      <c r="I2031" s="31"/>
    </row>
    <row r="2032" spans="2:9" ht="15.75" x14ac:dyDescent="0.25">
      <c r="B2032" s="338"/>
      <c r="C2032" s="29" t="s">
        <v>2047</v>
      </c>
      <c r="D2032" s="29" t="s">
        <v>2030</v>
      </c>
      <c r="E2032" s="31"/>
      <c r="F2032" s="31"/>
      <c r="G2032" s="31"/>
      <c r="H2032" s="31"/>
      <c r="I2032" s="31"/>
    </row>
    <row r="2033" spans="2:9" ht="15.75" x14ac:dyDescent="0.25">
      <c r="B2033" s="338"/>
      <c r="C2033" s="29" t="s">
        <v>2047</v>
      </c>
      <c r="D2033" s="29" t="s">
        <v>2032</v>
      </c>
      <c r="E2033" s="31"/>
      <c r="F2033" s="31"/>
      <c r="G2033" s="31"/>
      <c r="H2033" s="31"/>
      <c r="I2033" s="31"/>
    </row>
    <row r="2034" spans="2:9" ht="15.75" x14ac:dyDescent="0.25">
      <c r="B2034" s="338"/>
      <c r="C2034" s="29" t="s">
        <v>2047</v>
      </c>
      <c r="D2034" s="29" t="s">
        <v>2034</v>
      </c>
      <c r="E2034" s="31"/>
      <c r="F2034" s="31"/>
      <c r="G2034" s="31"/>
      <c r="H2034" s="31"/>
      <c r="I2034" s="31"/>
    </row>
    <row r="2035" spans="2:9" ht="15.75" x14ac:dyDescent="0.25">
      <c r="B2035" s="338"/>
      <c r="C2035" s="29" t="s">
        <v>2047</v>
      </c>
      <c r="D2035" s="29" t="s">
        <v>2036</v>
      </c>
      <c r="E2035" s="31"/>
      <c r="F2035" s="31"/>
      <c r="G2035" s="31"/>
      <c r="H2035" s="31"/>
      <c r="I2035" s="31"/>
    </row>
    <row r="2036" spans="2:9" ht="15.75" x14ac:dyDescent="0.25">
      <c r="B2036" s="338"/>
      <c r="C2036" s="29" t="s">
        <v>2047</v>
      </c>
      <c r="D2036" s="29" t="s">
        <v>2038</v>
      </c>
      <c r="E2036" s="31"/>
      <c r="F2036" s="31"/>
      <c r="G2036" s="31"/>
      <c r="H2036" s="31"/>
      <c r="I2036" s="31"/>
    </row>
    <row r="2037" spans="2:9" ht="15.75" x14ac:dyDescent="0.25">
      <c r="B2037" s="338"/>
      <c r="C2037" s="29" t="s">
        <v>2047</v>
      </c>
      <c r="D2037" s="29" t="s">
        <v>2040</v>
      </c>
      <c r="E2037" s="31"/>
      <c r="F2037" s="31"/>
      <c r="G2037" s="31"/>
      <c r="H2037" s="31"/>
      <c r="I2037" s="31"/>
    </row>
    <row r="2038" spans="2:9" ht="15.75" x14ac:dyDescent="0.25">
      <c r="B2038" s="338"/>
      <c r="C2038" s="29" t="s">
        <v>2047</v>
      </c>
      <c r="D2038" s="29" t="s">
        <v>2043</v>
      </c>
      <c r="E2038" s="31"/>
      <c r="F2038" s="31"/>
      <c r="G2038" s="31"/>
      <c r="H2038" s="31"/>
      <c r="I2038" s="31"/>
    </row>
    <row r="2039" spans="2:9" ht="15.75" x14ac:dyDescent="0.25">
      <c r="B2039" s="338"/>
      <c r="C2039" s="29" t="s">
        <v>2047</v>
      </c>
      <c r="D2039" s="29" t="s">
        <v>2059</v>
      </c>
      <c r="E2039" s="31"/>
      <c r="F2039" s="31"/>
      <c r="G2039" s="31"/>
      <c r="H2039" s="31"/>
      <c r="I2039" s="31"/>
    </row>
    <row r="2040" spans="2:9" ht="15.75" x14ac:dyDescent="0.25">
      <c r="B2040" s="338"/>
      <c r="C2040" s="29" t="s">
        <v>2047</v>
      </c>
      <c r="D2040" s="29" t="s">
        <v>2061</v>
      </c>
      <c r="E2040" s="31"/>
      <c r="F2040" s="31"/>
      <c r="G2040" s="31"/>
      <c r="H2040" s="31"/>
      <c r="I2040" s="31"/>
    </row>
    <row r="2041" spans="2:9" ht="15.75" x14ac:dyDescent="0.25">
      <c r="B2041" s="338"/>
      <c r="C2041" s="29" t="s">
        <v>2047</v>
      </c>
      <c r="D2041" s="29" t="s">
        <v>2063</v>
      </c>
      <c r="E2041" s="31"/>
      <c r="F2041" s="31"/>
      <c r="G2041" s="31"/>
      <c r="H2041" s="31"/>
      <c r="I2041" s="31"/>
    </row>
    <row r="2042" spans="2:9" ht="15.75" x14ac:dyDescent="0.25">
      <c r="B2042" s="338"/>
      <c r="C2042" s="29" t="s">
        <v>2047</v>
      </c>
      <c r="D2042" s="29" t="s">
        <v>2067</v>
      </c>
      <c r="E2042" s="31"/>
      <c r="F2042" s="31"/>
      <c r="G2042" s="31"/>
      <c r="H2042" s="31"/>
      <c r="I2042" s="31"/>
    </row>
    <row r="2043" spans="2:9" ht="15.75" x14ac:dyDescent="0.25">
      <c r="B2043" s="338"/>
      <c r="C2043" s="29" t="s">
        <v>2047</v>
      </c>
      <c r="D2043" s="29" t="s">
        <v>2069</v>
      </c>
      <c r="E2043" s="31"/>
      <c r="F2043" s="31"/>
      <c r="G2043" s="31"/>
      <c r="H2043" s="31"/>
      <c r="I2043" s="31"/>
    </row>
    <row r="2044" spans="2:9" ht="15.75" x14ac:dyDescent="0.25">
      <c r="B2044" s="338"/>
      <c r="C2044" s="29" t="s">
        <v>2047</v>
      </c>
      <c r="D2044" s="29" t="s">
        <v>2071</v>
      </c>
      <c r="E2044" s="31"/>
      <c r="F2044" s="31"/>
      <c r="G2044" s="31"/>
      <c r="H2044" s="31"/>
      <c r="I2044" s="31"/>
    </row>
    <row r="2045" spans="2:9" ht="15.75" x14ac:dyDescent="0.25">
      <c r="B2045" s="338"/>
      <c r="C2045" s="29" t="s">
        <v>2047</v>
      </c>
      <c r="D2045" s="29" t="s">
        <v>2073</v>
      </c>
      <c r="E2045" s="31"/>
      <c r="F2045" s="31"/>
      <c r="G2045" s="31"/>
      <c r="H2045" s="31"/>
      <c r="I2045" s="31"/>
    </row>
    <row r="2046" spans="2:9" ht="15.75" x14ac:dyDescent="0.25">
      <c r="B2046" s="338"/>
      <c r="C2046" s="29" t="s">
        <v>2047</v>
      </c>
      <c r="D2046" s="29" t="s">
        <v>2075</v>
      </c>
      <c r="E2046" s="31"/>
      <c r="F2046" s="31"/>
      <c r="G2046" s="31"/>
      <c r="H2046" s="31"/>
      <c r="I2046" s="31"/>
    </row>
    <row r="2047" spans="2:9" ht="15.75" x14ac:dyDescent="0.25">
      <c r="B2047" s="338"/>
      <c r="C2047" s="29" t="s">
        <v>2047</v>
      </c>
      <c r="D2047" s="29" t="s">
        <v>2077</v>
      </c>
      <c r="E2047" s="31"/>
      <c r="F2047" s="31"/>
      <c r="G2047" s="31"/>
      <c r="H2047" s="31"/>
      <c r="I2047" s="31"/>
    </row>
    <row r="2048" spans="2:9" ht="15.75" x14ac:dyDescent="0.25">
      <c r="B2048" s="338"/>
      <c r="C2048" s="29" t="s">
        <v>2047</v>
      </c>
      <c r="D2048" s="29" t="s">
        <v>2079</v>
      </c>
      <c r="E2048" s="31"/>
      <c r="F2048" s="31"/>
      <c r="G2048" s="31"/>
      <c r="H2048" s="31"/>
      <c r="I2048" s="31"/>
    </row>
    <row r="2049" spans="2:9" ht="15.75" x14ac:dyDescent="0.25">
      <c r="B2049" s="338"/>
      <c r="C2049" s="29" t="s">
        <v>2047</v>
      </c>
      <c r="D2049" s="29" t="s">
        <v>2082</v>
      </c>
      <c r="E2049" s="31"/>
      <c r="F2049" s="31"/>
      <c r="G2049" s="31"/>
      <c r="H2049" s="31"/>
      <c r="I2049" s="31"/>
    </row>
    <row r="2050" spans="2:9" ht="15.75" x14ac:dyDescent="0.25">
      <c r="B2050" s="338"/>
      <c r="C2050" s="29" t="s">
        <v>2047</v>
      </c>
      <c r="D2050" s="29" t="s">
        <v>2084</v>
      </c>
      <c r="E2050" s="31"/>
      <c r="F2050" s="31"/>
      <c r="G2050" s="31"/>
      <c r="H2050" s="31"/>
      <c r="I2050" s="31"/>
    </row>
    <row r="2051" spans="2:9" ht="15.75" x14ac:dyDescent="0.25">
      <c r="B2051" s="338"/>
      <c r="C2051" s="29" t="s">
        <v>2047</v>
      </c>
      <c r="D2051" s="29" t="s">
        <v>2089</v>
      </c>
      <c r="E2051" s="31"/>
      <c r="F2051" s="31"/>
      <c r="G2051" s="31"/>
      <c r="H2051" s="31"/>
      <c r="I2051" s="31"/>
    </row>
    <row r="2052" spans="2:9" ht="15.75" x14ac:dyDescent="0.25">
      <c r="B2052" s="338"/>
      <c r="C2052" s="29" t="s">
        <v>2047</v>
      </c>
      <c r="D2052" s="29" t="s">
        <v>2119</v>
      </c>
      <c r="E2052" s="31"/>
      <c r="F2052" s="31"/>
      <c r="G2052" s="31"/>
      <c r="H2052" s="31"/>
      <c r="I2052" s="31"/>
    </row>
    <row r="2053" spans="2:9" ht="15.75" x14ac:dyDescent="0.25">
      <c r="B2053" s="338"/>
      <c r="C2053" s="29" t="s">
        <v>2047</v>
      </c>
      <c r="D2053" s="29" t="s">
        <v>2122</v>
      </c>
      <c r="E2053" s="31"/>
      <c r="F2053" s="31"/>
      <c r="G2053" s="31"/>
      <c r="H2053" s="31"/>
      <c r="I2053" s="31"/>
    </row>
    <row r="2054" spans="2:9" ht="15.75" x14ac:dyDescent="0.25">
      <c r="B2054" s="338"/>
      <c r="C2054" s="29" t="s">
        <v>2047</v>
      </c>
      <c r="D2054" s="29" t="s">
        <v>2124</v>
      </c>
      <c r="E2054" s="31"/>
      <c r="F2054" s="31"/>
      <c r="G2054" s="31"/>
      <c r="H2054" s="31"/>
      <c r="I2054" s="31"/>
    </row>
    <row r="2055" spans="2:9" ht="15.75" x14ac:dyDescent="0.25">
      <c r="B2055" s="338"/>
      <c r="C2055" s="29" t="s">
        <v>2047</v>
      </c>
      <c r="D2055" s="29" t="s">
        <v>2129</v>
      </c>
      <c r="E2055" s="31"/>
      <c r="F2055" s="31"/>
      <c r="G2055" s="31"/>
      <c r="H2055" s="31"/>
      <c r="I2055" s="31"/>
    </row>
    <row r="2056" spans="2:9" ht="15.75" x14ac:dyDescent="0.25">
      <c r="B2056" s="338"/>
      <c r="C2056" s="29" t="s">
        <v>2047</v>
      </c>
      <c r="D2056" s="29" t="s">
        <v>2135</v>
      </c>
      <c r="E2056" s="31"/>
      <c r="F2056" s="31"/>
      <c r="G2056" s="31"/>
      <c r="H2056" s="31"/>
      <c r="I2056" s="31"/>
    </row>
    <row r="2057" spans="2:9" ht="15.75" x14ac:dyDescent="0.25">
      <c r="B2057" s="338"/>
      <c r="C2057" s="29" t="s">
        <v>2047</v>
      </c>
      <c r="D2057" s="29" t="s">
        <v>2140</v>
      </c>
      <c r="E2057" s="31"/>
      <c r="F2057" s="31"/>
      <c r="G2057" s="31"/>
      <c r="H2057" s="31"/>
      <c r="I2057" s="31"/>
    </row>
    <row r="2058" spans="2:9" ht="15.75" x14ac:dyDescent="0.25">
      <c r="B2058" s="338"/>
      <c r="C2058" s="29" t="s">
        <v>2048</v>
      </c>
      <c r="D2058" s="29" t="s">
        <v>43</v>
      </c>
      <c r="E2058" s="31"/>
      <c r="F2058" s="31"/>
      <c r="G2058" s="31"/>
      <c r="H2058" s="31"/>
      <c r="I2058" s="31"/>
    </row>
    <row r="2059" spans="2:9" ht="15.75" x14ac:dyDescent="0.25">
      <c r="B2059" s="338"/>
      <c r="C2059" s="29" t="s">
        <v>2048</v>
      </c>
      <c r="D2059" s="29" t="s">
        <v>1953</v>
      </c>
      <c r="E2059" s="31"/>
      <c r="F2059" s="31"/>
      <c r="G2059" s="31"/>
      <c r="H2059" s="31"/>
      <c r="I2059" s="31"/>
    </row>
    <row r="2060" spans="2:9" ht="15.75" x14ac:dyDescent="0.25">
      <c r="B2060" s="338"/>
      <c r="C2060" s="29" t="s">
        <v>2048</v>
      </c>
      <c r="D2060" s="29" t="s">
        <v>1726</v>
      </c>
      <c r="E2060" s="31"/>
      <c r="F2060" s="31"/>
      <c r="G2060" s="31"/>
      <c r="H2060" s="31"/>
      <c r="I2060" s="31"/>
    </row>
    <row r="2061" spans="2:9" ht="15.75" x14ac:dyDescent="0.25">
      <c r="B2061" s="338"/>
      <c r="C2061" s="29" t="s">
        <v>2048</v>
      </c>
      <c r="D2061" s="29" t="s">
        <v>1723</v>
      </c>
      <c r="E2061" s="31"/>
      <c r="F2061" s="31"/>
      <c r="G2061" s="31"/>
      <c r="H2061" s="31"/>
      <c r="I2061" s="31"/>
    </row>
    <row r="2062" spans="2:9" ht="15.75" x14ac:dyDescent="0.25">
      <c r="B2062" s="338"/>
      <c r="C2062" s="29" t="s">
        <v>2048</v>
      </c>
      <c r="D2062" s="29" t="s">
        <v>2087</v>
      </c>
      <c r="E2062" s="31"/>
      <c r="F2062" s="31"/>
      <c r="G2062" s="31"/>
      <c r="H2062" s="31"/>
      <c r="I2062" s="31"/>
    </row>
    <row r="2063" spans="2:9" ht="15.75" x14ac:dyDescent="0.25">
      <c r="B2063" s="338"/>
      <c r="C2063" s="29" t="s">
        <v>2048</v>
      </c>
      <c r="D2063" s="29" t="s">
        <v>1830</v>
      </c>
      <c r="E2063" s="31"/>
      <c r="F2063" s="31"/>
      <c r="G2063" s="31"/>
      <c r="H2063" s="31"/>
      <c r="I2063" s="31"/>
    </row>
    <row r="2064" spans="2:9" ht="15.75" x14ac:dyDescent="0.25">
      <c r="B2064" s="338"/>
      <c r="C2064" s="29" t="s">
        <v>2048</v>
      </c>
      <c r="D2064" s="29" t="s">
        <v>1754</v>
      </c>
      <c r="E2064" s="31"/>
      <c r="F2064" s="31"/>
      <c r="G2064" s="31"/>
      <c r="H2064" s="31"/>
      <c r="I2064" s="31"/>
    </row>
    <row r="2065" spans="2:9" ht="15.75" x14ac:dyDescent="0.25">
      <c r="B2065" s="338"/>
      <c r="C2065" s="29" t="s">
        <v>2048</v>
      </c>
      <c r="D2065" s="29" t="s">
        <v>1901</v>
      </c>
      <c r="E2065" s="31"/>
      <c r="F2065" s="31"/>
      <c r="G2065" s="31"/>
      <c r="H2065" s="31"/>
      <c r="I2065" s="31"/>
    </row>
    <row r="2066" spans="2:9" ht="15.75" x14ac:dyDescent="0.25">
      <c r="B2066" s="338"/>
      <c r="C2066" s="29" t="s">
        <v>2048</v>
      </c>
      <c r="D2066" s="29" t="s">
        <v>2085</v>
      </c>
      <c r="E2066" s="31"/>
      <c r="F2066" s="31"/>
      <c r="G2066" s="31"/>
      <c r="H2066" s="31"/>
      <c r="I2066" s="31"/>
    </row>
    <row r="2067" spans="2:9" ht="15.75" x14ac:dyDescent="0.25">
      <c r="B2067" s="338"/>
      <c r="C2067" s="29" t="s">
        <v>2048</v>
      </c>
      <c r="D2067" s="29" t="s">
        <v>1951</v>
      </c>
      <c r="E2067" s="31"/>
      <c r="F2067" s="31"/>
      <c r="G2067" s="31"/>
      <c r="H2067" s="31"/>
      <c r="I2067" s="31"/>
    </row>
    <row r="2068" spans="2:9" ht="15.75" x14ac:dyDescent="0.25">
      <c r="B2068" s="338"/>
      <c r="C2068" s="29" t="s">
        <v>2048</v>
      </c>
      <c r="D2068" s="29" t="s">
        <v>2056</v>
      </c>
      <c r="E2068" s="31"/>
      <c r="F2068" s="31"/>
      <c r="G2068" s="31"/>
      <c r="H2068" s="31"/>
      <c r="I2068" s="31"/>
    </row>
    <row r="2069" spans="2:9" ht="15.75" x14ac:dyDescent="0.25">
      <c r="B2069" s="338"/>
      <c r="C2069" s="29" t="s">
        <v>2048</v>
      </c>
      <c r="D2069" s="29" t="s">
        <v>2131</v>
      </c>
      <c r="E2069" s="31"/>
      <c r="F2069" s="31"/>
      <c r="G2069" s="31"/>
      <c r="H2069" s="31"/>
      <c r="I2069" s="31"/>
    </row>
    <row r="2070" spans="2:9" ht="15.75" x14ac:dyDescent="0.25">
      <c r="B2070" s="338"/>
      <c r="C2070" s="29" t="s">
        <v>2048</v>
      </c>
      <c r="D2070" s="29" t="s">
        <v>2065</v>
      </c>
      <c r="E2070" s="31"/>
      <c r="F2070" s="31"/>
      <c r="G2070" s="31"/>
      <c r="H2070" s="31"/>
      <c r="I2070" s="31"/>
    </row>
    <row r="2071" spans="2:9" ht="15.75" x14ac:dyDescent="0.25">
      <c r="B2071" s="338"/>
      <c r="C2071" s="29" t="s">
        <v>2048</v>
      </c>
      <c r="D2071" s="29" t="s">
        <v>2090</v>
      </c>
      <c r="E2071" s="31"/>
      <c r="F2071" s="31"/>
      <c r="G2071" s="31"/>
      <c r="H2071" s="31"/>
      <c r="I2071" s="31"/>
    </row>
    <row r="2072" spans="2:9" ht="15.75" x14ac:dyDescent="0.25">
      <c r="B2072" s="338"/>
      <c r="C2072" s="29" t="s">
        <v>2048</v>
      </c>
      <c r="D2072" s="29" t="s">
        <v>1960</v>
      </c>
      <c r="E2072" s="31"/>
      <c r="F2072" s="31"/>
      <c r="G2072" s="31"/>
      <c r="H2072" s="31"/>
      <c r="I2072" s="31"/>
    </row>
    <row r="2073" spans="2:9" ht="15.75" x14ac:dyDescent="0.25">
      <c r="B2073" s="338"/>
      <c r="C2073" s="29" t="s">
        <v>2048</v>
      </c>
      <c r="D2073" s="29" t="s">
        <v>2028</v>
      </c>
      <c r="E2073" s="31"/>
      <c r="F2073" s="31"/>
      <c r="G2073" s="31"/>
      <c r="H2073" s="31"/>
      <c r="I2073" s="31"/>
    </row>
    <row r="2074" spans="2:9" ht="15.75" x14ac:dyDescent="0.25">
      <c r="B2074" s="338"/>
      <c r="C2074" s="29" t="s">
        <v>2048</v>
      </c>
      <c r="D2074" s="29" t="s">
        <v>1963</v>
      </c>
      <c r="E2074" s="31"/>
      <c r="F2074" s="31"/>
      <c r="G2074" s="31"/>
      <c r="H2074" s="31"/>
      <c r="I2074" s="31"/>
    </row>
    <row r="2075" spans="2:9" ht="15.75" x14ac:dyDescent="0.25">
      <c r="B2075" s="338"/>
      <c r="C2075" s="29" t="s">
        <v>2048</v>
      </c>
      <c r="D2075" s="29" t="s">
        <v>1965</v>
      </c>
      <c r="E2075" s="31"/>
      <c r="F2075" s="31"/>
      <c r="G2075" s="31"/>
      <c r="H2075" s="31"/>
      <c r="I2075" s="31"/>
    </row>
    <row r="2076" spans="2:9" ht="15.75" x14ac:dyDescent="0.25">
      <c r="B2076" s="338"/>
      <c r="C2076" s="29" t="s">
        <v>2048</v>
      </c>
      <c r="D2076" s="29" t="s">
        <v>1971</v>
      </c>
      <c r="E2076" s="31"/>
      <c r="F2076" s="31"/>
      <c r="G2076" s="31"/>
      <c r="H2076" s="31"/>
      <c r="I2076" s="31"/>
    </row>
    <row r="2077" spans="2:9" ht="15.75" x14ac:dyDescent="0.25">
      <c r="B2077" s="338"/>
      <c r="C2077" s="29" t="s">
        <v>2048</v>
      </c>
      <c r="D2077" s="29" t="s">
        <v>1975</v>
      </c>
      <c r="E2077" s="31"/>
      <c r="F2077" s="31"/>
      <c r="G2077" s="31"/>
      <c r="H2077" s="31"/>
      <c r="I2077" s="31"/>
    </row>
    <row r="2078" spans="2:9" ht="15.75" x14ac:dyDescent="0.25">
      <c r="B2078" s="338"/>
      <c r="C2078" s="29" t="s">
        <v>2048</v>
      </c>
      <c r="D2078" s="29" t="s">
        <v>2113</v>
      </c>
      <c r="E2078" s="31"/>
      <c r="F2078" s="31"/>
      <c r="G2078" s="31"/>
      <c r="H2078" s="31"/>
      <c r="I2078" s="31"/>
    </row>
    <row r="2079" spans="2:9" ht="15.75" x14ac:dyDescent="0.25">
      <c r="B2079" s="338"/>
      <c r="C2079" s="29" t="s">
        <v>2048</v>
      </c>
      <c r="D2079" s="29" t="s">
        <v>1980</v>
      </c>
      <c r="E2079" s="31"/>
      <c r="F2079" s="31"/>
      <c r="G2079" s="31"/>
      <c r="H2079" s="31"/>
      <c r="I2079" s="31"/>
    </row>
    <row r="2080" spans="2:9" ht="15.75" x14ac:dyDescent="0.25">
      <c r="B2080" s="338"/>
      <c r="C2080" s="29" t="s">
        <v>2048</v>
      </c>
      <c r="D2080" s="29" t="s">
        <v>1982</v>
      </c>
      <c r="E2080" s="31"/>
      <c r="F2080" s="31"/>
      <c r="G2080" s="31"/>
      <c r="H2080" s="31"/>
      <c r="I2080" s="31"/>
    </row>
    <row r="2081" spans="2:9" ht="15.75" x14ac:dyDescent="0.25">
      <c r="B2081" s="338"/>
      <c r="C2081" s="29" t="s">
        <v>2048</v>
      </c>
      <c r="D2081" s="29" t="s">
        <v>1987</v>
      </c>
      <c r="E2081" s="31"/>
      <c r="F2081" s="31"/>
      <c r="G2081" s="31"/>
      <c r="H2081" s="31"/>
      <c r="I2081" s="31"/>
    </row>
    <row r="2082" spans="2:9" ht="15.75" x14ac:dyDescent="0.25">
      <c r="B2082" s="338"/>
      <c r="C2082" s="29" t="s">
        <v>2048</v>
      </c>
      <c r="D2082" s="29" t="s">
        <v>1990</v>
      </c>
      <c r="E2082" s="31"/>
      <c r="F2082" s="31"/>
      <c r="G2082" s="31"/>
      <c r="H2082" s="31"/>
      <c r="I2082" s="31"/>
    </row>
    <row r="2083" spans="2:9" ht="15.75" x14ac:dyDescent="0.25">
      <c r="B2083" s="338"/>
      <c r="C2083" s="29" t="s">
        <v>2048</v>
      </c>
      <c r="D2083" s="29" t="s">
        <v>2115</v>
      </c>
      <c r="E2083" s="31"/>
      <c r="F2083" s="31"/>
      <c r="G2083" s="31"/>
      <c r="H2083" s="31"/>
      <c r="I2083" s="31"/>
    </row>
    <row r="2084" spans="2:9" ht="15.75" x14ac:dyDescent="0.25">
      <c r="B2084" s="338"/>
      <c r="C2084" s="29" t="s">
        <v>2048</v>
      </c>
      <c r="D2084" s="29" t="s">
        <v>1992</v>
      </c>
      <c r="E2084" s="31"/>
      <c r="F2084" s="31"/>
      <c r="G2084" s="31"/>
      <c r="H2084" s="31"/>
      <c r="I2084" s="31"/>
    </row>
    <row r="2085" spans="2:9" ht="15.75" x14ac:dyDescent="0.25">
      <c r="B2085" s="338"/>
      <c r="C2085" s="29" t="s">
        <v>2048</v>
      </c>
      <c r="D2085" s="29" t="s">
        <v>1997</v>
      </c>
      <c r="E2085" s="31"/>
      <c r="F2085" s="31"/>
      <c r="G2085" s="31"/>
      <c r="H2085" s="31"/>
      <c r="I2085" s="31"/>
    </row>
    <row r="2086" spans="2:9" ht="15.75" x14ac:dyDescent="0.25">
      <c r="B2086" s="338"/>
      <c r="C2086" s="29" t="s">
        <v>2048</v>
      </c>
      <c r="D2086" s="29" t="s">
        <v>2000</v>
      </c>
      <c r="E2086" s="31"/>
      <c r="F2086" s="31"/>
      <c r="G2086" s="31"/>
      <c r="H2086" s="31"/>
      <c r="I2086" s="31"/>
    </row>
    <row r="2087" spans="2:9" ht="15.75" x14ac:dyDescent="0.25">
      <c r="B2087" s="338"/>
      <c r="C2087" s="29" t="s">
        <v>2048</v>
      </c>
      <c r="D2087" s="29" t="s">
        <v>2002</v>
      </c>
      <c r="E2087" s="31"/>
      <c r="F2087" s="31"/>
      <c r="G2087" s="31"/>
      <c r="H2087" s="31"/>
      <c r="I2087" s="31"/>
    </row>
    <row r="2088" spans="2:9" ht="15.75" x14ac:dyDescent="0.25">
      <c r="B2088" s="338"/>
      <c r="C2088" s="29" t="s">
        <v>2048</v>
      </c>
      <c r="D2088" s="29" t="s">
        <v>2004</v>
      </c>
      <c r="E2088" s="31"/>
      <c r="F2088" s="31"/>
      <c r="G2088" s="31"/>
      <c r="H2088" s="31"/>
      <c r="I2088" s="31"/>
    </row>
    <row r="2089" spans="2:9" ht="15.75" x14ac:dyDescent="0.25">
      <c r="B2089" s="338"/>
      <c r="C2089" s="29" t="s">
        <v>2048</v>
      </c>
      <c r="D2089" s="29" t="s">
        <v>2006</v>
      </c>
      <c r="E2089" s="31"/>
      <c r="F2089" s="31"/>
      <c r="G2089" s="31"/>
      <c r="H2089" s="31"/>
      <c r="I2089" s="31"/>
    </row>
    <row r="2090" spans="2:9" ht="15.75" x14ac:dyDescent="0.25">
      <c r="B2090" s="338"/>
      <c r="C2090" s="29" t="s">
        <v>2048</v>
      </c>
      <c r="D2090" s="29" t="s">
        <v>2133</v>
      </c>
      <c r="E2090" s="31"/>
      <c r="F2090" s="31"/>
      <c r="G2090" s="31"/>
      <c r="H2090" s="31"/>
      <c r="I2090" s="31"/>
    </row>
    <row r="2091" spans="2:9" ht="15.75" x14ac:dyDescent="0.25">
      <c r="B2091" s="338"/>
      <c r="C2091" s="29" t="s">
        <v>2048</v>
      </c>
      <c r="D2091" s="29" t="s">
        <v>2137</v>
      </c>
      <c r="E2091" s="31"/>
      <c r="F2091" s="31"/>
      <c r="G2091" s="31"/>
      <c r="H2091" s="31"/>
      <c r="I2091" s="31"/>
    </row>
    <row r="2092" spans="2:9" ht="15.75" x14ac:dyDescent="0.25">
      <c r="B2092" s="338"/>
      <c r="C2092" s="29" t="s">
        <v>2048</v>
      </c>
      <c r="D2092" s="29" t="s">
        <v>2015</v>
      </c>
      <c r="E2092" s="31"/>
      <c r="F2092" s="31"/>
      <c r="G2092" s="31"/>
      <c r="H2092" s="31"/>
      <c r="I2092" s="31"/>
    </row>
    <row r="2093" spans="2:9" ht="15.75" x14ac:dyDescent="0.25">
      <c r="B2093" s="338"/>
      <c r="C2093" s="29" t="s">
        <v>2048</v>
      </c>
      <c r="D2093" s="29" t="s">
        <v>2017</v>
      </c>
      <c r="E2093" s="31"/>
      <c r="F2093" s="31"/>
      <c r="G2093" s="31"/>
      <c r="H2093" s="31"/>
      <c r="I2093" s="31"/>
    </row>
    <row r="2094" spans="2:9" ht="15.75" x14ac:dyDescent="0.25">
      <c r="B2094" s="338"/>
      <c r="C2094" s="29" t="s">
        <v>2048</v>
      </c>
      <c r="D2094" s="29" t="s">
        <v>2019</v>
      </c>
      <c r="E2094" s="31"/>
      <c r="F2094" s="31"/>
      <c r="G2094" s="31"/>
      <c r="H2094" s="31"/>
      <c r="I2094" s="31"/>
    </row>
    <row r="2095" spans="2:9" ht="15.75" x14ac:dyDescent="0.25">
      <c r="B2095" s="338"/>
      <c r="C2095" s="29" t="s">
        <v>2048</v>
      </c>
      <c r="D2095" s="29" t="s">
        <v>2021</v>
      </c>
      <c r="E2095" s="31"/>
      <c r="F2095" s="31"/>
      <c r="G2095" s="31"/>
      <c r="H2095" s="31"/>
      <c r="I2095" s="31"/>
    </row>
    <row r="2096" spans="2:9" ht="15.75" x14ac:dyDescent="0.25">
      <c r="B2096" s="338"/>
      <c r="C2096" s="29" t="s">
        <v>2048</v>
      </c>
      <c r="D2096" s="29" t="s">
        <v>2030</v>
      </c>
      <c r="E2096" s="31"/>
      <c r="F2096" s="31"/>
      <c r="G2096" s="31"/>
      <c r="H2096" s="31"/>
      <c r="I2096" s="31"/>
    </row>
    <row r="2097" spans="2:9" ht="15.75" x14ac:dyDescent="0.25">
      <c r="B2097" s="338"/>
      <c r="C2097" s="29" t="s">
        <v>2048</v>
      </c>
      <c r="D2097" s="29" t="s">
        <v>2032</v>
      </c>
      <c r="E2097" s="31"/>
      <c r="F2097" s="31"/>
      <c r="G2097" s="31"/>
      <c r="H2097" s="31"/>
      <c r="I2097" s="31"/>
    </row>
    <row r="2098" spans="2:9" ht="15.75" x14ac:dyDescent="0.25">
      <c r="B2098" s="338"/>
      <c r="C2098" s="29" t="s">
        <v>2048</v>
      </c>
      <c r="D2098" s="29" t="s">
        <v>2034</v>
      </c>
      <c r="E2098" s="31"/>
      <c r="F2098" s="31"/>
      <c r="G2098" s="31"/>
      <c r="H2098" s="31"/>
      <c r="I2098" s="31"/>
    </row>
    <row r="2099" spans="2:9" ht="15.75" x14ac:dyDescent="0.25">
      <c r="B2099" s="338"/>
      <c r="C2099" s="29" t="s">
        <v>2048</v>
      </c>
      <c r="D2099" s="29" t="s">
        <v>2036</v>
      </c>
      <c r="E2099" s="31"/>
      <c r="F2099" s="31"/>
      <c r="G2099" s="31"/>
      <c r="H2099" s="31"/>
      <c r="I2099" s="31"/>
    </row>
    <row r="2100" spans="2:9" ht="15.75" x14ac:dyDescent="0.25">
      <c r="B2100" s="338"/>
      <c r="C2100" s="29" t="s">
        <v>2048</v>
      </c>
      <c r="D2100" s="29" t="s">
        <v>2038</v>
      </c>
      <c r="E2100" s="31"/>
      <c r="F2100" s="31"/>
      <c r="G2100" s="31"/>
      <c r="H2100" s="31"/>
      <c r="I2100" s="31"/>
    </row>
    <row r="2101" spans="2:9" ht="15.75" x14ac:dyDescent="0.25">
      <c r="B2101" s="338"/>
      <c r="C2101" s="29" t="s">
        <v>2048</v>
      </c>
      <c r="D2101" s="29" t="s">
        <v>2040</v>
      </c>
      <c r="E2101" s="31"/>
      <c r="F2101" s="31"/>
      <c r="G2101" s="31"/>
      <c r="H2101" s="31"/>
      <c r="I2101" s="31"/>
    </row>
    <row r="2102" spans="2:9" ht="15.75" x14ac:dyDescent="0.25">
      <c r="B2102" s="338"/>
      <c r="C2102" s="29" t="s">
        <v>2048</v>
      </c>
      <c r="D2102" s="29" t="s">
        <v>2043</v>
      </c>
      <c r="E2102" s="31"/>
      <c r="F2102" s="31"/>
      <c r="G2102" s="31"/>
      <c r="H2102" s="31"/>
      <c r="I2102" s="31"/>
    </row>
    <row r="2103" spans="2:9" ht="15.75" x14ac:dyDescent="0.25">
      <c r="B2103" s="338"/>
      <c r="C2103" s="29" t="s">
        <v>2048</v>
      </c>
      <c r="D2103" s="29" t="s">
        <v>2059</v>
      </c>
      <c r="E2103" s="31"/>
      <c r="F2103" s="31"/>
      <c r="G2103" s="31"/>
      <c r="H2103" s="31"/>
      <c r="I2103" s="31"/>
    </row>
    <row r="2104" spans="2:9" ht="15.75" x14ac:dyDescent="0.25">
      <c r="B2104" s="338"/>
      <c r="C2104" s="29" t="s">
        <v>2048</v>
      </c>
      <c r="D2104" s="29" t="s">
        <v>2061</v>
      </c>
      <c r="E2104" s="31"/>
      <c r="F2104" s="31"/>
      <c r="G2104" s="31"/>
      <c r="H2104" s="31"/>
      <c r="I2104" s="31"/>
    </row>
    <row r="2105" spans="2:9" ht="15.75" x14ac:dyDescent="0.25">
      <c r="B2105" s="338"/>
      <c r="C2105" s="29" t="s">
        <v>2048</v>
      </c>
      <c r="D2105" s="29" t="s">
        <v>2063</v>
      </c>
      <c r="E2105" s="31"/>
      <c r="F2105" s="31"/>
      <c r="G2105" s="31"/>
      <c r="H2105" s="31"/>
      <c r="I2105" s="31"/>
    </row>
    <row r="2106" spans="2:9" ht="15.75" x14ac:dyDescent="0.25">
      <c r="B2106" s="338"/>
      <c r="C2106" s="29" t="s">
        <v>2048</v>
      </c>
      <c r="D2106" s="29" t="s">
        <v>2067</v>
      </c>
      <c r="E2106" s="31"/>
      <c r="F2106" s="31"/>
      <c r="G2106" s="31"/>
      <c r="H2106" s="31"/>
      <c r="I2106" s="31"/>
    </row>
    <row r="2107" spans="2:9" ht="15.75" x14ac:dyDescent="0.25">
      <c r="B2107" s="338"/>
      <c r="C2107" s="29" t="s">
        <v>2048</v>
      </c>
      <c r="D2107" s="29" t="s">
        <v>2069</v>
      </c>
      <c r="E2107" s="31"/>
      <c r="F2107" s="31"/>
      <c r="G2107" s="31"/>
      <c r="H2107" s="31"/>
      <c r="I2107" s="31"/>
    </row>
    <row r="2108" spans="2:9" ht="15.75" x14ac:dyDescent="0.25">
      <c r="B2108" s="338"/>
      <c r="C2108" s="29" t="s">
        <v>2048</v>
      </c>
      <c r="D2108" s="29" t="s">
        <v>2071</v>
      </c>
      <c r="E2108" s="31"/>
      <c r="F2108" s="31"/>
      <c r="G2108" s="31"/>
      <c r="H2108" s="31"/>
      <c r="I2108" s="31"/>
    </row>
    <row r="2109" spans="2:9" ht="15.75" x14ac:dyDescent="0.25">
      <c r="B2109" s="338"/>
      <c r="C2109" s="29" t="s">
        <v>2048</v>
      </c>
      <c r="D2109" s="29" t="s">
        <v>2073</v>
      </c>
      <c r="E2109" s="31"/>
      <c r="F2109" s="31"/>
      <c r="G2109" s="31"/>
      <c r="H2109" s="31"/>
      <c r="I2109" s="31"/>
    </row>
    <row r="2110" spans="2:9" ht="15.75" x14ac:dyDescent="0.25">
      <c r="B2110" s="338"/>
      <c r="C2110" s="29" t="s">
        <v>2048</v>
      </c>
      <c r="D2110" s="29" t="s">
        <v>2075</v>
      </c>
      <c r="E2110" s="31"/>
      <c r="F2110" s="31"/>
      <c r="G2110" s="31"/>
      <c r="H2110" s="31"/>
      <c r="I2110" s="31"/>
    </row>
    <row r="2111" spans="2:9" ht="15.75" x14ac:dyDescent="0.25">
      <c r="B2111" s="338"/>
      <c r="C2111" s="29" t="s">
        <v>2048</v>
      </c>
      <c r="D2111" s="29" t="s">
        <v>2077</v>
      </c>
      <c r="E2111" s="31"/>
      <c r="F2111" s="31"/>
      <c r="G2111" s="31"/>
      <c r="H2111" s="31"/>
      <c r="I2111" s="31"/>
    </row>
    <row r="2112" spans="2:9" ht="15.75" x14ac:dyDescent="0.25">
      <c r="B2112" s="338"/>
      <c r="C2112" s="29" t="s">
        <v>2048</v>
      </c>
      <c r="D2112" s="29" t="s">
        <v>2079</v>
      </c>
      <c r="E2112" s="31"/>
      <c r="F2112" s="31"/>
      <c r="G2112" s="31"/>
      <c r="H2112" s="31"/>
      <c r="I2112" s="31"/>
    </row>
    <row r="2113" spans="2:9" ht="15.75" x14ac:dyDescent="0.25">
      <c r="B2113" s="338"/>
      <c r="C2113" s="29" t="s">
        <v>2048</v>
      </c>
      <c r="D2113" s="29" t="s">
        <v>2082</v>
      </c>
      <c r="E2113" s="31"/>
      <c r="F2113" s="31"/>
      <c r="G2113" s="31"/>
      <c r="H2113" s="31"/>
      <c r="I2113" s="31"/>
    </row>
    <row r="2114" spans="2:9" ht="15.75" x14ac:dyDescent="0.25">
      <c r="B2114" s="338"/>
      <c r="C2114" s="29" t="s">
        <v>2048</v>
      </c>
      <c r="D2114" s="29" t="s">
        <v>2084</v>
      </c>
      <c r="E2114" s="31"/>
      <c r="F2114" s="31"/>
      <c r="G2114" s="31"/>
      <c r="H2114" s="31"/>
      <c r="I2114" s="31"/>
    </row>
    <row r="2115" spans="2:9" ht="15.75" x14ac:dyDescent="0.25">
      <c r="B2115" s="338"/>
      <c r="C2115" s="29" t="s">
        <v>2048</v>
      </c>
      <c r="D2115" s="29" t="s">
        <v>2089</v>
      </c>
      <c r="E2115" s="31"/>
      <c r="F2115" s="31"/>
      <c r="G2115" s="31"/>
      <c r="H2115" s="31"/>
      <c r="I2115" s="31"/>
    </row>
    <row r="2116" spans="2:9" ht="15.75" x14ac:dyDescent="0.25">
      <c r="B2116" s="338"/>
      <c r="C2116" s="29" t="s">
        <v>2048</v>
      </c>
      <c r="D2116" s="29" t="s">
        <v>2119</v>
      </c>
      <c r="E2116" s="31"/>
      <c r="F2116" s="31"/>
      <c r="G2116" s="31"/>
      <c r="H2116" s="31"/>
      <c r="I2116" s="31"/>
    </row>
    <row r="2117" spans="2:9" ht="15.75" x14ac:dyDescent="0.25">
      <c r="B2117" s="338"/>
      <c r="C2117" s="29" t="s">
        <v>2048</v>
      </c>
      <c r="D2117" s="29" t="s">
        <v>2122</v>
      </c>
      <c r="E2117" s="31"/>
      <c r="F2117" s="31"/>
      <c r="G2117" s="31"/>
      <c r="H2117" s="31"/>
      <c r="I2117" s="31"/>
    </row>
    <row r="2118" spans="2:9" ht="15.75" x14ac:dyDescent="0.25">
      <c r="B2118" s="338"/>
      <c r="C2118" s="29" t="s">
        <v>2048</v>
      </c>
      <c r="D2118" s="29" t="s">
        <v>2124</v>
      </c>
      <c r="E2118" s="31"/>
      <c r="F2118" s="31"/>
      <c r="G2118" s="31"/>
      <c r="H2118" s="31"/>
      <c r="I2118" s="31"/>
    </row>
    <row r="2119" spans="2:9" ht="15.75" x14ac:dyDescent="0.25">
      <c r="B2119" s="338"/>
      <c r="C2119" s="29" t="s">
        <v>2048</v>
      </c>
      <c r="D2119" s="29" t="s">
        <v>2129</v>
      </c>
      <c r="E2119" s="31"/>
      <c r="F2119" s="31"/>
      <c r="G2119" s="31"/>
      <c r="H2119" s="31"/>
      <c r="I2119" s="31"/>
    </row>
    <row r="2120" spans="2:9" ht="15.75" x14ac:dyDescent="0.25">
      <c r="B2120" s="338"/>
      <c r="C2120" s="29" t="s">
        <v>2048</v>
      </c>
      <c r="D2120" s="29" t="s">
        <v>2135</v>
      </c>
      <c r="E2120" s="31"/>
      <c r="F2120" s="31"/>
      <c r="G2120" s="31"/>
      <c r="H2120" s="31"/>
      <c r="I2120" s="31"/>
    </row>
    <row r="2121" spans="2:9" ht="15.75" x14ac:dyDescent="0.25">
      <c r="B2121" s="338"/>
      <c r="C2121" s="29" t="s">
        <v>2048</v>
      </c>
      <c r="D2121" s="29" t="s">
        <v>2140</v>
      </c>
      <c r="E2121" s="31"/>
      <c r="F2121" s="31"/>
      <c r="G2121" s="31"/>
      <c r="H2121" s="31"/>
      <c r="I2121" s="31"/>
    </row>
    <row r="2122" spans="2:9" ht="15.75" x14ac:dyDescent="0.25">
      <c r="B2122" s="338"/>
      <c r="C2122" s="29" t="s">
        <v>2049</v>
      </c>
      <c r="D2122" s="29" t="s">
        <v>43</v>
      </c>
      <c r="E2122" s="31"/>
      <c r="F2122" s="31"/>
      <c r="G2122" s="31"/>
      <c r="H2122" s="31"/>
      <c r="I2122" s="31"/>
    </row>
    <row r="2123" spans="2:9" ht="15.75" x14ac:dyDescent="0.25">
      <c r="B2123" s="338"/>
      <c r="C2123" s="29" t="s">
        <v>2049</v>
      </c>
      <c r="D2123" s="29" t="s">
        <v>1953</v>
      </c>
      <c r="E2123" s="31"/>
      <c r="F2123" s="31"/>
      <c r="G2123" s="31"/>
      <c r="H2123" s="31"/>
      <c r="I2123" s="31"/>
    </row>
    <row r="2124" spans="2:9" ht="15.75" x14ac:dyDescent="0.25">
      <c r="B2124" s="338"/>
      <c r="C2124" s="29" t="s">
        <v>2049</v>
      </c>
      <c r="D2124" s="29" t="s">
        <v>1726</v>
      </c>
      <c r="E2124" s="31"/>
      <c r="F2124" s="31"/>
      <c r="G2124" s="31"/>
      <c r="H2124" s="31"/>
      <c r="I2124" s="31"/>
    </row>
    <row r="2125" spans="2:9" ht="15.75" x14ac:dyDescent="0.25">
      <c r="B2125" s="338"/>
      <c r="C2125" s="29" t="s">
        <v>2049</v>
      </c>
      <c r="D2125" s="29" t="s">
        <v>1723</v>
      </c>
      <c r="E2125" s="31"/>
      <c r="F2125" s="31"/>
      <c r="G2125" s="31"/>
      <c r="H2125" s="31"/>
      <c r="I2125" s="31"/>
    </row>
    <row r="2126" spans="2:9" ht="15.75" x14ac:dyDescent="0.25">
      <c r="B2126" s="338"/>
      <c r="C2126" s="29" t="s">
        <v>2049</v>
      </c>
      <c r="D2126" s="29" t="s">
        <v>2087</v>
      </c>
      <c r="E2126" s="31"/>
      <c r="F2126" s="31"/>
      <c r="G2126" s="31"/>
      <c r="H2126" s="31"/>
      <c r="I2126" s="31"/>
    </row>
    <row r="2127" spans="2:9" ht="15.75" x14ac:dyDescent="0.25">
      <c r="B2127" s="338"/>
      <c r="C2127" s="29" t="s">
        <v>2049</v>
      </c>
      <c r="D2127" s="29" t="s">
        <v>1830</v>
      </c>
      <c r="E2127" s="31"/>
      <c r="F2127" s="31"/>
      <c r="G2127" s="31"/>
      <c r="H2127" s="31"/>
      <c r="I2127" s="31"/>
    </row>
    <row r="2128" spans="2:9" ht="15.75" x14ac:dyDescent="0.25">
      <c r="B2128" s="338"/>
      <c r="C2128" s="29" t="s">
        <v>2049</v>
      </c>
      <c r="D2128" s="29" t="s">
        <v>1754</v>
      </c>
      <c r="E2128" s="31"/>
      <c r="F2128" s="31"/>
      <c r="G2128" s="31"/>
      <c r="H2128" s="31"/>
      <c r="I2128" s="31"/>
    </row>
    <row r="2129" spans="2:9" ht="15.75" x14ac:dyDescent="0.25">
      <c r="B2129" s="338"/>
      <c r="C2129" s="29" t="s">
        <v>2049</v>
      </c>
      <c r="D2129" s="29" t="s">
        <v>1901</v>
      </c>
      <c r="E2129" s="31"/>
      <c r="F2129" s="31"/>
      <c r="G2129" s="31"/>
      <c r="H2129" s="31"/>
      <c r="I2129" s="31"/>
    </row>
    <row r="2130" spans="2:9" ht="15.75" x14ac:dyDescent="0.25">
      <c r="B2130" s="338"/>
      <c r="C2130" s="29" t="s">
        <v>2049</v>
      </c>
      <c r="D2130" s="29" t="s">
        <v>2085</v>
      </c>
      <c r="E2130" s="31"/>
      <c r="F2130" s="31"/>
      <c r="G2130" s="31"/>
      <c r="H2130" s="31"/>
      <c r="I2130" s="31"/>
    </row>
    <row r="2131" spans="2:9" ht="15.75" x14ac:dyDescent="0.25">
      <c r="B2131" s="338"/>
      <c r="C2131" s="29" t="s">
        <v>2049</v>
      </c>
      <c r="D2131" s="29" t="s">
        <v>1951</v>
      </c>
      <c r="E2131" s="31"/>
      <c r="F2131" s="31"/>
      <c r="G2131" s="31"/>
      <c r="H2131" s="31"/>
      <c r="I2131" s="31"/>
    </row>
    <row r="2132" spans="2:9" ht="15.75" x14ac:dyDescent="0.25">
      <c r="B2132" s="338"/>
      <c r="C2132" s="29" t="s">
        <v>2049</v>
      </c>
      <c r="D2132" s="29" t="s">
        <v>2056</v>
      </c>
      <c r="E2132" s="31"/>
      <c r="F2132" s="31"/>
      <c r="G2132" s="31"/>
      <c r="H2132" s="31"/>
      <c r="I2132" s="31"/>
    </row>
    <row r="2133" spans="2:9" ht="15.75" x14ac:dyDescent="0.25">
      <c r="B2133" s="338"/>
      <c r="C2133" s="29" t="s">
        <v>2049</v>
      </c>
      <c r="D2133" s="29" t="s">
        <v>2131</v>
      </c>
      <c r="E2133" s="31"/>
      <c r="F2133" s="31"/>
      <c r="G2133" s="31"/>
      <c r="H2133" s="31"/>
      <c r="I2133" s="31"/>
    </row>
    <row r="2134" spans="2:9" ht="15.75" x14ac:dyDescent="0.25">
      <c r="B2134" s="338"/>
      <c r="C2134" s="29" t="s">
        <v>2049</v>
      </c>
      <c r="D2134" s="29" t="s">
        <v>2065</v>
      </c>
      <c r="E2134" s="31"/>
      <c r="F2134" s="31"/>
      <c r="G2134" s="31"/>
      <c r="H2134" s="31"/>
      <c r="I2134" s="31"/>
    </row>
    <row r="2135" spans="2:9" ht="15.75" x14ac:dyDescent="0.25">
      <c r="B2135" s="338"/>
      <c r="C2135" s="29" t="s">
        <v>2049</v>
      </c>
      <c r="D2135" s="29" t="s">
        <v>2090</v>
      </c>
      <c r="E2135" s="31"/>
      <c r="F2135" s="31"/>
      <c r="G2135" s="31"/>
      <c r="H2135" s="31"/>
      <c r="I2135" s="31"/>
    </row>
    <row r="2136" spans="2:9" ht="15.75" x14ac:dyDescent="0.25">
      <c r="B2136" s="338"/>
      <c r="C2136" s="29" t="s">
        <v>2049</v>
      </c>
      <c r="D2136" s="29" t="s">
        <v>1960</v>
      </c>
      <c r="E2136" s="31"/>
      <c r="F2136" s="31"/>
      <c r="G2136" s="31"/>
      <c r="H2136" s="31"/>
      <c r="I2136" s="31"/>
    </row>
    <row r="2137" spans="2:9" ht="15.75" x14ac:dyDescent="0.25">
      <c r="B2137" s="338"/>
      <c r="C2137" s="29" t="s">
        <v>2049</v>
      </c>
      <c r="D2137" s="29" t="s">
        <v>2028</v>
      </c>
      <c r="E2137" s="31"/>
      <c r="F2137" s="31"/>
      <c r="G2137" s="31"/>
      <c r="H2137" s="31"/>
      <c r="I2137" s="31"/>
    </row>
    <row r="2138" spans="2:9" ht="15.75" x14ac:dyDescent="0.25">
      <c r="B2138" s="338"/>
      <c r="C2138" s="29" t="s">
        <v>2049</v>
      </c>
      <c r="D2138" s="29" t="s">
        <v>1963</v>
      </c>
      <c r="E2138" s="31"/>
      <c r="F2138" s="31"/>
      <c r="G2138" s="31"/>
      <c r="H2138" s="31"/>
      <c r="I2138" s="31"/>
    </row>
    <row r="2139" spans="2:9" ht="15.75" x14ac:dyDescent="0.25">
      <c r="B2139" s="338"/>
      <c r="C2139" s="29" t="s">
        <v>2049</v>
      </c>
      <c r="D2139" s="29" t="s">
        <v>1965</v>
      </c>
      <c r="E2139" s="31"/>
      <c r="F2139" s="31"/>
      <c r="G2139" s="31"/>
      <c r="H2139" s="31"/>
      <c r="I2139" s="31"/>
    </row>
    <row r="2140" spans="2:9" ht="15.75" x14ac:dyDescent="0.25">
      <c r="B2140" s="338"/>
      <c r="C2140" s="29" t="s">
        <v>2049</v>
      </c>
      <c r="D2140" s="29" t="s">
        <v>1971</v>
      </c>
      <c r="E2140" s="31"/>
      <c r="F2140" s="31"/>
      <c r="G2140" s="31"/>
      <c r="H2140" s="31"/>
      <c r="I2140" s="31"/>
    </row>
    <row r="2141" spans="2:9" ht="15.75" x14ac:dyDescent="0.25">
      <c r="B2141" s="338"/>
      <c r="C2141" s="29" t="s">
        <v>2049</v>
      </c>
      <c r="D2141" s="29" t="s">
        <v>1975</v>
      </c>
      <c r="E2141" s="31"/>
      <c r="F2141" s="31"/>
      <c r="G2141" s="31"/>
      <c r="H2141" s="31"/>
      <c r="I2141" s="31"/>
    </row>
    <row r="2142" spans="2:9" ht="15.75" x14ac:dyDescent="0.25">
      <c r="B2142" s="338"/>
      <c r="C2142" s="29" t="s">
        <v>2049</v>
      </c>
      <c r="D2142" s="29" t="s">
        <v>2113</v>
      </c>
      <c r="E2142" s="31"/>
      <c r="F2142" s="31"/>
      <c r="G2142" s="31"/>
      <c r="H2142" s="31"/>
      <c r="I2142" s="31"/>
    </row>
    <row r="2143" spans="2:9" ht="15.75" x14ac:dyDescent="0.25">
      <c r="B2143" s="338"/>
      <c r="C2143" s="29" t="s">
        <v>2049</v>
      </c>
      <c r="D2143" s="29" t="s">
        <v>1980</v>
      </c>
      <c r="E2143" s="31"/>
      <c r="F2143" s="31"/>
      <c r="G2143" s="31"/>
      <c r="H2143" s="31"/>
      <c r="I2143" s="31"/>
    </row>
    <row r="2144" spans="2:9" ht="15.75" x14ac:dyDescent="0.25">
      <c r="B2144" s="338"/>
      <c r="C2144" s="29" t="s">
        <v>2049</v>
      </c>
      <c r="D2144" s="29" t="s">
        <v>1982</v>
      </c>
      <c r="E2144" s="31"/>
      <c r="F2144" s="31"/>
      <c r="G2144" s="31"/>
      <c r="H2144" s="31"/>
      <c r="I2144" s="31"/>
    </row>
    <row r="2145" spans="2:9" ht="15.75" x14ac:dyDescent="0.25">
      <c r="B2145" s="338"/>
      <c r="C2145" s="29" t="s">
        <v>2049</v>
      </c>
      <c r="D2145" s="29" t="s">
        <v>1987</v>
      </c>
      <c r="E2145" s="31"/>
      <c r="F2145" s="31"/>
      <c r="G2145" s="31"/>
      <c r="H2145" s="31"/>
      <c r="I2145" s="31"/>
    </row>
    <row r="2146" spans="2:9" ht="15.75" x14ac:dyDescent="0.25">
      <c r="B2146" s="338"/>
      <c r="C2146" s="29" t="s">
        <v>2049</v>
      </c>
      <c r="D2146" s="29" t="s">
        <v>1990</v>
      </c>
      <c r="E2146" s="31"/>
      <c r="F2146" s="31"/>
      <c r="G2146" s="31"/>
      <c r="H2146" s="31"/>
      <c r="I2146" s="31"/>
    </row>
    <row r="2147" spans="2:9" ht="15.75" x14ac:dyDescent="0.25">
      <c r="B2147" s="338"/>
      <c r="C2147" s="29" t="s">
        <v>2049</v>
      </c>
      <c r="D2147" s="29" t="s">
        <v>2115</v>
      </c>
      <c r="E2147" s="31"/>
      <c r="F2147" s="31"/>
      <c r="G2147" s="31"/>
      <c r="H2147" s="31"/>
      <c r="I2147" s="31"/>
    </row>
    <row r="2148" spans="2:9" ht="15.75" x14ac:dyDescent="0.25">
      <c r="B2148" s="338"/>
      <c r="C2148" s="29" t="s">
        <v>2049</v>
      </c>
      <c r="D2148" s="29" t="s">
        <v>1992</v>
      </c>
      <c r="E2148" s="31"/>
      <c r="F2148" s="31"/>
      <c r="G2148" s="31"/>
      <c r="H2148" s="31"/>
      <c r="I2148" s="31"/>
    </row>
    <row r="2149" spans="2:9" ht="15.75" x14ac:dyDescent="0.25">
      <c r="B2149" s="338"/>
      <c r="C2149" s="29" t="s">
        <v>2049</v>
      </c>
      <c r="D2149" s="29" t="s">
        <v>1997</v>
      </c>
      <c r="E2149" s="31"/>
      <c r="F2149" s="31"/>
      <c r="G2149" s="31"/>
      <c r="H2149" s="31"/>
      <c r="I2149" s="31"/>
    </row>
    <row r="2150" spans="2:9" ht="15.75" x14ac:dyDescent="0.25">
      <c r="B2150" s="338"/>
      <c r="C2150" s="29" t="s">
        <v>2049</v>
      </c>
      <c r="D2150" s="29" t="s">
        <v>2000</v>
      </c>
      <c r="E2150" s="31"/>
      <c r="F2150" s="31"/>
      <c r="G2150" s="31"/>
      <c r="H2150" s="31"/>
      <c r="I2150" s="31"/>
    </row>
    <row r="2151" spans="2:9" ht="15.75" x14ac:dyDescent="0.25">
      <c r="B2151" s="338"/>
      <c r="C2151" s="29" t="s">
        <v>2049</v>
      </c>
      <c r="D2151" s="29" t="s">
        <v>2002</v>
      </c>
      <c r="E2151" s="31"/>
      <c r="F2151" s="31"/>
      <c r="G2151" s="31"/>
      <c r="H2151" s="31"/>
      <c r="I2151" s="31"/>
    </row>
    <row r="2152" spans="2:9" ht="15.75" x14ac:dyDescent="0.25">
      <c r="B2152" s="338"/>
      <c r="C2152" s="29" t="s">
        <v>2049</v>
      </c>
      <c r="D2152" s="29" t="s">
        <v>2004</v>
      </c>
      <c r="E2152" s="31"/>
      <c r="F2152" s="31"/>
      <c r="G2152" s="31"/>
      <c r="H2152" s="31"/>
      <c r="I2152" s="31"/>
    </row>
    <row r="2153" spans="2:9" ht="15.75" x14ac:dyDescent="0.25">
      <c r="B2153" s="338"/>
      <c r="C2153" s="29" t="s">
        <v>2049</v>
      </c>
      <c r="D2153" s="29" t="s">
        <v>2006</v>
      </c>
      <c r="E2153" s="31"/>
      <c r="F2153" s="31"/>
      <c r="G2153" s="31"/>
      <c r="H2153" s="31"/>
      <c r="I2153" s="31"/>
    </row>
    <row r="2154" spans="2:9" ht="15.75" x14ac:dyDescent="0.25">
      <c r="B2154" s="338"/>
      <c r="C2154" s="29" t="s">
        <v>2049</v>
      </c>
      <c r="D2154" s="29" t="s">
        <v>2133</v>
      </c>
      <c r="E2154" s="31"/>
      <c r="F2154" s="31"/>
      <c r="G2154" s="31"/>
      <c r="H2154" s="31"/>
      <c r="I2154" s="31"/>
    </row>
    <row r="2155" spans="2:9" ht="15.75" x14ac:dyDescent="0.25">
      <c r="B2155" s="338"/>
      <c r="C2155" s="29" t="s">
        <v>2049</v>
      </c>
      <c r="D2155" s="29" t="s">
        <v>2137</v>
      </c>
      <c r="E2155" s="31"/>
      <c r="F2155" s="31"/>
      <c r="G2155" s="31"/>
      <c r="H2155" s="31"/>
      <c r="I2155" s="31"/>
    </row>
    <row r="2156" spans="2:9" ht="15.75" x14ac:dyDescent="0.25">
      <c r="B2156" s="338"/>
      <c r="C2156" s="29" t="s">
        <v>2049</v>
      </c>
      <c r="D2156" s="29" t="s">
        <v>2015</v>
      </c>
      <c r="E2156" s="31"/>
      <c r="F2156" s="31"/>
      <c r="G2156" s="31"/>
      <c r="H2156" s="31"/>
      <c r="I2156" s="31"/>
    </row>
    <row r="2157" spans="2:9" ht="15.75" x14ac:dyDescent="0.25">
      <c r="B2157" s="338"/>
      <c r="C2157" s="29" t="s">
        <v>2049</v>
      </c>
      <c r="D2157" s="29" t="s">
        <v>2017</v>
      </c>
      <c r="E2157" s="31"/>
      <c r="F2157" s="31"/>
      <c r="G2157" s="31"/>
      <c r="H2157" s="31"/>
      <c r="I2157" s="31"/>
    </row>
    <row r="2158" spans="2:9" ht="15.75" x14ac:dyDescent="0.25">
      <c r="B2158" s="338"/>
      <c r="C2158" s="29" t="s">
        <v>2049</v>
      </c>
      <c r="D2158" s="29" t="s">
        <v>2019</v>
      </c>
      <c r="E2158" s="31"/>
      <c r="F2158" s="31"/>
      <c r="G2158" s="31"/>
      <c r="H2158" s="31"/>
      <c r="I2158" s="31"/>
    </row>
    <row r="2159" spans="2:9" ht="15.75" x14ac:dyDescent="0.25">
      <c r="B2159" s="338"/>
      <c r="C2159" s="29" t="s">
        <v>2049</v>
      </c>
      <c r="D2159" s="29" t="s">
        <v>2021</v>
      </c>
      <c r="E2159" s="31"/>
      <c r="F2159" s="31"/>
      <c r="G2159" s="31"/>
      <c r="H2159" s="31"/>
      <c r="I2159" s="31"/>
    </row>
    <row r="2160" spans="2:9" ht="15.75" x14ac:dyDescent="0.25">
      <c r="B2160" s="338"/>
      <c r="C2160" s="29" t="s">
        <v>2049</v>
      </c>
      <c r="D2160" s="29" t="s">
        <v>2030</v>
      </c>
      <c r="E2160" s="31"/>
      <c r="F2160" s="31"/>
      <c r="G2160" s="31"/>
      <c r="H2160" s="31"/>
      <c r="I2160" s="31"/>
    </row>
    <row r="2161" spans="2:9" ht="15.75" x14ac:dyDescent="0.25">
      <c r="B2161" s="338"/>
      <c r="C2161" s="29" t="s">
        <v>2049</v>
      </c>
      <c r="D2161" s="29" t="s">
        <v>2032</v>
      </c>
      <c r="E2161" s="31"/>
      <c r="F2161" s="31"/>
      <c r="G2161" s="31"/>
      <c r="H2161" s="31"/>
      <c r="I2161" s="31"/>
    </row>
    <row r="2162" spans="2:9" ht="15.75" x14ac:dyDescent="0.25">
      <c r="B2162" s="338"/>
      <c r="C2162" s="29" t="s">
        <v>2049</v>
      </c>
      <c r="D2162" s="29" t="s">
        <v>2034</v>
      </c>
      <c r="E2162" s="31"/>
      <c r="F2162" s="31"/>
      <c r="G2162" s="31"/>
      <c r="H2162" s="31"/>
      <c r="I2162" s="31"/>
    </row>
    <row r="2163" spans="2:9" ht="15.75" x14ac:dyDescent="0.25">
      <c r="B2163" s="338"/>
      <c r="C2163" s="29" t="s">
        <v>2049</v>
      </c>
      <c r="D2163" s="29" t="s">
        <v>2036</v>
      </c>
      <c r="E2163" s="31"/>
      <c r="F2163" s="31"/>
      <c r="G2163" s="31"/>
      <c r="H2163" s="31"/>
      <c r="I2163" s="31"/>
    </row>
    <row r="2164" spans="2:9" ht="15.75" x14ac:dyDescent="0.25">
      <c r="B2164" s="338"/>
      <c r="C2164" s="29" t="s">
        <v>2049</v>
      </c>
      <c r="D2164" s="29" t="s">
        <v>2038</v>
      </c>
      <c r="E2164" s="31"/>
      <c r="F2164" s="31"/>
      <c r="G2164" s="31"/>
      <c r="H2164" s="31"/>
      <c r="I2164" s="31"/>
    </row>
    <row r="2165" spans="2:9" ht="15.75" x14ac:dyDescent="0.25">
      <c r="B2165" s="338"/>
      <c r="C2165" s="29" t="s">
        <v>2049</v>
      </c>
      <c r="D2165" s="29" t="s">
        <v>2040</v>
      </c>
      <c r="E2165" s="31"/>
      <c r="F2165" s="31"/>
      <c r="G2165" s="31"/>
      <c r="H2165" s="31"/>
      <c r="I2165" s="31"/>
    </row>
    <row r="2166" spans="2:9" ht="15.75" x14ac:dyDescent="0.25">
      <c r="B2166" s="338"/>
      <c r="C2166" s="29" t="s">
        <v>2049</v>
      </c>
      <c r="D2166" s="29" t="s">
        <v>2043</v>
      </c>
      <c r="E2166" s="31"/>
      <c r="F2166" s="31"/>
      <c r="G2166" s="31"/>
      <c r="H2166" s="31"/>
      <c r="I2166" s="31"/>
    </row>
    <row r="2167" spans="2:9" ht="15.75" x14ac:dyDescent="0.25">
      <c r="B2167" s="338"/>
      <c r="C2167" s="29" t="s">
        <v>2049</v>
      </c>
      <c r="D2167" s="29" t="s">
        <v>2059</v>
      </c>
      <c r="E2167" s="31"/>
      <c r="F2167" s="31"/>
      <c r="G2167" s="31"/>
      <c r="H2167" s="31"/>
      <c r="I2167" s="31"/>
    </row>
    <row r="2168" spans="2:9" ht="15.75" x14ac:dyDescent="0.25">
      <c r="B2168" s="338"/>
      <c r="C2168" s="29" t="s">
        <v>2049</v>
      </c>
      <c r="D2168" s="29" t="s">
        <v>2061</v>
      </c>
      <c r="E2168" s="31"/>
      <c r="F2168" s="31"/>
      <c r="G2168" s="31"/>
      <c r="H2168" s="31"/>
      <c r="I2168" s="31"/>
    </row>
    <row r="2169" spans="2:9" ht="15.75" x14ac:dyDescent="0.25">
      <c r="B2169" s="338"/>
      <c r="C2169" s="29" t="s">
        <v>2049</v>
      </c>
      <c r="D2169" s="29" t="s">
        <v>2063</v>
      </c>
      <c r="E2169" s="31"/>
      <c r="F2169" s="31"/>
      <c r="G2169" s="31"/>
      <c r="H2169" s="31"/>
      <c r="I2169" s="31"/>
    </row>
    <row r="2170" spans="2:9" ht="15.75" x14ac:dyDescent="0.25">
      <c r="B2170" s="338"/>
      <c r="C2170" s="29" t="s">
        <v>2049</v>
      </c>
      <c r="D2170" s="29" t="s">
        <v>2067</v>
      </c>
      <c r="E2170" s="31"/>
      <c r="F2170" s="31"/>
      <c r="G2170" s="31"/>
      <c r="H2170" s="31"/>
      <c r="I2170" s="31"/>
    </row>
    <row r="2171" spans="2:9" ht="15.75" x14ac:dyDescent="0.25">
      <c r="B2171" s="338"/>
      <c r="C2171" s="29" t="s">
        <v>2049</v>
      </c>
      <c r="D2171" s="29" t="s">
        <v>2069</v>
      </c>
      <c r="E2171" s="31"/>
      <c r="F2171" s="31"/>
      <c r="G2171" s="31"/>
      <c r="H2171" s="31"/>
      <c r="I2171" s="31"/>
    </row>
    <row r="2172" spans="2:9" ht="15.75" x14ac:dyDescent="0.25">
      <c r="B2172" s="338"/>
      <c r="C2172" s="29" t="s">
        <v>2049</v>
      </c>
      <c r="D2172" s="29" t="s">
        <v>2071</v>
      </c>
      <c r="E2172" s="31"/>
      <c r="F2172" s="31"/>
      <c r="G2172" s="31"/>
      <c r="H2172" s="31"/>
      <c r="I2172" s="31"/>
    </row>
    <row r="2173" spans="2:9" ht="15.75" x14ac:dyDescent="0.25">
      <c r="B2173" s="338"/>
      <c r="C2173" s="29" t="s">
        <v>2049</v>
      </c>
      <c r="D2173" s="29" t="s">
        <v>2073</v>
      </c>
      <c r="E2173" s="31"/>
      <c r="F2173" s="31"/>
      <c r="G2173" s="31"/>
      <c r="H2173" s="31"/>
      <c r="I2173" s="31"/>
    </row>
    <row r="2174" spans="2:9" ht="15.75" x14ac:dyDescent="0.25">
      <c r="B2174" s="338"/>
      <c r="C2174" s="29" t="s">
        <v>2049</v>
      </c>
      <c r="D2174" s="29" t="s">
        <v>2075</v>
      </c>
      <c r="E2174" s="31"/>
      <c r="F2174" s="31"/>
      <c r="G2174" s="31"/>
      <c r="H2174" s="31"/>
      <c r="I2174" s="31"/>
    </row>
    <row r="2175" spans="2:9" ht="15.75" x14ac:dyDescent="0.25">
      <c r="B2175" s="338"/>
      <c r="C2175" s="29" t="s">
        <v>2049</v>
      </c>
      <c r="D2175" s="29" t="s">
        <v>2077</v>
      </c>
      <c r="E2175" s="31"/>
      <c r="F2175" s="31"/>
      <c r="G2175" s="31"/>
      <c r="H2175" s="31"/>
      <c r="I2175" s="31"/>
    </row>
    <row r="2176" spans="2:9" ht="15.75" x14ac:dyDescent="0.25">
      <c r="B2176" s="338"/>
      <c r="C2176" s="29" t="s">
        <v>2049</v>
      </c>
      <c r="D2176" s="29" t="s">
        <v>2079</v>
      </c>
      <c r="E2176" s="31"/>
      <c r="F2176" s="31"/>
      <c r="G2176" s="31"/>
      <c r="H2176" s="31"/>
      <c r="I2176" s="31"/>
    </row>
    <row r="2177" spans="2:9" ht="15.75" x14ac:dyDescent="0.25">
      <c r="B2177" s="338"/>
      <c r="C2177" s="29" t="s">
        <v>2049</v>
      </c>
      <c r="D2177" s="29" t="s">
        <v>2082</v>
      </c>
      <c r="E2177" s="31"/>
      <c r="F2177" s="31"/>
      <c r="G2177" s="31"/>
      <c r="H2177" s="31"/>
      <c r="I2177" s="31"/>
    </row>
    <row r="2178" spans="2:9" ht="15.75" x14ac:dyDescent="0.25">
      <c r="B2178" s="338"/>
      <c r="C2178" s="29" t="s">
        <v>2049</v>
      </c>
      <c r="D2178" s="29" t="s">
        <v>2084</v>
      </c>
      <c r="E2178" s="31"/>
      <c r="F2178" s="31"/>
      <c r="G2178" s="31"/>
      <c r="H2178" s="31"/>
      <c r="I2178" s="31"/>
    </row>
    <row r="2179" spans="2:9" ht="15.75" x14ac:dyDescent="0.25">
      <c r="B2179" s="338"/>
      <c r="C2179" s="29" t="s">
        <v>2049</v>
      </c>
      <c r="D2179" s="29" t="s">
        <v>2089</v>
      </c>
      <c r="E2179" s="31"/>
      <c r="F2179" s="31"/>
      <c r="G2179" s="31"/>
      <c r="H2179" s="31"/>
      <c r="I2179" s="31"/>
    </row>
    <row r="2180" spans="2:9" ht="15.75" x14ac:dyDescent="0.25">
      <c r="B2180" s="338"/>
      <c r="C2180" s="29" t="s">
        <v>2049</v>
      </c>
      <c r="D2180" s="29" t="s">
        <v>2119</v>
      </c>
      <c r="E2180" s="31"/>
      <c r="F2180" s="31"/>
      <c r="G2180" s="31"/>
      <c r="H2180" s="31"/>
      <c r="I2180" s="31"/>
    </row>
    <row r="2181" spans="2:9" ht="15.75" x14ac:dyDescent="0.25">
      <c r="B2181" s="338"/>
      <c r="C2181" s="29" t="s">
        <v>2049</v>
      </c>
      <c r="D2181" s="29" t="s">
        <v>2122</v>
      </c>
      <c r="E2181" s="31"/>
      <c r="F2181" s="31"/>
      <c r="G2181" s="31"/>
      <c r="H2181" s="31"/>
      <c r="I2181" s="31"/>
    </row>
    <row r="2182" spans="2:9" ht="15.75" x14ac:dyDescent="0.25">
      <c r="B2182" s="338"/>
      <c r="C2182" s="29" t="s">
        <v>2049</v>
      </c>
      <c r="D2182" s="29" t="s">
        <v>2124</v>
      </c>
      <c r="E2182" s="31"/>
      <c r="F2182" s="31"/>
      <c r="G2182" s="31"/>
      <c r="H2182" s="31"/>
      <c r="I2182" s="31"/>
    </row>
    <row r="2183" spans="2:9" ht="15.75" x14ac:dyDescent="0.25">
      <c r="B2183" s="338"/>
      <c r="C2183" s="29" t="s">
        <v>2049</v>
      </c>
      <c r="D2183" s="29" t="s">
        <v>2129</v>
      </c>
      <c r="E2183" s="31"/>
      <c r="F2183" s="31"/>
      <c r="G2183" s="31"/>
      <c r="H2183" s="31"/>
      <c r="I2183" s="31"/>
    </row>
    <row r="2184" spans="2:9" ht="15.75" x14ac:dyDescent="0.25">
      <c r="B2184" s="338"/>
      <c r="C2184" s="29" t="s">
        <v>2049</v>
      </c>
      <c r="D2184" s="29" t="s">
        <v>2135</v>
      </c>
      <c r="E2184" s="31"/>
      <c r="F2184" s="31"/>
      <c r="G2184" s="31"/>
      <c r="H2184" s="31"/>
      <c r="I2184" s="31"/>
    </row>
    <row r="2185" spans="2:9" ht="15.75" x14ac:dyDescent="0.25">
      <c r="B2185" s="338"/>
      <c r="C2185" s="29" t="s">
        <v>2049</v>
      </c>
      <c r="D2185" s="29" t="s">
        <v>2140</v>
      </c>
      <c r="E2185" s="31"/>
      <c r="F2185" s="31"/>
      <c r="G2185" s="31"/>
      <c r="H2185" s="31"/>
      <c r="I2185" s="31"/>
    </row>
    <row r="2186" spans="2:9" ht="15.75" x14ac:dyDescent="0.25">
      <c r="B2186" s="338"/>
      <c r="C2186" s="29" t="s">
        <v>2050</v>
      </c>
      <c r="D2186" s="29" t="s">
        <v>43</v>
      </c>
      <c r="E2186" s="31"/>
      <c r="F2186" s="31"/>
      <c r="G2186" s="31"/>
      <c r="H2186" s="31"/>
      <c r="I2186" s="31"/>
    </row>
    <row r="2187" spans="2:9" ht="15.75" x14ac:dyDescent="0.25">
      <c r="B2187" s="338"/>
      <c r="C2187" s="29" t="s">
        <v>2050</v>
      </c>
      <c r="D2187" s="29" t="s">
        <v>1953</v>
      </c>
      <c r="E2187" s="31"/>
      <c r="F2187" s="31"/>
      <c r="G2187" s="31"/>
      <c r="H2187" s="31"/>
      <c r="I2187" s="31"/>
    </row>
    <row r="2188" spans="2:9" ht="15.75" x14ac:dyDescent="0.25">
      <c r="B2188" s="338"/>
      <c r="C2188" s="29" t="s">
        <v>2050</v>
      </c>
      <c r="D2188" s="29" t="s">
        <v>1726</v>
      </c>
      <c r="E2188" s="31"/>
      <c r="F2188" s="31"/>
      <c r="G2188" s="31"/>
      <c r="H2188" s="31"/>
      <c r="I2188" s="31"/>
    </row>
    <row r="2189" spans="2:9" ht="15.75" x14ac:dyDescent="0.25">
      <c r="B2189" s="338"/>
      <c r="C2189" s="29" t="s">
        <v>2050</v>
      </c>
      <c r="D2189" s="29" t="s">
        <v>1723</v>
      </c>
      <c r="E2189" s="31"/>
      <c r="F2189" s="31"/>
      <c r="G2189" s="31"/>
      <c r="H2189" s="31"/>
      <c r="I2189" s="31"/>
    </row>
    <row r="2190" spans="2:9" ht="15.75" x14ac:dyDescent="0.25">
      <c r="B2190" s="338"/>
      <c r="C2190" s="29" t="s">
        <v>2050</v>
      </c>
      <c r="D2190" s="29" t="s">
        <v>2087</v>
      </c>
      <c r="E2190" s="31"/>
      <c r="F2190" s="31"/>
      <c r="G2190" s="31"/>
      <c r="H2190" s="31"/>
      <c r="I2190" s="31"/>
    </row>
    <row r="2191" spans="2:9" ht="15.75" x14ac:dyDescent="0.25">
      <c r="B2191" s="338"/>
      <c r="C2191" s="29" t="s">
        <v>2050</v>
      </c>
      <c r="D2191" s="29" t="s">
        <v>1830</v>
      </c>
      <c r="E2191" s="31"/>
      <c r="F2191" s="31"/>
      <c r="G2191" s="31"/>
      <c r="H2191" s="31"/>
      <c r="I2191" s="31"/>
    </row>
    <row r="2192" spans="2:9" ht="15.75" x14ac:dyDescent="0.25">
      <c r="B2192" s="338"/>
      <c r="C2192" s="29" t="s">
        <v>2050</v>
      </c>
      <c r="D2192" s="29" t="s">
        <v>1754</v>
      </c>
      <c r="E2192" s="31"/>
      <c r="F2192" s="31"/>
      <c r="G2192" s="31"/>
      <c r="H2192" s="31"/>
      <c r="I2192" s="31"/>
    </row>
    <row r="2193" spans="2:9" ht="15.75" x14ac:dyDescent="0.25">
      <c r="B2193" s="338"/>
      <c r="C2193" s="29" t="s">
        <v>2050</v>
      </c>
      <c r="D2193" s="29" t="s">
        <v>1901</v>
      </c>
      <c r="E2193" s="31"/>
      <c r="F2193" s="31"/>
      <c r="G2193" s="31"/>
      <c r="H2193" s="31"/>
      <c r="I2193" s="31"/>
    </row>
    <row r="2194" spans="2:9" ht="15.75" x14ac:dyDescent="0.25">
      <c r="B2194" s="338"/>
      <c r="C2194" s="29" t="s">
        <v>2050</v>
      </c>
      <c r="D2194" s="29" t="s">
        <v>2085</v>
      </c>
      <c r="E2194" s="31"/>
      <c r="F2194" s="31"/>
      <c r="G2194" s="31"/>
      <c r="H2194" s="31"/>
      <c r="I2194" s="31"/>
    </row>
    <row r="2195" spans="2:9" ht="15.75" x14ac:dyDescent="0.25">
      <c r="B2195" s="338"/>
      <c r="C2195" s="29" t="s">
        <v>2050</v>
      </c>
      <c r="D2195" s="29" t="s">
        <v>1951</v>
      </c>
      <c r="E2195" s="31"/>
      <c r="F2195" s="31"/>
      <c r="G2195" s="31"/>
      <c r="H2195" s="31"/>
      <c r="I2195" s="31"/>
    </row>
    <row r="2196" spans="2:9" ht="15.75" x14ac:dyDescent="0.25">
      <c r="B2196" s="338"/>
      <c r="C2196" s="29" t="s">
        <v>2050</v>
      </c>
      <c r="D2196" s="29" t="s">
        <v>2056</v>
      </c>
      <c r="E2196" s="31"/>
      <c r="F2196" s="31"/>
      <c r="G2196" s="31"/>
      <c r="H2196" s="31"/>
      <c r="I2196" s="31"/>
    </row>
    <row r="2197" spans="2:9" ht="15.75" x14ac:dyDescent="0.25">
      <c r="B2197" s="338"/>
      <c r="C2197" s="29" t="s">
        <v>2050</v>
      </c>
      <c r="D2197" s="29" t="s">
        <v>2131</v>
      </c>
      <c r="E2197" s="31"/>
      <c r="F2197" s="31"/>
      <c r="G2197" s="31"/>
      <c r="H2197" s="31"/>
      <c r="I2197" s="31"/>
    </row>
    <row r="2198" spans="2:9" ht="15.75" x14ac:dyDescent="0.25">
      <c r="B2198" s="338"/>
      <c r="C2198" s="29" t="s">
        <v>2050</v>
      </c>
      <c r="D2198" s="29" t="s">
        <v>2065</v>
      </c>
      <c r="E2198" s="31"/>
      <c r="F2198" s="31"/>
      <c r="G2198" s="31"/>
      <c r="H2198" s="31"/>
      <c r="I2198" s="31"/>
    </row>
    <row r="2199" spans="2:9" ht="15.75" x14ac:dyDescent="0.25">
      <c r="B2199" s="338"/>
      <c r="C2199" s="29" t="s">
        <v>2050</v>
      </c>
      <c r="D2199" s="29" t="s">
        <v>2090</v>
      </c>
      <c r="E2199" s="31"/>
      <c r="F2199" s="31"/>
      <c r="G2199" s="31"/>
      <c r="H2199" s="31"/>
      <c r="I2199" s="31"/>
    </row>
    <row r="2200" spans="2:9" ht="15.75" x14ac:dyDescent="0.25">
      <c r="B2200" s="338"/>
      <c r="C2200" s="29" t="s">
        <v>2050</v>
      </c>
      <c r="D2200" s="29" t="s">
        <v>1960</v>
      </c>
      <c r="E2200" s="31"/>
      <c r="F2200" s="31"/>
      <c r="G2200" s="31"/>
      <c r="H2200" s="31"/>
      <c r="I2200" s="31"/>
    </row>
    <row r="2201" spans="2:9" ht="15.75" x14ac:dyDescent="0.25">
      <c r="B2201" s="338"/>
      <c r="C2201" s="29" t="s">
        <v>2050</v>
      </c>
      <c r="D2201" s="29" t="s">
        <v>2028</v>
      </c>
      <c r="E2201" s="31"/>
      <c r="F2201" s="31"/>
      <c r="G2201" s="31"/>
      <c r="H2201" s="31"/>
      <c r="I2201" s="31"/>
    </row>
    <row r="2202" spans="2:9" ht="15.75" x14ac:dyDescent="0.25">
      <c r="B2202" s="338"/>
      <c r="C2202" s="29" t="s">
        <v>2050</v>
      </c>
      <c r="D2202" s="29" t="s">
        <v>1963</v>
      </c>
      <c r="E2202" s="31"/>
      <c r="F2202" s="31"/>
      <c r="G2202" s="31"/>
      <c r="H2202" s="31"/>
      <c r="I2202" s="31"/>
    </row>
    <row r="2203" spans="2:9" ht="15.75" x14ac:dyDescent="0.25">
      <c r="B2203" s="338"/>
      <c r="C2203" s="29" t="s">
        <v>2050</v>
      </c>
      <c r="D2203" s="29" t="s">
        <v>1965</v>
      </c>
      <c r="E2203" s="31"/>
      <c r="F2203" s="31"/>
      <c r="G2203" s="31"/>
      <c r="H2203" s="31"/>
      <c r="I2203" s="31"/>
    </row>
    <row r="2204" spans="2:9" ht="15.75" x14ac:dyDescent="0.25">
      <c r="B2204" s="338"/>
      <c r="C2204" s="29" t="s">
        <v>2050</v>
      </c>
      <c r="D2204" s="29" t="s">
        <v>1971</v>
      </c>
      <c r="E2204" s="31"/>
      <c r="F2204" s="31"/>
      <c r="G2204" s="31"/>
      <c r="H2204" s="31"/>
      <c r="I2204" s="31"/>
    </row>
    <row r="2205" spans="2:9" ht="15.75" x14ac:dyDescent="0.25">
      <c r="B2205" s="338"/>
      <c r="C2205" s="29" t="s">
        <v>2050</v>
      </c>
      <c r="D2205" s="29" t="s">
        <v>1975</v>
      </c>
      <c r="E2205" s="31"/>
      <c r="F2205" s="31"/>
      <c r="G2205" s="31"/>
      <c r="H2205" s="31"/>
      <c r="I2205" s="31"/>
    </row>
    <row r="2206" spans="2:9" ht="15.75" x14ac:dyDescent="0.25">
      <c r="B2206" s="338"/>
      <c r="C2206" s="29" t="s">
        <v>2050</v>
      </c>
      <c r="D2206" s="29" t="s">
        <v>2113</v>
      </c>
      <c r="E2206" s="31"/>
      <c r="F2206" s="31"/>
      <c r="G2206" s="31"/>
      <c r="H2206" s="31"/>
      <c r="I2206" s="31"/>
    </row>
    <row r="2207" spans="2:9" ht="15.75" x14ac:dyDescent="0.25">
      <c r="B2207" s="338"/>
      <c r="C2207" s="29" t="s">
        <v>2050</v>
      </c>
      <c r="D2207" s="29" t="s">
        <v>1980</v>
      </c>
      <c r="E2207" s="31"/>
      <c r="F2207" s="31"/>
      <c r="G2207" s="31"/>
      <c r="H2207" s="31"/>
      <c r="I2207" s="31"/>
    </row>
    <row r="2208" spans="2:9" ht="15.75" x14ac:dyDescent="0.25">
      <c r="B2208" s="338"/>
      <c r="C2208" s="29" t="s">
        <v>2050</v>
      </c>
      <c r="D2208" s="29" t="s">
        <v>1982</v>
      </c>
      <c r="E2208" s="31"/>
      <c r="F2208" s="31"/>
      <c r="G2208" s="31"/>
      <c r="H2208" s="31"/>
      <c r="I2208" s="31"/>
    </row>
    <row r="2209" spans="2:9" ht="15.75" x14ac:dyDescent="0.25">
      <c r="B2209" s="338"/>
      <c r="C2209" s="29" t="s">
        <v>2050</v>
      </c>
      <c r="D2209" s="29" t="s">
        <v>1987</v>
      </c>
      <c r="E2209" s="31"/>
      <c r="F2209" s="31"/>
      <c r="G2209" s="31"/>
      <c r="H2209" s="31"/>
      <c r="I2209" s="31"/>
    </row>
    <row r="2210" spans="2:9" ht="15.75" x14ac:dyDescent="0.25">
      <c r="B2210" s="338"/>
      <c r="C2210" s="29" t="s">
        <v>2050</v>
      </c>
      <c r="D2210" s="29" t="s">
        <v>1990</v>
      </c>
      <c r="E2210" s="31"/>
      <c r="F2210" s="31"/>
      <c r="G2210" s="31"/>
      <c r="H2210" s="31"/>
      <c r="I2210" s="31"/>
    </row>
    <row r="2211" spans="2:9" ht="15.75" x14ac:dyDescent="0.25">
      <c r="B2211" s="338"/>
      <c r="C2211" s="29" t="s">
        <v>2050</v>
      </c>
      <c r="D2211" s="29" t="s">
        <v>2115</v>
      </c>
      <c r="E2211" s="31"/>
      <c r="F2211" s="31"/>
      <c r="G2211" s="31"/>
      <c r="H2211" s="31"/>
      <c r="I2211" s="31"/>
    </row>
    <row r="2212" spans="2:9" ht="15.75" x14ac:dyDescent="0.25">
      <c r="B2212" s="338"/>
      <c r="C2212" s="29" t="s">
        <v>2050</v>
      </c>
      <c r="D2212" s="29" t="s">
        <v>1992</v>
      </c>
      <c r="E2212" s="31"/>
      <c r="F2212" s="31"/>
      <c r="G2212" s="31"/>
      <c r="H2212" s="31"/>
      <c r="I2212" s="31"/>
    </row>
    <row r="2213" spans="2:9" ht="15.75" x14ac:dyDescent="0.25">
      <c r="B2213" s="338"/>
      <c r="C2213" s="29" t="s">
        <v>2050</v>
      </c>
      <c r="D2213" s="29" t="s">
        <v>1997</v>
      </c>
      <c r="E2213" s="31"/>
      <c r="F2213" s="31"/>
      <c r="G2213" s="31"/>
      <c r="H2213" s="31"/>
      <c r="I2213" s="31"/>
    </row>
    <row r="2214" spans="2:9" ht="15.75" x14ac:dyDescent="0.25">
      <c r="B2214" s="338"/>
      <c r="C2214" s="29" t="s">
        <v>2050</v>
      </c>
      <c r="D2214" s="29" t="s">
        <v>2000</v>
      </c>
      <c r="E2214" s="31"/>
      <c r="F2214" s="31"/>
      <c r="G2214" s="31"/>
      <c r="H2214" s="31"/>
      <c r="I2214" s="31"/>
    </row>
    <row r="2215" spans="2:9" ht="15.75" x14ac:dyDescent="0.25">
      <c r="B2215" s="338"/>
      <c r="C2215" s="29" t="s">
        <v>2050</v>
      </c>
      <c r="D2215" s="29" t="s">
        <v>2002</v>
      </c>
      <c r="E2215" s="31"/>
      <c r="F2215" s="31"/>
      <c r="G2215" s="31"/>
      <c r="H2215" s="31"/>
      <c r="I2215" s="31"/>
    </row>
    <row r="2216" spans="2:9" ht="15.75" x14ac:dyDescent="0.25">
      <c r="B2216" s="338"/>
      <c r="C2216" s="29" t="s">
        <v>2050</v>
      </c>
      <c r="D2216" s="29" t="s">
        <v>2004</v>
      </c>
      <c r="E2216" s="31"/>
      <c r="F2216" s="31"/>
      <c r="G2216" s="31"/>
      <c r="H2216" s="31"/>
      <c r="I2216" s="31"/>
    </row>
    <row r="2217" spans="2:9" ht="15.75" x14ac:dyDescent="0.25">
      <c r="B2217" s="338"/>
      <c r="C2217" s="29" t="s">
        <v>2050</v>
      </c>
      <c r="D2217" s="29" t="s">
        <v>2006</v>
      </c>
      <c r="E2217" s="31"/>
      <c r="F2217" s="31"/>
      <c r="G2217" s="31"/>
      <c r="H2217" s="31"/>
      <c r="I2217" s="31"/>
    </row>
    <row r="2218" spans="2:9" ht="15.75" x14ac:dyDescent="0.25">
      <c r="B2218" s="338"/>
      <c r="C2218" s="29" t="s">
        <v>2050</v>
      </c>
      <c r="D2218" s="29" t="s">
        <v>2133</v>
      </c>
      <c r="E2218" s="31"/>
      <c r="F2218" s="31"/>
      <c r="G2218" s="31"/>
      <c r="H2218" s="31"/>
      <c r="I2218" s="31"/>
    </row>
    <row r="2219" spans="2:9" ht="15.75" x14ac:dyDescent="0.25">
      <c r="B2219" s="338"/>
      <c r="C2219" s="29" t="s">
        <v>2050</v>
      </c>
      <c r="D2219" s="29" t="s">
        <v>2137</v>
      </c>
      <c r="E2219" s="31"/>
      <c r="F2219" s="31"/>
      <c r="G2219" s="31"/>
      <c r="H2219" s="31"/>
      <c r="I2219" s="31"/>
    </row>
    <row r="2220" spans="2:9" ht="15.75" x14ac:dyDescent="0.25">
      <c r="B2220" s="338"/>
      <c r="C2220" s="29" t="s">
        <v>2050</v>
      </c>
      <c r="D2220" s="29" t="s">
        <v>2015</v>
      </c>
      <c r="E2220" s="31"/>
      <c r="F2220" s="31"/>
      <c r="G2220" s="31"/>
      <c r="H2220" s="31"/>
      <c r="I2220" s="31"/>
    </row>
    <row r="2221" spans="2:9" ht="15.75" x14ac:dyDescent="0.25">
      <c r="B2221" s="338"/>
      <c r="C2221" s="29" t="s">
        <v>2050</v>
      </c>
      <c r="D2221" s="29" t="s">
        <v>2017</v>
      </c>
      <c r="E2221" s="31"/>
      <c r="F2221" s="31"/>
      <c r="G2221" s="31"/>
      <c r="H2221" s="31"/>
      <c r="I2221" s="31"/>
    </row>
    <row r="2222" spans="2:9" ht="15.75" x14ac:dyDescent="0.25">
      <c r="B2222" s="338"/>
      <c r="C2222" s="29" t="s">
        <v>2050</v>
      </c>
      <c r="D2222" s="29" t="s">
        <v>2019</v>
      </c>
      <c r="E2222" s="31"/>
      <c r="F2222" s="31"/>
      <c r="G2222" s="31"/>
      <c r="H2222" s="31"/>
      <c r="I2222" s="31"/>
    </row>
    <row r="2223" spans="2:9" ht="15.75" x14ac:dyDescent="0.25">
      <c r="B2223" s="338"/>
      <c r="C2223" s="29" t="s">
        <v>2050</v>
      </c>
      <c r="D2223" s="29" t="s">
        <v>2021</v>
      </c>
      <c r="E2223" s="31"/>
      <c r="F2223" s="31"/>
      <c r="G2223" s="31"/>
      <c r="H2223" s="31"/>
      <c r="I2223" s="31"/>
    </row>
    <row r="2224" spans="2:9" ht="15.75" x14ac:dyDescent="0.25">
      <c r="B2224" s="338"/>
      <c r="C2224" s="29" t="s">
        <v>2050</v>
      </c>
      <c r="D2224" s="29" t="s">
        <v>2030</v>
      </c>
      <c r="E2224" s="31"/>
      <c r="F2224" s="31"/>
      <c r="G2224" s="31"/>
      <c r="H2224" s="31"/>
      <c r="I2224" s="31"/>
    </row>
    <row r="2225" spans="2:9" ht="15.75" x14ac:dyDescent="0.25">
      <c r="B2225" s="338"/>
      <c r="C2225" s="29" t="s">
        <v>2050</v>
      </c>
      <c r="D2225" s="29" t="s">
        <v>2032</v>
      </c>
      <c r="E2225" s="31"/>
      <c r="F2225" s="31"/>
      <c r="G2225" s="31"/>
      <c r="H2225" s="31"/>
      <c r="I2225" s="31"/>
    </row>
    <row r="2226" spans="2:9" ht="15.75" x14ac:dyDescent="0.25">
      <c r="B2226" s="338"/>
      <c r="C2226" s="29" t="s">
        <v>2050</v>
      </c>
      <c r="D2226" s="29" t="s">
        <v>2034</v>
      </c>
      <c r="E2226" s="31"/>
      <c r="F2226" s="31"/>
      <c r="G2226" s="31"/>
      <c r="H2226" s="31"/>
      <c r="I2226" s="31"/>
    </row>
    <row r="2227" spans="2:9" ht="15.75" x14ac:dyDescent="0.25">
      <c r="B2227" s="338"/>
      <c r="C2227" s="29" t="s">
        <v>2050</v>
      </c>
      <c r="D2227" s="29" t="s">
        <v>2036</v>
      </c>
      <c r="E2227" s="31"/>
      <c r="F2227" s="31"/>
      <c r="G2227" s="31"/>
      <c r="H2227" s="31"/>
      <c r="I2227" s="31"/>
    </row>
    <row r="2228" spans="2:9" ht="15.75" x14ac:dyDescent="0.25">
      <c r="B2228" s="338"/>
      <c r="C2228" s="29" t="s">
        <v>2050</v>
      </c>
      <c r="D2228" s="29" t="s">
        <v>2038</v>
      </c>
      <c r="E2228" s="31"/>
      <c r="F2228" s="31"/>
      <c r="G2228" s="31"/>
      <c r="H2228" s="31"/>
      <c r="I2228" s="31"/>
    </row>
    <row r="2229" spans="2:9" ht="15.75" x14ac:dyDescent="0.25">
      <c r="B2229" s="338"/>
      <c r="C2229" s="29" t="s">
        <v>2050</v>
      </c>
      <c r="D2229" s="29" t="s">
        <v>2040</v>
      </c>
      <c r="E2229" s="31"/>
      <c r="F2229" s="31"/>
      <c r="G2229" s="31"/>
      <c r="H2229" s="31"/>
      <c r="I2229" s="31"/>
    </row>
    <row r="2230" spans="2:9" ht="15.75" x14ac:dyDescent="0.25">
      <c r="B2230" s="338"/>
      <c r="C2230" s="29" t="s">
        <v>2050</v>
      </c>
      <c r="D2230" s="29" t="s">
        <v>2043</v>
      </c>
      <c r="E2230" s="31"/>
      <c r="F2230" s="31"/>
      <c r="G2230" s="31"/>
      <c r="H2230" s="31"/>
      <c r="I2230" s="31"/>
    </row>
    <row r="2231" spans="2:9" ht="15.75" x14ac:dyDescent="0.25">
      <c r="B2231" s="338"/>
      <c r="C2231" s="29" t="s">
        <v>2050</v>
      </c>
      <c r="D2231" s="29" t="s">
        <v>2059</v>
      </c>
      <c r="E2231" s="31"/>
      <c r="F2231" s="31"/>
      <c r="G2231" s="31"/>
      <c r="H2231" s="31"/>
      <c r="I2231" s="31"/>
    </row>
    <row r="2232" spans="2:9" ht="15.75" x14ac:dyDescent="0.25">
      <c r="B2232" s="338"/>
      <c r="C2232" s="29" t="s">
        <v>2050</v>
      </c>
      <c r="D2232" s="29" t="s">
        <v>2061</v>
      </c>
      <c r="E2232" s="31"/>
      <c r="F2232" s="31"/>
      <c r="G2232" s="31"/>
      <c r="H2232" s="31"/>
      <c r="I2232" s="31"/>
    </row>
    <row r="2233" spans="2:9" ht="15.75" x14ac:dyDescent="0.25">
      <c r="B2233" s="338"/>
      <c r="C2233" s="29" t="s">
        <v>2050</v>
      </c>
      <c r="D2233" s="29" t="s">
        <v>2063</v>
      </c>
      <c r="E2233" s="31"/>
      <c r="F2233" s="31"/>
      <c r="G2233" s="31"/>
      <c r="H2233" s="31"/>
      <c r="I2233" s="31"/>
    </row>
    <row r="2234" spans="2:9" ht="15.75" x14ac:dyDescent="0.25">
      <c r="B2234" s="338"/>
      <c r="C2234" s="29" t="s">
        <v>2050</v>
      </c>
      <c r="D2234" s="29" t="s">
        <v>2067</v>
      </c>
      <c r="E2234" s="31"/>
      <c r="F2234" s="31"/>
      <c r="G2234" s="31"/>
      <c r="H2234" s="31"/>
      <c r="I2234" s="31"/>
    </row>
    <row r="2235" spans="2:9" ht="15.75" x14ac:dyDescent="0.25">
      <c r="B2235" s="338"/>
      <c r="C2235" s="29" t="s">
        <v>2050</v>
      </c>
      <c r="D2235" s="29" t="s">
        <v>2069</v>
      </c>
      <c r="E2235" s="31"/>
      <c r="F2235" s="31"/>
      <c r="G2235" s="31"/>
      <c r="H2235" s="31"/>
      <c r="I2235" s="31"/>
    </row>
    <row r="2236" spans="2:9" ht="15.75" x14ac:dyDescent="0.25">
      <c r="B2236" s="338"/>
      <c r="C2236" s="29" t="s">
        <v>2050</v>
      </c>
      <c r="D2236" s="29" t="s">
        <v>2071</v>
      </c>
      <c r="E2236" s="31"/>
      <c r="F2236" s="31"/>
      <c r="G2236" s="31"/>
      <c r="H2236" s="31"/>
      <c r="I2236" s="31"/>
    </row>
    <row r="2237" spans="2:9" ht="15.75" x14ac:dyDescent="0.25">
      <c r="B2237" s="338"/>
      <c r="C2237" s="29" t="s">
        <v>2050</v>
      </c>
      <c r="D2237" s="29" t="s">
        <v>2073</v>
      </c>
      <c r="E2237" s="31"/>
      <c r="F2237" s="31"/>
      <c r="G2237" s="31"/>
      <c r="H2237" s="31"/>
      <c r="I2237" s="31"/>
    </row>
    <row r="2238" spans="2:9" ht="15.75" x14ac:dyDescent="0.25">
      <c r="B2238" s="338"/>
      <c r="C2238" s="29" t="s">
        <v>2050</v>
      </c>
      <c r="D2238" s="29" t="s">
        <v>2075</v>
      </c>
      <c r="E2238" s="31"/>
      <c r="F2238" s="31"/>
      <c r="G2238" s="31"/>
      <c r="H2238" s="31"/>
      <c r="I2238" s="31"/>
    </row>
    <row r="2239" spans="2:9" ht="15.75" x14ac:dyDescent="0.25">
      <c r="B2239" s="338"/>
      <c r="C2239" s="29" t="s">
        <v>2050</v>
      </c>
      <c r="D2239" s="29" t="s">
        <v>2077</v>
      </c>
      <c r="E2239" s="31"/>
      <c r="F2239" s="31"/>
      <c r="G2239" s="31"/>
      <c r="H2239" s="31"/>
      <c r="I2239" s="31"/>
    </row>
    <row r="2240" spans="2:9" ht="15.75" x14ac:dyDescent="0.25">
      <c r="B2240" s="338"/>
      <c r="C2240" s="29" t="s">
        <v>2050</v>
      </c>
      <c r="D2240" s="29" t="s">
        <v>2079</v>
      </c>
      <c r="E2240" s="31"/>
      <c r="F2240" s="31"/>
      <c r="G2240" s="31"/>
      <c r="H2240" s="31"/>
      <c r="I2240" s="31"/>
    </row>
    <row r="2241" spans="2:9" ht="15.75" x14ac:dyDescent="0.25">
      <c r="B2241" s="338"/>
      <c r="C2241" s="29" t="s">
        <v>2050</v>
      </c>
      <c r="D2241" s="29" t="s">
        <v>2082</v>
      </c>
      <c r="E2241" s="31"/>
      <c r="F2241" s="31"/>
      <c r="G2241" s="31"/>
      <c r="H2241" s="31"/>
      <c r="I2241" s="31"/>
    </row>
    <row r="2242" spans="2:9" ht="15.75" x14ac:dyDescent="0.25">
      <c r="B2242" s="338"/>
      <c r="C2242" s="29" t="s">
        <v>2050</v>
      </c>
      <c r="D2242" s="29" t="s">
        <v>2084</v>
      </c>
      <c r="E2242" s="31"/>
      <c r="F2242" s="31"/>
      <c r="G2242" s="31"/>
      <c r="H2242" s="31"/>
      <c r="I2242" s="31"/>
    </row>
    <row r="2243" spans="2:9" ht="15.75" x14ac:dyDescent="0.25">
      <c r="B2243" s="338"/>
      <c r="C2243" s="29" t="s">
        <v>2050</v>
      </c>
      <c r="D2243" s="29" t="s">
        <v>2089</v>
      </c>
      <c r="E2243" s="31"/>
      <c r="F2243" s="31"/>
      <c r="G2243" s="31"/>
      <c r="H2243" s="31"/>
      <c r="I2243" s="31"/>
    </row>
    <row r="2244" spans="2:9" ht="15.75" x14ac:dyDescent="0.25">
      <c r="B2244" s="338"/>
      <c r="C2244" s="29" t="s">
        <v>2050</v>
      </c>
      <c r="D2244" s="29" t="s">
        <v>2119</v>
      </c>
      <c r="E2244" s="31"/>
      <c r="F2244" s="31"/>
      <c r="G2244" s="31"/>
      <c r="H2244" s="31"/>
      <c r="I2244" s="31"/>
    </row>
    <row r="2245" spans="2:9" ht="15.75" x14ac:dyDescent="0.25">
      <c r="B2245" s="338"/>
      <c r="C2245" s="29" t="s">
        <v>2050</v>
      </c>
      <c r="D2245" s="29" t="s">
        <v>2122</v>
      </c>
      <c r="E2245" s="31"/>
      <c r="F2245" s="31"/>
      <c r="G2245" s="31"/>
      <c r="H2245" s="31"/>
      <c r="I2245" s="31"/>
    </row>
    <row r="2246" spans="2:9" ht="15.75" x14ac:dyDescent="0.25">
      <c r="B2246" s="338"/>
      <c r="C2246" s="29" t="s">
        <v>2050</v>
      </c>
      <c r="D2246" s="29" t="s">
        <v>2124</v>
      </c>
      <c r="E2246" s="31"/>
      <c r="F2246" s="31"/>
      <c r="G2246" s="31"/>
      <c r="H2246" s="31"/>
      <c r="I2246" s="31"/>
    </row>
    <row r="2247" spans="2:9" ht="15.75" x14ac:dyDescent="0.25">
      <c r="B2247" s="338"/>
      <c r="C2247" s="29" t="s">
        <v>2050</v>
      </c>
      <c r="D2247" s="29" t="s">
        <v>2129</v>
      </c>
      <c r="E2247" s="31"/>
      <c r="F2247" s="31"/>
      <c r="G2247" s="31"/>
      <c r="H2247" s="31"/>
      <c r="I2247" s="31"/>
    </row>
    <row r="2248" spans="2:9" ht="15.75" x14ac:dyDescent="0.25">
      <c r="B2248" s="338"/>
      <c r="C2248" s="29" t="s">
        <v>2050</v>
      </c>
      <c r="D2248" s="29" t="s">
        <v>2135</v>
      </c>
      <c r="E2248" s="31"/>
      <c r="F2248" s="31"/>
      <c r="G2248" s="31"/>
      <c r="H2248" s="31"/>
      <c r="I2248" s="31"/>
    </row>
    <row r="2249" spans="2:9" ht="15.75" x14ac:dyDescent="0.25">
      <c r="B2249" s="338"/>
      <c r="C2249" s="29" t="s">
        <v>2050</v>
      </c>
      <c r="D2249" s="29" t="s">
        <v>2140</v>
      </c>
      <c r="E2249" s="31"/>
      <c r="F2249" s="31"/>
      <c r="G2249" s="31"/>
      <c r="H2249" s="31"/>
      <c r="I2249" s="31"/>
    </row>
    <row r="2250" spans="2:9" ht="15.75" x14ac:dyDescent="0.25">
      <c r="B2250" s="338"/>
      <c r="C2250" s="29" t="s">
        <v>2051</v>
      </c>
      <c r="D2250" s="29" t="s">
        <v>43</v>
      </c>
      <c r="E2250" s="31"/>
      <c r="F2250" s="31"/>
      <c r="G2250" s="31"/>
      <c r="H2250" s="31"/>
      <c r="I2250" s="31"/>
    </row>
    <row r="2251" spans="2:9" ht="15.75" x14ac:dyDescent="0.25">
      <c r="B2251" s="338"/>
      <c r="C2251" s="29" t="s">
        <v>2051</v>
      </c>
      <c r="D2251" s="29" t="s">
        <v>1953</v>
      </c>
      <c r="E2251" s="31"/>
      <c r="F2251" s="31"/>
      <c r="G2251" s="31"/>
      <c r="H2251" s="31"/>
      <c r="I2251" s="31"/>
    </row>
    <row r="2252" spans="2:9" ht="15.75" x14ac:dyDescent="0.25">
      <c r="B2252" s="338"/>
      <c r="C2252" s="29" t="s">
        <v>2051</v>
      </c>
      <c r="D2252" s="29" t="s">
        <v>1726</v>
      </c>
      <c r="E2252" s="31"/>
      <c r="F2252" s="31"/>
      <c r="G2252" s="31"/>
      <c r="H2252" s="31"/>
      <c r="I2252" s="31"/>
    </row>
    <row r="2253" spans="2:9" ht="15.75" x14ac:dyDescent="0.25">
      <c r="B2253" s="338"/>
      <c r="C2253" s="29" t="s">
        <v>2051</v>
      </c>
      <c r="D2253" s="29" t="s">
        <v>1723</v>
      </c>
      <c r="E2253" s="31"/>
      <c r="F2253" s="31"/>
      <c r="G2253" s="31"/>
      <c r="H2253" s="31"/>
      <c r="I2253" s="31"/>
    </row>
    <row r="2254" spans="2:9" ht="15.75" x14ac:dyDescent="0.25">
      <c r="B2254" s="338"/>
      <c r="C2254" s="29" t="s">
        <v>2051</v>
      </c>
      <c r="D2254" s="29" t="s">
        <v>2087</v>
      </c>
      <c r="E2254" s="31"/>
      <c r="F2254" s="31"/>
      <c r="G2254" s="31"/>
      <c r="H2254" s="31"/>
      <c r="I2254" s="31"/>
    </row>
    <row r="2255" spans="2:9" ht="15.75" x14ac:dyDescent="0.25">
      <c r="B2255" s="338"/>
      <c r="C2255" s="29" t="s">
        <v>2051</v>
      </c>
      <c r="D2255" s="29" t="s">
        <v>1830</v>
      </c>
      <c r="E2255" s="31"/>
      <c r="F2255" s="31"/>
      <c r="G2255" s="31"/>
      <c r="H2255" s="31"/>
      <c r="I2255" s="31"/>
    </row>
    <row r="2256" spans="2:9" ht="15.75" x14ac:dyDescent="0.25">
      <c r="B2256" s="338"/>
      <c r="C2256" s="29" t="s">
        <v>2051</v>
      </c>
      <c r="D2256" s="29" t="s">
        <v>1754</v>
      </c>
      <c r="E2256" s="31"/>
      <c r="F2256" s="31"/>
      <c r="G2256" s="31"/>
      <c r="H2256" s="31"/>
      <c r="I2256" s="31"/>
    </row>
    <row r="2257" spans="2:9" ht="15.75" x14ac:dyDescent="0.25">
      <c r="B2257" s="338"/>
      <c r="C2257" s="29" t="s">
        <v>2051</v>
      </c>
      <c r="D2257" s="29" t="s">
        <v>1901</v>
      </c>
      <c r="E2257" s="31"/>
      <c r="F2257" s="31"/>
      <c r="G2257" s="31"/>
      <c r="H2257" s="31"/>
      <c r="I2257" s="31"/>
    </row>
    <row r="2258" spans="2:9" ht="15.75" x14ac:dyDescent="0.25">
      <c r="B2258" s="338"/>
      <c r="C2258" s="29" t="s">
        <v>2051</v>
      </c>
      <c r="D2258" s="29" t="s">
        <v>2085</v>
      </c>
      <c r="E2258" s="31"/>
      <c r="F2258" s="31"/>
      <c r="G2258" s="31"/>
      <c r="H2258" s="31"/>
      <c r="I2258" s="31"/>
    </row>
    <row r="2259" spans="2:9" ht="15.75" x14ac:dyDescent="0.25">
      <c r="B2259" s="338"/>
      <c r="C2259" s="29" t="s">
        <v>2051</v>
      </c>
      <c r="D2259" s="29" t="s">
        <v>1951</v>
      </c>
      <c r="E2259" s="31"/>
      <c r="F2259" s="31"/>
      <c r="G2259" s="31"/>
      <c r="H2259" s="31"/>
      <c r="I2259" s="31"/>
    </row>
    <row r="2260" spans="2:9" ht="15.75" x14ac:dyDescent="0.25">
      <c r="B2260" s="338"/>
      <c r="C2260" s="29" t="s">
        <v>2051</v>
      </c>
      <c r="D2260" s="29" t="s">
        <v>2056</v>
      </c>
      <c r="E2260" s="31"/>
      <c r="F2260" s="31"/>
      <c r="G2260" s="31"/>
      <c r="H2260" s="31"/>
      <c r="I2260" s="31"/>
    </row>
    <row r="2261" spans="2:9" ht="15.75" x14ac:dyDescent="0.25">
      <c r="B2261" s="338"/>
      <c r="C2261" s="29" t="s">
        <v>2051</v>
      </c>
      <c r="D2261" s="29" t="s">
        <v>2131</v>
      </c>
      <c r="E2261" s="31"/>
      <c r="F2261" s="31"/>
      <c r="G2261" s="31"/>
      <c r="H2261" s="31"/>
      <c r="I2261" s="31"/>
    </row>
    <row r="2262" spans="2:9" ht="15.75" x14ac:dyDescent="0.25">
      <c r="B2262" s="338"/>
      <c r="C2262" s="29" t="s">
        <v>2051</v>
      </c>
      <c r="D2262" s="29" t="s">
        <v>2065</v>
      </c>
      <c r="E2262" s="31"/>
      <c r="F2262" s="31"/>
      <c r="G2262" s="31"/>
      <c r="H2262" s="31"/>
      <c r="I2262" s="31"/>
    </row>
    <row r="2263" spans="2:9" ht="15.75" x14ac:dyDescent="0.25">
      <c r="B2263" s="338"/>
      <c r="C2263" s="29" t="s">
        <v>2051</v>
      </c>
      <c r="D2263" s="29" t="s">
        <v>2090</v>
      </c>
      <c r="E2263" s="31"/>
      <c r="F2263" s="31"/>
      <c r="G2263" s="31"/>
      <c r="H2263" s="31"/>
      <c r="I2263" s="31"/>
    </row>
    <row r="2264" spans="2:9" ht="15.75" x14ac:dyDescent="0.25">
      <c r="B2264" s="338"/>
      <c r="C2264" s="29" t="s">
        <v>2051</v>
      </c>
      <c r="D2264" s="29" t="s">
        <v>1960</v>
      </c>
      <c r="E2264" s="31"/>
      <c r="F2264" s="31"/>
      <c r="G2264" s="31"/>
      <c r="H2264" s="31"/>
      <c r="I2264" s="31"/>
    </row>
    <row r="2265" spans="2:9" ht="15.75" x14ac:dyDescent="0.25">
      <c r="B2265" s="338"/>
      <c r="C2265" s="29" t="s">
        <v>2051</v>
      </c>
      <c r="D2265" s="29" t="s">
        <v>2028</v>
      </c>
      <c r="E2265" s="31"/>
      <c r="F2265" s="31"/>
      <c r="G2265" s="31"/>
      <c r="H2265" s="31"/>
      <c r="I2265" s="31"/>
    </row>
    <row r="2266" spans="2:9" ht="15.75" x14ac:dyDescent="0.25">
      <c r="B2266" s="338"/>
      <c r="C2266" s="29" t="s">
        <v>2051</v>
      </c>
      <c r="D2266" s="29" t="s">
        <v>1963</v>
      </c>
      <c r="E2266" s="31"/>
      <c r="F2266" s="31"/>
      <c r="G2266" s="31"/>
      <c r="H2266" s="31"/>
      <c r="I2266" s="31"/>
    </row>
    <row r="2267" spans="2:9" ht="15.75" x14ac:dyDescent="0.25">
      <c r="B2267" s="338"/>
      <c r="C2267" s="29" t="s">
        <v>2051</v>
      </c>
      <c r="D2267" s="29" t="s">
        <v>1965</v>
      </c>
      <c r="E2267" s="31"/>
      <c r="F2267" s="31"/>
      <c r="G2267" s="31"/>
      <c r="H2267" s="31"/>
      <c r="I2267" s="31"/>
    </row>
    <row r="2268" spans="2:9" ht="15.75" x14ac:dyDescent="0.25">
      <c r="B2268" s="338"/>
      <c r="C2268" s="29" t="s">
        <v>2051</v>
      </c>
      <c r="D2268" s="29" t="s">
        <v>1971</v>
      </c>
      <c r="E2268" s="31"/>
      <c r="F2268" s="31"/>
      <c r="G2268" s="31"/>
      <c r="H2268" s="31"/>
      <c r="I2268" s="31"/>
    </row>
    <row r="2269" spans="2:9" ht="15.75" x14ac:dyDescent="0.25">
      <c r="B2269" s="338"/>
      <c r="C2269" s="29" t="s">
        <v>2051</v>
      </c>
      <c r="D2269" s="29" t="s">
        <v>1975</v>
      </c>
      <c r="E2269" s="31"/>
      <c r="F2269" s="31"/>
      <c r="G2269" s="31"/>
      <c r="H2269" s="31"/>
      <c r="I2269" s="31"/>
    </row>
    <row r="2270" spans="2:9" ht="15.75" x14ac:dyDescent="0.25">
      <c r="B2270" s="338"/>
      <c r="C2270" s="29" t="s">
        <v>2051</v>
      </c>
      <c r="D2270" s="29" t="s">
        <v>2113</v>
      </c>
      <c r="E2270" s="31"/>
      <c r="F2270" s="31"/>
      <c r="G2270" s="31"/>
      <c r="H2270" s="31"/>
      <c r="I2270" s="31"/>
    </row>
    <row r="2271" spans="2:9" ht="15.75" x14ac:dyDescent="0.25">
      <c r="B2271" s="338"/>
      <c r="C2271" s="29" t="s">
        <v>2051</v>
      </c>
      <c r="D2271" s="29" t="s">
        <v>1980</v>
      </c>
      <c r="E2271" s="31"/>
      <c r="F2271" s="31"/>
      <c r="G2271" s="31"/>
      <c r="H2271" s="31"/>
      <c r="I2271" s="31"/>
    </row>
    <row r="2272" spans="2:9" ht="15.75" x14ac:dyDescent="0.25">
      <c r="B2272" s="338"/>
      <c r="C2272" s="29" t="s">
        <v>2051</v>
      </c>
      <c r="D2272" s="29" t="s">
        <v>1982</v>
      </c>
      <c r="E2272" s="31"/>
      <c r="F2272" s="31"/>
      <c r="G2272" s="31"/>
      <c r="H2272" s="31"/>
      <c r="I2272" s="31"/>
    </row>
    <row r="2273" spans="2:9" ht="15.75" x14ac:dyDescent="0.25">
      <c r="B2273" s="338"/>
      <c r="C2273" s="29" t="s">
        <v>2051</v>
      </c>
      <c r="D2273" s="29" t="s">
        <v>1987</v>
      </c>
      <c r="E2273" s="31"/>
      <c r="F2273" s="31"/>
      <c r="G2273" s="31"/>
      <c r="H2273" s="31"/>
      <c r="I2273" s="31"/>
    </row>
    <row r="2274" spans="2:9" ht="15.75" x14ac:dyDescent="0.25">
      <c r="B2274" s="338"/>
      <c r="C2274" s="29" t="s">
        <v>2051</v>
      </c>
      <c r="D2274" s="29" t="s">
        <v>1990</v>
      </c>
      <c r="E2274" s="31"/>
      <c r="F2274" s="31"/>
      <c r="G2274" s="31"/>
      <c r="H2274" s="31"/>
      <c r="I2274" s="31"/>
    </row>
    <row r="2275" spans="2:9" ht="15.75" x14ac:dyDescent="0.25">
      <c r="B2275" s="338"/>
      <c r="C2275" s="29" t="s">
        <v>2051</v>
      </c>
      <c r="D2275" s="29" t="s">
        <v>2115</v>
      </c>
      <c r="E2275" s="31"/>
      <c r="F2275" s="31"/>
      <c r="G2275" s="31"/>
      <c r="H2275" s="31"/>
      <c r="I2275" s="31"/>
    </row>
    <row r="2276" spans="2:9" ht="15.75" x14ac:dyDescent="0.25">
      <c r="B2276" s="338"/>
      <c r="C2276" s="29" t="s">
        <v>2051</v>
      </c>
      <c r="D2276" s="29" t="s">
        <v>1992</v>
      </c>
      <c r="E2276" s="31"/>
      <c r="F2276" s="31"/>
      <c r="G2276" s="31"/>
      <c r="H2276" s="31"/>
      <c r="I2276" s="31"/>
    </row>
    <row r="2277" spans="2:9" ht="15.75" x14ac:dyDescent="0.25">
      <c r="B2277" s="338"/>
      <c r="C2277" s="29" t="s">
        <v>2051</v>
      </c>
      <c r="D2277" s="29" t="s">
        <v>1997</v>
      </c>
      <c r="E2277" s="31"/>
      <c r="F2277" s="31"/>
      <c r="G2277" s="31"/>
      <c r="H2277" s="31"/>
      <c r="I2277" s="31"/>
    </row>
    <row r="2278" spans="2:9" ht="15.75" x14ac:dyDescent="0.25">
      <c r="B2278" s="338"/>
      <c r="C2278" s="29" t="s">
        <v>2051</v>
      </c>
      <c r="D2278" s="29" t="s">
        <v>2000</v>
      </c>
      <c r="E2278" s="31"/>
      <c r="F2278" s="31"/>
      <c r="G2278" s="31"/>
      <c r="H2278" s="31"/>
      <c r="I2278" s="31"/>
    </row>
    <row r="2279" spans="2:9" ht="15.75" x14ac:dyDescent="0.25">
      <c r="B2279" s="338"/>
      <c r="C2279" s="29" t="s">
        <v>2051</v>
      </c>
      <c r="D2279" s="29" t="s">
        <v>2002</v>
      </c>
      <c r="E2279" s="31"/>
      <c r="F2279" s="31"/>
      <c r="G2279" s="31"/>
      <c r="H2279" s="31"/>
      <c r="I2279" s="31"/>
    </row>
    <row r="2280" spans="2:9" ht="15.75" x14ac:dyDescent="0.25">
      <c r="B2280" s="338"/>
      <c r="C2280" s="29" t="s">
        <v>2051</v>
      </c>
      <c r="D2280" s="29" t="s">
        <v>2004</v>
      </c>
      <c r="E2280" s="31"/>
      <c r="F2280" s="31"/>
      <c r="G2280" s="31"/>
      <c r="H2280" s="31"/>
      <c r="I2280" s="31"/>
    </row>
    <row r="2281" spans="2:9" ht="15.75" x14ac:dyDescent="0.25">
      <c r="B2281" s="338"/>
      <c r="C2281" s="29" t="s">
        <v>2051</v>
      </c>
      <c r="D2281" s="29" t="s">
        <v>2006</v>
      </c>
      <c r="E2281" s="31"/>
      <c r="F2281" s="31"/>
      <c r="G2281" s="31"/>
      <c r="H2281" s="31"/>
      <c r="I2281" s="31"/>
    </row>
    <row r="2282" spans="2:9" ht="15.75" x14ac:dyDescent="0.25">
      <c r="B2282" s="338"/>
      <c r="C2282" s="29" t="s">
        <v>2051</v>
      </c>
      <c r="D2282" s="29" t="s">
        <v>2133</v>
      </c>
      <c r="E2282" s="31"/>
      <c r="F2282" s="31"/>
      <c r="G2282" s="31"/>
      <c r="H2282" s="31"/>
      <c r="I2282" s="31"/>
    </row>
    <row r="2283" spans="2:9" ht="15.75" x14ac:dyDescent="0.25">
      <c r="B2283" s="338"/>
      <c r="C2283" s="29" t="s">
        <v>2051</v>
      </c>
      <c r="D2283" s="29" t="s">
        <v>2137</v>
      </c>
      <c r="E2283" s="31"/>
      <c r="F2283" s="31"/>
      <c r="G2283" s="31"/>
      <c r="H2283" s="31"/>
      <c r="I2283" s="31"/>
    </row>
    <row r="2284" spans="2:9" ht="15.75" x14ac:dyDescent="0.25">
      <c r="B2284" s="338"/>
      <c r="C2284" s="29" t="s">
        <v>2051</v>
      </c>
      <c r="D2284" s="29" t="s">
        <v>2015</v>
      </c>
      <c r="E2284" s="31"/>
      <c r="F2284" s="31"/>
      <c r="G2284" s="31"/>
      <c r="H2284" s="31"/>
      <c r="I2284" s="31"/>
    </row>
    <row r="2285" spans="2:9" ht="15.75" x14ac:dyDescent="0.25">
      <c r="B2285" s="338"/>
      <c r="C2285" s="29" t="s">
        <v>2051</v>
      </c>
      <c r="D2285" s="29" t="s">
        <v>2017</v>
      </c>
      <c r="E2285" s="31"/>
      <c r="F2285" s="31"/>
      <c r="G2285" s="31"/>
      <c r="H2285" s="31"/>
      <c r="I2285" s="31"/>
    </row>
    <row r="2286" spans="2:9" ht="15.75" x14ac:dyDescent="0.25">
      <c r="B2286" s="338"/>
      <c r="C2286" s="29" t="s">
        <v>2051</v>
      </c>
      <c r="D2286" s="29" t="s">
        <v>2019</v>
      </c>
      <c r="E2286" s="31"/>
      <c r="F2286" s="31"/>
      <c r="G2286" s="31"/>
      <c r="H2286" s="31"/>
      <c r="I2286" s="31"/>
    </row>
    <row r="2287" spans="2:9" ht="15.75" x14ac:dyDescent="0.25">
      <c r="B2287" s="338"/>
      <c r="C2287" s="29" t="s">
        <v>2051</v>
      </c>
      <c r="D2287" s="29" t="s">
        <v>2021</v>
      </c>
      <c r="E2287" s="31"/>
      <c r="F2287" s="31"/>
      <c r="G2287" s="31"/>
      <c r="H2287" s="31"/>
      <c r="I2287" s="31"/>
    </row>
    <row r="2288" spans="2:9" ht="15.75" x14ac:dyDescent="0.25">
      <c r="B2288" s="338"/>
      <c r="C2288" s="29" t="s">
        <v>2051</v>
      </c>
      <c r="D2288" s="29" t="s">
        <v>2030</v>
      </c>
      <c r="E2288" s="31"/>
      <c r="F2288" s="31"/>
      <c r="G2288" s="31"/>
      <c r="H2288" s="31"/>
      <c r="I2288" s="31"/>
    </row>
    <row r="2289" spans="2:9" ht="15.75" x14ac:dyDescent="0.25">
      <c r="B2289" s="338"/>
      <c r="C2289" s="29" t="s">
        <v>2051</v>
      </c>
      <c r="D2289" s="29" t="s">
        <v>2032</v>
      </c>
      <c r="E2289" s="31"/>
      <c r="F2289" s="31"/>
      <c r="G2289" s="31"/>
      <c r="H2289" s="31"/>
      <c r="I2289" s="31"/>
    </row>
    <row r="2290" spans="2:9" ht="15.75" x14ac:dyDescent="0.25">
      <c r="B2290" s="338"/>
      <c r="C2290" s="29" t="s">
        <v>2051</v>
      </c>
      <c r="D2290" s="29" t="s">
        <v>2034</v>
      </c>
      <c r="E2290" s="31"/>
      <c r="F2290" s="31"/>
      <c r="G2290" s="31"/>
      <c r="H2290" s="31"/>
      <c r="I2290" s="31"/>
    </row>
    <row r="2291" spans="2:9" ht="15.75" x14ac:dyDescent="0.25">
      <c r="B2291" s="338"/>
      <c r="C2291" s="29" t="s">
        <v>2051</v>
      </c>
      <c r="D2291" s="29" t="s">
        <v>2036</v>
      </c>
      <c r="E2291" s="31"/>
      <c r="F2291" s="31"/>
      <c r="G2291" s="31"/>
      <c r="H2291" s="31"/>
      <c r="I2291" s="31"/>
    </row>
    <row r="2292" spans="2:9" ht="15.75" x14ac:dyDescent="0.25">
      <c r="B2292" s="338"/>
      <c r="C2292" s="29" t="s">
        <v>2051</v>
      </c>
      <c r="D2292" s="29" t="s">
        <v>2038</v>
      </c>
      <c r="E2292" s="31"/>
      <c r="F2292" s="31"/>
      <c r="G2292" s="31"/>
      <c r="H2292" s="31"/>
      <c r="I2292" s="31"/>
    </row>
    <row r="2293" spans="2:9" ht="15.75" x14ac:dyDescent="0.25">
      <c r="B2293" s="338"/>
      <c r="C2293" s="29" t="s">
        <v>2051</v>
      </c>
      <c r="D2293" s="29" t="s">
        <v>2040</v>
      </c>
      <c r="E2293" s="31"/>
      <c r="F2293" s="31"/>
      <c r="G2293" s="31"/>
      <c r="H2293" s="31"/>
      <c r="I2293" s="31"/>
    </row>
    <row r="2294" spans="2:9" ht="15.75" x14ac:dyDescent="0.25">
      <c r="B2294" s="338"/>
      <c r="C2294" s="29" t="s">
        <v>2051</v>
      </c>
      <c r="D2294" s="29" t="s">
        <v>2043</v>
      </c>
      <c r="E2294" s="31"/>
      <c r="F2294" s="31"/>
      <c r="G2294" s="31"/>
      <c r="H2294" s="31"/>
      <c r="I2294" s="31"/>
    </row>
    <row r="2295" spans="2:9" ht="15.75" x14ac:dyDescent="0.25">
      <c r="B2295" s="338"/>
      <c r="C2295" s="29" t="s">
        <v>2051</v>
      </c>
      <c r="D2295" s="29" t="s">
        <v>2059</v>
      </c>
      <c r="E2295" s="31"/>
      <c r="F2295" s="31"/>
      <c r="G2295" s="31"/>
      <c r="H2295" s="31"/>
      <c r="I2295" s="31"/>
    </row>
    <row r="2296" spans="2:9" ht="15.75" x14ac:dyDescent="0.25">
      <c r="B2296" s="338"/>
      <c r="C2296" s="29" t="s">
        <v>2051</v>
      </c>
      <c r="D2296" s="29" t="s">
        <v>2061</v>
      </c>
      <c r="E2296" s="31"/>
      <c r="F2296" s="31"/>
      <c r="G2296" s="31"/>
      <c r="H2296" s="31"/>
      <c r="I2296" s="31"/>
    </row>
    <row r="2297" spans="2:9" ht="15.75" x14ac:dyDescent="0.25">
      <c r="B2297" s="338"/>
      <c r="C2297" s="29" t="s">
        <v>2051</v>
      </c>
      <c r="D2297" s="29" t="s">
        <v>2063</v>
      </c>
      <c r="E2297" s="31"/>
      <c r="F2297" s="31"/>
      <c r="G2297" s="31"/>
      <c r="H2297" s="31"/>
      <c r="I2297" s="31"/>
    </row>
    <row r="2298" spans="2:9" ht="15.75" x14ac:dyDescent="0.25">
      <c r="B2298" s="338"/>
      <c r="C2298" s="29" t="s">
        <v>2051</v>
      </c>
      <c r="D2298" s="29" t="s">
        <v>2067</v>
      </c>
      <c r="E2298" s="31"/>
      <c r="F2298" s="31"/>
      <c r="G2298" s="31"/>
      <c r="H2298" s="31"/>
      <c r="I2298" s="31"/>
    </row>
    <row r="2299" spans="2:9" ht="15.75" x14ac:dyDescent="0.25">
      <c r="B2299" s="338"/>
      <c r="C2299" s="29" t="s">
        <v>2051</v>
      </c>
      <c r="D2299" s="29" t="s">
        <v>2069</v>
      </c>
      <c r="E2299" s="31"/>
      <c r="F2299" s="31"/>
      <c r="G2299" s="31"/>
      <c r="H2299" s="31"/>
      <c r="I2299" s="31"/>
    </row>
    <row r="2300" spans="2:9" ht="15.75" x14ac:dyDescent="0.25">
      <c r="B2300" s="338"/>
      <c r="C2300" s="29" t="s">
        <v>2051</v>
      </c>
      <c r="D2300" s="29" t="s">
        <v>2071</v>
      </c>
      <c r="E2300" s="31"/>
      <c r="F2300" s="31"/>
      <c r="G2300" s="31"/>
      <c r="H2300" s="31"/>
      <c r="I2300" s="31"/>
    </row>
    <row r="2301" spans="2:9" ht="15.75" x14ac:dyDescent="0.25">
      <c r="B2301" s="338"/>
      <c r="C2301" s="29" t="s">
        <v>2051</v>
      </c>
      <c r="D2301" s="29" t="s">
        <v>2073</v>
      </c>
      <c r="E2301" s="31"/>
      <c r="F2301" s="31"/>
      <c r="G2301" s="31"/>
      <c r="H2301" s="31"/>
      <c r="I2301" s="31"/>
    </row>
    <row r="2302" spans="2:9" ht="15.75" x14ac:dyDescent="0.25">
      <c r="B2302" s="338"/>
      <c r="C2302" s="29" t="s">
        <v>2051</v>
      </c>
      <c r="D2302" s="29" t="s">
        <v>2075</v>
      </c>
      <c r="E2302" s="31"/>
      <c r="F2302" s="31"/>
      <c r="G2302" s="31"/>
      <c r="H2302" s="31"/>
      <c r="I2302" s="31"/>
    </row>
    <row r="2303" spans="2:9" ht="15.75" x14ac:dyDescent="0.25">
      <c r="B2303" s="338"/>
      <c r="C2303" s="29" t="s">
        <v>2051</v>
      </c>
      <c r="D2303" s="29" t="s">
        <v>2077</v>
      </c>
      <c r="E2303" s="31"/>
      <c r="F2303" s="31"/>
      <c r="G2303" s="31"/>
      <c r="H2303" s="31"/>
      <c r="I2303" s="31"/>
    </row>
    <row r="2304" spans="2:9" ht="15.75" x14ac:dyDescent="0.25">
      <c r="B2304" s="338"/>
      <c r="C2304" s="29" t="s">
        <v>2051</v>
      </c>
      <c r="D2304" s="29" t="s">
        <v>2079</v>
      </c>
      <c r="E2304" s="31"/>
      <c r="F2304" s="31"/>
      <c r="G2304" s="31"/>
      <c r="H2304" s="31"/>
      <c r="I2304" s="31"/>
    </row>
    <row r="2305" spans="2:9" ht="15.75" x14ac:dyDescent="0.25">
      <c r="B2305" s="338"/>
      <c r="C2305" s="29" t="s">
        <v>2051</v>
      </c>
      <c r="D2305" s="29" t="s">
        <v>2082</v>
      </c>
      <c r="E2305" s="31"/>
      <c r="F2305" s="31"/>
      <c r="G2305" s="31"/>
      <c r="H2305" s="31"/>
      <c r="I2305" s="31"/>
    </row>
    <row r="2306" spans="2:9" ht="15.75" x14ac:dyDescent="0.25">
      <c r="B2306" s="338"/>
      <c r="C2306" s="29" t="s">
        <v>2051</v>
      </c>
      <c r="D2306" s="29" t="s">
        <v>2084</v>
      </c>
      <c r="E2306" s="31"/>
      <c r="F2306" s="31"/>
      <c r="G2306" s="31"/>
      <c r="H2306" s="31"/>
      <c r="I2306" s="31"/>
    </row>
    <row r="2307" spans="2:9" ht="15.75" x14ac:dyDescent="0.25">
      <c r="B2307" s="338"/>
      <c r="C2307" s="29" t="s">
        <v>2051</v>
      </c>
      <c r="D2307" s="29" t="s">
        <v>2089</v>
      </c>
      <c r="E2307" s="31"/>
      <c r="F2307" s="31"/>
      <c r="G2307" s="31"/>
      <c r="H2307" s="31"/>
      <c r="I2307" s="31"/>
    </row>
    <row r="2308" spans="2:9" ht="15.75" x14ac:dyDescent="0.25">
      <c r="B2308" s="338"/>
      <c r="C2308" s="29" t="s">
        <v>2051</v>
      </c>
      <c r="D2308" s="29" t="s">
        <v>2119</v>
      </c>
      <c r="E2308" s="31"/>
      <c r="F2308" s="31"/>
      <c r="G2308" s="31"/>
      <c r="H2308" s="31"/>
      <c r="I2308" s="31"/>
    </row>
    <row r="2309" spans="2:9" ht="15.75" x14ac:dyDescent="0.25">
      <c r="B2309" s="338"/>
      <c r="C2309" s="29" t="s">
        <v>2051</v>
      </c>
      <c r="D2309" s="29" t="s">
        <v>2122</v>
      </c>
      <c r="E2309" s="31"/>
      <c r="F2309" s="31"/>
      <c r="G2309" s="31"/>
      <c r="H2309" s="31"/>
      <c r="I2309" s="31"/>
    </row>
    <row r="2310" spans="2:9" ht="15.75" x14ac:dyDescent="0.25">
      <c r="B2310" s="338"/>
      <c r="C2310" s="29" t="s">
        <v>2051</v>
      </c>
      <c r="D2310" s="29" t="s">
        <v>2124</v>
      </c>
      <c r="E2310" s="31"/>
      <c r="F2310" s="31"/>
      <c r="G2310" s="31"/>
      <c r="H2310" s="31"/>
      <c r="I2310" s="31"/>
    </row>
    <row r="2311" spans="2:9" ht="15.75" x14ac:dyDescent="0.25">
      <c r="B2311" s="338"/>
      <c r="C2311" s="29" t="s">
        <v>2051</v>
      </c>
      <c r="D2311" s="29" t="s">
        <v>2129</v>
      </c>
      <c r="E2311" s="31"/>
      <c r="F2311" s="31"/>
      <c r="G2311" s="31"/>
      <c r="H2311" s="31"/>
      <c r="I2311" s="31"/>
    </row>
    <row r="2312" spans="2:9" ht="15.75" x14ac:dyDescent="0.25">
      <c r="B2312" s="338"/>
      <c r="C2312" s="29" t="s">
        <v>2051</v>
      </c>
      <c r="D2312" s="29" t="s">
        <v>2135</v>
      </c>
      <c r="E2312" s="31"/>
      <c r="F2312" s="31"/>
      <c r="G2312" s="31"/>
      <c r="H2312" s="31"/>
      <c r="I2312" s="31"/>
    </row>
    <row r="2313" spans="2:9" ht="15.75" x14ac:dyDescent="0.25">
      <c r="B2313" s="338"/>
      <c r="C2313" s="29" t="s">
        <v>2051</v>
      </c>
      <c r="D2313" s="29" t="s">
        <v>2140</v>
      </c>
      <c r="E2313" s="31"/>
      <c r="F2313" s="31"/>
      <c r="G2313" s="31"/>
      <c r="H2313" s="31"/>
      <c r="I2313" s="31"/>
    </row>
    <row r="2314" spans="2:9" ht="15.75" x14ac:dyDescent="0.25">
      <c r="B2314" s="338"/>
      <c r="C2314" s="29" t="s">
        <v>2052</v>
      </c>
      <c r="D2314" s="29" t="s">
        <v>43</v>
      </c>
      <c r="E2314" s="31"/>
      <c r="F2314" s="31"/>
      <c r="G2314" s="31"/>
      <c r="H2314" s="31"/>
      <c r="I2314" s="31"/>
    </row>
    <row r="2315" spans="2:9" ht="15.75" x14ac:dyDescent="0.25">
      <c r="B2315" s="338"/>
      <c r="C2315" s="29" t="s">
        <v>2052</v>
      </c>
      <c r="D2315" s="29" t="s">
        <v>1953</v>
      </c>
      <c r="E2315" s="31"/>
      <c r="F2315" s="31"/>
      <c r="G2315" s="31"/>
      <c r="H2315" s="31"/>
      <c r="I2315" s="31"/>
    </row>
    <row r="2316" spans="2:9" ht="15.75" x14ac:dyDescent="0.25">
      <c r="B2316" s="338"/>
      <c r="C2316" s="29" t="s">
        <v>2052</v>
      </c>
      <c r="D2316" s="29" t="s">
        <v>1726</v>
      </c>
      <c r="E2316" s="31"/>
      <c r="F2316" s="31"/>
      <c r="G2316" s="31"/>
      <c r="H2316" s="31"/>
      <c r="I2316" s="31"/>
    </row>
    <row r="2317" spans="2:9" ht="15.75" x14ac:dyDescent="0.25">
      <c r="B2317" s="338"/>
      <c r="C2317" s="29" t="s">
        <v>2052</v>
      </c>
      <c r="D2317" s="29" t="s">
        <v>1723</v>
      </c>
      <c r="E2317" s="31"/>
      <c r="F2317" s="31"/>
      <c r="G2317" s="31"/>
      <c r="H2317" s="31"/>
      <c r="I2317" s="31"/>
    </row>
    <row r="2318" spans="2:9" ht="15.75" x14ac:dyDescent="0.25">
      <c r="B2318" s="338"/>
      <c r="C2318" s="29" t="s">
        <v>2052</v>
      </c>
      <c r="D2318" s="29" t="s">
        <v>2087</v>
      </c>
      <c r="E2318" s="31"/>
      <c r="F2318" s="31"/>
      <c r="G2318" s="31"/>
      <c r="H2318" s="31"/>
      <c r="I2318" s="31"/>
    </row>
    <row r="2319" spans="2:9" ht="15.75" x14ac:dyDescent="0.25">
      <c r="B2319" s="338"/>
      <c r="C2319" s="29" t="s">
        <v>2052</v>
      </c>
      <c r="D2319" s="29" t="s">
        <v>1830</v>
      </c>
      <c r="E2319" s="31"/>
      <c r="F2319" s="31"/>
      <c r="G2319" s="31"/>
      <c r="H2319" s="31"/>
      <c r="I2319" s="31"/>
    </row>
    <row r="2320" spans="2:9" ht="15.75" x14ac:dyDescent="0.25">
      <c r="B2320" s="338"/>
      <c r="C2320" s="29" t="s">
        <v>2052</v>
      </c>
      <c r="D2320" s="29" t="s">
        <v>1754</v>
      </c>
      <c r="E2320" s="31"/>
      <c r="F2320" s="31"/>
      <c r="G2320" s="31"/>
      <c r="H2320" s="31"/>
      <c r="I2320" s="31"/>
    </row>
    <row r="2321" spans="2:9" ht="15.75" x14ac:dyDescent="0.25">
      <c r="B2321" s="338"/>
      <c r="C2321" s="29" t="s">
        <v>2052</v>
      </c>
      <c r="D2321" s="29" t="s">
        <v>1901</v>
      </c>
      <c r="E2321" s="31"/>
      <c r="F2321" s="31"/>
      <c r="G2321" s="31"/>
      <c r="H2321" s="31"/>
      <c r="I2321" s="31"/>
    </row>
    <row r="2322" spans="2:9" ht="15.75" x14ac:dyDescent="0.25">
      <c r="B2322" s="338"/>
      <c r="C2322" s="29" t="s">
        <v>2052</v>
      </c>
      <c r="D2322" s="29" t="s">
        <v>2085</v>
      </c>
      <c r="E2322" s="31"/>
      <c r="F2322" s="31"/>
      <c r="G2322" s="31"/>
      <c r="H2322" s="31"/>
      <c r="I2322" s="31"/>
    </row>
    <row r="2323" spans="2:9" ht="15.75" x14ac:dyDescent="0.25">
      <c r="B2323" s="338"/>
      <c r="C2323" s="29" t="s">
        <v>2052</v>
      </c>
      <c r="D2323" s="29" t="s">
        <v>1951</v>
      </c>
      <c r="E2323" s="31"/>
      <c r="F2323" s="31"/>
      <c r="G2323" s="31"/>
      <c r="H2323" s="31"/>
      <c r="I2323" s="31"/>
    </row>
    <row r="2324" spans="2:9" ht="15.75" x14ac:dyDescent="0.25">
      <c r="B2324" s="338"/>
      <c r="C2324" s="29" t="s">
        <v>2052</v>
      </c>
      <c r="D2324" s="29" t="s">
        <v>2056</v>
      </c>
      <c r="E2324" s="31"/>
      <c r="F2324" s="31"/>
      <c r="G2324" s="31"/>
      <c r="H2324" s="31"/>
      <c r="I2324" s="31"/>
    </row>
    <row r="2325" spans="2:9" ht="15.75" x14ac:dyDescent="0.25">
      <c r="B2325" s="338"/>
      <c r="C2325" s="29" t="s">
        <v>2052</v>
      </c>
      <c r="D2325" s="29" t="s">
        <v>2131</v>
      </c>
      <c r="E2325" s="31"/>
      <c r="F2325" s="31"/>
      <c r="G2325" s="31"/>
      <c r="H2325" s="31"/>
      <c r="I2325" s="31"/>
    </row>
    <row r="2326" spans="2:9" ht="15.75" x14ac:dyDescent="0.25">
      <c r="B2326" s="338"/>
      <c r="C2326" s="29" t="s">
        <v>2052</v>
      </c>
      <c r="D2326" s="29" t="s">
        <v>2065</v>
      </c>
      <c r="E2326" s="31"/>
      <c r="F2326" s="31"/>
      <c r="G2326" s="31"/>
      <c r="H2326" s="31"/>
      <c r="I2326" s="31"/>
    </row>
    <row r="2327" spans="2:9" ht="15.75" x14ac:dyDescent="0.25">
      <c r="B2327" s="338"/>
      <c r="C2327" s="29" t="s">
        <v>2052</v>
      </c>
      <c r="D2327" s="29" t="s">
        <v>2090</v>
      </c>
      <c r="E2327" s="31"/>
      <c r="F2327" s="31"/>
      <c r="G2327" s="31"/>
      <c r="H2327" s="31"/>
      <c r="I2327" s="31"/>
    </row>
    <row r="2328" spans="2:9" ht="15.75" x14ac:dyDescent="0.25">
      <c r="B2328" s="338"/>
      <c r="C2328" s="29" t="s">
        <v>2052</v>
      </c>
      <c r="D2328" s="29" t="s">
        <v>1960</v>
      </c>
      <c r="E2328" s="31"/>
      <c r="F2328" s="31"/>
      <c r="G2328" s="31"/>
      <c r="H2328" s="31"/>
      <c r="I2328" s="31"/>
    </row>
    <row r="2329" spans="2:9" ht="15.75" x14ac:dyDescent="0.25">
      <c r="B2329" s="338"/>
      <c r="C2329" s="29" t="s">
        <v>2052</v>
      </c>
      <c r="D2329" s="29" t="s">
        <v>2028</v>
      </c>
      <c r="E2329" s="31"/>
      <c r="F2329" s="31"/>
      <c r="G2329" s="31"/>
      <c r="H2329" s="31"/>
      <c r="I2329" s="31"/>
    </row>
    <row r="2330" spans="2:9" ht="15.75" x14ac:dyDescent="0.25">
      <c r="B2330" s="338"/>
      <c r="C2330" s="29" t="s">
        <v>2052</v>
      </c>
      <c r="D2330" s="29" t="s">
        <v>1963</v>
      </c>
      <c r="E2330" s="31"/>
      <c r="F2330" s="31"/>
      <c r="G2330" s="31"/>
      <c r="H2330" s="31"/>
      <c r="I2330" s="31"/>
    </row>
    <row r="2331" spans="2:9" ht="15.75" x14ac:dyDescent="0.25">
      <c r="B2331" s="338"/>
      <c r="C2331" s="29" t="s">
        <v>2052</v>
      </c>
      <c r="D2331" s="29" t="s">
        <v>1965</v>
      </c>
      <c r="E2331" s="31"/>
      <c r="F2331" s="31"/>
      <c r="G2331" s="31"/>
      <c r="H2331" s="31"/>
      <c r="I2331" s="31"/>
    </row>
    <row r="2332" spans="2:9" ht="15.75" x14ac:dyDescent="0.25">
      <c r="B2332" s="338"/>
      <c r="C2332" s="29" t="s">
        <v>2052</v>
      </c>
      <c r="D2332" s="29" t="s">
        <v>1971</v>
      </c>
      <c r="E2332" s="31"/>
      <c r="F2332" s="31"/>
      <c r="G2332" s="31"/>
      <c r="H2332" s="31"/>
      <c r="I2332" s="31"/>
    </row>
    <row r="2333" spans="2:9" ht="15.75" x14ac:dyDescent="0.25">
      <c r="B2333" s="338"/>
      <c r="C2333" s="29" t="s">
        <v>2052</v>
      </c>
      <c r="D2333" s="29" t="s">
        <v>1975</v>
      </c>
      <c r="E2333" s="31"/>
      <c r="F2333" s="31"/>
      <c r="G2333" s="31"/>
      <c r="H2333" s="31"/>
      <c r="I2333" s="31"/>
    </row>
    <row r="2334" spans="2:9" ht="15.75" x14ac:dyDescent="0.25">
      <c r="B2334" s="338"/>
      <c r="C2334" s="29" t="s">
        <v>2052</v>
      </c>
      <c r="D2334" s="29" t="s">
        <v>2113</v>
      </c>
      <c r="E2334" s="31"/>
      <c r="F2334" s="31"/>
      <c r="G2334" s="31"/>
      <c r="H2334" s="31"/>
      <c r="I2334" s="31"/>
    </row>
    <row r="2335" spans="2:9" ht="15.75" x14ac:dyDescent="0.25">
      <c r="B2335" s="338"/>
      <c r="C2335" s="29" t="s">
        <v>2052</v>
      </c>
      <c r="D2335" s="29" t="s">
        <v>1980</v>
      </c>
      <c r="E2335" s="31"/>
      <c r="F2335" s="31"/>
      <c r="G2335" s="31"/>
      <c r="H2335" s="31"/>
      <c r="I2335" s="31"/>
    </row>
    <row r="2336" spans="2:9" ht="15.75" x14ac:dyDescent="0.25">
      <c r="B2336" s="338"/>
      <c r="C2336" s="29" t="s">
        <v>2052</v>
      </c>
      <c r="D2336" s="29" t="s">
        <v>1982</v>
      </c>
      <c r="E2336" s="31"/>
      <c r="F2336" s="31"/>
      <c r="G2336" s="31"/>
      <c r="H2336" s="31"/>
      <c r="I2336" s="31"/>
    </row>
    <row r="2337" spans="2:9" ht="15.75" x14ac:dyDescent="0.25">
      <c r="B2337" s="338"/>
      <c r="C2337" s="29" t="s">
        <v>2052</v>
      </c>
      <c r="D2337" s="29" t="s">
        <v>1987</v>
      </c>
      <c r="E2337" s="31"/>
      <c r="F2337" s="31"/>
      <c r="G2337" s="31"/>
      <c r="H2337" s="31"/>
      <c r="I2337" s="31"/>
    </row>
    <row r="2338" spans="2:9" ht="15.75" x14ac:dyDescent="0.25">
      <c r="B2338" s="338"/>
      <c r="C2338" s="29" t="s">
        <v>2052</v>
      </c>
      <c r="D2338" s="29" t="s">
        <v>1990</v>
      </c>
      <c r="E2338" s="31"/>
      <c r="F2338" s="31"/>
      <c r="G2338" s="31"/>
      <c r="H2338" s="31"/>
      <c r="I2338" s="31"/>
    </row>
    <row r="2339" spans="2:9" ht="15.75" x14ac:dyDescent="0.25">
      <c r="B2339" s="338"/>
      <c r="C2339" s="29" t="s">
        <v>2052</v>
      </c>
      <c r="D2339" s="29" t="s">
        <v>2115</v>
      </c>
      <c r="E2339" s="31"/>
      <c r="F2339" s="31"/>
      <c r="G2339" s="31"/>
      <c r="H2339" s="31"/>
      <c r="I2339" s="31"/>
    </row>
    <row r="2340" spans="2:9" ht="15.75" x14ac:dyDescent="0.25">
      <c r="B2340" s="338"/>
      <c r="C2340" s="29" t="s">
        <v>2052</v>
      </c>
      <c r="D2340" s="29" t="s">
        <v>1992</v>
      </c>
      <c r="E2340" s="31"/>
      <c r="F2340" s="31"/>
      <c r="G2340" s="31"/>
      <c r="H2340" s="31"/>
      <c r="I2340" s="31"/>
    </row>
    <row r="2341" spans="2:9" ht="15.75" x14ac:dyDescent="0.25">
      <c r="B2341" s="338"/>
      <c r="C2341" s="29" t="s">
        <v>2052</v>
      </c>
      <c r="D2341" s="29" t="s">
        <v>1997</v>
      </c>
      <c r="E2341" s="31"/>
      <c r="F2341" s="31"/>
      <c r="G2341" s="31"/>
      <c r="H2341" s="31"/>
      <c r="I2341" s="31"/>
    </row>
    <row r="2342" spans="2:9" ht="15.75" x14ac:dyDescent="0.25">
      <c r="B2342" s="338"/>
      <c r="C2342" s="29" t="s">
        <v>2052</v>
      </c>
      <c r="D2342" s="29" t="s">
        <v>2000</v>
      </c>
      <c r="E2342" s="31"/>
      <c r="F2342" s="31"/>
      <c r="G2342" s="31"/>
      <c r="H2342" s="31"/>
      <c r="I2342" s="31"/>
    </row>
    <row r="2343" spans="2:9" ht="15.75" x14ac:dyDescent="0.25">
      <c r="B2343" s="338"/>
      <c r="C2343" s="29" t="s">
        <v>2052</v>
      </c>
      <c r="D2343" s="29" t="s">
        <v>2002</v>
      </c>
      <c r="E2343" s="31"/>
      <c r="F2343" s="31"/>
      <c r="G2343" s="31"/>
      <c r="H2343" s="31"/>
      <c r="I2343" s="31"/>
    </row>
    <row r="2344" spans="2:9" ht="15.75" x14ac:dyDescent="0.25">
      <c r="B2344" s="338"/>
      <c r="C2344" s="29" t="s">
        <v>2052</v>
      </c>
      <c r="D2344" s="29" t="s">
        <v>2004</v>
      </c>
      <c r="E2344" s="31"/>
      <c r="F2344" s="31"/>
      <c r="G2344" s="31"/>
      <c r="H2344" s="31"/>
      <c r="I2344" s="31"/>
    </row>
    <row r="2345" spans="2:9" ht="15.75" x14ac:dyDescent="0.25">
      <c r="B2345" s="338"/>
      <c r="C2345" s="29" t="s">
        <v>2052</v>
      </c>
      <c r="D2345" s="29" t="s">
        <v>2006</v>
      </c>
      <c r="E2345" s="31"/>
      <c r="F2345" s="31"/>
      <c r="G2345" s="31"/>
      <c r="H2345" s="31"/>
      <c r="I2345" s="31"/>
    </row>
    <row r="2346" spans="2:9" ht="15.75" x14ac:dyDescent="0.25">
      <c r="B2346" s="338"/>
      <c r="C2346" s="29" t="s">
        <v>2052</v>
      </c>
      <c r="D2346" s="29" t="s">
        <v>2133</v>
      </c>
      <c r="E2346" s="31"/>
      <c r="F2346" s="31"/>
      <c r="G2346" s="31"/>
      <c r="H2346" s="31"/>
      <c r="I2346" s="31"/>
    </row>
    <row r="2347" spans="2:9" ht="15.75" x14ac:dyDescent="0.25">
      <c r="B2347" s="338"/>
      <c r="C2347" s="29" t="s">
        <v>2052</v>
      </c>
      <c r="D2347" s="29" t="s">
        <v>2137</v>
      </c>
      <c r="E2347" s="31"/>
      <c r="F2347" s="31"/>
      <c r="G2347" s="31"/>
      <c r="H2347" s="31"/>
      <c r="I2347" s="31"/>
    </row>
    <row r="2348" spans="2:9" ht="15.75" x14ac:dyDescent="0.25">
      <c r="B2348" s="338"/>
      <c r="C2348" s="29" t="s">
        <v>2052</v>
      </c>
      <c r="D2348" s="29" t="s">
        <v>2015</v>
      </c>
      <c r="E2348" s="31"/>
      <c r="F2348" s="31"/>
      <c r="G2348" s="31"/>
      <c r="H2348" s="31"/>
      <c r="I2348" s="31"/>
    </row>
    <row r="2349" spans="2:9" ht="15.75" x14ac:dyDescent="0.25">
      <c r="B2349" s="338"/>
      <c r="C2349" s="29" t="s">
        <v>2052</v>
      </c>
      <c r="D2349" s="29" t="s">
        <v>2017</v>
      </c>
      <c r="E2349" s="31"/>
      <c r="F2349" s="31"/>
      <c r="G2349" s="31"/>
      <c r="H2349" s="31"/>
      <c r="I2349" s="31"/>
    </row>
    <row r="2350" spans="2:9" ht="15.75" x14ac:dyDescent="0.25">
      <c r="B2350" s="338"/>
      <c r="C2350" s="29" t="s">
        <v>2052</v>
      </c>
      <c r="D2350" s="29" t="s">
        <v>2019</v>
      </c>
      <c r="E2350" s="31"/>
      <c r="F2350" s="31"/>
      <c r="G2350" s="31"/>
      <c r="H2350" s="31"/>
      <c r="I2350" s="31"/>
    </row>
    <row r="2351" spans="2:9" ht="15.75" x14ac:dyDescent="0.25">
      <c r="B2351" s="338"/>
      <c r="C2351" s="29" t="s">
        <v>2052</v>
      </c>
      <c r="D2351" s="29" t="s">
        <v>2021</v>
      </c>
      <c r="E2351" s="31"/>
      <c r="F2351" s="31"/>
      <c r="G2351" s="31"/>
      <c r="H2351" s="31"/>
      <c r="I2351" s="31"/>
    </row>
    <row r="2352" spans="2:9" ht="15.75" x14ac:dyDescent="0.25">
      <c r="B2352" s="338"/>
      <c r="C2352" s="29" t="s">
        <v>2052</v>
      </c>
      <c r="D2352" s="29" t="s">
        <v>2030</v>
      </c>
      <c r="E2352" s="31"/>
      <c r="F2352" s="31"/>
      <c r="G2352" s="31"/>
      <c r="H2352" s="31"/>
      <c r="I2352" s="31"/>
    </row>
    <row r="2353" spans="2:9" ht="15.75" x14ac:dyDescent="0.25">
      <c r="B2353" s="338"/>
      <c r="C2353" s="29" t="s">
        <v>2052</v>
      </c>
      <c r="D2353" s="29" t="s">
        <v>2032</v>
      </c>
      <c r="E2353" s="31"/>
      <c r="F2353" s="31"/>
      <c r="G2353" s="31"/>
      <c r="H2353" s="31"/>
      <c r="I2353" s="31"/>
    </row>
    <row r="2354" spans="2:9" ht="15.75" x14ac:dyDescent="0.25">
      <c r="B2354" s="338"/>
      <c r="C2354" s="29" t="s">
        <v>2052</v>
      </c>
      <c r="D2354" s="29" t="s">
        <v>2034</v>
      </c>
      <c r="E2354" s="31"/>
      <c r="F2354" s="31"/>
      <c r="G2354" s="31"/>
      <c r="H2354" s="31"/>
      <c r="I2354" s="31"/>
    </row>
    <row r="2355" spans="2:9" ht="15.75" x14ac:dyDescent="0.25">
      <c r="B2355" s="338"/>
      <c r="C2355" s="29" t="s">
        <v>2052</v>
      </c>
      <c r="D2355" s="29" t="s">
        <v>2036</v>
      </c>
      <c r="E2355" s="31"/>
      <c r="F2355" s="31"/>
      <c r="G2355" s="31"/>
      <c r="H2355" s="31"/>
      <c r="I2355" s="31"/>
    </row>
    <row r="2356" spans="2:9" ht="15.75" x14ac:dyDescent="0.25">
      <c r="B2356" s="338"/>
      <c r="C2356" s="29" t="s">
        <v>2052</v>
      </c>
      <c r="D2356" s="29" t="s">
        <v>2038</v>
      </c>
      <c r="E2356" s="31"/>
      <c r="F2356" s="31"/>
      <c r="G2356" s="31"/>
      <c r="H2356" s="31"/>
      <c r="I2356" s="31"/>
    </row>
    <row r="2357" spans="2:9" ht="15.75" x14ac:dyDescent="0.25">
      <c r="B2357" s="338"/>
      <c r="C2357" s="29" t="s">
        <v>2052</v>
      </c>
      <c r="D2357" s="29" t="s">
        <v>2040</v>
      </c>
      <c r="E2357" s="31"/>
      <c r="F2357" s="31"/>
      <c r="G2357" s="31"/>
      <c r="H2357" s="31"/>
      <c r="I2357" s="31"/>
    </row>
    <row r="2358" spans="2:9" ht="15.75" x14ac:dyDescent="0.25">
      <c r="B2358" s="338"/>
      <c r="C2358" s="29" t="s">
        <v>2052</v>
      </c>
      <c r="D2358" s="29" t="s">
        <v>2043</v>
      </c>
      <c r="E2358" s="31"/>
      <c r="F2358" s="31"/>
      <c r="G2358" s="31"/>
      <c r="H2358" s="31"/>
      <c r="I2358" s="31"/>
    </row>
    <row r="2359" spans="2:9" ht="15.75" x14ac:dyDescent="0.25">
      <c r="B2359" s="338"/>
      <c r="C2359" s="29" t="s">
        <v>2052</v>
      </c>
      <c r="D2359" s="29" t="s">
        <v>2059</v>
      </c>
      <c r="E2359" s="31"/>
      <c r="F2359" s="31"/>
      <c r="G2359" s="31"/>
      <c r="H2359" s="31"/>
      <c r="I2359" s="31"/>
    </row>
    <row r="2360" spans="2:9" ht="15.75" x14ac:dyDescent="0.25">
      <c r="B2360" s="338"/>
      <c r="C2360" s="29" t="s">
        <v>2052</v>
      </c>
      <c r="D2360" s="29" t="s">
        <v>2061</v>
      </c>
      <c r="E2360" s="31"/>
      <c r="F2360" s="31"/>
      <c r="G2360" s="31"/>
      <c r="H2360" s="31"/>
      <c r="I2360" s="31"/>
    </row>
    <row r="2361" spans="2:9" ht="15.75" x14ac:dyDescent="0.25">
      <c r="B2361" s="338"/>
      <c r="C2361" s="29" t="s">
        <v>2052</v>
      </c>
      <c r="D2361" s="29" t="s">
        <v>2063</v>
      </c>
      <c r="E2361" s="31"/>
      <c r="F2361" s="31"/>
      <c r="G2361" s="31"/>
      <c r="H2361" s="31"/>
      <c r="I2361" s="31"/>
    </row>
    <row r="2362" spans="2:9" ht="15.75" x14ac:dyDescent="0.25">
      <c r="B2362" s="338"/>
      <c r="C2362" s="29" t="s">
        <v>2052</v>
      </c>
      <c r="D2362" s="29" t="s">
        <v>2067</v>
      </c>
      <c r="E2362" s="31"/>
      <c r="F2362" s="31"/>
      <c r="G2362" s="31"/>
      <c r="H2362" s="31"/>
      <c r="I2362" s="31"/>
    </row>
    <row r="2363" spans="2:9" ht="15.75" x14ac:dyDescent="0.25">
      <c r="B2363" s="338"/>
      <c r="C2363" s="29" t="s">
        <v>2052</v>
      </c>
      <c r="D2363" s="29" t="s">
        <v>2069</v>
      </c>
      <c r="E2363" s="31"/>
      <c r="F2363" s="31"/>
      <c r="G2363" s="31"/>
      <c r="H2363" s="31"/>
      <c r="I2363" s="31"/>
    </row>
    <row r="2364" spans="2:9" ht="15.75" x14ac:dyDescent="0.25">
      <c r="B2364" s="338"/>
      <c r="C2364" s="29" t="s">
        <v>2052</v>
      </c>
      <c r="D2364" s="29" t="s">
        <v>2071</v>
      </c>
      <c r="E2364" s="31"/>
      <c r="F2364" s="31"/>
      <c r="G2364" s="31"/>
      <c r="H2364" s="31"/>
      <c r="I2364" s="31"/>
    </row>
    <row r="2365" spans="2:9" ht="15.75" x14ac:dyDescent="0.25">
      <c r="B2365" s="338"/>
      <c r="C2365" s="29" t="s">
        <v>2052</v>
      </c>
      <c r="D2365" s="29" t="s">
        <v>2073</v>
      </c>
      <c r="E2365" s="31"/>
      <c r="F2365" s="31"/>
      <c r="G2365" s="31"/>
      <c r="H2365" s="31"/>
      <c r="I2365" s="31"/>
    </row>
    <row r="2366" spans="2:9" ht="15.75" x14ac:dyDescent="0.25">
      <c r="B2366" s="338"/>
      <c r="C2366" s="29" t="s">
        <v>2052</v>
      </c>
      <c r="D2366" s="29" t="s">
        <v>2075</v>
      </c>
      <c r="E2366" s="31"/>
      <c r="F2366" s="31"/>
      <c r="G2366" s="31"/>
      <c r="H2366" s="31"/>
      <c r="I2366" s="31"/>
    </row>
    <row r="2367" spans="2:9" ht="15.75" x14ac:dyDescent="0.25">
      <c r="B2367" s="338"/>
      <c r="C2367" s="29" t="s">
        <v>2052</v>
      </c>
      <c r="D2367" s="29" t="s">
        <v>2077</v>
      </c>
      <c r="E2367" s="31"/>
      <c r="F2367" s="31"/>
      <c r="G2367" s="31"/>
      <c r="H2367" s="31"/>
      <c r="I2367" s="31"/>
    </row>
    <row r="2368" spans="2:9" ht="15.75" x14ac:dyDescent="0.25">
      <c r="B2368" s="338"/>
      <c r="C2368" s="29" t="s">
        <v>2052</v>
      </c>
      <c r="D2368" s="29" t="s">
        <v>2079</v>
      </c>
      <c r="E2368" s="31"/>
      <c r="F2368" s="31"/>
      <c r="G2368" s="31"/>
      <c r="H2368" s="31"/>
      <c r="I2368" s="31"/>
    </row>
    <row r="2369" spans="2:9" ht="15.75" x14ac:dyDescent="0.25">
      <c r="B2369" s="338"/>
      <c r="C2369" s="29" t="s">
        <v>2052</v>
      </c>
      <c r="D2369" s="29" t="s">
        <v>2082</v>
      </c>
      <c r="E2369" s="31"/>
      <c r="F2369" s="31"/>
      <c r="G2369" s="31"/>
      <c r="H2369" s="31"/>
      <c r="I2369" s="31"/>
    </row>
    <row r="2370" spans="2:9" ht="15.75" x14ac:dyDescent="0.25">
      <c r="B2370" s="338"/>
      <c r="C2370" s="29" t="s">
        <v>2052</v>
      </c>
      <c r="D2370" s="29" t="s">
        <v>2084</v>
      </c>
      <c r="E2370" s="31"/>
      <c r="F2370" s="31"/>
      <c r="G2370" s="31"/>
      <c r="H2370" s="31"/>
      <c r="I2370" s="31"/>
    </row>
    <row r="2371" spans="2:9" ht="15.75" x14ac:dyDescent="0.25">
      <c r="B2371" s="338"/>
      <c r="C2371" s="29" t="s">
        <v>2052</v>
      </c>
      <c r="D2371" s="29" t="s">
        <v>2089</v>
      </c>
      <c r="E2371" s="31"/>
      <c r="F2371" s="31"/>
      <c r="G2371" s="31"/>
      <c r="H2371" s="31"/>
      <c r="I2371" s="31"/>
    </row>
    <row r="2372" spans="2:9" ht="15.75" x14ac:dyDescent="0.25">
      <c r="B2372" s="338"/>
      <c r="C2372" s="29" t="s">
        <v>2052</v>
      </c>
      <c r="D2372" s="29" t="s">
        <v>2119</v>
      </c>
      <c r="E2372" s="31"/>
      <c r="F2372" s="31"/>
      <c r="G2372" s="31"/>
      <c r="H2372" s="31"/>
      <c r="I2372" s="31"/>
    </row>
    <row r="2373" spans="2:9" ht="15.75" x14ac:dyDescent="0.25">
      <c r="B2373" s="338"/>
      <c r="C2373" s="29" t="s">
        <v>2052</v>
      </c>
      <c r="D2373" s="29" t="s">
        <v>2122</v>
      </c>
      <c r="E2373" s="31"/>
      <c r="F2373" s="31"/>
      <c r="G2373" s="31"/>
      <c r="H2373" s="31"/>
      <c r="I2373" s="31"/>
    </row>
    <row r="2374" spans="2:9" ht="15.75" x14ac:dyDescent="0.25">
      <c r="B2374" s="338"/>
      <c r="C2374" s="29" t="s">
        <v>2052</v>
      </c>
      <c r="D2374" s="29" t="s">
        <v>2124</v>
      </c>
      <c r="E2374" s="31"/>
      <c r="F2374" s="31"/>
      <c r="G2374" s="31"/>
      <c r="H2374" s="31"/>
      <c r="I2374" s="31"/>
    </row>
    <row r="2375" spans="2:9" ht="15.75" x14ac:dyDescent="0.25">
      <c r="B2375" s="338"/>
      <c r="C2375" s="29" t="s">
        <v>2052</v>
      </c>
      <c r="D2375" s="29" t="s">
        <v>2129</v>
      </c>
      <c r="E2375" s="31"/>
      <c r="F2375" s="31"/>
      <c r="G2375" s="31"/>
      <c r="H2375" s="31"/>
      <c r="I2375" s="31"/>
    </row>
    <row r="2376" spans="2:9" ht="15.75" x14ac:dyDescent="0.25">
      <c r="B2376" s="338"/>
      <c r="C2376" s="29" t="s">
        <v>2052</v>
      </c>
      <c r="D2376" s="29" t="s">
        <v>2135</v>
      </c>
      <c r="E2376" s="31"/>
      <c r="F2376" s="31"/>
      <c r="G2376" s="31"/>
      <c r="H2376" s="31"/>
      <c r="I2376" s="31"/>
    </row>
    <row r="2377" spans="2:9" ht="15.75" x14ac:dyDescent="0.25">
      <c r="B2377" s="338"/>
      <c r="C2377" s="29" t="s">
        <v>2052</v>
      </c>
      <c r="D2377" s="29" t="s">
        <v>2140</v>
      </c>
      <c r="E2377" s="31"/>
      <c r="F2377" s="31"/>
      <c r="G2377" s="31"/>
      <c r="H2377" s="31"/>
      <c r="I2377" s="31"/>
    </row>
    <row r="2378" spans="2:9" ht="15.75" x14ac:dyDescent="0.25">
      <c r="B2378" s="338"/>
      <c r="C2378" s="29" t="s">
        <v>2053</v>
      </c>
      <c r="D2378" s="29" t="s">
        <v>43</v>
      </c>
      <c r="E2378" s="31"/>
      <c r="F2378" s="31"/>
      <c r="G2378" s="31"/>
      <c r="H2378" s="31"/>
      <c r="I2378" s="31"/>
    </row>
    <row r="2379" spans="2:9" ht="15.75" x14ac:dyDescent="0.25">
      <c r="B2379" s="338"/>
      <c r="C2379" s="29" t="s">
        <v>2053</v>
      </c>
      <c r="D2379" s="29" t="s">
        <v>1953</v>
      </c>
      <c r="E2379" s="31"/>
      <c r="F2379" s="31"/>
      <c r="G2379" s="31"/>
      <c r="H2379" s="31"/>
      <c r="I2379" s="31"/>
    </row>
    <row r="2380" spans="2:9" ht="15.75" x14ac:dyDescent="0.25">
      <c r="B2380" s="338"/>
      <c r="C2380" s="29" t="s">
        <v>2053</v>
      </c>
      <c r="D2380" s="29" t="s">
        <v>1726</v>
      </c>
      <c r="E2380" s="31"/>
      <c r="F2380" s="31"/>
      <c r="G2380" s="31"/>
      <c r="H2380" s="31"/>
      <c r="I2380" s="31"/>
    </row>
    <row r="2381" spans="2:9" ht="15.75" x14ac:dyDescent="0.25">
      <c r="B2381" s="338"/>
      <c r="C2381" s="29" t="s">
        <v>2053</v>
      </c>
      <c r="D2381" s="29" t="s">
        <v>1723</v>
      </c>
      <c r="E2381" s="31"/>
      <c r="F2381" s="31"/>
      <c r="G2381" s="31"/>
      <c r="H2381" s="31"/>
      <c r="I2381" s="31"/>
    </row>
    <row r="2382" spans="2:9" ht="15.75" x14ac:dyDescent="0.25">
      <c r="B2382" s="338"/>
      <c r="C2382" s="29" t="s">
        <v>2053</v>
      </c>
      <c r="D2382" s="29" t="s">
        <v>2087</v>
      </c>
      <c r="E2382" s="31"/>
      <c r="F2382" s="31"/>
      <c r="G2382" s="31"/>
      <c r="H2382" s="31"/>
      <c r="I2382" s="31"/>
    </row>
    <row r="2383" spans="2:9" ht="15.75" x14ac:dyDescent="0.25">
      <c r="B2383" s="338"/>
      <c r="C2383" s="29" t="s">
        <v>2053</v>
      </c>
      <c r="D2383" s="29" t="s">
        <v>1830</v>
      </c>
      <c r="E2383" s="31"/>
      <c r="F2383" s="31"/>
      <c r="G2383" s="31"/>
      <c r="H2383" s="31"/>
      <c r="I2383" s="31"/>
    </row>
    <row r="2384" spans="2:9" ht="15.75" x14ac:dyDescent="0.25">
      <c r="B2384" s="338"/>
      <c r="C2384" s="29" t="s">
        <v>2053</v>
      </c>
      <c r="D2384" s="29" t="s">
        <v>1754</v>
      </c>
      <c r="E2384" s="31"/>
      <c r="F2384" s="31"/>
      <c r="G2384" s="31"/>
      <c r="H2384" s="31"/>
      <c r="I2384" s="31"/>
    </row>
    <row r="2385" spans="2:9" ht="15.75" x14ac:dyDescent="0.25">
      <c r="B2385" s="338"/>
      <c r="C2385" s="29" t="s">
        <v>2053</v>
      </c>
      <c r="D2385" s="29" t="s">
        <v>1901</v>
      </c>
      <c r="E2385" s="31"/>
      <c r="F2385" s="31"/>
      <c r="G2385" s="31"/>
      <c r="H2385" s="31"/>
      <c r="I2385" s="31"/>
    </row>
    <row r="2386" spans="2:9" ht="15.75" x14ac:dyDescent="0.25">
      <c r="B2386" s="338"/>
      <c r="C2386" s="29" t="s">
        <v>2053</v>
      </c>
      <c r="D2386" s="29" t="s">
        <v>2085</v>
      </c>
      <c r="E2386" s="31"/>
      <c r="F2386" s="31"/>
      <c r="G2386" s="31"/>
      <c r="H2386" s="31"/>
      <c r="I2386" s="31"/>
    </row>
    <row r="2387" spans="2:9" ht="15.75" x14ac:dyDescent="0.25">
      <c r="B2387" s="338"/>
      <c r="C2387" s="29" t="s">
        <v>2053</v>
      </c>
      <c r="D2387" s="29" t="s">
        <v>1951</v>
      </c>
      <c r="E2387" s="31"/>
      <c r="F2387" s="31"/>
      <c r="G2387" s="31"/>
      <c r="H2387" s="31"/>
      <c r="I2387" s="31"/>
    </row>
    <row r="2388" spans="2:9" ht="15.75" x14ac:dyDescent="0.25">
      <c r="B2388" s="338"/>
      <c r="C2388" s="29" t="s">
        <v>2053</v>
      </c>
      <c r="D2388" s="29" t="s">
        <v>2056</v>
      </c>
      <c r="E2388" s="31"/>
      <c r="F2388" s="31"/>
      <c r="G2388" s="31"/>
      <c r="H2388" s="31"/>
      <c r="I2388" s="31"/>
    </row>
    <row r="2389" spans="2:9" ht="15.75" x14ac:dyDescent="0.25">
      <c r="B2389" s="338"/>
      <c r="C2389" s="29" t="s">
        <v>2053</v>
      </c>
      <c r="D2389" s="29" t="s">
        <v>2131</v>
      </c>
      <c r="E2389" s="31"/>
      <c r="F2389" s="31"/>
      <c r="G2389" s="31"/>
      <c r="H2389" s="31"/>
      <c r="I2389" s="31"/>
    </row>
    <row r="2390" spans="2:9" ht="15.75" x14ac:dyDescent="0.25">
      <c r="B2390" s="338"/>
      <c r="C2390" s="29" t="s">
        <v>2053</v>
      </c>
      <c r="D2390" s="29" t="s">
        <v>2065</v>
      </c>
      <c r="E2390" s="31"/>
      <c r="F2390" s="31"/>
      <c r="G2390" s="31"/>
      <c r="H2390" s="31"/>
      <c r="I2390" s="31"/>
    </row>
    <row r="2391" spans="2:9" ht="15.75" x14ac:dyDescent="0.25">
      <c r="B2391" s="338"/>
      <c r="C2391" s="29" t="s">
        <v>2053</v>
      </c>
      <c r="D2391" s="29" t="s">
        <v>2090</v>
      </c>
      <c r="E2391" s="31"/>
      <c r="F2391" s="31"/>
      <c r="G2391" s="31"/>
      <c r="H2391" s="31"/>
      <c r="I2391" s="31"/>
    </row>
    <row r="2392" spans="2:9" ht="15.75" x14ac:dyDescent="0.25">
      <c r="B2392" s="338"/>
      <c r="C2392" s="29" t="s">
        <v>2053</v>
      </c>
      <c r="D2392" s="29" t="s">
        <v>1960</v>
      </c>
      <c r="E2392" s="31"/>
      <c r="F2392" s="31"/>
      <c r="G2392" s="31"/>
      <c r="H2392" s="31"/>
      <c r="I2392" s="31"/>
    </row>
    <row r="2393" spans="2:9" ht="15.75" x14ac:dyDescent="0.25">
      <c r="B2393" s="338"/>
      <c r="C2393" s="29" t="s">
        <v>2053</v>
      </c>
      <c r="D2393" s="29" t="s">
        <v>2028</v>
      </c>
      <c r="E2393" s="31"/>
      <c r="F2393" s="31"/>
      <c r="G2393" s="31"/>
      <c r="H2393" s="31"/>
      <c r="I2393" s="31"/>
    </row>
    <row r="2394" spans="2:9" ht="15.75" x14ac:dyDescent="0.25">
      <c r="B2394" s="338"/>
      <c r="C2394" s="29" t="s">
        <v>2053</v>
      </c>
      <c r="D2394" s="29" t="s">
        <v>1963</v>
      </c>
      <c r="E2394" s="31"/>
      <c r="F2394" s="31"/>
      <c r="G2394" s="31"/>
      <c r="H2394" s="31"/>
      <c r="I2394" s="31"/>
    </row>
    <row r="2395" spans="2:9" ht="15.75" x14ac:dyDescent="0.25">
      <c r="B2395" s="338"/>
      <c r="C2395" s="29" t="s">
        <v>2053</v>
      </c>
      <c r="D2395" s="29" t="s">
        <v>1965</v>
      </c>
      <c r="E2395" s="31"/>
      <c r="F2395" s="31"/>
      <c r="G2395" s="31"/>
      <c r="H2395" s="31"/>
      <c r="I2395" s="31"/>
    </row>
    <row r="2396" spans="2:9" ht="15.75" x14ac:dyDescent="0.25">
      <c r="B2396" s="338"/>
      <c r="C2396" s="29" t="s">
        <v>2053</v>
      </c>
      <c r="D2396" s="29" t="s">
        <v>1971</v>
      </c>
      <c r="E2396" s="31"/>
      <c r="F2396" s="31"/>
      <c r="G2396" s="31"/>
      <c r="H2396" s="31"/>
      <c r="I2396" s="31"/>
    </row>
    <row r="2397" spans="2:9" ht="15.75" x14ac:dyDescent="0.25">
      <c r="B2397" s="338"/>
      <c r="C2397" s="29" t="s">
        <v>2053</v>
      </c>
      <c r="D2397" s="29" t="s">
        <v>1975</v>
      </c>
      <c r="E2397" s="31"/>
      <c r="F2397" s="31"/>
      <c r="G2397" s="31"/>
      <c r="H2397" s="31"/>
      <c r="I2397" s="31"/>
    </row>
    <row r="2398" spans="2:9" ht="15.75" x14ac:dyDescent="0.25">
      <c r="B2398" s="338"/>
      <c r="C2398" s="29" t="s">
        <v>2053</v>
      </c>
      <c r="D2398" s="29" t="s">
        <v>2113</v>
      </c>
      <c r="E2398" s="31"/>
      <c r="F2398" s="31"/>
      <c r="G2398" s="31"/>
      <c r="H2398" s="31"/>
      <c r="I2398" s="31"/>
    </row>
    <row r="2399" spans="2:9" ht="15.75" x14ac:dyDescent="0.25">
      <c r="B2399" s="338"/>
      <c r="C2399" s="29" t="s">
        <v>2053</v>
      </c>
      <c r="D2399" s="29" t="s">
        <v>1980</v>
      </c>
      <c r="E2399" s="31"/>
      <c r="F2399" s="31"/>
      <c r="G2399" s="31"/>
      <c r="H2399" s="31"/>
      <c r="I2399" s="31"/>
    </row>
    <row r="2400" spans="2:9" ht="15.75" x14ac:dyDescent="0.25">
      <c r="B2400" s="338"/>
      <c r="C2400" s="29" t="s">
        <v>2053</v>
      </c>
      <c r="D2400" s="29" t="s">
        <v>1982</v>
      </c>
      <c r="E2400" s="31"/>
      <c r="F2400" s="31"/>
      <c r="G2400" s="31"/>
      <c r="H2400" s="31"/>
      <c r="I2400" s="31"/>
    </row>
    <row r="2401" spans="2:9" ht="15.75" x14ac:dyDescent="0.25">
      <c r="B2401" s="338"/>
      <c r="C2401" s="29" t="s">
        <v>2053</v>
      </c>
      <c r="D2401" s="29" t="s">
        <v>1987</v>
      </c>
      <c r="E2401" s="31"/>
      <c r="F2401" s="31"/>
      <c r="G2401" s="31"/>
      <c r="H2401" s="31"/>
      <c r="I2401" s="31"/>
    </row>
    <row r="2402" spans="2:9" ht="15.75" x14ac:dyDescent="0.25">
      <c r="B2402" s="338"/>
      <c r="C2402" s="29" t="s">
        <v>2053</v>
      </c>
      <c r="D2402" s="29" t="s">
        <v>1990</v>
      </c>
      <c r="E2402" s="31"/>
      <c r="F2402" s="31"/>
      <c r="G2402" s="31"/>
      <c r="H2402" s="31"/>
      <c r="I2402" s="31"/>
    </row>
    <row r="2403" spans="2:9" ht="15.75" x14ac:dyDescent="0.25">
      <c r="B2403" s="338"/>
      <c r="C2403" s="29" t="s">
        <v>2053</v>
      </c>
      <c r="D2403" s="29" t="s">
        <v>2115</v>
      </c>
      <c r="E2403" s="31"/>
      <c r="F2403" s="31"/>
      <c r="G2403" s="31"/>
      <c r="H2403" s="31"/>
      <c r="I2403" s="31"/>
    </row>
    <row r="2404" spans="2:9" ht="15.75" x14ac:dyDescent="0.25">
      <c r="B2404" s="338"/>
      <c r="C2404" s="29" t="s">
        <v>2053</v>
      </c>
      <c r="D2404" s="29" t="s">
        <v>1992</v>
      </c>
      <c r="E2404" s="31"/>
      <c r="F2404" s="31"/>
      <c r="G2404" s="31"/>
      <c r="H2404" s="31"/>
      <c r="I2404" s="31"/>
    </row>
    <row r="2405" spans="2:9" ht="15.75" x14ac:dyDescent="0.25">
      <c r="B2405" s="338"/>
      <c r="C2405" s="29" t="s">
        <v>2053</v>
      </c>
      <c r="D2405" s="29" t="s">
        <v>1997</v>
      </c>
      <c r="E2405" s="31"/>
      <c r="F2405" s="31"/>
      <c r="G2405" s="31"/>
      <c r="H2405" s="31"/>
      <c r="I2405" s="31"/>
    </row>
    <row r="2406" spans="2:9" ht="15.75" x14ac:dyDescent="0.25">
      <c r="B2406" s="338"/>
      <c r="C2406" s="29" t="s">
        <v>2053</v>
      </c>
      <c r="D2406" s="29" t="s">
        <v>2000</v>
      </c>
      <c r="E2406" s="31"/>
      <c r="F2406" s="31"/>
      <c r="G2406" s="31"/>
      <c r="H2406" s="31"/>
      <c r="I2406" s="31"/>
    </row>
    <row r="2407" spans="2:9" ht="15.75" x14ac:dyDescent="0.25">
      <c r="B2407" s="338"/>
      <c r="C2407" s="29" t="s">
        <v>2053</v>
      </c>
      <c r="D2407" s="29" t="s">
        <v>2002</v>
      </c>
      <c r="E2407" s="31"/>
      <c r="F2407" s="31"/>
      <c r="G2407" s="31"/>
      <c r="H2407" s="31"/>
      <c r="I2407" s="31"/>
    </row>
    <row r="2408" spans="2:9" ht="15.75" x14ac:dyDescent="0.25">
      <c r="B2408" s="338"/>
      <c r="C2408" s="29" t="s">
        <v>2053</v>
      </c>
      <c r="D2408" s="29" t="s">
        <v>2004</v>
      </c>
      <c r="E2408" s="31"/>
      <c r="F2408" s="31"/>
      <c r="G2408" s="31"/>
      <c r="H2408" s="31"/>
      <c r="I2408" s="31"/>
    </row>
    <row r="2409" spans="2:9" ht="15.75" x14ac:dyDescent="0.25">
      <c r="B2409" s="338"/>
      <c r="C2409" s="29" t="s">
        <v>2053</v>
      </c>
      <c r="D2409" s="29" t="s">
        <v>2006</v>
      </c>
      <c r="E2409" s="31"/>
      <c r="F2409" s="31"/>
      <c r="G2409" s="31"/>
      <c r="H2409" s="31"/>
      <c r="I2409" s="31"/>
    </row>
    <row r="2410" spans="2:9" ht="15.75" x14ac:dyDescent="0.25">
      <c r="B2410" s="338"/>
      <c r="C2410" s="29" t="s">
        <v>2053</v>
      </c>
      <c r="D2410" s="29" t="s">
        <v>2133</v>
      </c>
      <c r="E2410" s="31"/>
      <c r="F2410" s="31"/>
      <c r="G2410" s="31"/>
      <c r="H2410" s="31"/>
      <c r="I2410" s="31"/>
    </row>
    <row r="2411" spans="2:9" ht="15.75" x14ac:dyDescent="0.25">
      <c r="B2411" s="338"/>
      <c r="C2411" s="29" t="s">
        <v>2053</v>
      </c>
      <c r="D2411" s="29" t="s">
        <v>2137</v>
      </c>
      <c r="E2411" s="31"/>
      <c r="F2411" s="31"/>
      <c r="G2411" s="31"/>
      <c r="H2411" s="31"/>
      <c r="I2411" s="31"/>
    </row>
    <row r="2412" spans="2:9" ht="15.75" x14ac:dyDescent="0.25">
      <c r="B2412" s="338"/>
      <c r="C2412" s="29" t="s">
        <v>2053</v>
      </c>
      <c r="D2412" s="29" t="s">
        <v>2015</v>
      </c>
      <c r="E2412" s="31"/>
      <c r="F2412" s="31"/>
      <c r="G2412" s="31"/>
      <c r="H2412" s="31"/>
      <c r="I2412" s="31"/>
    </row>
    <row r="2413" spans="2:9" ht="15.75" x14ac:dyDescent="0.25">
      <c r="B2413" s="338"/>
      <c r="C2413" s="29" t="s">
        <v>2053</v>
      </c>
      <c r="D2413" s="29" t="s">
        <v>2017</v>
      </c>
      <c r="E2413" s="31"/>
      <c r="F2413" s="31"/>
      <c r="G2413" s="31"/>
      <c r="H2413" s="31"/>
      <c r="I2413" s="31"/>
    </row>
    <row r="2414" spans="2:9" ht="15.75" x14ac:dyDescent="0.25">
      <c r="B2414" s="338"/>
      <c r="C2414" s="29" t="s">
        <v>2053</v>
      </c>
      <c r="D2414" s="29" t="s">
        <v>2019</v>
      </c>
      <c r="E2414" s="31"/>
      <c r="F2414" s="31"/>
      <c r="G2414" s="31"/>
      <c r="H2414" s="31"/>
      <c r="I2414" s="31"/>
    </row>
    <row r="2415" spans="2:9" ht="15.75" x14ac:dyDescent="0.25">
      <c r="B2415" s="338"/>
      <c r="C2415" s="29" t="s">
        <v>2053</v>
      </c>
      <c r="D2415" s="29" t="s">
        <v>2021</v>
      </c>
      <c r="E2415" s="31"/>
      <c r="F2415" s="31"/>
      <c r="G2415" s="31"/>
      <c r="H2415" s="31"/>
      <c r="I2415" s="31"/>
    </row>
    <row r="2416" spans="2:9" ht="15.75" x14ac:dyDescent="0.25">
      <c r="B2416" s="338"/>
      <c r="C2416" s="29" t="s">
        <v>2053</v>
      </c>
      <c r="D2416" s="29" t="s">
        <v>2030</v>
      </c>
      <c r="E2416" s="31"/>
      <c r="F2416" s="31"/>
      <c r="G2416" s="31"/>
      <c r="H2416" s="31"/>
      <c r="I2416" s="31"/>
    </row>
    <row r="2417" spans="2:9" ht="15.75" x14ac:dyDescent="0.25">
      <c r="B2417" s="338"/>
      <c r="C2417" s="29" t="s">
        <v>2053</v>
      </c>
      <c r="D2417" s="29" t="s">
        <v>2032</v>
      </c>
      <c r="E2417" s="31"/>
      <c r="F2417" s="31"/>
      <c r="G2417" s="31"/>
      <c r="H2417" s="31"/>
      <c r="I2417" s="31"/>
    </row>
    <row r="2418" spans="2:9" ht="15.75" x14ac:dyDescent="0.25">
      <c r="B2418" s="338"/>
      <c r="C2418" s="29" t="s">
        <v>2053</v>
      </c>
      <c r="D2418" s="29" t="s">
        <v>2034</v>
      </c>
      <c r="E2418" s="31"/>
      <c r="F2418" s="31"/>
      <c r="G2418" s="31"/>
      <c r="H2418" s="31"/>
      <c r="I2418" s="31"/>
    </row>
    <row r="2419" spans="2:9" ht="15.75" x14ac:dyDescent="0.25">
      <c r="B2419" s="338"/>
      <c r="C2419" s="29" t="s">
        <v>2053</v>
      </c>
      <c r="D2419" s="29" t="s">
        <v>2036</v>
      </c>
      <c r="E2419" s="31"/>
      <c r="F2419" s="31"/>
      <c r="G2419" s="31"/>
      <c r="H2419" s="31"/>
      <c r="I2419" s="31"/>
    </row>
    <row r="2420" spans="2:9" ht="15.75" x14ac:dyDescent="0.25">
      <c r="B2420" s="338"/>
      <c r="C2420" s="29" t="s">
        <v>2053</v>
      </c>
      <c r="D2420" s="29" t="s">
        <v>2038</v>
      </c>
      <c r="E2420" s="31"/>
      <c r="F2420" s="31"/>
      <c r="G2420" s="31"/>
      <c r="H2420" s="31"/>
      <c r="I2420" s="31"/>
    </row>
    <row r="2421" spans="2:9" ht="15.75" x14ac:dyDescent="0.25">
      <c r="B2421" s="338"/>
      <c r="C2421" s="29" t="s">
        <v>2053</v>
      </c>
      <c r="D2421" s="29" t="s">
        <v>2040</v>
      </c>
      <c r="E2421" s="31"/>
      <c r="F2421" s="31"/>
      <c r="G2421" s="31"/>
      <c r="H2421" s="31"/>
      <c r="I2421" s="31"/>
    </row>
    <row r="2422" spans="2:9" ht="15.75" x14ac:dyDescent="0.25">
      <c r="B2422" s="338"/>
      <c r="C2422" s="29" t="s">
        <v>2053</v>
      </c>
      <c r="D2422" s="29" t="s">
        <v>2043</v>
      </c>
      <c r="E2422" s="31"/>
      <c r="F2422" s="31"/>
      <c r="G2422" s="31"/>
      <c r="H2422" s="31"/>
      <c r="I2422" s="31"/>
    </row>
    <row r="2423" spans="2:9" ht="15.75" x14ac:dyDescent="0.25">
      <c r="B2423" s="338"/>
      <c r="C2423" s="29" t="s">
        <v>2053</v>
      </c>
      <c r="D2423" s="29" t="s">
        <v>2059</v>
      </c>
      <c r="E2423" s="31"/>
      <c r="F2423" s="31"/>
      <c r="G2423" s="31"/>
      <c r="H2423" s="31"/>
      <c r="I2423" s="31"/>
    </row>
    <row r="2424" spans="2:9" ht="15.75" x14ac:dyDescent="0.25">
      <c r="B2424" s="338"/>
      <c r="C2424" s="29" t="s">
        <v>2053</v>
      </c>
      <c r="D2424" s="29" t="s">
        <v>2061</v>
      </c>
      <c r="E2424" s="31"/>
      <c r="F2424" s="31"/>
      <c r="G2424" s="31"/>
      <c r="H2424" s="31"/>
      <c r="I2424" s="31"/>
    </row>
    <row r="2425" spans="2:9" ht="15.75" x14ac:dyDescent="0.25">
      <c r="B2425" s="338"/>
      <c r="C2425" s="29" t="s">
        <v>2053</v>
      </c>
      <c r="D2425" s="29" t="s">
        <v>2063</v>
      </c>
      <c r="E2425" s="31"/>
      <c r="F2425" s="31"/>
      <c r="G2425" s="31"/>
      <c r="H2425" s="31"/>
      <c r="I2425" s="31"/>
    </row>
    <row r="2426" spans="2:9" ht="15.75" x14ac:dyDescent="0.25">
      <c r="B2426" s="338"/>
      <c r="C2426" s="29" t="s">
        <v>2053</v>
      </c>
      <c r="D2426" s="29" t="s">
        <v>2067</v>
      </c>
      <c r="E2426" s="31"/>
      <c r="F2426" s="31"/>
      <c r="G2426" s="31"/>
      <c r="H2426" s="31"/>
      <c r="I2426" s="31"/>
    </row>
    <row r="2427" spans="2:9" ht="15.75" x14ac:dyDescent="0.25">
      <c r="B2427" s="338"/>
      <c r="C2427" s="29" t="s">
        <v>2053</v>
      </c>
      <c r="D2427" s="29" t="s">
        <v>2069</v>
      </c>
      <c r="E2427" s="31"/>
      <c r="F2427" s="31"/>
      <c r="G2427" s="31"/>
      <c r="H2427" s="31"/>
      <c r="I2427" s="31"/>
    </row>
    <row r="2428" spans="2:9" ht="15.75" x14ac:dyDescent="0.25">
      <c r="B2428" s="338"/>
      <c r="C2428" s="29" t="s">
        <v>2053</v>
      </c>
      <c r="D2428" s="29" t="s">
        <v>2071</v>
      </c>
      <c r="E2428" s="31"/>
      <c r="F2428" s="31"/>
      <c r="G2428" s="31"/>
      <c r="H2428" s="31"/>
      <c r="I2428" s="31"/>
    </row>
    <row r="2429" spans="2:9" ht="15.75" x14ac:dyDescent="0.25">
      <c r="B2429" s="338"/>
      <c r="C2429" s="29" t="s">
        <v>2053</v>
      </c>
      <c r="D2429" s="29" t="s">
        <v>2073</v>
      </c>
      <c r="E2429" s="31"/>
      <c r="F2429" s="31"/>
      <c r="G2429" s="31"/>
      <c r="H2429" s="31"/>
      <c r="I2429" s="31"/>
    </row>
    <row r="2430" spans="2:9" ht="15.75" x14ac:dyDescent="0.25">
      <c r="B2430" s="338"/>
      <c r="C2430" s="29" t="s">
        <v>2053</v>
      </c>
      <c r="D2430" s="29" t="s">
        <v>2075</v>
      </c>
      <c r="E2430" s="31"/>
      <c r="F2430" s="31"/>
      <c r="G2430" s="31"/>
      <c r="H2430" s="31"/>
      <c r="I2430" s="31"/>
    </row>
    <row r="2431" spans="2:9" ht="15.75" x14ac:dyDescent="0.25">
      <c r="B2431" s="338"/>
      <c r="C2431" s="29" t="s">
        <v>2053</v>
      </c>
      <c r="D2431" s="29" t="s">
        <v>2077</v>
      </c>
      <c r="E2431" s="31"/>
      <c r="F2431" s="31"/>
      <c r="G2431" s="31"/>
      <c r="H2431" s="31"/>
      <c r="I2431" s="31"/>
    </row>
    <row r="2432" spans="2:9" ht="15.75" x14ac:dyDescent="0.25">
      <c r="B2432" s="338"/>
      <c r="C2432" s="29" t="s">
        <v>2053</v>
      </c>
      <c r="D2432" s="29" t="s">
        <v>2079</v>
      </c>
      <c r="E2432" s="31"/>
      <c r="F2432" s="31"/>
      <c r="G2432" s="31"/>
      <c r="H2432" s="31"/>
      <c r="I2432" s="31"/>
    </row>
    <row r="2433" spans="2:9" ht="15.75" x14ac:dyDescent="0.25">
      <c r="B2433" s="338"/>
      <c r="C2433" s="29" t="s">
        <v>2053</v>
      </c>
      <c r="D2433" s="29" t="s">
        <v>2082</v>
      </c>
      <c r="E2433" s="31"/>
      <c r="F2433" s="31"/>
      <c r="G2433" s="31"/>
      <c r="H2433" s="31"/>
      <c r="I2433" s="31"/>
    </row>
    <row r="2434" spans="2:9" ht="15.75" x14ac:dyDescent="0.25">
      <c r="B2434" s="338"/>
      <c r="C2434" s="29" t="s">
        <v>2053</v>
      </c>
      <c r="D2434" s="29" t="s">
        <v>2084</v>
      </c>
      <c r="E2434" s="31"/>
      <c r="F2434" s="31"/>
      <c r="G2434" s="31"/>
      <c r="H2434" s="31"/>
      <c r="I2434" s="31"/>
    </row>
    <row r="2435" spans="2:9" ht="15.75" x14ac:dyDescent="0.25">
      <c r="B2435" s="338"/>
      <c r="C2435" s="29" t="s">
        <v>2053</v>
      </c>
      <c r="D2435" s="29" t="s">
        <v>2089</v>
      </c>
      <c r="E2435" s="31"/>
      <c r="F2435" s="31"/>
      <c r="G2435" s="31"/>
      <c r="H2435" s="31"/>
      <c r="I2435" s="31"/>
    </row>
    <row r="2436" spans="2:9" ht="15.75" x14ac:dyDescent="0.25">
      <c r="B2436" s="338"/>
      <c r="C2436" s="29" t="s">
        <v>2053</v>
      </c>
      <c r="D2436" s="29" t="s">
        <v>2119</v>
      </c>
      <c r="E2436" s="31"/>
      <c r="F2436" s="31"/>
      <c r="G2436" s="31"/>
      <c r="H2436" s="31"/>
      <c r="I2436" s="31"/>
    </row>
    <row r="2437" spans="2:9" ht="15.75" x14ac:dyDescent="0.25">
      <c r="B2437" s="338"/>
      <c r="C2437" s="29" t="s">
        <v>2053</v>
      </c>
      <c r="D2437" s="29" t="s">
        <v>2122</v>
      </c>
      <c r="E2437" s="31"/>
      <c r="F2437" s="31"/>
      <c r="G2437" s="31"/>
      <c r="H2437" s="31"/>
      <c r="I2437" s="31"/>
    </row>
    <row r="2438" spans="2:9" ht="15.75" x14ac:dyDescent="0.25">
      <c r="B2438" s="338"/>
      <c r="C2438" s="29" t="s">
        <v>2053</v>
      </c>
      <c r="D2438" s="29" t="s">
        <v>2124</v>
      </c>
      <c r="E2438" s="31"/>
      <c r="F2438" s="31"/>
      <c r="G2438" s="31"/>
      <c r="H2438" s="31"/>
      <c r="I2438" s="31"/>
    </row>
    <row r="2439" spans="2:9" ht="15.75" x14ac:dyDescent="0.25">
      <c r="B2439" s="338"/>
      <c r="C2439" s="29" t="s">
        <v>2053</v>
      </c>
      <c r="D2439" s="29" t="s">
        <v>2129</v>
      </c>
      <c r="E2439" s="31"/>
      <c r="F2439" s="31"/>
      <c r="G2439" s="31"/>
      <c r="H2439" s="31"/>
      <c r="I2439" s="31"/>
    </row>
    <row r="2440" spans="2:9" ht="15.75" x14ac:dyDescent="0.25">
      <c r="B2440" s="338"/>
      <c r="C2440" s="29" t="s">
        <v>2053</v>
      </c>
      <c r="D2440" s="29" t="s">
        <v>2135</v>
      </c>
      <c r="E2440" s="31"/>
      <c r="F2440" s="31"/>
      <c r="G2440" s="31"/>
      <c r="H2440" s="31"/>
      <c r="I2440" s="31"/>
    </row>
    <row r="2441" spans="2:9" ht="15.75" x14ac:dyDescent="0.25">
      <c r="B2441" s="338"/>
      <c r="C2441" s="29" t="s">
        <v>2053</v>
      </c>
      <c r="D2441" s="29" t="s">
        <v>2140</v>
      </c>
      <c r="E2441" s="31"/>
      <c r="F2441" s="31"/>
      <c r="G2441" s="31"/>
      <c r="H2441" s="31"/>
      <c r="I2441" s="31"/>
    </row>
    <row r="2442" spans="2:9" ht="15.75" x14ac:dyDescent="0.25">
      <c r="B2442" s="338"/>
      <c r="C2442" s="29" t="s">
        <v>2054</v>
      </c>
      <c r="D2442" s="29" t="s">
        <v>43</v>
      </c>
      <c r="E2442" s="31"/>
      <c r="F2442" s="31"/>
      <c r="G2442" s="31"/>
      <c r="H2442" s="31"/>
      <c r="I2442" s="31"/>
    </row>
    <row r="2443" spans="2:9" ht="15.75" x14ac:dyDescent="0.25">
      <c r="B2443" s="338"/>
      <c r="C2443" s="29" t="s">
        <v>2054</v>
      </c>
      <c r="D2443" s="29" t="s">
        <v>1953</v>
      </c>
      <c r="E2443" s="31"/>
      <c r="F2443" s="31"/>
      <c r="G2443" s="31"/>
      <c r="H2443" s="31"/>
      <c r="I2443" s="31"/>
    </row>
    <row r="2444" spans="2:9" ht="15.75" x14ac:dyDescent="0.25">
      <c r="B2444" s="338"/>
      <c r="C2444" s="29" t="s">
        <v>2054</v>
      </c>
      <c r="D2444" s="29" t="s">
        <v>1726</v>
      </c>
      <c r="E2444" s="31"/>
      <c r="F2444" s="31"/>
      <c r="G2444" s="31"/>
      <c r="H2444" s="31"/>
      <c r="I2444" s="31"/>
    </row>
    <row r="2445" spans="2:9" ht="15.75" x14ac:dyDescent="0.25">
      <c r="B2445" s="338"/>
      <c r="C2445" s="29" t="s">
        <v>2054</v>
      </c>
      <c r="D2445" s="29" t="s">
        <v>1723</v>
      </c>
      <c r="E2445" s="31"/>
      <c r="F2445" s="31"/>
      <c r="G2445" s="31"/>
      <c r="H2445" s="31"/>
      <c r="I2445" s="31"/>
    </row>
    <row r="2446" spans="2:9" ht="15.75" x14ac:dyDescent="0.25">
      <c r="B2446" s="338"/>
      <c r="C2446" s="29" t="s">
        <v>2054</v>
      </c>
      <c r="D2446" s="29" t="s">
        <v>2087</v>
      </c>
      <c r="E2446" s="31"/>
      <c r="F2446" s="31"/>
      <c r="G2446" s="31"/>
      <c r="H2446" s="31"/>
      <c r="I2446" s="31"/>
    </row>
    <row r="2447" spans="2:9" ht="15.75" x14ac:dyDescent="0.25">
      <c r="B2447" s="338"/>
      <c r="C2447" s="29" t="s">
        <v>2054</v>
      </c>
      <c r="D2447" s="29" t="s">
        <v>1830</v>
      </c>
      <c r="E2447" s="31"/>
      <c r="F2447" s="31"/>
      <c r="G2447" s="31"/>
      <c r="H2447" s="31"/>
      <c r="I2447" s="31"/>
    </row>
    <row r="2448" spans="2:9" ht="15.75" x14ac:dyDescent="0.25">
      <c r="B2448" s="338"/>
      <c r="C2448" s="29" t="s">
        <v>2054</v>
      </c>
      <c r="D2448" s="29" t="s">
        <v>1754</v>
      </c>
      <c r="E2448" s="31"/>
      <c r="F2448" s="31"/>
      <c r="G2448" s="31"/>
      <c r="H2448" s="31"/>
      <c r="I2448" s="31"/>
    </row>
    <row r="2449" spans="2:9" ht="15.75" x14ac:dyDescent="0.25">
      <c r="B2449" s="338"/>
      <c r="C2449" s="29" t="s">
        <v>2054</v>
      </c>
      <c r="D2449" s="29" t="s">
        <v>1901</v>
      </c>
      <c r="E2449" s="31"/>
      <c r="F2449" s="31"/>
      <c r="G2449" s="31"/>
      <c r="H2449" s="31"/>
      <c r="I2449" s="31"/>
    </row>
    <row r="2450" spans="2:9" ht="15.75" x14ac:dyDescent="0.25">
      <c r="B2450" s="338"/>
      <c r="C2450" s="29" t="s">
        <v>2054</v>
      </c>
      <c r="D2450" s="29" t="s">
        <v>2085</v>
      </c>
      <c r="E2450" s="31"/>
      <c r="F2450" s="31"/>
      <c r="G2450" s="31"/>
      <c r="H2450" s="31"/>
      <c r="I2450" s="31"/>
    </row>
    <row r="2451" spans="2:9" ht="15.75" x14ac:dyDescent="0.25">
      <c r="B2451" s="338"/>
      <c r="C2451" s="29" t="s">
        <v>2054</v>
      </c>
      <c r="D2451" s="29" t="s">
        <v>1951</v>
      </c>
      <c r="E2451" s="31"/>
      <c r="F2451" s="31"/>
      <c r="G2451" s="31"/>
      <c r="H2451" s="31"/>
      <c r="I2451" s="31"/>
    </row>
    <row r="2452" spans="2:9" ht="15.75" x14ac:dyDescent="0.25">
      <c r="B2452" s="338"/>
      <c r="C2452" s="29" t="s">
        <v>2054</v>
      </c>
      <c r="D2452" s="29" t="s">
        <v>2056</v>
      </c>
      <c r="E2452" s="31"/>
      <c r="F2452" s="31"/>
      <c r="G2452" s="31"/>
      <c r="H2452" s="31"/>
      <c r="I2452" s="31"/>
    </row>
    <row r="2453" spans="2:9" ht="15.75" x14ac:dyDescent="0.25">
      <c r="B2453" s="338"/>
      <c r="C2453" s="29" t="s">
        <v>2054</v>
      </c>
      <c r="D2453" s="29" t="s">
        <v>2131</v>
      </c>
      <c r="E2453" s="31"/>
      <c r="F2453" s="31"/>
      <c r="G2453" s="31"/>
      <c r="H2453" s="31"/>
      <c r="I2453" s="31"/>
    </row>
    <row r="2454" spans="2:9" ht="15.75" x14ac:dyDescent="0.25">
      <c r="B2454" s="338"/>
      <c r="C2454" s="29" t="s">
        <v>2054</v>
      </c>
      <c r="D2454" s="29" t="s">
        <v>2065</v>
      </c>
      <c r="E2454" s="31"/>
      <c r="F2454" s="31"/>
      <c r="G2454" s="31"/>
      <c r="H2454" s="31"/>
      <c r="I2454" s="31"/>
    </row>
    <row r="2455" spans="2:9" ht="15.75" x14ac:dyDescent="0.25">
      <c r="B2455" s="338"/>
      <c r="C2455" s="29" t="s">
        <v>2054</v>
      </c>
      <c r="D2455" s="29" t="s">
        <v>2090</v>
      </c>
      <c r="E2455" s="31"/>
      <c r="F2455" s="31"/>
      <c r="G2455" s="31"/>
      <c r="H2455" s="31"/>
      <c r="I2455" s="31"/>
    </row>
    <row r="2456" spans="2:9" ht="15.75" x14ac:dyDescent="0.25">
      <c r="B2456" s="338"/>
      <c r="C2456" s="29" t="s">
        <v>2054</v>
      </c>
      <c r="D2456" s="29" t="s">
        <v>1960</v>
      </c>
      <c r="E2456" s="31"/>
      <c r="F2456" s="31"/>
      <c r="G2456" s="31"/>
      <c r="H2456" s="31"/>
      <c r="I2456" s="31"/>
    </row>
    <row r="2457" spans="2:9" ht="15.75" x14ac:dyDescent="0.25">
      <c r="B2457" s="338"/>
      <c r="C2457" s="29" t="s">
        <v>2054</v>
      </c>
      <c r="D2457" s="29" t="s">
        <v>2028</v>
      </c>
      <c r="E2457" s="31"/>
      <c r="F2457" s="31"/>
      <c r="G2457" s="31"/>
      <c r="H2457" s="31"/>
      <c r="I2457" s="31"/>
    </row>
    <row r="2458" spans="2:9" ht="15.75" x14ac:dyDescent="0.25">
      <c r="B2458" s="338"/>
      <c r="C2458" s="29" t="s">
        <v>2054</v>
      </c>
      <c r="D2458" s="29" t="s">
        <v>1963</v>
      </c>
      <c r="E2458" s="31"/>
      <c r="F2458" s="31"/>
      <c r="G2458" s="31"/>
      <c r="H2458" s="31"/>
      <c r="I2458" s="31"/>
    </row>
    <row r="2459" spans="2:9" ht="15.75" x14ac:dyDescent="0.25">
      <c r="B2459" s="338"/>
      <c r="C2459" s="29" t="s">
        <v>2054</v>
      </c>
      <c r="D2459" s="29" t="s">
        <v>1965</v>
      </c>
      <c r="E2459" s="31"/>
      <c r="F2459" s="31"/>
      <c r="G2459" s="31"/>
      <c r="H2459" s="31"/>
      <c r="I2459" s="31"/>
    </row>
    <row r="2460" spans="2:9" ht="15.75" x14ac:dyDescent="0.25">
      <c r="B2460" s="338"/>
      <c r="C2460" s="29" t="s">
        <v>2054</v>
      </c>
      <c r="D2460" s="29" t="s">
        <v>1971</v>
      </c>
      <c r="E2460" s="31"/>
      <c r="F2460" s="31"/>
      <c r="G2460" s="31"/>
      <c r="H2460" s="31"/>
      <c r="I2460" s="31"/>
    </row>
    <row r="2461" spans="2:9" ht="15.75" x14ac:dyDescent="0.25">
      <c r="B2461" s="338"/>
      <c r="C2461" s="29" t="s">
        <v>2054</v>
      </c>
      <c r="D2461" s="29" t="s">
        <v>1975</v>
      </c>
      <c r="E2461" s="31"/>
      <c r="F2461" s="31"/>
      <c r="G2461" s="31"/>
      <c r="H2461" s="31"/>
      <c r="I2461" s="31"/>
    </row>
    <row r="2462" spans="2:9" ht="15.75" x14ac:dyDescent="0.25">
      <c r="B2462" s="338"/>
      <c r="C2462" s="29" t="s">
        <v>2054</v>
      </c>
      <c r="D2462" s="29" t="s">
        <v>2113</v>
      </c>
      <c r="E2462" s="31"/>
      <c r="F2462" s="31"/>
      <c r="G2462" s="31"/>
      <c r="H2462" s="31"/>
      <c r="I2462" s="31"/>
    </row>
    <row r="2463" spans="2:9" ht="15.75" x14ac:dyDescent="0.25">
      <c r="B2463" s="338"/>
      <c r="C2463" s="29" t="s">
        <v>2054</v>
      </c>
      <c r="D2463" s="29" t="s">
        <v>1980</v>
      </c>
      <c r="E2463" s="31"/>
      <c r="F2463" s="31"/>
      <c r="G2463" s="31"/>
      <c r="H2463" s="31"/>
      <c r="I2463" s="31"/>
    </row>
    <row r="2464" spans="2:9" ht="15.75" x14ac:dyDescent="0.25">
      <c r="B2464" s="338"/>
      <c r="C2464" s="29" t="s">
        <v>2054</v>
      </c>
      <c r="D2464" s="29" t="s">
        <v>1982</v>
      </c>
      <c r="E2464" s="31"/>
      <c r="F2464" s="31"/>
      <c r="G2464" s="31"/>
      <c r="H2464" s="31"/>
      <c r="I2464" s="31"/>
    </row>
    <row r="2465" spans="2:9" ht="15.75" x14ac:dyDescent="0.25">
      <c r="B2465" s="338"/>
      <c r="C2465" s="29" t="s">
        <v>2054</v>
      </c>
      <c r="D2465" s="29" t="s">
        <v>1987</v>
      </c>
      <c r="E2465" s="31"/>
      <c r="F2465" s="31"/>
      <c r="G2465" s="31"/>
      <c r="H2465" s="31"/>
      <c r="I2465" s="31"/>
    </row>
    <row r="2466" spans="2:9" ht="15.75" x14ac:dyDescent="0.25">
      <c r="B2466" s="338"/>
      <c r="C2466" s="29" t="s">
        <v>2054</v>
      </c>
      <c r="D2466" s="29" t="s">
        <v>1990</v>
      </c>
      <c r="E2466" s="31"/>
      <c r="F2466" s="31"/>
      <c r="G2466" s="31"/>
      <c r="H2466" s="31"/>
      <c r="I2466" s="31"/>
    </row>
    <row r="2467" spans="2:9" ht="15.75" x14ac:dyDescent="0.25">
      <c r="B2467" s="338"/>
      <c r="C2467" s="29" t="s">
        <v>2054</v>
      </c>
      <c r="D2467" s="29" t="s">
        <v>2115</v>
      </c>
      <c r="E2467" s="31"/>
      <c r="F2467" s="31"/>
      <c r="G2467" s="31"/>
      <c r="H2467" s="31"/>
      <c r="I2467" s="31"/>
    </row>
    <row r="2468" spans="2:9" ht="15.75" x14ac:dyDescent="0.25">
      <c r="B2468" s="338"/>
      <c r="C2468" s="29" t="s">
        <v>2054</v>
      </c>
      <c r="D2468" s="29" t="s">
        <v>1992</v>
      </c>
      <c r="E2468" s="31"/>
      <c r="F2468" s="31"/>
      <c r="G2468" s="31"/>
      <c r="H2468" s="31"/>
      <c r="I2468" s="31"/>
    </row>
    <row r="2469" spans="2:9" ht="15.75" x14ac:dyDescent="0.25">
      <c r="B2469" s="338"/>
      <c r="C2469" s="29" t="s">
        <v>2054</v>
      </c>
      <c r="D2469" s="29" t="s">
        <v>1997</v>
      </c>
      <c r="E2469" s="31"/>
      <c r="F2469" s="31"/>
      <c r="G2469" s="31"/>
      <c r="H2469" s="31"/>
      <c r="I2469" s="31"/>
    </row>
    <row r="2470" spans="2:9" ht="15.75" x14ac:dyDescent="0.25">
      <c r="B2470" s="338"/>
      <c r="C2470" s="29" t="s">
        <v>2054</v>
      </c>
      <c r="D2470" s="29" t="s">
        <v>2000</v>
      </c>
      <c r="E2470" s="31"/>
      <c r="F2470" s="31"/>
      <c r="G2470" s="31"/>
      <c r="H2470" s="31"/>
      <c r="I2470" s="31"/>
    </row>
    <row r="2471" spans="2:9" ht="15.75" x14ac:dyDescent="0.25">
      <c r="B2471" s="338"/>
      <c r="C2471" s="29" t="s">
        <v>2054</v>
      </c>
      <c r="D2471" s="29" t="s">
        <v>2002</v>
      </c>
      <c r="E2471" s="31"/>
      <c r="F2471" s="31"/>
      <c r="G2471" s="31"/>
      <c r="H2471" s="31"/>
      <c r="I2471" s="31"/>
    </row>
    <row r="2472" spans="2:9" ht="15.75" x14ac:dyDescent="0.25">
      <c r="B2472" s="338"/>
      <c r="C2472" s="29" t="s">
        <v>2054</v>
      </c>
      <c r="D2472" s="29" t="s">
        <v>2004</v>
      </c>
      <c r="E2472" s="31"/>
      <c r="F2472" s="31"/>
      <c r="G2472" s="31"/>
      <c r="H2472" s="31"/>
      <c r="I2472" s="31"/>
    </row>
    <row r="2473" spans="2:9" ht="15.75" x14ac:dyDescent="0.25">
      <c r="B2473" s="338"/>
      <c r="C2473" s="29" t="s">
        <v>2054</v>
      </c>
      <c r="D2473" s="29" t="s">
        <v>2006</v>
      </c>
      <c r="E2473" s="31"/>
      <c r="F2473" s="31"/>
      <c r="G2473" s="31"/>
      <c r="H2473" s="31"/>
      <c r="I2473" s="31"/>
    </row>
    <row r="2474" spans="2:9" ht="15.75" x14ac:dyDescent="0.25">
      <c r="B2474" s="338"/>
      <c r="C2474" s="29" t="s">
        <v>2054</v>
      </c>
      <c r="D2474" s="29" t="s">
        <v>2133</v>
      </c>
      <c r="E2474" s="31"/>
      <c r="F2474" s="31"/>
      <c r="G2474" s="31"/>
      <c r="H2474" s="31"/>
      <c r="I2474" s="31"/>
    </row>
    <row r="2475" spans="2:9" ht="15.75" x14ac:dyDescent="0.25">
      <c r="B2475" s="338"/>
      <c r="C2475" s="29" t="s">
        <v>2054</v>
      </c>
      <c r="D2475" s="29" t="s">
        <v>2137</v>
      </c>
      <c r="E2475" s="31"/>
      <c r="F2475" s="31"/>
      <c r="G2475" s="31"/>
      <c r="H2475" s="31"/>
      <c r="I2475" s="31"/>
    </row>
    <row r="2476" spans="2:9" ht="15.75" x14ac:dyDescent="0.25">
      <c r="B2476" s="338"/>
      <c r="C2476" s="29" t="s">
        <v>2054</v>
      </c>
      <c r="D2476" s="29" t="s">
        <v>2015</v>
      </c>
      <c r="E2476" s="31"/>
      <c r="F2476" s="31"/>
      <c r="G2476" s="31"/>
      <c r="H2476" s="31"/>
      <c r="I2476" s="31"/>
    </row>
    <row r="2477" spans="2:9" ht="15.75" x14ac:dyDescent="0.25">
      <c r="B2477" s="338"/>
      <c r="C2477" s="29" t="s">
        <v>2054</v>
      </c>
      <c r="D2477" s="29" t="s">
        <v>2017</v>
      </c>
      <c r="E2477" s="31"/>
      <c r="F2477" s="31"/>
      <c r="G2477" s="31"/>
      <c r="H2477" s="31"/>
      <c r="I2477" s="31"/>
    </row>
    <row r="2478" spans="2:9" ht="15.75" x14ac:dyDescent="0.25">
      <c r="B2478" s="338"/>
      <c r="C2478" s="29" t="s">
        <v>2054</v>
      </c>
      <c r="D2478" s="29" t="s">
        <v>2019</v>
      </c>
      <c r="E2478" s="31"/>
      <c r="F2478" s="31"/>
      <c r="G2478" s="31"/>
      <c r="H2478" s="31"/>
      <c r="I2478" s="31"/>
    </row>
    <row r="2479" spans="2:9" ht="15.75" x14ac:dyDescent="0.25">
      <c r="B2479" s="338"/>
      <c r="C2479" s="29" t="s">
        <v>2054</v>
      </c>
      <c r="D2479" s="29" t="s">
        <v>2021</v>
      </c>
      <c r="E2479" s="31"/>
      <c r="F2479" s="31"/>
      <c r="G2479" s="31"/>
      <c r="H2479" s="31"/>
      <c r="I2479" s="31"/>
    </row>
    <row r="2480" spans="2:9" ht="15.75" x14ac:dyDescent="0.25">
      <c r="B2480" s="338"/>
      <c r="C2480" s="29" t="s">
        <v>2054</v>
      </c>
      <c r="D2480" s="29" t="s">
        <v>2030</v>
      </c>
      <c r="E2480" s="31"/>
      <c r="F2480" s="31"/>
      <c r="G2480" s="31"/>
      <c r="H2480" s="31"/>
      <c r="I2480" s="31"/>
    </row>
    <row r="2481" spans="2:9" ht="15.75" x14ac:dyDescent="0.25">
      <c r="B2481" s="338"/>
      <c r="C2481" s="29" t="s">
        <v>2054</v>
      </c>
      <c r="D2481" s="29" t="s">
        <v>2032</v>
      </c>
      <c r="E2481" s="31"/>
      <c r="F2481" s="31"/>
      <c r="G2481" s="31"/>
      <c r="H2481" s="31"/>
      <c r="I2481" s="31"/>
    </row>
    <row r="2482" spans="2:9" ht="15.75" x14ac:dyDescent="0.25">
      <c r="B2482" s="338"/>
      <c r="C2482" s="29" t="s">
        <v>2054</v>
      </c>
      <c r="D2482" s="29" t="s">
        <v>2034</v>
      </c>
      <c r="E2482" s="31"/>
      <c r="F2482" s="31"/>
      <c r="G2482" s="31"/>
      <c r="H2482" s="31"/>
      <c r="I2482" s="31"/>
    </row>
    <row r="2483" spans="2:9" ht="15.75" x14ac:dyDescent="0.25">
      <c r="B2483" s="338"/>
      <c r="C2483" s="29" t="s">
        <v>2054</v>
      </c>
      <c r="D2483" s="29" t="s">
        <v>2036</v>
      </c>
      <c r="E2483" s="31"/>
      <c r="F2483" s="31"/>
      <c r="G2483" s="31"/>
      <c r="H2483" s="31"/>
      <c r="I2483" s="31"/>
    </row>
    <row r="2484" spans="2:9" ht="15.75" x14ac:dyDescent="0.25">
      <c r="B2484" s="338"/>
      <c r="C2484" s="29" t="s">
        <v>2054</v>
      </c>
      <c r="D2484" s="29" t="s">
        <v>2038</v>
      </c>
      <c r="E2484" s="31"/>
      <c r="F2484" s="31"/>
      <c r="G2484" s="31"/>
      <c r="H2484" s="31"/>
      <c r="I2484" s="31"/>
    </row>
    <row r="2485" spans="2:9" ht="15.75" x14ac:dyDescent="0.25">
      <c r="B2485" s="338"/>
      <c r="C2485" s="29" t="s">
        <v>2054</v>
      </c>
      <c r="D2485" s="29" t="s">
        <v>2040</v>
      </c>
      <c r="E2485" s="31"/>
      <c r="F2485" s="31"/>
      <c r="G2485" s="31"/>
      <c r="H2485" s="31"/>
      <c r="I2485" s="31"/>
    </row>
    <row r="2486" spans="2:9" ht="15.75" x14ac:dyDescent="0.25">
      <c r="B2486" s="338"/>
      <c r="C2486" s="29" t="s">
        <v>2054</v>
      </c>
      <c r="D2486" s="29" t="s">
        <v>2043</v>
      </c>
      <c r="E2486" s="31"/>
      <c r="F2486" s="31"/>
      <c r="G2486" s="31"/>
      <c r="H2486" s="31"/>
      <c r="I2486" s="31"/>
    </row>
    <row r="2487" spans="2:9" ht="15.75" x14ac:dyDescent="0.25">
      <c r="B2487" s="338"/>
      <c r="C2487" s="29" t="s">
        <v>2054</v>
      </c>
      <c r="D2487" s="29" t="s">
        <v>2059</v>
      </c>
      <c r="E2487" s="31"/>
      <c r="F2487" s="31"/>
      <c r="G2487" s="31"/>
      <c r="H2487" s="31"/>
      <c r="I2487" s="31"/>
    </row>
    <row r="2488" spans="2:9" ht="15.75" x14ac:dyDescent="0.25">
      <c r="B2488" s="338"/>
      <c r="C2488" s="29" t="s">
        <v>2054</v>
      </c>
      <c r="D2488" s="29" t="s">
        <v>2061</v>
      </c>
      <c r="E2488" s="31"/>
      <c r="F2488" s="31"/>
      <c r="G2488" s="31"/>
      <c r="H2488" s="31"/>
      <c r="I2488" s="31"/>
    </row>
    <row r="2489" spans="2:9" ht="15.75" x14ac:dyDescent="0.25">
      <c r="B2489" s="338"/>
      <c r="C2489" s="29" t="s">
        <v>2054</v>
      </c>
      <c r="D2489" s="29" t="s">
        <v>2063</v>
      </c>
      <c r="E2489" s="31"/>
      <c r="F2489" s="31"/>
      <c r="G2489" s="31"/>
      <c r="H2489" s="31"/>
      <c r="I2489" s="31"/>
    </row>
    <row r="2490" spans="2:9" ht="15.75" x14ac:dyDescent="0.25">
      <c r="B2490" s="338"/>
      <c r="C2490" s="29" t="s">
        <v>2054</v>
      </c>
      <c r="D2490" s="29" t="s">
        <v>2067</v>
      </c>
      <c r="E2490" s="31"/>
      <c r="F2490" s="31"/>
      <c r="G2490" s="31"/>
      <c r="H2490" s="31"/>
      <c r="I2490" s="31"/>
    </row>
    <row r="2491" spans="2:9" ht="15.75" x14ac:dyDescent="0.25">
      <c r="B2491" s="338"/>
      <c r="C2491" s="29" t="s">
        <v>2054</v>
      </c>
      <c r="D2491" s="29" t="s">
        <v>2069</v>
      </c>
      <c r="E2491" s="31"/>
      <c r="F2491" s="31"/>
      <c r="G2491" s="31"/>
      <c r="H2491" s="31"/>
      <c r="I2491" s="31"/>
    </row>
    <row r="2492" spans="2:9" ht="15.75" x14ac:dyDescent="0.25">
      <c r="B2492" s="338"/>
      <c r="C2492" s="29" t="s">
        <v>2054</v>
      </c>
      <c r="D2492" s="29" t="s">
        <v>2071</v>
      </c>
      <c r="E2492" s="31"/>
      <c r="F2492" s="31"/>
      <c r="G2492" s="31"/>
      <c r="H2492" s="31"/>
      <c r="I2492" s="31"/>
    </row>
    <row r="2493" spans="2:9" ht="15.75" x14ac:dyDescent="0.25">
      <c r="B2493" s="338"/>
      <c r="C2493" s="29" t="s">
        <v>2054</v>
      </c>
      <c r="D2493" s="29" t="s">
        <v>2073</v>
      </c>
      <c r="E2493" s="31"/>
      <c r="F2493" s="31"/>
      <c r="G2493" s="31"/>
      <c r="H2493" s="31"/>
      <c r="I2493" s="31"/>
    </row>
    <row r="2494" spans="2:9" ht="15.75" x14ac:dyDescent="0.25">
      <c r="B2494" s="338"/>
      <c r="C2494" s="29" t="s">
        <v>2054</v>
      </c>
      <c r="D2494" s="29" t="s">
        <v>2075</v>
      </c>
      <c r="E2494" s="31"/>
      <c r="F2494" s="31"/>
      <c r="G2494" s="31"/>
      <c r="H2494" s="31"/>
      <c r="I2494" s="31"/>
    </row>
    <row r="2495" spans="2:9" ht="15.75" x14ac:dyDescent="0.25">
      <c r="B2495" s="338"/>
      <c r="C2495" s="29" t="s">
        <v>2054</v>
      </c>
      <c r="D2495" s="29" t="s">
        <v>2077</v>
      </c>
      <c r="E2495" s="31"/>
      <c r="F2495" s="31"/>
      <c r="G2495" s="31"/>
      <c r="H2495" s="31"/>
      <c r="I2495" s="31"/>
    </row>
    <row r="2496" spans="2:9" ht="15.75" x14ac:dyDescent="0.25">
      <c r="B2496" s="338"/>
      <c r="C2496" s="29" t="s">
        <v>2054</v>
      </c>
      <c r="D2496" s="29" t="s">
        <v>2079</v>
      </c>
      <c r="E2496" s="31"/>
      <c r="F2496" s="31"/>
      <c r="G2496" s="31"/>
      <c r="H2496" s="31"/>
      <c r="I2496" s="31"/>
    </row>
    <row r="2497" spans="2:9" ht="15.75" x14ac:dyDescent="0.25">
      <c r="B2497" s="338"/>
      <c r="C2497" s="29" t="s">
        <v>2054</v>
      </c>
      <c r="D2497" s="29" t="s">
        <v>2082</v>
      </c>
      <c r="E2497" s="31"/>
      <c r="F2497" s="31"/>
      <c r="G2497" s="31"/>
      <c r="H2497" s="31"/>
      <c r="I2497" s="31"/>
    </row>
    <row r="2498" spans="2:9" ht="15.75" x14ac:dyDescent="0.25">
      <c r="B2498" s="338"/>
      <c r="C2498" s="29" t="s">
        <v>2054</v>
      </c>
      <c r="D2498" s="29" t="s">
        <v>2084</v>
      </c>
      <c r="E2498" s="31"/>
      <c r="F2498" s="31"/>
      <c r="G2498" s="31"/>
      <c r="H2498" s="31"/>
      <c r="I2498" s="31"/>
    </row>
    <row r="2499" spans="2:9" ht="15.75" x14ac:dyDescent="0.25">
      <c r="B2499" s="338"/>
      <c r="C2499" s="29" t="s">
        <v>2054</v>
      </c>
      <c r="D2499" s="29" t="s">
        <v>2089</v>
      </c>
      <c r="E2499" s="31"/>
      <c r="F2499" s="31"/>
      <c r="G2499" s="31"/>
      <c r="H2499" s="31"/>
      <c r="I2499" s="31"/>
    </row>
    <row r="2500" spans="2:9" ht="15.75" x14ac:dyDescent="0.25">
      <c r="B2500" s="338"/>
      <c r="C2500" s="29" t="s">
        <v>2054</v>
      </c>
      <c r="D2500" s="29" t="s">
        <v>2119</v>
      </c>
      <c r="E2500" s="31"/>
      <c r="F2500" s="31"/>
      <c r="G2500" s="31"/>
      <c r="H2500" s="31"/>
      <c r="I2500" s="31"/>
    </row>
    <row r="2501" spans="2:9" ht="15.75" x14ac:dyDescent="0.25">
      <c r="B2501" s="338"/>
      <c r="C2501" s="29" t="s">
        <v>2054</v>
      </c>
      <c r="D2501" s="29" t="s">
        <v>2122</v>
      </c>
      <c r="E2501" s="31"/>
      <c r="F2501" s="31"/>
      <c r="G2501" s="31"/>
      <c r="H2501" s="31"/>
      <c r="I2501" s="31"/>
    </row>
    <row r="2502" spans="2:9" ht="15.75" x14ac:dyDescent="0.25">
      <c r="B2502" s="338"/>
      <c r="C2502" s="29" t="s">
        <v>2054</v>
      </c>
      <c r="D2502" s="29" t="s">
        <v>2124</v>
      </c>
      <c r="E2502" s="31"/>
      <c r="F2502" s="31"/>
      <c r="G2502" s="31"/>
      <c r="H2502" s="31"/>
      <c r="I2502" s="31"/>
    </row>
    <row r="2503" spans="2:9" ht="15.75" x14ac:dyDescent="0.25">
      <c r="B2503" s="338"/>
      <c r="C2503" s="29" t="s">
        <v>2054</v>
      </c>
      <c r="D2503" s="29" t="s">
        <v>2129</v>
      </c>
      <c r="E2503" s="31"/>
      <c r="F2503" s="31"/>
      <c r="G2503" s="31"/>
      <c r="H2503" s="31"/>
      <c r="I2503" s="31"/>
    </row>
    <row r="2504" spans="2:9" ht="15.75" x14ac:dyDescent="0.25">
      <c r="B2504" s="338"/>
      <c r="C2504" s="29" t="s">
        <v>2054</v>
      </c>
      <c r="D2504" s="29" t="s">
        <v>2135</v>
      </c>
      <c r="E2504" s="31"/>
      <c r="F2504" s="31"/>
      <c r="G2504" s="31"/>
      <c r="H2504" s="31"/>
      <c r="I2504" s="31"/>
    </row>
    <row r="2505" spans="2:9" ht="15.75" x14ac:dyDescent="0.25">
      <c r="B2505" s="338"/>
      <c r="C2505" s="29" t="s">
        <v>2054</v>
      </c>
      <c r="D2505" s="29" t="s">
        <v>2140</v>
      </c>
      <c r="E2505" s="31"/>
      <c r="F2505" s="31"/>
      <c r="G2505" s="31"/>
      <c r="H2505" s="31"/>
      <c r="I2505" s="31"/>
    </row>
    <row r="2506" spans="2:9" ht="15.75" x14ac:dyDescent="0.25">
      <c r="B2506" s="338"/>
      <c r="C2506" s="29" t="s">
        <v>2093</v>
      </c>
      <c r="D2506" s="29" t="s">
        <v>43</v>
      </c>
      <c r="E2506" s="31"/>
      <c r="F2506" s="31"/>
      <c r="G2506" s="31"/>
      <c r="H2506" s="31"/>
      <c r="I2506" s="31"/>
    </row>
    <row r="2507" spans="2:9" ht="15.75" x14ac:dyDescent="0.25">
      <c r="B2507" s="338"/>
      <c r="C2507" s="29" t="s">
        <v>2093</v>
      </c>
      <c r="D2507" s="29" t="s">
        <v>1953</v>
      </c>
      <c r="E2507" s="31"/>
      <c r="F2507" s="31"/>
      <c r="G2507" s="31"/>
      <c r="H2507" s="31"/>
      <c r="I2507" s="31"/>
    </row>
    <row r="2508" spans="2:9" ht="15.75" x14ac:dyDescent="0.25">
      <c r="B2508" s="338"/>
      <c r="C2508" s="29" t="s">
        <v>2093</v>
      </c>
      <c r="D2508" s="29" t="s">
        <v>1726</v>
      </c>
      <c r="E2508" s="31"/>
      <c r="F2508" s="31"/>
      <c r="G2508" s="31"/>
      <c r="H2508" s="31"/>
      <c r="I2508" s="31"/>
    </row>
    <row r="2509" spans="2:9" ht="15.75" x14ac:dyDescent="0.25">
      <c r="B2509" s="338"/>
      <c r="C2509" s="29" t="s">
        <v>2093</v>
      </c>
      <c r="D2509" s="29" t="s">
        <v>1723</v>
      </c>
      <c r="E2509" s="31"/>
      <c r="F2509" s="31"/>
      <c r="G2509" s="31"/>
      <c r="H2509" s="31"/>
      <c r="I2509" s="31"/>
    </row>
    <row r="2510" spans="2:9" ht="15.75" x14ac:dyDescent="0.25">
      <c r="B2510" s="338"/>
      <c r="C2510" s="29" t="s">
        <v>2093</v>
      </c>
      <c r="D2510" s="29" t="s">
        <v>2087</v>
      </c>
      <c r="E2510" s="31"/>
      <c r="F2510" s="31"/>
      <c r="G2510" s="31"/>
      <c r="H2510" s="31"/>
      <c r="I2510" s="31"/>
    </row>
    <row r="2511" spans="2:9" ht="15.75" x14ac:dyDescent="0.25">
      <c r="B2511" s="338"/>
      <c r="C2511" s="29" t="s">
        <v>2093</v>
      </c>
      <c r="D2511" s="29" t="s">
        <v>1830</v>
      </c>
      <c r="E2511" s="31"/>
      <c r="F2511" s="31"/>
      <c r="G2511" s="31"/>
      <c r="H2511" s="31"/>
      <c r="I2511" s="31"/>
    </row>
    <row r="2512" spans="2:9" ht="15.75" x14ac:dyDescent="0.25">
      <c r="B2512" s="338"/>
      <c r="C2512" s="29" t="s">
        <v>2093</v>
      </c>
      <c r="D2512" s="29" t="s">
        <v>1754</v>
      </c>
      <c r="E2512" s="31"/>
      <c r="F2512" s="31"/>
      <c r="G2512" s="31"/>
      <c r="H2512" s="31"/>
      <c r="I2512" s="31"/>
    </row>
    <row r="2513" spans="2:9" ht="15.75" x14ac:dyDescent="0.25">
      <c r="B2513" s="338"/>
      <c r="C2513" s="29" t="s">
        <v>2093</v>
      </c>
      <c r="D2513" s="29" t="s">
        <v>1901</v>
      </c>
      <c r="E2513" s="31"/>
      <c r="F2513" s="31"/>
      <c r="G2513" s="31"/>
      <c r="H2513" s="31"/>
      <c r="I2513" s="31"/>
    </row>
    <row r="2514" spans="2:9" ht="15.75" x14ac:dyDescent="0.25">
      <c r="B2514" s="338"/>
      <c r="C2514" s="29" t="s">
        <v>2093</v>
      </c>
      <c r="D2514" s="29" t="s">
        <v>2085</v>
      </c>
      <c r="E2514" s="31"/>
      <c r="F2514" s="31"/>
      <c r="G2514" s="31"/>
      <c r="H2514" s="31"/>
      <c r="I2514" s="31"/>
    </row>
    <row r="2515" spans="2:9" ht="15.75" x14ac:dyDescent="0.25">
      <c r="B2515" s="338"/>
      <c r="C2515" s="29" t="s">
        <v>2093</v>
      </c>
      <c r="D2515" s="29" t="s">
        <v>1951</v>
      </c>
      <c r="E2515" s="31"/>
      <c r="F2515" s="31"/>
      <c r="G2515" s="31"/>
      <c r="H2515" s="31"/>
      <c r="I2515" s="31"/>
    </row>
    <row r="2516" spans="2:9" ht="15.75" x14ac:dyDescent="0.25">
      <c r="B2516" s="338"/>
      <c r="C2516" s="29" t="s">
        <v>2093</v>
      </c>
      <c r="D2516" s="29" t="s">
        <v>2056</v>
      </c>
      <c r="E2516" s="31"/>
      <c r="F2516" s="31"/>
      <c r="G2516" s="31"/>
      <c r="H2516" s="31"/>
      <c r="I2516" s="31"/>
    </row>
    <row r="2517" spans="2:9" ht="15.75" x14ac:dyDescent="0.25">
      <c r="B2517" s="338"/>
      <c r="C2517" s="29" t="s">
        <v>2093</v>
      </c>
      <c r="D2517" s="29" t="s">
        <v>2131</v>
      </c>
      <c r="E2517" s="31"/>
      <c r="F2517" s="31"/>
      <c r="G2517" s="31"/>
      <c r="H2517" s="31"/>
      <c r="I2517" s="31"/>
    </row>
    <row r="2518" spans="2:9" ht="15.75" x14ac:dyDescent="0.25">
      <c r="B2518" s="338"/>
      <c r="C2518" s="29" t="s">
        <v>2093</v>
      </c>
      <c r="D2518" s="29" t="s">
        <v>2065</v>
      </c>
      <c r="E2518" s="31"/>
      <c r="F2518" s="31"/>
      <c r="G2518" s="31"/>
      <c r="H2518" s="31"/>
      <c r="I2518" s="31"/>
    </row>
    <row r="2519" spans="2:9" ht="15.75" x14ac:dyDescent="0.25">
      <c r="B2519" s="338"/>
      <c r="C2519" s="29" t="s">
        <v>2093</v>
      </c>
      <c r="D2519" s="29" t="s">
        <v>2090</v>
      </c>
      <c r="E2519" s="31"/>
      <c r="F2519" s="31"/>
      <c r="G2519" s="31"/>
      <c r="H2519" s="31"/>
      <c r="I2519" s="31"/>
    </row>
    <row r="2520" spans="2:9" ht="15.75" x14ac:dyDescent="0.25">
      <c r="B2520" s="338"/>
      <c r="C2520" s="29" t="s">
        <v>2093</v>
      </c>
      <c r="D2520" s="29" t="s">
        <v>1960</v>
      </c>
      <c r="E2520" s="31"/>
      <c r="F2520" s="31"/>
      <c r="G2520" s="31"/>
      <c r="H2520" s="31"/>
      <c r="I2520" s="31"/>
    </row>
    <row r="2521" spans="2:9" ht="15.75" x14ac:dyDescent="0.25">
      <c r="B2521" s="338"/>
      <c r="C2521" s="29" t="s">
        <v>2093</v>
      </c>
      <c r="D2521" s="29" t="s">
        <v>2028</v>
      </c>
      <c r="E2521" s="31"/>
      <c r="F2521" s="31"/>
      <c r="G2521" s="31"/>
      <c r="H2521" s="31"/>
      <c r="I2521" s="31"/>
    </row>
    <row r="2522" spans="2:9" ht="15.75" x14ac:dyDescent="0.25">
      <c r="B2522" s="338"/>
      <c r="C2522" s="29" t="s">
        <v>2093</v>
      </c>
      <c r="D2522" s="29" t="s">
        <v>1963</v>
      </c>
      <c r="E2522" s="31"/>
      <c r="F2522" s="31"/>
      <c r="G2522" s="31"/>
      <c r="H2522" s="31"/>
      <c r="I2522" s="31"/>
    </row>
    <row r="2523" spans="2:9" ht="15.75" x14ac:dyDescent="0.25">
      <c r="B2523" s="338"/>
      <c r="C2523" s="29" t="s">
        <v>2093</v>
      </c>
      <c r="D2523" s="29" t="s">
        <v>1965</v>
      </c>
      <c r="E2523" s="31"/>
      <c r="F2523" s="31"/>
      <c r="G2523" s="31"/>
      <c r="H2523" s="31"/>
      <c r="I2523" s="31"/>
    </row>
    <row r="2524" spans="2:9" ht="15.75" x14ac:dyDescent="0.25">
      <c r="B2524" s="338"/>
      <c r="C2524" s="29" t="s">
        <v>2093</v>
      </c>
      <c r="D2524" s="29" t="s">
        <v>1971</v>
      </c>
      <c r="E2524" s="31"/>
      <c r="F2524" s="31"/>
      <c r="G2524" s="31"/>
      <c r="H2524" s="31"/>
      <c r="I2524" s="31"/>
    </row>
    <row r="2525" spans="2:9" ht="15.75" x14ac:dyDescent="0.25">
      <c r="B2525" s="338"/>
      <c r="C2525" s="29" t="s">
        <v>2093</v>
      </c>
      <c r="D2525" s="29" t="s">
        <v>1975</v>
      </c>
      <c r="E2525" s="31"/>
      <c r="F2525" s="31"/>
      <c r="G2525" s="31"/>
      <c r="H2525" s="31"/>
      <c r="I2525" s="31"/>
    </row>
    <row r="2526" spans="2:9" ht="15.75" x14ac:dyDescent="0.25">
      <c r="B2526" s="338"/>
      <c r="C2526" s="29" t="s">
        <v>2093</v>
      </c>
      <c r="D2526" s="29" t="s">
        <v>2113</v>
      </c>
      <c r="E2526" s="31"/>
      <c r="F2526" s="31"/>
      <c r="G2526" s="31"/>
      <c r="H2526" s="31"/>
      <c r="I2526" s="31"/>
    </row>
    <row r="2527" spans="2:9" ht="15.75" x14ac:dyDescent="0.25">
      <c r="B2527" s="338"/>
      <c r="C2527" s="29" t="s">
        <v>2093</v>
      </c>
      <c r="D2527" s="29" t="s">
        <v>1980</v>
      </c>
      <c r="E2527" s="31"/>
      <c r="F2527" s="31"/>
      <c r="G2527" s="31"/>
      <c r="H2527" s="31"/>
      <c r="I2527" s="31"/>
    </row>
    <row r="2528" spans="2:9" ht="15.75" x14ac:dyDescent="0.25">
      <c r="B2528" s="338"/>
      <c r="C2528" s="29" t="s">
        <v>2093</v>
      </c>
      <c r="D2528" s="29" t="s">
        <v>1982</v>
      </c>
      <c r="E2528" s="31"/>
      <c r="F2528" s="31"/>
      <c r="G2528" s="31"/>
      <c r="H2528" s="31"/>
      <c r="I2528" s="31"/>
    </row>
    <row r="2529" spans="2:9" ht="15.75" x14ac:dyDescent="0.25">
      <c r="B2529" s="338"/>
      <c r="C2529" s="29" t="s">
        <v>2093</v>
      </c>
      <c r="D2529" s="29" t="s">
        <v>1987</v>
      </c>
      <c r="E2529" s="31"/>
      <c r="F2529" s="31"/>
      <c r="G2529" s="31"/>
      <c r="H2529" s="31"/>
      <c r="I2529" s="31"/>
    </row>
    <row r="2530" spans="2:9" ht="15.75" x14ac:dyDescent="0.25">
      <c r="B2530" s="338"/>
      <c r="C2530" s="29" t="s">
        <v>2093</v>
      </c>
      <c r="D2530" s="29" t="s">
        <v>1990</v>
      </c>
      <c r="E2530" s="31"/>
      <c r="F2530" s="31"/>
      <c r="G2530" s="31"/>
      <c r="H2530" s="31"/>
      <c r="I2530" s="31"/>
    </row>
    <row r="2531" spans="2:9" ht="15.75" x14ac:dyDescent="0.25">
      <c r="B2531" s="338"/>
      <c r="C2531" s="29" t="s">
        <v>2093</v>
      </c>
      <c r="D2531" s="29" t="s">
        <v>2115</v>
      </c>
      <c r="E2531" s="31"/>
      <c r="F2531" s="31"/>
      <c r="G2531" s="31"/>
      <c r="H2531" s="31"/>
      <c r="I2531" s="31"/>
    </row>
    <row r="2532" spans="2:9" ht="15.75" x14ac:dyDescent="0.25">
      <c r="B2532" s="338"/>
      <c r="C2532" s="29" t="s">
        <v>2093</v>
      </c>
      <c r="D2532" s="29" t="s">
        <v>1992</v>
      </c>
      <c r="E2532" s="31"/>
      <c r="F2532" s="31"/>
      <c r="G2532" s="31"/>
      <c r="H2532" s="31"/>
      <c r="I2532" s="31"/>
    </row>
    <row r="2533" spans="2:9" ht="15.75" x14ac:dyDescent="0.25">
      <c r="B2533" s="338"/>
      <c r="C2533" s="29" t="s">
        <v>2093</v>
      </c>
      <c r="D2533" s="29" t="s">
        <v>1997</v>
      </c>
      <c r="E2533" s="31"/>
      <c r="F2533" s="31"/>
      <c r="G2533" s="31"/>
      <c r="H2533" s="31"/>
      <c r="I2533" s="31"/>
    </row>
    <row r="2534" spans="2:9" ht="15.75" x14ac:dyDescent="0.25">
      <c r="B2534" s="338"/>
      <c r="C2534" s="29" t="s">
        <v>2093</v>
      </c>
      <c r="D2534" s="29" t="s">
        <v>2000</v>
      </c>
      <c r="E2534" s="31"/>
      <c r="F2534" s="31"/>
      <c r="G2534" s="31"/>
      <c r="H2534" s="31"/>
      <c r="I2534" s="31"/>
    </row>
    <row r="2535" spans="2:9" ht="15.75" x14ac:dyDescent="0.25">
      <c r="B2535" s="338"/>
      <c r="C2535" s="29" t="s">
        <v>2093</v>
      </c>
      <c r="D2535" s="29" t="s">
        <v>2002</v>
      </c>
      <c r="E2535" s="31"/>
      <c r="F2535" s="31"/>
      <c r="G2535" s="31"/>
      <c r="H2535" s="31"/>
      <c r="I2535" s="31"/>
    </row>
    <row r="2536" spans="2:9" ht="15.75" x14ac:dyDescent="0.25">
      <c r="B2536" s="338"/>
      <c r="C2536" s="29" t="s">
        <v>2093</v>
      </c>
      <c r="D2536" s="29" t="s">
        <v>2004</v>
      </c>
      <c r="E2536" s="31"/>
      <c r="F2536" s="31"/>
      <c r="G2536" s="31"/>
      <c r="H2536" s="31"/>
      <c r="I2536" s="31"/>
    </row>
    <row r="2537" spans="2:9" ht="15.75" x14ac:dyDescent="0.25">
      <c r="B2537" s="338"/>
      <c r="C2537" s="29" t="s">
        <v>2093</v>
      </c>
      <c r="D2537" s="29" t="s">
        <v>2006</v>
      </c>
      <c r="E2537" s="31"/>
      <c r="F2537" s="31"/>
      <c r="G2537" s="31"/>
      <c r="H2537" s="31"/>
      <c r="I2537" s="31"/>
    </row>
    <row r="2538" spans="2:9" ht="15.75" x14ac:dyDescent="0.25">
      <c r="B2538" s="338"/>
      <c r="C2538" s="29" t="s">
        <v>2093</v>
      </c>
      <c r="D2538" s="29" t="s">
        <v>2133</v>
      </c>
      <c r="E2538" s="31"/>
      <c r="F2538" s="31"/>
      <c r="G2538" s="31"/>
      <c r="H2538" s="31"/>
      <c r="I2538" s="31"/>
    </row>
    <row r="2539" spans="2:9" ht="15.75" x14ac:dyDescent="0.25">
      <c r="B2539" s="338"/>
      <c r="C2539" s="29" t="s">
        <v>2093</v>
      </c>
      <c r="D2539" s="29" t="s">
        <v>2137</v>
      </c>
      <c r="E2539" s="31"/>
      <c r="F2539" s="31"/>
      <c r="G2539" s="31"/>
      <c r="H2539" s="31"/>
      <c r="I2539" s="31"/>
    </row>
    <row r="2540" spans="2:9" ht="15.75" x14ac:dyDescent="0.25">
      <c r="B2540" s="338"/>
      <c r="C2540" s="29" t="s">
        <v>2093</v>
      </c>
      <c r="D2540" s="29" t="s">
        <v>2015</v>
      </c>
      <c r="E2540" s="31"/>
      <c r="F2540" s="31"/>
      <c r="G2540" s="31"/>
      <c r="H2540" s="31"/>
      <c r="I2540" s="31"/>
    </row>
    <row r="2541" spans="2:9" ht="15.75" x14ac:dyDescent="0.25">
      <c r="B2541" s="338"/>
      <c r="C2541" s="29" t="s">
        <v>2093</v>
      </c>
      <c r="D2541" s="29" t="s">
        <v>2017</v>
      </c>
      <c r="E2541" s="31"/>
      <c r="F2541" s="31"/>
      <c r="G2541" s="31"/>
      <c r="H2541" s="31"/>
      <c r="I2541" s="31"/>
    </row>
    <row r="2542" spans="2:9" ht="15.75" x14ac:dyDescent="0.25">
      <c r="B2542" s="338"/>
      <c r="C2542" s="29" t="s">
        <v>2093</v>
      </c>
      <c r="D2542" s="29" t="s">
        <v>2019</v>
      </c>
      <c r="E2542" s="31"/>
      <c r="F2542" s="31"/>
      <c r="G2542" s="31"/>
      <c r="H2542" s="31"/>
      <c r="I2542" s="31"/>
    </row>
    <row r="2543" spans="2:9" ht="15.75" x14ac:dyDescent="0.25">
      <c r="B2543" s="338"/>
      <c r="C2543" s="29" t="s">
        <v>2093</v>
      </c>
      <c r="D2543" s="29" t="s">
        <v>2021</v>
      </c>
      <c r="E2543" s="31"/>
      <c r="F2543" s="31"/>
      <c r="G2543" s="31"/>
      <c r="H2543" s="31"/>
      <c r="I2543" s="31"/>
    </row>
    <row r="2544" spans="2:9" ht="15.75" x14ac:dyDescent="0.25">
      <c r="B2544" s="338"/>
      <c r="C2544" s="29" t="s">
        <v>2093</v>
      </c>
      <c r="D2544" s="29" t="s">
        <v>2030</v>
      </c>
      <c r="E2544" s="31"/>
      <c r="F2544" s="31"/>
      <c r="G2544" s="31"/>
      <c r="H2544" s="31"/>
      <c r="I2544" s="31"/>
    </row>
    <row r="2545" spans="2:9" ht="15.75" x14ac:dyDescent="0.25">
      <c r="B2545" s="338"/>
      <c r="C2545" s="29" t="s">
        <v>2093</v>
      </c>
      <c r="D2545" s="29" t="s">
        <v>2032</v>
      </c>
      <c r="E2545" s="31"/>
      <c r="F2545" s="31"/>
      <c r="G2545" s="31"/>
      <c r="H2545" s="31"/>
      <c r="I2545" s="31"/>
    </row>
    <row r="2546" spans="2:9" ht="15.75" x14ac:dyDescent="0.25">
      <c r="B2546" s="338"/>
      <c r="C2546" s="29" t="s">
        <v>2093</v>
      </c>
      <c r="D2546" s="29" t="s">
        <v>2034</v>
      </c>
      <c r="E2546" s="31"/>
      <c r="F2546" s="31"/>
      <c r="G2546" s="31"/>
      <c r="H2546" s="31"/>
      <c r="I2546" s="31"/>
    </row>
    <row r="2547" spans="2:9" ht="15.75" x14ac:dyDescent="0.25">
      <c r="B2547" s="338"/>
      <c r="C2547" s="29" t="s">
        <v>2093</v>
      </c>
      <c r="D2547" s="29" t="s">
        <v>2036</v>
      </c>
      <c r="E2547" s="31"/>
      <c r="F2547" s="31"/>
      <c r="G2547" s="31"/>
      <c r="H2547" s="31"/>
      <c r="I2547" s="31"/>
    </row>
    <row r="2548" spans="2:9" ht="15.75" x14ac:dyDescent="0.25">
      <c r="B2548" s="338"/>
      <c r="C2548" s="29" t="s">
        <v>2093</v>
      </c>
      <c r="D2548" s="29" t="s">
        <v>2038</v>
      </c>
      <c r="E2548" s="31"/>
      <c r="F2548" s="31"/>
      <c r="G2548" s="31"/>
      <c r="H2548" s="31"/>
      <c r="I2548" s="31"/>
    </row>
    <row r="2549" spans="2:9" ht="15.75" x14ac:dyDescent="0.25">
      <c r="B2549" s="338"/>
      <c r="C2549" s="29" t="s">
        <v>2093</v>
      </c>
      <c r="D2549" s="29" t="s">
        <v>2040</v>
      </c>
      <c r="E2549" s="31"/>
      <c r="F2549" s="31"/>
      <c r="G2549" s="31"/>
      <c r="H2549" s="31"/>
      <c r="I2549" s="31"/>
    </row>
    <row r="2550" spans="2:9" ht="15.75" x14ac:dyDescent="0.25">
      <c r="B2550" s="338"/>
      <c r="C2550" s="29" t="s">
        <v>2093</v>
      </c>
      <c r="D2550" s="29" t="s">
        <v>2043</v>
      </c>
      <c r="E2550" s="31"/>
      <c r="F2550" s="31"/>
      <c r="G2550" s="31"/>
      <c r="H2550" s="31"/>
      <c r="I2550" s="31"/>
    </row>
    <row r="2551" spans="2:9" ht="15.75" x14ac:dyDescent="0.25">
      <c r="B2551" s="338"/>
      <c r="C2551" s="29" t="s">
        <v>2093</v>
      </c>
      <c r="D2551" s="29" t="s">
        <v>2059</v>
      </c>
      <c r="E2551" s="31"/>
      <c r="F2551" s="31"/>
      <c r="G2551" s="31"/>
      <c r="H2551" s="31"/>
      <c r="I2551" s="31"/>
    </row>
    <row r="2552" spans="2:9" ht="15.75" x14ac:dyDescent="0.25">
      <c r="B2552" s="338"/>
      <c r="C2552" s="29" t="s">
        <v>2093</v>
      </c>
      <c r="D2552" s="29" t="s">
        <v>2061</v>
      </c>
      <c r="E2552" s="31"/>
      <c r="F2552" s="31"/>
      <c r="G2552" s="31"/>
      <c r="H2552" s="31"/>
      <c r="I2552" s="31"/>
    </row>
    <row r="2553" spans="2:9" ht="15.75" x14ac:dyDescent="0.25">
      <c r="B2553" s="338"/>
      <c r="C2553" s="29" t="s">
        <v>2093</v>
      </c>
      <c r="D2553" s="29" t="s">
        <v>2063</v>
      </c>
      <c r="E2553" s="31"/>
      <c r="F2553" s="31"/>
      <c r="G2553" s="31"/>
      <c r="H2553" s="31"/>
      <c r="I2553" s="31"/>
    </row>
    <row r="2554" spans="2:9" ht="15.75" x14ac:dyDescent="0.25">
      <c r="B2554" s="338"/>
      <c r="C2554" s="29" t="s">
        <v>2093</v>
      </c>
      <c r="D2554" s="29" t="s">
        <v>2067</v>
      </c>
      <c r="E2554" s="31"/>
      <c r="F2554" s="31"/>
      <c r="G2554" s="31"/>
      <c r="H2554" s="31"/>
      <c r="I2554" s="31"/>
    </row>
    <row r="2555" spans="2:9" ht="15.75" x14ac:dyDescent="0.25">
      <c r="B2555" s="338"/>
      <c r="C2555" s="29" t="s">
        <v>2093</v>
      </c>
      <c r="D2555" s="29" t="s">
        <v>2069</v>
      </c>
      <c r="E2555" s="31"/>
      <c r="F2555" s="31"/>
      <c r="G2555" s="31"/>
      <c r="H2555" s="31"/>
      <c r="I2555" s="31"/>
    </row>
    <row r="2556" spans="2:9" ht="15.75" x14ac:dyDescent="0.25">
      <c r="B2556" s="338"/>
      <c r="C2556" s="29" t="s">
        <v>2093</v>
      </c>
      <c r="D2556" s="29" t="s">
        <v>2071</v>
      </c>
      <c r="E2556" s="31"/>
      <c r="F2556" s="31"/>
      <c r="G2556" s="31"/>
      <c r="H2556" s="31"/>
      <c r="I2556" s="31"/>
    </row>
    <row r="2557" spans="2:9" ht="15.75" x14ac:dyDescent="0.25">
      <c r="B2557" s="338"/>
      <c r="C2557" s="29" t="s">
        <v>2093</v>
      </c>
      <c r="D2557" s="29" t="s">
        <v>2073</v>
      </c>
      <c r="E2557" s="31"/>
      <c r="F2557" s="31"/>
      <c r="G2557" s="31"/>
      <c r="H2557" s="31"/>
      <c r="I2557" s="31"/>
    </row>
    <row r="2558" spans="2:9" ht="15.75" x14ac:dyDescent="0.25">
      <c r="B2558" s="338"/>
      <c r="C2558" s="29" t="s">
        <v>2093</v>
      </c>
      <c r="D2558" s="29" t="s">
        <v>2075</v>
      </c>
      <c r="E2558" s="31"/>
      <c r="F2558" s="31"/>
      <c r="G2558" s="31"/>
      <c r="H2558" s="31"/>
      <c r="I2558" s="31"/>
    </row>
    <row r="2559" spans="2:9" ht="15.75" x14ac:dyDescent="0.25">
      <c r="B2559" s="338"/>
      <c r="C2559" s="29" t="s">
        <v>2093</v>
      </c>
      <c r="D2559" s="29" t="s">
        <v>2077</v>
      </c>
      <c r="E2559" s="31"/>
      <c r="F2559" s="31"/>
      <c r="G2559" s="31"/>
      <c r="H2559" s="31"/>
      <c r="I2559" s="31"/>
    </row>
    <row r="2560" spans="2:9" ht="15.75" x14ac:dyDescent="0.25">
      <c r="B2560" s="338"/>
      <c r="C2560" s="29" t="s">
        <v>2093</v>
      </c>
      <c r="D2560" s="29" t="s">
        <v>2079</v>
      </c>
      <c r="E2560" s="31"/>
      <c r="F2560" s="31"/>
      <c r="G2560" s="31"/>
      <c r="H2560" s="31"/>
      <c r="I2560" s="31"/>
    </row>
    <row r="2561" spans="2:9" ht="15.75" x14ac:dyDescent="0.25">
      <c r="B2561" s="338"/>
      <c r="C2561" s="29" t="s">
        <v>2093</v>
      </c>
      <c r="D2561" s="29" t="s">
        <v>2082</v>
      </c>
      <c r="E2561" s="31"/>
      <c r="F2561" s="31"/>
      <c r="G2561" s="31"/>
      <c r="H2561" s="31"/>
      <c r="I2561" s="31"/>
    </row>
    <row r="2562" spans="2:9" ht="15.75" x14ac:dyDescent="0.25">
      <c r="B2562" s="338"/>
      <c r="C2562" s="29" t="s">
        <v>2093</v>
      </c>
      <c r="D2562" s="29" t="s">
        <v>2084</v>
      </c>
      <c r="E2562" s="31"/>
      <c r="F2562" s="31"/>
      <c r="G2562" s="31"/>
      <c r="H2562" s="31"/>
      <c r="I2562" s="31"/>
    </row>
    <row r="2563" spans="2:9" ht="15.75" x14ac:dyDescent="0.25">
      <c r="B2563" s="338"/>
      <c r="C2563" s="29" t="s">
        <v>2093</v>
      </c>
      <c r="D2563" s="29" t="s">
        <v>2089</v>
      </c>
      <c r="E2563" s="31"/>
      <c r="F2563" s="31"/>
      <c r="G2563" s="31"/>
      <c r="H2563" s="31"/>
      <c r="I2563" s="31"/>
    </row>
    <row r="2564" spans="2:9" ht="15.75" x14ac:dyDescent="0.25">
      <c r="B2564" s="338"/>
      <c r="C2564" s="29" t="s">
        <v>2093</v>
      </c>
      <c r="D2564" s="29" t="s">
        <v>2119</v>
      </c>
      <c r="E2564" s="31"/>
      <c r="F2564" s="31"/>
      <c r="G2564" s="31"/>
      <c r="H2564" s="31"/>
      <c r="I2564" s="31"/>
    </row>
    <row r="2565" spans="2:9" ht="15.75" x14ac:dyDescent="0.25">
      <c r="B2565" s="338"/>
      <c r="C2565" s="29" t="s">
        <v>2093</v>
      </c>
      <c r="D2565" s="29" t="s">
        <v>2122</v>
      </c>
      <c r="E2565" s="31"/>
      <c r="F2565" s="31"/>
      <c r="G2565" s="31"/>
      <c r="H2565" s="31"/>
      <c r="I2565" s="31"/>
    </row>
    <row r="2566" spans="2:9" ht="15.75" x14ac:dyDescent="0.25">
      <c r="B2566" s="338"/>
      <c r="C2566" s="29" t="s">
        <v>2093</v>
      </c>
      <c r="D2566" s="29" t="s">
        <v>2124</v>
      </c>
      <c r="E2566" s="31"/>
      <c r="F2566" s="31"/>
      <c r="G2566" s="31"/>
      <c r="H2566" s="31"/>
      <c r="I2566" s="31"/>
    </row>
    <row r="2567" spans="2:9" ht="15.75" x14ac:dyDescent="0.25">
      <c r="B2567" s="338"/>
      <c r="C2567" s="29" t="s">
        <v>2093</v>
      </c>
      <c r="D2567" s="29" t="s">
        <v>2129</v>
      </c>
      <c r="E2567" s="31"/>
      <c r="F2567" s="31"/>
      <c r="G2567" s="31"/>
      <c r="H2567" s="31"/>
      <c r="I2567" s="31"/>
    </row>
    <row r="2568" spans="2:9" ht="15.75" x14ac:dyDescent="0.25">
      <c r="B2568" s="338"/>
      <c r="C2568" s="29" t="s">
        <v>2093</v>
      </c>
      <c r="D2568" s="29" t="s">
        <v>2135</v>
      </c>
      <c r="E2568" s="31"/>
      <c r="F2568" s="31"/>
      <c r="G2568" s="31"/>
      <c r="H2568" s="31"/>
      <c r="I2568" s="31"/>
    </row>
    <row r="2569" spans="2:9" ht="15.75" x14ac:dyDescent="0.25">
      <c r="B2569" s="338"/>
      <c r="C2569" s="29" t="s">
        <v>2093</v>
      </c>
      <c r="D2569" s="29" t="s">
        <v>2140</v>
      </c>
      <c r="E2569" s="31"/>
      <c r="F2569" s="31"/>
      <c r="G2569" s="31"/>
      <c r="H2569" s="31"/>
      <c r="I2569" s="31"/>
    </row>
    <row r="2570" spans="2:9" ht="15.75" x14ac:dyDescent="0.25">
      <c r="B2570" s="338"/>
      <c r="C2570" s="29" t="s">
        <v>2094</v>
      </c>
      <c r="D2570" s="29" t="s">
        <v>43</v>
      </c>
      <c r="E2570" s="31"/>
      <c r="F2570" s="31"/>
      <c r="G2570" s="31"/>
      <c r="H2570" s="31"/>
      <c r="I2570" s="31"/>
    </row>
    <row r="2571" spans="2:9" ht="15.75" x14ac:dyDescent="0.25">
      <c r="B2571" s="338"/>
      <c r="C2571" s="29" t="s">
        <v>2094</v>
      </c>
      <c r="D2571" s="29" t="s">
        <v>1953</v>
      </c>
      <c r="E2571" s="31"/>
      <c r="F2571" s="31"/>
      <c r="G2571" s="31"/>
      <c r="H2571" s="31"/>
      <c r="I2571" s="31"/>
    </row>
    <row r="2572" spans="2:9" ht="15.75" x14ac:dyDescent="0.25">
      <c r="B2572" s="338"/>
      <c r="C2572" s="29" t="s">
        <v>2094</v>
      </c>
      <c r="D2572" s="29" t="s">
        <v>1726</v>
      </c>
      <c r="E2572" s="31"/>
      <c r="F2572" s="31"/>
      <c r="G2572" s="31"/>
      <c r="H2572" s="31"/>
      <c r="I2572" s="31"/>
    </row>
    <row r="2573" spans="2:9" ht="15.75" x14ac:dyDescent="0.25">
      <c r="B2573" s="338"/>
      <c r="C2573" s="29" t="s">
        <v>2094</v>
      </c>
      <c r="D2573" s="29" t="s">
        <v>1723</v>
      </c>
      <c r="E2573" s="31"/>
      <c r="F2573" s="31"/>
      <c r="G2573" s="31"/>
      <c r="H2573" s="31"/>
      <c r="I2573" s="31"/>
    </row>
    <row r="2574" spans="2:9" ht="15.75" x14ac:dyDescent="0.25">
      <c r="B2574" s="338"/>
      <c r="C2574" s="29" t="s">
        <v>2094</v>
      </c>
      <c r="D2574" s="29" t="s">
        <v>2087</v>
      </c>
      <c r="E2574" s="31"/>
      <c r="F2574" s="31"/>
      <c r="G2574" s="31"/>
      <c r="H2574" s="31"/>
      <c r="I2574" s="31"/>
    </row>
    <row r="2575" spans="2:9" ht="15.75" x14ac:dyDescent="0.25">
      <c r="B2575" s="338"/>
      <c r="C2575" s="29" t="s">
        <v>2094</v>
      </c>
      <c r="D2575" s="29" t="s">
        <v>1830</v>
      </c>
      <c r="E2575" s="31"/>
      <c r="F2575" s="31"/>
      <c r="G2575" s="31"/>
      <c r="H2575" s="31"/>
      <c r="I2575" s="31"/>
    </row>
    <row r="2576" spans="2:9" ht="15.75" x14ac:dyDescent="0.25">
      <c r="B2576" s="338"/>
      <c r="C2576" s="29" t="s">
        <v>2094</v>
      </c>
      <c r="D2576" s="29" t="s">
        <v>1754</v>
      </c>
      <c r="E2576" s="31"/>
      <c r="F2576" s="31"/>
      <c r="G2576" s="31"/>
      <c r="H2576" s="31"/>
      <c r="I2576" s="31"/>
    </row>
    <row r="2577" spans="2:9" ht="15.75" x14ac:dyDescent="0.25">
      <c r="B2577" s="338"/>
      <c r="C2577" s="29" t="s">
        <v>2094</v>
      </c>
      <c r="D2577" s="29" t="s">
        <v>1901</v>
      </c>
      <c r="E2577" s="31"/>
      <c r="F2577" s="31"/>
      <c r="G2577" s="31"/>
      <c r="H2577" s="31"/>
      <c r="I2577" s="31"/>
    </row>
    <row r="2578" spans="2:9" ht="15.75" x14ac:dyDescent="0.25">
      <c r="B2578" s="338"/>
      <c r="C2578" s="29" t="s">
        <v>2094</v>
      </c>
      <c r="D2578" s="29" t="s">
        <v>2085</v>
      </c>
      <c r="E2578" s="31"/>
      <c r="F2578" s="31"/>
      <c r="G2578" s="31"/>
      <c r="H2578" s="31"/>
      <c r="I2578" s="31"/>
    </row>
    <row r="2579" spans="2:9" ht="15.75" x14ac:dyDescent="0.25">
      <c r="B2579" s="338"/>
      <c r="C2579" s="29" t="s">
        <v>2094</v>
      </c>
      <c r="D2579" s="29" t="s">
        <v>1951</v>
      </c>
      <c r="E2579" s="31"/>
      <c r="F2579" s="31"/>
      <c r="G2579" s="31"/>
      <c r="H2579" s="31"/>
      <c r="I2579" s="31"/>
    </row>
    <row r="2580" spans="2:9" ht="15.75" x14ac:dyDescent="0.25">
      <c r="B2580" s="338"/>
      <c r="C2580" s="29" t="s">
        <v>2094</v>
      </c>
      <c r="D2580" s="29" t="s">
        <v>2056</v>
      </c>
      <c r="E2580" s="31"/>
      <c r="F2580" s="31"/>
      <c r="G2580" s="31"/>
      <c r="H2580" s="31"/>
      <c r="I2580" s="31"/>
    </row>
    <row r="2581" spans="2:9" ht="15.75" x14ac:dyDescent="0.25">
      <c r="B2581" s="338"/>
      <c r="C2581" s="29" t="s">
        <v>2094</v>
      </c>
      <c r="D2581" s="29" t="s">
        <v>2131</v>
      </c>
      <c r="E2581" s="31"/>
      <c r="F2581" s="31"/>
      <c r="G2581" s="31"/>
      <c r="H2581" s="31"/>
      <c r="I2581" s="31"/>
    </row>
    <row r="2582" spans="2:9" ht="15.75" x14ac:dyDescent="0.25">
      <c r="B2582" s="338"/>
      <c r="C2582" s="29" t="s">
        <v>2094</v>
      </c>
      <c r="D2582" s="29" t="s">
        <v>2065</v>
      </c>
      <c r="E2582" s="31"/>
      <c r="F2582" s="31"/>
      <c r="G2582" s="31"/>
      <c r="H2582" s="31"/>
      <c r="I2582" s="31"/>
    </row>
    <row r="2583" spans="2:9" ht="15.75" x14ac:dyDescent="0.25">
      <c r="B2583" s="338"/>
      <c r="C2583" s="29" t="s">
        <v>2094</v>
      </c>
      <c r="D2583" s="29" t="s">
        <v>2090</v>
      </c>
      <c r="E2583" s="31"/>
      <c r="F2583" s="31"/>
      <c r="G2583" s="31"/>
      <c r="H2583" s="31"/>
      <c r="I2583" s="31"/>
    </row>
    <row r="2584" spans="2:9" ht="15.75" x14ac:dyDescent="0.25">
      <c r="B2584" s="338"/>
      <c r="C2584" s="29" t="s">
        <v>2094</v>
      </c>
      <c r="D2584" s="29" t="s">
        <v>1960</v>
      </c>
      <c r="E2584" s="31"/>
      <c r="F2584" s="31"/>
      <c r="G2584" s="31"/>
      <c r="H2584" s="31"/>
      <c r="I2584" s="31"/>
    </row>
    <row r="2585" spans="2:9" ht="15.75" x14ac:dyDescent="0.25">
      <c r="B2585" s="338"/>
      <c r="C2585" s="29" t="s">
        <v>2094</v>
      </c>
      <c r="D2585" s="29" t="s">
        <v>2028</v>
      </c>
      <c r="E2585" s="31"/>
      <c r="F2585" s="31"/>
      <c r="G2585" s="31"/>
      <c r="H2585" s="31"/>
      <c r="I2585" s="31"/>
    </row>
    <row r="2586" spans="2:9" ht="15.75" x14ac:dyDescent="0.25">
      <c r="B2586" s="338"/>
      <c r="C2586" s="29" t="s">
        <v>2094</v>
      </c>
      <c r="D2586" s="29" t="s">
        <v>1963</v>
      </c>
      <c r="E2586" s="31"/>
      <c r="F2586" s="31"/>
      <c r="G2586" s="31"/>
      <c r="H2586" s="31"/>
      <c r="I2586" s="31"/>
    </row>
    <row r="2587" spans="2:9" ht="15.75" x14ac:dyDescent="0.25">
      <c r="B2587" s="338"/>
      <c r="C2587" s="29" t="s">
        <v>2094</v>
      </c>
      <c r="D2587" s="29" t="s">
        <v>1965</v>
      </c>
      <c r="E2587" s="31"/>
      <c r="F2587" s="31"/>
      <c r="G2587" s="31"/>
      <c r="H2587" s="31"/>
      <c r="I2587" s="31"/>
    </row>
    <row r="2588" spans="2:9" ht="15.75" x14ac:dyDescent="0.25">
      <c r="B2588" s="338"/>
      <c r="C2588" s="29" t="s">
        <v>2094</v>
      </c>
      <c r="D2588" s="29" t="s">
        <v>1971</v>
      </c>
      <c r="E2588" s="31"/>
      <c r="F2588" s="31"/>
      <c r="G2588" s="31"/>
      <c r="H2588" s="31"/>
      <c r="I2588" s="31"/>
    </row>
    <row r="2589" spans="2:9" ht="15.75" x14ac:dyDescent="0.25">
      <c r="B2589" s="338"/>
      <c r="C2589" s="29" t="s">
        <v>2094</v>
      </c>
      <c r="D2589" s="29" t="s">
        <v>1975</v>
      </c>
      <c r="E2589" s="31"/>
      <c r="F2589" s="31"/>
      <c r="G2589" s="31"/>
      <c r="H2589" s="31"/>
      <c r="I2589" s="31"/>
    </row>
    <row r="2590" spans="2:9" ht="15.75" x14ac:dyDescent="0.25">
      <c r="B2590" s="338"/>
      <c r="C2590" s="29" t="s">
        <v>2094</v>
      </c>
      <c r="D2590" s="29" t="s">
        <v>2113</v>
      </c>
      <c r="E2590" s="31"/>
      <c r="F2590" s="31"/>
      <c r="G2590" s="31"/>
      <c r="H2590" s="31"/>
      <c r="I2590" s="31"/>
    </row>
    <row r="2591" spans="2:9" ht="15.75" x14ac:dyDescent="0.25">
      <c r="B2591" s="338"/>
      <c r="C2591" s="29" t="s">
        <v>2094</v>
      </c>
      <c r="D2591" s="29" t="s">
        <v>1980</v>
      </c>
      <c r="E2591" s="31"/>
      <c r="F2591" s="31"/>
      <c r="G2591" s="31"/>
      <c r="H2591" s="31"/>
      <c r="I2591" s="31"/>
    </row>
    <row r="2592" spans="2:9" ht="15.75" x14ac:dyDescent="0.25">
      <c r="B2592" s="338"/>
      <c r="C2592" s="29" t="s">
        <v>2094</v>
      </c>
      <c r="D2592" s="29" t="s">
        <v>1982</v>
      </c>
      <c r="E2592" s="31"/>
      <c r="F2592" s="31"/>
      <c r="G2592" s="31"/>
      <c r="H2592" s="31"/>
      <c r="I2592" s="31"/>
    </row>
    <row r="2593" spans="2:9" ht="15.75" x14ac:dyDescent="0.25">
      <c r="B2593" s="338"/>
      <c r="C2593" s="29" t="s">
        <v>2094</v>
      </c>
      <c r="D2593" s="29" t="s">
        <v>1987</v>
      </c>
      <c r="E2593" s="31"/>
      <c r="F2593" s="31"/>
      <c r="G2593" s="31"/>
      <c r="H2593" s="31"/>
      <c r="I2593" s="31"/>
    </row>
    <row r="2594" spans="2:9" ht="15.75" x14ac:dyDescent="0.25">
      <c r="B2594" s="338"/>
      <c r="C2594" s="29" t="s">
        <v>2094</v>
      </c>
      <c r="D2594" s="29" t="s">
        <v>1990</v>
      </c>
      <c r="E2594" s="31"/>
      <c r="F2594" s="31"/>
      <c r="G2594" s="31"/>
      <c r="H2594" s="31"/>
      <c r="I2594" s="31"/>
    </row>
    <row r="2595" spans="2:9" ht="15.75" x14ac:dyDescent="0.25">
      <c r="B2595" s="338"/>
      <c r="C2595" s="29" t="s">
        <v>2094</v>
      </c>
      <c r="D2595" s="29" t="s">
        <v>2115</v>
      </c>
      <c r="E2595" s="31"/>
      <c r="F2595" s="31"/>
      <c r="G2595" s="31"/>
      <c r="H2595" s="31"/>
      <c r="I2595" s="31"/>
    </row>
    <row r="2596" spans="2:9" ht="15.75" x14ac:dyDescent="0.25">
      <c r="B2596" s="338"/>
      <c r="C2596" s="29" t="s">
        <v>2094</v>
      </c>
      <c r="D2596" s="29" t="s">
        <v>1992</v>
      </c>
      <c r="E2596" s="31"/>
      <c r="F2596" s="31"/>
      <c r="G2596" s="31"/>
      <c r="H2596" s="31"/>
      <c r="I2596" s="31"/>
    </row>
    <row r="2597" spans="2:9" ht="15.75" x14ac:dyDescent="0.25">
      <c r="B2597" s="338"/>
      <c r="C2597" s="29" t="s">
        <v>2094</v>
      </c>
      <c r="D2597" s="29" t="s">
        <v>1997</v>
      </c>
      <c r="E2597" s="31"/>
      <c r="F2597" s="31"/>
      <c r="G2597" s="31"/>
      <c r="H2597" s="31"/>
      <c r="I2597" s="31"/>
    </row>
    <row r="2598" spans="2:9" ht="15.75" x14ac:dyDescent="0.25">
      <c r="B2598" s="338"/>
      <c r="C2598" s="29" t="s">
        <v>2094</v>
      </c>
      <c r="D2598" s="29" t="s">
        <v>2000</v>
      </c>
      <c r="E2598" s="31"/>
      <c r="F2598" s="31"/>
      <c r="G2598" s="31"/>
      <c r="H2598" s="31"/>
      <c r="I2598" s="31"/>
    </row>
    <row r="2599" spans="2:9" ht="15.75" x14ac:dyDescent="0.25">
      <c r="B2599" s="338"/>
      <c r="C2599" s="29" t="s">
        <v>2094</v>
      </c>
      <c r="D2599" s="29" t="s">
        <v>2002</v>
      </c>
      <c r="E2599" s="31"/>
      <c r="F2599" s="31"/>
      <c r="G2599" s="31"/>
      <c r="H2599" s="31"/>
      <c r="I2599" s="31"/>
    </row>
    <row r="2600" spans="2:9" ht="15.75" x14ac:dyDescent="0.25">
      <c r="B2600" s="338"/>
      <c r="C2600" s="29" t="s">
        <v>2094</v>
      </c>
      <c r="D2600" s="29" t="s">
        <v>2004</v>
      </c>
      <c r="E2600" s="31"/>
      <c r="F2600" s="31"/>
      <c r="G2600" s="31"/>
      <c r="H2600" s="31"/>
      <c r="I2600" s="31"/>
    </row>
    <row r="2601" spans="2:9" ht="15.75" x14ac:dyDescent="0.25">
      <c r="B2601" s="338"/>
      <c r="C2601" s="29" t="s">
        <v>2094</v>
      </c>
      <c r="D2601" s="29" t="s">
        <v>2006</v>
      </c>
      <c r="E2601" s="31"/>
      <c r="F2601" s="31"/>
      <c r="G2601" s="31"/>
      <c r="H2601" s="31"/>
      <c r="I2601" s="31"/>
    </row>
    <row r="2602" spans="2:9" ht="15.75" x14ac:dyDescent="0.25">
      <c r="B2602" s="338"/>
      <c r="C2602" s="29" t="s">
        <v>2094</v>
      </c>
      <c r="D2602" s="29" t="s">
        <v>2133</v>
      </c>
      <c r="E2602" s="31"/>
      <c r="F2602" s="31"/>
      <c r="G2602" s="31"/>
      <c r="H2602" s="31"/>
      <c r="I2602" s="31"/>
    </row>
    <row r="2603" spans="2:9" ht="15.75" x14ac:dyDescent="0.25">
      <c r="B2603" s="338"/>
      <c r="C2603" s="29" t="s">
        <v>2094</v>
      </c>
      <c r="D2603" s="29" t="s">
        <v>2137</v>
      </c>
      <c r="E2603" s="31"/>
      <c r="F2603" s="31"/>
      <c r="G2603" s="31"/>
      <c r="H2603" s="31"/>
      <c r="I2603" s="31"/>
    </row>
    <row r="2604" spans="2:9" ht="15.75" x14ac:dyDescent="0.25">
      <c r="B2604" s="338"/>
      <c r="C2604" s="29" t="s">
        <v>2094</v>
      </c>
      <c r="D2604" s="29" t="s">
        <v>2015</v>
      </c>
      <c r="E2604" s="31"/>
      <c r="F2604" s="31"/>
      <c r="G2604" s="31"/>
      <c r="H2604" s="31"/>
      <c r="I2604" s="31"/>
    </row>
    <row r="2605" spans="2:9" ht="15.75" x14ac:dyDescent="0.25">
      <c r="B2605" s="338"/>
      <c r="C2605" s="29" t="s">
        <v>2094</v>
      </c>
      <c r="D2605" s="29" t="s">
        <v>2017</v>
      </c>
      <c r="E2605" s="31"/>
      <c r="F2605" s="31"/>
      <c r="G2605" s="31"/>
      <c r="H2605" s="31"/>
      <c r="I2605" s="31"/>
    </row>
    <row r="2606" spans="2:9" ht="15.75" x14ac:dyDescent="0.25">
      <c r="B2606" s="338"/>
      <c r="C2606" s="29" t="s">
        <v>2094</v>
      </c>
      <c r="D2606" s="29" t="s">
        <v>2019</v>
      </c>
      <c r="E2606" s="31"/>
      <c r="F2606" s="31"/>
      <c r="G2606" s="31"/>
      <c r="H2606" s="31"/>
      <c r="I2606" s="31"/>
    </row>
    <row r="2607" spans="2:9" ht="15.75" x14ac:dyDescent="0.25">
      <c r="B2607" s="338"/>
      <c r="C2607" s="29" t="s">
        <v>2094</v>
      </c>
      <c r="D2607" s="29" t="s">
        <v>2021</v>
      </c>
      <c r="E2607" s="31"/>
      <c r="F2607" s="31"/>
      <c r="G2607" s="31"/>
      <c r="H2607" s="31"/>
      <c r="I2607" s="31"/>
    </row>
    <row r="2608" spans="2:9" ht="15.75" x14ac:dyDescent="0.25">
      <c r="B2608" s="338"/>
      <c r="C2608" s="29" t="s">
        <v>2094</v>
      </c>
      <c r="D2608" s="29" t="s">
        <v>2030</v>
      </c>
      <c r="E2608" s="31"/>
      <c r="F2608" s="31"/>
      <c r="G2608" s="31"/>
      <c r="H2608" s="31"/>
      <c r="I2608" s="31"/>
    </row>
    <row r="2609" spans="2:9" ht="15.75" x14ac:dyDescent="0.25">
      <c r="B2609" s="338"/>
      <c r="C2609" s="29" t="s">
        <v>2094</v>
      </c>
      <c r="D2609" s="29" t="s">
        <v>2032</v>
      </c>
      <c r="E2609" s="31"/>
      <c r="F2609" s="31"/>
      <c r="G2609" s="31"/>
      <c r="H2609" s="31"/>
      <c r="I2609" s="31"/>
    </row>
    <row r="2610" spans="2:9" ht="15.75" x14ac:dyDescent="0.25">
      <c r="B2610" s="338"/>
      <c r="C2610" s="29" t="s">
        <v>2094</v>
      </c>
      <c r="D2610" s="29" t="s">
        <v>2034</v>
      </c>
      <c r="E2610" s="31"/>
      <c r="F2610" s="31"/>
      <c r="G2610" s="31"/>
      <c r="H2610" s="31"/>
      <c r="I2610" s="31"/>
    </row>
    <row r="2611" spans="2:9" ht="15.75" x14ac:dyDescent="0.25">
      <c r="B2611" s="338"/>
      <c r="C2611" s="29" t="s">
        <v>2094</v>
      </c>
      <c r="D2611" s="29" t="s">
        <v>2036</v>
      </c>
      <c r="E2611" s="31"/>
      <c r="F2611" s="31"/>
      <c r="G2611" s="31"/>
      <c r="H2611" s="31"/>
      <c r="I2611" s="31"/>
    </row>
    <row r="2612" spans="2:9" ht="15.75" x14ac:dyDescent="0.25">
      <c r="B2612" s="338"/>
      <c r="C2612" s="29" t="s">
        <v>2094</v>
      </c>
      <c r="D2612" s="29" t="s">
        <v>2038</v>
      </c>
      <c r="E2612" s="31"/>
      <c r="F2612" s="31"/>
      <c r="G2612" s="31"/>
      <c r="H2612" s="31"/>
      <c r="I2612" s="31"/>
    </row>
    <row r="2613" spans="2:9" ht="15.75" x14ac:dyDescent="0.25">
      <c r="B2613" s="338"/>
      <c r="C2613" s="29" t="s">
        <v>2094</v>
      </c>
      <c r="D2613" s="29" t="s">
        <v>2040</v>
      </c>
      <c r="E2613" s="31"/>
      <c r="F2613" s="31"/>
      <c r="G2613" s="31"/>
      <c r="H2613" s="31"/>
      <c r="I2613" s="31"/>
    </row>
    <row r="2614" spans="2:9" ht="15.75" x14ac:dyDescent="0.25">
      <c r="B2614" s="338"/>
      <c r="C2614" s="29" t="s">
        <v>2094</v>
      </c>
      <c r="D2614" s="29" t="s">
        <v>2043</v>
      </c>
      <c r="E2614" s="31"/>
      <c r="F2614" s="31"/>
      <c r="G2614" s="31"/>
      <c r="H2614" s="31"/>
      <c r="I2614" s="31"/>
    </row>
    <row r="2615" spans="2:9" ht="15.75" x14ac:dyDescent="0.25">
      <c r="B2615" s="338"/>
      <c r="C2615" s="29" t="s">
        <v>2094</v>
      </c>
      <c r="D2615" s="29" t="s">
        <v>2059</v>
      </c>
      <c r="E2615" s="31"/>
      <c r="F2615" s="31"/>
      <c r="G2615" s="31"/>
      <c r="H2615" s="31"/>
      <c r="I2615" s="31"/>
    </row>
    <row r="2616" spans="2:9" ht="15.75" x14ac:dyDescent="0.25">
      <c r="B2616" s="338"/>
      <c r="C2616" s="29" t="s">
        <v>2094</v>
      </c>
      <c r="D2616" s="29" t="s">
        <v>2061</v>
      </c>
      <c r="E2616" s="31"/>
      <c r="F2616" s="31"/>
      <c r="G2616" s="31"/>
      <c r="H2616" s="31"/>
      <c r="I2616" s="31"/>
    </row>
    <row r="2617" spans="2:9" ht="15.75" x14ac:dyDescent="0.25">
      <c r="B2617" s="338"/>
      <c r="C2617" s="29" t="s">
        <v>2094</v>
      </c>
      <c r="D2617" s="29" t="s">
        <v>2063</v>
      </c>
      <c r="E2617" s="31"/>
      <c r="F2617" s="31"/>
      <c r="G2617" s="31"/>
      <c r="H2617" s="31"/>
      <c r="I2617" s="31"/>
    </row>
    <row r="2618" spans="2:9" ht="15.75" x14ac:dyDescent="0.25">
      <c r="B2618" s="338"/>
      <c r="C2618" s="29" t="s">
        <v>2094</v>
      </c>
      <c r="D2618" s="29" t="s">
        <v>2067</v>
      </c>
      <c r="E2618" s="31"/>
      <c r="F2618" s="31"/>
      <c r="G2618" s="31"/>
      <c r="H2618" s="31"/>
      <c r="I2618" s="31"/>
    </row>
    <row r="2619" spans="2:9" ht="15.75" x14ac:dyDescent="0.25">
      <c r="B2619" s="338"/>
      <c r="C2619" s="29" t="s">
        <v>2094</v>
      </c>
      <c r="D2619" s="29" t="s">
        <v>2069</v>
      </c>
      <c r="E2619" s="31"/>
      <c r="F2619" s="31"/>
      <c r="G2619" s="31"/>
      <c r="H2619" s="31"/>
      <c r="I2619" s="31"/>
    </row>
    <row r="2620" spans="2:9" ht="15.75" x14ac:dyDescent="0.25">
      <c r="B2620" s="338"/>
      <c r="C2620" s="29" t="s">
        <v>2094</v>
      </c>
      <c r="D2620" s="29" t="s">
        <v>2071</v>
      </c>
      <c r="E2620" s="31"/>
      <c r="F2620" s="31"/>
      <c r="G2620" s="31"/>
      <c r="H2620" s="31"/>
      <c r="I2620" s="31"/>
    </row>
    <row r="2621" spans="2:9" ht="15.75" x14ac:dyDescent="0.25">
      <c r="B2621" s="338"/>
      <c r="C2621" s="29" t="s">
        <v>2094</v>
      </c>
      <c r="D2621" s="29" t="s">
        <v>2073</v>
      </c>
      <c r="E2621" s="31"/>
      <c r="F2621" s="31"/>
      <c r="G2621" s="31"/>
      <c r="H2621" s="31"/>
      <c r="I2621" s="31"/>
    </row>
    <row r="2622" spans="2:9" ht="15.75" x14ac:dyDescent="0.25">
      <c r="B2622" s="338"/>
      <c r="C2622" s="29" t="s">
        <v>2094</v>
      </c>
      <c r="D2622" s="29" t="s">
        <v>2075</v>
      </c>
      <c r="E2622" s="31"/>
      <c r="F2622" s="31"/>
      <c r="G2622" s="31"/>
      <c r="H2622" s="31"/>
      <c r="I2622" s="31"/>
    </row>
    <row r="2623" spans="2:9" ht="15.75" x14ac:dyDescent="0.25">
      <c r="B2623" s="338"/>
      <c r="C2623" s="29" t="s">
        <v>2094</v>
      </c>
      <c r="D2623" s="29" t="s">
        <v>2077</v>
      </c>
      <c r="E2623" s="31"/>
      <c r="F2623" s="31"/>
      <c r="G2623" s="31"/>
      <c r="H2623" s="31"/>
      <c r="I2623" s="31"/>
    </row>
    <row r="2624" spans="2:9" ht="15.75" x14ac:dyDescent="0.25">
      <c r="B2624" s="338"/>
      <c r="C2624" s="29" t="s">
        <v>2094</v>
      </c>
      <c r="D2624" s="29" t="s">
        <v>2079</v>
      </c>
      <c r="E2624" s="31"/>
      <c r="F2624" s="31"/>
      <c r="G2624" s="31"/>
      <c r="H2624" s="31"/>
      <c r="I2624" s="31"/>
    </row>
    <row r="2625" spans="2:9" ht="15.75" x14ac:dyDescent="0.25">
      <c r="B2625" s="338"/>
      <c r="C2625" s="29" t="s">
        <v>2094</v>
      </c>
      <c r="D2625" s="29" t="s">
        <v>2082</v>
      </c>
      <c r="E2625" s="31"/>
      <c r="F2625" s="31"/>
      <c r="G2625" s="31"/>
      <c r="H2625" s="31"/>
      <c r="I2625" s="31"/>
    </row>
    <row r="2626" spans="2:9" ht="15.75" x14ac:dyDescent="0.25">
      <c r="B2626" s="338"/>
      <c r="C2626" s="29" t="s">
        <v>2094</v>
      </c>
      <c r="D2626" s="29" t="s">
        <v>2084</v>
      </c>
      <c r="E2626" s="31"/>
      <c r="F2626" s="31"/>
      <c r="G2626" s="31"/>
      <c r="H2626" s="31"/>
      <c r="I2626" s="31"/>
    </row>
    <row r="2627" spans="2:9" ht="15.75" x14ac:dyDescent="0.25">
      <c r="B2627" s="338"/>
      <c r="C2627" s="29" t="s">
        <v>2094</v>
      </c>
      <c r="D2627" s="29" t="s">
        <v>2089</v>
      </c>
      <c r="E2627" s="31"/>
      <c r="F2627" s="31"/>
      <c r="G2627" s="31"/>
      <c r="H2627" s="31"/>
      <c r="I2627" s="31"/>
    </row>
    <row r="2628" spans="2:9" ht="15.75" x14ac:dyDescent="0.25">
      <c r="B2628" s="338"/>
      <c r="C2628" s="29" t="s">
        <v>2094</v>
      </c>
      <c r="D2628" s="29" t="s">
        <v>2119</v>
      </c>
      <c r="E2628" s="31"/>
      <c r="F2628" s="31"/>
      <c r="G2628" s="31"/>
      <c r="H2628" s="31"/>
      <c r="I2628" s="31"/>
    </row>
    <row r="2629" spans="2:9" ht="15.75" x14ac:dyDescent="0.25">
      <c r="B2629" s="338"/>
      <c r="C2629" s="29" t="s">
        <v>2094</v>
      </c>
      <c r="D2629" s="29" t="s">
        <v>2122</v>
      </c>
      <c r="E2629" s="31"/>
      <c r="F2629" s="31"/>
      <c r="G2629" s="31"/>
      <c r="H2629" s="31"/>
      <c r="I2629" s="31"/>
    </row>
    <row r="2630" spans="2:9" ht="15.75" x14ac:dyDescent="0.25">
      <c r="B2630" s="338"/>
      <c r="C2630" s="29" t="s">
        <v>2094</v>
      </c>
      <c r="D2630" s="29" t="s">
        <v>2124</v>
      </c>
      <c r="E2630" s="31"/>
      <c r="F2630" s="31"/>
      <c r="G2630" s="31"/>
      <c r="H2630" s="31"/>
      <c r="I2630" s="31"/>
    </row>
    <row r="2631" spans="2:9" ht="15.75" x14ac:dyDescent="0.25">
      <c r="B2631" s="338"/>
      <c r="C2631" s="29" t="s">
        <v>2094</v>
      </c>
      <c r="D2631" s="29" t="s">
        <v>2129</v>
      </c>
      <c r="E2631" s="31"/>
      <c r="F2631" s="31"/>
      <c r="G2631" s="31"/>
      <c r="H2631" s="31"/>
      <c r="I2631" s="31"/>
    </row>
    <row r="2632" spans="2:9" ht="15.75" x14ac:dyDescent="0.25">
      <c r="B2632" s="338"/>
      <c r="C2632" s="29" t="s">
        <v>2094</v>
      </c>
      <c r="D2632" s="29" t="s">
        <v>2135</v>
      </c>
      <c r="E2632" s="31"/>
      <c r="F2632" s="31"/>
      <c r="G2632" s="31"/>
      <c r="H2632" s="31"/>
      <c r="I2632" s="31"/>
    </row>
    <row r="2633" spans="2:9" ht="15.75" x14ac:dyDescent="0.25">
      <c r="B2633" s="338"/>
      <c r="C2633" s="29" t="s">
        <v>2094</v>
      </c>
      <c r="D2633" s="29" t="s">
        <v>2140</v>
      </c>
      <c r="E2633" s="31"/>
      <c r="F2633" s="31"/>
      <c r="G2633" s="31"/>
      <c r="H2633" s="31"/>
      <c r="I2633" s="31"/>
    </row>
    <row r="2634" spans="2:9" ht="15.75" x14ac:dyDescent="0.25">
      <c r="B2634" s="338"/>
      <c r="C2634" s="29" t="s">
        <v>2095</v>
      </c>
      <c r="D2634" s="29" t="s">
        <v>43</v>
      </c>
      <c r="E2634" s="31"/>
      <c r="F2634" s="31"/>
      <c r="G2634" s="31"/>
      <c r="H2634" s="31"/>
      <c r="I2634" s="31"/>
    </row>
    <row r="2635" spans="2:9" ht="15.75" x14ac:dyDescent="0.25">
      <c r="B2635" s="338"/>
      <c r="C2635" s="29" t="s">
        <v>2095</v>
      </c>
      <c r="D2635" s="29" t="s">
        <v>1953</v>
      </c>
      <c r="E2635" s="31"/>
      <c r="F2635" s="31"/>
      <c r="G2635" s="31"/>
      <c r="H2635" s="31"/>
      <c r="I2635" s="31"/>
    </row>
    <row r="2636" spans="2:9" ht="15.75" x14ac:dyDescent="0.25">
      <c r="B2636" s="338"/>
      <c r="C2636" s="29" t="s">
        <v>2095</v>
      </c>
      <c r="D2636" s="29" t="s">
        <v>1726</v>
      </c>
      <c r="E2636" s="31"/>
      <c r="F2636" s="31"/>
      <c r="G2636" s="31"/>
      <c r="H2636" s="31"/>
      <c r="I2636" s="31"/>
    </row>
    <row r="2637" spans="2:9" ht="15.75" x14ac:dyDescent="0.25">
      <c r="B2637" s="338"/>
      <c r="C2637" s="29" t="s">
        <v>2095</v>
      </c>
      <c r="D2637" s="29" t="s">
        <v>1723</v>
      </c>
      <c r="E2637" s="31"/>
      <c r="F2637" s="31"/>
      <c r="G2637" s="31"/>
      <c r="H2637" s="31"/>
      <c r="I2637" s="31"/>
    </row>
    <row r="2638" spans="2:9" ht="15.75" x14ac:dyDescent="0.25">
      <c r="B2638" s="338"/>
      <c r="C2638" s="29" t="s">
        <v>2095</v>
      </c>
      <c r="D2638" s="29" t="s">
        <v>2087</v>
      </c>
      <c r="E2638" s="31"/>
      <c r="F2638" s="31"/>
      <c r="G2638" s="31"/>
      <c r="H2638" s="31"/>
      <c r="I2638" s="31"/>
    </row>
    <row r="2639" spans="2:9" ht="15.75" x14ac:dyDescent="0.25">
      <c r="B2639" s="338"/>
      <c r="C2639" s="29" t="s">
        <v>2095</v>
      </c>
      <c r="D2639" s="29" t="s">
        <v>1830</v>
      </c>
      <c r="E2639" s="31"/>
      <c r="F2639" s="31"/>
      <c r="G2639" s="31"/>
      <c r="H2639" s="31"/>
      <c r="I2639" s="31"/>
    </row>
    <row r="2640" spans="2:9" ht="15.75" x14ac:dyDescent="0.25">
      <c r="B2640" s="338"/>
      <c r="C2640" s="29" t="s">
        <v>2095</v>
      </c>
      <c r="D2640" s="29" t="s">
        <v>1754</v>
      </c>
      <c r="E2640" s="31"/>
      <c r="F2640" s="31"/>
      <c r="G2640" s="31"/>
      <c r="H2640" s="31"/>
      <c r="I2640" s="31"/>
    </row>
    <row r="2641" spans="2:9" ht="15.75" x14ac:dyDescent="0.25">
      <c r="B2641" s="338"/>
      <c r="C2641" s="29" t="s">
        <v>2095</v>
      </c>
      <c r="D2641" s="29" t="s">
        <v>1901</v>
      </c>
      <c r="E2641" s="31"/>
      <c r="F2641" s="31"/>
      <c r="G2641" s="31"/>
      <c r="H2641" s="31"/>
      <c r="I2641" s="31"/>
    </row>
    <row r="2642" spans="2:9" ht="15.75" x14ac:dyDescent="0.25">
      <c r="B2642" s="338"/>
      <c r="C2642" s="29" t="s">
        <v>2095</v>
      </c>
      <c r="D2642" s="29" t="s">
        <v>2085</v>
      </c>
      <c r="E2642" s="31"/>
      <c r="F2642" s="31"/>
      <c r="G2642" s="31"/>
      <c r="H2642" s="31"/>
      <c r="I2642" s="31"/>
    </row>
    <row r="2643" spans="2:9" ht="15.75" x14ac:dyDescent="0.25">
      <c r="B2643" s="338"/>
      <c r="C2643" s="29" t="s">
        <v>2095</v>
      </c>
      <c r="D2643" s="29" t="s">
        <v>1951</v>
      </c>
      <c r="E2643" s="31"/>
      <c r="F2643" s="31"/>
      <c r="G2643" s="31"/>
      <c r="H2643" s="31"/>
      <c r="I2643" s="31"/>
    </row>
    <row r="2644" spans="2:9" ht="15.75" x14ac:dyDescent="0.25">
      <c r="B2644" s="338"/>
      <c r="C2644" s="29" t="s">
        <v>2095</v>
      </c>
      <c r="D2644" s="29" t="s">
        <v>2056</v>
      </c>
      <c r="E2644" s="31"/>
      <c r="F2644" s="31"/>
      <c r="G2644" s="31"/>
      <c r="H2644" s="31"/>
      <c r="I2644" s="31"/>
    </row>
    <row r="2645" spans="2:9" ht="15.75" x14ac:dyDescent="0.25">
      <c r="B2645" s="338"/>
      <c r="C2645" s="29" t="s">
        <v>2095</v>
      </c>
      <c r="D2645" s="29" t="s">
        <v>2131</v>
      </c>
      <c r="E2645" s="31"/>
      <c r="F2645" s="31"/>
      <c r="G2645" s="31"/>
      <c r="H2645" s="31"/>
      <c r="I2645" s="31"/>
    </row>
    <row r="2646" spans="2:9" ht="15.75" x14ac:dyDescent="0.25">
      <c r="B2646" s="338"/>
      <c r="C2646" s="29" t="s">
        <v>2095</v>
      </c>
      <c r="D2646" s="29" t="s">
        <v>2065</v>
      </c>
      <c r="E2646" s="31"/>
      <c r="F2646" s="31"/>
      <c r="G2646" s="31"/>
      <c r="H2646" s="31"/>
      <c r="I2646" s="31"/>
    </row>
    <row r="2647" spans="2:9" ht="15.75" x14ac:dyDescent="0.25">
      <c r="B2647" s="338"/>
      <c r="C2647" s="29" t="s">
        <v>2095</v>
      </c>
      <c r="D2647" s="29" t="s">
        <v>2090</v>
      </c>
      <c r="E2647" s="31"/>
      <c r="F2647" s="31"/>
      <c r="G2647" s="31"/>
      <c r="H2647" s="31"/>
      <c r="I2647" s="31"/>
    </row>
    <row r="2648" spans="2:9" ht="15.75" x14ac:dyDescent="0.25">
      <c r="B2648" s="338"/>
      <c r="C2648" s="29" t="s">
        <v>2095</v>
      </c>
      <c r="D2648" s="29" t="s">
        <v>1960</v>
      </c>
      <c r="E2648" s="31"/>
      <c r="F2648" s="31"/>
      <c r="G2648" s="31"/>
      <c r="H2648" s="31"/>
      <c r="I2648" s="31"/>
    </row>
    <row r="2649" spans="2:9" ht="15.75" x14ac:dyDescent="0.25">
      <c r="B2649" s="338"/>
      <c r="C2649" s="29" t="s">
        <v>2095</v>
      </c>
      <c r="D2649" s="29" t="s">
        <v>2028</v>
      </c>
      <c r="E2649" s="31"/>
      <c r="F2649" s="31"/>
      <c r="G2649" s="31"/>
      <c r="H2649" s="31"/>
      <c r="I2649" s="31"/>
    </row>
    <row r="2650" spans="2:9" ht="15.75" x14ac:dyDescent="0.25">
      <c r="B2650" s="338"/>
      <c r="C2650" s="29" t="s">
        <v>2095</v>
      </c>
      <c r="D2650" s="29" t="s">
        <v>1963</v>
      </c>
      <c r="E2650" s="31"/>
      <c r="F2650" s="31"/>
      <c r="G2650" s="31"/>
      <c r="H2650" s="31"/>
      <c r="I2650" s="31"/>
    </row>
    <row r="2651" spans="2:9" ht="15.75" x14ac:dyDescent="0.25">
      <c r="B2651" s="338"/>
      <c r="C2651" s="29" t="s">
        <v>2095</v>
      </c>
      <c r="D2651" s="29" t="s">
        <v>1965</v>
      </c>
      <c r="E2651" s="31"/>
      <c r="F2651" s="31"/>
      <c r="G2651" s="31"/>
      <c r="H2651" s="31"/>
      <c r="I2651" s="31"/>
    </row>
    <row r="2652" spans="2:9" ht="15.75" x14ac:dyDescent="0.25">
      <c r="B2652" s="338"/>
      <c r="C2652" s="29" t="s">
        <v>2095</v>
      </c>
      <c r="D2652" s="29" t="s">
        <v>1971</v>
      </c>
      <c r="E2652" s="31"/>
      <c r="F2652" s="31"/>
      <c r="G2652" s="31"/>
      <c r="H2652" s="31"/>
      <c r="I2652" s="31"/>
    </row>
    <row r="2653" spans="2:9" ht="15.75" x14ac:dyDescent="0.25">
      <c r="B2653" s="338"/>
      <c r="C2653" s="29" t="s">
        <v>2095</v>
      </c>
      <c r="D2653" s="29" t="s">
        <v>1975</v>
      </c>
      <c r="E2653" s="31"/>
      <c r="F2653" s="31"/>
      <c r="G2653" s="31"/>
      <c r="H2653" s="31"/>
      <c r="I2653" s="31"/>
    </row>
    <row r="2654" spans="2:9" ht="15.75" x14ac:dyDescent="0.25">
      <c r="B2654" s="338"/>
      <c r="C2654" s="29" t="s">
        <v>2095</v>
      </c>
      <c r="D2654" s="29" t="s">
        <v>2113</v>
      </c>
      <c r="E2654" s="31"/>
      <c r="F2654" s="31"/>
      <c r="G2654" s="31"/>
      <c r="H2654" s="31"/>
      <c r="I2654" s="31"/>
    </row>
    <row r="2655" spans="2:9" ht="15.75" x14ac:dyDescent="0.25">
      <c r="B2655" s="338"/>
      <c r="C2655" s="29" t="s">
        <v>2095</v>
      </c>
      <c r="D2655" s="29" t="s">
        <v>1980</v>
      </c>
      <c r="E2655" s="31"/>
      <c r="F2655" s="31"/>
      <c r="G2655" s="31"/>
      <c r="H2655" s="31"/>
      <c r="I2655" s="31"/>
    </row>
    <row r="2656" spans="2:9" ht="15.75" x14ac:dyDescent="0.25">
      <c r="B2656" s="338"/>
      <c r="C2656" s="29" t="s">
        <v>2095</v>
      </c>
      <c r="D2656" s="29" t="s">
        <v>1982</v>
      </c>
      <c r="E2656" s="31"/>
      <c r="F2656" s="31"/>
      <c r="G2656" s="31"/>
      <c r="H2656" s="31"/>
      <c r="I2656" s="31"/>
    </row>
    <row r="2657" spans="2:9" ht="15.75" x14ac:dyDescent="0.25">
      <c r="B2657" s="338"/>
      <c r="C2657" s="29" t="s">
        <v>2095</v>
      </c>
      <c r="D2657" s="29" t="s">
        <v>1987</v>
      </c>
      <c r="E2657" s="31"/>
      <c r="F2657" s="31"/>
      <c r="G2657" s="31"/>
      <c r="H2657" s="31"/>
      <c r="I2657" s="31"/>
    </row>
    <row r="2658" spans="2:9" ht="15.75" x14ac:dyDescent="0.25">
      <c r="B2658" s="338"/>
      <c r="C2658" s="29" t="s">
        <v>2095</v>
      </c>
      <c r="D2658" s="29" t="s">
        <v>1990</v>
      </c>
      <c r="E2658" s="31"/>
      <c r="F2658" s="31"/>
      <c r="G2658" s="31"/>
      <c r="H2658" s="31"/>
      <c r="I2658" s="31"/>
    </row>
    <row r="2659" spans="2:9" ht="15.75" x14ac:dyDescent="0.25">
      <c r="B2659" s="338"/>
      <c r="C2659" s="29" t="s">
        <v>2095</v>
      </c>
      <c r="D2659" s="29" t="s">
        <v>2115</v>
      </c>
      <c r="E2659" s="31"/>
      <c r="F2659" s="31"/>
      <c r="G2659" s="31"/>
      <c r="H2659" s="31"/>
      <c r="I2659" s="31"/>
    </row>
    <row r="2660" spans="2:9" ht="15.75" x14ac:dyDescent="0.25">
      <c r="B2660" s="338"/>
      <c r="C2660" s="29" t="s">
        <v>2095</v>
      </c>
      <c r="D2660" s="29" t="s">
        <v>1992</v>
      </c>
      <c r="E2660" s="31"/>
      <c r="F2660" s="31"/>
      <c r="G2660" s="31"/>
      <c r="H2660" s="31"/>
      <c r="I2660" s="31"/>
    </row>
    <row r="2661" spans="2:9" ht="15.75" x14ac:dyDescent="0.25">
      <c r="B2661" s="338"/>
      <c r="C2661" s="29" t="s">
        <v>2095</v>
      </c>
      <c r="D2661" s="29" t="s">
        <v>1997</v>
      </c>
      <c r="E2661" s="31"/>
      <c r="F2661" s="31"/>
      <c r="G2661" s="31"/>
      <c r="H2661" s="31"/>
      <c r="I2661" s="31"/>
    </row>
    <row r="2662" spans="2:9" ht="15.75" x14ac:dyDescent="0.25">
      <c r="B2662" s="338"/>
      <c r="C2662" s="29" t="s">
        <v>2095</v>
      </c>
      <c r="D2662" s="29" t="s">
        <v>2000</v>
      </c>
      <c r="E2662" s="31"/>
      <c r="F2662" s="31"/>
      <c r="G2662" s="31"/>
      <c r="H2662" s="31"/>
      <c r="I2662" s="31"/>
    </row>
    <row r="2663" spans="2:9" ht="15.75" x14ac:dyDescent="0.25">
      <c r="B2663" s="338"/>
      <c r="C2663" s="29" t="s">
        <v>2095</v>
      </c>
      <c r="D2663" s="29" t="s">
        <v>2002</v>
      </c>
      <c r="E2663" s="31"/>
      <c r="F2663" s="31"/>
      <c r="G2663" s="31"/>
      <c r="H2663" s="31"/>
      <c r="I2663" s="31"/>
    </row>
    <row r="2664" spans="2:9" ht="15.75" x14ac:dyDescent="0.25">
      <c r="B2664" s="338"/>
      <c r="C2664" s="29" t="s">
        <v>2095</v>
      </c>
      <c r="D2664" s="29" t="s">
        <v>2004</v>
      </c>
      <c r="E2664" s="31"/>
      <c r="F2664" s="31"/>
      <c r="G2664" s="31"/>
      <c r="H2664" s="31"/>
      <c r="I2664" s="31"/>
    </row>
    <row r="2665" spans="2:9" ht="15.75" x14ac:dyDescent="0.25">
      <c r="B2665" s="338"/>
      <c r="C2665" s="29" t="s">
        <v>2095</v>
      </c>
      <c r="D2665" s="29" t="s">
        <v>2006</v>
      </c>
      <c r="E2665" s="31"/>
      <c r="F2665" s="31"/>
      <c r="G2665" s="31"/>
      <c r="H2665" s="31"/>
      <c r="I2665" s="31"/>
    </row>
    <row r="2666" spans="2:9" ht="15.75" x14ac:dyDescent="0.25">
      <c r="B2666" s="338"/>
      <c r="C2666" s="29" t="s">
        <v>2095</v>
      </c>
      <c r="D2666" s="29" t="s">
        <v>2133</v>
      </c>
      <c r="E2666" s="31"/>
      <c r="F2666" s="31"/>
      <c r="G2666" s="31"/>
      <c r="H2666" s="31"/>
      <c r="I2666" s="31"/>
    </row>
    <row r="2667" spans="2:9" ht="15.75" x14ac:dyDescent="0.25">
      <c r="B2667" s="338"/>
      <c r="C2667" s="29" t="s">
        <v>2095</v>
      </c>
      <c r="D2667" s="29" t="s">
        <v>2137</v>
      </c>
      <c r="E2667" s="31"/>
      <c r="F2667" s="31"/>
      <c r="G2667" s="31"/>
      <c r="H2667" s="31"/>
      <c r="I2667" s="31"/>
    </row>
    <row r="2668" spans="2:9" ht="15.75" x14ac:dyDescent="0.25">
      <c r="B2668" s="338"/>
      <c r="C2668" s="29" t="s">
        <v>2095</v>
      </c>
      <c r="D2668" s="29" t="s">
        <v>2015</v>
      </c>
      <c r="E2668" s="31"/>
      <c r="F2668" s="31"/>
      <c r="G2668" s="31"/>
      <c r="H2668" s="31"/>
      <c r="I2668" s="31"/>
    </row>
    <row r="2669" spans="2:9" ht="15.75" x14ac:dyDescent="0.25">
      <c r="B2669" s="338"/>
      <c r="C2669" s="29" t="s">
        <v>2095</v>
      </c>
      <c r="D2669" s="29" t="s">
        <v>2017</v>
      </c>
      <c r="E2669" s="31"/>
      <c r="F2669" s="31"/>
      <c r="G2669" s="31"/>
      <c r="H2669" s="31"/>
      <c r="I2669" s="31"/>
    </row>
    <row r="2670" spans="2:9" ht="15.75" x14ac:dyDescent="0.25">
      <c r="B2670" s="338"/>
      <c r="C2670" s="29" t="s">
        <v>2095</v>
      </c>
      <c r="D2670" s="29" t="s">
        <v>2019</v>
      </c>
      <c r="E2670" s="31"/>
      <c r="F2670" s="31"/>
      <c r="G2670" s="31"/>
      <c r="H2670" s="31"/>
      <c r="I2670" s="31"/>
    </row>
    <row r="2671" spans="2:9" ht="15.75" x14ac:dyDescent="0.25">
      <c r="B2671" s="338"/>
      <c r="C2671" s="29" t="s">
        <v>2095</v>
      </c>
      <c r="D2671" s="29" t="s">
        <v>2021</v>
      </c>
      <c r="E2671" s="31"/>
      <c r="F2671" s="31"/>
      <c r="G2671" s="31"/>
      <c r="H2671" s="31"/>
      <c r="I2671" s="31"/>
    </row>
    <row r="2672" spans="2:9" ht="15.75" x14ac:dyDescent="0.25">
      <c r="B2672" s="338"/>
      <c r="C2672" s="29" t="s">
        <v>2095</v>
      </c>
      <c r="D2672" s="29" t="s">
        <v>2030</v>
      </c>
      <c r="E2672" s="31"/>
      <c r="F2672" s="31"/>
      <c r="G2672" s="31"/>
      <c r="H2672" s="31"/>
      <c r="I2672" s="31"/>
    </row>
    <row r="2673" spans="2:9" ht="15.75" x14ac:dyDescent="0.25">
      <c r="B2673" s="338"/>
      <c r="C2673" s="29" t="s">
        <v>2095</v>
      </c>
      <c r="D2673" s="29" t="s">
        <v>2032</v>
      </c>
      <c r="E2673" s="31"/>
      <c r="F2673" s="31"/>
      <c r="G2673" s="31"/>
      <c r="H2673" s="31"/>
      <c r="I2673" s="31"/>
    </row>
    <row r="2674" spans="2:9" ht="15.75" x14ac:dyDescent="0.25">
      <c r="B2674" s="338"/>
      <c r="C2674" s="29" t="s">
        <v>2095</v>
      </c>
      <c r="D2674" s="29" t="s">
        <v>2034</v>
      </c>
      <c r="E2674" s="31"/>
      <c r="F2674" s="31"/>
      <c r="G2674" s="31"/>
      <c r="H2674" s="31"/>
      <c r="I2674" s="31"/>
    </row>
    <row r="2675" spans="2:9" ht="15.75" x14ac:dyDescent="0.25">
      <c r="B2675" s="338"/>
      <c r="C2675" s="29" t="s">
        <v>2095</v>
      </c>
      <c r="D2675" s="29" t="s">
        <v>2036</v>
      </c>
      <c r="E2675" s="31"/>
      <c r="F2675" s="31"/>
      <c r="G2675" s="31"/>
      <c r="H2675" s="31"/>
      <c r="I2675" s="31"/>
    </row>
    <row r="2676" spans="2:9" ht="15.75" x14ac:dyDescent="0.25">
      <c r="B2676" s="338"/>
      <c r="C2676" s="29" t="s">
        <v>2095</v>
      </c>
      <c r="D2676" s="29" t="s">
        <v>2038</v>
      </c>
      <c r="E2676" s="31"/>
      <c r="F2676" s="31"/>
      <c r="G2676" s="31"/>
      <c r="H2676" s="31"/>
      <c r="I2676" s="31"/>
    </row>
    <row r="2677" spans="2:9" ht="15.75" x14ac:dyDescent="0.25">
      <c r="B2677" s="338"/>
      <c r="C2677" s="29" t="s">
        <v>2095</v>
      </c>
      <c r="D2677" s="29" t="s">
        <v>2040</v>
      </c>
      <c r="E2677" s="31"/>
      <c r="F2677" s="31"/>
      <c r="G2677" s="31"/>
      <c r="H2677" s="31"/>
      <c r="I2677" s="31"/>
    </row>
    <row r="2678" spans="2:9" ht="15.75" x14ac:dyDescent="0.25">
      <c r="B2678" s="338"/>
      <c r="C2678" s="29" t="s">
        <v>2095</v>
      </c>
      <c r="D2678" s="29" t="s">
        <v>2043</v>
      </c>
      <c r="E2678" s="31"/>
      <c r="F2678" s="31"/>
      <c r="G2678" s="31"/>
      <c r="H2678" s="31"/>
      <c r="I2678" s="31"/>
    </row>
    <row r="2679" spans="2:9" ht="15.75" x14ac:dyDescent="0.25">
      <c r="B2679" s="338"/>
      <c r="C2679" s="29" t="s">
        <v>2095</v>
      </c>
      <c r="D2679" s="29" t="s">
        <v>2059</v>
      </c>
      <c r="E2679" s="31"/>
      <c r="F2679" s="31"/>
      <c r="G2679" s="31"/>
      <c r="H2679" s="31"/>
      <c r="I2679" s="31"/>
    </row>
    <row r="2680" spans="2:9" ht="15.75" x14ac:dyDescent="0.25">
      <c r="B2680" s="338"/>
      <c r="C2680" s="29" t="s">
        <v>2095</v>
      </c>
      <c r="D2680" s="29" t="s">
        <v>2061</v>
      </c>
      <c r="E2680" s="31"/>
      <c r="F2680" s="31"/>
      <c r="G2680" s="31"/>
      <c r="H2680" s="31"/>
      <c r="I2680" s="31"/>
    </row>
    <row r="2681" spans="2:9" ht="15.75" x14ac:dyDescent="0.25">
      <c r="B2681" s="338"/>
      <c r="C2681" s="29" t="s">
        <v>2095</v>
      </c>
      <c r="D2681" s="29" t="s">
        <v>2063</v>
      </c>
      <c r="E2681" s="31"/>
      <c r="F2681" s="31"/>
      <c r="G2681" s="31"/>
      <c r="H2681" s="31"/>
      <c r="I2681" s="31"/>
    </row>
    <row r="2682" spans="2:9" ht="15.75" x14ac:dyDescent="0.25">
      <c r="B2682" s="338"/>
      <c r="C2682" s="29" t="s">
        <v>2095</v>
      </c>
      <c r="D2682" s="29" t="s">
        <v>2067</v>
      </c>
      <c r="E2682" s="31"/>
      <c r="F2682" s="31"/>
      <c r="G2682" s="31"/>
      <c r="H2682" s="31"/>
      <c r="I2682" s="31"/>
    </row>
    <row r="2683" spans="2:9" ht="15.75" x14ac:dyDescent="0.25">
      <c r="B2683" s="338"/>
      <c r="C2683" s="29" t="s">
        <v>2095</v>
      </c>
      <c r="D2683" s="29" t="s">
        <v>2069</v>
      </c>
      <c r="E2683" s="31"/>
      <c r="F2683" s="31"/>
      <c r="G2683" s="31"/>
      <c r="H2683" s="31"/>
      <c r="I2683" s="31"/>
    </row>
    <row r="2684" spans="2:9" ht="15.75" x14ac:dyDescent="0.25">
      <c r="B2684" s="338"/>
      <c r="C2684" s="29" t="s">
        <v>2095</v>
      </c>
      <c r="D2684" s="29" t="s">
        <v>2071</v>
      </c>
      <c r="E2684" s="31"/>
      <c r="F2684" s="31"/>
      <c r="G2684" s="31"/>
      <c r="H2684" s="31"/>
      <c r="I2684" s="31"/>
    </row>
    <row r="2685" spans="2:9" ht="15.75" x14ac:dyDescent="0.25">
      <c r="B2685" s="338"/>
      <c r="C2685" s="29" t="s">
        <v>2095</v>
      </c>
      <c r="D2685" s="29" t="s">
        <v>2073</v>
      </c>
      <c r="E2685" s="31"/>
      <c r="F2685" s="31"/>
      <c r="G2685" s="31"/>
      <c r="H2685" s="31"/>
      <c r="I2685" s="31"/>
    </row>
    <row r="2686" spans="2:9" ht="15.75" x14ac:dyDescent="0.25">
      <c r="B2686" s="338"/>
      <c r="C2686" s="29" t="s">
        <v>2095</v>
      </c>
      <c r="D2686" s="29" t="s">
        <v>2075</v>
      </c>
      <c r="E2686" s="31"/>
      <c r="F2686" s="31"/>
      <c r="G2686" s="31"/>
      <c r="H2686" s="31"/>
      <c r="I2686" s="31"/>
    </row>
    <row r="2687" spans="2:9" ht="15.75" x14ac:dyDescent="0.25">
      <c r="B2687" s="338"/>
      <c r="C2687" s="29" t="s">
        <v>2095</v>
      </c>
      <c r="D2687" s="29" t="s">
        <v>2077</v>
      </c>
      <c r="E2687" s="31"/>
      <c r="F2687" s="31"/>
      <c r="G2687" s="31"/>
      <c r="H2687" s="31"/>
      <c r="I2687" s="31"/>
    </row>
    <row r="2688" spans="2:9" ht="15.75" x14ac:dyDescent="0.25">
      <c r="B2688" s="338"/>
      <c r="C2688" s="29" t="s">
        <v>2095</v>
      </c>
      <c r="D2688" s="29" t="s">
        <v>2079</v>
      </c>
      <c r="E2688" s="31"/>
      <c r="F2688" s="31"/>
      <c r="G2688" s="31"/>
      <c r="H2688" s="31"/>
      <c r="I2688" s="31"/>
    </row>
    <row r="2689" spans="2:9" ht="15.75" x14ac:dyDescent="0.25">
      <c r="B2689" s="338"/>
      <c r="C2689" s="29" t="s">
        <v>2095</v>
      </c>
      <c r="D2689" s="29" t="s">
        <v>2082</v>
      </c>
      <c r="E2689" s="31"/>
      <c r="F2689" s="31"/>
      <c r="G2689" s="31"/>
      <c r="H2689" s="31"/>
      <c r="I2689" s="31"/>
    </row>
    <row r="2690" spans="2:9" ht="15.75" x14ac:dyDescent="0.25">
      <c r="B2690" s="338"/>
      <c r="C2690" s="29" t="s">
        <v>2095</v>
      </c>
      <c r="D2690" s="29" t="s">
        <v>2084</v>
      </c>
      <c r="E2690" s="31"/>
      <c r="F2690" s="31"/>
      <c r="G2690" s="31"/>
      <c r="H2690" s="31"/>
      <c r="I2690" s="31"/>
    </row>
    <row r="2691" spans="2:9" ht="15.75" x14ac:dyDescent="0.25">
      <c r="B2691" s="338"/>
      <c r="C2691" s="29" t="s">
        <v>2095</v>
      </c>
      <c r="D2691" s="29" t="s">
        <v>2089</v>
      </c>
      <c r="E2691" s="31"/>
      <c r="F2691" s="31"/>
      <c r="G2691" s="31"/>
      <c r="H2691" s="31"/>
      <c r="I2691" s="31"/>
    </row>
    <row r="2692" spans="2:9" ht="15.75" x14ac:dyDescent="0.25">
      <c r="B2692" s="338"/>
      <c r="C2692" s="29" t="s">
        <v>2095</v>
      </c>
      <c r="D2692" s="29" t="s">
        <v>2119</v>
      </c>
      <c r="E2692" s="31"/>
      <c r="F2692" s="31"/>
      <c r="G2692" s="31"/>
      <c r="H2692" s="31"/>
      <c r="I2692" s="31"/>
    </row>
    <row r="2693" spans="2:9" ht="15.75" x14ac:dyDescent="0.25">
      <c r="B2693" s="338"/>
      <c r="C2693" s="29" t="s">
        <v>2095</v>
      </c>
      <c r="D2693" s="29" t="s">
        <v>2122</v>
      </c>
      <c r="E2693" s="31"/>
      <c r="F2693" s="31"/>
      <c r="G2693" s="31"/>
      <c r="H2693" s="31"/>
      <c r="I2693" s="31"/>
    </row>
    <row r="2694" spans="2:9" ht="15.75" x14ac:dyDescent="0.25">
      <c r="B2694" s="338"/>
      <c r="C2694" s="29" t="s">
        <v>2095</v>
      </c>
      <c r="D2694" s="29" t="s">
        <v>2124</v>
      </c>
      <c r="E2694" s="31"/>
      <c r="F2694" s="31"/>
      <c r="G2694" s="31"/>
      <c r="H2694" s="31"/>
      <c r="I2694" s="31"/>
    </row>
    <row r="2695" spans="2:9" ht="15.75" x14ac:dyDescent="0.25">
      <c r="B2695" s="338"/>
      <c r="C2695" s="29" t="s">
        <v>2095</v>
      </c>
      <c r="D2695" s="29" t="s">
        <v>2129</v>
      </c>
      <c r="E2695" s="31"/>
      <c r="F2695" s="31"/>
      <c r="G2695" s="31"/>
      <c r="H2695" s="31"/>
      <c r="I2695" s="31"/>
    </row>
    <row r="2696" spans="2:9" ht="15.75" x14ac:dyDescent="0.25">
      <c r="B2696" s="338"/>
      <c r="C2696" s="29" t="s">
        <v>2095</v>
      </c>
      <c r="D2696" s="29" t="s">
        <v>2135</v>
      </c>
      <c r="E2696" s="31"/>
      <c r="F2696" s="31"/>
      <c r="G2696" s="31"/>
      <c r="H2696" s="31"/>
      <c r="I2696" s="31"/>
    </row>
    <row r="2697" spans="2:9" ht="15.75" x14ac:dyDescent="0.25">
      <c r="B2697" s="338"/>
      <c r="C2697" s="29" t="s">
        <v>2095</v>
      </c>
      <c r="D2697" s="29" t="s">
        <v>2140</v>
      </c>
      <c r="E2697" s="31"/>
      <c r="F2697" s="31"/>
      <c r="G2697" s="31"/>
      <c r="H2697" s="31"/>
      <c r="I2697" s="31"/>
    </row>
    <row r="2698" spans="2:9" ht="15.75" x14ac:dyDescent="0.25">
      <c r="B2698" s="338"/>
      <c r="C2698" s="29" t="s">
        <v>2096</v>
      </c>
      <c r="D2698" s="29" t="s">
        <v>43</v>
      </c>
      <c r="E2698" s="31"/>
      <c r="F2698" s="31"/>
      <c r="G2698" s="31"/>
      <c r="H2698" s="31"/>
      <c r="I2698" s="31"/>
    </row>
    <row r="2699" spans="2:9" ht="15.75" x14ac:dyDescent="0.25">
      <c r="B2699" s="338"/>
      <c r="C2699" s="29" t="s">
        <v>2096</v>
      </c>
      <c r="D2699" s="29" t="s">
        <v>1953</v>
      </c>
      <c r="E2699" s="31"/>
      <c r="F2699" s="31"/>
      <c r="G2699" s="31"/>
      <c r="H2699" s="31"/>
      <c r="I2699" s="31"/>
    </row>
    <row r="2700" spans="2:9" ht="15.75" x14ac:dyDescent="0.25">
      <c r="B2700" s="338"/>
      <c r="C2700" s="29" t="s">
        <v>2096</v>
      </c>
      <c r="D2700" s="29" t="s">
        <v>1726</v>
      </c>
      <c r="E2700" s="31"/>
      <c r="F2700" s="31"/>
      <c r="G2700" s="31"/>
      <c r="H2700" s="31"/>
      <c r="I2700" s="31"/>
    </row>
    <row r="2701" spans="2:9" ht="15.75" x14ac:dyDescent="0.25">
      <c r="B2701" s="338"/>
      <c r="C2701" s="29" t="s">
        <v>2096</v>
      </c>
      <c r="D2701" s="29" t="s">
        <v>1723</v>
      </c>
      <c r="E2701" s="31"/>
      <c r="F2701" s="31"/>
      <c r="G2701" s="31"/>
      <c r="H2701" s="31"/>
      <c r="I2701" s="31"/>
    </row>
    <row r="2702" spans="2:9" ht="15.75" x14ac:dyDescent="0.25">
      <c r="B2702" s="338"/>
      <c r="C2702" s="29" t="s">
        <v>2096</v>
      </c>
      <c r="D2702" s="29" t="s">
        <v>2087</v>
      </c>
      <c r="E2702" s="31"/>
      <c r="F2702" s="31"/>
      <c r="G2702" s="31"/>
      <c r="H2702" s="31"/>
      <c r="I2702" s="31"/>
    </row>
    <row r="2703" spans="2:9" ht="15.75" x14ac:dyDescent="0.25">
      <c r="B2703" s="338"/>
      <c r="C2703" s="29" t="s">
        <v>2096</v>
      </c>
      <c r="D2703" s="29" t="s">
        <v>1830</v>
      </c>
      <c r="E2703" s="31"/>
      <c r="F2703" s="31"/>
      <c r="G2703" s="31"/>
      <c r="H2703" s="31"/>
      <c r="I2703" s="31"/>
    </row>
    <row r="2704" spans="2:9" ht="15.75" x14ac:dyDescent="0.25">
      <c r="B2704" s="338"/>
      <c r="C2704" s="29" t="s">
        <v>2096</v>
      </c>
      <c r="D2704" s="29" t="s">
        <v>1754</v>
      </c>
      <c r="E2704" s="31"/>
      <c r="F2704" s="31"/>
      <c r="G2704" s="31"/>
      <c r="H2704" s="31"/>
      <c r="I2704" s="31"/>
    </row>
    <row r="2705" spans="2:9" ht="15.75" x14ac:dyDescent="0.25">
      <c r="B2705" s="338"/>
      <c r="C2705" s="29" t="s">
        <v>2096</v>
      </c>
      <c r="D2705" s="29" t="s">
        <v>1901</v>
      </c>
      <c r="E2705" s="31"/>
      <c r="F2705" s="31"/>
      <c r="G2705" s="31"/>
      <c r="H2705" s="31"/>
      <c r="I2705" s="31"/>
    </row>
    <row r="2706" spans="2:9" ht="15.75" x14ac:dyDescent="0.25">
      <c r="B2706" s="338"/>
      <c r="C2706" s="29" t="s">
        <v>2096</v>
      </c>
      <c r="D2706" s="29" t="s">
        <v>2085</v>
      </c>
      <c r="E2706" s="31"/>
      <c r="F2706" s="31"/>
      <c r="G2706" s="31"/>
      <c r="H2706" s="31"/>
      <c r="I2706" s="31"/>
    </row>
    <row r="2707" spans="2:9" ht="15.75" x14ac:dyDescent="0.25">
      <c r="B2707" s="338"/>
      <c r="C2707" s="29" t="s">
        <v>2096</v>
      </c>
      <c r="D2707" s="29" t="s">
        <v>1951</v>
      </c>
      <c r="E2707" s="31"/>
      <c r="F2707" s="31"/>
      <c r="G2707" s="31"/>
      <c r="H2707" s="31"/>
      <c r="I2707" s="31"/>
    </row>
    <row r="2708" spans="2:9" ht="15.75" x14ac:dyDescent="0.25">
      <c r="B2708" s="338"/>
      <c r="C2708" s="29" t="s">
        <v>2096</v>
      </c>
      <c r="D2708" s="29" t="s">
        <v>2056</v>
      </c>
      <c r="E2708" s="31"/>
      <c r="F2708" s="31"/>
      <c r="G2708" s="31"/>
      <c r="H2708" s="31"/>
      <c r="I2708" s="31"/>
    </row>
    <row r="2709" spans="2:9" ht="15.75" x14ac:dyDescent="0.25">
      <c r="B2709" s="338"/>
      <c r="C2709" s="29" t="s">
        <v>2096</v>
      </c>
      <c r="D2709" s="29" t="s">
        <v>2131</v>
      </c>
      <c r="E2709" s="31"/>
      <c r="F2709" s="31"/>
      <c r="G2709" s="31"/>
      <c r="H2709" s="31"/>
      <c r="I2709" s="31"/>
    </row>
    <row r="2710" spans="2:9" ht="15.75" x14ac:dyDescent="0.25">
      <c r="B2710" s="338"/>
      <c r="C2710" s="29" t="s">
        <v>2096</v>
      </c>
      <c r="D2710" s="29" t="s">
        <v>2065</v>
      </c>
      <c r="E2710" s="31"/>
      <c r="F2710" s="31"/>
      <c r="G2710" s="31"/>
      <c r="H2710" s="31"/>
      <c r="I2710" s="31"/>
    </row>
    <row r="2711" spans="2:9" ht="15.75" x14ac:dyDescent="0.25">
      <c r="B2711" s="338"/>
      <c r="C2711" s="29" t="s">
        <v>2096</v>
      </c>
      <c r="D2711" s="29" t="s">
        <v>2090</v>
      </c>
      <c r="E2711" s="31"/>
      <c r="F2711" s="31"/>
      <c r="G2711" s="31"/>
      <c r="H2711" s="31"/>
      <c r="I2711" s="31"/>
    </row>
    <row r="2712" spans="2:9" ht="15.75" x14ac:dyDescent="0.25">
      <c r="B2712" s="338"/>
      <c r="C2712" s="29" t="s">
        <v>2096</v>
      </c>
      <c r="D2712" s="29" t="s">
        <v>1960</v>
      </c>
      <c r="E2712" s="31"/>
      <c r="F2712" s="31"/>
      <c r="G2712" s="31"/>
      <c r="H2712" s="31"/>
      <c r="I2712" s="31"/>
    </row>
    <row r="2713" spans="2:9" ht="15.75" x14ac:dyDescent="0.25">
      <c r="B2713" s="338"/>
      <c r="C2713" s="29" t="s">
        <v>2096</v>
      </c>
      <c r="D2713" s="29" t="s">
        <v>2028</v>
      </c>
      <c r="E2713" s="31"/>
      <c r="F2713" s="31"/>
      <c r="G2713" s="31"/>
      <c r="H2713" s="31"/>
      <c r="I2713" s="31"/>
    </row>
    <row r="2714" spans="2:9" ht="15.75" x14ac:dyDescent="0.25">
      <c r="B2714" s="338"/>
      <c r="C2714" s="29" t="s">
        <v>2096</v>
      </c>
      <c r="D2714" s="29" t="s">
        <v>1963</v>
      </c>
      <c r="E2714" s="31"/>
      <c r="F2714" s="31"/>
      <c r="G2714" s="31"/>
      <c r="H2714" s="31"/>
      <c r="I2714" s="31"/>
    </row>
    <row r="2715" spans="2:9" ht="15.75" x14ac:dyDescent="0.25">
      <c r="B2715" s="338"/>
      <c r="C2715" s="29" t="s">
        <v>2096</v>
      </c>
      <c r="D2715" s="29" t="s">
        <v>1965</v>
      </c>
      <c r="E2715" s="31"/>
      <c r="F2715" s="31"/>
      <c r="G2715" s="31"/>
      <c r="H2715" s="31"/>
      <c r="I2715" s="31"/>
    </row>
    <row r="2716" spans="2:9" ht="15.75" x14ac:dyDescent="0.25">
      <c r="B2716" s="338"/>
      <c r="C2716" s="29" t="s">
        <v>2096</v>
      </c>
      <c r="D2716" s="29" t="s">
        <v>1971</v>
      </c>
      <c r="E2716" s="31"/>
      <c r="F2716" s="31"/>
      <c r="G2716" s="31"/>
      <c r="H2716" s="31"/>
      <c r="I2716" s="31"/>
    </row>
    <row r="2717" spans="2:9" ht="15.75" x14ac:dyDescent="0.25">
      <c r="B2717" s="338"/>
      <c r="C2717" s="29" t="s">
        <v>2096</v>
      </c>
      <c r="D2717" s="29" t="s">
        <v>1975</v>
      </c>
      <c r="E2717" s="31"/>
      <c r="F2717" s="31"/>
      <c r="G2717" s="31"/>
      <c r="H2717" s="31"/>
      <c r="I2717" s="31"/>
    </row>
    <row r="2718" spans="2:9" ht="15.75" x14ac:dyDescent="0.25">
      <c r="B2718" s="338"/>
      <c r="C2718" s="29" t="s">
        <v>2096</v>
      </c>
      <c r="D2718" s="29" t="s">
        <v>2113</v>
      </c>
      <c r="E2718" s="31"/>
      <c r="F2718" s="31"/>
      <c r="G2718" s="31"/>
      <c r="H2718" s="31"/>
      <c r="I2718" s="31"/>
    </row>
    <row r="2719" spans="2:9" ht="15.75" x14ac:dyDescent="0.25">
      <c r="B2719" s="338"/>
      <c r="C2719" s="29" t="s">
        <v>2096</v>
      </c>
      <c r="D2719" s="29" t="s">
        <v>1980</v>
      </c>
      <c r="E2719" s="31"/>
      <c r="F2719" s="31"/>
      <c r="G2719" s="31"/>
      <c r="H2719" s="31"/>
      <c r="I2719" s="31"/>
    </row>
    <row r="2720" spans="2:9" ht="15.75" x14ac:dyDescent="0.25">
      <c r="B2720" s="338"/>
      <c r="C2720" s="29" t="s">
        <v>2096</v>
      </c>
      <c r="D2720" s="29" t="s">
        <v>1982</v>
      </c>
      <c r="E2720" s="31"/>
      <c r="F2720" s="31"/>
      <c r="G2720" s="31"/>
      <c r="H2720" s="31"/>
      <c r="I2720" s="31"/>
    </row>
    <row r="2721" spans="2:9" ht="15.75" x14ac:dyDescent="0.25">
      <c r="B2721" s="338"/>
      <c r="C2721" s="29" t="s">
        <v>2096</v>
      </c>
      <c r="D2721" s="29" t="s">
        <v>1987</v>
      </c>
      <c r="E2721" s="31"/>
      <c r="F2721" s="31"/>
      <c r="G2721" s="31"/>
      <c r="H2721" s="31"/>
      <c r="I2721" s="31"/>
    </row>
    <row r="2722" spans="2:9" ht="15.75" x14ac:dyDescent="0.25">
      <c r="B2722" s="338"/>
      <c r="C2722" s="29" t="s">
        <v>2096</v>
      </c>
      <c r="D2722" s="29" t="s">
        <v>1990</v>
      </c>
      <c r="E2722" s="31"/>
      <c r="F2722" s="31"/>
      <c r="G2722" s="31"/>
      <c r="H2722" s="31"/>
      <c r="I2722" s="31"/>
    </row>
    <row r="2723" spans="2:9" ht="15.75" x14ac:dyDescent="0.25">
      <c r="B2723" s="338"/>
      <c r="C2723" s="29" t="s">
        <v>2096</v>
      </c>
      <c r="D2723" s="29" t="s">
        <v>2115</v>
      </c>
      <c r="E2723" s="31"/>
      <c r="F2723" s="31"/>
      <c r="G2723" s="31"/>
      <c r="H2723" s="31"/>
      <c r="I2723" s="31"/>
    </row>
    <row r="2724" spans="2:9" ht="15.75" x14ac:dyDescent="0.25">
      <c r="B2724" s="338"/>
      <c r="C2724" s="29" t="s">
        <v>2096</v>
      </c>
      <c r="D2724" s="29" t="s">
        <v>1992</v>
      </c>
      <c r="E2724" s="31"/>
      <c r="F2724" s="31"/>
      <c r="G2724" s="31"/>
      <c r="H2724" s="31"/>
      <c r="I2724" s="31"/>
    </row>
    <row r="2725" spans="2:9" ht="15.75" x14ac:dyDescent="0.25">
      <c r="B2725" s="338"/>
      <c r="C2725" s="29" t="s">
        <v>2096</v>
      </c>
      <c r="D2725" s="29" t="s">
        <v>1997</v>
      </c>
      <c r="E2725" s="31"/>
      <c r="F2725" s="31"/>
      <c r="G2725" s="31"/>
      <c r="H2725" s="31"/>
      <c r="I2725" s="31"/>
    </row>
    <row r="2726" spans="2:9" ht="15.75" x14ac:dyDescent="0.25">
      <c r="B2726" s="338"/>
      <c r="C2726" s="29" t="s">
        <v>2096</v>
      </c>
      <c r="D2726" s="29" t="s">
        <v>2000</v>
      </c>
      <c r="E2726" s="31"/>
      <c r="F2726" s="31"/>
      <c r="G2726" s="31"/>
      <c r="H2726" s="31"/>
      <c r="I2726" s="31"/>
    </row>
    <row r="2727" spans="2:9" ht="15.75" x14ac:dyDescent="0.25">
      <c r="B2727" s="338"/>
      <c r="C2727" s="29" t="s">
        <v>2096</v>
      </c>
      <c r="D2727" s="29" t="s">
        <v>2002</v>
      </c>
      <c r="E2727" s="31"/>
      <c r="F2727" s="31"/>
      <c r="G2727" s="31"/>
      <c r="H2727" s="31"/>
      <c r="I2727" s="31"/>
    </row>
    <row r="2728" spans="2:9" ht="15.75" x14ac:dyDescent="0.25">
      <c r="B2728" s="338"/>
      <c r="C2728" s="29" t="s">
        <v>2096</v>
      </c>
      <c r="D2728" s="29" t="s">
        <v>2004</v>
      </c>
      <c r="E2728" s="31"/>
      <c r="F2728" s="31"/>
      <c r="G2728" s="31"/>
      <c r="H2728" s="31"/>
      <c r="I2728" s="31"/>
    </row>
    <row r="2729" spans="2:9" ht="15.75" x14ac:dyDescent="0.25">
      <c r="B2729" s="338"/>
      <c r="C2729" s="29" t="s">
        <v>2096</v>
      </c>
      <c r="D2729" s="29" t="s">
        <v>2006</v>
      </c>
      <c r="E2729" s="31"/>
      <c r="F2729" s="31"/>
      <c r="G2729" s="31"/>
      <c r="H2729" s="31"/>
      <c r="I2729" s="31"/>
    </row>
    <row r="2730" spans="2:9" ht="15.75" x14ac:dyDescent="0.25">
      <c r="B2730" s="338"/>
      <c r="C2730" s="29" t="s">
        <v>2096</v>
      </c>
      <c r="D2730" s="29" t="s">
        <v>2133</v>
      </c>
      <c r="E2730" s="31"/>
      <c r="F2730" s="31"/>
      <c r="G2730" s="31"/>
      <c r="H2730" s="31"/>
      <c r="I2730" s="31"/>
    </row>
    <row r="2731" spans="2:9" ht="15.75" x14ac:dyDescent="0.25">
      <c r="B2731" s="338"/>
      <c r="C2731" s="29" t="s">
        <v>2096</v>
      </c>
      <c r="D2731" s="29" t="s">
        <v>2137</v>
      </c>
      <c r="E2731" s="31"/>
      <c r="F2731" s="31"/>
      <c r="G2731" s="31"/>
      <c r="H2731" s="31"/>
      <c r="I2731" s="31"/>
    </row>
    <row r="2732" spans="2:9" ht="15.75" x14ac:dyDescent="0.25">
      <c r="B2732" s="338"/>
      <c r="C2732" s="29" t="s">
        <v>2096</v>
      </c>
      <c r="D2732" s="29" t="s">
        <v>2015</v>
      </c>
      <c r="E2732" s="31"/>
      <c r="F2732" s="31"/>
      <c r="G2732" s="31"/>
      <c r="H2732" s="31"/>
      <c r="I2732" s="31"/>
    </row>
    <row r="2733" spans="2:9" ht="15.75" x14ac:dyDescent="0.25">
      <c r="B2733" s="338"/>
      <c r="C2733" s="29" t="s">
        <v>2096</v>
      </c>
      <c r="D2733" s="29" t="s">
        <v>2017</v>
      </c>
      <c r="E2733" s="31"/>
      <c r="F2733" s="31"/>
      <c r="G2733" s="31"/>
      <c r="H2733" s="31"/>
      <c r="I2733" s="31"/>
    </row>
    <row r="2734" spans="2:9" ht="15.75" x14ac:dyDescent="0.25">
      <c r="B2734" s="338"/>
      <c r="C2734" s="29" t="s">
        <v>2096</v>
      </c>
      <c r="D2734" s="29" t="s">
        <v>2019</v>
      </c>
      <c r="E2734" s="31"/>
      <c r="F2734" s="31"/>
      <c r="G2734" s="31"/>
      <c r="H2734" s="31"/>
      <c r="I2734" s="31"/>
    </row>
    <row r="2735" spans="2:9" ht="15.75" x14ac:dyDescent="0.25">
      <c r="B2735" s="338"/>
      <c r="C2735" s="29" t="s">
        <v>2096</v>
      </c>
      <c r="D2735" s="29" t="s">
        <v>2021</v>
      </c>
      <c r="E2735" s="31"/>
      <c r="F2735" s="31"/>
      <c r="G2735" s="31"/>
      <c r="H2735" s="31"/>
      <c r="I2735" s="31"/>
    </row>
    <row r="2736" spans="2:9" ht="15.75" x14ac:dyDescent="0.25">
      <c r="B2736" s="338"/>
      <c r="C2736" s="29" t="s">
        <v>2096</v>
      </c>
      <c r="D2736" s="29" t="s">
        <v>2030</v>
      </c>
      <c r="E2736" s="31"/>
      <c r="F2736" s="31"/>
      <c r="G2736" s="31"/>
      <c r="H2736" s="31"/>
      <c r="I2736" s="31"/>
    </row>
    <row r="2737" spans="2:9" ht="15.75" x14ac:dyDescent="0.25">
      <c r="B2737" s="338"/>
      <c r="C2737" s="29" t="s">
        <v>2096</v>
      </c>
      <c r="D2737" s="29" t="s">
        <v>2032</v>
      </c>
      <c r="E2737" s="31"/>
      <c r="F2737" s="31"/>
      <c r="G2737" s="31"/>
      <c r="H2737" s="31"/>
      <c r="I2737" s="31"/>
    </row>
    <row r="2738" spans="2:9" ht="15.75" x14ac:dyDescent="0.25">
      <c r="B2738" s="338"/>
      <c r="C2738" s="29" t="s">
        <v>2096</v>
      </c>
      <c r="D2738" s="29" t="s">
        <v>2034</v>
      </c>
      <c r="E2738" s="31"/>
      <c r="F2738" s="31"/>
      <c r="G2738" s="31"/>
      <c r="H2738" s="31"/>
      <c r="I2738" s="31"/>
    </row>
    <row r="2739" spans="2:9" ht="15.75" x14ac:dyDescent="0.25">
      <c r="B2739" s="338"/>
      <c r="C2739" s="29" t="s">
        <v>2096</v>
      </c>
      <c r="D2739" s="29" t="s">
        <v>2036</v>
      </c>
      <c r="E2739" s="31"/>
      <c r="F2739" s="31"/>
      <c r="G2739" s="31"/>
      <c r="H2739" s="31"/>
      <c r="I2739" s="31"/>
    </row>
    <row r="2740" spans="2:9" ht="15.75" x14ac:dyDescent="0.25">
      <c r="B2740" s="338"/>
      <c r="C2740" s="29" t="s">
        <v>2096</v>
      </c>
      <c r="D2740" s="29" t="s">
        <v>2038</v>
      </c>
      <c r="E2740" s="31"/>
      <c r="F2740" s="31"/>
      <c r="G2740" s="31"/>
      <c r="H2740" s="31"/>
      <c r="I2740" s="31"/>
    </row>
    <row r="2741" spans="2:9" ht="15.75" x14ac:dyDescent="0.25">
      <c r="B2741" s="338"/>
      <c r="C2741" s="29" t="s">
        <v>2096</v>
      </c>
      <c r="D2741" s="29" t="s">
        <v>2040</v>
      </c>
      <c r="E2741" s="31"/>
      <c r="F2741" s="31"/>
      <c r="G2741" s="31"/>
      <c r="H2741" s="31"/>
      <c r="I2741" s="31"/>
    </row>
    <row r="2742" spans="2:9" ht="15.75" x14ac:dyDescent="0.25">
      <c r="B2742" s="338"/>
      <c r="C2742" s="29" t="s">
        <v>2096</v>
      </c>
      <c r="D2742" s="29" t="s">
        <v>2043</v>
      </c>
      <c r="E2742" s="31"/>
      <c r="F2742" s="31"/>
      <c r="G2742" s="31"/>
      <c r="H2742" s="31"/>
      <c r="I2742" s="31"/>
    </row>
    <row r="2743" spans="2:9" ht="15.75" x14ac:dyDescent="0.25">
      <c r="B2743" s="338"/>
      <c r="C2743" s="29" t="s">
        <v>2096</v>
      </c>
      <c r="D2743" s="29" t="s">
        <v>2059</v>
      </c>
      <c r="E2743" s="31"/>
      <c r="F2743" s="31"/>
      <c r="G2743" s="31"/>
      <c r="H2743" s="31"/>
      <c r="I2743" s="31"/>
    </row>
    <row r="2744" spans="2:9" ht="15.75" x14ac:dyDescent="0.25">
      <c r="B2744" s="338"/>
      <c r="C2744" s="29" t="s">
        <v>2096</v>
      </c>
      <c r="D2744" s="29" t="s">
        <v>2061</v>
      </c>
      <c r="E2744" s="31"/>
      <c r="F2744" s="31"/>
      <c r="G2744" s="31"/>
      <c r="H2744" s="31"/>
      <c r="I2744" s="31"/>
    </row>
    <row r="2745" spans="2:9" ht="15.75" x14ac:dyDescent="0.25">
      <c r="B2745" s="338"/>
      <c r="C2745" s="29" t="s">
        <v>2096</v>
      </c>
      <c r="D2745" s="29" t="s">
        <v>2063</v>
      </c>
      <c r="E2745" s="31"/>
      <c r="F2745" s="31"/>
      <c r="G2745" s="31"/>
      <c r="H2745" s="31"/>
      <c r="I2745" s="31"/>
    </row>
    <row r="2746" spans="2:9" ht="15.75" x14ac:dyDescent="0.25">
      <c r="B2746" s="338"/>
      <c r="C2746" s="29" t="s">
        <v>2096</v>
      </c>
      <c r="D2746" s="29" t="s">
        <v>2067</v>
      </c>
      <c r="E2746" s="31"/>
      <c r="F2746" s="31"/>
      <c r="G2746" s="31"/>
      <c r="H2746" s="31"/>
      <c r="I2746" s="31"/>
    </row>
    <row r="2747" spans="2:9" ht="15.75" x14ac:dyDescent="0.25">
      <c r="B2747" s="338"/>
      <c r="C2747" s="29" t="s">
        <v>2096</v>
      </c>
      <c r="D2747" s="29" t="s">
        <v>2069</v>
      </c>
      <c r="E2747" s="31"/>
      <c r="F2747" s="31"/>
      <c r="G2747" s="31"/>
      <c r="H2747" s="31"/>
      <c r="I2747" s="31"/>
    </row>
    <row r="2748" spans="2:9" ht="15.75" x14ac:dyDescent="0.25">
      <c r="B2748" s="338"/>
      <c r="C2748" s="29" t="s">
        <v>2096</v>
      </c>
      <c r="D2748" s="29" t="s">
        <v>2071</v>
      </c>
      <c r="E2748" s="31"/>
      <c r="F2748" s="31"/>
      <c r="G2748" s="31"/>
      <c r="H2748" s="31"/>
      <c r="I2748" s="31"/>
    </row>
    <row r="2749" spans="2:9" ht="15.75" x14ac:dyDescent="0.25">
      <c r="B2749" s="338"/>
      <c r="C2749" s="29" t="s">
        <v>2096</v>
      </c>
      <c r="D2749" s="29" t="s">
        <v>2073</v>
      </c>
      <c r="E2749" s="31"/>
      <c r="F2749" s="31"/>
      <c r="G2749" s="31"/>
      <c r="H2749" s="31"/>
      <c r="I2749" s="31"/>
    </row>
    <row r="2750" spans="2:9" ht="15.75" x14ac:dyDescent="0.25">
      <c r="B2750" s="338"/>
      <c r="C2750" s="29" t="s">
        <v>2096</v>
      </c>
      <c r="D2750" s="29" t="s">
        <v>2075</v>
      </c>
      <c r="E2750" s="31"/>
      <c r="F2750" s="31"/>
      <c r="G2750" s="31"/>
      <c r="H2750" s="31"/>
      <c r="I2750" s="31"/>
    </row>
    <row r="2751" spans="2:9" ht="15.75" x14ac:dyDescent="0.25">
      <c r="B2751" s="338"/>
      <c r="C2751" s="29" t="s">
        <v>2096</v>
      </c>
      <c r="D2751" s="29" t="s">
        <v>2077</v>
      </c>
      <c r="E2751" s="31"/>
      <c r="F2751" s="31"/>
      <c r="G2751" s="31"/>
      <c r="H2751" s="31"/>
      <c r="I2751" s="31"/>
    </row>
    <row r="2752" spans="2:9" ht="15.75" x14ac:dyDescent="0.25">
      <c r="B2752" s="338"/>
      <c r="C2752" s="29" t="s">
        <v>2096</v>
      </c>
      <c r="D2752" s="29" t="s">
        <v>2079</v>
      </c>
      <c r="E2752" s="31"/>
      <c r="F2752" s="31"/>
      <c r="G2752" s="31"/>
      <c r="H2752" s="31"/>
      <c r="I2752" s="31"/>
    </row>
    <row r="2753" spans="2:9" ht="15.75" x14ac:dyDescent="0.25">
      <c r="B2753" s="338"/>
      <c r="C2753" s="29" t="s">
        <v>2096</v>
      </c>
      <c r="D2753" s="29" t="s">
        <v>2082</v>
      </c>
      <c r="E2753" s="31"/>
      <c r="F2753" s="31"/>
      <c r="G2753" s="31"/>
      <c r="H2753" s="31"/>
      <c r="I2753" s="31"/>
    </row>
    <row r="2754" spans="2:9" ht="15.75" x14ac:dyDescent="0.25">
      <c r="B2754" s="338"/>
      <c r="C2754" s="29" t="s">
        <v>2096</v>
      </c>
      <c r="D2754" s="29" t="s">
        <v>2084</v>
      </c>
      <c r="E2754" s="31"/>
      <c r="F2754" s="31"/>
      <c r="G2754" s="31"/>
      <c r="H2754" s="31"/>
      <c r="I2754" s="31"/>
    </row>
    <row r="2755" spans="2:9" ht="15.75" x14ac:dyDescent="0.25">
      <c r="B2755" s="338"/>
      <c r="C2755" s="29" t="s">
        <v>2096</v>
      </c>
      <c r="D2755" s="29" t="s">
        <v>2089</v>
      </c>
      <c r="E2755" s="31"/>
      <c r="F2755" s="31"/>
      <c r="G2755" s="31"/>
      <c r="H2755" s="31"/>
      <c r="I2755" s="31"/>
    </row>
    <row r="2756" spans="2:9" ht="15.75" x14ac:dyDescent="0.25">
      <c r="B2756" s="338"/>
      <c r="C2756" s="29" t="s">
        <v>2096</v>
      </c>
      <c r="D2756" s="29" t="s">
        <v>2119</v>
      </c>
      <c r="E2756" s="31"/>
      <c r="F2756" s="31"/>
      <c r="G2756" s="31"/>
      <c r="H2756" s="31"/>
      <c r="I2756" s="31"/>
    </row>
    <row r="2757" spans="2:9" ht="15.75" x14ac:dyDescent="0.25">
      <c r="B2757" s="338"/>
      <c r="C2757" s="29" t="s">
        <v>2096</v>
      </c>
      <c r="D2757" s="29" t="s">
        <v>2122</v>
      </c>
      <c r="E2757" s="31"/>
      <c r="F2757" s="31"/>
      <c r="G2757" s="31"/>
      <c r="H2757" s="31"/>
      <c r="I2757" s="31"/>
    </row>
    <row r="2758" spans="2:9" ht="15.75" x14ac:dyDescent="0.25">
      <c r="B2758" s="338"/>
      <c r="C2758" s="29" t="s">
        <v>2096</v>
      </c>
      <c r="D2758" s="29" t="s">
        <v>2124</v>
      </c>
      <c r="E2758" s="31"/>
      <c r="F2758" s="31"/>
      <c r="G2758" s="31"/>
      <c r="H2758" s="31"/>
      <c r="I2758" s="31"/>
    </row>
    <row r="2759" spans="2:9" ht="15.75" x14ac:dyDescent="0.25">
      <c r="B2759" s="338"/>
      <c r="C2759" s="29" t="s">
        <v>2096</v>
      </c>
      <c r="D2759" s="29" t="s">
        <v>2129</v>
      </c>
      <c r="E2759" s="31"/>
      <c r="F2759" s="31"/>
      <c r="G2759" s="31"/>
      <c r="H2759" s="31"/>
      <c r="I2759" s="31"/>
    </row>
    <row r="2760" spans="2:9" ht="15.75" x14ac:dyDescent="0.25">
      <c r="B2760" s="338"/>
      <c r="C2760" s="29" t="s">
        <v>2096</v>
      </c>
      <c r="D2760" s="29" t="s">
        <v>2135</v>
      </c>
      <c r="E2760" s="31"/>
      <c r="F2760" s="31"/>
      <c r="G2760" s="31"/>
      <c r="H2760" s="31"/>
      <c r="I2760" s="31"/>
    </row>
    <row r="2761" spans="2:9" ht="15.75" x14ac:dyDescent="0.25">
      <c r="B2761" s="338"/>
      <c r="C2761" s="29" t="s">
        <v>2096</v>
      </c>
      <c r="D2761" s="29" t="s">
        <v>2140</v>
      </c>
      <c r="E2761" s="31"/>
      <c r="F2761" s="31"/>
      <c r="G2761" s="31"/>
      <c r="H2761" s="31"/>
      <c r="I2761" s="31"/>
    </row>
    <row r="2762" spans="2:9" ht="15.75" x14ac:dyDescent="0.25">
      <c r="B2762" s="338"/>
      <c r="C2762" s="29" t="s">
        <v>2097</v>
      </c>
      <c r="D2762" s="29" t="s">
        <v>43</v>
      </c>
      <c r="E2762" s="31"/>
      <c r="F2762" s="31"/>
      <c r="G2762" s="31"/>
      <c r="H2762" s="31"/>
      <c r="I2762" s="31"/>
    </row>
    <row r="2763" spans="2:9" ht="15.75" x14ac:dyDescent="0.25">
      <c r="B2763" s="338"/>
      <c r="C2763" s="29" t="s">
        <v>2097</v>
      </c>
      <c r="D2763" s="29" t="s">
        <v>1953</v>
      </c>
      <c r="E2763" s="31"/>
      <c r="F2763" s="31"/>
      <c r="G2763" s="31"/>
      <c r="H2763" s="31"/>
      <c r="I2763" s="31"/>
    </row>
    <row r="2764" spans="2:9" ht="15.75" x14ac:dyDescent="0.25">
      <c r="B2764" s="338"/>
      <c r="C2764" s="29" t="s">
        <v>2097</v>
      </c>
      <c r="D2764" s="29" t="s">
        <v>1726</v>
      </c>
      <c r="E2764" s="31"/>
      <c r="F2764" s="31"/>
      <c r="G2764" s="31"/>
      <c r="H2764" s="31"/>
      <c r="I2764" s="31"/>
    </row>
    <row r="2765" spans="2:9" ht="15.75" x14ac:dyDescent="0.25">
      <c r="B2765" s="338"/>
      <c r="C2765" s="29" t="s">
        <v>2097</v>
      </c>
      <c r="D2765" s="29" t="s">
        <v>1723</v>
      </c>
      <c r="E2765" s="31"/>
      <c r="F2765" s="31"/>
      <c r="G2765" s="31"/>
      <c r="H2765" s="31"/>
      <c r="I2765" s="31"/>
    </row>
    <row r="2766" spans="2:9" ht="15.75" x14ac:dyDescent="0.25">
      <c r="B2766" s="338"/>
      <c r="C2766" s="29" t="s">
        <v>2097</v>
      </c>
      <c r="D2766" s="29" t="s">
        <v>2087</v>
      </c>
      <c r="E2766" s="31"/>
      <c r="F2766" s="31"/>
      <c r="G2766" s="31"/>
      <c r="H2766" s="31"/>
      <c r="I2766" s="31"/>
    </row>
    <row r="2767" spans="2:9" ht="15.75" x14ac:dyDescent="0.25">
      <c r="B2767" s="338"/>
      <c r="C2767" s="29" t="s">
        <v>2097</v>
      </c>
      <c r="D2767" s="29" t="s">
        <v>1830</v>
      </c>
      <c r="E2767" s="31"/>
      <c r="F2767" s="31"/>
      <c r="G2767" s="31"/>
      <c r="H2767" s="31"/>
      <c r="I2767" s="31"/>
    </row>
    <row r="2768" spans="2:9" ht="15.75" x14ac:dyDescent="0.25">
      <c r="B2768" s="338"/>
      <c r="C2768" s="29" t="s">
        <v>2097</v>
      </c>
      <c r="D2768" s="29" t="s">
        <v>1754</v>
      </c>
      <c r="E2768" s="31"/>
      <c r="F2768" s="31"/>
      <c r="G2768" s="31"/>
      <c r="H2768" s="31"/>
      <c r="I2768" s="31"/>
    </row>
    <row r="2769" spans="2:9" ht="15.75" x14ac:dyDescent="0.25">
      <c r="B2769" s="338"/>
      <c r="C2769" s="29" t="s">
        <v>2097</v>
      </c>
      <c r="D2769" s="29" t="s">
        <v>1901</v>
      </c>
      <c r="E2769" s="31"/>
      <c r="F2769" s="31"/>
      <c r="G2769" s="31"/>
      <c r="H2769" s="31"/>
      <c r="I2769" s="31"/>
    </row>
    <row r="2770" spans="2:9" ht="15.75" x14ac:dyDescent="0.25">
      <c r="B2770" s="338"/>
      <c r="C2770" s="29" t="s">
        <v>2097</v>
      </c>
      <c r="D2770" s="29" t="s">
        <v>2085</v>
      </c>
      <c r="E2770" s="31"/>
      <c r="F2770" s="31"/>
      <c r="G2770" s="31"/>
      <c r="H2770" s="31"/>
      <c r="I2770" s="31"/>
    </row>
    <row r="2771" spans="2:9" ht="15.75" x14ac:dyDescent="0.25">
      <c r="B2771" s="338"/>
      <c r="C2771" s="29" t="s">
        <v>2097</v>
      </c>
      <c r="D2771" s="29" t="s">
        <v>1951</v>
      </c>
      <c r="E2771" s="31"/>
      <c r="F2771" s="31"/>
      <c r="G2771" s="31"/>
      <c r="H2771" s="31"/>
      <c r="I2771" s="31"/>
    </row>
    <row r="2772" spans="2:9" ht="15.75" x14ac:dyDescent="0.25">
      <c r="B2772" s="338"/>
      <c r="C2772" s="29" t="s">
        <v>2097</v>
      </c>
      <c r="D2772" s="29" t="s">
        <v>2056</v>
      </c>
      <c r="E2772" s="31"/>
      <c r="F2772" s="31"/>
      <c r="G2772" s="31"/>
      <c r="H2772" s="31"/>
      <c r="I2772" s="31"/>
    </row>
    <row r="2773" spans="2:9" ht="15.75" x14ac:dyDescent="0.25">
      <c r="B2773" s="338"/>
      <c r="C2773" s="29" t="s">
        <v>2097</v>
      </c>
      <c r="D2773" s="29" t="s">
        <v>2131</v>
      </c>
      <c r="E2773" s="31"/>
      <c r="F2773" s="31"/>
      <c r="G2773" s="31"/>
      <c r="H2773" s="31"/>
      <c r="I2773" s="31"/>
    </row>
    <row r="2774" spans="2:9" ht="15.75" x14ac:dyDescent="0.25">
      <c r="B2774" s="338"/>
      <c r="C2774" s="29" t="s">
        <v>2097</v>
      </c>
      <c r="D2774" s="29" t="s">
        <v>2065</v>
      </c>
      <c r="E2774" s="31"/>
      <c r="F2774" s="31"/>
      <c r="G2774" s="31"/>
      <c r="H2774" s="31"/>
      <c r="I2774" s="31"/>
    </row>
    <row r="2775" spans="2:9" ht="15.75" x14ac:dyDescent="0.25">
      <c r="B2775" s="338"/>
      <c r="C2775" s="29" t="s">
        <v>2097</v>
      </c>
      <c r="D2775" s="29" t="s">
        <v>2090</v>
      </c>
      <c r="E2775" s="31"/>
      <c r="F2775" s="31"/>
      <c r="G2775" s="31"/>
      <c r="H2775" s="31"/>
      <c r="I2775" s="31"/>
    </row>
    <row r="2776" spans="2:9" ht="15.75" x14ac:dyDescent="0.25">
      <c r="B2776" s="338"/>
      <c r="C2776" s="29" t="s">
        <v>2097</v>
      </c>
      <c r="D2776" s="29" t="s">
        <v>1960</v>
      </c>
      <c r="E2776" s="31"/>
      <c r="F2776" s="31"/>
      <c r="G2776" s="31"/>
      <c r="H2776" s="31"/>
      <c r="I2776" s="31"/>
    </row>
    <row r="2777" spans="2:9" ht="15.75" x14ac:dyDescent="0.25">
      <c r="B2777" s="338"/>
      <c r="C2777" s="29" t="s">
        <v>2097</v>
      </c>
      <c r="D2777" s="29" t="s">
        <v>2028</v>
      </c>
      <c r="E2777" s="31"/>
      <c r="F2777" s="31"/>
      <c r="G2777" s="31"/>
      <c r="H2777" s="31"/>
      <c r="I2777" s="31"/>
    </row>
    <row r="2778" spans="2:9" ht="15.75" x14ac:dyDescent="0.25">
      <c r="B2778" s="338"/>
      <c r="C2778" s="29" t="s">
        <v>2097</v>
      </c>
      <c r="D2778" s="29" t="s">
        <v>1963</v>
      </c>
      <c r="E2778" s="31"/>
      <c r="F2778" s="31"/>
      <c r="G2778" s="31"/>
      <c r="H2778" s="31"/>
      <c r="I2778" s="31"/>
    </row>
    <row r="2779" spans="2:9" ht="15.75" x14ac:dyDescent="0.25">
      <c r="B2779" s="338"/>
      <c r="C2779" s="29" t="s">
        <v>2097</v>
      </c>
      <c r="D2779" s="29" t="s">
        <v>1965</v>
      </c>
      <c r="E2779" s="31"/>
      <c r="F2779" s="31"/>
      <c r="G2779" s="31"/>
      <c r="H2779" s="31"/>
      <c r="I2779" s="31"/>
    </row>
    <row r="2780" spans="2:9" ht="15.75" x14ac:dyDescent="0.25">
      <c r="B2780" s="338"/>
      <c r="C2780" s="29" t="s">
        <v>2097</v>
      </c>
      <c r="D2780" s="29" t="s">
        <v>1971</v>
      </c>
      <c r="E2780" s="31"/>
      <c r="F2780" s="31"/>
      <c r="G2780" s="31"/>
      <c r="H2780" s="31"/>
      <c r="I2780" s="31"/>
    </row>
    <row r="2781" spans="2:9" ht="15.75" x14ac:dyDescent="0.25">
      <c r="B2781" s="338"/>
      <c r="C2781" s="29" t="s">
        <v>2097</v>
      </c>
      <c r="D2781" s="29" t="s">
        <v>1975</v>
      </c>
      <c r="E2781" s="31"/>
      <c r="F2781" s="31"/>
      <c r="G2781" s="31"/>
      <c r="H2781" s="31"/>
      <c r="I2781" s="31"/>
    </row>
    <row r="2782" spans="2:9" ht="15.75" x14ac:dyDescent="0.25">
      <c r="B2782" s="338"/>
      <c r="C2782" s="29" t="s">
        <v>2097</v>
      </c>
      <c r="D2782" s="29" t="s">
        <v>2113</v>
      </c>
      <c r="E2782" s="31"/>
      <c r="F2782" s="31"/>
      <c r="G2782" s="31"/>
      <c r="H2782" s="31"/>
      <c r="I2782" s="31"/>
    </row>
    <row r="2783" spans="2:9" ht="15.75" x14ac:dyDescent="0.25">
      <c r="B2783" s="338"/>
      <c r="C2783" s="29" t="s">
        <v>2097</v>
      </c>
      <c r="D2783" s="29" t="s">
        <v>1980</v>
      </c>
      <c r="E2783" s="31"/>
      <c r="F2783" s="31"/>
      <c r="G2783" s="31"/>
      <c r="H2783" s="31"/>
      <c r="I2783" s="31"/>
    </row>
    <row r="2784" spans="2:9" ht="15.75" x14ac:dyDescent="0.25">
      <c r="B2784" s="338"/>
      <c r="C2784" s="29" t="s">
        <v>2097</v>
      </c>
      <c r="D2784" s="29" t="s">
        <v>1982</v>
      </c>
      <c r="E2784" s="31"/>
      <c r="F2784" s="31"/>
      <c r="G2784" s="31"/>
      <c r="H2784" s="31"/>
      <c r="I2784" s="31"/>
    </row>
    <row r="2785" spans="2:9" ht="15.75" x14ac:dyDescent="0.25">
      <c r="B2785" s="338"/>
      <c r="C2785" s="29" t="s">
        <v>2097</v>
      </c>
      <c r="D2785" s="29" t="s">
        <v>1987</v>
      </c>
      <c r="E2785" s="31"/>
      <c r="F2785" s="31"/>
      <c r="G2785" s="31"/>
      <c r="H2785" s="31"/>
      <c r="I2785" s="31"/>
    </row>
    <row r="2786" spans="2:9" ht="15.75" x14ac:dyDescent="0.25">
      <c r="B2786" s="338"/>
      <c r="C2786" s="29" t="s">
        <v>2097</v>
      </c>
      <c r="D2786" s="29" t="s">
        <v>1990</v>
      </c>
      <c r="E2786" s="31"/>
      <c r="F2786" s="31"/>
      <c r="G2786" s="31"/>
      <c r="H2786" s="31"/>
      <c r="I2786" s="31"/>
    </row>
    <row r="2787" spans="2:9" ht="15.75" x14ac:dyDescent="0.25">
      <c r="B2787" s="338"/>
      <c r="C2787" s="29" t="s">
        <v>2097</v>
      </c>
      <c r="D2787" s="29" t="s">
        <v>2115</v>
      </c>
      <c r="E2787" s="31"/>
      <c r="F2787" s="31"/>
      <c r="G2787" s="31"/>
      <c r="H2787" s="31"/>
      <c r="I2787" s="31"/>
    </row>
    <row r="2788" spans="2:9" ht="15.75" x14ac:dyDescent="0.25">
      <c r="B2788" s="338"/>
      <c r="C2788" s="29" t="s">
        <v>2097</v>
      </c>
      <c r="D2788" s="29" t="s">
        <v>1992</v>
      </c>
      <c r="E2788" s="31"/>
      <c r="F2788" s="31"/>
      <c r="G2788" s="31"/>
      <c r="H2788" s="31"/>
      <c r="I2788" s="31"/>
    </row>
    <row r="2789" spans="2:9" ht="15.75" x14ac:dyDescent="0.25">
      <c r="B2789" s="338"/>
      <c r="C2789" s="29" t="s">
        <v>2097</v>
      </c>
      <c r="D2789" s="29" t="s">
        <v>1997</v>
      </c>
      <c r="E2789" s="31"/>
      <c r="F2789" s="31"/>
      <c r="G2789" s="31"/>
      <c r="H2789" s="31"/>
      <c r="I2789" s="31"/>
    </row>
    <row r="2790" spans="2:9" ht="15.75" x14ac:dyDescent="0.25">
      <c r="B2790" s="338"/>
      <c r="C2790" s="29" t="s">
        <v>2097</v>
      </c>
      <c r="D2790" s="29" t="s">
        <v>2000</v>
      </c>
      <c r="E2790" s="31"/>
      <c r="F2790" s="31"/>
      <c r="G2790" s="31"/>
      <c r="H2790" s="31"/>
      <c r="I2790" s="31"/>
    </row>
    <row r="2791" spans="2:9" ht="15.75" x14ac:dyDescent="0.25">
      <c r="B2791" s="338"/>
      <c r="C2791" s="29" t="s">
        <v>2097</v>
      </c>
      <c r="D2791" s="29" t="s">
        <v>2002</v>
      </c>
      <c r="E2791" s="31"/>
      <c r="F2791" s="31"/>
      <c r="G2791" s="31"/>
      <c r="H2791" s="31"/>
      <c r="I2791" s="31"/>
    </row>
    <row r="2792" spans="2:9" ht="15.75" x14ac:dyDescent="0.25">
      <c r="B2792" s="338"/>
      <c r="C2792" s="29" t="s">
        <v>2097</v>
      </c>
      <c r="D2792" s="29" t="s">
        <v>2004</v>
      </c>
      <c r="E2792" s="31"/>
      <c r="F2792" s="31"/>
      <c r="G2792" s="31"/>
      <c r="H2792" s="31"/>
      <c r="I2792" s="31"/>
    </row>
    <row r="2793" spans="2:9" ht="15.75" x14ac:dyDescent="0.25">
      <c r="B2793" s="338"/>
      <c r="C2793" s="29" t="s">
        <v>2097</v>
      </c>
      <c r="D2793" s="29" t="s">
        <v>2006</v>
      </c>
      <c r="E2793" s="31"/>
      <c r="F2793" s="31"/>
      <c r="G2793" s="31"/>
      <c r="H2793" s="31"/>
      <c r="I2793" s="31"/>
    </row>
    <row r="2794" spans="2:9" ht="15.75" x14ac:dyDescent="0.25">
      <c r="B2794" s="338"/>
      <c r="C2794" s="29" t="s">
        <v>2097</v>
      </c>
      <c r="D2794" s="29" t="s">
        <v>2133</v>
      </c>
      <c r="E2794" s="31"/>
      <c r="F2794" s="31"/>
      <c r="G2794" s="31"/>
      <c r="H2794" s="31"/>
      <c r="I2794" s="31"/>
    </row>
    <row r="2795" spans="2:9" ht="15.75" x14ac:dyDescent="0.25">
      <c r="B2795" s="338"/>
      <c r="C2795" s="29" t="s">
        <v>2097</v>
      </c>
      <c r="D2795" s="29" t="s">
        <v>2137</v>
      </c>
      <c r="E2795" s="31"/>
      <c r="F2795" s="31"/>
      <c r="G2795" s="31"/>
      <c r="H2795" s="31"/>
      <c r="I2795" s="31"/>
    </row>
    <row r="2796" spans="2:9" ht="15.75" x14ac:dyDescent="0.25">
      <c r="B2796" s="338"/>
      <c r="C2796" s="29" t="s">
        <v>2097</v>
      </c>
      <c r="D2796" s="29" t="s">
        <v>2015</v>
      </c>
      <c r="E2796" s="31"/>
      <c r="F2796" s="31"/>
      <c r="G2796" s="31"/>
      <c r="H2796" s="31"/>
      <c r="I2796" s="31"/>
    </row>
    <row r="2797" spans="2:9" ht="15.75" x14ac:dyDescent="0.25">
      <c r="B2797" s="338"/>
      <c r="C2797" s="29" t="s">
        <v>2097</v>
      </c>
      <c r="D2797" s="29" t="s">
        <v>2017</v>
      </c>
      <c r="E2797" s="31"/>
      <c r="F2797" s="31"/>
      <c r="G2797" s="31"/>
      <c r="H2797" s="31"/>
      <c r="I2797" s="31"/>
    </row>
    <row r="2798" spans="2:9" ht="15.75" x14ac:dyDescent="0.25">
      <c r="B2798" s="338"/>
      <c r="C2798" s="29" t="s">
        <v>2097</v>
      </c>
      <c r="D2798" s="29" t="s">
        <v>2019</v>
      </c>
      <c r="E2798" s="31"/>
      <c r="F2798" s="31"/>
      <c r="G2798" s="31"/>
      <c r="H2798" s="31"/>
      <c r="I2798" s="31"/>
    </row>
    <row r="2799" spans="2:9" ht="15.75" x14ac:dyDescent="0.25">
      <c r="B2799" s="338"/>
      <c r="C2799" s="29" t="s">
        <v>2097</v>
      </c>
      <c r="D2799" s="29" t="s">
        <v>2021</v>
      </c>
      <c r="E2799" s="31"/>
      <c r="F2799" s="31"/>
      <c r="G2799" s="31"/>
      <c r="H2799" s="31"/>
      <c r="I2799" s="31"/>
    </row>
    <row r="2800" spans="2:9" ht="15.75" x14ac:dyDescent="0.25">
      <c r="B2800" s="338"/>
      <c r="C2800" s="29" t="s">
        <v>2097</v>
      </c>
      <c r="D2800" s="29" t="s">
        <v>2030</v>
      </c>
      <c r="E2800" s="31"/>
      <c r="F2800" s="31"/>
      <c r="G2800" s="31"/>
      <c r="H2800" s="31"/>
      <c r="I2800" s="31"/>
    </row>
    <row r="2801" spans="2:9" ht="15.75" x14ac:dyDescent="0.25">
      <c r="B2801" s="338"/>
      <c r="C2801" s="29" t="s">
        <v>2097</v>
      </c>
      <c r="D2801" s="29" t="s">
        <v>2032</v>
      </c>
      <c r="E2801" s="31"/>
      <c r="F2801" s="31"/>
      <c r="G2801" s="31"/>
      <c r="H2801" s="31"/>
      <c r="I2801" s="31"/>
    </row>
    <row r="2802" spans="2:9" ht="15.75" x14ac:dyDescent="0.25">
      <c r="B2802" s="338"/>
      <c r="C2802" s="29" t="s">
        <v>2097</v>
      </c>
      <c r="D2802" s="29" t="s">
        <v>2034</v>
      </c>
      <c r="E2802" s="31"/>
      <c r="F2802" s="31"/>
      <c r="G2802" s="31"/>
      <c r="H2802" s="31"/>
      <c r="I2802" s="31"/>
    </row>
    <row r="2803" spans="2:9" ht="15.75" x14ac:dyDescent="0.25">
      <c r="B2803" s="338"/>
      <c r="C2803" s="29" t="s">
        <v>2097</v>
      </c>
      <c r="D2803" s="29" t="s">
        <v>2036</v>
      </c>
      <c r="E2803" s="31"/>
      <c r="F2803" s="31"/>
      <c r="G2803" s="31"/>
      <c r="H2803" s="31"/>
      <c r="I2803" s="31"/>
    </row>
    <row r="2804" spans="2:9" ht="15.75" x14ac:dyDescent="0.25">
      <c r="B2804" s="338"/>
      <c r="C2804" s="29" t="s">
        <v>2097</v>
      </c>
      <c r="D2804" s="29" t="s">
        <v>2038</v>
      </c>
      <c r="E2804" s="31"/>
      <c r="F2804" s="31"/>
      <c r="G2804" s="31"/>
      <c r="H2804" s="31"/>
      <c r="I2804" s="31"/>
    </row>
    <row r="2805" spans="2:9" ht="15.75" x14ac:dyDescent="0.25">
      <c r="B2805" s="338"/>
      <c r="C2805" s="29" t="s">
        <v>2097</v>
      </c>
      <c r="D2805" s="29" t="s">
        <v>2040</v>
      </c>
      <c r="E2805" s="31"/>
      <c r="F2805" s="31"/>
      <c r="G2805" s="31"/>
      <c r="H2805" s="31"/>
      <c r="I2805" s="31"/>
    </row>
    <row r="2806" spans="2:9" ht="15.75" x14ac:dyDescent="0.25">
      <c r="B2806" s="338"/>
      <c r="C2806" s="29" t="s">
        <v>2097</v>
      </c>
      <c r="D2806" s="29" t="s">
        <v>2043</v>
      </c>
      <c r="E2806" s="31"/>
      <c r="F2806" s="31"/>
      <c r="G2806" s="31"/>
      <c r="H2806" s="31"/>
      <c r="I2806" s="31"/>
    </row>
    <row r="2807" spans="2:9" ht="15.75" x14ac:dyDescent="0.25">
      <c r="B2807" s="338"/>
      <c r="C2807" s="29" t="s">
        <v>2097</v>
      </c>
      <c r="D2807" s="29" t="s">
        <v>2059</v>
      </c>
      <c r="E2807" s="31"/>
      <c r="F2807" s="31"/>
      <c r="G2807" s="31"/>
      <c r="H2807" s="31"/>
      <c r="I2807" s="31"/>
    </row>
    <row r="2808" spans="2:9" ht="15.75" x14ac:dyDescent="0.25">
      <c r="B2808" s="338"/>
      <c r="C2808" s="29" t="s">
        <v>2097</v>
      </c>
      <c r="D2808" s="29" t="s">
        <v>2061</v>
      </c>
      <c r="E2808" s="31"/>
      <c r="F2808" s="31"/>
      <c r="G2808" s="31"/>
      <c r="H2808" s="31"/>
      <c r="I2808" s="31"/>
    </row>
    <row r="2809" spans="2:9" ht="15.75" x14ac:dyDescent="0.25">
      <c r="B2809" s="338"/>
      <c r="C2809" s="29" t="s">
        <v>2097</v>
      </c>
      <c r="D2809" s="29" t="s">
        <v>2063</v>
      </c>
      <c r="E2809" s="31"/>
      <c r="F2809" s="31"/>
      <c r="G2809" s="31"/>
      <c r="H2809" s="31"/>
      <c r="I2809" s="31"/>
    </row>
    <row r="2810" spans="2:9" ht="15.75" x14ac:dyDescent="0.25">
      <c r="B2810" s="338"/>
      <c r="C2810" s="29" t="s">
        <v>2097</v>
      </c>
      <c r="D2810" s="29" t="s">
        <v>2067</v>
      </c>
      <c r="E2810" s="31"/>
      <c r="F2810" s="31"/>
      <c r="G2810" s="31"/>
      <c r="H2810" s="31"/>
      <c r="I2810" s="31"/>
    </row>
    <row r="2811" spans="2:9" ht="15.75" x14ac:dyDescent="0.25">
      <c r="B2811" s="338"/>
      <c r="C2811" s="29" t="s">
        <v>2097</v>
      </c>
      <c r="D2811" s="29" t="s">
        <v>2069</v>
      </c>
      <c r="E2811" s="31"/>
      <c r="F2811" s="31"/>
      <c r="G2811" s="31"/>
      <c r="H2811" s="31"/>
      <c r="I2811" s="31"/>
    </row>
    <row r="2812" spans="2:9" ht="15.75" x14ac:dyDescent="0.25">
      <c r="B2812" s="338"/>
      <c r="C2812" s="29" t="s">
        <v>2097</v>
      </c>
      <c r="D2812" s="29" t="s">
        <v>2071</v>
      </c>
      <c r="E2812" s="31"/>
      <c r="F2812" s="31"/>
      <c r="G2812" s="31"/>
      <c r="H2812" s="31"/>
      <c r="I2812" s="31"/>
    </row>
    <row r="2813" spans="2:9" ht="15.75" x14ac:dyDescent="0.25">
      <c r="B2813" s="338"/>
      <c r="C2813" s="29" t="s">
        <v>2097</v>
      </c>
      <c r="D2813" s="29" t="s">
        <v>2073</v>
      </c>
      <c r="E2813" s="31"/>
      <c r="F2813" s="31"/>
      <c r="G2813" s="31"/>
      <c r="H2813" s="31"/>
      <c r="I2813" s="31"/>
    </row>
    <row r="2814" spans="2:9" ht="15.75" x14ac:dyDescent="0.25">
      <c r="B2814" s="338"/>
      <c r="C2814" s="29" t="s">
        <v>2097</v>
      </c>
      <c r="D2814" s="29" t="s">
        <v>2075</v>
      </c>
      <c r="E2814" s="31"/>
      <c r="F2814" s="31"/>
      <c r="G2814" s="31"/>
      <c r="H2814" s="31"/>
      <c r="I2814" s="31"/>
    </row>
    <row r="2815" spans="2:9" ht="15.75" x14ac:dyDescent="0.25">
      <c r="B2815" s="338"/>
      <c r="C2815" s="29" t="s">
        <v>2097</v>
      </c>
      <c r="D2815" s="29" t="s">
        <v>2077</v>
      </c>
      <c r="E2815" s="31"/>
      <c r="F2815" s="31"/>
      <c r="G2815" s="31"/>
      <c r="H2815" s="31"/>
      <c r="I2815" s="31"/>
    </row>
    <row r="2816" spans="2:9" ht="15.75" x14ac:dyDescent="0.25">
      <c r="B2816" s="338"/>
      <c r="C2816" s="29" t="s">
        <v>2097</v>
      </c>
      <c r="D2816" s="29" t="s">
        <v>2079</v>
      </c>
      <c r="E2816" s="31"/>
      <c r="F2816" s="31"/>
      <c r="G2816" s="31"/>
      <c r="H2816" s="31"/>
      <c r="I2816" s="31"/>
    </row>
    <row r="2817" spans="2:9" ht="15.75" x14ac:dyDescent="0.25">
      <c r="B2817" s="338"/>
      <c r="C2817" s="29" t="s">
        <v>2097</v>
      </c>
      <c r="D2817" s="29" t="s">
        <v>2082</v>
      </c>
      <c r="E2817" s="31"/>
      <c r="F2817" s="31"/>
      <c r="G2817" s="31"/>
      <c r="H2817" s="31"/>
      <c r="I2817" s="31"/>
    </row>
    <row r="2818" spans="2:9" ht="15.75" x14ac:dyDescent="0.25">
      <c r="B2818" s="338"/>
      <c r="C2818" s="29" t="s">
        <v>2097</v>
      </c>
      <c r="D2818" s="29" t="s">
        <v>2084</v>
      </c>
      <c r="E2818" s="31"/>
      <c r="F2818" s="31"/>
      <c r="G2818" s="31"/>
      <c r="H2818" s="31"/>
      <c r="I2818" s="31"/>
    </row>
    <row r="2819" spans="2:9" ht="15.75" x14ac:dyDescent="0.25">
      <c r="B2819" s="338"/>
      <c r="C2819" s="29" t="s">
        <v>2097</v>
      </c>
      <c r="D2819" s="29" t="s">
        <v>2089</v>
      </c>
      <c r="E2819" s="31"/>
      <c r="F2819" s="31"/>
      <c r="G2819" s="31"/>
      <c r="H2819" s="31"/>
      <c r="I2819" s="31"/>
    </row>
    <row r="2820" spans="2:9" ht="15.75" x14ac:dyDescent="0.25">
      <c r="B2820" s="338"/>
      <c r="C2820" s="29" t="s">
        <v>2097</v>
      </c>
      <c r="D2820" s="29" t="s">
        <v>2119</v>
      </c>
      <c r="E2820" s="31"/>
      <c r="F2820" s="31"/>
      <c r="G2820" s="31"/>
      <c r="H2820" s="31"/>
      <c r="I2820" s="31"/>
    </row>
    <row r="2821" spans="2:9" ht="15.75" x14ac:dyDescent="0.25">
      <c r="B2821" s="338"/>
      <c r="C2821" s="29" t="s">
        <v>2097</v>
      </c>
      <c r="D2821" s="29" t="s">
        <v>2122</v>
      </c>
      <c r="E2821" s="31"/>
      <c r="F2821" s="31"/>
      <c r="G2821" s="31"/>
      <c r="H2821" s="31"/>
      <c r="I2821" s="31"/>
    </row>
    <row r="2822" spans="2:9" ht="15.75" x14ac:dyDescent="0.25">
      <c r="B2822" s="338"/>
      <c r="C2822" s="29" t="s">
        <v>2097</v>
      </c>
      <c r="D2822" s="29" t="s">
        <v>2124</v>
      </c>
      <c r="E2822" s="31"/>
      <c r="F2822" s="31"/>
      <c r="G2822" s="31"/>
      <c r="H2822" s="31"/>
      <c r="I2822" s="31"/>
    </row>
    <row r="2823" spans="2:9" ht="15.75" x14ac:dyDescent="0.25">
      <c r="B2823" s="338"/>
      <c r="C2823" s="29" t="s">
        <v>2097</v>
      </c>
      <c r="D2823" s="29" t="s">
        <v>2129</v>
      </c>
      <c r="E2823" s="31"/>
      <c r="F2823" s="31"/>
      <c r="G2823" s="31"/>
      <c r="H2823" s="31"/>
      <c r="I2823" s="31"/>
    </row>
    <row r="2824" spans="2:9" ht="15.75" x14ac:dyDescent="0.25">
      <c r="B2824" s="338"/>
      <c r="C2824" s="29" t="s">
        <v>2097</v>
      </c>
      <c r="D2824" s="29" t="s">
        <v>2135</v>
      </c>
      <c r="E2824" s="31"/>
      <c r="F2824" s="31"/>
      <c r="G2824" s="31"/>
      <c r="H2824" s="31"/>
      <c r="I2824" s="31"/>
    </row>
    <row r="2825" spans="2:9" ht="15.75" x14ac:dyDescent="0.25">
      <c r="B2825" s="338"/>
      <c r="C2825" s="29" t="s">
        <v>2097</v>
      </c>
      <c r="D2825" s="29" t="s">
        <v>2140</v>
      </c>
      <c r="E2825" s="31"/>
      <c r="F2825" s="31"/>
      <c r="G2825" s="31"/>
      <c r="H2825" s="31"/>
      <c r="I2825" s="31"/>
    </row>
    <row r="2826" spans="2:9" ht="15.75" x14ac:dyDescent="0.25">
      <c r="B2826" s="338"/>
      <c r="C2826" s="29" t="s">
        <v>2098</v>
      </c>
      <c r="D2826" s="29" t="s">
        <v>43</v>
      </c>
      <c r="E2826" s="31"/>
      <c r="F2826" s="31"/>
      <c r="G2826" s="31"/>
      <c r="H2826" s="31"/>
      <c r="I2826" s="31"/>
    </row>
    <row r="2827" spans="2:9" ht="15.75" x14ac:dyDescent="0.25">
      <c r="B2827" s="338"/>
      <c r="C2827" s="29" t="s">
        <v>2098</v>
      </c>
      <c r="D2827" s="29" t="s">
        <v>1953</v>
      </c>
      <c r="E2827" s="31"/>
      <c r="F2827" s="31"/>
      <c r="G2827" s="31"/>
      <c r="H2827" s="31"/>
      <c r="I2827" s="31"/>
    </row>
    <row r="2828" spans="2:9" ht="15.75" x14ac:dyDescent="0.25">
      <c r="B2828" s="338"/>
      <c r="C2828" s="29" t="s">
        <v>2098</v>
      </c>
      <c r="D2828" s="29" t="s">
        <v>1726</v>
      </c>
      <c r="E2828" s="31"/>
      <c r="F2828" s="31"/>
      <c r="G2828" s="31"/>
      <c r="H2828" s="31"/>
      <c r="I2828" s="31"/>
    </row>
    <row r="2829" spans="2:9" ht="15.75" x14ac:dyDescent="0.25">
      <c r="B2829" s="338"/>
      <c r="C2829" s="29" t="s">
        <v>2098</v>
      </c>
      <c r="D2829" s="29" t="s">
        <v>1723</v>
      </c>
      <c r="E2829" s="31"/>
      <c r="F2829" s="31"/>
      <c r="G2829" s="31"/>
      <c r="H2829" s="31"/>
      <c r="I2829" s="31"/>
    </row>
    <row r="2830" spans="2:9" ht="15.75" x14ac:dyDescent="0.25">
      <c r="B2830" s="338"/>
      <c r="C2830" s="29" t="s">
        <v>2098</v>
      </c>
      <c r="D2830" s="29" t="s">
        <v>2087</v>
      </c>
      <c r="E2830" s="31"/>
      <c r="F2830" s="31"/>
      <c r="G2830" s="31"/>
      <c r="H2830" s="31"/>
      <c r="I2830" s="31"/>
    </row>
    <row r="2831" spans="2:9" ht="15.75" x14ac:dyDescent="0.25">
      <c r="B2831" s="338"/>
      <c r="C2831" s="29" t="s">
        <v>2098</v>
      </c>
      <c r="D2831" s="29" t="s">
        <v>1830</v>
      </c>
      <c r="E2831" s="31"/>
      <c r="F2831" s="31"/>
      <c r="G2831" s="31"/>
      <c r="H2831" s="31"/>
      <c r="I2831" s="31"/>
    </row>
    <row r="2832" spans="2:9" ht="15.75" x14ac:dyDescent="0.25">
      <c r="B2832" s="338"/>
      <c r="C2832" s="29" t="s">
        <v>2098</v>
      </c>
      <c r="D2832" s="29" t="s">
        <v>1754</v>
      </c>
      <c r="E2832" s="31"/>
      <c r="F2832" s="31"/>
      <c r="G2832" s="31"/>
      <c r="H2832" s="31"/>
      <c r="I2832" s="31"/>
    </row>
    <row r="2833" spans="2:9" ht="15.75" x14ac:dyDescent="0.25">
      <c r="B2833" s="338"/>
      <c r="C2833" s="29" t="s">
        <v>2098</v>
      </c>
      <c r="D2833" s="29" t="s">
        <v>1901</v>
      </c>
      <c r="E2833" s="31"/>
      <c r="F2833" s="31"/>
      <c r="G2833" s="31"/>
      <c r="H2833" s="31"/>
      <c r="I2833" s="31"/>
    </row>
    <row r="2834" spans="2:9" ht="15.75" x14ac:dyDescent="0.25">
      <c r="B2834" s="338"/>
      <c r="C2834" s="29" t="s">
        <v>2098</v>
      </c>
      <c r="D2834" s="29" t="s">
        <v>2085</v>
      </c>
      <c r="E2834" s="31"/>
      <c r="F2834" s="31"/>
      <c r="G2834" s="31"/>
      <c r="H2834" s="31"/>
      <c r="I2834" s="31"/>
    </row>
    <row r="2835" spans="2:9" ht="15.75" x14ac:dyDescent="0.25">
      <c r="B2835" s="338"/>
      <c r="C2835" s="29" t="s">
        <v>2098</v>
      </c>
      <c r="D2835" s="29" t="s">
        <v>1951</v>
      </c>
      <c r="E2835" s="31"/>
      <c r="F2835" s="31"/>
      <c r="G2835" s="31"/>
      <c r="H2835" s="31"/>
      <c r="I2835" s="31"/>
    </row>
    <row r="2836" spans="2:9" ht="15.75" x14ac:dyDescent="0.25">
      <c r="B2836" s="338"/>
      <c r="C2836" s="29" t="s">
        <v>2098</v>
      </c>
      <c r="D2836" s="29" t="s">
        <v>2056</v>
      </c>
      <c r="E2836" s="31"/>
      <c r="F2836" s="31"/>
      <c r="G2836" s="31"/>
      <c r="H2836" s="31"/>
      <c r="I2836" s="31"/>
    </row>
    <row r="2837" spans="2:9" ht="15.75" x14ac:dyDescent="0.25">
      <c r="B2837" s="338"/>
      <c r="C2837" s="29" t="s">
        <v>2098</v>
      </c>
      <c r="D2837" s="29" t="s">
        <v>2131</v>
      </c>
      <c r="E2837" s="31"/>
      <c r="F2837" s="31"/>
      <c r="G2837" s="31"/>
      <c r="H2837" s="31"/>
      <c r="I2837" s="31"/>
    </row>
    <row r="2838" spans="2:9" ht="15.75" x14ac:dyDescent="0.25">
      <c r="B2838" s="338"/>
      <c r="C2838" s="29" t="s">
        <v>2098</v>
      </c>
      <c r="D2838" s="29" t="s">
        <v>2065</v>
      </c>
      <c r="E2838" s="31"/>
      <c r="F2838" s="31"/>
      <c r="G2838" s="31"/>
      <c r="H2838" s="31"/>
      <c r="I2838" s="31"/>
    </row>
    <row r="2839" spans="2:9" ht="15.75" x14ac:dyDescent="0.25">
      <c r="B2839" s="338"/>
      <c r="C2839" s="29" t="s">
        <v>2098</v>
      </c>
      <c r="D2839" s="29" t="s">
        <v>2090</v>
      </c>
      <c r="E2839" s="31"/>
      <c r="F2839" s="31"/>
      <c r="G2839" s="31"/>
      <c r="H2839" s="31"/>
      <c r="I2839" s="31"/>
    </row>
    <row r="2840" spans="2:9" ht="15.75" x14ac:dyDescent="0.25">
      <c r="B2840" s="338"/>
      <c r="C2840" s="29" t="s">
        <v>2098</v>
      </c>
      <c r="D2840" s="29" t="s">
        <v>1960</v>
      </c>
      <c r="E2840" s="31"/>
      <c r="F2840" s="31"/>
      <c r="G2840" s="31"/>
      <c r="H2840" s="31"/>
      <c r="I2840" s="31"/>
    </row>
    <row r="2841" spans="2:9" ht="15.75" x14ac:dyDescent="0.25">
      <c r="B2841" s="338"/>
      <c r="C2841" s="29" t="s">
        <v>2098</v>
      </c>
      <c r="D2841" s="29" t="s">
        <v>2028</v>
      </c>
      <c r="E2841" s="31"/>
      <c r="F2841" s="31"/>
      <c r="G2841" s="31"/>
      <c r="H2841" s="31"/>
      <c r="I2841" s="31"/>
    </row>
    <row r="2842" spans="2:9" ht="15.75" x14ac:dyDescent="0.25">
      <c r="B2842" s="338"/>
      <c r="C2842" s="29" t="s">
        <v>2098</v>
      </c>
      <c r="D2842" s="29" t="s">
        <v>1963</v>
      </c>
      <c r="E2842" s="31"/>
      <c r="F2842" s="31"/>
      <c r="G2842" s="31"/>
      <c r="H2842" s="31"/>
      <c r="I2842" s="31"/>
    </row>
    <row r="2843" spans="2:9" ht="15.75" x14ac:dyDescent="0.25">
      <c r="B2843" s="338"/>
      <c r="C2843" s="29" t="s">
        <v>2098</v>
      </c>
      <c r="D2843" s="29" t="s">
        <v>1965</v>
      </c>
      <c r="E2843" s="31"/>
      <c r="F2843" s="31"/>
      <c r="G2843" s="31"/>
      <c r="H2843" s="31"/>
      <c r="I2843" s="31"/>
    </row>
    <row r="2844" spans="2:9" ht="15.75" x14ac:dyDescent="0.25">
      <c r="B2844" s="338"/>
      <c r="C2844" s="29" t="s">
        <v>2098</v>
      </c>
      <c r="D2844" s="29" t="s">
        <v>1971</v>
      </c>
      <c r="E2844" s="31"/>
      <c r="F2844" s="31"/>
      <c r="G2844" s="31"/>
      <c r="H2844" s="31"/>
      <c r="I2844" s="31"/>
    </row>
    <row r="2845" spans="2:9" ht="15.75" x14ac:dyDescent="0.25">
      <c r="B2845" s="338"/>
      <c r="C2845" s="29" t="s">
        <v>2098</v>
      </c>
      <c r="D2845" s="29" t="s">
        <v>1975</v>
      </c>
      <c r="E2845" s="31"/>
      <c r="F2845" s="31"/>
      <c r="G2845" s="31"/>
      <c r="H2845" s="31"/>
      <c r="I2845" s="31"/>
    </row>
    <row r="2846" spans="2:9" ht="15.75" x14ac:dyDescent="0.25">
      <c r="B2846" s="338"/>
      <c r="C2846" s="29" t="s">
        <v>2098</v>
      </c>
      <c r="D2846" s="29" t="s">
        <v>2113</v>
      </c>
      <c r="E2846" s="31"/>
      <c r="F2846" s="31"/>
      <c r="G2846" s="31"/>
      <c r="H2846" s="31"/>
      <c r="I2846" s="31"/>
    </row>
    <row r="2847" spans="2:9" ht="15.75" x14ac:dyDescent="0.25">
      <c r="B2847" s="338"/>
      <c r="C2847" s="29" t="s">
        <v>2098</v>
      </c>
      <c r="D2847" s="29" t="s">
        <v>1980</v>
      </c>
      <c r="E2847" s="31"/>
      <c r="F2847" s="31"/>
      <c r="G2847" s="31"/>
      <c r="H2847" s="31"/>
      <c r="I2847" s="31"/>
    </row>
    <row r="2848" spans="2:9" ht="15.75" x14ac:dyDescent="0.25">
      <c r="B2848" s="338"/>
      <c r="C2848" s="29" t="s">
        <v>2098</v>
      </c>
      <c r="D2848" s="29" t="s">
        <v>1982</v>
      </c>
      <c r="E2848" s="31"/>
      <c r="F2848" s="31"/>
      <c r="G2848" s="31"/>
      <c r="H2848" s="31"/>
      <c r="I2848" s="31"/>
    </row>
    <row r="2849" spans="2:9" ht="15.75" x14ac:dyDescent="0.25">
      <c r="B2849" s="338"/>
      <c r="C2849" s="29" t="s">
        <v>2098</v>
      </c>
      <c r="D2849" s="29" t="s">
        <v>1987</v>
      </c>
      <c r="E2849" s="31"/>
      <c r="F2849" s="31"/>
      <c r="G2849" s="31"/>
      <c r="H2849" s="31"/>
      <c r="I2849" s="31"/>
    </row>
    <row r="2850" spans="2:9" ht="15.75" x14ac:dyDescent="0.25">
      <c r="B2850" s="338"/>
      <c r="C2850" s="29" t="s">
        <v>2098</v>
      </c>
      <c r="D2850" s="29" t="s">
        <v>1990</v>
      </c>
      <c r="E2850" s="31"/>
      <c r="F2850" s="31"/>
      <c r="G2850" s="31"/>
      <c r="H2850" s="31"/>
      <c r="I2850" s="31"/>
    </row>
    <row r="2851" spans="2:9" ht="15.75" x14ac:dyDescent="0.25">
      <c r="B2851" s="338"/>
      <c r="C2851" s="29" t="s">
        <v>2098</v>
      </c>
      <c r="D2851" s="29" t="s">
        <v>2115</v>
      </c>
      <c r="E2851" s="31"/>
      <c r="F2851" s="31"/>
      <c r="G2851" s="31"/>
      <c r="H2851" s="31"/>
      <c r="I2851" s="31"/>
    </row>
    <row r="2852" spans="2:9" ht="15.75" x14ac:dyDescent="0.25">
      <c r="B2852" s="338"/>
      <c r="C2852" s="29" t="s">
        <v>2098</v>
      </c>
      <c r="D2852" s="29" t="s">
        <v>1992</v>
      </c>
      <c r="E2852" s="31"/>
      <c r="F2852" s="31"/>
      <c r="G2852" s="31"/>
      <c r="H2852" s="31"/>
      <c r="I2852" s="31"/>
    </row>
    <row r="2853" spans="2:9" ht="15.75" x14ac:dyDescent="0.25">
      <c r="B2853" s="338"/>
      <c r="C2853" s="29" t="s">
        <v>2098</v>
      </c>
      <c r="D2853" s="29" t="s">
        <v>1997</v>
      </c>
      <c r="E2853" s="31"/>
      <c r="F2853" s="31"/>
      <c r="G2853" s="31"/>
      <c r="H2853" s="31"/>
      <c r="I2853" s="31"/>
    </row>
    <row r="2854" spans="2:9" ht="15.75" x14ac:dyDescent="0.25">
      <c r="B2854" s="338"/>
      <c r="C2854" s="29" t="s">
        <v>2098</v>
      </c>
      <c r="D2854" s="29" t="s">
        <v>2000</v>
      </c>
      <c r="E2854" s="31"/>
      <c r="F2854" s="31"/>
      <c r="G2854" s="31"/>
      <c r="H2854" s="31"/>
      <c r="I2854" s="31"/>
    </row>
    <row r="2855" spans="2:9" ht="15.75" x14ac:dyDescent="0.25">
      <c r="B2855" s="338"/>
      <c r="C2855" s="29" t="s">
        <v>2098</v>
      </c>
      <c r="D2855" s="29" t="s">
        <v>2002</v>
      </c>
      <c r="E2855" s="31"/>
      <c r="F2855" s="31"/>
      <c r="G2855" s="31"/>
      <c r="H2855" s="31"/>
      <c r="I2855" s="31"/>
    </row>
    <row r="2856" spans="2:9" ht="15.75" x14ac:dyDescent="0.25">
      <c r="B2856" s="338"/>
      <c r="C2856" s="29" t="s">
        <v>2098</v>
      </c>
      <c r="D2856" s="29" t="s">
        <v>2004</v>
      </c>
      <c r="E2856" s="31"/>
      <c r="F2856" s="31"/>
      <c r="G2856" s="31"/>
      <c r="H2856" s="31"/>
      <c r="I2856" s="31"/>
    </row>
    <row r="2857" spans="2:9" ht="15.75" x14ac:dyDescent="0.25">
      <c r="B2857" s="338"/>
      <c r="C2857" s="29" t="s">
        <v>2098</v>
      </c>
      <c r="D2857" s="29" t="s">
        <v>2006</v>
      </c>
      <c r="E2857" s="31"/>
      <c r="F2857" s="31"/>
      <c r="G2857" s="31"/>
      <c r="H2857" s="31"/>
      <c r="I2857" s="31"/>
    </row>
    <row r="2858" spans="2:9" ht="15.75" x14ac:dyDescent="0.25">
      <c r="B2858" s="338"/>
      <c r="C2858" s="29" t="s">
        <v>2098</v>
      </c>
      <c r="D2858" s="29" t="s">
        <v>2133</v>
      </c>
      <c r="E2858" s="31"/>
      <c r="F2858" s="31"/>
      <c r="G2858" s="31"/>
      <c r="H2858" s="31"/>
      <c r="I2858" s="31"/>
    </row>
    <row r="2859" spans="2:9" ht="15.75" x14ac:dyDescent="0.25">
      <c r="B2859" s="338"/>
      <c r="C2859" s="29" t="s">
        <v>2098</v>
      </c>
      <c r="D2859" s="29" t="s">
        <v>2137</v>
      </c>
      <c r="E2859" s="31"/>
      <c r="F2859" s="31"/>
      <c r="G2859" s="31"/>
      <c r="H2859" s="31"/>
      <c r="I2859" s="31"/>
    </row>
    <row r="2860" spans="2:9" ht="15.75" x14ac:dyDescent="0.25">
      <c r="B2860" s="338"/>
      <c r="C2860" s="29" t="s">
        <v>2098</v>
      </c>
      <c r="D2860" s="29" t="s">
        <v>2015</v>
      </c>
      <c r="E2860" s="31"/>
      <c r="F2860" s="31"/>
      <c r="G2860" s="31"/>
      <c r="H2860" s="31"/>
      <c r="I2860" s="31"/>
    </row>
    <row r="2861" spans="2:9" ht="15.75" x14ac:dyDescent="0.25">
      <c r="B2861" s="338"/>
      <c r="C2861" s="29" t="s">
        <v>2098</v>
      </c>
      <c r="D2861" s="29" t="s">
        <v>2017</v>
      </c>
      <c r="E2861" s="31"/>
      <c r="F2861" s="31"/>
      <c r="G2861" s="31"/>
      <c r="H2861" s="31"/>
      <c r="I2861" s="31"/>
    </row>
    <row r="2862" spans="2:9" ht="15.75" x14ac:dyDescent="0.25">
      <c r="B2862" s="338"/>
      <c r="C2862" s="29" t="s">
        <v>2098</v>
      </c>
      <c r="D2862" s="29" t="s">
        <v>2019</v>
      </c>
      <c r="E2862" s="31"/>
      <c r="F2862" s="31"/>
      <c r="G2862" s="31"/>
      <c r="H2862" s="31"/>
      <c r="I2862" s="31"/>
    </row>
    <row r="2863" spans="2:9" ht="15.75" x14ac:dyDescent="0.25">
      <c r="B2863" s="338"/>
      <c r="C2863" s="29" t="s">
        <v>2098</v>
      </c>
      <c r="D2863" s="29" t="s">
        <v>2021</v>
      </c>
      <c r="E2863" s="31"/>
      <c r="F2863" s="31"/>
      <c r="G2863" s="31"/>
      <c r="H2863" s="31"/>
      <c r="I2863" s="31"/>
    </row>
    <row r="2864" spans="2:9" ht="15.75" x14ac:dyDescent="0.25">
      <c r="B2864" s="338"/>
      <c r="C2864" s="29" t="s">
        <v>2098</v>
      </c>
      <c r="D2864" s="29" t="s">
        <v>2030</v>
      </c>
      <c r="E2864" s="31"/>
      <c r="F2864" s="31"/>
      <c r="G2864" s="31"/>
      <c r="H2864" s="31"/>
      <c r="I2864" s="31"/>
    </row>
    <row r="2865" spans="2:9" ht="15.75" x14ac:dyDescent="0.25">
      <c r="B2865" s="338"/>
      <c r="C2865" s="29" t="s">
        <v>2098</v>
      </c>
      <c r="D2865" s="29" t="s">
        <v>2032</v>
      </c>
      <c r="E2865" s="31"/>
      <c r="F2865" s="31"/>
      <c r="G2865" s="31"/>
      <c r="H2865" s="31"/>
      <c r="I2865" s="31"/>
    </row>
    <row r="2866" spans="2:9" ht="15.75" x14ac:dyDescent="0.25">
      <c r="B2866" s="338"/>
      <c r="C2866" s="29" t="s">
        <v>2098</v>
      </c>
      <c r="D2866" s="29" t="s">
        <v>2034</v>
      </c>
      <c r="E2866" s="31"/>
      <c r="F2866" s="31"/>
      <c r="G2866" s="31"/>
      <c r="H2866" s="31"/>
      <c r="I2866" s="31"/>
    </row>
    <row r="2867" spans="2:9" ht="15.75" x14ac:dyDescent="0.25">
      <c r="B2867" s="338"/>
      <c r="C2867" s="29" t="s">
        <v>2098</v>
      </c>
      <c r="D2867" s="29" t="s">
        <v>2036</v>
      </c>
      <c r="E2867" s="31"/>
      <c r="F2867" s="31"/>
      <c r="G2867" s="31"/>
      <c r="H2867" s="31"/>
      <c r="I2867" s="31"/>
    </row>
    <row r="2868" spans="2:9" ht="15.75" x14ac:dyDescent="0.25">
      <c r="B2868" s="338"/>
      <c r="C2868" s="29" t="s">
        <v>2098</v>
      </c>
      <c r="D2868" s="29" t="s">
        <v>2038</v>
      </c>
      <c r="E2868" s="31"/>
      <c r="F2868" s="31"/>
      <c r="G2868" s="31"/>
      <c r="H2868" s="31"/>
      <c r="I2868" s="31"/>
    </row>
    <row r="2869" spans="2:9" ht="15.75" x14ac:dyDescent="0.25">
      <c r="B2869" s="338"/>
      <c r="C2869" s="29" t="s">
        <v>2098</v>
      </c>
      <c r="D2869" s="29" t="s">
        <v>2040</v>
      </c>
      <c r="E2869" s="31"/>
      <c r="F2869" s="31"/>
      <c r="G2869" s="31"/>
      <c r="H2869" s="31"/>
      <c r="I2869" s="31"/>
    </row>
    <row r="2870" spans="2:9" ht="15.75" x14ac:dyDescent="0.25">
      <c r="B2870" s="338"/>
      <c r="C2870" s="29" t="s">
        <v>2098</v>
      </c>
      <c r="D2870" s="29" t="s">
        <v>2043</v>
      </c>
      <c r="E2870" s="31"/>
      <c r="F2870" s="31"/>
      <c r="G2870" s="31"/>
      <c r="H2870" s="31"/>
      <c r="I2870" s="31"/>
    </row>
    <row r="2871" spans="2:9" ht="15.75" x14ac:dyDescent="0.25">
      <c r="B2871" s="338"/>
      <c r="C2871" s="29" t="s">
        <v>2098</v>
      </c>
      <c r="D2871" s="29" t="s">
        <v>2059</v>
      </c>
      <c r="E2871" s="31"/>
      <c r="F2871" s="31"/>
      <c r="G2871" s="31"/>
      <c r="H2871" s="31"/>
      <c r="I2871" s="31"/>
    </row>
    <row r="2872" spans="2:9" ht="15.75" x14ac:dyDescent="0.25">
      <c r="B2872" s="338"/>
      <c r="C2872" s="29" t="s">
        <v>2098</v>
      </c>
      <c r="D2872" s="29" t="s">
        <v>2061</v>
      </c>
      <c r="E2872" s="31"/>
      <c r="F2872" s="31"/>
      <c r="G2872" s="31"/>
      <c r="H2872" s="31"/>
      <c r="I2872" s="31"/>
    </row>
    <row r="2873" spans="2:9" ht="15.75" x14ac:dyDescent="0.25">
      <c r="B2873" s="338"/>
      <c r="C2873" s="29" t="s">
        <v>2098</v>
      </c>
      <c r="D2873" s="29" t="s">
        <v>2063</v>
      </c>
      <c r="E2873" s="31"/>
      <c r="F2873" s="31"/>
      <c r="G2873" s="31"/>
      <c r="H2873" s="31"/>
      <c r="I2873" s="31"/>
    </row>
    <row r="2874" spans="2:9" ht="15.75" x14ac:dyDescent="0.25">
      <c r="B2874" s="338"/>
      <c r="C2874" s="29" t="s">
        <v>2098</v>
      </c>
      <c r="D2874" s="29" t="s">
        <v>2067</v>
      </c>
      <c r="E2874" s="31"/>
      <c r="F2874" s="31"/>
      <c r="G2874" s="31"/>
      <c r="H2874" s="31"/>
      <c r="I2874" s="31"/>
    </row>
    <row r="2875" spans="2:9" ht="15.75" x14ac:dyDescent="0.25">
      <c r="B2875" s="338"/>
      <c r="C2875" s="29" t="s">
        <v>2098</v>
      </c>
      <c r="D2875" s="29" t="s">
        <v>2069</v>
      </c>
      <c r="E2875" s="31"/>
      <c r="F2875" s="31"/>
      <c r="G2875" s="31"/>
      <c r="H2875" s="31"/>
      <c r="I2875" s="31"/>
    </row>
    <row r="2876" spans="2:9" ht="15.75" x14ac:dyDescent="0.25">
      <c r="B2876" s="338"/>
      <c r="C2876" s="29" t="s">
        <v>2098</v>
      </c>
      <c r="D2876" s="29" t="s">
        <v>2071</v>
      </c>
      <c r="E2876" s="31"/>
      <c r="F2876" s="31"/>
      <c r="G2876" s="31"/>
      <c r="H2876" s="31"/>
      <c r="I2876" s="31"/>
    </row>
    <row r="2877" spans="2:9" ht="15.75" x14ac:dyDescent="0.25">
      <c r="B2877" s="338"/>
      <c r="C2877" s="29" t="s">
        <v>2098</v>
      </c>
      <c r="D2877" s="29" t="s">
        <v>2073</v>
      </c>
      <c r="E2877" s="31"/>
      <c r="F2877" s="31"/>
      <c r="G2877" s="31"/>
      <c r="H2877" s="31"/>
      <c r="I2877" s="31"/>
    </row>
    <row r="2878" spans="2:9" ht="15.75" x14ac:dyDescent="0.25">
      <c r="B2878" s="338"/>
      <c r="C2878" s="29" t="s">
        <v>2098</v>
      </c>
      <c r="D2878" s="29" t="s">
        <v>2075</v>
      </c>
      <c r="E2878" s="31"/>
      <c r="F2878" s="31"/>
      <c r="G2878" s="31"/>
      <c r="H2878" s="31"/>
      <c r="I2878" s="31"/>
    </row>
    <row r="2879" spans="2:9" ht="15.75" x14ac:dyDescent="0.25">
      <c r="B2879" s="338"/>
      <c r="C2879" s="29" t="s">
        <v>2098</v>
      </c>
      <c r="D2879" s="29" t="s">
        <v>2077</v>
      </c>
      <c r="E2879" s="31"/>
      <c r="F2879" s="31"/>
      <c r="G2879" s="31"/>
      <c r="H2879" s="31"/>
      <c r="I2879" s="31"/>
    </row>
    <row r="2880" spans="2:9" ht="15.75" x14ac:dyDescent="0.25">
      <c r="B2880" s="338"/>
      <c r="C2880" s="29" t="s">
        <v>2098</v>
      </c>
      <c r="D2880" s="29" t="s">
        <v>2079</v>
      </c>
      <c r="E2880" s="31"/>
      <c r="F2880" s="31"/>
      <c r="G2880" s="31"/>
      <c r="H2880" s="31"/>
      <c r="I2880" s="31"/>
    </row>
    <row r="2881" spans="2:9" ht="15.75" x14ac:dyDescent="0.25">
      <c r="B2881" s="338"/>
      <c r="C2881" s="29" t="s">
        <v>2098</v>
      </c>
      <c r="D2881" s="29" t="s">
        <v>2082</v>
      </c>
      <c r="E2881" s="31"/>
      <c r="F2881" s="31"/>
      <c r="G2881" s="31"/>
      <c r="H2881" s="31"/>
      <c r="I2881" s="31"/>
    </row>
    <row r="2882" spans="2:9" ht="15.75" x14ac:dyDescent="0.25">
      <c r="B2882" s="338"/>
      <c r="C2882" s="29" t="s">
        <v>2098</v>
      </c>
      <c r="D2882" s="29" t="s">
        <v>2084</v>
      </c>
      <c r="E2882" s="31"/>
      <c r="F2882" s="31"/>
      <c r="G2882" s="31"/>
      <c r="H2882" s="31"/>
      <c r="I2882" s="31"/>
    </row>
    <row r="2883" spans="2:9" ht="15.75" x14ac:dyDescent="0.25">
      <c r="B2883" s="338"/>
      <c r="C2883" s="29" t="s">
        <v>2098</v>
      </c>
      <c r="D2883" s="29" t="s">
        <v>2089</v>
      </c>
      <c r="E2883" s="31"/>
      <c r="F2883" s="31"/>
      <c r="G2883" s="31"/>
      <c r="H2883" s="31"/>
      <c r="I2883" s="31"/>
    </row>
    <row r="2884" spans="2:9" ht="15.75" x14ac:dyDescent="0.25">
      <c r="B2884" s="338"/>
      <c r="C2884" s="29" t="s">
        <v>2098</v>
      </c>
      <c r="D2884" s="29" t="s">
        <v>2119</v>
      </c>
      <c r="E2884" s="31"/>
      <c r="F2884" s="31"/>
      <c r="G2884" s="31"/>
      <c r="H2884" s="31"/>
      <c r="I2884" s="31"/>
    </row>
    <row r="2885" spans="2:9" ht="15.75" x14ac:dyDescent="0.25">
      <c r="B2885" s="338"/>
      <c r="C2885" s="29" t="s">
        <v>2098</v>
      </c>
      <c r="D2885" s="29" t="s">
        <v>2122</v>
      </c>
      <c r="E2885" s="31"/>
      <c r="F2885" s="31"/>
      <c r="G2885" s="31"/>
      <c r="H2885" s="31"/>
      <c r="I2885" s="31"/>
    </row>
    <row r="2886" spans="2:9" ht="15.75" x14ac:dyDescent="0.25">
      <c r="B2886" s="338"/>
      <c r="C2886" s="29" t="s">
        <v>2098</v>
      </c>
      <c r="D2886" s="29" t="s">
        <v>2124</v>
      </c>
      <c r="E2886" s="31"/>
      <c r="F2886" s="31"/>
      <c r="G2886" s="31"/>
      <c r="H2886" s="31"/>
      <c r="I2886" s="31"/>
    </row>
    <row r="2887" spans="2:9" ht="15.75" x14ac:dyDescent="0.25">
      <c r="B2887" s="338"/>
      <c r="C2887" s="29" t="s">
        <v>2098</v>
      </c>
      <c r="D2887" s="29" t="s">
        <v>2129</v>
      </c>
      <c r="E2887" s="31"/>
      <c r="F2887" s="31"/>
      <c r="G2887" s="31"/>
      <c r="H2887" s="31"/>
      <c r="I2887" s="31"/>
    </row>
    <row r="2888" spans="2:9" ht="15.75" x14ac:dyDescent="0.25">
      <c r="B2888" s="338"/>
      <c r="C2888" s="29" t="s">
        <v>2098</v>
      </c>
      <c r="D2888" s="29" t="s">
        <v>2135</v>
      </c>
      <c r="E2888" s="31"/>
      <c r="F2888" s="31"/>
      <c r="G2888" s="31"/>
      <c r="H2888" s="31"/>
      <c r="I2888" s="31"/>
    </row>
    <row r="2889" spans="2:9" ht="15.75" x14ac:dyDescent="0.25">
      <c r="B2889" s="338"/>
      <c r="C2889" s="29" t="s">
        <v>2098</v>
      </c>
      <c r="D2889" s="29" t="s">
        <v>2140</v>
      </c>
      <c r="E2889" s="31"/>
      <c r="F2889" s="31"/>
      <c r="G2889" s="31"/>
      <c r="H2889" s="31"/>
      <c r="I2889" s="31"/>
    </row>
    <row r="2890" spans="2:9" ht="15.75" x14ac:dyDescent="0.25">
      <c r="B2890" s="338"/>
      <c r="C2890" s="29" t="s">
        <v>2099</v>
      </c>
      <c r="D2890" s="29" t="s">
        <v>43</v>
      </c>
      <c r="E2890" s="31"/>
      <c r="F2890" s="31"/>
      <c r="G2890" s="31"/>
      <c r="H2890" s="31"/>
      <c r="I2890" s="31"/>
    </row>
    <row r="2891" spans="2:9" ht="15.75" x14ac:dyDescent="0.25">
      <c r="B2891" s="338"/>
      <c r="C2891" s="29" t="s">
        <v>2099</v>
      </c>
      <c r="D2891" s="29" t="s">
        <v>1953</v>
      </c>
      <c r="E2891" s="31"/>
      <c r="F2891" s="31"/>
      <c r="G2891" s="31"/>
      <c r="H2891" s="31"/>
      <c r="I2891" s="31"/>
    </row>
    <row r="2892" spans="2:9" ht="15.75" x14ac:dyDescent="0.25">
      <c r="B2892" s="338"/>
      <c r="C2892" s="29" t="s">
        <v>2099</v>
      </c>
      <c r="D2892" s="29" t="s">
        <v>1726</v>
      </c>
      <c r="E2892" s="31"/>
      <c r="F2892" s="31"/>
      <c r="G2892" s="31"/>
      <c r="H2892" s="31"/>
      <c r="I2892" s="31"/>
    </row>
    <row r="2893" spans="2:9" ht="15.75" x14ac:dyDescent="0.25">
      <c r="B2893" s="338"/>
      <c r="C2893" s="29" t="s">
        <v>2099</v>
      </c>
      <c r="D2893" s="29" t="s">
        <v>1723</v>
      </c>
      <c r="E2893" s="31"/>
      <c r="F2893" s="31"/>
      <c r="G2893" s="31"/>
      <c r="H2893" s="31"/>
      <c r="I2893" s="31"/>
    </row>
    <row r="2894" spans="2:9" ht="15.75" x14ac:dyDescent="0.25">
      <c r="B2894" s="338"/>
      <c r="C2894" s="29" t="s">
        <v>2099</v>
      </c>
      <c r="D2894" s="29" t="s">
        <v>2087</v>
      </c>
      <c r="E2894" s="31"/>
      <c r="F2894" s="31"/>
      <c r="G2894" s="31"/>
      <c r="H2894" s="31"/>
      <c r="I2894" s="31"/>
    </row>
    <row r="2895" spans="2:9" ht="15.75" x14ac:dyDescent="0.25">
      <c r="B2895" s="338"/>
      <c r="C2895" s="29" t="s">
        <v>2099</v>
      </c>
      <c r="D2895" s="29" t="s">
        <v>1830</v>
      </c>
      <c r="E2895" s="31"/>
      <c r="F2895" s="31"/>
      <c r="G2895" s="31"/>
      <c r="H2895" s="31"/>
      <c r="I2895" s="31"/>
    </row>
    <row r="2896" spans="2:9" ht="15.75" x14ac:dyDescent="0.25">
      <c r="B2896" s="338"/>
      <c r="C2896" s="29" t="s">
        <v>2099</v>
      </c>
      <c r="D2896" s="29" t="s">
        <v>1754</v>
      </c>
      <c r="E2896" s="31"/>
      <c r="F2896" s="31"/>
      <c r="G2896" s="31"/>
      <c r="H2896" s="31"/>
      <c r="I2896" s="31"/>
    </row>
    <row r="2897" spans="2:9" ht="15.75" x14ac:dyDescent="0.25">
      <c r="B2897" s="338"/>
      <c r="C2897" s="29" t="s">
        <v>2099</v>
      </c>
      <c r="D2897" s="29" t="s">
        <v>1901</v>
      </c>
      <c r="E2897" s="31"/>
      <c r="F2897" s="31"/>
      <c r="G2897" s="31"/>
      <c r="H2897" s="31"/>
      <c r="I2897" s="31"/>
    </row>
    <row r="2898" spans="2:9" ht="15.75" x14ac:dyDescent="0.25">
      <c r="B2898" s="338"/>
      <c r="C2898" s="29" t="s">
        <v>2099</v>
      </c>
      <c r="D2898" s="29" t="s">
        <v>2085</v>
      </c>
      <c r="E2898" s="31"/>
      <c r="F2898" s="31"/>
      <c r="G2898" s="31"/>
      <c r="H2898" s="31"/>
      <c r="I2898" s="31"/>
    </row>
    <row r="2899" spans="2:9" ht="15.75" x14ac:dyDescent="0.25">
      <c r="B2899" s="338"/>
      <c r="C2899" s="29" t="s">
        <v>2099</v>
      </c>
      <c r="D2899" s="29" t="s">
        <v>1951</v>
      </c>
      <c r="E2899" s="31"/>
      <c r="F2899" s="31"/>
      <c r="G2899" s="31"/>
      <c r="H2899" s="31"/>
      <c r="I2899" s="31"/>
    </row>
    <row r="2900" spans="2:9" ht="15.75" x14ac:dyDescent="0.25">
      <c r="B2900" s="338"/>
      <c r="C2900" s="29" t="s">
        <v>2099</v>
      </c>
      <c r="D2900" s="29" t="s">
        <v>2056</v>
      </c>
      <c r="E2900" s="31"/>
      <c r="F2900" s="31"/>
      <c r="G2900" s="31"/>
      <c r="H2900" s="31"/>
      <c r="I2900" s="31"/>
    </row>
    <row r="2901" spans="2:9" ht="15.75" x14ac:dyDescent="0.25">
      <c r="B2901" s="338"/>
      <c r="C2901" s="29" t="s">
        <v>2099</v>
      </c>
      <c r="D2901" s="29" t="s">
        <v>2131</v>
      </c>
      <c r="E2901" s="31"/>
      <c r="F2901" s="31"/>
      <c r="G2901" s="31"/>
      <c r="H2901" s="31"/>
      <c r="I2901" s="31"/>
    </row>
    <row r="2902" spans="2:9" ht="15.75" x14ac:dyDescent="0.25">
      <c r="B2902" s="338"/>
      <c r="C2902" s="29" t="s">
        <v>2099</v>
      </c>
      <c r="D2902" s="29" t="s">
        <v>2065</v>
      </c>
      <c r="E2902" s="31"/>
      <c r="F2902" s="31"/>
      <c r="G2902" s="31"/>
      <c r="H2902" s="31"/>
      <c r="I2902" s="31"/>
    </row>
    <row r="2903" spans="2:9" ht="15.75" x14ac:dyDescent="0.25">
      <c r="B2903" s="338"/>
      <c r="C2903" s="29" t="s">
        <v>2099</v>
      </c>
      <c r="D2903" s="29" t="s">
        <v>2090</v>
      </c>
      <c r="E2903" s="31"/>
      <c r="F2903" s="31"/>
      <c r="G2903" s="31"/>
      <c r="H2903" s="31"/>
      <c r="I2903" s="31"/>
    </row>
    <row r="2904" spans="2:9" ht="15.75" x14ac:dyDescent="0.25">
      <c r="B2904" s="338"/>
      <c r="C2904" s="29" t="s">
        <v>2099</v>
      </c>
      <c r="D2904" s="29" t="s">
        <v>1960</v>
      </c>
      <c r="E2904" s="31"/>
      <c r="F2904" s="31"/>
      <c r="G2904" s="31"/>
      <c r="H2904" s="31"/>
      <c r="I2904" s="31"/>
    </row>
    <row r="2905" spans="2:9" ht="15.75" x14ac:dyDescent="0.25">
      <c r="B2905" s="338"/>
      <c r="C2905" s="29" t="s">
        <v>2099</v>
      </c>
      <c r="D2905" s="29" t="s">
        <v>2028</v>
      </c>
      <c r="E2905" s="31"/>
      <c r="F2905" s="31"/>
      <c r="G2905" s="31"/>
      <c r="H2905" s="31"/>
      <c r="I2905" s="31"/>
    </row>
    <row r="2906" spans="2:9" ht="15.75" x14ac:dyDescent="0.25">
      <c r="B2906" s="338"/>
      <c r="C2906" s="29" t="s">
        <v>2099</v>
      </c>
      <c r="D2906" s="29" t="s">
        <v>1963</v>
      </c>
      <c r="E2906" s="31"/>
      <c r="F2906" s="31"/>
      <c r="G2906" s="31"/>
      <c r="H2906" s="31"/>
      <c r="I2906" s="31"/>
    </row>
    <row r="2907" spans="2:9" ht="15.75" x14ac:dyDescent="0.25">
      <c r="B2907" s="338"/>
      <c r="C2907" s="29" t="s">
        <v>2099</v>
      </c>
      <c r="D2907" s="29" t="s">
        <v>1965</v>
      </c>
      <c r="E2907" s="31"/>
      <c r="F2907" s="31"/>
      <c r="G2907" s="31"/>
      <c r="H2907" s="31"/>
      <c r="I2907" s="31"/>
    </row>
    <row r="2908" spans="2:9" ht="15.75" x14ac:dyDescent="0.25">
      <c r="B2908" s="338"/>
      <c r="C2908" s="29" t="s">
        <v>2099</v>
      </c>
      <c r="D2908" s="29" t="s">
        <v>1971</v>
      </c>
      <c r="E2908" s="31"/>
      <c r="F2908" s="31"/>
      <c r="G2908" s="31"/>
      <c r="H2908" s="31"/>
      <c r="I2908" s="31"/>
    </row>
    <row r="2909" spans="2:9" ht="15.75" x14ac:dyDescent="0.25">
      <c r="B2909" s="338"/>
      <c r="C2909" s="29" t="s">
        <v>2099</v>
      </c>
      <c r="D2909" s="29" t="s">
        <v>1975</v>
      </c>
      <c r="E2909" s="31"/>
      <c r="F2909" s="31"/>
      <c r="G2909" s="31"/>
      <c r="H2909" s="31"/>
      <c r="I2909" s="31"/>
    </row>
    <row r="2910" spans="2:9" ht="15.75" x14ac:dyDescent="0.25">
      <c r="B2910" s="338"/>
      <c r="C2910" s="29" t="s">
        <v>2099</v>
      </c>
      <c r="D2910" s="29" t="s">
        <v>2113</v>
      </c>
      <c r="E2910" s="31"/>
      <c r="F2910" s="31"/>
      <c r="G2910" s="31"/>
      <c r="H2910" s="31"/>
      <c r="I2910" s="31"/>
    </row>
    <row r="2911" spans="2:9" ht="15.75" x14ac:dyDescent="0.25">
      <c r="B2911" s="338"/>
      <c r="C2911" s="29" t="s">
        <v>2099</v>
      </c>
      <c r="D2911" s="29" t="s">
        <v>1980</v>
      </c>
      <c r="E2911" s="31"/>
      <c r="F2911" s="31"/>
      <c r="G2911" s="31"/>
      <c r="H2911" s="31"/>
      <c r="I2911" s="31"/>
    </row>
    <row r="2912" spans="2:9" ht="15.75" x14ac:dyDescent="0.25">
      <c r="B2912" s="338"/>
      <c r="C2912" s="29" t="s">
        <v>2099</v>
      </c>
      <c r="D2912" s="29" t="s">
        <v>1982</v>
      </c>
      <c r="E2912" s="31"/>
      <c r="F2912" s="31"/>
      <c r="G2912" s="31"/>
      <c r="H2912" s="31"/>
      <c r="I2912" s="31"/>
    </row>
    <row r="2913" spans="2:9" ht="15.75" x14ac:dyDescent="0.25">
      <c r="B2913" s="338"/>
      <c r="C2913" s="29" t="s">
        <v>2099</v>
      </c>
      <c r="D2913" s="29" t="s">
        <v>1987</v>
      </c>
      <c r="E2913" s="31"/>
      <c r="F2913" s="31"/>
      <c r="G2913" s="31"/>
      <c r="H2913" s="31"/>
      <c r="I2913" s="31"/>
    </row>
    <row r="2914" spans="2:9" ht="15.75" x14ac:dyDescent="0.25">
      <c r="B2914" s="338"/>
      <c r="C2914" s="29" t="s">
        <v>2099</v>
      </c>
      <c r="D2914" s="29" t="s">
        <v>1990</v>
      </c>
      <c r="E2914" s="31"/>
      <c r="F2914" s="31"/>
      <c r="G2914" s="31"/>
      <c r="H2914" s="31"/>
      <c r="I2914" s="31"/>
    </row>
    <row r="2915" spans="2:9" ht="15.75" x14ac:dyDescent="0.25">
      <c r="B2915" s="338"/>
      <c r="C2915" s="29" t="s">
        <v>2099</v>
      </c>
      <c r="D2915" s="29" t="s">
        <v>2115</v>
      </c>
      <c r="E2915" s="31"/>
      <c r="F2915" s="31"/>
      <c r="G2915" s="31"/>
      <c r="H2915" s="31"/>
      <c r="I2915" s="31"/>
    </row>
    <row r="2916" spans="2:9" ht="15.75" x14ac:dyDescent="0.25">
      <c r="B2916" s="338"/>
      <c r="C2916" s="29" t="s">
        <v>2099</v>
      </c>
      <c r="D2916" s="29" t="s">
        <v>1992</v>
      </c>
      <c r="E2916" s="31"/>
      <c r="F2916" s="31"/>
      <c r="G2916" s="31"/>
      <c r="H2916" s="31"/>
      <c r="I2916" s="31"/>
    </row>
    <row r="2917" spans="2:9" ht="15.75" x14ac:dyDescent="0.25">
      <c r="B2917" s="338"/>
      <c r="C2917" s="29" t="s">
        <v>2099</v>
      </c>
      <c r="D2917" s="29" t="s">
        <v>1997</v>
      </c>
      <c r="E2917" s="31"/>
      <c r="F2917" s="31"/>
      <c r="G2917" s="31"/>
      <c r="H2917" s="31"/>
      <c r="I2917" s="31"/>
    </row>
    <row r="2918" spans="2:9" ht="15.75" x14ac:dyDescent="0.25">
      <c r="B2918" s="338"/>
      <c r="C2918" s="29" t="s">
        <v>2099</v>
      </c>
      <c r="D2918" s="29" t="s">
        <v>2000</v>
      </c>
      <c r="E2918" s="31"/>
      <c r="F2918" s="31"/>
      <c r="G2918" s="31"/>
      <c r="H2918" s="31"/>
      <c r="I2918" s="31"/>
    </row>
    <row r="2919" spans="2:9" ht="15.75" x14ac:dyDescent="0.25">
      <c r="B2919" s="338"/>
      <c r="C2919" s="29" t="s">
        <v>2099</v>
      </c>
      <c r="D2919" s="29" t="s">
        <v>2002</v>
      </c>
      <c r="E2919" s="31"/>
      <c r="F2919" s="31"/>
      <c r="G2919" s="31"/>
      <c r="H2919" s="31"/>
      <c r="I2919" s="31"/>
    </row>
    <row r="2920" spans="2:9" ht="15.75" x14ac:dyDescent="0.25">
      <c r="B2920" s="338"/>
      <c r="C2920" s="29" t="s">
        <v>2099</v>
      </c>
      <c r="D2920" s="29" t="s">
        <v>2004</v>
      </c>
      <c r="E2920" s="31"/>
      <c r="F2920" s="31"/>
      <c r="G2920" s="31"/>
      <c r="H2920" s="31"/>
      <c r="I2920" s="31"/>
    </row>
    <row r="2921" spans="2:9" ht="15.75" x14ac:dyDescent="0.25">
      <c r="B2921" s="338"/>
      <c r="C2921" s="29" t="s">
        <v>2099</v>
      </c>
      <c r="D2921" s="29" t="s">
        <v>2006</v>
      </c>
      <c r="E2921" s="31"/>
      <c r="F2921" s="31"/>
      <c r="G2921" s="31"/>
      <c r="H2921" s="31"/>
      <c r="I2921" s="31"/>
    </row>
    <row r="2922" spans="2:9" ht="15.75" x14ac:dyDescent="0.25">
      <c r="B2922" s="338"/>
      <c r="C2922" s="29" t="s">
        <v>2099</v>
      </c>
      <c r="D2922" s="29" t="s">
        <v>2133</v>
      </c>
      <c r="E2922" s="31"/>
      <c r="F2922" s="31"/>
      <c r="G2922" s="31"/>
      <c r="H2922" s="31"/>
      <c r="I2922" s="31"/>
    </row>
    <row r="2923" spans="2:9" ht="15.75" x14ac:dyDescent="0.25">
      <c r="B2923" s="338"/>
      <c r="C2923" s="29" t="s">
        <v>2099</v>
      </c>
      <c r="D2923" s="29" t="s">
        <v>2137</v>
      </c>
      <c r="E2923" s="31"/>
      <c r="F2923" s="31"/>
      <c r="G2923" s="31"/>
      <c r="H2923" s="31"/>
      <c r="I2923" s="31"/>
    </row>
    <row r="2924" spans="2:9" ht="15.75" x14ac:dyDescent="0.25">
      <c r="B2924" s="338"/>
      <c r="C2924" s="29" t="s">
        <v>2099</v>
      </c>
      <c r="D2924" s="29" t="s">
        <v>2015</v>
      </c>
      <c r="E2924" s="31"/>
      <c r="F2924" s="31"/>
      <c r="G2924" s="31"/>
      <c r="H2924" s="31"/>
      <c r="I2924" s="31"/>
    </row>
    <row r="2925" spans="2:9" ht="15.75" x14ac:dyDescent="0.25">
      <c r="B2925" s="338"/>
      <c r="C2925" s="29" t="s">
        <v>2099</v>
      </c>
      <c r="D2925" s="29" t="s">
        <v>2017</v>
      </c>
      <c r="E2925" s="31"/>
      <c r="F2925" s="31"/>
      <c r="G2925" s="31"/>
      <c r="H2925" s="31"/>
      <c r="I2925" s="31"/>
    </row>
    <row r="2926" spans="2:9" ht="15.75" x14ac:dyDescent="0.25">
      <c r="B2926" s="338"/>
      <c r="C2926" s="29" t="s">
        <v>2099</v>
      </c>
      <c r="D2926" s="29" t="s">
        <v>2019</v>
      </c>
      <c r="E2926" s="31"/>
      <c r="F2926" s="31"/>
      <c r="G2926" s="31"/>
      <c r="H2926" s="31"/>
      <c r="I2926" s="31"/>
    </row>
    <row r="2927" spans="2:9" ht="15.75" x14ac:dyDescent="0.25">
      <c r="B2927" s="338"/>
      <c r="C2927" s="29" t="s">
        <v>2099</v>
      </c>
      <c r="D2927" s="29" t="s">
        <v>2021</v>
      </c>
      <c r="E2927" s="31"/>
      <c r="F2927" s="31"/>
      <c r="G2927" s="31"/>
      <c r="H2927" s="31"/>
      <c r="I2927" s="31"/>
    </row>
    <row r="2928" spans="2:9" ht="15.75" x14ac:dyDescent="0.25">
      <c r="B2928" s="338"/>
      <c r="C2928" s="29" t="s">
        <v>2099</v>
      </c>
      <c r="D2928" s="29" t="s">
        <v>2030</v>
      </c>
      <c r="E2928" s="31"/>
      <c r="F2928" s="31"/>
      <c r="G2928" s="31"/>
      <c r="H2928" s="31"/>
      <c r="I2928" s="31"/>
    </row>
    <row r="2929" spans="2:9" ht="15.75" x14ac:dyDescent="0.25">
      <c r="B2929" s="338"/>
      <c r="C2929" s="29" t="s">
        <v>2099</v>
      </c>
      <c r="D2929" s="29" t="s">
        <v>2032</v>
      </c>
      <c r="E2929" s="31"/>
      <c r="F2929" s="31"/>
      <c r="G2929" s="31"/>
      <c r="H2929" s="31"/>
      <c r="I2929" s="31"/>
    </row>
    <row r="2930" spans="2:9" ht="15.75" x14ac:dyDescent="0.25">
      <c r="B2930" s="338"/>
      <c r="C2930" s="29" t="s">
        <v>2099</v>
      </c>
      <c r="D2930" s="29" t="s">
        <v>2034</v>
      </c>
      <c r="E2930" s="31"/>
      <c r="F2930" s="31"/>
      <c r="G2930" s="31"/>
      <c r="H2930" s="31"/>
      <c r="I2930" s="31"/>
    </row>
    <row r="2931" spans="2:9" ht="15.75" x14ac:dyDescent="0.25">
      <c r="B2931" s="338"/>
      <c r="C2931" s="29" t="s">
        <v>2099</v>
      </c>
      <c r="D2931" s="29" t="s">
        <v>2036</v>
      </c>
      <c r="E2931" s="31"/>
      <c r="F2931" s="31"/>
      <c r="G2931" s="31"/>
      <c r="H2931" s="31"/>
      <c r="I2931" s="31"/>
    </row>
    <row r="2932" spans="2:9" ht="15.75" x14ac:dyDescent="0.25">
      <c r="B2932" s="338"/>
      <c r="C2932" s="29" t="s">
        <v>2099</v>
      </c>
      <c r="D2932" s="29" t="s">
        <v>2038</v>
      </c>
      <c r="E2932" s="31"/>
      <c r="F2932" s="31"/>
      <c r="G2932" s="31"/>
      <c r="H2932" s="31"/>
      <c r="I2932" s="31"/>
    </row>
    <row r="2933" spans="2:9" ht="15.75" x14ac:dyDescent="0.25">
      <c r="B2933" s="338"/>
      <c r="C2933" s="29" t="s">
        <v>2099</v>
      </c>
      <c r="D2933" s="29" t="s">
        <v>2040</v>
      </c>
      <c r="E2933" s="31"/>
      <c r="F2933" s="31"/>
      <c r="G2933" s="31"/>
      <c r="H2933" s="31"/>
      <c r="I2933" s="31"/>
    </row>
    <row r="2934" spans="2:9" ht="15.75" x14ac:dyDescent="0.25">
      <c r="B2934" s="338"/>
      <c r="C2934" s="29" t="s">
        <v>2099</v>
      </c>
      <c r="D2934" s="29" t="s">
        <v>2043</v>
      </c>
      <c r="E2934" s="31"/>
      <c r="F2934" s="31"/>
      <c r="G2934" s="31"/>
      <c r="H2934" s="31"/>
      <c r="I2934" s="31"/>
    </row>
    <row r="2935" spans="2:9" ht="15.75" x14ac:dyDescent="0.25">
      <c r="B2935" s="338"/>
      <c r="C2935" s="29" t="s">
        <v>2099</v>
      </c>
      <c r="D2935" s="29" t="s">
        <v>2059</v>
      </c>
      <c r="E2935" s="31"/>
      <c r="F2935" s="31"/>
      <c r="G2935" s="31"/>
      <c r="H2935" s="31"/>
      <c r="I2935" s="31"/>
    </row>
    <row r="2936" spans="2:9" ht="15.75" x14ac:dyDescent="0.25">
      <c r="B2936" s="338"/>
      <c r="C2936" s="29" t="s">
        <v>2099</v>
      </c>
      <c r="D2936" s="29" t="s">
        <v>2061</v>
      </c>
      <c r="E2936" s="31"/>
      <c r="F2936" s="31"/>
      <c r="G2936" s="31"/>
      <c r="H2936" s="31"/>
      <c r="I2936" s="31"/>
    </row>
    <row r="2937" spans="2:9" ht="15.75" x14ac:dyDescent="0.25">
      <c r="B2937" s="338"/>
      <c r="C2937" s="29" t="s">
        <v>2099</v>
      </c>
      <c r="D2937" s="29" t="s">
        <v>2063</v>
      </c>
      <c r="E2937" s="31"/>
      <c r="F2937" s="31"/>
      <c r="G2937" s="31"/>
      <c r="H2937" s="31"/>
      <c r="I2937" s="31"/>
    </row>
    <row r="2938" spans="2:9" ht="15.75" x14ac:dyDescent="0.25">
      <c r="B2938" s="338"/>
      <c r="C2938" s="29" t="s">
        <v>2099</v>
      </c>
      <c r="D2938" s="29" t="s">
        <v>2067</v>
      </c>
      <c r="E2938" s="31"/>
      <c r="F2938" s="31"/>
      <c r="G2938" s="31"/>
      <c r="H2938" s="31"/>
      <c r="I2938" s="31"/>
    </row>
    <row r="2939" spans="2:9" ht="15.75" x14ac:dyDescent="0.25">
      <c r="B2939" s="338"/>
      <c r="C2939" s="29" t="s">
        <v>2099</v>
      </c>
      <c r="D2939" s="29" t="s">
        <v>2069</v>
      </c>
      <c r="E2939" s="31"/>
      <c r="F2939" s="31"/>
      <c r="G2939" s="31"/>
      <c r="H2939" s="31"/>
      <c r="I2939" s="31"/>
    </row>
    <row r="2940" spans="2:9" ht="15.75" x14ac:dyDescent="0.25">
      <c r="B2940" s="338"/>
      <c r="C2940" s="29" t="s">
        <v>2099</v>
      </c>
      <c r="D2940" s="29" t="s">
        <v>2071</v>
      </c>
      <c r="E2940" s="31"/>
      <c r="F2940" s="31"/>
      <c r="G2940" s="31"/>
      <c r="H2940" s="31"/>
      <c r="I2940" s="31"/>
    </row>
    <row r="2941" spans="2:9" ht="15.75" x14ac:dyDescent="0.25">
      <c r="B2941" s="338"/>
      <c r="C2941" s="29" t="s">
        <v>2099</v>
      </c>
      <c r="D2941" s="29" t="s">
        <v>2073</v>
      </c>
      <c r="E2941" s="31"/>
      <c r="F2941" s="31"/>
      <c r="G2941" s="31"/>
      <c r="H2941" s="31"/>
      <c r="I2941" s="31"/>
    </row>
    <row r="2942" spans="2:9" ht="15.75" x14ac:dyDescent="0.25">
      <c r="B2942" s="338"/>
      <c r="C2942" s="29" t="s">
        <v>2099</v>
      </c>
      <c r="D2942" s="29" t="s">
        <v>2075</v>
      </c>
      <c r="E2942" s="31"/>
      <c r="F2942" s="31"/>
      <c r="G2942" s="31"/>
      <c r="H2942" s="31"/>
      <c r="I2942" s="31"/>
    </row>
    <row r="2943" spans="2:9" ht="15.75" x14ac:dyDescent="0.25">
      <c r="B2943" s="338"/>
      <c r="C2943" s="29" t="s">
        <v>2099</v>
      </c>
      <c r="D2943" s="29" t="s">
        <v>2077</v>
      </c>
      <c r="E2943" s="31"/>
      <c r="F2943" s="31"/>
      <c r="G2943" s="31"/>
      <c r="H2943" s="31"/>
      <c r="I2943" s="31"/>
    </row>
    <row r="2944" spans="2:9" ht="15.75" x14ac:dyDescent="0.25">
      <c r="B2944" s="338"/>
      <c r="C2944" s="29" t="s">
        <v>2099</v>
      </c>
      <c r="D2944" s="29" t="s">
        <v>2079</v>
      </c>
      <c r="E2944" s="31"/>
      <c r="F2944" s="31"/>
      <c r="G2944" s="31"/>
      <c r="H2944" s="31"/>
      <c r="I2944" s="31"/>
    </row>
    <row r="2945" spans="2:9" ht="15.75" x14ac:dyDescent="0.25">
      <c r="B2945" s="338"/>
      <c r="C2945" s="29" t="s">
        <v>2099</v>
      </c>
      <c r="D2945" s="29" t="s">
        <v>2082</v>
      </c>
      <c r="E2945" s="31"/>
      <c r="F2945" s="31"/>
      <c r="G2945" s="31"/>
      <c r="H2945" s="31"/>
      <c r="I2945" s="31"/>
    </row>
    <row r="2946" spans="2:9" ht="15.75" x14ac:dyDescent="0.25">
      <c r="B2946" s="338"/>
      <c r="C2946" s="29" t="s">
        <v>2099</v>
      </c>
      <c r="D2946" s="29" t="s">
        <v>2084</v>
      </c>
      <c r="E2946" s="31"/>
      <c r="F2946" s="31"/>
      <c r="G2946" s="31"/>
      <c r="H2946" s="31"/>
      <c r="I2946" s="31"/>
    </row>
    <row r="2947" spans="2:9" ht="15.75" x14ac:dyDescent="0.25">
      <c r="B2947" s="338"/>
      <c r="C2947" s="29" t="s">
        <v>2099</v>
      </c>
      <c r="D2947" s="29" t="s">
        <v>2089</v>
      </c>
      <c r="E2947" s="31"/>
      <c r="F2947" s="31"/>
      <c r="G2947" s="31"/>
      <c r="H2947" s="31"/>
      <c r="I2947" s="31"/>
    </row>
    <row r="2948" spans="2:9" ht="15.75" x14ac:dyDescent="0.25">
      <c r="B2948" s="338"/>
      <c r="C2948" s="29" t="s">
        <v>2099</v>
      </c>
      <c r="D2948" s="29" t="s">
        <v>2119</v>
      </c>
      <c r="E2948" s="31"/>
      <c r="F2948" s="31"/>
      <c r="G2948" s="31"/>
      <c r="H2948" s="31"/>
      <c r="I2948" s="31"/>
    </row>
    <row r="2949" spans="2:9" ht="15.75" x14ac:dyDescent="0.25">
      <c r="B2949" s="338"/>
      <c r="C2949" s="29" t="s">
        <v>2099</v>
      </c>
      <c r="D2949" s="29" t="s">
        <v>2122</v>
      </c>
      <c r="E2949" s="31"/>
      <c r="F2949" s="31"/>
      <c r="G2949" s="31"/>
      <c r="H2949" s="31"/>
      <c r="I2949" s="31"/>
    </row>
    <row r="2950" spans="2:9" ht="15.75" x14ac:dyDescent="0.25">
      <c r="B2950" s="338"/>
      <c r="C2950" s="29" t="s">
        <v>2099</v>
      </c>
      <c r="D2950" s="29" t="s">
        <v>2124</v>
      </c>
      <c r="E2950" s="31"/>
      <c r="F2950" s="31"/>
      <c r="G2950" s="31"/>
      <c r="H2950" s="31"/>
      <c r="I2950" s="31"/>
    </row>
    <row r="2951" spans="2:9" ht="15.75" x14ac:dyDescent="0.25">
      <c r="B2951" s="338"/>
      <c r="C2951" s="29" t="s">
        <v>2099</v>
      </c>
      <c r="D2951" s="29" t="s">
        <v>2129</v>
      </c>
      <c r="E2951" s="31"/>
      <c r="F2951" s="31"/>
      <c r="G2951" s="31"/>
      <c r="H2951" s="31"/>
      <c r="I2951" s="31"/>
    </row>
    <row r="2952" spans="2:9" ht="15.75" x14ac:dyDescent="0.25">
      <c r="B2952" s="338"/>
      <c r="C2952" s="29" t="s">
        <v>2099</v>
      </c>
      <c r="D2952" s="29" t="s">
        <v>2135</v>
      </c>
      <c r="E2952" s="31"/>
      <c r="F2952" s="31"/>
      <c r="G2952" s="31"/>
      <c r="H2952" s="31"/>
      <c r="I2952" s="31"/>
    </row>
    <row r="2953" spans="2:9" ht="15.75" x14ac:dyDescent="0.25">
      <c r="B2953" s="338"/>
      <c r="C2953" s="29" t="s">
        <v>2099</v>
      </c>
      <c r="D2953" s="29" t="s">
        <v>2140</v>
      </c>
      <c r="E2953" s="31"/>
      <c r="F2953" s="31"/>
      <c r="G2953" s="31"/>
      <c r="H2953" s="31"/>
      <c r="I2953" s="31"/>
    </row>
    <row r="2954" spans="2:9" ht="15.75" x14ac:dyDescent="0.25">
      <c r="B2954" s="338"/>
      <c r="C2954" s="29" t="s">
        <v>2100</v>
      </c>
      <c r="D2954" s="29" t="s">
        <v>43</v>
      </c>
      <c r="E2954" s="31"/>
      <c r="F2954" s="31"/>
      <c r="G2954" s="31"/>
      <c r="H2954" s="31"/>
      <c r="I2954" s="31"/>
    </row>
    <row r="2955" spans="2:9" ht="15.75" x14ac:dyDescent="0.25">
      <c r="B2955" s="338"/>
      <c r="C2955" s="29" t="s">
        <v>2100</v>
      </c>
      <c r="D2955" s="29" t="s">
        <v>1953</v>
      </c>
      <c r="E2955" s="31"/>
      <c r="F2955" s="31"/>
      <c r="G2955" s="31"/>
      <c r="H2955" s="31"/>
      <c r="I2955" s="31"/>
    </row>
    <row r="2956" spans="2:9" ht="15.75" x14ac:dyDescent="0.25">
      <c r="B2956" s="338"/>
      <c r="C2956" s="29" t="s">
        <v>2100</v>
      </c>
      <c r="D2956" s="29" t="s">
        <v>1726</v>
      </c>
      <c r="E2956" s="31"/>
      <c r="F2956" s="31"/>
      <c r="G2956" s="31"/>
      <c r="H2956" s="31"/>
      <c r="I2956" s="31"/>
    </row>
    <row r="2957" spans="2:9" ht="15.75" x14ac:dyDescent="0.25">
      <c r="B2957" s="338"/>
      <c r="C2957" s="29" t="s">
        <v>2100</v>
      </c>
      <c r="D2957" s="29" t="s">
        <v>1723</v>
      </c>
      <c r="E2957" s="31"/>
      <c r="F2957" s="31"/>
      <c r="G2957" s="31"/>
      <c r="H2957" s="31"/>
      <c r="I2957" s="31"/>
    </row>
    <row r="2958" spans="2:9" ht="15.75" x14ac:dyDescent="0.25">
      <c r="B2958" s="338"/>
      <c r="C2958" s="29" t="s">
        <v>2100</v>
      </c>
      <c r="D2958" s="29" t="s">
        <v>2087</v>
      </c>
      <c r="E2958" s="31"/>
      <c r="F2958" s="31"/>
      <c r="G2958" s="31"/>
      <c r="H2958" s="31"/>
      <c r="I2958" s="31"/>
    </row>
    <row r="2959" spans="2:9" ht="15.75" x14ac:dyDescent="0.25">
      <c r="B2959" s="338"/>
      <c r="C2959" s="29" t="s">
        <v>2100</v>
      </c>
      <c r="D2959" s="29" t="s">
        <v>1830</v>
      </c>
      <c r="E2959" s="31"/>
      <c r="F2959" s="31"/>
      <c r="G2959" s="31"/>
      <c r="H2959" s="31"/>
      <c r="I2959" s="31"/>
    </row>
    <row r="2960" spans="2:9" ht="15.75" x14ac:dyDescent="0.25">
      <c r="B2960" s="338"/>
      <c r="C2960" s="29" t="s">
        <v>2100</v>
      </c>
      <c r="D2960" s="29" t="s">
        <v>1754</v>
      </c>
      <c r="E2960" s="31"/>
      <c r="F2960" s="31"/>
      <c r="G2960" s="31"/>
      <c r="H2960" s="31"/>
      <c r="I2960" s="31"/>
    </row>
    <row r="2961" spans="2:9" ht="15.75" x14ac:dyDescent="0.25">
      <c r="B2961" s="338"/>
      <c r="C2961" s="29" t="s">
        <v>2100</v>
      </c>
      <c r="D2961" s="29" t="s">
        <v>1901</v>
      </c>
      <c r="E2961" s="31"/>
      <c r="F2961" s="31"/>
      <c r="G2961" s="31"/>
      <c r="H2961" s="31"/>
      <c r="I2961" s="31"/>
    </row>
    <row r="2962" spans="2:9" ht="15.75" x14ac:dyDescent="0.25">
      <c r="B2962" s="338"/>
      <c r="C2962" s="29" t="s">
        <v>2100</v>
      </c>
      <c r="D2962" s="29" t="s">
        <v>2085</v>
      </c>
      <c r="E2962" s="31"/>
      <c r="F2962" s="31"/>
      <c r="G2962" s="31"/>
      <c r="H2962" s="31"/>
      <c r="I2962" s="31"/>
    </row>
    <row r="2963" spans="2:9" ht="15.75" x14ac:dyDescent="0.25">
      <c r="B2963" s="338"/>
      <c r="C2963" s="29" t="s">
        <v>2100</v>
      </c>
      <c r="D2963" s="29" t="s">
        <v>1951</v>
      </c>
      <c r="E2963" s="31"/>
      <c r="F2963" s="31"/>
      <c r="G2963" s="31"/>
      <c r="H2963" s="31"/>
      <c r="I2963" s="31"/>
    </row>
    <row r="2964" spans="2:9" ht="15.75" x14ac:dyDescent="0.25">
      <c r="B2964" s="338"/>
      <c r="C2964" s="29" t="s">
        <v>2100</v>
      </c>
      <c r="D2964" s="29" t="s">
        <v>2056</v>
      </c>
      <c r="E2964" s="31"/>
      <c r="F2964" s="31"/>
      <c r="G2964" s="31"/>
      <c r="H2964" s="31"/>
      <c r="I2964" s="31"/>
    </row>
    <row r="2965" spans="2:9" ht="15.75" x14ac:dyDescent="0.25">
      <c r="B2965" s="338"/>
      <c r="C2965" s="29" t="s">
        <v>2100</v>
      </c>
      <c r="D2965" s="29" t="s">
        <v>2131</v>
      </c>
      <c r="E2965" s="31"/>
      <c r="F2965" s="31"/>
      <c r="G2965" s="31"/>
      <c r="H2965" s="31"/>
      <c r="I2965" s="31"/>
    </row>
    <row r="2966" spans="2:9" ht="15.75" x14ac:dyDescent="0.25">
      <c r="B2966" s="338"/>
      <c r="C2966" s="29" t="s">
        <v>2100</v>
      </c>
      <c r="D2966" s="29" t="s">
        <v>2065</v>
      </c>
      <c r="E2966" s="31"/>
      <c r="F2966" s="31"/>
      <c r="G2966" s="31"/>
      <c r="H2966" s="31"/>
      <c r="I2966" s="31"/>
    </row>
    <row r="2967" spans="2:9" ht="15.75" x14ac:dyDescent="0.25">
      <c r="B2967" s="338"/>
      <c r="C2967" s="29" t="s">
        <v>2100</v>
      </c>
      <c r="D2967" s="29" t="s">
        <v>2090</v>
      </c>
      <c r="E2967" s="31"/>
      <c r="F2967" s="31"/>
      <c r="G2967" s="31"/>
      <c r="H2967" s="31"/>
      <c r="I2967" s="31"/>
    </row>
    <row r="2968" spans="2:9" ht="15.75" x14ac:dyDescent="0.25">
      <c r="B2968" s="338"/>
      <c r="C2968" s="29" t="s">
        <v>2100</v>
      </c>
      <c r="D2968" s="29" t="s">
        <v>1960</v>
      </c>
      <c r="E2968" s="31"/>
      <c r="F2968" s="31"/>
      <c r="G2968" s="31"/>
      <c r="H2968" s="31"/>
      <c r="I2968" s="31"/>
    </row>
    <row r="2969" spans="2:9" ht="15.75" x14ac:dyDescent="0.25">
      <c r="B2969" s="338"/>
      <c r="C2969" s="29" t="s">
        <v>2100</v>
      </c>
      <c r="D2969" s="29" t="s">
        <v>2028</v>
      </c>
      <c r="E2969" s="31"/>
      <c r="F2969" s="31"/>
      <c r="G2969" s="31"/>
      <c r="H2969" s="31"/>
      <c r="I2969" s="31"/>
    </row>
    <row r="2970" spans="2:9" ht="15.75" x14ac:dyDescent="0.25">
      <c r="B2970" s="338"/>
      <c r="C2970" s="29" t="s">
        <v>2100</v>
      </c>
      <c r="D2970" s="29" t="s">
        <v>1963</v>
      </c>
      <c r="E2970" s="31"/>
      <c r="F2970" s="31"/>
      <c r="G2970" s="31"/>
      <c r="H2970" s="31"/>
      <c r="I2970" s="31"/>
    </row>
    <row r="2971" spans="2:9" ht="15.75" x14ac:dyDescent="0.25">
      <c r="B2971" s="338"/>
      <c r="C2971" s="29" t="s">
        <v>2100</v>
      </c>
      <c r="D2971" s="29" t="s">
        <v>1965</v>
      </c>
      <c r="E2971" s="31"/>
      <c r="F2971" s="31"/>
      <c r="G2971" s="31"/>
      <c r="H2971" s="31"/>
      <c r="I2971" s="31"/>
    </row>
    <row r="2972" spans="2:9" ht="15.75" x14ac:dyDescent="0.25">
      <c r="B2972" s="338"/>
      <c r="C2972" s="29" t="s">
        <v>2100</v>
      </c>
      <c r="D2972" s="29" t="s">
        <v>1971</v>
      </c>
      <c r="E2972" s="31"/>
      <c r="F2972" s="31"/>
      <c r="G2972" s="31"/>
      <c r="H2972" s="31"/>
      <c r="I2972" s="31"/>
    </row>
    <row r="2973" spans="2:9" ht="15.75" x14ac:dyDescent="0.25">
      <c r="B2973" s="338"/>
      <c r="C2973" s="29" t="s">
        <v>2100</v>
      </c>
      <c r="D2973" s="29" t="s">
        <v>1975</v>
      </c>
      <c r="E2973" s="31"/>
      <c r="F2973" s="31"/>
      <c r="G2973" s="31"/>
      <c r="H2973" s="31"/>
      <c r="I2973" s="31"/>
    </row>
    <row r="2974" spans="2:9" ht="15.75" x14ac:dyDescent="0.25">
      <c r="B2974" s="338"/>
      <c r="C2974" s="29" t="s">
        <v>2100</v>
      </c>
      <c r="D2974" s="29" t="s">
        <v>2113</v>
      </c>
      <c r="E2974" s="31"/>
      <c r="F2974" s="31"/>
      <c r="G2974" s="31"/>
      <c r="H2974" s="31"/>
      <c r="I2974" s="31"/>
    </row>
    <row r="2975" spans="2:9" ht="15.75" x14ac:dyDescent="0.25">
      <c r="B2975" s="338"/>
      <c r="C2975" s="29" t="s">
        <v>2100</v>
      </c>
      <c r="D2975" s="29" t="s">
        <v>1980</v>
      </c>
      <c r="E2975" s="31"/>
      <c r="F2975" s="31"/>
      <c r="G2975" s="31"/>
      <c r="H2975" s="31"/>
      <c r="I2975" s="31"/>
    </row>
    <row r="2976" spans="2:9" ht="15.75" x14ac:dyDescent="0.25">
      <c r="B2976" s="338"/>
      <c r="C2976" s="29" t="s">
        <v>2100</v>
      </c>
      <c r="D2976" s="29" t="s">
        <v>1982</v>
      </c>
      <c r="E2976" s="31"/>
      <c r="F2976" s="31"/>
      <c r="G2976" s="31"/>
      <c r="H2976" s="31"/>
      <c r="I2976" s="31"/>
    </row>
    <row r="2977" spans="2:9" ht="15.75" x14ac:dyDescent="0.25">
      <c r="B2977" s="338"/>
      <c r="C2977" s="29" t="s">
        <v>2100</v>
      </c>
      <c r="D2977" s="29" t="s">
        <v>1987</v>
      </c>
      <c r="E2977" s="31"/>
      <c r="F2977" s="31"/>
      <c r="G2977" s="31"/>
      <c r="H2977" s="31"/>
      <c r="I2977" s="31"/>
    </row>
    <row r="2978" spans="2:9" ht="15.75" x14ac:dyDescent="0.25">
      <c r="B2978" s="338"/>
      <c r="C2978" s="29" t="s">
        <v>2100</v>
      </c>
      <c r="D2978" s="29" t="s">
        <v>1990</v>
      </c>
      <c r="E2978" s="31"/>
      <c r="F2978" s="31"/>
      <c r="G2978" s="31"/>
      <c r="H2978" s="31"/>
      <c r="I2978" s="31"/>
    </row>
    <row r="2979" spans="2:9" ht="15.75" x14ac:dyDescent="0.25">
      <c r="B2979" s="338"/>
      <c r="C2979" s="29" t="s">
        <v>2100</v>
      </c>
      <c r="D2979" s="29" t="s">
        <v>2115</v>
      </c>
      <c r="E2979" s="31"/>
      <c r="F2979" s="31"/>
      <c r="G2979" s="31"/>
      <c r="H2979" s="31"/>
      <c r="I2979" s="31"/>
    </row>
    <row r="2980" spans="2:9" ht="15.75" x14ac:dyDescent="0.25">
      <c r="B2980" s="338"/>
      <c r="C2980" s="29" t="s">
        <v>2100</v>
      </c>
      <c r="D2980" s="29" t="s">
        <v>1992</v>
      </c>
      <c r="E2980" s="31"/>
      <c r="F2980" s="31"/>
      <c r="G2980" s="31"/>
      <c r="H2980" s="31"/>
      <c r="I2980" s="31"/>
    </row>
    <row r="2981" spans="2:9" ht="15.75" x14ac:dyDescent="0.25">
      <c r="B2981" s="338"/>
      <c r="C2981" s="29" t="s">
        <v>2100</v>
      </c>
      <c r="D2981" s="29" t="s">
        <v>1997</v>
      </c>
      <c r="E2981" s="31"/>
      <c r="F2981" s="31"/>
      <c r="G2981" s="31"/>
      <c r="H2981" s="31"/>
      <c r="I2981" s="31"/>
    </row>
    <row r="2982" spans="2:9" ht="15.75" x14ac:dyDescent="0.25">
      <c r="B2982" s="338"/>
      <c r="C2982" s="29" t="s">
        <v>2100</v>
      </c>
      <c r="D2982" s="29" t="s">
        <v>2000</v>
      </c>
      <c r="E2982" s="31"/>
      <c r="F2982" s="31"/>
      <c r="G2982" s="31"/>
      <c r="H2982" s="31"/>
      <c r="I2982" s="31"/>
    </row>
    <row r="2983" spans="2:9" ht="15.75" x14ac:dyDescent="0.25">
      <c r="B2983" s="338"/>
      <c r="C2983" s="29" t="s">
        <v>2100</v>
      </c>
      <c r="D2983" s="29" t="s">
        <v>2002</v>
      </c>
      <c r="E2983" s="31"/>
      <c r="F2983" s="31"/>
      <c r="G2983" s="31"/>
      <c r="H2983" s="31"/>
      <c r="I2983" s="31"/>
    </row>
    <row r="2984" spans="2:9" ht="15.75" x14ac:dyDescent="0.25">
      <c r="B2984" s="338"/>
      <c r="C2984" s="29" t="s">
        <v>2100</v>
      </c>
      <c r="D2984" s="29" t="s">
        <v>2004</v>
      </c>
      <c r="E2984" s="31"/>
      <c r="F2984" s="31"/>
      <c r="G2984" s="31"/>
      <c r="H2984" s="31"/>
      <c r="I2984" s="31"/>
    </row>
    <row r="2985" spans="2:9" ht="15.75" x14ac:dyDescent="0.25">
      <c r="B2985" s="338"/>
      <c r="C2985" s="29" t="s">
        <v>2100</v>
      </c>
      <c r="D2985" s="29" t="s">
        <v>2006</v>
      </c>
      <c r="E2985" s="31"/>
      <c r="F2985" s="31"/>
      <c r="G2985" s="31"/>
      <c r="H2985" s="31"/>
      <c r="I2985" s="31"/>
    </row>
    <row r="2986" spans="2:9" ht="15.75" x14ac:dyDescent="0.25">
      <c r="B2986" s="338"/>
      <c r="C2986" s="29" t="s">
        <v>2100</v>
      </c>
      <c r="D2986" s="29" t="s">
        <v>2133</v>
      </c>
      <c r="E2986" s="31"/>
      <c r="F2986" s="31"/>
      <c r="G2986" s="31"/>
      <c r="H2986" s="31"/>
      <c r="I2986" s="31"/>
    </row>
    <row r="2987" spans="2:9" ht="15.75" x14ac:dyDescent="0.25">
      <c r="B2987" s="338"/>
      <c r="C2987" s="29" t="s">
        <v>2100</v>
      </c>
      <c r="D2987" s="29" t="s">
        <v>2137</v>
      </c>
      <c r="E2987" s="31"/>
      <c r="F2987" s="31"/>
      <c r="G2987" s="31"/>
      <c r="H2987" s="31"/>
      <c r="I2987" s="31"/>
    </row>
    <row r="2988" spans="2:9" ht="15.75" x14ac:dyDescent="0.25">
      <c r="B2988" s="338"/>
      <c r="C2988" s="29" t="s">
        <v>2100</v>
      </c>
      <c r="D2988" s="29" t="s">
        <v>2015</v>
      </c>
      <c r="E2988" s="31"/>
      <c r="F2988" s="31"/>
      <c r="G2988" s="31"/>
      <c r="H2988" s="31"/>
      <c r="I2988" s="31"/>
    </row>
    <row r="2989" spans="2:9" ht="15.75" x14ac:dyDescent="0.25">
      <c r="B2989" s="338"/>
      <c r="C2989" s="29" t="s">
        <v>2100</v>
      </c>
      <c r="D2989" s="29" t="s">
        <v>2017</v>
      </c>
      <c r="E2989" s="31"/>
      <c r="F2989" s="31"/>
      <c r="G2989" s="31"/>
      <c r="H2989" s="31"/>
      <c r="I2989" s="31"/>
    </row>
    <row r="2990" spans="2:9" ht="15.75" x14ac:dyDescent="0.25">
      <c r="B2990" s="338"/>
      <c r="C2990" s="29" t="s">
        <v>2100</v>
      </c>
      <c r="D2990" s="29" t="s">
        <v>2019</v>
      </c>
      <c r="E2990" s="31"/>
      <c r="F2990" s="31"/>
      <c r="G2990" s="31"/>
      <c r="H2990" s="31"/>
      <c r="I2990" s="31"/>
    </row>
    <row r="2991" spans="2:9" ht="15.75" x14ac:dyDescent="0.25">
      <c r="B2991" s="338"/>
      <c r="C2991" s="29" t="s">
        <v>2100</v>
      </c>
      <c r="D2991" s="29" t="s">
        <v>2021</v>
      </c>
      <c r="E2991" s="31"/>
      <c r="F2991" s="31"/>
      <c r="G2991" s="31"/>
      <c r="H2991" s="31"/>
      <c r="I2991" s="31"/>
    </row>
    <row r="2992" spans="2:9" ht="15.75" x14ac:dyDescent="0.25">
      <c r="B2992" s="338"/>
      <c r="C2992" s="29" t="s">
        <v>2100</v>
      </c>
      <c r="D2992" s="29" t="s">
        <v>2030</v>
      </c>
      <c r="E2992" s="31"/>
      <c r="F2992" s="31"/>
      <c r="G2992" s="31"/>
      <c r="H2992" s="31"/>
      <c r="I2992" s="31"/>
    </row>
    <row r="2993" spans="2:9" ht="15.75" x14ac:dyDescent="0.25">
      <c r="B2993" s="338"/>
      <c r="C2993" s="29" t="s">
        <v>2100</v>
      </c>
      <c r="D2993" s="29" t="s">
        <v>2032</v>
      </c>
      <c r="E2993" s="31"/>
      <c r="F2993" s="31"/>
      <c r="G2993" s="31"/>
      <c r="H2993" s="31"/>
      <c r="I2993" s="31"/>
    </row>
    <row r="2994" spans="2:9" ht="15.75" x14ac:dyDescent="0.25">
      <c r="B2994" s="338"/>
      <c r="C2994" s="29" t="s">
        <v>2100</v>
      </c>
      <c r="D2994" s="29" t="s">
        <v>2034</v>
      </c>
      <c r="E2994" s="31"/>
      <c r="F2994" s="31"/>
      <c r="G2994" s="31"/>
      <c r="H2994" s="31"/>
      <c r="I2994" s="31"/>
    </row>
    <row r="2995" spans="2:9" ht="15.75" x14ac:dyDescent="0.25">
      <c r="B2995" s="338"/>
      <c r="C2995" s="29" t="s">
        <v>2100</v>
      </c>
      <c r="D2995" s="29" t="s">
        <v>2036</v>
      </c>
      <c r="E2995" s="31"/>
      <c r="F2995" s="31"/>
      <c r="G2995" s="31"/>
      <c r="H2995" s="31"/>
      <c r="I2995" s="31"/>
    </row>
    <row r="2996" spans="2:9" ht="15.75" x14ac:dyDescent="0.25">
      <c r="B2996" s="338"/>
      <c r="C2996" s="29" t="s">
        <v>2100</v>
      </c>
      <c r="D2996" s="29" t="s">
        <v>2038</v>
      </c>
      <c r="E2996" s="31"/>
      <c r="F2996" s="31"/>
      <c r="G2996" s="31"/>
      <c r="H2996" s="31"/>
      <c r="I2996" s="31"/>
    </row>
    <row r="2997" spans="2:9" ht="15.75" x14ac:dyDescent="0.25">
      <c r="B2997" s="338"/>
      <c r="C2997" s="29" t="s">
        <v>2100</v>
      </c>
      <c r="D2997" s="29" t="s">
        <v>2040</v>
      </c>
      <c r="E2997" s="31"/>
      <c r="F2997" s="31"/>
      <c r="G2997" s="31"/>
      <c r="H2997" s="31"/>
      <c r="I2997" s="31"/>
    </row>
    <row r="2998" spans="2:9" ht="15.75" x14ac:dyDescent="0.25">
      <c r="B2998" s="338"/>
      <c r="C2998" s="29" t="s">
        <v>2100</v>
      </c>
      <c r="D2998" s="29" t="s">
        <v>2043</v>
      </c>
      <c r="E2998" s="31"/>
      <c r="F2998" s="31"/>
      <c r="G2998" s="31"/>
      <c r="H2998" s="31"/>
      <c r="I2998" s="31"/>
    </row>
    <row r="2999" spans="2:9" ht="15.75" x14ac:dyDescent="0.25">
      <c r="B2999" s="338"/>
      <c r="C2999" s="29" t="s">
        <v>2100</v>
      </c>
      <c r="D2999" s="29" t="s">
        <v>2059</v>
      </c>
      <c r="E2999" s="31"/>
      <c r="F2999" s="31"/>
      <c r="G2999" s="31"/>
      <c r="H2999" s="31"/>
      <c r="I2999" s="31"/>
    </row>
    <row r="3000" spans="2:9" ht="15.75" x14ac:dyDescent="0.25">
      <c r="B3000" s="338"/>
      <c r="C3000" s="29" t="s">
        <v>2100</v>
      </c>
      <c r="D3000" s="29" t="s">
        <v>2061</v>
      </c>
      <c r="E3000" s="31"/>
      <c r="F3000" s="31"/>
      <c r="G3000" s="31"/>
      <c r="H3000" s="31"/>
      <c r="I3000" s="31"/>
    </row>
    <row r="3001" spans="2:9" ht="15.75" x14ac:dyDescent="0.25">
      <c r="B3001" s="338"/>
      <c r="C3001" s="29" t="s">
        <v>2100</v>
      </c>
      <c r="D3001" s="29" t="s">
        <v>2063</v>
      </c>
      <c r="E3001" s="31"/>
      <c r="F3001" s="31"/>
      <c r="G3001" s="31"/>
      <c r="H3001" s="31"/>
      <c r="I3001" s="31"/>
    </row>
    <row r="3002" spans="2:9" ht="15.75" x14ac:dyDescent="0.25">
      <c r="B3002" s="338"/>
      <c r="C3002" s="29" t="s">
        <v>2100</v>
      </c>
      <c r="D3002" s="29" t="s">
        <v>2067</v>
      </c>
      <c r="E3002" s="31"/>
      <c r="F3002" s="31"/>
      <c r="G3002" s="31"/>
      <c r="H3002" s="31"/>
      <c r="I3002" s="31"/>
    </row>
    <row r="3003" spans="2:9" ht="15.75" x14ac:dyDescent="0.25">
      <c r="B3003" s="338"/>
      <c r="C3003" s="29" t="s">
        <v>2100</v>
      </c>
      <c r="D3003" s="29" t="s">
        <v>2069</v>
      </c>
      <c r="E3003" s="31"/>
      <c r="F3003" s="31"/>
      <c r="G3003" s="31"/>
      <c r="H3003" s="31"/>
      <c r="I3003" s="31"/>
    </row>
    <row r="3004" spans="2:9" ht="15.75" x14ac:dyDescent="0.25">
      <c r="B3004" s="338"/>
      <c r="C3004" s="29" t="s">
        <v>2100</v>
      </c>
      <c r="D3004" s="29" t="s">
        <v>2071</v>
      </c>
      <c r="E3004" s="31"/>
      <c r="F3004" s="31"/>
      <c r="G3004" s="31"/>
      <c r="H3004" s="31"/>
      <c r="I3004" s="31"/>
    </row>
    <row r="3005" spans="2:9" ht="15.75" x14ac:dyDescent="0.25">
      <c r="B3005" s="338"/>
      <c r="C3005" s="29" t="s">
        <v>2100</v>
      </c>
      <c r="D3005" s="29" t="s">
        <v>2073</v>
      </c>
      <c r="E3005" s="31"/>
      <c r="F3005" s="31"/>
      <c r="G3005" s="31"/>
      <c r="H3005" s="31"/>
      <c r="I3005" s="31"/>
    </row>
    <row r="3006" spans="2:9" ht="15.75" x14ac:dyDescent="0.25">
      <c r="B3006" s="338"/>
      <c r="C3006" s="29" t="s">
        <v>2100</v>
      </c>
      <c r="D3006" s="29" t="s">
        <v>2075</v>
      </c>
      <c r="E3006" s="31"/>
      <c r="F3006" s="31"/>
      <c r="G3006" s="31"/>
      <c r="H3006" s="31"/>
      <c r="I3006" s="31"/>
    </row>
    <row r="3007" spans="2:9" ht="15.75" x14ac:dyDescent="0.25">
      <c r="B3007" s="338"/>
      <c r="C3007" s="29" t="s">
        <v>2100</v>
      </c>
      <c r="D3007" s="29" t="s">
        <v>2077</v>
      </c>
      <c r="E3007" s="31"/>
      <c r="F3007" s="31"/>
      <c r="G3007" s="31"/>
      <c r="H3007" s="31"/>
      <c r="I3007" s="31"/>
    </row>
    <row r="3008" spans="2:9" ht="15.75" x14ac:dyDescent="0.25">
      <c r="B3008" s="338"/>
      <c r="C3008" s="29" t="s">
        <v>2100</v>
      </c>
      <c r="D3008" s="29" t="s">
        <v>2079</v>
      </c>
      <c r="E3008" s="31"/>
      <c r="F3008" s="31"/>
      <c r="G3008" s="31"/>
      <c r="H3008" s="31"/>
      <c r="I3008" s="31"/>
    </row>
    <row r="3009" spans="2:9" ht="15.75" x14ac:dyDescent="0.25">
      <c r="B3009" s="338"/>
      <c r="C3009" s="29" t="s">
        <v>2100</v>
      </c>
      <c r="D3009" s="29" t="s">
        <v>2082</v>
      </c>
      <c r="E3009" s="31"/>
      <c r="F3009" s="31"/>
      <c r="G3009" s="31"/>
      <c r="H3009" s="31"/>
      <c r="I3009" s="31"/>
    </row>
    <row r="3010" spans="2:9" ht="15.75" x14ac:dyDescent="0.25">
      <c r="B3010" s="338"/>
      <c r="C3010" s="29" t="s">
        <v>2100</v>
      </c>
      <c r="D3010" s="29" t="s">
        <v>2084</v>
      </c>
      <c r="E3010" s="31"/>
      <c r="F3010" s="31"/>
      <c r="G3010" s="31"/>
      <c r="H3010" s="31"/>
      <c r="I3010" s="31"/>
    </row>
    <row r="3011" spans="2:9" ht="15.75" x14ac:dyDescent="0.25">
      <c r="B3011" s="338"/>
      <c r="C3011" s="29" t="s">
        <v>2100</v>
      </c>
      <c r="D3011" s="29" t="s">
        <v>2089</v>
      </c>
      <c r="E3011" s="31"/>
      <c r="F3011" s="31"/>
      <c r="G3011" s="31"/>
      <c r="H3011" s="31"/>
      <c r="I3011" s="31"/>
    </row>
    <row r="3012" spans="2:9" ht="15.75" x14ac:dyDescent="0.25">
      <c r="B3012" s="338"/>
      <c r="C3012" s="29" t="s">
        <v>2100</v>
      </c>
      <c r="D3012" s="29" t="s">
        <v>2119</v>
      </c>
      <c r="E3012" s="31"/>
      <c r="F3012" s="31"/>
      <c r="G3012" s="31"/>
      <c r="H3012" s="31"/>
      <c r="I3012" s="31"/>
    </row>
    <row r="3013" spans="2:9" ht="15.75" x14ac:dyDescent="0.25">
      <c r="B3013" s="338"/>
      <c r="C3013" s="29" t="s">
        <v>2100</v>
      </c>
      <c r="D3013" s="29" t="s">
        <v>2122</v>
      </c>
      <c r="E3013" s="31"/>
      <c r="F3013" s="31"/>
      <c r="G3013" s="31"/>
      <c r="H3013" s="31"/>
      <c r="I3013" s="31"/>
    </row>
    <row r="3014" spans="2:9" ht="15.75" x14ac:dyDescent="0.25">
      <c r="B3014" s="338"/>
      <c r="C3014" s="29" t="s">
        <v>2100</v>
      </c>
      <c r="D3014" s="29" t="s">
        <v>2124</v>
      </c>
      <c r="E3014" s="31"/>
      <c r="F3014" s="31"/>
      <c r="G3014" s="31"/>
      <c r="H3014" s="31"/>
      <c r="I3014" s="31"/>
    </row>
    <row r="3015" spans="2:9" ht="15.75" x14ac:dyDescent="0.25">
      <c r="B3015" s="338"/>
      <c r="C3015" s="29" t="s">
        <v>2100</v>
      </c>
      <c r="D3015" s="29" t="s">
        <v>2129</v>
      </c>
      <c r="E3015" s="31"/>
      <c r="F3015" s="31"/>
      <c r="G3015" s="31"/>
      <c r="H3015" s="31"/>
      <c r="I3015" s="31"/>
    </row>
    <row r="3016" spans="2:9" ht="15.75" x14ac:dyDescent="0.25">
      <c r="B3016" s="338"/>
      <c r="C3016" s="29" t="s">
        <v>2100</v>
      </c>
      <c r="D3016" s="29" t="s">
        <v>2135</v>
      </c>
      <c r="E3016" s="31"/>
      <c r="F3016" s="31"/>
      <c r="G3016" s="31"/>
      <c r="H3016" s="31"/>
      <c r="I3016" s="31"/>
    </row>
    <row r="3017" spans="2:9" ht="15.75" x14ac:dyDescent="0.25">
      <c r="B3017" s="338"/>
      <c r="C3017" s="29" t="s">
        <v>2100</v>
      </c>
      <c r="D3017" s="29" t="s">
        <v>2140</v>
      </c>
      <c r="E3017" s="31"/>
      <c r="F3017" s="31"/>
      <c r="G3017" s="31"/>
      <c r="H3017" s="31"/>
      <c r="I3017" s="31"/>
    </row>
    <row r="3018" spans="2:9" ht="15.75" x14ac:dyDescent="0.25">
      <c r="B3018" s="338"/>
      <c r="C3018" s="29" t="s">
        <v>2101</v>
      </c>
      <c r="D3018" s="29" t="s">
        <v>43</v>
      </c>
      <c r="E3018" s="31"/>
      <c r="F3018" s="31"/>
      <c r="G3018" s="31"/>
      <c r="H3018" s="31"/>
      <c r="I3018" s="31"/>
    </row>
    <row r="3019" spans="2:9" ht="15.75" x14ac:dyDescent="0.25">
      <c r="B3019" s="338"/>
      <c r="C3019" s="29" t="s">
        <v>2101</v>
      </c>
      <c r="D3019" s="29" t="s">
        <v>1953</v>
      </c>
      <c r="E3019" s="31"/>
      <c r="F3019" s="31"/>
      <c r="G3019" s="31"/>
      <c r="H3019" s="31"/>
      <c r="I3019" s="31"/>
    </row>
    <row r="3020" spans="2:9" ht="15.75" x14ac:dyDescent="0.25">
      <c r="B3020" s="338"/>
      <c r="C3020" s="29" t="s">
        <v>2101</v>
      </c>
      <c r="D3020" s="29" t="s">
        <v>1726</v>
      </c>
      <c r="E3020" s="31"/>
      <c r="F3020" s="31"/>
      <c r="G3020" s="31"/>
      <c r="H3020" s="31"/>
      <c r="I3020" s="31"/>
    </row>
    <row r="3021" spans="2:9" ht="15.75" x14ac:dyDescent="0.25">
      <c r="B3021" s="338"/>
      <c r="C3021" s="29" t="s">
        <v>2101</v>
      </c>
      <c r="D3021" s="29" t="s">
        <v>1723</v>
      </c>
      <c r="E3021" s="31"/>
      <c r="F3021" s="31"/>
      <c r="G3021" s="31"/>
      <c r="H3021" s="31"/>
      <c r="I3021" s="31"/>
    </row>
    <row r="3022" spans="2:9" ht="15.75" x14ac:dyDescent="0.25">
      <c r="B3022" s="338"/>
      <c r="C3022" s="29" t="s">
        <v>2101</v>
      </c>
      <c r="D3022" s="29" t="s">
        <v>2087</v>
      </c>
      <c r="E3022" s="31"/>
      <c r="F3022" s="31"/>
      <c r="G3022" s="31"/>
      <c r="H3022" s="31"/>
      <c r="I3022" s="31"/>
    </row>
    <row r="3023" spans="2:9" ht="15.75" x14ac:dyDescent="0.25">
      <c r="B3023" s="338"/>
      <c r="C3023" s="29" t="s">
        <v>2101</v>
      </c>
      <c r="D3023" s="29" t="s">
        <v>1830</v>
      </c>
      <c r="E3023" s="31"/>
      <c r="F3023" s="31"/>
      <c r="G3023" s="31"/>
      <c r="H3023" s="31"/>
      <c r="I3023" s="31"/>
    </row>
    <row r="3024" spans="2:9" ht="15.75" x14ac:dyDescent="0.25">
      <c r="B3024" s="338"/>
      <c r="C3024" s="29" t="s">
        <v>2101</v>
      </c>
      <c r="D3024" s="29" t="s">
        <v>1754</v>
      </c>
      <c r="E3024" s="31"/>
      <c r="F3024" s="31"/>
      <c r="G3024" s="31"/>
      <c r="H3024" s="31"/>
      <c r="I3024" s="31"/>
    </row>
    <row r="3025" spans="2:9" ht="15.75" x14ac:dyDescent="0.25">
      <c r="B3025" s="338"/>
      <c r="C3025" s="29" t="s">
        <v>2101</v>
      </c>
      <c r="D3025" s="29" t="s">
        <v>1901</v>
      </c>
      <c r="E3025" s="31"/>
      <c r="F3025" s="31"/>
      <c r="G3025" s="31"/>
      <c r="H3025" s="31"/>
      <c r="I3025" s="31"/>
    </row>
    <row r="3026" spans="2:9" ht="15.75" x14ac:dyDescent="0.25">
      <c r="B3026" s="338"/>
      <c r="C3026" s="29" t="s">
        <v>2101</v>
      </c>
      <c r="D3026" s="29" t="s">
        <v>2085</v>
      </c>
      <c r="E3026" s="31"/>
      <c r="F3026" s="31"/>
      <c r="G3026" s="31"/>
      <c r="H3026" s="31"/>
      <c r="I3026" s="31"/>
    </row>
    <row r="3027" spans="2:9" ht="15.75" x14ac:dyDescent="0.25">
      <c r="B3027" s="338"/>
      <c r="C3027" s="29" t="s">
        <v>2101</v>
      </c>
      <c r="D3027" s="29" t="s">
        <v>1951</v>
      </c>
      <c r="E3027" s="31"/>
      <c r="F3027" s="31"/>
      <c r="G3027" s="31"/>
      <c r="H3027" s="31"/>
      <c r="I3027" s="31"/>
    </row>
    <row r="3028" spans="2:9" ht="15.75" x14ac:dyDescent="0.25">
      <c r="B3028" s="338"/>
      <c r="C3028" s="29" t="s">
        <v>2101</v>
      </c>
      <c r="D3028" s="29" t="s">
        <v>2056</v>
      </c>
      <c r="E3028" s="31"/>
      <c r="F3028" s="31"/>
      <c r="G3028" s="31"/>
      <c r="H3028" s="31"/>
      <c r="I3028" s="31"/>
    </row>
    <row r="3029" spans="2:9" ht="15.75" x14ac:dyDescent="0.25">
      <c r="B3029" s="338"/>
      <c r="C3029" s="29" t="s">
        <v>2101</v>
      </c>
      <c r="D3029" s="29" t="s">
        <v>2131</v>
      </c>
      <c r="E3029" s="31"/>
      <c r="F3029" s="31"/>
      <c r="G3029" s="31"/>
      <c r="H3029" s="31"/>
      <c r="I3029" s="31"/>
    </row>
    <row r="3030" spans="2:9" ht="15.75" x14ac:dyDescent="0.25">
      <c r="B3030" s="338"/>
      <c r="C3030" s="29" t="s">
        <v>2101</v>
      </c>
      <c r="D3030" s="29" t="s">
        <v>2065</v>
      </c>
      <c r="E3030" s="31"/>
      <c r="F3030" s="31"/>
      <c r="G3030" s="31"/>
      <c r="H3030" s="31"/>
      <c r="I3030" s="31"/>
    </row>
    <row r="3031" spans="2:9" ht="15.75" x14ac:dyDescent="0.25">
      <c r="B3031" s="338"/>
      <c r="C3031" s="29" t="s">
        <v>2101</v>
      </c>
      <c r="D3031" s="29" t="s">
        <v>2090</v>
      </c>
      <c r="E3031" s="31"/>
      <c r="F3031" s="31"/>
      <c r="G3031" s="31"/>
      <c r="H3031" s="31"/>
      <c r="I3031" s="31"/>
    </row>
    <row r="3032" spans="2:9" ht="15.75" x14ac:dyDescent="0.25">
      <c r="B3032" s="338"/>
      <c r="C3032" s="29" t="s">
        <v>2101</v>
      </c>
      <c r="D3032" s="29" t="s">
        <v>1960</v>
      </c>
      <c r="E3032" s="31"/>
      <c r="F3032" s="31"/>
      <c r="G3032" s="31"/>
      <c r="H3032" s="31"/>
      <c r="I3032" s="31"/>
    </row>
    <row r="3033" spans="2:9" ht="15.75" x14ac:dyDescent="0.25">
      <c r="B3033" s="338"/>
      <c r="C3033" s="29" t="s">
        <v>2101</v>
      </c>
      <c r="D3033" s="29" t="s">
        <v>2028</v>
      </c>
      <c r="E3033" s="31"/>
      <c r="F3033" s="31"/>
      <c r="G3033" s="31"/>
      <c r="H3033" s="31"/>
      <c r="I3033" s="31"/>
    </row>
    <row r="3034" spans="2:9" ht="15.75" x14ac:dyDescent="0.25">
      <c r="B3034" s="338"/>
      <c r="C3034" s="29" t="s">
        <v>2101</v>
      </c>
      <c r="D3034" s="29" t="s">
        <v>1963</v>
      </c>
      <c r="E3034" s="31"/>
      <c r="F3034" s="31"/>
      <c r="G3034" s="31"/>
      <c r="H3034" s="31"/>
      <c r="I3034" s="31"/>
    </row>
    <row r="3035" spans="2:9" ht="15.75" x14ac:dyDescent="0.25">
      <c r="B3035" s="338"/>
      <c r="C3035" s="29" t="s">
        <v>2101</v>
      </c>
      <c r="D3035" s="29" t="s">
        <v>1965</v>
      </c>
      <c r="E3035" s="31"/>
      <c r="F3035" s="31"/>
      <c r="G3035" s="31"/>
      <c r="H3035" s="31"/>
      <c r="I3035" s="31"/>
    </row>
    <row r="3036" spans="2:9" ht="15.75" x14ac:dyDescent="0.25">
      <c r="B3036" s="338"/>
      <c r="C3036" s="29" t="s">
        <v>2101</v>
      </c>
      <c r="D3036" s="29" t="s">
        <v>1971</v>
      </c>
      <c r="E3036" s="31"/>
      <c r="F3036" s="31"/>
      <c r="G3036" s="31"/>
      <c r="H3036" s="31"/>
      <c r="I3036" s="31"/>
    </row>
    <row r="3037" spans="2:9" ht="15.75" x14ac:dyDescent="0.25">
      <c r="B3037" s="338"/>
      <c r="C3037" s="29" t="s">
        <v>2101</v>
      </c>
      <c r="D3037" s="29" t="s">
        <v>1975</v>
      </c>
      <c r="E3037" s="31"/>
      <c r="F3037" s="31"/>
      <c r="G3037" s="31"/>
      <c r="H3037" s="31"/>
      <c r="I3037" s="31"/>
    </row>
    <row r="3038" spans="2:9" ht="15.75" x14ac:dyDescent="0.25">
      <c r="B3038" s="338"/>
      <c r="C3038" s="29" t="s">
        <v>2101</v>
      </c>
      <c r="D3038" s="29" t="s">
        <v>2113</v>
      </c>
      <c r="E3038" s="31"/>
      <c r="F3038" s="31"/>
      <c r="G3038" s="31"/>
      <c r="H3038" s="31"/>
      <c r="I3038" s="31"/>
    </row>
    <row r="3039" spans="2:9" ht="15.75" x14ac:dyDescent="0.25">
      <c r="B3039" s="338"/>
      <c r="C3039" s="29" t="s">
        <v>2101</v>
      </c>
      <c r="D3039" s="29" t="s">
        <v>1980</v>
      </c>
      <c r="E3039" s="31"/>
      <c r="F3039" s="31"/>
      <c r="G3039" s="31"/>
      <c r="H3039" s="31"/>
      <c r="I3039" s="31"/>
    </row>
    <row r="3040" spans="2:9" ht="15.75" x14ac:dyDescent="0.25">
      <c r="B3040" s="338"/>
      <c r="C3040" s="29" t="s">
        <v>2101</v>
      </c>
      <c r="D3040" s="29" t="s">
        <v>1982</v>
      </c>
      <c r="E3040" s="31"/>
      <c r="F3040" s="31"/>
      <c r="G3040" s="31"/>
      <c r="H3040" s="31"/>
      <c r="I3040" s="31"/>
    </row>
    <row r="3041" spans="2:9" ht="15.75" x14ac:dyDescent="0.25">
      <c r="B3041" s="338"/>
      <c r="C3041" s="29" t="s">
        <v>2101</v>
      </c>
      <c r="D3041" s="29" t="s">
        <v>1987</v>
      </c>
      <c r="E3041" s="31"/>
      <c r="F3041" s="31"/>
      <c r="G3041" s="31"/>
      <c r="H3041" s="31"/>
      <c r="I3041" s="31"/>
    </row>
    <row r="3042" spans="2:9" ht="15.75" x14ac:dyDescent="0.25">
      <c r="B3042" s="338"/>
      <c r="C3042" s="29" t="s">
        <v>2101</v>
      </c>
      <c r="D3042" s="29" t="s">
        <v>1990</v>
      </c>
      <c r="E3042" s="31"/>
      <c r="F3042" s="31"/>
      <c r="G3042" s="31"/>
      <c r="H3042" s="31"/>
      <c r="I3042" s="31"/>
    </row>
    <row r="3043" spans="2:9" ht="15.75" x14ac:dyDescent="0.25">
      <c r="B3043" s="338"/>
      <c r="C3043" s="29" t="s">
        <v>2101</v>
      </c>
      <c r="D3043" s="29" t="s">
        <v>2115</v>
      </c>
      <c r="E3043" s="31"/>
      <c r="F3043" s="31"/>
      <c r="G3043" s="31"/>
      <c r="H3043" s="31"/>
      <c r="I3043" s="31"/>
    </row>
    <row r="3044" spans="2:9" ht="15.75" x14ac:dyDescent="0.25">
      <c r="B3044" s="338"/>
      <c r="C3044" s="29" t="s">
        <v>2101</v>
      </c>
      <c r="D3044" s="29" t="s">
        <v>1992</v>
      </c>
      <c r="E3044" s="31"/>
      <c r="F3044" s="31"/>
      <c r="G3044" s="31"/>
      <c r="H3044" s="31"/>
      <c r="I3044" s="31"/>
    </row>
    <row r="3045" spans="2:9" ht="15.75" x14ac:dyDescent="0.25">
      <c r="B3045" s="338"/>
      <c r="C3045" s="29" t="s">
        <v>2101</v>
      </c>
      <c r="D3045" s="29" t="s">
        <v>1997</v>
      </c>
      <c r="E3045" s="31"/>
      <c r="F3045" s="31"/>
      <c r="G3045" s="31"/>
      <c r="H3045" s="31"/>
      <c r="I3045" s="31"/>
    </row>
    <row r="3046" spans="2:9" ht="15.75" x14ac:dyDescent="0.25">
      <c r="B3046" s="338"/>
      <c r="C3046" s="29" t="s">
        <v>2101</v>
      </c>
      <c r="D3046" s="29" t="s">
        <v>2000</v>
      </c>
      <c r="E3046" s="31"/>
      <c r="F3046" s="31"/>
      <c r="G3046" s="31"/>
      <c r="H3046" s="31"/>
      <c r="I3046" s="31"/>
    </row>
    <row r="3047" spans="2:9" ht="15.75" x14ac:dyDescent="0.25">
      <c r="B3047" s="338"/>
      <c r="C3047" s="29" t="s">
        <v>2101</v>
      </c>
      <c r="D3047" s="29" t="s">
        <v>2002</v>
      </c>
      <c r="E3047" s="31"/>
      <c r="F3047" s="31"/>
      <c r="G3047" s="31"/>
      <c r="H3047" s="31"/>
      <c r="I3047" s="31"/>
    </row>
    <row r="3048" spans="2:9" ht="15.75" x14ac:dyDescent="0.25">
      <c r="B3048" s="338"/>
      <c r="C3048" s="29" t="s">
        <v>2101</v>
      </c>
      <c r="D3048" s="29" t="s">
        <v>2004</v>
      </c>
      <c r="E3048" s="31"/>
      <c r="F3048" s="31"/>
      <c r="G3048" s="31"/>
      <c r="H3048" s="31"/>
      <c r="I3048" s="31"/>
    </row>
    <row r="3049" spans="2:9" ht="15.75" x14ac:dyDescent="0.25">
      <c r="B3049" s="338"/>
      <c r="C3049" s="29" t="s">
        <v>2101</v>
      </c>
      <c r="D3049" s="29" t="s">
        <v>2006</v>
      </c>
      <c r="E3049" s="31"/>
      <c r="F3049" s="31"/>
      <c r="G3049" s="31"/>
      <c r="H3049" s="31"/>
      <c r="I3049" s="31"/>
    </row>
    <row r="3050" spans="2:9" ht="15.75" x14ac:dyDescent="0.25">
      <c r="B3050" s="338"/>
      <c r="C3050" s="29" t="s">
        <v>2101</v>
      </c>
      <c r="D3050" s="29" t="s">
        <v>2133</v>
      </c>
      <c r="E3050" s="31"/>
      <c r="F3050" s="31"/>
      <c r="G3050" s="31"/>
      <c r="H3050" s="31"/>
      <c r="I3050" s="31"/>
    </row>
    <row r="3051" spans="2:9" ht="15.75" x14ac:dyDescent="0.25">
      <c r="B3051" s="338"/>
      <c r="C3051" s="29" t="s">
        <v>2101</v>
      </c>
      <c r="D3051" s="29" t="s">
        <v>2137</v>
      </c>
      <c r="E3051" s="31"/>
      <c r="F3051" s="31"/>
      <c r="G3051" s="31"/>
      <c r="H3051" s="31"/>
      <c r="I3051" s="31"/>
    </row>
    <row r="3052" spans="2:9" ht="15.75" x14ac:dyDescent="0.25">
      <c r="B3052" s="338"/>
      <c r="C3052" s="29" t="s">
        <v>2101</v>
      </c>
      <c r="D3052" s="29" t="s">
        <v>2015</v>
      </c>
      <c r="E3052" s="31"/>
      <c r="F3052" s="31"/>
      <c r="G3052" s="31"/>
      <c r="H3052" s="31"/>
      <c r="I3052" s="31"/>
    </row>
    <row r="3053" spans="2:9" ht="15.75" x14ac:dyDescent="0.25">
      <c r="B3053" s="338"/>
      <c r="C3053" s="29" t="s">
        <v>2101</v>
      </c>
      <c r="D3053" s="29" t="s">
        <v>2017</v>
      </c>
      <c r="E3053" s="31"/>
      <c r="F3053" s="31"/>
      <c r="G3053" s="31"/>
      <c r="H3053" s="31"/>
      <c r="I3053" s="31"/>
    </row>
    <row r="3054" spans="2:9" ht="15.75" x14ac:dyDescent="0.25">
      <c r="B3054" s="338"/>
      <c r="C3054" s="29" t="s">
        <v>2101</v>
      </c>
      <c r="D3054" s="29" t="s">
        <v>2019</v>
      </c>
      <c r="E3054" s="31"/>
      <c r="F3054" s="31"/>
      <c r="G3054" s="31"/>
      <c r="H3054" s="31"/>
      <c r="I3054" s="31"/>
    </row>
    <row r="3055" spans="2:9" ht="15.75" x14ac:dyDescent="0.25">
      <c r="B3055" s="338"/>
      <c r="C3055" s="29" t="s">
        <v>2101</v>
      </c>
      <c r="D3055" s="29" t="s">
        <v>2021</v>
      </c>
      <c r="E3055" s="31"/>
      <c r="F3055" s="31"/>
      <c r="G3055" s="31"/>
      <c r="H3055" s="31"/>
      <c r="I3055" s="31"/>
    </row>
    <row r="3056" spans="2:9" ht="15.75" x14ac:dyDescent="0.25">
      <c r="B3056" s="338"/>
      <c r="C3056" s="29" t="s">
        <v>2101</v>
      </c>
      <c r="D3056" s="29" t="s">
        <v>2030</v>
      </c>
      <c r="E3056" s="31"/>
      <c r="F3056" s="31"/>
      <c r="G3056" s="31"/>
      <c r="H3056" s="31"/>
      <c r="I3056" s="31"/>
    </row>
    <row r="3057" spans="2:9" ht="15.75" x14ac:dyDescent="0.25">
      <c r="B3057" s="338"/>
      <c r="C3057" s="29" t="s">
        <v>2101</v>
      </c>
      <c r="D3057" s="29" t="s">
        <v>2032</v>
      </c>
      <c r="E3057" s="31"/>
      <c r="F3057" s="31"/>
      <c r="G3057" s="31"/>
      <c r="H3057" s="31"/>
      <c r="I3057" s="31"/>
    </row>
    <row r="3058" spans="2:9" ht="15.75" x14ac:dyDescent="0.25">
      <c r="B3058" s="338"/>
      <c r="C3058" s="29" t="s">
        <v>2101</v>
      </c>
      <c r="D3058" s="29" t="s">
        <v>2034</v>
      </c>
      <c r="E3058" s="31"/>
      <c r="F3058" s="31"/>
      <c r="G3058" s="31"/>
      <c r="H3058" s="31"/>
      <c r="I3058" s="31"/>
    </row>
    <row r="3059" spans="2:9" ht="15.75" x14ac:dyDescent="0.25">
      <c r="B3059" s="338"/>
      <c r="C3059" s="29" t="s">
        <v>2101</v>
      </c>
      <c r="D3059" s="29" t="s">
        <v>2036</v>
      </c>
      <c r="E3059" s="31"/>
      <c r="F3059" s="31"/>
      <c r="G3059" s="31"/>
      <c r="H3059" s="31"/>
      <c r="I3059" s="31"/>
    </row>
    <row r="3060" spans="2:9" ht="15.75" x14ac:dyDescent="0.25">
      <c r="B3060" s="338"/>
      <c r="C3060" s="29" t="s">
        <v>2101</v>
      </c>
      <c r="D3060" s="29" t="s">
        <v>2038</v>
      </c>
      <c r="E3060" s="31"/>
      <c r="F3060" s="31"/>
      <c r="G3060" s="31"/>
      <c r="H3060" s="31"/>
      <c r="I3060" s="31"/>
    </row>
    <row r="3061" spans="2:9" ht="15.75" x14ac:dyDescent="0.25">
      <c r="B3061" s="338"/>
      <c r="C3061" s="29" t="s">
        <v>2101</v>
      </c>
      <c r="D3061" s="29" t="s">
        <v>2040</v>
      </c>
      <c r="E3061" s="31"/>
      <c r="F3061" s="31"/>
      <c r="G3061" s="31"/>
      <c r="H3061" s="31"/>
      <c r="I3061" s="31"/>
    </row>
    <row r="3062" spans="2:9" ht="15.75" x14ac:dyDescent="0.25">
      <c r="B3062" s="338"/>
      <c r="C3062" s="29" t="s">
        <v>2101</v>
      </c>
      <c r="D3062" s="29" t="s">
        <v>2043</v>
      </c>
      <c r="E3062" s="31"/>
      <c r="F3062" s="31"/>
      <c r="G3062" s="31"/>
      <c r="H3062" s="31"/>
      <c r="I3062" s="31"/>
    </row>
    <row r="3063" spans="2:9" ht="15.75" x14ac:dyDescent="0.25">
      <c r="B3063" s="338"/>
      <c r="C3063" s="29" t="s">
        <v>2101</v>
      </c>
      <c r="D3063" s="29" t="s">
        <v>2059</v>
      </c>
      <c r="E3063" s="31"/>
      <c r="F3063" s="31"/>
      <c r="G3063" s="31"/>
      <c r="H3063" s="31"/>
      <c r="I3063" s="31"/>
    </row>
    <row r="3064" spans="2:9" ht="15.75" x14ac:dyDescent="0.25">
      <c r="B3064" s="338"/>
      <c r="C3064" s="29" t="s">
        <v>2101</v>
      </c>
      <c r="D3064" s="29" t="s">
        <v>2061</v>
      </c>
      <c r="E3064" s="31"/>
      <c r="F3064" s="31"/>
      <c r="G3064" s="31"/>
      <c r="H3064" s="31"/>
      <c r="I3064" s="31"/>
    </row>
    <row r="3065" spans="2:9" ht="15.75" x14ac:dyDescent="0.25">
      <c r="B3065" s="338"/>
      <c r="C3065" s="29" t="s">
        <v>2101</v>
      </c>
      <c r="D3065" s="29" t="s">
        <v>2063</v>
      </c>
      <c r="E3065" s="31"/>
      <c r="F3065" s="31"/>
      <c r="G3065" s="31"/>
      <c r="H3065" s="31"/>
      <c r="I3065" s="31"/>
    </row>
    <row r="3066" spans="2:9" ht="15.75" x14ac:dyDescent="0.25">
      <c r="B3066" s="338"/>
      <c r="C3066" s="29" t="s">
        <v>2101</v>
      </c>
      <c r="D3066" s="29" t="s">
        <v>2067</v>
      </c>
      <c r="E3066" s="31"/>
      <c r="F3066" s="31"/>
      <c r="G3066" s="31"/>
      <c r="H3066" s="31"/>
      <c r="I3066" s="31"/>
    </row>
    <row r="3067" spans="2:9" ht="15.75" x14ac:dyDescent="0.25">
      <c r="B3067" s="338"/>
      <c r="C3067" s="29" t="s">
        <v>2101</v>
      </c>
      <c r="D3067" s="29" t="s">
        <v>2069</v>
      </c>
      <c r="E3067" s="31"/>
      <c r="F3067" s="31"/>
      <c r="G3067" s="31"/>
      <c r="H3067" s="31"/>
      <c r="I3067" s="31"/>
    </row>
    <row r="3068" spans="2:9" ht="15.75" x14ac:dyDescent="0.25">
      <c r="B3068" s="338"/>
      <c r="C3068" s="29" t="s">
        <v>2101</v>
      </c>
      <c r="D3068" s="29" t="s">
        <v>2071</v>
      </c>
      <c r="E3068" s="31"/>
      <c r="F3068" s="31"/>
      <c r="G3068" s="31"/>
      <c r="H3068" s="31"/>
      <c r="I3068" s="31"/>
    </row>
    <row r="3069" spans="2:9" ht="15.75" x14ac:dyDescent="0.25">
      <c r="B3069" s="338"/>
      <c r="C3069" s="29" t="s">
        <v>2101</v>
      </c>
      <c r="D3069" s="29" t="s">
        <v>2073</v>
      </c>
      <c r="E3069" s="31"/>
      <c r="F3069" s="31"/>
      <c r="G3069" s="31"/>
      <c r="H3069" s="31"/>
      <c r="I3069" s="31"/>
    </row>
    <row r="3070" spans="2:9" ht="15.75" x14ac:dyDescent="0.25">
      <c r="B3070" s="338"/>
      <c r="C3070" s="29" t="s">
        <v>2101</v>
      </c>
      <c r="D3070" s="29" t="s">
        <v>2075</v>
      </c>
      <c r="E3070" s="31"/>
      <c r="F3070" s="31"/>
      <c r="G3070" s="31"/>
      <c r="H3070" s="31"/>
      <c r="I3070" s="31"/>
    </row>
    <row r="3071" spans="2:9" ht="15.75" x14ac:dyDescent="0.25">
      <c r="B3071" s="338"/>
      <c r="C3071" s="29" t="s">
        <v>2101</v>
      </c>
      <c r="D3071" s="29" t="s">
        <v>2077</v>
      </c>
      <c r="E3071" s="31"/>
      <c r="F3071" s="31"/>
      <c r="G3071" s="31"/>
      <c r="H3071" s="31"/>
      <c r="I3071" s="31"/>
    </row>
    <row r="3072" spans="2:9" ht="15.75" x14ac:dyDescent="0.25">
      <c r="B3072" s="338"/>
      <c r="C3072" s="29" t="s">
        <v>2101</v>
      </c>
      <c r="D3072" s="29" t="s">
        <v>2079</v>
      </c>
      <c r="E3072" s="31"/>
      <c r="F3072" s="31"/>
      <c r="G3072" s="31"/>
      <c r="H3072" s="31"/>
      <c r="I3072" s="31"/>
    </row>
    <row r="3073" spans="2:9" ht="15.75" x14ac:dyDescent="0.25">
      <c r="B3073" s="338"/>
      <c r="C3073" s="29" t="s">
        <v>2101</v>
      </c>
      <c r="D3073" s="29" t="s">
        <v>2082</v>
      </c>
      <c r="E3073" s="31"/>
      <c r="F3073" s="31"/>
      <c r="G3073" s="31"/>
      <c r="H3073" s="31"/>
      <c r="I3073" s="31"/>
    </row>
    <row r="3074" spans="2:9" ht="15.75" x14ac:dyDescent="0.25">
      <c r="B3074" s="338"/>
      <c r="C3074" s="29" t="s">
        <v>2101</v>
      </c>
      <c r="D3074" s="29" t="s">
        <v>2084</v>
      </c>
      <c r="E3074" s="31"/>
      <c r="F3074" s="31"/>
      <c r="G3074" s="31"/>
      <c r="H3074" s="31"/>
      <c r="I3074" s="31"/>
    </row>
    <row r="3075" spans="2:9" ht="15.75" x14ac:dyDescent="0.25">
      <c r="B3075" s="338"/>
      <c r="C3075" s="29" t="s">
        <v>2101</v>
      </c>
      <c r="D3075" s="29" t="s">
        <v>2089</v>
      </c>
      <c r="E3075" s="31"/>
      <c r="F3075" s="31"/>
      <c r="G3075" s="31"/>
      <c r="H3075" s="31"/>
      <c r="I3075" s="31"/>
    </row>
    <row r="3076" spans="2:9" ht="15.75" x14ac:dyDescent="0.25">
      <c r="B3076" s="338"/>
      <c r="C3076" s="29" t="s">
        <v>2101</v>
      </c>
      <c r="D3076" s="29" t="s">
        <v>2119</v>
      </c>
      <c r="E3076" s="31"/>
      <c r="F3076" s="31"/>
      <c r="G3076" s="31"/>
      <c r="H3076" s="31"/>
      <c r="I3076" s="31"/>
    </row>
    <row r="3077" spans="2:9" ht="15.75" x14ac:dyDescent="0.25">
      <c r="B3077" s="338"/>
      <c r="C3077" s="29" t="s">
        <v>2101</v>
      </c>
      <c r="D3077" s="29" t="s">
        <v>2122</v>
      </c>
      <c r="E3077" s="31"/>
      <c r="F3077" s="31"/>
      <c r="G3077" s="31"/>
      <c r="H3077" s="31"/>
      <c r="I3077" s="31"/>
    </row>
    <row r="3078" spans="2:9" ht="15.75" x14ac:dyDescent="0.25">
      <c r="B3078" s="338"/>
      <c r="C3078" s="29" t="s">
        <v>2101</v>
      </c>
      <c r="D3078" s="29" t="s">
        <v>2124</v>
      </c>
      <c r="E3078" s="31"/>
      <c r="F3078" s="31"/>
      <c r="G3078" s="31"/>
      <c r="H3078" s="31"/>
      <c r="I3078" s="31"/>
    </row>
    <row r="3079" spans="2:9" ht="15.75" x14ac:dyDescent="0.25">
      <c r="B3079" s="338"/>
      <c r="C3079" s="29" t="s">
        <v>2101</v>
      </c>
      <c r="D3079" s="29" t="s">
        <v>2129</v>
      </c>
      <c r="E3079" s="31"/>
      <c r="F3079" s="31"/>
      <c r="G3079" s="31"/>
      <c r="H3079" s="31"/>
      <c r="I3079" s="31"/>
    </row>
    <row r="3080" spans="2:9" ht="15.75" x14ac:dyDescent="0.25">
      <c r="B3080" s="338"/>
      <c r="C3080" s="29" t="s">
        <v>2101</v>
      </c>
      <c r="D3080" s="29" t="s">
        <v>2135</v>
      </c>
      <c r="E3080" s="31"/>
      <c r="F3080" s="31"/>
      <c r="G3080" s="31"/>
      <c r="H3080" s="31"/>
      <c r="I3080" s="31"/>
    </row>
    <row r="3081" spans="2:9" ht="15.75" x14ac:dyDescent="0.25">
      <c r="B3081" s="338"/>
      <c r="C3081" s="29" t="s">
        <v>2101</v>
      </c>
      <c r="D3081" s="29" t="s">
        <v>2140</v>
      </c>
      <c r="E3081" s="31"/>
      <c r="F3081" s="31"/>
      <c r="G3081" s="31"/>
      <c r="H3081" s="31"/>
      <c r="I3081" s="31"/>
    </row>
    <row r="3082" spans="2:9" ht="15.75" x14ac:dyDescent="0.25">
      <c r="B3082" s="338"/>
      <c r="C3082" s="29" t="s">
        <v>2102</v>
      </c>
      <c r="D3082" s="29" t="s">
        <v>43</v>
      </c>
      <c r="E3082" s="31"/>
      <c r="F3082" s="31"/>
      <c r="G3082" s="31"/>
      <c r="H3082" s="31"/>
      <c r="I3082" s="31"/>
    </row>
    <row r="3083" spans="2:9" ht="15.75" x14ac:dyDescent="0.25">
      <c r="B3083" s="338"/>
      <c r="C3083" s="29" t="s">
        <v>2102</v>
      </c>
      <c r="D3083" s="29" t="s">
        <v>1953</v>
      </c>
      <c r="E3083" s="31"/>
      <c r="F3083" s="31"/>
      <c r="G3083" s="31"/>
      <c r="H3083" s="31"/>
      <c r="I3083" s="31"/>
    </row>
    <row r="3084" spans="2:9" ht="15.75" x14ac:dyDescent="0.25">
      <c r="B3084" s="338"/>
      <c r="C3084" s="29" t="s">
        <v>2102</v>
      </c>
      <c r="D3084" s="29" t="s">
        <v>1726</v>
      </c>
      <c r="E3084" s="31"/>
      <c r="F3084" s="31"/>
      <c r="G3084" s="31"/>
      <c r="H3084" s="31"/>
      <c r="I3084" s="31"/>
    </row>
    <row r="3085" spans="2:9" ht="15.75" x14ac:dyDescent="0.25">
      <c r="B3085" s="338"/>
      <c r="C3085" s="29" t="s">
        <v>2102</v>
      </c>
      <c r="D3085" s="29" t="s">
        <v>1723</v>
      </c>
      <c r="E3085" s="31"/>
      <c r="F3085" s="31"/>
      <c r="G3085" s="31"/>
      <c r="H3085" s="31"/>
      <c r="I3085" s="31"/>
    </row>
    <row r="3086" spans="2:9" ht="15.75" x14ac:dyDescent="0.25">
      <c r="B3086" s="338"/>
      <c r="C3086" s="29" t="s">
        <v>2102</v>
      </c>
      <c r="D3086" s="29" t="s">
        <v>2087</v>
      </c>
      <c r="E3086" s="31"/>
      <c r="F3086" s="31"/>
      <c r="G3086" s="31"/>
      <c r="H3086" s="31"/>
      <c r="I3086" s="31"/>
    </row>
    <row r="3087" spans="2:9" ht="15.75" x14ac:dyDescent="0.25">
      <c r="B3087" s="338"/>
      <c r="C3087" s="29" t="s">
        <v>2102</v>
      </c>
      <c r="D3087" s="29" t="s">
        <v>1830</v>
      </c>
      <c r="E3087" s="31"/>
      <c r="F3087" s="31"/>
      <c r="G3087" s="31"/>
      <c r="H3087" s="31"/>
      <c r="I3087" s="31"/>
    </row>
    <row r="3088" spans="2:9" ht="15.75" x14ac:dyDescent="0.25">
      <c r="B3088" s="338"/>
      <c r="C3088" s="29" t="s">
        <v>2102</v>
      </c>
      <c r="D3088" s="29" t="s">
        <v>1754</v>
      </c>
      <c r="E3088" s="31"/>
      <c r="F3088" s="31"/>
      <c r="G3088" s="31"/>
      <c r="H3088" s="31"/>
      <c r="I3088" s="31"/>
    </row>
    <row r="3089" spans="2:9" ht="15.75" x14ac:dyDescent="0.25">
      <c r="B3089" s="338"/>
      <c r="C3089" s="29" t="s">
        <v>2102</v>
      </c>
      <c r="D3089" s="29" t="s">
        <v>1901</v>
      </c>
      <c r="E3089" s="31"/>
      <c r="F3089" s="31"/>
      <c r="G3089" s="31"/>
      <c r="H3089" s="31"/>
      <c r="I3089" s="31"/>
    </row>
    <row r="3090" spans="2:9" ht="15.75" x14ac:dyDescent="0.25">
      <c r="B3090" s="338"/>
      <c r="C3090" s="29" t="s">
        <v>2102</v>
      </c>
      <c r="D3090" s="29" t="s">
        <v>2085</v>
      </c>
      <c r="E3090" s="31"/>
      <c r="F3090" s="31"/>
      <c r="G3090" s="31"/>
      <c r="H3090" s="31"/>
      <c r="I3090" s="31"/>
    </row>
    <row r="3091" spans="2:9" ht="15.75" x14ac:dyDescent="0.25">
      <c r="B3091" s="338"/>
      <c r="C3091" s="29" t="s">
        <v>2102</v>
      </c>
      <c r="D3091" s="29" t="s">
        <v>1951</v>
      </c>
      <c r="E3091" s="31"/>
      <c r="F3091" s="31"/>
      <c r="G3091" s="31"/>
      <c r="H3091" s="31"/>
      <c r="I3091" s="31"/>
    </row>
    <row r="3092" spans="2:9" ht="15.75" x14ac:dyDescent="0.25">
      <c r="B3092" s="338"/>
      <c r="C3092" s="29" t="s">
        <v>2102</v>
      </c>
      <c r="D3092" s="29" t="s">
        <v>2056</v>
      </c>
      <c r="E3092" s="31"/>
      <c r="F3092" s="31"/>
      <c r="G3092" s="31"/>
      <c r="H3092" s="31"/>
      <c r="I3092" s="31"/>
    </row>
    <row r="3093" spans="2:9" ht="15.75" x14ac:dyDescent="0.25">
      <c r="B3093" s="338"/>
      <c r="C3093" s="29" t="s">
        <v>2102</v>
      </c>
      <c r="D3093" s="29" t="s">
        <v>2131</v>
      </c>
      <c r="E3093" s="31"/>
      <c r="F3093" s="31"/>
      <c r="G3093" s="31"/>
      <c r="H3093" s="31"/>
      <c r="I3093" s="31"/>
    </row>
    <row r="3094" spans="2:9" ht="15.75" x14ac:dyDescent="0.25">
      <c r="B3094" s="338"/>
      <c r="C3094" s="29" t="s">
        <v>2102</v>
      </c>
      <c r="D3094" s="29" t="s">
        <v>2065</v>
      </c>
      <c r="E3094" s="31"/>
      <c r="F3094" s="31"/>
      <c r="G3094" s="31"/>
      <c r="H3094" s="31"/>
      <c r="I3094" s="31"/>
    </row>
    <row r="3095" spans="2:9" ht="15.75" x14ac:dyDescent="0.25">
      <c r="B3095" s="338"/>
      <c r="C3095" s="29" t="s">
        <v>2102</v>
      </c>
      <c r="D3095" s="29" t="s">
        <v>2090</v>
      </c>
      <c r="E3095" s="31"/>
      <c r="F3095" s="31"/>
      <c r="G3095" s="31"/>
      <c r="H3095" s="31"/>
      <c r="I3095" s="31"/>
    </row>
    <row r="3096" spans="2:9" ht="15.75" x14ac:dyDescent="0.25">
      <c r="B3096" s="338"/>
      <c r="C3096" s="29" t="s">
        <v>2102</v>
      </c>
      <c r="D3096" s="29" t="s">
        <v>1960</v>
      </c>
      <c r="E3096" s="31"/>
      <c r="F3096" s="31"/>
      <c r="G3096" s="31"/>
      <c r="H3096" s="31"/>
      <c r="I3096" s="31"/>
    </row>
    <row r="3097" spans="2:9" ht="15.75" x14ac:dyDescent="0.25">
      <c r="B3097" s="338"/>
      <c r="C3097" s="29" t="s">
        <v>2102</v>
      </c>
      <c r="D3097" s="29" t="s">
        <v>2028</v>
      </c>
      <c r="E3097" s="31"/>
      <c r="F3097" s="31"/>
      <c r="G3097" s="31"/>
      <c r="H3097" s="31"/>
      <c r="I3097" s="31"/>
    </row>
    <row r="3098" spans="2:9" ht="15.75" x14ac:dyDescent="0.25">
      <c r="B3098" s="338"/>
      <c r="C3098" s="29" t="s">
        <v>2102</v>
      </c>
      <c r="D3098" s="29" t="s">
        <v>1963</v>
      </c>
      <c r="E3098" s="31"/>
      <c r="F3098" s="31"/>
      <c r="G3098" s="31"/>
      <c r="H3098" s="31"/>
      <c r="I3098" s="31"/>
    </row>
    <row r="3099" spans="2:9" ht="15.75" x14ac:dyDescent="0.25">
      <c r="B3099" s="338"/>
      <c r="C3099" s="29" t="s">
        <v>2102</v>
      </c>
      <c r="D3099" s="29" t="s">
        <v>1965</v>
      </c>
      <c r="E3099" s="31"/>
      <c r="F3099" s="31"/>
      <c r="G3099" s="31"/>
      <c r="H3099" s="31"/>
      <c r="I3099" s="31"/>
    </row>
    <row r="3100" spans="2:9" ht="15.75" x14ac:dyDescent="0.25">
      <c r="B3100" s="338"/>
      <c r="C3100" s="29" t="s">
        <v>2102</v>
      </c>
      <c r="D3100" s="29" t="s">
        <v>1971</v>
      </c>
      <c r="E3100" s="31"/>
      <c r="F3100" s="31"/>
      <c r="G3100" s="31"/>
      <c r="H3100" s="31"/>
      <c r="I3100" s="31"/>
    </row>
    <row r="3101" spans="2:9" ht="15.75" x14ac:dyDescent="0.25">
      <c r="B3101" s="338"/>
      <c r="C3101" s="29" t="s">
        <v>2102</v>
      </c>
      <c r="D3101" s="29" t="s">
        <v>1975</v>
      </c>
      <c r="E3101" s="31"/>
      <c r="F3101" s="31"/>
      <c r="G3101" s="31"/>
      <c r="H3101" s="31"/>
      <c r="I3101" s="31"/>
    </row>
    <row r="3102" spans="2:9" ht="15.75" x14ac:dyDescent="0.25">
      <c r="B3102" s="338"/>
      <c r="C3102" s="29" t="s">
        <v>2102</v>
      </c>
      <c r="D3102" s="29" t="s">
        <v>2113</v>
      </c>
      <c r="E3102" s="31"/>
      <c r="F3102" s="31"/>
      <c r="G3102" s="31"/>
      <c r="H3102" s="31"/>
      <c r="I3102" s="31"/>
    </row>
    <row r="3103" spans="2:9" ht="15.75" x14ac:dyDescent="0.25">
      <c r="B3103" s="338"/>
      <c r="C3103" s="29" t="s">
        <v>2102</v>
      </c>
      <c r="D3103" s="29" t="s">
        <v>1980</v>
      </c>
      <c r="E3103" s="31"/>
      <c r="F3103" s="31"/>
      <c r="G3103" s="31"/>
      <c r="H3103" s="31"/>
      <c r="I3103" s="31"/>
    </row>
    <row r="3104" spans="2:9" ht="15.75" x14ac:dyDescent="0.25">
      <c r="B3104" s="338"/>
      <c r="C3104" s="29" t="s">
        <v>2102</v>
      </c>
      <c r="D3104" s="29" t="s">
        <v>1982</v>
      </c>
      <c r="E3104" s="31"/>
      <c r="F3104" s="31"/>
      <c r="G3104" s="31"/>
      <c r="H3104" s="31"/>
      <c r="I3104" s="31"/>
    </row>
    <row r="3105" spans="2:9" ht="15.75" x14ac:dyDescent="0.25">
      <c r="B3105" s="338"/>
      <c r="C3105" s="29" t="s">
        <v>2102</v>
      </c>
      <c r="D3105" s="29" t="s">
        <v>1987</v>
      </c>
      <c r="E3105" s="31"/>
      <c r="F3105" s="31"/>
      <c r="G3105" s="31"/>
      <c r="H3105" s="31"/>
      <c r="I3105" s="31"/>
    </row>
    <row r="3106" spans="2:9" ht="15.75" x14ac:dyDescent="0.25">
      <c r="B3106" s="338"/>
      <c r="C3106" s="29" t="s">
        <v>2102</v>
      </c>
      <c r="D3106" s="29" t="s">
        <v>1990</v>
      </c>
      <c r="E3106" s="31"/>
      <c r="F3106" s="31"/>
      <c r="G3106" s="31"/>
      <c r="H3106" s="31"/>
      <c r="I3106" s="31"/>
    </row>
    <row r="3107" spans="2:9" ht="15.75" x14ac:dyDescent="0.25">
      <c r="B3107" s="338"/>
      <c r="C3107" s="29" t="s">
        <v>2102</v>
      </c>
      <c r="D3107" s="29" t="s">
        <v>2115</v>
      </c>
      <c r="E3107" s="31"/>
      <c r="F3107" s="31"/>
      <c r="G3107" s="31"/>
      <c r="H3107" s="31"/>
      <c r="I3107" s="31"/>
    </row>
    <row r="3108" spans="2:9" ht="15.75" x14ac:dyDescent="0.25">
      <c r="B3108" s="338"/>
      <c r="C3108" s="29" t="s">
        <v>2102</v>
      </c>
      <c r="D3108" s="29" t="s">
        <v>1992</v>
      </c>
      <c r="E3108" s="31"/>
      <c r="F3108" s="31"/>
      <c r="G3108" s="31"/>
      <c r="H3108" s="31"/>
      <c r="I3108" s="31"/>
    </row>
    <row r="3109" spans="2:9" ht="15.75" x14ac:dyDescent="0.25">
      <c r="B3109" s="338"/>
      <c r="C3109" s="29" t="s">
        <v>2102</v>
      </c>
      <c r="D3109" s="29" t="s">
        <v>1997</v>
      </c>
      <c r="E3109" s="31"/>
      <c r="F3109" s="31"/>
      <c r="G3109" s="31"/>
      <c r="H3109" s="31"/>
      <c r="I3109" s="31"/>
    </row>
    <row r="3110" spans="2:9" ht="15.75" x14ac:dyDescent="0.25">
      <c r="B3110" s="338"/>
      <c r="C3110" s="29" t="s">
        <v>2102</v>
      </c>
      <c r="D3110" s="29" t="s">
        <v>2000</v>
      </c>
      <c r="E3110" s="31"/>
      <c r="F3110" s="31"/>
      <c r="G3110" s="31"/>
      <c r="H3110" s="31"/>
      <c r="I3110" s="31"/>
    </row>
    <row r="3111" spans="2:9" ht="15.75" x14ac:dyDescent="0.25">
      <c r="B3111" s="338"/>
      <c r="C3111" s="29" t="s">
        <v>2102</v>
      </c>
      <c r="D3111" s="29" t="s">
        <v>2002</v>
      </c>
      <c r="E3111" s="31"/>
      <c r="F3111" s="31"/>
      <c r="G3111" s="31"/>
      <c r="H3111" s="31"/>
      <c r="I3111" s="31"/>
    </row>
    <row r="3112" spans="2:9" ht="15.75" x14ac:dyDescent="0.25">
      <c r="B3112" s="338"/>
      <c r="C3112" s="29" t="s">
        <v>2102</v>
      </c>
      <c r="D3112" s="29" t="s">
        <v>2004</v>
      </c>
      <c r="E3112" s="31"/>
      <c r="F3112" s="31"/>
      <c r="G3112" s="31"/>
      <c r="H3112" s="31"/>
      <c r="I3112" s="31"/>
    </row>
    <row r="3113" spans="2:9" ht="15.75" x14ac:dyDescent="0.25">
      <c r="B3113" s="338"/>
      <c r="C3113" s="29" t="s">
        <v>2102</v>
      </c>
      <c r="D3113" s="29" t="s">
        <v>2006</v>
      </c>
      <c r="E3113" s="31"/>
      <c r="F3113" s="31"/>
      <c r="G3113" s="31"/>
      <c r="H3113" s="31"/>
      <c r="I3113" s="31"/>
    </row>
    <row r="3114" spans="2:9" ht="15.75" x14ac:dyDescent="0.25">
      <c r="B3114" s="338"/>
      <c r="C3114" s="29" t="s">
        <v>2102</v>
      </c>
      <c r="D3114" s="29" t="s">
        <v>2133</v>
      </c>
      <c r="E3114" s="31"/>
      <c r="F3114" s="31"/>
      <c r="G3114" s="31"/>
      <c r="H3114" s="31"/>
      <c r="I3114" s="31"/>
    </row>
    <row r="3115" spans="2:9" ht="15.75" x14ac:dyDescent="0.25">
      <c r="B3115" s="338"/>
      <c r="C3115" s="29" t="s">
        <v>2102</v>
      </c>
      <c r="D3115" s="29" t="s">
        <v>2137</v>
      </c>
      <c r="E3115" s="31"/>
      <c r="F3115" s="31"/>
      <c r="G3115" s="31"/>
      <c r="H3115" s="31"/>
      <c r="I3115" s="31"/>
    </row>
    <row r="3116" spans="2:9" ht="15.75" x14ac:dyDescent="0.25">
      <c r="B3116" s="338"/>
      <c r="C3116" s="29" t="s">
        <v>2102</v>
      </c>
      <c r="D3116" s="29" t="s">
        <v>2015</v>
      </c>
      <c r="E3116" s="31"/>
      <c r="F3116" s="31"/>
      <c r="G3116" s="31"/>
      <c r="H3116" s="31"/>
      <c r="I3116" s="31"/>
    </row>
    <row r="3117" spans="2:9" ht="15.75" x14ac:dyDescent="0.25">
      <c r="B3117" s="338"/>
      <c r="C3117" s="29" t="s">
        <v>2102</v>
      </c>
      <c r="D3117" s="29" t="s">
        <v>2017</v>
      </c>
      <c r="E3117" s="31"/>
      <c r="F3117" s="31"/>
      <c r="G3117" s="31"/>
      <c r="H3117" s="31"/>
      <c r="I3117" s="31"/>
    </row>
    <row r="3118" spans="2:9" ht="15.75" x14ac:dyDescent="0.25">
      <c r="B3118" s="338"/>
      <c r="C3118" s="29" t="s">
        <v>2102</v>
      </c>
      <c r="D3118" s="29" t="s">
        <v>2019</v>
      </c>
      <c r="E3118" s="31"/>
      <c r="F3118" s="31"/>
      <c r="G3118" s="31"/>
      <c r="H3118" s="31"/>
      <c r="I3118" s="31"/>
    </row>
    <row r="3119" spans="2:9" ht="15.75" x14ac:dyDescent="0.25">
      <c r="B3119" s="338"/>
      <c r="C3119" s="29" t="s">
        <v>2102</v>
      </c>
      <c r="D3119" s="29" t="s">
        <v>2021</v>
      </c>
      <c r="E3119" s="31"/>
      <c r="F3119" s="31"/>
      <c r="G3119" s="31"/>
      <c r="H3119" s="31"/>
      <c r="I3119" s="31"/>
    </row>
    <row r="3120" spans="2:9" ht="15.75" x14ac:dyDescent="0.25">
      <c r="B3120" s="338"/>
      <c r="C3120" s="29" t="s">
        <v>2102</v>
      </c>
      <c r="D3120" s="29" t="s">
        <v>2030</v>
      </c>
      <c r="E3120" s="31"/>
      <c r="F3120" s="31"/>
      <c r="G3120" s="31"/>
      <c r="H3120" s="31"/>
      <c r="I3120" s="31"/>
    </row>
    <row r="3121" spans="2:9" ht="15.75" x14ac:dyDescent="0.25">
      <c r="B3121" s="338"/>
      <c r="C3121" s="29" t="s">
        <v>2102</v>
      </c>
      <c r="D3121" s="29" t="s">
        <v>2032</v>
      </c>
      <c r="E3121" s="31"/>
      <c r="F3121" s="31"/>
      <c r="G3121" s="31"/>
      <c r="H3121" s="31"/>
      <c r="I3121" s="31"/>
    </row>
    <row r="3122" spans="2:9" ht="15.75" x14ac:dyDescent="0.25">
      <c r="B3122" s="338"/>
      <c r="C3122" s="29" t="s">
        <v>2102</v>
      </c>
      <c r="D3122" s="29" t="s">
        <v>2034</v>
      </c>
      <c r="E3122" s="31"/>
      <c r="F3122" s="31"/>
      <c r="G3122" s="31"/>
      <c r="H3122" s="31"/>
      <c r="I3122" s="31"/>
    </row>
    <row r="3123" spans="2:9" ht="15.75" x14ac:dyDescent="0.25">
      <c r="B3123" s="338"/>
      <c r="C3123" s="29" t="s">
        <v>2102</v>
      </c>
      <c r="D3123" s="29" t="s">
        <v>2036</v>
      </c>
      <c r="E3123" s="31"/>
      <c r="F3123" s="31"/>
      <c r="G3123" s="31"/>
      <c r="H3123" s="31"/>
      <c r="I3123" s="31"/>
    </row>
    <row r="3124" spans="2:9" ht="15.75" x14ac:dyDescent="0.25">
      <c r="B3124" s="338"/>
      <c r="C3124" s="29" t="s">
        <v>2102</v>
      </c>
      <c r="D3124" s="29" t="s">
        <v>2038</v>
      </c>
      <c r="E3124" s="31"/>
      <c r="F3124" s="31"/>
      <c r="G3124" s="31"/>
      <c r="H3124" s="31"/>
      <c r="I3124" s="31"/>
    </row>
    <row r="3125" spans="2:9" ht="15.75" x14ac:dyDescent="0.25">
      <c r="B3125" s="338"/>
      <c r="C3125" s="29" t="s">
        <v>2102</v>
      </c>
      <c r="D3125" s="29" t="s">
        <v>2040</v>
      </c>
      <c r="E3125" s="31"/>
      <c r="F3125" s="31"/>
      <c r="G3125" s="31"/>
      <c r="H3125" s="31"/>
      <c r="I3125" s="31"/>
    </row>
    <row r="3126" spans="2:9" ht="15.75" x14ac:dyDescent="0.25">
      <c r="B3126" s="338"/>
      <c r="C3126" s="29" t="s">
        <v>2102</v>
      </c>
      <c r="D3126" s="29" t="s">
        <v>2043</v>
      </c>
      <c r="E3126" s="31"/>
      <c r="F3126" s="31"/>
      <c r="G3126" s="31"/>
      <c r="H3126" s="31"/>
      <c r="I3126" s="31"/>
    </row>
    <row r="3127" spans="2:9" ht="15.75" x14ac:dyDescent="0.25">
      <c r="B3127" s="338"/>
      <c r="C3127" s="29" t="s">
        <v>2102</v>
      </c>
      <c r="D3127" s="29" t="s">
        <v>2059</v>
      </c>
      <c r="E3127" s="31"/>
      <c r="F3127" s="31"/>
      <c r="G3127" s="31"/>
      <c r="H3127" s="31"/>
      <c r="I3127" s="31"/>
    </row>
    <row r="3128" spans="2:9" ht="15.75" x14ac:dyDescent="0.25">
      <c r="B3128" s="338"/>
      <c r="C3128" s="29" t="s">
        <v>2102</v>
      </c>
      <c r="D3128" s="29" t="s">
        <v>2061</v>
      </c>
      <c r="E3128" s="31"/>
      <c r="F3128" s="31"/>
      <c r="G3128" s="31"/>
      <c r="H3128" s="31"/>
      <c r="I3128" s="31"/>
    </row>
    <row r="3129" spans="2:9" ht="15.75" x14ac:dyDescent="0.25">
      <c r="B3129" s="338"/>
      <c r="C3129" s="29" t="s">
        <v>2102</v>
      </c>
      <c r="D3129" s="29" t="s">
        <v>2063</v>
      </c>
      <c r="E3129" s="31"/>
      <c r="F3129" s="31"/>
      <c r="G3129" s="31"/>
      <c r="H3129" s="31"/>
      <c r="I3129" s="31"/>
    </row>
    <row r="3130" spans="2:9" ht="15.75" x14ac:dyDescent="0.25">
      <c r="B3130" s="338"/>
      <c r="C3130" s="29" t="s">
        <v>2102</v>
      </c>
      <c r="D3130" s="29" t="s">
        <v>2067</v>
      </c>
      <c r="E3130" s="31"/>
      <c r="F3130" s="31"/>
      <c r="G3130" s="31"/>
      <c r="H3130" s="31"/>
      <c r="I3130" s="31"/>
    </row>
    <row r="3131" spans="2:9" ht="15.75" x14ac:dyDescent="0.25">
      <c r="B3131" s="338"/>
      <c r="C3131" s="29" t="s">
        <v>2102</v>
      </c>
      <c r="D3131" s="29" t="s">
        <v>2069</v>
      </c>
      <c r="E3131" s="31"/>
      <c r="F3131" s="31"/>
      <c r="G3131" s="31"/>
      <c r="H3131" s="31"/>
      <c r="I3131" s="31"/>
    </row>
    <row r="3132" spans="2:9" ht="15.75" x14ac:dyDescent="0.25">
      <c r="B3132" s="338"/>
      <c r="C3132" s="29" t="s">
        <v>2102</v>
      </c>
      <c r="D3132" s="29" t="s">
        <v>2071</v>
      </c>
      <c r="E3132" s="31"/>
      <c r="F3132" s="31"/>
      <c r="G3132" s="31"/>
      <c r="H3132" s="31"/>
      <c r="I3132" s="31"/>
    </row>
    <row r="3133" spans="2:9" ht="15.75" x14ac:dyDescent="0.25">
      <c r="B3133" s="338"/>
      <c r="C3133" s="29" t="s">
        <v>2102</v>
      </c>
      <c r="D3133" s="29" t="s">
        <v>2073</v>
      </c>
      <c r="E3133" s="31"/>
      <c r="F3133" s="31"/>
      <c r="G3133" s="31"/>
      <c r="H3133" s="31"/>
      <c r="I3133" s="31"/>
    </row>
    <row r="3134" spans="2:9" ht="15.75" x14ac:dyDescent="0.25">
      <c r="B3134" s="338"/>
      <c r="C3134" s="29" t="s">
        <v>2102</v>
      </c>
      <c r="D3134" s="29" t="s">
        <v>2075</v>
      </c>
      <c r="E3134" s="31"/>
      <c r="F3134" s="31"/>
      <c r="G3134" s="31"/>
      <c r="H3134" s="31"/>
      <c r="I3134" s="31"/>
    </row>
    <row r="3135" spans="2:9" ht="15.75" x14ac:dyDescent="0.25">
      <c r="B3135" s="338"/>
      <c r="C3135" s="29" t="s">
        <v>2102</v>
      </c>
      <c r="D3135" s="29" t="s">
        <v>2077</v>
      </c>
      <c r="E3135" s="31"/>
      <c r="F3135" s="31"/>
      <c r="G3135" s="31"/>
      <c r="H3135" s="31"/>
      <c r="I3135" s="31"/>
    </row>
    <row r="3136" spans="2:9" ht="15.75" x14ac:dyDescent="0.25">
      <c r="B3136" s="338"/>
      <c r="C3136" s="29" t="s">
        <v>2102</v>
      </c>
      <c r="D3136" s="29" t="s">
        <v>2079</v>
      </c>
      <c r="E3136" s="31"/>
      <c r="F3136" s="31"/>
      <c r="G3136" s="31"/>
      <c r="H3136" s="31"/>
      <c r="I3136" s="31"/>
    </row>
    <row r="3137" spans="2:9" ht="15.75" x14ac:dyDescent="0.25">
      <c r="B3137" s="338"/>
      <c r="C3137" s="29" t="s">
        <v>2102</v>
      </c>
      <c r="D3137" s="29" t="s">
        <v>2082</v>
      </c>
      <c r="E3137" s="31"/>
      <c r="F3137" s="31"/>
      <c r="G3137" s="31"/>
      <c r="H3137" s="31"/>
      <c r="I3137" s="31"/>
    </row>
    <row r="3138" spans="2:9" ht="15.75" x14ac:dyDescent="0.25">
      <c r="B3138" s="338"/>
      <c r="C3138" s="29" t="s">
        <v>2102</v>
      </c>
      <c r="D3138" s="29" t="s">
        <v>2084</v>
      </c>
      <c r="E3138" s="31"/>
      <c r="F3138" s="31"/>
      <c r="G3138" s="31"/>
      <c r="H3138" s="31"/>
      <c r="I3138" s="31"/>
    </row>
    <row r="3139" spans="2:9" ht="15.75" x14ac:dyDescent="0.25">
      <c r="B3139" s="338"/>
      <c r="C3139" s="29" t="s">
        <v>2102</v>
      </c>
      <c r="D3139" s="29" t="s">
        <v>2089</v>
      </c>
      <c r="E3139" s="31"/>
      <c r="F3139" s="31"/>
      <c r="G3139" s="31"/>
      <c r="H3139" s="31"/>
      <c r="I3139" s="31"/>
    </row>
    <row r="3140" spans="2:9" ht="15.75" x14ac:dyDescent="0.25">
      <c r="B3140" s="338"/>
      <c r="C3140" s="29" t="s">
        <v>2102</v>
      </c>
      <c r="D3140" s="29" t="s">
        <v>2119</v>
      </c>
      <c r="E3140" s="31"/>
      <c r="F3140" s="31"/>
      <c r="G3140" s="31"/>
      <c r="H3140" s="31"/>
      <c r="I3140" s="31"/>
    </row>
    <row r="3141" spans="2:9" ht="15.75" x14ac:dyDescent="0.25">
      <c r="B3141" s="338"/>
      <c r="C3141" s="29" t="s">
        <v>2102</v>
      </c>
      <c r="D3141" s="29" t="s">
        <v>2122</v>
      </c>
      <c r="E3141" s="31"/>
      <c r="F3141" s="31"/>
      <c r="G3141" s="31"/>
      <c r="H3141" s="31"/>
      <c r="I3141" s="31"/>
    </row>
    <row r="3142" spans="2:9" ht="15.75" x14ac:dyDescent="0.25">
      <c r="B3142" s="338"/>
      <c r="C3142" s="29" t="s">
        <v>2102</v>
      </c>
      <c r="D3142" s="29" t="s">
        <v>2124</v>
      </c>
      <c r="E3142" s="31"/>
      <c r="F3142" s="31"/>
      <c r="G3142" s="31"/>
      <c r="H3142" s="31"/>
      <c r="I3142" s="31"/>
    </row>
    <row r="3143" spans="2:9" ht="15.75" x14ac:dyDescent="0.25">
      <c r="B3143" s="338"/>
      <c r="C3143" s="29" t="s">
        <v>2102</v>
      </c>
      <c r="D3143" s="29" t="s">
        <v>2129</v>
      </c>
      <c r="E3143" s="31"/>
      <c r="F3143" s="31"/>
      <c r="G3143" s="31"/>
      <c r="H3143" s="31"/>
      <c r="I3143" s="31"/>
    </row>
    <row r="3144" spans="2:9" ht="15.75" x14ac:dyDescent="0.25">
      <c r="B3144" s="338"/>
      <c r="C3144" s="29" t="s">
        <v>2102</v>
      </c>
      <c r="D3144" s="29" t="s">
        <v>2135</v>
      </c>
      <c r="E3144" s="31"/>
      <c r="F3144" s="31"/>
      <c r="G3144" s="31"/>
      <c r="H3144" s="31"/>
      <c r="I3144" s="31"/>
    </row>
    <row r="3145" spans="2:9" ht="15.75" x14ac:dyDescent="0.25">
      <c r="B3145" s="338"/>
      <c r="C3145" s="29" t="s">
        <v>2102</v>
      </c>
      <c r="D3145" s="29" t="s">
        <v>2140</v>
      </c>
      <c r="E3145" s="31"/>
      <c r="F3145" s="31"/>
      <c r="G3145" s="31"/>
      <c r="H3145" s="31"/>
      <c r="I3145" s="31"/>
    </row>
    <row r="3146" spans="2:9" ht="15.75" x14ac:dyDescent="0.25">
      <c r="B3146" s="338"/>
      <c r="C3146" s="29" t="s">
        <v>2103</v>
      </c>
      <c r="D3146" s="29" t="s">
        <v>43</v>
      </c>
      <c r="E3146" s="31"/>
      <c r="F3146" s="31"/>
      <c r="G3146" s="31"/>
      <c r="H3146" s="31"/>
      <c r="I3146" s="31"/>
    </row>
    <row r="3147" spans="2:9" ht="15.75" x14ac:dyDescent="0.25">
      <c r="B3147" s="338"/>
      <c r="C3147" s="29" t="s">
        <v>2103</v>
      </c>
      <c r="D3147" s="29" t="s">
        <v>1953</v>
      </c>
      <c r="E3147" s="31"/>
      <c r="F3147" s="31"/>
      <c r="G3147" s="31"/>
      <c r="H3147" s="31"/>
      <c r="I3147" s="31"/>
    </row>
    <row r="3148" spans="2:9" ht="15.75" x14ac:dyDescent="0.25">
      <c r="B3148" s="338"/>
      <c r="C3148" s="29" t="s">
        <v>2103</v>
      </c>
      <c r="D3148" s="29" t="s">
        <v>1726</v>
      </c>
      <c r="E3148" s="31"/>
      <c r="F3148" s="31"/>
      <c r="G3148" s="31"/>
      <c r="H3148" s="31"/>
      <c r="I3148" s="31"/>
    </row>
    <row r="3149" spans="2:9" ht="15.75" x14ac:dyDescent="0.25">
      <c r="B3149" s="338"/>
      <c r="C3149" s="29" t="s">
        <v>2103</v>
      </c>
      <c r="D3149" s="29" t="s">
        <v>1723</v>
      </c>
      <c r="E3149" s="31"/>
      <c r="F3149" s="31"/>
      <c r="G3149" s="31"/>
      <c r="H3149" s="31"/>
      <c r="I3149" s="31"/>
    </row>
    <row r="3150" spans="2:9" ht="15.75" x14ac:dyDescent="0.25">
      <c r="B3150" s="338"/>
      <c r="C3150" s="29" t="s">
        <v>2103</v>
      </c>
      <c r="D3150" s="29" t="s">
        <v>2087</v>
      </c>
      <c r="E3150" s="31"/>
      <c r="F3150" s="31"/>
      <c r="G3150" s="31"/>
      <c r="H3150" s="31"/>
      <c r="I3150" s="31"/>
    </row>
    <row r="3151" spans="2:9" ht="15.75" x14ac:dyDescent="0.25">
      <c r="B3151" s="338"/>
      <c r="C3151" s="29" t="s">
        <v>2103</v>
      </c>
      <c r="D3151" s="29" t="s">
        <v>1830</v>
      </c>
      <c r="E3151" s="31"/>
      <c r="F3151" s="31"/>
      <c r="G3151" s="31"/>
      <c r="H3151" s="31"/>
      <c r="I3151" s="31"/>
    </row>
    <row r="3152" spans="2:9" ht="15.75" x14ac:dyDescent="0.25">
      <c r="B3152" s="338"/>
      <c r="C3152" s="29" t="s">
        <v>2103</v>
      </c>
      <c r="D3152" s="29" t="s">
        <v>1754</v>
      </c>
      <c r="E3152" s="31"/>
      <c r="F3152" s="31"/>
      <c r="G3152" s="31"/>
      <c r="H3152" s="31"/>
      <c r="I3152" s="31"/>
    </row>
    <row r="3153" spans="2:9" ht="15.75" x14ac:dyDescent="0.25">
      <c r="B3153" s="338"/>
      <c r="C3153" s="29" t="s">
        <v>2103</v>
      </c>
      <c r="D3153" s="29" t="s">
        <v>1901</v>
      </c>
      <c r="E3153" s="31"/>
      <c r="F3153" s="31"/>
      <c r="G3153" s="31"/>
      <c r="H3153" s="31"/>
      <c r="I3153" s="31"/>
    </row>
    <row r="3154" spans="2:9" ht="15.75" x14ac:dyDescent="0.25">
      <c r="B3154" s="338"/>
      <c r="C3154" s="29" t="s">
        <v>2103</v>
      </c>
      <c r="D3154" s="29" t="s">
        <v>2085</v>
      </c>
      <c r="E3154" s="31"/>
      <c r="F3154" s="31"/>
      <c r="G3154" s="31"/>
      <c r="H3154" s="31"/>
      <c r="I3154" s="31"/>
    </row>
    <row r="3155" spans="2:9" ht="15.75" x14ac:dyDescent="0.25">
      <c r="B3155" s="338"/>
      <c r="C3155" s="29" t="s">
        <v>2103</v>
      </c>
      <c r="D3155" s="29" t="s">
        <v>1951</v>
      </c>
      <c r="E3155" s="31"/>
      <c r="F3155" s="31"/>
      <c r="G3155" s="31"/>
      <c r="H3155" s="31"/>
      <c r="I3155" s="31"/>
    </row>
    <row r="3156" spans="2:9" ht="15.75" x14ac:dyDescent="0.25">
      <c r="B3156" s="338"/>
      <c r="C3156" s="29" t="s">
        <v>2103</v>
      </c>
      <c r="D3156" s="29" t="s">
        <v>2056</v>
      </c>
      <c r="E3156" s="31"/>
      <c r="F3156" s="31"/>
      <c r="G3156" s="31"/>
      <c r="H3156" s="31"/>
      <c r="I3156" s="31"/>
    </row>
    <row r="3157" spans="2:9" ht="15.75" x14ac:dyDescent="0.25">
      <c r="B3157" s="338"/>
      <c r="C3157" s="29" t="s">
        <v>2103</v>
      </c>
      <c r="D3157" s="29" t="s">
        <v>2131</v>
      </c>
      <c r="E3157" s="31"/>
      <c r="F3157" s="31"/>
      <c r="G3157" s="31"/>
      <c r="H3157" s="31"/>
      <c r="I3157" s="31"/>
    </row>
    <row r="3158" spans="2:9" ht="15.75" x14ac:dyDescent="0.25">
      <c r="B3158" s="338"/>
      <c r="C3158" s="29" t="s">
        <v>2103</v>
      </c>
      <c r="D3158" s="29" t="s">
        <v>2065</v>
      </c>
      <c r="E3158" s="31"/>
      <c r="F3158" s="31"/>
      <c r="G3158" s="31"/>
      <c r="H3158" s="31"/>
      <c r="I3158" s="31"/>
    </row>
    <row r="3159" spans="2:9" ht="15.75" x14ac:dyDescent="0.25">
      <c r="B3159" s="338"/>
      <c r="C3159" s="29" t="s">
        <v>2103</v>
      </c>
      <c r="D3159" s="29" t="s">
        <v>2090</v>
      </c>
      <c r="E3159" s="31"/>
      <c r="F3159" s="31"/>
      <c r="G3159" s="31"/>
      <c r="H3159" s="31"/>
      <c r="I3159" s="31"/>
    </row>
    <row r="3160" spans="2:9" ht="15.75" x14ac:dyDescent="0.25">
      <c r="B3160" s="338"/>
      <c r="C3160" s="29" t="s">
        <v>2103</v>
      </c>
      <c r="D3160" s="29" t="s">
        <v>1960</v>
      </c>
      <c r="E3160" s="31"/>
      <c r="F3160" s="31"/>
      <c r="G3160" s="31"/>
      <c r="H3160" s="31"/>
      <c r="I3160" s="31"/>
    </row>
    <row r="3161" spans="2:9" ht="15.75" x14ac:dyDescent="0.25">
      <c r="B3161" s="338"/>
      <c r="C3161" s="29" t="s">
        <v>2103</v>
      </c>
      <c r="D3161" s="29" t="s">
        <v>2028</v>
      </c>
      <c r="E3161" s="31"/>
      <c r="F3161" s="31"/>
      <c r="G3161" s="31"/>
      <c r="H3161" s="31"/>
      <c r="I3161" s="31"/>
    </row>
    <row r="3162" spans="2:9" ht="15.75" x14ac:dyDescent="0.25">
      <c r="B3162" s="338"/>
      <c r="C3162" s="29" t="s">
        <v>2103</v>
      </c>
      <c r="D3162" s="29" t="s">
        <v>1963</v>
      </c>
      <c r="E3162" s="31"/>
      <c r="F3162" s="31"/>
      <c r="G3162" s="31"/>
      <c r="H3162" s="31"/>
      <c r="I3162" s="31"/>
    </row>
    <row r="3163" spans="2:9" ht="15.75" x14ac:dyDescent="0.25">
      <c r="B3163" s="338"/>
      <c r="C3163" s="29" t="s">
        <v>2103</v>
      </c>
      <c r="D3163" s="29" t="s">
        <v>1965</v>
      </c>
      <c r="E3163" s="31"/>
      <c r="F3163" s="31"/>
      <c r="G3163" s="31"/>
      <c r="H3163" s="31"/>
      <c r="I3163" s="31"/>
    </row>
    <row r="3164" spans="2:9" ht="15.75" x14ac:dyDescent="0.25">
      <c r="B3164" s="338"/>
      <c r="C3164" s="29" t="s">
        <v>2103</v>
      </c>
      <c r="D3164" s="29" t="s">
        <v>1971</v>
      </c>
      <c r="E3164" s="31"/>
      <c r="F3164" s="31"/>
      <c r="G3164" s="31"/>
      <c r="H3164" s="31"/>
      <c r="I3164" s="31"/>
    </row>
    <row r="3165" spans="2:9" ht="15.75" x14ac:dyDescent="0.25">
      <c r="B3165" s="338"/>
      <c r="C3165" s="29" t="s">
        <v>2103</v>
      </c>
      <c r="D3165" s="29" t="s">
        <v>1975</v>
      </c>
      <c r="E3165" s="31"/>
      <c r="F3165" s="31"/>
      <c r="G3165" s="31"/>
      <c r="H3165" s="31"/>
      <c r="I3165" s="31"/>
    </row>
    <row r="3166" spans="2:9" ht="15.75" x14ac:dyDescent="0.25">
      <c r="B3166" s="338"/>
      <c r="C3166" s="29" t="s">
        <v>2103</v>
      </c>
      <c r="D3166" s="29" t="s">
        <v>2113</v>
      </c>
      <c r="E3166" s="31"/>
      <c r="F3166" s="31"/>
      <c r="G3166" s="31"/>
      <c r="H3166" s="31"/>
      <c r="I3166" s="31"/>
    </row>
    <row r="3167" spans="2:9" ht="15.75" x14ac:dyDescent="0.25">
      <c r="B3167" s="338"/>
      <c r="C3167" s="29" t="s">
        <v>2103</v>
      </c>
      <c r="D3167" s="29" t="s">
        <v>1980</v>
      </c>
      <c r="E3167" s="31"/>
      <c r="F3167" s="31"/>
      <c r="G3167" s="31"/>
      <c r="H3167" s="31"/>
      <c r="I3167" s="31"/>
    </row>
    <row r="3168" spans="2:9" ht="15.75" x14ac:dyDescent="0.25">
      <c r="B3168" s="338"/>
      <c r="C3168" s="29" t="s">
        <v>2103</v>
      </c>
      <c r="D3168" s="29" t="s">
        <v>1982</v>
      </c>
      <c r="E3168" s="31"/>
      <c r="F3168" s="31"/>
      <c r="G3168" s="31"/>
      <c r="H3168" s="31"/>
      <c r="I3168" s="31"/>
    </row>
    <row r="3169" spans="2:9" ht="15.75" x14ac:dyDescent="0.25">
      <c r="B3169" s="338"/>
      <c r="C3169" s="29" t="s">
        <v>2103</v>
      </c>
      <c r="D3169" s="29" t="s">
        <v>1987</v>
      </c>
      <c r="E3169" s="31"/>
      <c r="F3169" s="31"/>
      <c r="G3169" s="31"/>
      <c r="H3169" s="31"/>
      <c r="I3169" s="31"/>
    </row>
    <row r="3170" spans="2:9" ht="15.75" x14ac:dyDescent="0.25">
      <c r="B3170" s="338"/>
      <c r="C3170" s="29" t="s">
        <v>2103</v>
      </c>
      <c r="D3170" s="29" t="s">
        <v>1990</v>
      </c>
      <c r="E3170" s="31"/>
      <c r="F3170" s="31"/>
      <c r="G3170" s="31"/>
      <c r="H3170" s="31"/>
      <c r="I3170" s="31"/>
    </row>
    <row r="3171" spans="2:9" ht="15.75" x14ac:dyDescent="0.25">
      <c r="B3171" s="338"/>
      <c r="C3171" s="29" t="s">
        <v>2103</v>
      </c>
      <c r="D3171" s="29" t="s">
        <v>2115</v>
      </c>
      <c r="E3171" s="31"/>
      <c r="F3171" s="31"/>
      <c r="G3171" s="31"/>
      <c r="H3171" s="31"/>
      <c r="I3171" s="31"/>
    </row>
    <row r="3172" spans="2:9" ht="15.75" x14ac:dyDescent="0.25">
      <c r="B3172" s="338"/>
      <c r="C3172" s="29" t="s">
        <v>2103</v>
      </c>
      <c r="D3172" s="29" t="s">
        <v>1992</v>
      </c>
      <c r="E3172" s="31"/>
      <c r="F3172" s="31"/>
      <c r="G3172" s="31"/>
      <c r="H3172" s="31"/>
      <c r="I3172" s="31"/>
    </row>
    <row r="3173" spans="2:9" ht="15.75" x14ac:dyDescent="0.25">
      <c r="B3173" s="338"/>
      <c r="C3173" s="29" t="s">
        <v>2103</v>
      </c>
      <c r="D3173" s="29" t="s">
        <v>1997</v>
      </c>
      <c r="E3173" s="31"/>
      <c r="F3173" s="31"/>
      <c r="G3173" s="31"/>
      <c r="H3173" s="31"/>
      <c r="I3173" s="31"/>
    </row>
    <row r="3174" spans="2:9" ht="15.75" x14ac:dyDescent="0.25">
      <c r="B3174" s="338"/>
      <c r="C3174" s="29" t="s">
        <v>2103</v>
      </c>
      <c r="D3174" s="29" t="s">
        <v>2000</v>
      </c>
      <c r="E3174" s="31"/>
      <c r="F3174" s="31"/>
      <c r="G3174" s="31"/>
      <c r="H3174" s="31"/>
      <c r="I3174" s="31"/>
    </row>
    <row r="3175" spans="2:9" ht="15.75" x14ac:dyDescent="0.25">
      <c r="B3175" s="338"/>
      <c r="C3175" s="29" t="s">
        <v>2103</v>
      </c>
      <c r="D3175" s="29" t="s">
        <v>2002</v>
      </c>
      <c r="E3175" s="31"/>
      <c r="F3175" s="31"/>
      <c r="G3175" s="31"/>
      <c r="H3175" s="31"/>
      <c r="I3175" s="31"/>
    </row>
    <row r="3176" spans="2:9" ht="15.75" x14ac:dyDescent="0.25">
      <c r="B3176" s="338"/>
      <c r="C3176" s="29" t="s">
        <v>2103</v>
      </c>
      <c r="D3176" s="29" t="s">
        <v>2004</v>
      </c>
      <c r="E3176" s="31"/>
      <c r="F3176" s="31"/>
      <c r="G3176" s="31"/>
      <c r="H3176" s="31"/>
      <c r="I3176" s="31"/>
    </row>
    <row r="3177" spans="2:9" ht="15.75" x14ac:dyDescent="0.25">
      <c r="B3177" s="338"/>
      <c r="C3177" s="29" t="s">
        <v>2103</v>
      </c>
      <c r="D3177" s="29" t="s">
        <v>2006</v>
      </c>
      <c r="E3177" s="31"/>
      <c r="F3177" s="31"/>
      <c r="G3177" s="31"/>
      <c r="H3177" s="31"/>
      <c r="I3177" s="31"/>
    </row>
    <row r="3178" spans="2:9" ht="15.75" x14ac:dyDescent="0.25">
      <c r="B3178" s="338"/>
      <c r="C3178" s="29" t="s">
        <v>2103</v>
      </c>
      <c r="D3178" s="29" t="s">
        <v>2133</v>
      </c>
      <c r="E3178" s="31"/>
      <c r="F3178" s="31"/>
      <c r="G3178" s="31"/>
      <c r="H3178" s="31"/>
      <c r="I3178" s="31"/>
    </row>
    <row r="3179" spans="2:9" ht="15.75" x14ac:dyDescent="0.25">
      <c r="B3179" s="338"/>
      <c r="C3179" s="29" t="s">
        <v>2103</v>
      </c>
      <c r="D3179" s="29" t="s">
        <v>2137</v>
      </c>
      <c r="E3179" s="31"/>
      <c r="F3179" s="31"/>
      <c r="G3179" s="31"/>
      <c r="H3179" s="31"/>
      <c r="I3179" s="31"/>
    </row>
    <row r="3180" spans="2:9" ht="15.75" x14ac:dyDescent="0.25">
      <c r="B3180" s="338"/>
      <c r="C3180" s="29" t="s">
        <v>2103</v>
      </c>
      <c r="D3180" s="29" t="s">
        <v>2015</v>
      </c>
      <c r="E3180" s="31"/>
      <c r="F3180" s="31"/>
      <c r="G3180" s="31"/>
      <c r="H3180" s="31"/>
      <c r="I3180" s="31"/>
    </row>
    <row r="3181" spans="2:9" ht="15.75" x14ac:dyDescent="0.25">
      <c r="B3181" s="338"/>
      <c r="C3181" s="29" t="s">
        <v>2103</v>
      </c>
      <c r="D3181" s="29" t="s">
        <v>2017</v>
      </c>
      <c r="E3181" s="31"/>
      <c r="F3181" s="31"/>
      <c r="G3181" s="31"/>
      <c r="H3181" s="31"/>
      <c r="I3181" s="31"/>
    </row>
    <row r="3182" spans="2:9" ht="15.75" x14ac:dyDescent="0.25">
      <c r="B3182" s="338"/>
      <c r="C3182" s="29" t="s">
        <v>2103</v>
      </c>
      <c r="D3182" s="29" t="s">
        <v>2019</v>
      </c>
      <c r="E3182" s="31"/>
      <c r="F3182" s="31"/>
      <c r="G3182" s="31"/>
      <c r="H3182" s="31"/>
      <c r="I3182" s="31"/>
    </row>
    <row r="3183" spans="2:9" ht="15.75" x14ac:dyDescent="0.25">
      <c r="B3183" s="338"/>
      <c r="C3183" s="29" t="s">
        <v>2103</v>
      </c>
      <c r="D3183" s="29" t="s">
        <v>2021</v>
      </c>
      <c r="E3183" s="31"/>
      <c r="F3183" s="31"/>
      <c r="G3183" s="31"/>
      <c r="H3183" s="31"/>
      <c r="I3183" s="31"/>
    </row>
    <row r="3184" spans="2:9" ht="15.75" x14ac:dyDescent="0.25">
      <c r="B3184" s="338"/>
      <c r="C3184" s="29" t="s">
        <v>2103</v>
      </c>
      <c r="D3184" s="29" t="s">
        <v>2030</v>
      </c>
      <c r="E3184" s="31"/>
      <c r="F3184" s="31"/>
      <c r="G3184" s="31"/>
      <c r="H3184" s="31"/>
      <c r="I3184" s="31"/>
    </row>
    <row r="3185" spans="2:9" ht="15.75" x14ac:dyDescent="0.25">
      <c r="B3185" s="338"/>
      <c r="C3185" s="29" t="s">
        <v>2103</v>
      </c>
      <c r="D3185" s="29" t="s">
        <v>2032</v>
      </c>
      <c r="E3185" s="31"/>
      <c r="F3185" s="31"/>
      <c r="G3185" s="31"/>
      <c r="H3185" s="31"/>
      <c r="I3185" s="31"/>
    </row>
    <row r="3186" spans="2:9" ht="15.75" x14ac:dyDescent="0.25">
      <c r="B3186" s="338"/>
      <c r="C3186" s="29" t="s">
        <v>2103</v>
      </c>
      <c r="D3186" s="29" t="s">
        <v>2034</v>
      </c>
      <c r="E3186" s="31"/>
      <c r="F3186" s="31"/>
      <c r="G3186" s="31"/>
      <c r="H3186" s="31"/>
      <c r="I3186" s="31"/>
    </row>
    <row r="3187" spans="2:9" ht="15.75" x14ac:dyDescent="0.25">
      <c r="B3187" s="338"/>
      <c r="C3187" s="29" t="s">
        <v>2103</v>
      </c>
      <c r="D3187" s="29" t="s">
        <v>2036</v>
      </c>
      <c r="E3187" s="31"/>
      <c r="F3187" s="31"/>
      <c r="G3187" s="31"/>
      <c r="H3187" s="31"/>
      <c r="I3187" s="31"/>
    </row>
    <row r="3188" spans="2:9" ht="15.75" x14ac:dyDescent="0.25">
      <c r="B3188" s="338"/>
      <c r="C3188" s="29" t="s">
        <v>2103</v>
      </c>
      <c r="D3188" s="29" t="s">
        <v>2038</v>
      </c>
      <c r="E3188" s="31"/>
      <c r="F3188" s="31"/>
      <c r="G3188" s="31"/>
      <c r="H3188" s="31"/>
      <c r="I3188" s="31"/>
    </row>
    <row r="3189" spans="2:9" ht="15.75" x14ac:dyDescent="0.25">
      <c r="B3189" s="338"/>
      <c r="C3189" s="29" t="s">
        <v>2103</v>
      </c>
      <c r="D3189" s="29" t="s">
        <v>2040</v>
      </c>
      <c r="E3189" s="31"/>
      <c r="F3189" s="31"/>
      <c r="G3189" s="31"/>
      <c r="H3189" s="31"/>
      <c r="I3189" s="31"/>
    </row>
    <row r="3190" spans="2:9" ht="15.75" x14ac:dyDescent="0.25">
      <c r="B3190" s="338"/>
      <c r="C3190" s="29" t="s">
        <v>2103</v>
      </c>
      <c r="D3190" s="29" t="s">
        <v>2043</v>
      </c>
      <c r="E3190" s="31"/>
      <c r="F3190" s="31"/>
      <c r="G3190" s="31"/>
      <c r="H3190" s="31"/>
      <c r="I3190" s="31"/>
    </row>
    <row r="3191" spans="2:9" ht="15.75" x14ac:dyDescent="0.25">
      <c r="B3191" s="338"/>
      <c r="C3191" s="29" t="s">
        <v>2103</v>
      </c>
      <c r="D3191" s="29" t="s">
        <v>2059</v>
      </c>
      <c r="E3191" s="31"/>
      <c r="F3191" s="31"/>
      <c r="G3191" s="31"/>
      <c r="H3191" s="31"/>
      <c r="I3191" s="31"/>
    </row>
    <row r="3192" spans="2:9" ht="15.75" x14ac:dyDescent="0.25">
      <c r="B3192" s="338"/>
      <c r="C3192" s="29" t="s">
        <v>2103</v>
      </c>
      <c r="D3192" s="29" t="s">
        <v>2061</v>
      </c>
      <c r="E3192" s="31"/>
      <c r="F3192" s="31"/>
      <c r="G3192" s="31"/>
      <c r="H3192" s="31"/>
      <c r="I3192" s="31"/>
    </row>
    <row r="3193" spans="2:9" ht="15.75" x14ac:dyDescent="0.25">
      <c r="B3193" s="338"/>
      <c r="C3193" s="29" t="s">
        <v>2103</v>
      </c>
      <c r="D3193" s="29" t="s">
        <v>2063</v>
      </c>
      <c r="E3193" s="31"/>
      <c r="F3193" s="31"/>
      <c r="G3193" s="31"/>
      <c r="H3193" s="31"/>
      <c r="I3193" s="31"/>
    </row>
    <row r="3194" spans="2:9" ht="15.75" x14ac:dyDescent="0.25">
      <c r="B3194" s="338"/>
      <c r="C3194" s="29" t="s">
        <v>2103</v>
      </c>
      <c r="D3194" s="29" t="s">
        <v>2067</v>
      </c>
      <c r="E3194" s="31"/>
      <c r="F3194" s="31"/>
      <c r="G3194" s="31"/>
      <c r="H3194" s="31"/>
      <c r="I3194" s="31"/>
    </row>
    <row r="3195" spans="2:9" ht="15.75" x14ac:dyDescent="0.25">
      <c r="B3195" s="338"/>
      <c r="C3195" s="29" t="s">
        <v>2103</v>
      </c>
      <c r="D3195" s="29" t="s">
        <v>2069</v>
      </c>
      <c r="E3195" s="31"/>
      <c r="F3195" s="31"/>
      <c r="G3195" s="31"/>
      <c r="H3195" s="31"/>
      <c r="I3195" s="31"/>
    </row>
    <row r="3196" spans="2:9" ht="15.75" x14ac:dyDescent="0.25">
      <c r="B3196" s="338"/>
      <c r="C3196" s="29" t="s">
        <v>2103</v>
      </c>
      <c r="D3196" s="29" t="s">
        <v>2071</v>
      </c>
      <c r="E3196" s="31"/>
      <c r="F3196" s="31"/>
      <c r="G3196" s="31"/>
      <c r="H3196" s="31"/>
      <c r="I3196" s="31"/>
    </row>
    <row r="3197" spans="2:9" ht="15.75" x14ac:dyDescent="0.25">
      <c r="B3197" s="338"/>
      <c r="C3197" s="29" t="s">
        <v>2103</v>
      </c>
      <c r="D3197" s="29" t="s">
        <v>2073</v>
      </c>
      <c r="E3197" s="31"/>
      <c r="F3197" s="31"/>
      <c r="G3197" s="31"/>
      <c r="H3197" s="31"/>
      <c r="I3197" s="31"/>
    </row>
    <row r="3198" spans="2:9" ht="15.75" x14ac:dyDescent="0.25">
      <c r="B3198" s="338"/>
      <c r="C3198" s="29" t="s">
        <v>2103</v>
      </c>
      <c r="D3198" s="29" t="s">
        <v>2075</v>
      </c>
      <c r="E3198" s="31"/>
      <c r="F3198" s="31"/>
      <c r="G3198" s="31"/>
      <c r="H3198" s="31"/>
      <c r="I3198" s="31"/>
    </row>
    <row r="3199" spans="2:9" ht="15.75" x14ac:dyDescent="0.25">
      <c r="B3199" s="338"/>
      <c r="C3199" s="29" t="s">
        <v>2103</v>
      </c>
      <c r="D3199" s="29" t="s">
        <v>2077</v>
      </c>
      <c r="E3199" s="31"/>
      <c r="F3199" s="31"/>
      <c r="G3199" s="31"/>
      <c r="H3199" s="31"/>
      <c r="I3199" s="31"/>
    </row>
    <row r="3200" spans="2:9" ht="15.75" x14ac:dyDescent="0.25">
      <c r="B3200" s="338"/>
      <c r="C3200" s="29" t="s">
        <v>2103</v>
      </c>
      <c r="D3200" s="29" t="s">
        <v>2079</v>
      </c>
      <c r="E3200" s="31"/>
      <c r="F3200" s="31"/>
      <c r="G3200" s="31"/>
      <c r="H3200" s="31"/>
      <c r="I3200" s="31"/>
    </row>
    <row r="3201" spans="2:9" ht="15.75" x14ac:dyDescent="0.25">
      <c r="B3201" s="338"/>
      <c r="C3201" s="29" t="s">
        <v>2103</v>
      </c>
      <c r="D3201" s="29" t="s">
        <v>2082</v>
      </c>
      <c r="E3201" s="31"/>
      <c r="F3201" s="31"/>
      <c r="G3201" s="31"/>
      <c r="H3201" s="31"/>
      <c r="I3201" s="31"/>
    </row>
    <row r="3202" spans="2:9" ht="15.75" x14ac:dyDescent="0.25">
      <c r="B3202" s="338"/>
      <c r="C3202" s="29" t="s">
        <v>2103</v>
      </c>
      <c r="D3202" s="29" t="s">
        <v>2084</v>
      </c>
      <c r="E3202" s="31"/>
      <c r="F3202" s="31"/>
      <c r="G3202" s="31"/>
      <c r="H3202" s="31"/>
      <c r="I3202" s="31"/>
    </row>
    <row r="3203" spans="2:9" ht="15.75" x14ac:dyDescent="0.25">
      <c r="B3203" s="338"/>
      <c r="C3203" s="29" t="s">
        <v>2103</v>
      </c>
      <c r="D3203" s="29" t="s">
        <v>2089</v>
      </c>
      <c r="E3203" s="31"/>
      <c r="F3203" s="31"/>
      <c r="G3203" s="31"/>
      <c r="H3203" s="31"/>
      <c r="I3203" s="31"/>
    </row>
    <row r="3204" spans="2:9" ht="15.75" x14ac:dyDescent="0.25">
      <c r="B3204" s="338"/>
      <c r="C3204" s="29" t="s">
        <v>2103</v>
      </c>
      <c r="D3204" s="29" t="s">
        <v>2119</v>
      </c>
      <c r="E3204" s="31"/>
      <c r="F3204" s="31"/>
      <c r="G3204" s="31"/>
      <c r="H3204" s="31"/>
      <c r="I3204" s="31"/>
    </row>
    <row r="3205" spans="2:9" ht="15.75" x14ac:dyDescent="0.25">
      <c r="B3205" s="338"/>
      <c r="C3205" s="29" t="s">
        <v>2103</v>
      </c>
      <c r="D3205" s="29" t="s">
        <v>2122</v>
      </c>
      <c r="E3205" s="31"/>
      <c r="F3205" s="31"/>
      <c r="G3205" s="31"/>
      <c r="H3205" s="31"/>
      <c r="I3205" s="31"/>
    </row>
    <row r="3206" spans="2:9" ht="15.75" x14ac:dyDescent="0.25">
      <c r="B3206" s="338"/>
      <c r="C3206" s="29" t="s">
        <v>2103</v>
      </c>
      <c r="D3206" s="29" t="s">
        <v>2124</v>
      </c>
      <c r="E3206" s="31"/>
      <c r="F3206" s="31"/>
      <c r="G3206" s="31"/>
      <c r="H3206" s="31"/>
      <c r="I3206" s="31"/>
    </row>
    <row r="3207" spans="2:9" ht="15.75" x14ac:dyDescent="0.25">
      <c r="B3207" s="338"/>
      <c r="C3207" s="29" t="s">
        <v>2103</v>
      </c>
      <c r="D3207" s="29" t="s">
        <v>2129</v>
      </c>
      <c r="E3207" s="31"/>
      <c r="F3207" s="31"/>
      <c r="G3207" s="31"/>
      <c r="H3207" s="31"/>
      <c r="I3207" s="31"/>
    </row>
    <row r="3208" spans="2:9" ht="15.75" x14ac:dyDescent="0.25">
      <c r="B3208" s="338"/>
      <c r="C3208" s="29" t="s">
        <v>2103</v>
      </c>
      <c r="D3208" s="29" t="s">
        <v>2135</v>
      </c>
      <c r="E3208" s="31"/>
      <c r="F3208" s="31"/>
      <c r="G3208" s="31"/>
      <c r="H3208" s="31"/>
      <c r="I3208" s="31"/>
    </row>
    <row r="3209" spans="2:9" ht="15.75" x14ac:dyDescent="0.25">
      <c r="B3209" s="338"/>
      <c r="C3209" s="29" t="s">
        <v>2103</v>
      </c>
      <c r="D3209" s="29" t="s">
        <v>2140</v>
      </c>
      <c r="E3209" s="31"/>
      <c r="F3209" s="31"/>
      <c r="G3209" s="31"/>
      <c r="H3209" s="31"/>
      <c r="I3209" s="31"/>
    </row>
    <row r="3210" spans="2:9" ht="15.75" x14ac:dyDescent="0.25">
      <c r="B3210" s="338"/>
      <c r="C3210" s="29" t="s">
        <v>2104</v>
      </c>
      <c r="D3210" s="29" t="s">
        <v>43</v>
      </c>
      <c r="E3210" s="31"/>
      <c r="F3210" s="31"/>
      <c r="G3210" s="31"/>
      <c r="H3210" s="31"/>
      <c r="I3210" s="31"/>
    </row>
    <row r="3211" spans="2:9" ht="15.75" x14ac:dyDescent="0.25">
      <c r="B3211" s="338"/>
      <c r="C3211" s="29" t="s">
        <v>2104</v>
      </c>
      <c r="D3211" s="29" t="s">
        <v>1953</v>
      </c>
      <c r="E3211" s="31"/>
      <c r="F3211" s="31"/>
      <c r="G3211" s="31"/>
      <c r="H3211" s="31"/>
      <c r="I3211" s="31"/>
    </row>
    <row r="3212" spans="2:9" ht="15.75" x14ac:dyDescent="0.25">
      <c r="B3212" s="338"/>
      <c r="C3212" s="29" t="s">
        <v>2104</v>
      </c>
      <c r="D3212" s="29" t="s">
        <v>1726</v>
      </c>
      <c r="E3212" s="31"/>
      <c r="F3212" s="31"/>
      <c r="G3212" s="31"/>
      <c r="H3212" s="31"/>
      <c r="I3212" s="31"/>
    </row>
    <row r="3213" spans="2:9" ht="15.75" x14ac:dyDescent="0.25">
      <c r="B3213" s="338"/>
      <c r="C3213" s="29" t="s">
        <v>2104</v>
      </c>
      <c r="D3213" s="29" t="s">
        <v>1723</v>
      </c>
      <c r="E3213" s="31"/>
      <c r="F3213" s="31"/>
      <c r="G3213" s="31"/>
      <c r="H3213" s="31"/>
      <c r="I3213" s="31"/>
    </row>
    <row r="3214" spans="2:9" ht="15.75" x14ac:dyDescent="0.25">
      <c r="B3214" s="338"/>
      <c r="C3214" s="29" t="s">
        <v>2104</v>
      </c>
      <c r="D3214" s="29" t="s">
        <v>2087</v>
      </c>
      <c r="E3214" s="31"/>
      <c r="F3214" s="31"/>
      <c r="G3214" s="31"/>
      <c r="H3214" s="31"/>
      <c r="I3214" s="31"/>
    </row>
    <row r="3215" spans="2:9" ht="15.75" x14ac:dyDescent="0.25">
      <c r="B3215" s="338"/>
      <c r="C3215" s="29" t="s">
        <v>2104</v>
      </c>
      <c r="D3215" s="29" t="s">
        <v>1830</v>
      </c>
      <c r="E3215" s="31"/>
      <c r="F3215" s="31"/>
      <c r="G3215" s="31"/>
      <c r="H3215" s="31"/>
      <c r="I3215" s="31"/>
    </row>
    <row r="3216" spans="2:9" ht="15.75" x14ac:dyDescent="0.25">
      <c r="B3216" s="338"/>
      <c r="C3216" s="29" t="s">
        <v>2104</v>
      </c>
      <c r="D3216" s="29" t="s">
        <v>1754</v>
      </c>
      <c r="E3216" s="31"/>
      <c r="F3216" s="31"/>
      <c r="G3216" s="31"/>
      <c r="H3216" s="31"/>
      <c r="I3216" s="31"/>
    </row>
    <row r="3217" spans="2:9" ht="15.75" x14ac:dyDescent="0.25">
      <c r="B3217" s="338"/>
      <c r="C3217" s="29" t="s">
        <v>2104</v>
      </c>
      <c r="D3217" s="29" t="s">
        <v>1901</v>
      </c>
      <c r="E3217" s="31"/>
      <c r="F3217" s="31"/>
      <c r="G3217" s="31"/>
      <c r="H3217" s="31"/>
      <c r="I3217" s="31"/>
    </row>
    <row r="3218" spans="2:9" ht="15.75" x14ac:dyDescent="0.25">
      <c r="B3218" s="338"/>
      <c r="C3218" s="29" t="s">
        <v>2104</v>
      </c>
      <c r="D3218" s="29" t="s">
        <v>2085</v>
      </c>
      <c r="E3218" s="31"/>
      <c r="F3218" s="31"/>
      <c r="G3218" s="31"/>
      <c r="H3218" s="31"/>
      <c r="I3218" s="31"/>
    </row>
    <row r="3219" spans="2:9" ht="15.75" x14ac:dyDescent="0.25">
      <c r="B3219" s="338"/>
      <c r="C3219" s="29" t="s">
        <v>2104</v>
      </c>
      <c r="D3219" s="29" t="s">
        <v>1951</v>
      </c>
      <c r="E3219" s="31"/>
      <c r="F3219" s="31"/>
      <c r="G3219" s="31"/>
      <c r="H3219" s="31"/>
      <c r="I3219" s="31"/>
    </row>
    <row r="3220" spans="2:9" ht="15.75" x14ac:dyDescent="0.25">
      <c r="B3220" s="338"/>
      <c r="C3220" s="29" t="s">
        <v>2104</v>
      </c>
      <c r="D3220" s="29" t="s">
        <v>2056</v>
      </c>
      <c r="E3220" s="31"/>
      <c r="F3220" s="31"/>
      <c r="G3220" s="31"/>
      <c r="H3220" s="31"/>
      <c r="I3220" s="31"/>
    </row>
    <row r="3221" spans="2:9" ht="15.75" x14ac:dyDescent="0.25">
      <c r="B3221" s="338"/>
      <c r="C3221" s="29" t="s">
        <v>2104</v>
      </c>
      <c r="D3221" s="29" t="s">
        <v>2131</v>
      </c>
      <c r="E3221" s="31"/>
      <c r="F3221" s="31"/>
      <c r="G3221" s="31"/>
      <c r="H3221" s="31"/>
      <c r="I3221" s="31"/>
    </row>
    <row r="3222" spans="2:9" ht="15.75" x14ac:dyDescent="0.25">
      <c r="B3222" s="338"/>
      <c r="C3222" s="29" t="s">
        <v>2104</v>
      </c>
      <c r="D3222" s="29" t="s">
        <v>2065</v>
      </c>
      <c r="E3222" s="31"/>
      <c r="F3222" s="31"/>
      <c r="G3222" s="31"/>
      <c r="H3222" s="31"/>
      <c r="I3222" s="31"/>
    </row>
    <row r="3223" spans="2:9" ht="15.75" x14ac:dyDescent="0.25">
      <c r="B3223" s="338"/>
      <c r="C3223" s="29" t="s">
        <v>2104</v>
      </c>
      <c r="D3223" s="29" t="s">
        <v>2090</v>
      </c>
      <c r="E3223" s="31"/>
      <c r="F3223" s="31"/>
      <c r="G3223" s="31"/>
      <c r="H3223" s="31"/>
      <c r="I3223" s="31"/>
    </row>
    <row r="3224" spans="2:9" ht="15.75" x14ac:dyDescent="0.25">
      <c r="B3224" s="338"/>
      <c r="C3224" s="29" t="s">
        <v>2104</v>
      </c>
      <c r="D3224" s="29" t="s">
        <v>1960</v>
      </c>
      <c r="E3224" s="31"/>
      <c r="F3224" s="31"/>
      <c r="G3224" s="31"/>
      <c r="H3224" s="31"/>
      <c r="I3224" s="31"/>
    </row>
    <row r="3225" spans="2:9" ht="15.75" x14ac:dyDescent="0.25">
      <c r="B3225" s="338"/>
      <c r="C3225" s="29" t="s">
        <v>2104</v>
      </c>
      <c r="D3225" s="29" t="s">
        <v>2028</v>
      </c>
      <c r="E3225" s="31"/>
      <c r="F3225" s="31"/>
      <c r="G3225" s="31"/>
      <c r="H3225" s="31"/>
      <c r="I3225" s="31"/>
    </row>
    <row r="3226" spans="2:9" ht="15.75" x14ac:dyDescent="0.25">
      <c r="B3226" s="338"/>
      <c r="C3226" s="29" t="s">
        <v>2104</v>
      </c>
      <c r="D3226" s="29" t="s">
        <v>1963</v>
      </c>
      <c r="E3226" s="31"/>
      <c r="F3226" s="31"/>
      <c r="G3226" s="31"/>
      <c r="H3226" s="31"/>
      <c r="I3226" s="31"/>
    </row>
    <row r="3227" spans="2:9" ht="15.75" x14ac:dyDescent="0.25">
      <c r="B3227" s="338"/>
      <c r="C3227" s="29" t="s">
        <v>2104</v>
      </c>
      <c r="D3227" s="29" t="s">
        <v>1965</v>
      </c>
      <c r="E3227" s="31"/>
      <c r="F3227" s="31"/>
      <c r="G3227" s="31"/>
      <c r="H3227" s="31"/>
      <c r="I3227" s="31"/>
    </row>
    <row r="3228" spans="2:9" ht="15.75" x14ac:dyDescent="0.25">
      <c r="B3228" s="338"/>
      <c r="C3228" s="29" t="s">
        <v>2104</v>
      </c>
      <c r="D3228" s="29" t="s">
        <v>1971</v>
      </c>
      <c r="E3228" s="31"/>
      <c r="F3228" s="31"/>
      <c r="G3228" s="31"/>
      <c r="H3228" s="31"/>
      <c r="I3228" s="31"/>
    </row>
    <row r="3229" spans="2:9" ht="15.75" x14ac:dyDescent="0.25">
      <c r="B3229" s="338"/>
      <c r="C3229" s="29" t="s">
        <v>2104</v>
      </c>
      <c r="D3229" s="29" t="s">
        <v>1975</v>
      </c>
      <c r="E3229" s="31"/>
      <c r="F3229" s="31"/>
      <c r="G3229" s="31"/>
      <c r="H3229" s="31"/>
      <c r="I3229" s="31"/>
    </row>
    <row r="3230" spans="2:9" ht="15.75" x14ac:dyDescent="0.25">
      <c r="B3230" s="338"/>
      <c r="C3230" s="29" t="s">
        <v>2104</v>
      </c>
      <c r="D3230" s="29" t="s">
        <v>2113</v>
      </c>
      <c r="E3230" s="31"/>
      <c r="F3230" s="31"/>
      <c r="G3230" s="31"/>
      <c r="H3230" s="31"/>
      <c r="I3230" s="31"/>
    </row>
    <row r="3231" spans="2:9" ht="15.75" x14ac:dyDescent="0.25">
      <c r="B3231" s="338"/>
      <c r="C3231" s="29" t="s">
        <v>2104</v>
      </c>
      <c r="D3231" s="29" t="s">
        <v>1980</v>
      </c>
      <c r="E3231" s="31"/>
      <c r="F3231" s="31"/>
      <c r="G3231" s="31"/>
      <c r="H3231" s="31"/>
      <c r="I3231" s="31"/>
    </row>
    <row r="3232" spans="2:9" ht="15.75" x14ac:dyDescent="0.25">
      <c r="B3232" s="338"/>
      <c r="C3232" s="29" t="s">
        <v>2104</v>
      </c>
      <c r="D3232" s="29" t="s">
        <v>1982</v>
      </c>
      <c r="E3232" s="31"/>
      <c r="F3232" s="31"/>
      <c r="G3232" s="31"/>
      <c r="H3232" s="31"/>
      <c r="I3232" s="31"/>
    </row>
    <row r="3233" spans="2:9" ht="15.75" x14ac:dyDescent="0.25">
      <c r="B3233" s="338"/>
      <c r="C3233" s="29" t="s">
        <v>2104</v>
      </c>
      <c r="D3233" s="29" t="s">
        <v>1987</v>
      </c>
      <c r="E3233" s="31"/>
      <c r="F3233" s="31"/>
      <c r="G3233" s="31"/>
      <c r="H3233" s="31"/>
      <c r="I3233" s="31"/>
    </row>
    <row r="3234" spans="2:9" ht="15.75" x14ac:dyDescent="0.25">
      <c r="B3234" s="338"/>
      <c r="C3234" s="29" t="s">
        <v>2104</v>
      </c>
      <c r="D3234" s="29" t="s">
        <v>1990</v>
      </c>
      <c r="E3234" s="31"/>
      <c r="F3234" s="31"/>
      <c r="G3234" s="31"/>
      <c r="H3234" s="31"/>
      <c r="I3234" s="31"/>
    </row>
    <row r="3235" spans="2:9" ht="15.75" x14ac:dyDescent="0.25">
      <c r="B3235" s="338"/>
      <c r="C3235" s="29" t="s">
        <v>2104</v>
      </c>
      <c r="D3235" s="29" t="s">
        <v>2115</v>
      </c>
      <c r="E3235" s="31"/>
      <c r="F3235" s="31"/>
      <c r="G3235" s="31"/>
      <c r="H3235" s="31"/>
      <c r="I3235" s="31"/>
    </row>
    <row r="3236" spans="2:9" ht="15.75" x14ac:dyDescent="0.25">
      <c r="B3236" s="338"/>
      <c r="C3236" s="29" t="s">
        <v>2104</v>
      </c>
      <c r="D3236" s="29" t="s">
        <v>1992</v>
      </c>
      <c r="E3236" s="31"/>
      <c r="F3236" s="31"/>
      <c r="G3236" s="31"/>
      <c r="H3236" s="31"/>
      <c r="I3236" s="31"/>
    </row>
    <row r="3237" spans="2:9" ht="15.75" x14ac:dyDescent="0.25">
      <c r="B3237" s="338"/>
      <c r="C3237" s="29" t="s">
        <v>2104</v>
      </c>
      <c r="D3237" s="29" t="s">
        <v>1997</v>
      </c>
      <c r="E3237" s="31"/>
      <c r="F3237" s="31"/>
      <c r="G3237" s="31"/>
      <c r="H3237" s="31"/>
      <c r="I3237" s="31"/>
    </row>
    <row r="3238" spans="2:9" ht="15.75" x14ac:dyDescent="0.25">
      <c r="B3238" s="338"/>
      <c r="C3238" s="29" t="s">
        <v>2104</v>
      </c>
      <c r="D3238" s="29" t="s">
        <v>2000</v>
      </c>
      <c r="E3238" s="31"/>
      <c r="F3238" s="31"/>
      <c r="G3238" s="31"/>
      <c r="H3238" s="31"/>
      <c r="I3238" s="31"/>
    </row>
    <row r="3239" spans="2:9" ht="15.75" x14ac:dyDescent="0.25">
      <c r="B3239" s="338"/>
      <c r="C3239" s="29" t="s">
        <v>2104</v>
      </c>
      <c r="D3239" s="29" t="s">
        <v>2002</v>
      </c>
      <c r="E3239" s="31"/>
      <c r="F3239" s="31"/>
      <c r="G3239" s="31"/>
      <c r="H3239" s="31"/>
      <c r="I3239" s="31"/>
    </row>
    <row r="3240" spans="2:9" ht="15.75" x14ac:dyDescent="0.25">
      <c r="B3240" s="338"/>
      <c r="C3240" s="29" t="s">
        <v>2104</v>
      </c>
      <c r="D3240" s="29" t="s">
        <v>2004</v>
      </c>
      <c r="E3240" s="31"/>
      <c r="F3240" s="31"/>
      <c r="G3240" s="31"/>
      <c r="H3240" s="31"/>
      <c r="I3240" s="31"/>
    </row>
    <row r="3241" spans="2:9" ht="15.75" x14ac:dyDescent="0.25">
      <c r="B3241" s="338"/>
      <c r="C3241" s="29" t="s">
        <v>2104</v>
      </c>
      <c r="D3241" s="29" t="s">
        <v>2006</v>
      </c>
      <c r="E3241" s="31"/>
      <c r="F3241" s="31"/>
      <c r="G3241" s="31"/>
      <c r="H3241" s="31"/>
      <c r="I3241" s="31"/>
    </row>
    <row r="3242" spans="2:9" ht="15.75" x14ac:dyDescent="0.25">
      <c r="B3242" s="338"/>
      <c r="C3242" s="29" t="s">
        <v>2104</v>
      </c>
      <c r="D3242" s="29" t="s">
        <v>2133</v>
      </c>
      <c r="E3242" s="31"/>
      <c r="F3242" s="31"/>
      <c r="G3242" s="31"/>
      <c r="H3242" s="31"/>
      <c r="I3242" s="31"/>
    </row>
    <row r="3243" spans="2:9" ht="15.75" x14ac:dyDescent="0.25">
      <c r="B3243" s="338"/>
      <c r="C3243" s="29" t="s">
        <v>2104</v>
      </c>
      <c r="D3243" s="29" t="s">
        <v>2137</v>
      </c>
      <c r="E3243" s="31"/>
      <c r="F3243" s="31"/>
      <c r="G3243" s="31"/>
      <c r="H3243" s="31"/>
      <c r="I3243" s="31"/>
    </row>
    <row r="3244" spans="2:9" ht="15.75" x14ac:dyDescent="0.25">
      <c r="B3244" s="338"/>
      <c r="C3244" s="29" t="s">
        <v>2104</v>
      </c>
      <c r="D3244" s="29" t="s">
        <v>2015</v>
      </c>
      <c r="E3244" s="31"/>
      <c r="F3244" s="31"/>
      <c r="G3244" s="31"/>
      <c r="H3244" s="31"/>
      <c r="I3244" s="31"/>
    </row>
    <row r="3245" spans="2:9" ht="15.75" x14ac:dyDescent="0.25">
      <c r="B3245" s="338"/>
      <c r="C3245" s="29" t="s">
        <v>2104</v>
      </c>
      <c r="D3245" s="29" t="s">
        <v>2017</v>
      </c>
      <c r="E3245" s="31"/>
      <c r="F3245" s="31"/>
      <c r="G3245" s="31"/>
      <c r="H3245" s="31"/>
      <c r="I3245" s="31"/>
    </row>
    <row r="3246" spans="2:9" ht="15.75" x14ac:dyDescent="0.25">
      <c r="B3246" s="338"/>
      <c r="C3246" s="29" t="s">
        <v>2104</v>
      </c>
      <c r="D3246" s="29" t="s">
        <v>2019</v>
      </c>
      <c r="E3246" s="31"/>
      <c r="F3246" s="31"/>
      <c r="G3246" s="31"/>
      <c r="H3246" s="31"/>
      <c r="I3246" s="31"/>
    </row>
    <row r="3247" spans="2:9" ht="15.75" x14ac:dyDescent="0.25">
      <c r="B3247" s="338"/>
      <c r="C3247" s="29" t="s">
        <v>2104</v>
      </c>
      <c r="D3247" s="29" t="s">
        <v>2021</v>
      </c>
      <c r="E3247" s="31"/>
      <c r="F3247" s="31"/>
      <c r="G3247" s="31"/>
      <c r="H3247" s="31"/>
      <c r="I3247" s="31"/>
    </row>
    <row r="3248" spans="2:9" ht="15.75" x14ac:dyDescent="0.25">
      <c r="B3248" s="338"/>
      <c r="C3248" s="29" t="s">
        <v>2104</v>
      </c>
      <c r="D3248" s="29" t="s">
        <v>2030</v>
      </c>
      <c r="E3248" s="31"/>
      <c r="F3248" s="31"/>
      <c r="G3248" s="31"/>
      <c r="H3248" s="31"/>
      <c r="I3248" s="31"/>
    </row>
    <row r="3249" spans="2:9" ht="15.75" x14ac:dyDescent="0.25">
      <c r="B3249" s="338"/>
      <c r="C3249" s="29" t="s">
        <v>2104</v>
      </c>
      <c r="D3249" s="29" t="s">
        <v>2032</v>
      </c>
      <c r="E3249" s="31"/>
      <c r="F3249" s="31"/>
      <c r="G3249" s="31"/>
      <c r="H3249" s="31"/>
      <c r="I3249" s="31"/>
    </row>
    <row r="3250" spans="2:9" ht="15.75" x14ac:dyDescent="0.25">
      <c r="B3250" s="338"/>
      <c r="C3250" s="29" t="s">
        <v>2104</v>
      </c>
      <c r="D3250" s="29" t="s">
        <v>2034</v>
      </c>
      <c r="E3250" s="31"/>
      <c r="F3250" s="31"/>
      <c r="G3250" s="31"/>
      <c r="H3250" s="31"/>
      <c r="I3250" s="31"/>
    </row>
    <row r="3251" spans="2:9" ht="15.75" x14ac:dyDescent="0.25">
      <c r="B3251" s="338"/>
      <c r="C3251" s="29" t="s">
        <v>2104</v>
      </c>
      <c r="D3251" s="29" t="s">
        <v>2036</v>
      </c>
      <c r="E3251" s="31"/>
      <c r="F3251" s="31"/>
      <c r="G3251" s="31"/>
      <c r="H3251" s="31"/>
      <c r="I3251" s="31"/>
    </row>
    <row r="3252" spans="2:9" ht="15.75" x14ac:dyDescent="0.25">
      <c r="B3252" s="338"/>
      <c r="C3252" s="29" t="s">
        <v>2104</v>
      </c>
      <c r="D3252" s="29" t="s">
        <v>2038</v>
      </c>
      <c r="E3252" s="31"/>
      <c r="F3252" s="31"/>
      <c r="G3252" s="31"/>
      <c r="H3252" s="31"/>
      <c r="I3252" s="31"/>
    </row>
    <row r="3253" spans="2:9" ht="15.75" x14ac:dyDescent="0.25">
      <c r="B3253" s="338"/>
      <c r="C3253" s="29" t="s">
        <v>2104</v>
      </c>
      <c r="D3253" s="29" t="s">
        <v>2040</v>
      </c>
      <c r="E3253" s="31"/>
      <c r="F3253" s="31"/>
      <c r="G3253" s="31"/>
      <c r="H3253" s="31"/>
      <c r="I3253" s="31"/>
    </row>
    <row r="3254" spans="2:9" ht="15.75" x14ac:dyDescent="0.25">
      <c r="B3254" s="338"/>
      <c r="C3254" s="29" t="s">
        <v>2104</v>
      </c>
      <c r="D3254" s="29" t="s">
        <v>2043</v>
      </c>
      <c r="E3254" s="31"/>
      <c r="F3254" s="31"/>
      <c r="G3254" s="31"/>
      <c r="H3254" s="31"/>
      <c r="I3254" s="31"/>
    </row>
    <row r="3255" spans="2:9" ht="15.75" x14ac:dyDescent="0.25">
      <c r="B3255" s="338"/>
      <c r="C3255" s="29" t="s">
        <v>2104</v>
      </c>
      <c r="D3255" s="29" t="s">
        <v>2059</v>
      </c>
      <c r="E3255" s="31"/>
      <c r="F3255" s="31"/>
      <c r="G3255" s="31"/>
      <c r="H3255" s="31"/>
      <c r="I3255" s="31"/>
    </row>
    <row r="3256" spans="2:9" ht="15.75" x14ac:dyDescent="0.25">
      <c r="B3256" s="338"/>
      <c r="C3256" s="29" t="s">
        <v>2104</v>
      </c>
      <c r="D3256" s="29" t="s">
        <v>2061</v>
      </c>
      <c r="E3256" s="31"/>
      <c r="F3256" s="31"/>
      <c r="G3256" s="31"/>
      <c r="H3256" s="31"/>
      <c r="I3256" s="31"/>
    </row>
    <row r="3257" spans="2:9" ht="15.75" x14ac:dyDescent="0.25">
      <c r="B3257" s="338"/>
      <c r="C3257" s="29" t="s">
        <v>2104</v>
      </c>
      <c r="D3257" s="29" t="s">
        <v>2063</v>
      </c>
      <c r="E3257" s="31"/>
      <c r="F3257" s="31"/>
      <c r="G3257" s="31"/>
      <c r="H3257" s="31"/>
      <c r="I3257" s="31"/>
    </row>
    <row r="3258" spans="2:9" ht="15.75" x14ac:dyDescent="0.25">
      <c r="B3258" s="338"/>
      <c r="C3258" s="29" t="s">
        <v>2104</v>
      </c>
      <c r="D3258" s="29" t="s">
        <v>2067</v>
      </c>
      <c r="E3258" s="31"/>
      <c r="F3258" s="31"/>
      <c r="G3258" s="31"/>
      <c r="H3258" s="31"/>
      <c r="I3258" s="31"/>
    </row>
    <row r="3259" spans="2:9" ht="15.75" x14ac:dyDescent="0.25">
      <c r="B3259" s="338"/>
      <c r="C3259" s="29" t="s">
        <v>2104</v>
      </c>
      <c r="D3259" s="29" t="s">
        <v>2069</v>
      </c>
      <c r="E3259" s="31"/>
      <c r="F3259" s="31"/>
      <c r="G3259" s="31"/>
      <c r="H3259" s="31"/>
      <c r="I3259" s="31"/>
    </row>
    <row r="3260" spans="2:9" ht="15.75" x14ac:dyDescent="0.25">
      <c r="B3260" s="338"/>
      <c r="C3260" s="29" t="s">
        <v>2104</v>
      </c>
      <c r="D3260" s="29" t="s">
        <v>2071</v>
      </c>
      <c r="E3260" s="31"/>
      <c r="F3260" s="31"/>
      <c r="G3260" s="31"/>
      <c r="H3260" s="31"/>
      <c r="I3260" s="31"/>
    </row>
    <row r="3261" spans="2:9" ht="15.75" x14ac:dyDescent="0.25">
      <c r="B3261" s="338"/>
      <c r="C3261" s="29" t="s">
        <v>2104</v>
      </c>
      <c r="D3261" s="29" t="s">
        <v>2073</v>
      </c>
      <c r="E3261" s="31"/>
      <c r="F3261" s="31"/>
      <c r="G3261" s="31"/>
      <c r="H3261" s="31"/>
      <c r="I3261" s="31"/>
    </row>
    <row r="3262" spans="2:9" ht="15.75" x14ac:dyDescent="0.25">
      <c r="B3262" s="338"/>
      <c r="C3262" s="29" t="s">
        <v>2104</v>
      </c>
      <c r="D3262" s="29" t="s">
        <v>2075</v>
      </c>
      <c r="E3262" s="31"/>
      <c r="F3262" s="31"/>
      <c r="G3262" s="31"/>
      <c r="H3262" s="31"/>
      <c r="I3262" s="31"/>
    </row>
    <row r="3263" spans="2:9" ht="15.75" x14ac:dyDescent="0.25">
      <c r="B3263" s="338"/>
      <c r="C3263" s="29" t="s">
        <v>2104</v>
      </c>
      <c r="D3263" s="29" t="s">
        <v>2077</v>
      </c>
      <c r="E3263" s="31"/>
      <c r="F3263" s="31"/>
      <c r="G3263" s="31"/>
      <c r="H3263" s="31"/>
      <c r="I3263" s="31"/>
    </row>
    <row r="3264" spans="2:9" ht="15.75" x14ac:dyDescent="0.25">
      <c r="B3264" s="338"/>
      <c r="C3264" s="29" t="s">
        <v>2104</v>
      </c>
      <c r="D3264" s="29" t="s">
        <v>2079</v>
      </c>
      <c r="E3264" s="31"/>
      <c r="F3264" s="31"/>
      <c r="G3264" s="31"/>
      <c r="H3264" s="31"/>
      <c r="I3264" s="31"/>
    </row>
    <row r="3265" spans="2:9" ht="15.75" x14ac:dyDescent="0.25">
      <c r="B3265" s="338"/>
      <c r="C3265" s="29" t="s">
        <v>2104</v>
      </c>
      <c r="D3265" s="29" t="s">
        <v>2082</v>
      </c>
      <c r="E3265" s="31"/>
      <c r="F3265" s="31"/>
      <c r="G3265" s="31"/>
      <c r="H3265" s="31"/>
      <c r="I3265" s="31"/>
    </row>
    <row r="3266" spans="2:9" ht="15.75" x14ac:dyDescent="0.25">
      <c r="B3266" s="338"/>
      <c r="C3266" s="29" t="s">
        <v>2104</v>
      </c>
      <c r="D3266" s="29" t="s">
        <v>2084</v>
      </c>
      <c r="E3266" s="31"/>
      <c r="F3266" s="31"/>
      <c r="G3266" s="31"/>
      <c r="H3266" s="31"/>
      <c r="I3266" s="31"/>
    </row>
    <row r="3267" spans="2:9" ht="15.75" x14ac:dyDescent="0.25">
      <c r="B3267" s="338"/>
      <c r="C3267" s="29" t="s">
        <v>2104</v>
      </c>
      <c r="D3267" s="29" t="s">
        <v>2089</v>
      </c>
      <c r="E3267" s="31"/>
      <c r="F3267" s="31"/>
      <c r="G3267" s="31"/>
      <c r="H3267" s="31"/>
      <c r="I3267" s="31"/>
    </row>
    <row r="3268" spans="2:9" ht="15.75" x14ac:dyDescent="0.25">
      <c r="B3268" s="338"/>
      <c r="C3268" s="29" t="s">
        <v>2104</v>
      </c>
      <c r="D3268" s="29" t="s">
        <v>2119</v>
      </c>
      <c r="E3268" s="31"/>
      <c r="F3268" s="31"/>
      <c r="G3268" s="31"/>
      <c r="H3268" s="31"/>
      <c r="I3268" s="31"/>
    </row>
    <row r="3269" spans="2:9" ht="15.75" x14ac:dyDescent="0.25">
      <c r="B3269" s="338"/>
      <c r="C3269" s="29" t="s">
        <v>2104</v>
      </c>
      <c r="D3269" s="29" t="s">
        <v>2122</v>
      </c>
      <c r="E3269" s="31"/>
      <c r="F3269" s="31"/>
      <c r="G3269" s="31"/>
      <c r="H3269" s="31"/>
      <c r="I3269" s="31"/>
    </row>
    <row r="3270" spans="2:9" ht="15.75" x14ac:dyDescent="0.25">
      <c r="B3270" s="338"/>
      <c r="C3270" s="29" t="s">
        <v>2104</v>
      </c>
      <c r="D3270" s="29" t="s">
        <v>2124</v>
      </c>
      <c r="E3270" s="31"/>
      <c r="F3270" s="31"/>
      <c r="G3270" s="31"/>
      <c r="H3270" s="31"/>
      <c r="I3270" s="31"/>
    </row>
    <row r="3271" spans="2:9" ht="15.75" x14ac:dyDescent="0.25">
      <c r="B3271" s="338"/>
      <c r="C3271" s="29" t="s">
        <v>2104</v>
      </c>
      <c r="D3271" s="29" t="s">
        <v>2129</v>
      </c>
      <c r="E3271" s="31"/>
      <c r="F3271" s="31"/>
      <c r="G3271" s="31"/>
      <c r="H3271" s="31"/>
      <c r="I3271" s="31"/>
    </row>
    <row r="3272" spans="2:9" ht="15.75" x14ac:dyDescent="0.25">
      <c r="B3272" s="338"/>
      <c r="C3272" s="29" t="s">
        <v>2104</v>
      </c>
      <c r="D3272" s="29" t="s">
        <v>2135</v>
      </c>
      <c r="E3272" s="31"/>
      <c r="F3272" s="31"/>
      <c r="G3272" s="31"/>
      <c r="H3272" s="31"/>
      <c r="I3272" s="31"/>
    </row>
    <row r="3273" spans="2:9" ht="15.75" x14ac:dyDescent="0.25">
      <c r="B3273" s="338"/>
      <c r="C3273" s="29" t="s">
        <v>2104</v>
      </c>
      <c r="D3273" s="29" t="s">
        <v>2140</v>
      </c>
      <c r="E3273" s="31"/>
      <c r="F3273" s="31"/>
      <c r="G3273" s="31"/>
      <c r="H3273" s="31"/>
      <c r="I3273" s="31"/>
    </row>
    <row r="3274" spans="2:9" ht="15.75" x14ac:dyDescent="0.25">
      <c r="B3274" s="338"/>
      <c r="C3274" s="29" t="s">
        <v>2105</v>
      </c>
      <c r="D3274" s="29" t="s">
        <v>43</v>
      </c>
      <c r="E3274" s="31"/>
      <c r="F3274" s="31"/>
      <c r="G3274" s="31"/>
      <c r="H3274" s="31"/>
      <c r="I3274" s="31"/>
    </row>
    <row r="3275" spans="2:9" ht="15.75" x14ac:dyDescent="0.25">
      <c r="B3275" s="338"/>
      <c r="C3275" s="29" t="s">
        <v>2105</v>
      </c>
      <c r="D3275" s="29" t="s">
        <v>1953</v>
      </c>
      <c r="E3275" s="31"/>
      <c r="F3275" s="31"/>
      <c r="G3275" s="31"/>
      <c r="H3275" s="31"/>
      <c r="I3275" s="31"/>
    </row>
    <row r="3276" spans="2:9" ht="15.75" x14ac:dyDescent="0.25">
      <c r="B3276" s="338"/>
      <c r="C3276" s="29" t="s">
        <v>2105</v>
      </c>
      <c r="D3276" s="29" t="s">
        <v>1726</v>
      </c>
      <c r="E3276" s="31"/>
      <c r="F3276" s="31"/>
      <c r="G3276" s="31"/>
      <c r="H3276" s="31"/>
      <c r="I3276" s="31"/>
    </row>
    <row r="3277" spans="2:9" ht="15.75" x14ac:dyDescent="0.25">
      <c r="B3277" s="338"/>
      <c r="C3277" s="29" t="s">
        <v>2105</v>
      </c>
      <c r="D3277" s="29" t="s">
        <v>1723</v>
      </c>
      <c r="E3277" s="31"/>
      <c r="F3277" s="31"/>
      <c r="G3277" s="31"/>
      <c r="H3277" s="31"/>
      <c r="I3277" s="31"/>
    </row>
    <row r="3278" spans="2:9" ht="15.75" x14ac:dyDescent="0.25">
      <c r="B3278" s="338"/>
      <c r="C3278" s="29" t="s">
        <v>2105</v>
      </c>
      <c r="D3278" s="29" t="s">
        <v>2087</v>
      </c>
      <c r="E3278" s="31"/>
      <c r="F3278" s="31"/>
      <c r="G3278" s="31"/>
      <c r="H3278" s="31"/>
      <c r="I3278" s="31"/>
    </row>
    <row r="3279" spans="2:9" ht="15.75" x14ac:dyDescent="0.25">
      <c r="B3279" s="338"/>
      <c r="C3279" s="29" t="s">
        <v>2105</v>
      </c>
      <c r="D3279" s="29" t="s">
        <v>1830</v>
      </c>
      <c r="E3279" s="31"/>
      <c r="F3279" s="31"/>
      <c r="G3279" s="31"/>
      <c r="H3279" s="31"/>
      <c r="I3279" s="31"/>
    </row>
    <row r="3280" spans="2:9" ht="15.75" x14ac:dyDescent="0.25">
      <c r="B3280" s="338"/>
      <c r="C3280" s="29" t="s">
        <v>2105</v>
      </c>
      <c r="D3280" s="29" t="s">
        <v>1754</v>
      </c>
      <c r="E3280" s="31"/>
      <c r="F3280" s="31"/>
      <c r="G3280" s="31"/>
      <c r="H3280" s="31"/>
      <c r="I3280" s="31"/>
    </row>
    <row r="3281" spans="2:9" ht="15.75" x14ac:dyDescent="0.25">
      <c r="B3281" s="338"/>
      <c r="C3281" s="29" t="s">
        <v>2105</v>
      </c>
      <c r="D3281" s="29" t="s">
        <v>1901</v>
      </c>
      <c r="E3281" s="31"/>
      <c r="F3281" s="31"/>
      <c r="G3281" s="31"/>
      <c r="H3281" s="31"/>
      <c r="I3281" s="31"/>
    </row>
    <row r="3282" spans="2:9" ht="15.75" x14ac:dyDescent="0.25">
      <c r="B3282" s="338"/>
      <c r="C3282" s="29" t="s">
        <v>2105</v>
      </c>
      <c r="D3282" s="29" t="s">
        <v>2085</v>
      </c>
      <c r="E3282" s="31"/>
      <c r="F3282" s="31"/>
      <c r="G3282" s="31"/>
      <c r="H3282" s="31"/>
      <c r="I3282" s="31"/>
    </row>
    <row r="3283" spans="2:9" ht="15.75" x14ac:dyDescent="0.25">
      <c r="B3283" s="338"/>
      <c r="C3283" s="29" t="s">
        <v>2105</v>
      </c>
      <c r="D3283" s="29" t="s">
        <v>1951</v>
      </c>
      <c r="E3283" s="31"/>
      <c r="F3283" s="31"/>
      <c r="G3283" s="31"/>
      <c r="H3283" s="31"/>
      <c r="I3283" s="31"/>
    </row>
    <row r="3284" spans="2:9" ht="15.75" x14ac:dyDescent="0.25">
      <c r="B3284" s="338"/>
      <c r="C3284" s="29" t="s">
        <v>2105</v>
      </c>
      <c r="D3284" s="29" t="s">
        <v>2056</v>
      </c>
      <c r="E3284" s="31"/>
      <c r="F3284" s="31"/>
      <c r="G3284" s="31"/>
      <c r="H3284" s="31"/>
      <c r="I3284" s="31"/>
    </row>
    <row r="3285" spans="2:9" ht="15.75" x14ac:dyDescent="0.25">
      <c r="B3285" s="338"/>
      <c r="C3285" s="29" t="s">
        <v>2105</v>
      </c>
      <c r="D3285" s="29" t="s">
        <v>2131</v>
      </c>
      <c r="E3285" s="31"/>
      <c r="F3285" s="31"/>
      <c r="G3285" s="31"/>
      <c r="H3285" s="31"/>
      <c r="I3285" s="31"/>
    </row>
    <row r="3286" spans="2:9" ht="15.75" x14ac:dyDescent="0.25">
      <c r="B3286" s="338"/>
      <c r="C3286" s="29" t="s">
        <v>2105</v>
      </c>
      <c r="D3286" s="29" t="s">
        <v>2065</v>
      </c>
      <c r="E3286" s="31"/>
      <c r="F3286" s="31"/>
      <c r="G3286" s="31"/>
      <c r="H3286" s="31"/>
      <c r="I3286" s="31"/>
    </row>
    <row r="3287" spans="2:9" ht="15.75" x14ac:dyDescent="0.25">
      <c r="B3287" s="338"/>
      <c r="C3287" s="29" t="s">
        <v>2105</v>
      </c>
      <c r="D3287" s="29" t="s">
        <v>2090</v>
      </c>
      <c r="E3287" s="31"/>
      <c r="F3287" s="31"/>
      <c r="G3287" s="31"/>
      <c r="H3287" s="31"/>
      <c r="I3287" s="31"/>
    </row>
    <row r="3288" spans="2:9" ht="15.75" x14ac:dyDescent="0.25">
      <c r="B3288" s="338"/>
      <c r="C3288" s="29" t="s">
        <v>2105</v>
      </c>
      <c r="D3288" s="29" t="s">
        <v>1960</v>
      </c>
      <c r="E3288" s="31"/>
      <c r="F3288" s="31"/>
      <c r="G3288" s="31"/>
      <c r="H3288" s="31"/>
      <c r="I3288" s="31"/>
    </row>
    <row r="3289" spans="2:9" ht="15.75" x14ac:dyDescent="0.25">
      <c r="B3289" s="338"/>
      <c r="C3289" s="29" t="s">
        <v>2105</v>
      </c>
      <c r="D3289" s="29" t="s">
        <v>2028</v>
      </c>
      <c r="E3289" s="31"/>
      <c r="F3289" s="31"/>
      <c r="G3289" s="31"/>
      <c r="H3289" s="31"/>
      <c r="I3289" s="31"/>
    </row>
    <row r="3290" spans="2:9" ht="15.75" x14ac:dyDescent="0.25">
      <c r="B3290" s="338"/>
      <c r="C3290" s="29" t="s">
        <v>2105</v>
      </c>
      <c r="D3290" s="29" t="s">
        <v>1963</v>
      </c>
      <c r="E3290" s="31"/>
      <c r="F3290" s="31"/>
      <c r="G3290" s="31"/>
      <c r="H3290" s="31"/>
      <c r="I3290" s="31"/>
    </row>
    <row r="3291" spans="2:9" ht="15.75" x14ac:dyDescent="0.25">
      <c r="B3291" s="338"/>
      <c r="C3291" s="29" t="s">
        <v>2105</v>
      </c>
      <c r="D3291" s="29" t="s">
        <v>1965</v>
      </c>
      <c r="E3291" s="31"/>
      <c r="F3291" s="31"/>
      <c r="G3291" s="31"/>
      <c r="H3291" s="31"/>
      <c r="I3291" s="31"/>
    </row>
    <row r="3292" spans="2:9" ht="15.75" x14ac:dyDescent="0.25">
      <c r="B3292" s="338"/>
      <c r="C3292" s="29" t="s">
        <v>2105</v>
      </c>
      <c r="D3292" s="29" t="s">
        <v>1971</v>
      </c>
      <c r="E3292" s="31"/>
      <c r="F3292" s="31"/>
      <c r="G3292" s="31"/>
      <c r="H3292" s="31"/>
      <c r="I3292" s="31"/>
    </row>
    <row r="3293" spans="2:9" ht="15.75" x14ac:dyDescent="0.25">
      <c r="B3293" s="338"/>
      <c r="C3293" s="29" t="s">
        <v>2105</v>
      </c>
      <c r="D3293" s="29" t="s">
        <v>1975</v>
      </c>
      <c r="E3293" s="31"/>
      <c r="F3293" s="31"/>
      <c r="G3293" s="31"/>
      <c r="H3293" s="31"/>
      <c r="I3293" s="31"/>
    </row>
    <row r="3294" spans="2:9" ht="15.75" x14ac:dyDescent="0.25">
      <c r="B3294" s="338"/>
      <c r="C3294" s="29" t="s">
        <v>2105</v>
      </c>
      <c r="D3294" s="29" t="s">
        <v>2113</v>
      </c>
      <c r="E3294" s="31"/>
      <c r="F3294" s="31"/>
      <c r="G3294" s="31"/>
      <c r="H3294" s="31"/>
      <c r="I3294" s="31"/>
    </row>
    <row r="3295" spans="2:9" ht="15.75" x14ac:dyDescent="0.25">
      <c r="B3295" s="338"/>
      <c r="C3295" s="29" t="s">
        <v>2105</v>
      </c>
      <c r="D3295" s="29" t="s">
        <v>1980</v>
      </c>
      <c r="E3295" s="31"/>
      <c r="F3295" s="31"/>
      <c r="G3295" s="31"/>
      <c r="H3295" s="31"/>
      <c r="I3295" s="31"/>
    </row>
    <row r="3296" spans="2:9" ht="15.75" x14ac:dyDescent="0.25">
      <c r="B3296" s="338"/>
      <c r="C3296" s="29" t="s">
        <v>2105</v>
      </c>
      <c r="D3296" s="29" t="s">
        <v>1982</v>
      </c>
      <c r="E3296" s="31"/>
      <c r="F3296" s="31"/>
      <c r="G3296" s="31"/>
      <c r="H3296" s="31"/>
      <c r="I3296" s="31"/>
    </row>
    <row r="3297" spans="2:9" ht="15.75" x14ac:dyDescent="0.25">
      <c r="B3297" s="338"/>
      <c r="C3297" s="29" t="s">
        <v>2105</v>
      </c>
      <c r="D3297" s="29" t="s">
        <v>1987</v>
      </c>
      <c r="E3297" s="31"/>
      <c r="F3297" s="31"/>
      <c r="G3297" s="31"/>
      <c r="H3297" s="31"/>
      <c r="I3297" s="31"/>
    </row>
    <row r="3298" spans="2:9" ht="15.75" x14ac:dyDescent="0.25">
      <c r="B3298" s="338"/>
      <c r="C3298" s="29" t="s">
        <v>2105</v>
      </c>
      <c r="D3298" s="29" t="s">
        <v>1990</v>
      </c>
      <c r="E3298" s="31"/>
      <c r="F3298" s="31"/>
      <c r="G3298" s="31"/>
      <c r="H3298" s="31"/>
      <c r="I3298" s="31"/>
    </row>
    <row r="3299" spans="2:9" ht="15.75" x14ac:dyDescent="0.25">
      <c r="B3299" s="338"/>
      <c r="C3299" s="29" t="s">
        <v>2105</v>
      </c>
      <c r="D3299" s="29" t="s">
        <v>2115</v>
      </c>
      <c r="E3299" s="31"/>
      <c r="F3299" s="31"/>
      <c r="G3299" s="31"/>
      <c r="H3299" s="31"/>
      <c r="I3299" s="31"/>
    </row>
    <row r="3300" spans="2:9" ht="15.75" x14ac:dyDescent="0.25">
      <c r="B3300" s="338"/>
      <c r="C3300" s="29" t="s">
        <v>2105</v>
      </c>
      <c r="D3300" s="29" t="s">
        <v>1992</v>
      </c>
      <c r="E3300" s="31"/>
      <c r="F3300" s="31"/>
      <c r="G3300" s="31"/>
      <c r="H3300" s="31"/>
      <c r="I3300" s="31"/>
    </row>
    <row r="3301" spans="2:9" ht="15.75" x14ac:dyDescent="0.25">
      <c r="B3301" s="338"/>
      <c r="C3301" s="29" t="s">
        <v>2105</v>
      </c>
      <c r="D3301" s="29" t="s">
        <v>1997</v>
      </c>
      <c r="E3301" s="31"/>
      <c r="F3301" s="31"/>
      <c r="G3301" s="31"/>
      <c r="H3301" s="31"/>
      <c r="I3301" s="31"/>
    </row>
    <row r="3302" spans="2:9" ht="15.75" x14ac:dyDescent="0.25">
      <c r="B3302" s="338"/>
      <c r="C3302" s="29" t="s">
        <v>2105</v>
      </c>
      <c r="D3302" s="29" t="s">
        <v>2000</v>
      </c>
      <c r="E3302" s="31"/>
      <c r="F3302" s="31"/>
      <c r="G3302" s="31"/>
      <c r="H3302" s="31"/>
      <c r="I3302" s="31"/>
    </row>
    <row r="3303" spans="2:9" ht="15.75" x14ac:dyDescent="0.25">
      <c r="B3303" s="338"/>
      <c r="C3303" s="29" t="s">
        <v>2105</v>
      </c>
      <c r="D3303" s="29" t="s">
        <v>2002</v>
      </c>
      <c r="E3303" s="31"/>
      <c r="F3303" s="31"/>
      <c r="G3303" s="31"/>
      <c r="H3303" s="31"/>
      <c r="I3303" s="31"/>
    </row>
    <row r="3304" spans="2:9" ht="15.75" x14ac:dyDescent="0.25">
      <c r="B3304" s="338"/>
      <c r="C3304" s="29" t="s">
        <v>2105</v>
      </c>
      <c r="D3304" s="29" t="s">
        <v>2004</v>
      </c>
      <c r="E3304" s="31"/>
      <c r="F3304" s="31"/>
      <c r="G3304" s="31"/>
      <c r="H3304" s="31"/>
      <c r="I3304" s="31"/>
    </row>
    <row r="3305" spans="2:9" ht="15.75" x14ac:dyDescent="0.25">
      <c r="B3305" s="338"/>
      <c r="C3305" s="29" t="s">
        <v>2105</v>
      </c>
      <c r="D3305" s="29" t="s">
        <v>2006</v>
      </c>
      <c r="E3305" s="31"/>
      <c r="F3305" s="31"/>
      <c r="G3305" s="31"/>
      <c r="H3305" s="31"/>
      <c r="I3305" s="31"/>
    </row>
    <row r="3306" spans="2:9" ht="15.75" x14ac:dyDescent="0.25">
      <c r="B3306" s="338"/>
      <c r="C3306" s="29" t="s">
        <v>2105</v>
      </c>
      <c r="D3306" s="29" t="s">
        <v>2133</v>
      </c>
      <c r="E3306" s="31"/>
      <c r="F3306" s="31"/>
      <c r="G3306" s="31"/>
      <c r="H3306" s="31"/>
      <c r="I3306" s="31"/>
    </row>
    <row r="3307" spans="2:9" ht="15.75" x14ac:dyDescent="0.25">
      <c r="B3307" s="338"/>
      <c r="C3307" s="29" t="s">
        <v>2105</v>
      </c>
      <c r="D3307" s="29" t="s">
        <v>2137</v>
      </c>
      <c r="E3307" s="31"/>
      <c r="F3307" s="31"/>
      <c r="G3307" s="31"/>
      <c r="H3307" s="31"/>
      <c r="I3307" s="31"/>
    </row>
    <row r="3308" spans="2:9" ht="15.75" x14ac:dyDescent="0.25">
      <c r="B3308" s="338"/>
      <c r="C3308" s="29" t="s">
        <v>2105</v>
      </c>
      <c r="D3308" s="29" t="s">
        <v>2015</v>
      </c>
      <c r="E3308" s="31"/>
      <c r="F3308" s="31"/>
      <c r="G3308" s="31"/>
      <c r="H3308" s="31"/>
      <c r="I3308" s="31"/>
    </row>
    <row r="3309" spans="2:9" ht="15.75" x14ac:dyDescent="0.25">
      <c r="B3309" s="338"/>
      <c r="C3309" s="29" t="s">
        <v>2105</v>
      </c>
      <c r="D3309" s="29" t="s">
        <v>2017</v>
      </c>
      <c r="E3309" s="31"/>
      <c r="F3309" s="31"/>
      <c r="G3309" s="31"/>
      <c r="H3309" s="31"/>
      <c r="I3309" s="31"/>
    </row>
    <row r="3310" spans="2:9" ht="15.75" x14ac:dyDescent="0.25">
      <c r="B3310" s="338"/>
      <c r="C3310" s="29" t="s">
        <v>2105</v>
      </c>
      <c r="D3310" s="29" t="s">
        <v>2019</v>
      </c>
      <c r="E3310" s="31"/>
      <c r="F3310" s="31"/>
      <c r="G3310" s="31"/>
      <c r="H3310" s="31"/>
      <c r="I3310" s="31"/>
    </row>
    <row r="3311" spans="2:9" ht="15.75" x14ac:dyDescent="0.25">
      <c r="B3311" s="338"/>
      <c r="C3311" s="29" t="s">
        <v>2105</v>
      </c>
      <c r="D3311" s="29" t="s">
        <v>2021</v>
      </c>
      <c r="E3311" s="31"/>
      <c r="F3311" s="31"/>
      <c r="G3311" s="31"/>
      <c r="H3311" s="31"/>
      <c r="I3311" s="31"/>
    </row>
    <row r="3312" spans="2:9" ht="15.75" x14ac:dyDescent="0.25">
      <c r="B3312" s="338"/>
      <c r="C3312" s="29" t="s">
        <v>2105</v>
      </c>
      <c r="D3312" s="29" t="s">
        <v>2030</v>
      </c>
      <c r="E3312" s="31"/>
      <c r="F3312" s="31"/>
      <c r="G3312" s="31"/>
      <c r="H3312" s="31"/>
      <c r="I3312" s="31"/>
    </row>
    <row r="3313" spans="2:9" ht="15.75" x14ac:dyDescent="0.25">
      <c r="B3313" s="338"/>
      <c r="C3313" s="29" t="s">
        <v>2105</v>
      </c>
      <c r="D3313" s="29" t="s">
        <v>2032</v>
      </c>
      <c r="E3313" s="31"/>
      <c r="F3313" s="31"/>
      <c r="G3313" s="31"/>
      <c r="H3313" s="31"/>
      <c r="I3313" s="31"/>
    </row>
    <row r="3314" spans="2:9" ht="15.75" x14ac:dyDescent="0.25">
      <c r="B3314" s="338"/>
      <c r="C3314" s="29" t="s">
        <v>2105</v>
      </c>
      <c r="D3314" s="29" t="s">
        <v>2034</v>
      </c>
      <c r="E3314" s="31"/>
      <c r="F3314" s="31"/>
      <c r="G3314" s="31"/>
      <c r="H3314" s="31"/>
      <c r="I3314" s="31"/>
    </row>
    <row r="3315" spans="2:9" ht="15.75" x14ac:dyDescent="0.25">
      <c r="B3315" s="338"/>
      <c r="C3315" s="29" t="s">
        <v>2105</v>
      </c>
      <c r="D3315" s="29" t="s">
        <v>2036</v>
      </c>
      <c r="E3315" s="31"/>
      <c r="F3315" s="31"/>
      <c r="G3315" s="31"/>
      <c r="H3315" s="31"/>
      <c r="I3315" s="31"/>
    </row>
    <row r="3316" spans="2:9" ht="15.75" x14ac:dyDescent="0.25">
      <c r="B3316" s="338"/>
      <c r="C3316" s="29" t="s">
        <v>2105</v>
      </c>
      <c r="D3316" s="29" t="s">
        <v>2038</v>
      </c>
      <c r="E3316" s="31"/>
      <c r="F3316" s="31"/>
      <c r="G3316" s="31"/>
      <c r="H3316" s="31"/>
      <c r="I3316" s="31"/>
    </row>
    <row r="3317" spans="2:9" ht="15.75" x14ac:dyDescent="0.25">
      <c r="B3317" s="338"/>
      <c r="C3317" s="29" t="s">
        <v>2105</v>
      </c>
      <c r="D3317" s="29" t="s">
        <v>2040</v>
      </c>
      <c r="E3317" s="31"/>
      <c r="F3317" s="31"/>
      <c r="G3317" s="31"/>
      <c r="H3317" s="31"/>
      <c r="I3317" s="31"/>
    </row>
    <row r="3318" spans="2:9" ht="15.75" x14ac:dyDescent="0.25">
      <c r="B3318" s="338"/>
      <c r="C3318" s="29" t="s">
        <v>2105</v>
      </c>
      <c r="D3318" s="29" t="s">
        <v>2043</v>
      </c>
      <c r="E3318" s="31"/>
      <c r="F3318" s="31"/>
      <c r="G3318" s="31"/>
      <c r="H3318" s="31"/>
      <c r="I3318" s="31"/>
    </row>
    <row r="3319" spans="2:9" ht="15.75" x14ac:dyDescent="0.25">
      <c r="B3319" s="338"/>
      <c r="C3319" s="29" t="s">
        <v>2105</v>
      </c>
      <c r="D3319" s="29" t="s">
        <v>2059</v>
      </c>
      <c r="E3319" s="31"/>
      <c r="F3319" s="31"/>
      <c r="G3319" s="31"/>
      <c r="H3319" s="31"/>
      <c r="I3319" s="31"/>
    </row>
    <row r="3320" spans="2:9" ht="15.75" x14ac:dyDescent="0.25">
      <c r="B3320" s="338"/>
      <c r="C3320" s="29" t="s">
        <v>2105</v>
      </c>
      <c r="D3320" s="29" t="s">
        <v>2061</v>
      </c>
      <c r="E3320" s="31"/>
      <c r="F3320" s="31"/>
      <c r="G3320" s="31"/>
      <c r="H3320" s="31"/>
      <c r="I3320" s="31"/>
    </row>
    <row r="3321" spans="2:9" ht="15.75" x14ac:dyDescent="0.25">
      <c r="B3321" s="338"/>
      <c r="C3321" s="29" t="s">
        <v>2105</v>
      </c>
      <c r="D3321" s="29" t="s">
        <v>2063</v>
      </c>
      <c r="E3321" s="31"/>
      <c r="F3321" s="31"/>
      <c r="G3321" s="31"/>
      <c r="H3321" s="31"/>
      <c r="I3321" s="31"/>
    </row>
    <row r="3322" spans="2:9" ht="15.75" x14ac:dyDescent="0.25">
      <c r="B3322" s="338"/>
      <c r="C3322" s="29" t="s">
        <v>2105</v>
      </c>
      <c r="D3322" s="29" t="s">
        <v>2067</v>
      </c>
      <c r="E3322" s="31"/>
      <c r="F3322" s="31"/>
      <c r="G3322" s="31"/>
      <c r="H3322" s="31"/>
      <c r="I3322" s="31"/>
    </row>
    <row r="3323" spans="2:9" ht="15.75" x14ac:dyDescent="0.25">
      <c r="B3323" s="338"/>
      <c r="C3323" s="29" t="s">
        <v>2105</v>
      </c>
      <c r="D3323" s="29" t="s">
        <v>2069</v>
      </c>
      <c r="E3323" s="31"/>
      <c r="F3323" s="31"/>
      <c r="G3323" s="31"/>
      <c r="H3323" s="31"/>
      <c r="I3323" s="31"/>
    </row>
    <row r="3324" spans="2:9" ht="15.75" x14ac:dyDescent="0.25">
      <c r="B3324" s="338"/>
      <c r="C3324" s="29" t="s">
        <v>2105</v>
      </c>
      <c r="D3324" s="29" t="s">
        <v>2071</v>
      </c>
      <c r="E3324" s="31"/>
      <c r="F3324" s="31"/>
      <c r="G3324" s="31"/>
      <c r="H3324" s="31"/>
      <c r="I3324" s="31"/>
    </row>
    <row r="3325" spans="2:9" ht="15.75" x14ac:dyDescent="0.25">
      <c r="B3325" s="338"/>
      <c r="C3325" s="29" t="s">
        <v>2105</v>
      </c>
      <c r="D3325" s="29" t="s">
        <v>2073</v>
      </c>
      <c r="E3325" s="31"/>
      <c r="F3325" s="31"/>
      <c r="G3325" s="31"/>
      <c r="H3325" s="31"/>
      <c r="I3325" s="31"/>
    </row>
    <row r="3326" spans="2:9" ht="15.75" x14ac:dyDescent="0.25">
      <c r="B3326" s="338"/>
      <c r="C3326" s="29" t="s">
        <v>2105</v>
      </c>
      <c r="D3326" s="29" t="s">
        <v>2075</v>
      </c>
      <c r="E3326" s="31"/>
      <c r="F3326" s="31"/>
      <c r="G3326" s="31"/>
      <c r="H3326" s="31"/>
      <c r="I3326" s="31"/>
    </row>
    <row r="3327" spans="2:9" ht="15.75" x14ac:dyDescent="0.25">
      <c r="B3327" s="338"/>
      <c r="C3327" s="29" t="s">
        <v>2105</v>
      </c>
      <c r="D3327" s="29" t="s">
        <v>2077</v>
      </c>
      <c r="E3327" s="31"/>
      <c r="F3327" s="31"/>
      <c r="G3327" s="31"/>
      <c r="H3327" s="31"/>
      <c r="I3327" s="31"/>
    </row>
    <row r="3328" spans="2:9" ht="15.75" x14ac:dyDescent="0.25">
      <c r="B3328" s="338"/>
      <c r="C3328" s="29" t="s">
        <v>2105</v>
      </c>
      <c r="D3328" s="29" t="s">
        <v>2079</v>
      </c>
      <c r="E3328" s="31"/>
      <c r="F3328" s="31"/>
      <c r="G3328" s="31"/>
      <c r="H3328" s="31"/>
      <c r="I3328" s="31"/>
    </row>
    <row r="3329" spans="2:9" ht="15.75" x14ac:dyDescent="0.25">
      <c r="B3329" s="338"/>
      <c r="C3329" s="29" t="s">
        <v>2105</v>
      </c>
      <c r="D3329" s="29" t="s">
        <v>2082</v>
      </c>
      <c r="E3329" s="31"/>
      <c r="F3329" s="31"/>
      <c r="G3329" s="31"/>
      <c r="H3329" s="31"/>
      <c r="I3329" s="31"/>
    </row>
    <row r="3330" spans="2:9" ht="15.75" x14ac:dyDescent="0.25">
      <c r="B3330" s="338"/>
      <c r="C3330" s="29" t="s">
        <v>2105</v>
      </c>
      <c r="D3330" s="29" t="s">
        <v>2084</v>
      </c>
      <c r="E3330" s="31"/>
      <c r="F3330" s="31"/>
      <c r="G3330" s="31"/>
      <c r="H3330" s="31"/>
      <c r="I3330" s="31"/>
    </row>
    <row r="3331" spans="2:9" ht="15.75" x14ac:dyDescent="0.25">
      <c r="B3331" s="338"/>
      <c r="C3331" s="29" t="s">
        <v>2105</v>
      </c>
      <c r="D3331" s="29" t="s">
        <v>2089</v>
      </c>
      <c r="E3331" s="31"/>
      <c r="F3331" s="31"/>
      <c r="G3331" s="31"/>
      <c r="H3331" s="31"/>
      <c r="I3331" s="31"/>
    </row>
    <row r="3332" spans="2:9" ht="15.75" x14ac:dyDescent="0.25">
      <c r="B3332" s="338"/>
      <c r="C3332" s="29" t="s">
        <v>2105</v>
      </c>
      <c r="D3332" s="29" t="s">
        <v>2119</v>
      </c>
      <c r="E3332" s="31"/>
      <c r="F3332" s="31"/>
      <c r="G3332" s="31"/>
      <c r="H3332" s="31"/>
      <c r="I3332" s="31"/>
    </row>
    <row r="3333" spans="2:9" ht="15.75" x14ac:dyDescent="0.25">
      <c r="B3333" s="338"/>
      <c r="C3333" s="29" t="s">
        <v>2105</v>
      </c>
      <c r="D3333" s="29" t="s">
        <v>2122</v>
      </c>
      <c r="E3333" s="31"/>
      <c r="F3333" s="31"/>
      <c r="G3333" s="31"/>
      <c r="H3333" s="31"/>
      <c r="I3333" s="31"/>
    </row>
    <row r="3334" spans="2:9" ht="15.75" x14ac:dyDescent="0.25">
      <c r="B3334" s="338"/>
      <c r="C3334" s="29" t="s">
        <v>2105</v>
      </c>
      <c r="D3334" s="29" t="s">
        <v>2124</v>
      </c>
      <c r="E3334" s="31"/>
      <c r="F3334" s="31"/>
      <c r="G3334" s="31"/>
      <c r="H3334" s="31"/>
      <c r="I3334" s="31"/>
    </row>
    <row r="3335" spans="2:9" ht="15.75" x14ac:dyDescent="0.25">
      <c r="B3335" s="338"/>
      <c r="C3335" s="29" t="s">
        <v>2105</v>
      </c>
      <c r="D3335" s="29" t="s">
        <v>2129</v>
      </c>
      <c r="E3335" s="31"/>
      <c r="F3335" s="31"/>
      <c r="G3335" s="31"/>
      <c r="H3335" s="31"/>
      <c r="I3335" s="31"/>
    </row>
    <row r="3336" spans="2:9" ht="15.75" x14ac:dyDescent="0.25">
      <c r="B3336" s="338"/>
      <c r="C3336" s="29" t="s">
        <v>2105</v>
      </c>
      <c r="D3336" s="29" t="s">
        <v>2135</v>
      </c>
      <c r="E3336" s="31"/>
      <c r="F3336" s="31"/>
      <c r="G3336" s="31"/>
      <c r="H3336" s="31"/>
      <c r="I3336" s="31"/>
    </row>
    <row r="3337" spans="2:9" ht="15.75" x14ac:dyDescent="0.25">
      <c r="B3337" s="338"/>
      <c r="C3337" s="29" t="s">
        <v>2105</v>
      </c>
      <c r="D3337" s="29" t="s">
        <v>2140</v>
      </c>
      <c r="E3337" s="31"/>
      <c r="F3337" s="31"/>
      <c r="G3337" s="31"/>
      <c r="H3337" s="31"/>
      <c r="I3337" s="31"/>
    </row>
    <row r="3338" spans="2:9" ht="15.75" x14ac:dyDescent="0.25">
      <c r="B3338" s="338"/>
      <c r="C3338" s="29" t="s">
        <v>2106</v>
      </c>
      <c r="D3338" s="29" t="s">
        <v>43</v>
      </c>
      <c r="E3338" s="31"/>
      <c r="F3338" s="31"/>
      <c r="G3338" s="31"/>
      <c r="H3338" s="31"/>
      <c r="I3338" s="31"/>
    </row>
    <row r="3339" spans="2:9" ht="15.75" x14ac:dyDescent="0.25">
      <c r="B3339" s="338"/>
      <c r="C3339" s="29" t="s">
        <v>2106</v>
      </c>
      <c r="D3339" s="29" t="s">
        <v>1953</v>
      </c>
      <c r="E3339" s="31"/>
      <c r="F3339" s="31"/>
      <c r="G3339" s="31"/>
      <c r="H3339" s="31"/>
      <c r="I3339" s="31"/>
    </row>
    <row r="3340" spans="2:9" ht="15.75" x14ac:dyDescent="0.25">
      <c r="B3340" s="338"/>
      <c r="C3340" s="29" t="s">
        <v>2106</v>
      </c>
      <c r="D3340" s="29" t="s">
        <v>1726</v>
      </c>
      <c r="E3340" s="31"/>
      <c r="F3340" s="31"/>
      <c r="G3340" s="31"/>
      <c r="H3340" s="31"/>
      <c r="I3340" s="31"/>
    </row>
    <row r="3341" spans="2:9" ht="15.75" x14ac:dyDescent="0.25">
      <c r="B3341" s="338"/>
      <c r="C3341" s="29" t="s">
        <v>2106</v>
      </c>
      <c r="D3341" s="29" t="s">
        <v>1723</v>
      </c>
      <c r="E3341" s="31"/>
      <c r="F3341" s="31"/>
      <c r="G3341" s="31"/>
      <c r="H3341" s="31"/>
      <c r="I3341" s="31"/>
    </row>
    <row r="3342" spans="2:9" ht="15.75" x14ac:dyDescent="0.25">
      <c r="B3342" s="338"/>
      <c r="C3342" s="29" t="s">
        <v>2106</v>
      </c>
      <c r="D3342" s="29" t="s">
        <v>2087</v>
      </c>
      <c r="E3342" s="31"/>
      <c r="F3342" s="31"/>
      <c r="G3342" s="31"/>
      <c r="H3342" s="31"/>
      <c r="I3342" s="31"/>
    </row>
    <row r="3343" spans="2:9" ht="15.75" x14ac:dyDescent="0.25">
      <c r="B3343" s="338"/>
      <c r="C3343" s="29" t="s">
        <v>2106</v>
      </c>
      <c r="D3343" s="29" t="s">
        <v>1830</v>
      </c>
      <c r="E3343" s="31"/>
      <c r="F3343" s="31"/>
      <c r="G3343" s="31"/>
      <c r="H3343" s="31"/>
      <c r="I3343" s="31"/>
    </row>
    <row r="3344" spans="2:9" ht="15.75" x14ac:dyDescent="0.25">
      <c r="B3344" s="338"/>
      <c r="C3344" s="29" t="s">
        <v>2106</v>
      </c>
      <c r="D3344" s="29" t="s">
        <v>1754</v>
      </c>
      <c r="E3344" s="31"/>
      <c r="F3344" s="31"/>
      <c r="G3344" s="31"/>
      <c r="H3344" s="31"/>
      <c r="I3344" s="31"/>
    </row>
    <row r="3345" spans="2:9" ht="15.75" x14ac:dyDescent="0.25">
      <c r="B3345" s="338"/>
      <c r="C3345" s="29" t="s">
        <v>2106</v>
      </c>
      <c r="D3345" s="29" t="s">
        <v>1901</v>
      </c>
      <c r="E3345" s="31"/>
      <c r="F3345" s="31"/>
      <c r="G3345" s="31"/>
      <c r="H3345" s="31"/>
      <c r="I3345" s="31"/>
    </row>
    <row r="3346" spans="2:9" ht="15.75" x14ac:dyDescent="0.25">
      <c r="B3346" s="338"/>
      <c r="C3346" s="29" t="s">
        <v>2106</v>
      </c>
      <c r="D3346" s="29" t="s">
        <v>2085</v>
      </c>
      <c r="E3346" s="31"/>
      <c r="F3346" s="31"/>
      <c r="G3346" s="31"/>
      <c r="H3346" s="31"/>
      <c r="I3346" s="31"/>
    </row>
    <row r="3347" spans="2:9" ht="15.75" x14ac:dyDescent="0.25">
      <c r="B3347" s="338"/>
      <c r="C3347" s="29" t="s">
        <v>2106</v>
      </c>
      <c r="D3347" s="29" t="s">
        <v>1951</v>
      </c>
      <c r="E3347" s="31"/>
      <c r="F3347" s="31"/>
      <c r="G3347" s="31"/>
      <c r="H3347" s="31"/>
      <c r="I3347" s="31"/>
    </row>
    <row r="3348" spans="2:9" ht="15.75" x14ac:dyDescent="0.25">
      <c r="B3348" s="338"/>
      <c r="C3348" s="29" t="s">
        <v>2106</v>
      </c>
      <c r="D3348" s="29" t="s">
        <v>2056</v>
      </c>
      <c r="E3348" s="31"/>
      <c r="F3348" s="31"/>
      <c r="G3348" s="31"/>
      <c r="H3348" s="31"/>
      <c r="I3348" s="31"/>
    </row>
    <row r="3349" spans="2:9" ht="15.75" x14ac:dyDescent="0.25">
      <c r="B3349" s="338"/>
      <c r="C3349" s="29" t="s">
        <v>2106</v>
      </c>
      <c r="D3349" s="29" t="s">
        <v>2131</v>
      </c>
      <c r="E3349" s="31"/>
      <c r="F3349" s="31"/>
      <c r="G3349" s="31"/>
      <c r="H3349" s="31"/>
      <c r="I3349" s="31"/>
    </row>
    <row r="3350" spans="2:9" ht="15.75" x14ac:dyDescent="0.25">
      <c r="B3350" s="338"/>
      <c r="C3350" s="29" t="s">
        <v>2106</v>
      </c>
      <c r="D3350" s="29" t="s">
        <v>2065</v>
      </c>
      <c r="E3350" s="31"/>
      <c r="F3350" s="31"/>
      <c r="G3350" s="31"/>
      <c r="H3350" s="31"/>
      <c r="I3350" s="31"/>
    </row>
    <row r="3351" spans="2:9" ht="15.75" x14ac:dyDescent="0.25">
      <c r="B3351" s="338"/>
      <c r="C3351" s="29" t="s">
        <v>2106</v>
      </c>
      <c r="D3351" s="29" t="s">
        <v>2090</v>
      </c>
      <c r="E3351" s="31"/>
      <c r="F3351" s="31"/>
      <c r="G3351" s="31"/>
      <c r="H3351" s="31"/>
      <c r="I3351" s="31"/>
    </row>
    <row r="3352" spans="2:9" ht="15.75" x14ac:dyDescent="0.25">
      <c r="B3352" s="338"/>
      <c r="C3352" s="29" t="s">
        <v>2106</v>
      </c>
      <c r="D3352" s="29" t="s">
        <v>1960</v>
      </c>
      <c r="E3352" s="31"/>
      <c r="F3352" s="31"/>
      <c r="G3352" s="31"/>
      <c r="H3352" s="31"/>
      <c r="I3352" s="31"/>
    </row>
    <row r="3353" spans="2:9" ht="15.75" x14ac:dyDescent="0.25">
      <c r="B3353" s="338"/>
      <c r="C3353" s="29" t="s">
        <v>2106</v>
      </c>
      <c r="D3353" s="29" t="s">
        <v>2028</v>
      </c>
      <c r="E3353" s="31"/>
      <c r="F3353" s="31"/>
      <c r="G3353" s="31"/>
      <c r="H3353" s="31"/>
      <c r="I3353" s="31"/>
    </row>
    <row r="3354" spans="2:9" ht="15.75" x14ac:dyDescent="0.25">
      <c r="B3354" s="338"/>
      <c r="C3354" s="29" t="s">
        <v>2106</v>
      </c>
      <c r="D3354" s="29" t="s">
        <v>1963</v>
      </c>
      <c r="E3354" s="31"/>
      <c r="F3354" s="31"/>
      <c r="G3354" s="31"/>
      <c r="H3354" s="31"/>
      <c r="I3354" s="31"/>
    </row>
    <row r="3355" spans="2:9" ht="15.75" x14ac:dyDescent="0.25">
      <c r="B3355" s="338"/>
      <c r="C3355" s="29" t="s">
        <v>2106</v>
      </c>
      <c r="D3355" s="29" t="s">
        <v>1965</v>
      </c>
      <c r="E3355" s="31"/>
      <c r="F3355" s="31"/>
      <c r="G3355" s="31"/>
      <c r="H3355" s="31"/>
      <c r="I3355" s="31"/>
    </row>
    <row r="3356" spans="2:9" ht="15.75" x14ac:dyDescent="0.25">
      <c r="B3356" s="338"/>
      <c r="C3356" s="29" t="s">
        <v>2106</v>
      </c>
      <c r="D3356" s="29" t="s">
        <v>1971</v>
      </c>
      <c r="E3356" s="31"/>
      <c r="F3356" s="31"/>
      <c r="G3356" s="31"/>
      <c r="H3356" s="31"/>
      <c r="I3356" s="31"/>
    </row>
    <row r="3357" spans="2:9" ht="15.75" x14ac:dyDescent="0.25">
      <c r="B3357" s="338"/>
      <c r="C3357" s="29" t="s">
        <v>2106</v>
      </c>
      <c r="D3357" s="29" t="s">
        <v>1975</v>
      </c>
      <c r="E3357" s="31"/>
      <c r="F3357" s="31"/>
      <c r="G3357" s="31"/>
      <c r="H3357" s="31"/>
      <c r="I3357" s="31"/>
    </row>
    <row r="3358" spans="2:9" ht="15.75" x14ac:dyDescent="0.25">
      <c r="B3358" s="338"/>
      <c r="C3358" s="29" t="s">
        <v>2106</v>
      </c>
      <c r="D3358" s="29" t="s">
        <v>2113</v>
      </c>
      <c r="E3358" s="31"/>
      <c r="F3358" s="31"/>
      <c r="G3358" s="31"/>
      <c r="H3358" s="31"/>
      <c r="I3358" s="31"/>
    </row>
    <row r="3359" spans="2:9" ht="15.75" x14ac:dyDescent="0.25">
      <c r="B3359" s="338"/>
      <c r="C3359" s="29" t="s">
        <v>2106</v>
      </c>
      <c r="D3359" s="29" t="s">
        <v>1980</v>
      </c>
      <c r="E3359" s="31"/>
      <c r="F3359" s="31"/>
      <c r="G3359" s="31"/>
      <c r="H3359" s="31"/>
      <c r="I3359" s="31"/>
    </row>
    <row r="3360" spans="2:9" ht="15.75" x14ac:dyDescent="0.25">
      <c r="B3360" s="338"/>
      <c r="C3360" s="29" t="s">
        <v>2106</v>
      </c>
      <c r="D3360" s="29" t="s">
        <v>1982</v>
      </c>
      <c r="E3360" s="31"/>
      <c r="F3360" s="31"/>
      <c r="G3360" s="31"/>
      <c r="H3360" s="31"/>
      <c r="I3360" s="31"/>
    </row>
    <row r="3361" spans="2:9" ht="15.75" x14ac:dyDescent="0.25">
      <c r="B3361" s="338"/>
      <c r="C3361" s="29" t="s">
        <v>2106</v>
      </c>
      <c r="D3361" s="29" t="s">
        <v>1987</v>
      </c>
      <c r="E3361" s="31"/>
      <c r="F3361" s="31"/>
      <c r="G3361" s="31"/>
      <c r="H3361" s="31"/>
      <c r="I3361" s="31"/>
    </row>
    <row r="3362" spans="2:9" ht="15.75" x14ac:dyDescent="0.25">
      <c r="B3362" s="338"/>
      <c r="C3362" s="29" t="s">
        <v>2106</v>
      </c>
      <c r="D3362" s="29" t="s">
        <v>1990</v>
      </c>
      <c r="E3362" s="31"/>
      <c r="F3362" s="31"/>
      <c r="G3362" s="31"/>
      <c r="H3362" s="31"/>
      <c r="I3362" s="31"/>
    </row>
    <row r="3363" spans="2:9" ht="15.75" x14ac:dyDescent="0.25">
      <c r="B3363" s="338"/>
      <c r="C3363" s="29" t="s">
        <v>2106</v>
      </c>
      <c r="D3363" s="29" t="s">
        <v>2115</v>
      </c>
      <c r="E3363" s="31"/>
      <c r="F3363" s="31"/>
      <c r="G3363" s="31"/>
      <c r="H3363" s="31"/>
      <c r="I3363" s="31"/>
    </row>
    <row r="3364" spans="2:9" ht="15.75" x14ac:dyDescent="0.25">
      <c r="B3364" s="338"/>
      <c r="C3364" s="29" t="s">
        <v>2106</v>
      </c>
      <c r="D3364" s="29" t="s">
        <v>1992</v>
      </c>
      <c r="E3364" s="31"/>
      <c r="F3364" s="31"/>
      <c r="G3364" s="31"/>
      <c r="H3364" s="31"/>
      <c r="I3364" s="31"/>
    </row>
    <row r="3365" spans="2:9" ht="15.75" x14ac:dyDescent="0.25">
      <c r="B3365" s="338"/>
      <c r="C3365" s="29" t="s">
        <v>2106</v>
      </c>
      <c r="D3365" s="29" t="s">
        <v>1997</v>
      </c>
      <c r="E3365" s="31"/>
      <c r="F3365" s="31"/>
      <c r="G3365" s="31"/>
      <c r="H3365" s="31"/>
      <c r="I3365" s="31"/>
    </row>
    <row r="3366" spans="2:9" ht="15.75" x14ac:dyDescent="0.25">
      <c r="B3366" s="338"/>
      <c r="C3366" s="29" t="s">
        <v>2106</v>
      </c>
      <c r="D3366" s="29" t="s">
        <v>2000</v>
      </c>
      <c r="E3366" s="31"/>
      <c r="F3366" s="31"/>
      <c r="G3366" s="31"/>
      <c r="H3366" s="31"/>
      <c r="I3366" s="31"/>
    </row>
    <row r="3367" spans="2:9" ht="15.75" x14ac:dyDescent="0.25">
      <c r="B3367" s="338"/>
      <c r="C3367" s="29" t="s">
        <v>2106</v>
      </c>
      <c r="D3367" s="29" t="s">
        <v>2002</v>
      </c>
      <c r="E3367" s="31"/>
      <c r="F3367" s="31"/>
      <c r="G3367" s="31"/>
      <c r="H3367" s="31"/>
      <c r="I3367" s="31"/>
    </row>
    <row r="3368" spans="2:9" ht="15.75" x14ac:dyDescent="0.25">
      <c r="B3368" s="338"/>
      <c r="C3368" s="29" t="s">
        <v>2106</v>
      </c>
      <c r="D3368" s="29" t="s">
        <v>2004</v>
      </c>
      <c r="E3368" s="31"/>
      <c r="F3368" s="31"/>
      <c r="G3368" s="31"/>
      <c r="H3368" s="31"/>
      <c r="I3368" s="31"/>
    </row>
    <row r="3369" spans="2:9" ht="15.75" x14ac:dyDescent="0.25">
      <c r="B3369" s="338"/>
      <c r="C3369" s="29" t="s">
        <v>2106</v>
      </c>
      <c r="D3369" s="29" t="s">
        <v>2006</v>
      </c>
      <c r="E3369" s="31"/>
      <c r="F3369" s="31"/>
      <c r="G3369" s="31"/>
      <c r="H3369" s="31"/>
      <c r="I3369" s="31"/>
    </row>
    <row r="3370" spans="2:9" ht="15.75" x14ac:dyDescent="0.25">
      <c r="B3370" s="338"/>
      <c r="C3370" s="29" t="s">
        <v>2106</v>
      </c>
      <c r="D3370" s="29" t="s">
        <v>2133</v>
      </c>
      <c r="E3370" s="31"/>
      <c r="F3370" s="31"/>
      <c r="G3370" s="31"/>
      <c r="H3370" s="31"/>
      <c r="I3370" s="31"/>
    </row>
    <row r="3371" spans="2:9" ht="15.75" x14ac:dyDescent="0.25">
      <c r="B3371" s="338"/>
      <c r="C3371" s="29" t="s">
        <v>2106</v>
      </c>
      <c r="D3371" s="29" t="s">
        <v>2137</v>
      </c>
      <c r="E3371" s="31"/>
      <c r="F3371" s="31"/>
      <c r="G3371" s="31"/>
      <c r="H3371" s="31"/>
      <c r="I3371" s="31"/>
    </row>
    <row r="3372" spans="2:9" ht="15.75" x14ac:dyDescent="0.25">
      <c r="B3372" s="338"/>
      <c r="C3372" s="29" t="s">
        <v>2106</v>
      </c>
      <c r="D3372" s="29" t="s">
        <v>2015</v>
      </c>
      <c r="E3372" s="31"/>
      <c r="F3372" s="31"/>
      <c r="G3372" s="31"/>
      <c r="H3372" s="31"/>
      <c r="I3372" s="31"/>
    </row>
    <row r="3373" spans="2:9" ht="15.75" x14ac:dyDescent="0.25">
      <c r="B3373" s="338"/>
      <c r="C3373" s="29" t="s">
        <v>2106</v>
      </c>
      <c r="D3373" s="29" t="s">
        <v>2017</v>
      </c>
      <c r="E3373" s="31"/>
      <c r="F3373" s="31"/>
      <c r="G3373" s="31"/>
      <c r="H3373" s="31"/>
      <c r="I3373" s="31"/>
    </row>
    <row r="3374" spans="2:9" ht="15.75" x14ac:dyDescent="0.25">
      <c r="B3374" s="338"/>
      <c r="C3374" s="29" t="s">
        <v>2106</v>
      </c>
      <c r="D3374" s="29" t="s">
        <v>2019</v>
      </c>
      <c r="E3374" s="31"/>
      <c r="F3374" s="31"/>
      <c r="G3374" s="31"/>
      <c r="H3374" s="31"/>
      <c r="I3374" s="31"/>
    </row>
    <row r="3375" spans="2:9" ht="15.75" x14ac:dyDescent="0.25">
      <c r="B3375" s="338"/>
      <c r="C3375" s="29" t="s">
        <v>2106</v>
      </c>
      <c r="D3375" s="29" t="s">
        <v>2021</v>
      </c>
      <c r="E3375" s="31"/>
      <c r="F3375" s="31"/>
      <c r="G3375" s="31"/>
      <c r="H3375" s="31"/>
      <c r="I3375" s="31"/>
    </row>
    <row r="3376" spans="2:9" ht="15.75" x14ac:dyDescent="0.25">
      <c r="B3376" s="338"/>
      <c r="C3376" s="29" t="s">
        <v>2106</v>
      </c>
      <c r="D3376" s="29" t="s">
        <v>2030</v>
      </c>
      <c r="E3376" s="31"/>
      <c r="F3376" s="31"/>
      <c r="G3376" s="31"/>
      <c r="H3376" s="31"/>
      <c r="I3376" s="31"/>
    </row>
    <row r="3377" spans="2:9" ht="15.75" x14ac:dyDescent="0.25">
      <c r="B3377" s="338"/>
      <c r="C3377" s="29" t="s">
        <v>2106</v>
      </c>
      <c r="D3377" s="29" t="s">
        <v>2032</v>
      </c>
      <c r="E3377" s="31"/>
      <c r="F3377" s="31"/>
      <c r="G3377" s="31"/>
      <c r="H3377" s="31"/>
      <c r="I3377" s="31"/>
    </row>
    <row r="3378" spans="2:9" ht="15.75" x14ac:dyDescent="0.25">
      <c r="B3378" s="338"/>
      <c r="C3378" s="29" t="s">
        <v>2106</v>
      </c>
      <c r="D3378" s="29" t="s">
        <v>2034</v>
      </c>
      <c r="E3378" s="31"/>
      <c r="F3378" s="31"/>
      <c r="G3378" s="31"/>
      <c r="H3378" s="31"/>
      <c r="I3378" s="31"/>
    </row>
    <row r="3379" spans="2:9" ht="15.75" x14ac:dyDescent="0.25">
      <c r="B3379" s="338"/>
      <c r="C3379" s="29" t="s">
        <v>2106</v>
      </c>
      <c r="D3379" s="29" t="s">
        <v>2036</v>
      </c>
      <c r="E3379" s="31"/>
      <c r="F3379" s="31"/>
      <c r="G3379" s="31"/>
      <c r="H3379" s="31"/>
      <c r="I3379" s="31"/>
    </row>
    <row r="3380" spans="2:9" ht="15.75" x14ac:dyDescent="0.25">
      <c r="B3380" s="338"/>
      <c r="C3380" s="29" t="s">
        <v>2106</v>
      </c>
      <c r="D3380" s="29" t="s">
        <v>2038</v>
      </c>
      <c r="E3380" s="31"/>
      <c r="F3380" s="31"/>
      <c r="G3380" s="31"/>
      <c r="H3380" s="31"/>
      <c r="I3380" s="31"/>
    </row>
    <row r="3381" spans="2:9" ht="15.75" x14ac:dyDescent="0.25">
      <c r="B3381" s="338"/>
      <c r="C3381" s="29" t="s">
        <v>2106</v>
      </c>
      <c r="D3381" s="29" t="s">
        <v>2040</v>
      </c>
      <c r="E3381" s="31"/>
      <c r="F3381" s="31"/>
      <c r="G3381" s="31"/>
      <c r="H3381" s="31"/>
      <c r="I3381" s="31"/>
    </row>
    <row r="3382" spans="2:9" ht="15.75" x14ac:dyDescent="0.25">
      <c r="B3382" s="338"/>
      <c r="C3382" s="29" t="s">
        <v>2106</v>
      </c>
      <c r="D3382" s="29" t="s">
        <v>2043</v>
      </c>
      <c r="E3382" s="31"/>
      <c r="F3382" s="31"/>
      <c r="G3382" s="31"/>
      <c r="H3382" s="31"/>
      <c r="I3382" s="31"/>
    </row>
    <row r="3383" spans="2:9" ht="15.75" x14ac:dyDescent="0.25">
      <c r="B3383" s="338"/>
      <c r="C3383" s="29" t="s">
        <v>2106</v>
      </c>
      <c r="D3383" s="29" t="s">
        <v>2059</v>
      </c>
      <c r="E3383" s="31"/>
      <c r="F3383" s="31"/>
      <c r="G3383" s="31"/>
      <c r="H3383" s="31"/>
      <c r="I3383" s="31"/>
    </row>
    <row r="3384" spans="2:9" ht="15.75" x14ac:dyDescent="0.25">
      <c r="B3384" s="338"/>
      <c r="C3384" s="29" t="s">
        <v>2106</v>
      </c>
      <c r="D3384" s="29" t="s">
        <v>2061</v>
      </c>
      <c r="E3384" s="31"/>
      <c r="F3384" s="31"/>
      <c r="G3384" s="31"/>
      <c r="H3384" s="31"/>
      <c r="I3384" s="31"/>
    </row>
    <row r="3385" spans="2:9" ht="15.75" x14ac:dyDescent="0.25">
      <c r="B3385" s="338"/>
      <c r="C3385" s="29" t="s">
        <v>2106</v>
      </c>
      <c r="D3385" s="29" t="s">
        <v>2063</v>
      </c>
      <c r="E3385" s="31"/>
      <c r="F3385" s="31"/>
      <c r="G3385" s="31"/>
      <c r="H3385" s="31"/>
      <c r="I3385" s="31"/>
    </row>
    <row r="3386" spans="2:9" ht="15.75" x14ac:dyDescent="0.25">
      <c r="B3386" s="338"/>
      <c r="C3386" s="29" t="s">
        <v>2106</v>
      </c>
      <c r="D3386" s="29" t="s">
        <v>2067</v>
      </c>
      <c r="E3386" s="31"/>
      <c r="F3386" s="31"/>
      <c r="G3386" s="31"/>
      <c r="H3386" s="31"/>
      <c r="I3386" s="31"/>
    </row>
    <row r="3387" spans="2:9" ht="15.75" x14ac:dyDescent="0.25">
      <c r="B3387" s="338"/>
      <c r="C3387" s="29" t="s">
        <v>2106</v>
      </c>
      <c r="D3387" s="29" t="s">
        <v>2069</v>
      </c>
      <c r="E3387" s="31"/>
      <c r="F3387" s="31"/>
      <c r="G3387" s="31"/>
      <c r="H3387" s="31"/>
      <c r="I3387" s="31"/>
    </row>
    <row r="3388" spans="2:9" ht="15.75" x14ac:dyDescent="0.25">
      <c r="B3388" s="338"/>
      <c r="C3388" s="29" t="s">
        <v>2106</v>
      </c>
      <c r="D3388" s="29" t="s">
        <v>2071</v>
      </c>
      <c r="E3388" s="31"/>
      <c r="F3388" s="31"/>
      <c r="G3388" s="31"/>
      <c r="H3388" s="31"/>
      <c r="I3388" s="31"/>
    </row>
    <row r="3389" spans="2:9" ht="15.75" x14ac:dyDescent="0.25">
      <c r="B3389" s="338"/>
      <c r="C3389" s="29" t="s">
        <v>2106</v>
      </c>
      <c r="D3389" s="29" t="s">
        <v>2073</v>
      </c>
      <c r="E3389" s="31"/>
      <c r="F3389" s="31"/>
      <c r="G3389" s="31"/>
      <c r="H3389" s="31"/>
      <c r="I3389" s="31"/>
    </row>
    <row r="3390" spans="2:9" ht="15.75" x14ac:dyDescent="0.25">
      <c r="B3390" s="338"/>
      <c r="C3390" s="29" t="s">
        <v>2106</v>
      </c>
      <c r="D3390" s="29" t="s">
        <v>2075</v>
      </c>
      <c r="E3390" s="31"/>
      <c r="F3390" s="31"/>
      <c r="G3390" s="31"/>
      <c r="H3390" s="31"/>
      <c r="I3390" s="31"/>
    </row>
    <row r="3391" spans="2:9" ht="15.75" x14ac:dyDescent="0.25">
      <c r="B3391" s="338"/>
      <c r="C3391" s="29" t="s">
        <v>2106</v>
      </c>
      <c r="D3391" s="29" t="s">
        <v>2077</v>
      </c>
      <c r="E3391" s="31"/>
      <c r="F3391" s="31"/>
      <c r="G3391" s="31"/>
      <c r="H3391" s="31"/>
      <c r="I3391" s="31"/>
    </row>
    <row r="3392" spans="2:9" ht="15.75" x14ac:dyDescent="0.25">
      <c r="B3392" s="338"/>
      <c r="C3392" s="29" t="s">
        <v>2106</v>
      </c>
      <c r="D3392" s="29" t="s">
        <v>2079</v>
      </c>
      <c r="E3392" s="31"/>
      <c r="F3392" s="31"/>
      <c r="G3392" s="31"/>
      <c r="H3392" s="31"/>
      <c r="I3392" s="31"/>
    </row>
    <row r="3393" spans="2:9" ht="15.75" x14ac:dyDescent="0.25">
      <c r="B3393" s="338"/>
      <c r="C3393" s="29" t="s">
        <v>2106</v>
      </c>
      <c r="D3393" s="29" t="s">
        <v>2082</v>
      </c>
      <c r="E3393" s="31"/>
      <c r="F3393" s="31"/>
      <c r="G3393" s="31"/>
      <c r="H3393" s="31"/>
      <c r="I3393" s="31"/>
    </row>
    <row r="3394" spans="2:9" ht="15.75" x14ac:dyDescent="0.25">
      <c r="B3394" s="338"/>
      <c r="C3394" s="29" t="s">
        <v>2106</v>
      </c>
      <c r="D3394" s="29" t="s">
        <v>2084</v>
      </c>
      <c r="E3394" s="31"/>
      <c r="F3394" s="31"/>
      <c r="G3394" s="31"/>
      <c r="H3394" s="31"/>
      <c r="I3394" s="31"/>
    </row>
    <row r="3395" spans="2:9" ht="15.75" x14ac:dyDescent="0.25">
      <c r="B3395" s="338"/>
      <c r="C3395" s="29" t="s">
        <v>2106</v>
      </c>
      <c r="D3395" s="29" t="s">
        <v>2089</v>
      </c>
      <c r="E3395" s="31"/>
      <c r="F3395" s="31"/>
      <c r="G3395" s="31"/>
      <c r="H3395" s="31"/>
      <c r="I3395" s="31"/>
    </row>
    <row r="3396" spans="2:9" ht="15.75" x14ac:dyDescent="0.25">
      <c r="B3396" s="338"/>
      <c r="C3396" s="29" t="s">
        <v>2106</v>
      </c>
      <c r="D3396" s="29" t="s">
        <v>2119</v>
      </c>
      <c r="E3396" s="31"/>
      <c r="F3396" s="31"/>
      <c r="G3396" s="31"/>
      <c r="H3396" s="31"/>
      <c r="I3396" s="31"/>
    </row>
    <row r="3397" spans="2:9" ht="15.75" x14ac:dyDescent="0.25">
      <c r="B3397" s="338"/>
      <c r="C3397" s="29" t="s">
        <v>2106</v>
      </c>
      <c r="D3397" s="29" t="s">
        <v>2122</v>
      </c>
      <c r="E3397" s="31"/>
      <c r="F3397" s="31"/>
      <c r="G3397" s="31"/>
      <c r="H3397" s="31"/>
      <c r="I3397" s="31"/>
    </row>
    <row r="3398" spans="2:9" ht="15.75" x14ac:dyDescent="0.25">
      <c r="B3398" s="338"/>
      <c r="C3398" s="29" t="s">
        <v>2106</v>
      </c>
      <c r="D3398" s="29" t="s">
        <v>2124</v>
      </c>
      <c r="E3398" s="31"/>
      <c r="F3398" s="31"/>
      <c r="G3398" s="31"/>
      <c r="H3398" s="31"/>
      <c r="I3398" s="31"/>
    </row>
    <row r="3399" spans="2:9" ht="15.75" x14ac:dyDescent="0.25">
      <c r="B3399" s="338"/>
      <c r="C3399" s="29" t="s">
        <v>2106</v>
      </c>
      <c r="D3399" s="29" t="s">
        <v>2129</v>
      </c>
      <c r="E3399" s="31"/>
      <c r="F3399" s="31"/>
      <c r="G3399" s="31"/>
      <c r="H3399" s="31"/>
      <c r="I3399" s="31"/>
    </row>
    <row r="3400" spans="2:9" ht="15.75" x14ac:dyDescent="0.25">
      <c r="B3400" s="338"/>
      <c r="C3400" s="29" t="s">
        <v>2106</v>
      </c>
      <c r="D3400" s="29" t="s">
        <v>2135</v>
      </c>
      <c r="E3400" s="31"/>
      <c r="F3400" s="31"/>
      <c r="G3400" s="31"/>
      <c r="H3400" s="31"/>
      <c r="I3400" s="31"/>
    </row>
    <row r="3401" spans="2:9" ht="15.75" x14ac:dyDescent="0.25">
      <c r="B3401" s="338"/>
      <c r="C3401" s="29" t="s">
        <v>2106</v>
      </c>
      <c r="D3401" s="29" t="s">
        <v>2140</v>
      </c>
      <c r="E3401" s="31"/>
      <c r="F3401" s="31"/>
      <c r="G3401" s="31"/>
      <c r="H3401" s="31"/>
      <c r="I3401" s="31"/>
    </row>
    <row r="3402" spans="2:9" ht="15.75" x14ac:dyDescent="0.25">
      <c r="B3402" s="338"/>
      <c r="C3402" s="29" t="s">
        <v>2107</v>
      </c>
      <c r="D3402" s="29" t="s">
        <v>43</v>
      </c>
      <c r="E3402" s="31"/>
      <c r="F3402" s="31"/>
      <c r="G3402" s="31"/>
      <c r="H3402" s="31"/>
      <c r="I3402" s="31"/>
    </row>
    <row r="3403" spans="2:9" ht="15.75" x14ac:dyDescent="0.25">
      <c r="B3403" s="338"/>
      <c r="C3403" s="29" t="s">
        <v>2107</v>
      </c>
      <c r="D3403" s="29" t="s">
        <v>1953</v>
      </c>
      <c r="E3403" s="31"/>
      <c r="F3403" s="31"/>
      <c r="G3403" s="31"/>
      <c r="H3403" s="31"/>
      <c r="I3403" s="31"/>
    </row>
    <row r="3404" spans="2:9" ht="15.75" x14ac:dyDescent="0.25">
      <c r="B3404" s="338"/>
      <c r="C3404" s="29" t="s">
        <v>2107</v>
      </c>
      <c r="D3404" s="29" t="s">
        <v>1726</v>
      </c>
      <c r="E3404" s="31"/>
      <c r="F3404" s="31"/>
      <c r="G3404" s="31"/>
      <c r="H3404" s="31"/>
      <c r="I3404" s="31"/>
    </row>
    <row r="3405" spans="2:9" ht="15.75" x14ac:dyDescent="0.25">
      <c r="B3405" s="338"/>
      <c r="C3405" s="29" t="s">
        <v>2107</v>
      </c>
      <c r="D3405" s="29" t="s">
        <v>1723</v>
      </c>
      <c r="E3405" s="31"/>
      <c r="F3405" s="31"/>
      <c r="G3405" s="31"/>
      <c r="H3405" s="31"/>
      <c r="I3405" s="31"/>
    </row>
    <row r="3406" spans="2:9" ht="15.75" x14ac:dyDescent="0.25">
      <c r="B3406" s="338"/>
      <c r="C3406" s="29" t="s">
        <v>2107</v>
      </c>
      <c r="D3406" s="29" t="s">
        <v>2087</v>
      </c>
      <c r="E3406" s="31"/>
      <c r="F3406" s="31"/>
      <c r="G3406" s="31"/>
      <c r="H3406" s="31"/>
      <c r="I3406" s="31"/>
    </row>
    <row r="3407" spans="2:9" ht="15.75" x14ac:dyDescent="0.25">
      <c r="B3407" s="338"/>
      <c r="C3407" s="29" t="s">
        <v>2107</v>
      </c>
      <c r="D3407" s="29" t="s">
        <v>1830</v>
      </c>
      <c r="E3407" s="31"/>
      <c r="F3407" s="31"/>
      <c r="G3407" s="31"/>
      <c r="H3407" s="31"/>
      <c r="I3407" s="31"/>
    </row>
    <row r="3408" spans="2:9" ht="15.75" x14ac:dyDescent="0.25">
      <c r="B3408" s="338"/>
      <c r="C3408" s="29" t="s">
        <v>2107</v>
      </c>
      <c r="D3408" s="29" t="s">
        <v>1754</v>
      </c>
      <c r="E3408" s="31"/>
      <c r="F3408" s="31"/>
      <c r="G3408" s="31"/>
      <c r="H3408" s="31"/>
      <c r="I3408" s="31"/>
    </row>
    <row r="3409" spans="2:9" ht="15.75" x14ac:dyDescent="0.25">
      <c r="B3409" s="338"/>
      <c r="C3409" s="29" t="s">
        <v>2107</v>
      </c>
      <c r="D3409" s="29" t="s">
        <v>1901</v>
      </c>
      <c r="E3409" s="31"/>
      <c r="F3409" s="31"/>
      <c r="G3409" s="31"/>
      <c r="H3409" s="31"/>
      <c r="I3409" s="31"/>
    </row>
    <row r="3410" spans="2:9" ht="15.75" x14ac:dyDescent="0.25">
      <c r="B3410" s="338"/>
      <c r="C3410" s="29" t="s">
        <v>2107</v>
      </c>
      <c r="D3410" s="29" t="s">
        <v>2085</v>
      </c>
      <c r="E3410" s="31"/>
      <c r="F3410" s="31"/>
      <c r="G3410" s="31"/>
      <c r="H3410" s="31"/>
      <c r="I3410" s="31"/>
    </row>
    <row r="3411" spans="2:9" ht="15.75" x14ac:dyDescent="0.25">
      <c r="B3411" s="338"/>
      <c r="C3411" s="29" t="s">
        <v>2107</v>
      </c>
      <c r="D3411" s="29" t="s">
        <v>1951</v>
      </c>
      <c r="E3411" s="31"/>
      <c r="F3411" s="31"/>
      <c r="G3411" s="31"/>
      <c r="H3411" s="31"/>
      <c r="I3411" s="31"/>
    </row>
    <row r="3412" spans="2:9" ht="15.75" x14ac:dyDescent="0.25">
      <c r="B3412" s="338"/>
      <c r="C3412" s="29" t="s">
        <v>2107</v>
      </c>
      <c r="D3412" s="29" t="s">
        <v>2056</v>
      </c>
      <c r="E3412" s="31"/>
      <c r="F3412" s="31"/>
      <c r="G3412" s="31"/>
      <c r="H3412" s="31"/>
      <c r="I3412" s="31"/>
    </row>
    <row r="3413" spans="2:9" ht="15.75" x14ac:dyDescent="0.25">
      <c r="B3413" s="338"/>
      <c r="C3413" s="29" t="s">
        <v>2107</v>
      </c>
      <c r="D3413" s="29" t="s">
        <v>2131</v>
      </c>
      <c r="E3413" s="31"/>
      <c r="F3413" s="31"/>
      <c r="G3413" s="31"/>
      <c r="H3413" s="31"/>
      <c r="I3413" s="31"/>
    </row>
    <row r="3414" spans="2:9" ht="15.75" x14ac:dyDescent="0.25">
      <c r="B3414" s="338"/>
      <c r="C3414" s="29" t="s">
        <v>2107</v>
      </c>
      <c r="D3414" s="29" t="s">
        <v>2065</v>
      </c>
      <c r="E3414" s="31"/>
      <c r="F3414" s="31"/>
      <c r="G3414" s="31"/>
      <c r="H3414" s="31"/>
      <c r="I3414" s="31"/>
    </row>
    <row r="3415" spans="2:9" ht="15.75" x14ac:dyDescent="0.25">
      <c r="B3415" s="338"/>
      <c r="C3415" s="29" t="s">
        <v>2107</v>
      </c>
      <c r="D3415" s="29" t="s">
        <v>2090</v>
      </c>
      <c r="E3415" s="31"/>
      <c r="F3415" s="31"/>
      <c r="G3415" s="31"/>
      <c r="H3415" s="31"/>
      <c r="I3415" s="31"/>
    </row>
    <row r="3416" spans="2:9" ht="15.75" x14ac:dyDescent="0.25">
      <c r="B3416" s="338"/>
      <c r="C3416" s="29" t="s">
        <v>2107</v>
      </c>
      <c r="D3416" s="29" t="s">
        <v>1960</v>
      </c>
      <c r="E3416" s="31"/>
      <c r="F3416" s="31"/>
      <c r="G3416" s="31"/>
      <c r="H3416" s="31"/>
      <c r="I3416" s="31"/>
    </row>
    <row r="3417" spans="2:9" ht="15.75" x14ac:dyDescent="0.25">
      <c r="B3417" s="338"/>
      <c r="C3417" s="29" t="s">
        <v>2107</v>
      </c>
      <c r="D3417" s="29" t="s">
        <v>2028</v>
      </c>
      <c r="E3417" s="31"/>
      <c r="F3417" s="31"/>
      <c r="G3417" s="31"/>
      <c r="H3417" s="31"/>
      <c r="I3417" s="31"/>
    </row>
    <row r="3418" spans="2:9" ht="15.75" x14ac:dyDescent="0.25">
      <c r="B3418" s="338"/>
      <c r="C3418" s="29" t="s">
        <v>2107</v>
      </c>
      <c r="D3418" s="29" t="s">
        <v>1963</v>
      </c>
      <c r="E3418" s="31"/>
      <c r="F3418" s="31"/>
      <c r="G3418" s="31"/>
      <c r="H3418" s="31"/>
      <c r="I3418" s="31"/>
    </row>
    <row r="3419" spans="2:9" ht="15.75" x14ac:dyDescent="0.25">
      <c r="B3419" s="338"/>
      <c r="C3419" s="29" t="s">
        <v>2107</v>
      </c>
      <c r="D3419" s="29" t="s">
        <v>1965</v>
      </c>
      <c r="E3419" s="31"/>
      <c r="F3419" s="31"/>
      <c r="G3419" s="31"/>
      <c r="H3419" s="31"/>
      <c r="I3419" s="31"/>
    </row>
    <row r="3420" spans="2:9" ht="15.75" x14ac:dyDescent="0.25">
      <c r="B3420" s="338"/>
      <c r="C3420" s="29" t="s">
        <v>2107</v>
      </c>
      <c r="D3420" s="29" t="s">
        <v>1971</v>
      </c>
      <c r="E3420" s="31"/>
      <c r="F3420" s="31"/>
      <c r="G3420" s="31"/>
      <c r="H3420" s="31"/>
      <c r="I3420" s="31"/>
    </row>
    <row r="3421" spans="2:9" ht="15.75" x14ac:dyDescent="0.25">
      <c r="B3421" s="338"/>
      <c r="C3421" s="29" t="s">
        <v>2107</v>
      </c>
      <c r="D3421" s="29" t="s">
        <v>1975</v>
      </c>
      <c r="E3421" s="31"/>
      <c r="F3421" s="31"/>
      <c r="G3421" s="31"/>
      <c r="H3421" s="31"/>
      <c r="I3421" s="31"/>
    </row>
    <row r="3422" spans="2:9" ht="15.75" x14ac:dyDescent="0.25">
      <c r="B3422" s="338"/>
      <c r="C3422" s="29" t="s">
        <v>2107</v>
      </c>
      <c r="D3422" s="29" t="s">
        <v>2113</v>
      </c>
      <c r="E3422" s="31"/>
      <c r="F3422" s="31"/>
      <c r="G3422" s="31"/>
      <c r="H3422" s="31"/>
      <c r="I3422" s="31"/>
    </row>
    <row r="3423" spans="2:9" ht="15.75" x14ac:dyDescent="0.25">
      <c r="B3423" s="338"/>
      <c r="C3423" s="29" t="s">
        <v>2107</v>
      </c>
      <c r="D3423" s="29" t="s">
        <v>1980</v>
      </c>
      <c r="E3423" s="31"/>
      <c r="F3423" s="31"/>
      <c r="G3423" s="31"/>
      <c r="H3423" s="31"/>
      <c r="I3423" s="31"/>
    </row>
    <row r="3424" spans="2:9" ht="15.75" x14ac:dyDescent="0.25">
      <c r="B3424" s="338"/>
      <c r="C3424" s="29" t="s">
        <v>2107</v>
      </c>
      <c r="D3424" s="29" t="s">
        <v>1982</v>
      </c>
      <c r="E3424" s="31"/>
      <c r="F3424" s="31"/>
      <c r="G3424" s="31"/>
      <c r="H3424" s="31"/>
      <c r="I3424" s="31"/>
    </row>
    <row r="3425" spans="2:9" ht="15.75" x14ac:dyDescent="0.25">
      <c r="B3425" s="338"/>
      <c r="C3425" s="29" t="s">
        <v>2107</v>
      </c>
      <c r="D3425" s="29" t="s">
        <v>1987</v>
      </c>
      <c r="E3425" s="31"/>
      <c r="F3425" s="31"/>
      <c r="G3425" s="31"/>
      <c r="H3425" s="31"/>
      <c r="I3425" s="31"/>
    </row>
    <row r="3426" spans="2:9" ht="15.75" x14ac:dyDescent="0.25">
      <c r="B3426" s="338"/>
      <c r="C3426" s="29" t="s">
        <v>2107</v>
      </c>
      <c r="D3426" s="29" t="s">
        <v>1990</v>
      </c>
      <c r="E3426" s="31"/>
      <c r="F3426" s="31"/>
      <c r="G3426" s="31"/>
      <c r="H3426" s="31"/>
      <c r="I3426" s="31"/>
    </row>
    <row r="3427" spans="2:9" ht="15.75" x14ac:dyDescent="0.25">
      <c r="B3427" s="338"/>
      <c r="C3427" s="29" t="s">
        <v>2107</v>
      </c>
      <c r="D3427" s="29" t="s">
        <v>2115</v>
      </c>
      <c r="E3427" s="31"/>
      <c r="F3427" s="31"/>
      <c r="G3427" s="31"/>
      <c r="H3427" s="31"/>
      <c r="I3427" s="31"/>
    </row>
    <row r="3428" spans="2:9" ht="15.75" x14ac:dyDescent="0.25">
      <c r="B3428" s="338"/>
      <c r="C3428" s="29" t="s">
        <v>2107</v>
      </c>
      <c r="D3428" s="29" t="s">
        <v>1992</v>
      </c>
      <c r="E3428" s="31"/>
      <c r="F3428" s="31"/>
      <c r="G3428" s="31"/>
      <c r="H3428" s="31"/>
      <c r="I3428" s="31"/>
    </row>
    <row r="3429" spans="2:9" ht="15.75" x14ac:dyDescent="0.25">
      <c r="B3429" s="338"/>
      <c r="C3429" s="29" t="s">
        <v>2107</v>
      </c>
      <c r="D3429" s="29" t="s">
        <v>1997</v>
      </c>
      <c r="E3429" s="31"/>
      <c r="F3429" s="31"/>
      <c r="G3429" s="31"/>
      <c r="H3429" s="31"/>
      <c r="I3429" s="31"/>
    </row>
    <row r="3430" spans="2:9" ht="15.75" x14ac:dyDescent="0.25">
      <c r="B3430" s="338"/>
      <c r="C3430" s="29" t="s">
        <v>2107</v>
      </c>
      <c r="D3430" s="29" t="s">
        <v>2000</v>
      </c>
      <c r="E3430" s="31"/>
      <c r="F3430" s="31"/>
      <c r="G3430" s="31"/>
      <c r="H3430" s="31"/>
      <c r="I3430" s="31"/>
    </row>
    <row r="3431" spans="2:9" ht="15.75" x14ac:dyDescent="0.25">
      <c r="B3431" s="338"/>
      <c r="C3431" s="29" t="s">
        <v>2107</v>
      </c>
      <c r="D3431" s="29" t="s">
        <v>2002</v>
      </c>
      <c r="E3431" s="31"/>
      <c r="F3431" s="31"/>
      <c r="G3431" s="31"/>
      <c r="H3431" s="31"/>
      <c r="I3431" s="31"/>
    </row>
    <row r="3432" spans="2:9" ht="15.75" x14ac:dyDescent="0.25">
      <c r="B3432" s="338"/>
      <c r="C3432" s="29" t="s">
        <v>2107</v>
      </c>
      <c r="D3432" s="29" t="s">
        <v>2004</v>
      </c>
      <c r="E3432" s="31"/>
      <c r="F3432" s="31"/>
      <c r="G3432" s="31"/>
      <c r="H3432" s="31"/>
      <c r="I3432" s="31"/>
    </row>
    <row r="3433" spans="2:9" ht="15.75" x14ac:dyDescent="0.25">
      <c r="B3433" s="338"/>
      <c r="C3433" s="29" t="s">
        <v>2107</v>
      </c>
      <c r="D3433" s="29" t="s">
        <v>2006</v>
      </c>
      <c r="E3433" s="31"/>
      <c r="F3433" s="31"/>
      <c r="G3433" s="31"/>
      <c r="H3433" s="31"/>
      <c r="I3433" s="31"/>
    </row>
    <row r="3434" spans="2:9" ht="15.75" x14ac:dyDescent="0.25">
      <c r="B3434" s="338"/>
      <c r="C3434" s="29" t="s">
        <v>2107</v>
      </c>
      <c r="D3434" s="29" t="s">
        <v>2133</v>
      </c>
      <c r="E3434" s="31"/>
      <c r="F3434" s="31"/>
      <c r="G3434" s="31"/>
      <c r="H3434" s="31"/>
      <c r="I3434" s="31"/>
    </row>
    <row r="3435" spans="2:9" ht="15.75" x14ac:dyDescent="0.25">
      <c r="B3435" s="338"/>
      <c r="C3435" s="29" t="s">
        <v>2107</v>
      </c>
      <c r="D3435" s="29" t="s">
        <v>2137</v>
      </c>
      <c r="E3435" s="31"/>
      <c r="F3435" s="31"/>
      <c r="G3435" s="31"/>
      <c r="H3435" s="31"/>
      <c r="I3435" s="31"/>
    </row>
    <row r="3436" spans="2:9" ht="15.75" x14ac:dyDescent="0.25">
      <c r="B3436" s="338"/>
      <c r="C3436" s="29" t="s">
        <v>2107</v>
      </c>
      <c r="D3436" s="29" t="s">
        <v>2015</v>
      </c>
      <c r="E3436" s="31"/>
      <c r="F3436" s="31"/>
      <c r="G3436" s="31"/>
      <c r="H3436" s="31"/>
      <c r="I3436" s="31"/>
    </row>
    <row r="3437" spans="2:9" ht="15.75" x14ac:dyDescent="0.25">
      <c r="B3437" s="338"/>
      <c r="C3437" s="29" t="s">
        <v>2107</v>
      </c>
      <c r="D3437" s="29" t="s">
        <v>2017</v>
      </c>
      <c r="E3437" s="31"/>
      <c r="F3437" s="31"/>
      <c r="G3437" s="31"/>
      <c r="H3437" s="31"/>
      <c r="I3437" s="31"/>
    </row>
    <row r="3438" spans="2:9" ht="15.75" x14ac:dyDescent="0.25">
      <c r="B3438" s="338"/>
      <c r="C3438" s="29" t="s">
        <v>2107</v>
      </c>
      <c r="D3438" s="29" t="s">
        <v>2019</v>
      </c>
      <c r="E3438" s="31"/>
      <c r="F3438" s="31"/>
      <c r="G3438" s="31"/>
      <c r="H3438" s="31"/>
      <c r="I3438" s="31"/>
    </row>
    <row r="3439" spans="2:9" ht="15.75" x14ac:dyDescent="0.25">
      <c r="B3439" s="338"/>
      <c r="C3439" s="29" t="s">
        <v>2107</v>
      </c>
      <c r="D3439" s="29" t="s">
        <v>2021</v>
      </c>
      <c r="E3439" s="31"/>
      <c r="F3439" s="31"/>
      <c r="G3439" s="31"/>
      <c r="H3439" s="31"/>
      <c r="I3439" s="31"/>
    </row>
    <row r="3440" spans="2:9" ht="15.75" x14ac:dyDescent="0.25">
      <c r="B3440" s="338"/>
      <c r="C3440" s="29" t="s">
        <v>2107</v>
      </c>
      <c r="D3440" s="29" t="s">
        <v>2030</v>
      </c>
      <c r="E3440" s="31"/>
      <c r="F3440" s="31"/>
      <c r="G3440" s="31"/>
      <c r="H3440" s="31"/>
      <c r="I3440" s="31"/>
    </row>
    <row r="3441" spans="2:9" ht="15.75" x14ac:dyDescent="0.25">
      <c r="B3441" s="338"/>
      <c r="C3441" s="29" t="s">
        <v>2107</v>
      </c>
      <c r="D3441" s="29" t="s">
        <v>2032</v>
      </c>
      <c r="E3441" s="31"/>
      <c r="F3441" s="31"/>
      <c r="G3441" s="31"/>
      <c r="H3441" s="31"/>
      <c r="I3441" s="31"/>
    </row>
    <row r="3442" spans="2:9" ht="15.75" x14ac:dyDescent="0.25">
      <c r="B3442" s="338"/>
      <c r="C3442" s="29" t="s">
        <v>2107</v>
      </c>
      <c r="D3442" s="29" t="s">
        <v>2034</v>
      </c>
      <c r="E3442" s="31"/>
      <c r="F3442" s="31"/>
      <c r="G3442" s="31"/>
      <c r="H3442" s="31"/>
      <c r="I3442" s="31"/>
    </row>
    <row r="3443" spans="2:9" ht="15.75" x14ac:dyDescent="0.25">
      <c r="B3443" s="338"/>
      <c r="C3443" s="29" t="s">
        <v>2107</v>
      </c>
      <c r="D3443" s="29" t="s">
        <v>2036</v>
      </c>
      <c r="E3443" s="31"/>
      <c r="F3443" s="31"/>
      <c r="G3443" s="31"/>
      <c r="H3443" s="31"/>
      <c r="I3443" s="31"/>
    </row>
    <row r="3444" spans="2:9" ht="15.75" x14ac:dyDescent="0.25">
      <c r="B3444" s="338"/>
      <c r="C3444" s="29" t="s">
        <v>2107</v>
      </c>
      <c r="D3444" s="29" t="s">
        <v>2038</v>
      </c>
      <c r="E3444" s="31"/>
      <c r="F3444" s="31"/>
      <c r="G3444" s="31"/>
      <c r="H3444" s="31"/>
      <c r="I3444" s="31"/>
    </row>
    <row r="3445" spans="2:9" ht="15.75" x14ac:dyDescent="0.25">
      <c r="B3445" s="338"/>
      <c r="C3445" s="29" t="s">
        <v>2107</v>
      </c>
      <c r="D3445" s="29" t="s">
        <v>2040</v>
      </c>
      <c r="E3445" s="31"/>
      <c r="F3445" s="31"/>
      <c r="G3445" s="31"/>
      <c r="H3445" s="31"/>
      <c r="I3445" s="31"/>
    </row>
    <row r="3446" spans="2:9" ht="15.75" x14ac:dyDescent="0.25">
      <c r="B3446" s="338"/>
      <c r="C3446" s="29" t="s">
        <v>2107</v>
      </c>
      <c r="D3446" s="29" t="s">
        <v>2043</v>
      </c>
      <c r="E3446" s="31"/>
      <c r="F3446" s="31"/>
      <c r="G3446" s="31"/>
      <c r="H3446" s="31"/>
      <c r="I3446" s="31"/>
    </row>
    <row r="3447" spans="2:9" ht="15.75" x14ac:dyDescent="0.25">
      <c r="B3447" s="338"/>
      <c r="C3447" s="29" t="s">
        <v>2107</v>
      </c>
      <c r="D3447" s="29" t="s">
        <v>2059</v>
      </c>
      <c r="E3447" s="31"/>
      <c r="F3447" s="31"/>
      <c r="G3447" s="31"/>
      <c r="H3447" s="31"/>
      <c r="I3447" s="31"/>
    </row>
    <row r="3448" spans="2:9" ht="15.75" x14ac:dyDescent="0.25">
      <c r="B3448" s="338"/>
      <c r="C3448" s="29" t="s">
        <v>2107</v>
      </c>
      <c r="D3448" s="29" t="s">
        <v>2061</v>
      </c>
      <c r="E3448" s="31"/>
      <c r="F3448" s="31"/>
      <c r="G3448" s="31"/>
      <c r="H3448" s="31"/>
      <c r="I3448" s="31"/>
    </row>
    <row r="3449" spans="2:9" ht="15.75" x14ac:dyDescent="0.25">
      <c r="B3449" s="338"/>
      <c r="C3449" s="29" t="s">
        <v>2107</v>
      </c>
      <c r="D3449" s="29" t="s">
        <v>2063</v>
      </c>
      <c r="E3449" s="31"/>
      <c r="F3449" s="31"/>
      <c r="G3449" s="31"/>
      <c r="H3449" s="31"/>
      <c r="I3449" s="31"/>
    </row>
    <row r="3450" spans="2:9" ht="15.75" x14ac:dyDescent="0.25">
      <c r="B3450" s="338"/>
      <c r="C3450" s="29" t="s">
        <v>2107</v>
      </c>
      <c r="D3450" s="29" t="s">
        <v>2067</v>
      </c>
      <c r="E3450" s="31"/>
      <c r="F3450" s="31"/>
      <c r="G3450" s="31"/>
      <c r="H3450" s="31"/>
      <c r="I3450" s="31"/>
    </row>
    <row r="3451" spans="2:9" ht="15.75" x14ac:dyDescent="0.25">
      <c r="B3451" s="338"/>
      <c r="C3451" s="29" t="s">
        <v>2107</v>
      </c>
      <c r="D3451" s="29" t="s">
        <v>2069</v>
      </c>
      <c r="E3451" s="31"/>
      <c r="F3451" s="31"/>
      <c r="G3451" s="31"/>
      <c r="H3451" s="31"/>
      <c r="I3451" s="31"/>
    </row>
    <row r="3452" spans="2:9" ht="15.75" x14ac:dyDescent="0.25">
      <c r="B3452" s="338"/>
      <c r="C3452" s="29" t="s">
        <v>2107</v>
      </c>
      <c r="D3452" s="29" t="s">
        <v>2071</v>
      </c>
      <c r="E3452" s="31"/>
      <c r="F3452" s="31"/>
      <c r="G3452" s="31"/>
      <c r="H3452" s="31"/>
      <c r="I3452" s="31"/>
    </row>
    <row r="3453" spans="2:9" ht="15.75" x14ac:dyDescent="0.25">
      <c r="B3453" s="338"/>
      <c r="C3453" s="29" t="s">
        <v>2107</v>
      </c>
      <c r="D3453" s="29" t="s">
        <v>2073</v>
      </c>
      <c r="E3453" s="31"/>
      <c r="F3453" s="31"/>
      <c r="G3453" s="31"/>
      <c r="H3453" s="31"/>
      <c r="I3453" s="31"/>
    </row>
    <row r="3454" spans="2:9" ht="15.75" x14ac:dyDescent="0.25">
      <c r="B3454" s="338"/>
      <c r="C3454" s="29" t="s">
        <v>2107</v>
      </c>
      <c r="D3454" s="29" t="s">
        <v>2075</v>
      </c>
      <c r="E3454" s="31"/>
      <c r="F3454" s="31"/>
      <c r="G3454" s="31"/>
      <c r="H3454" s="31"/>
      <c r="I3454" s="31"/>
    </row>
    <row r="3455" spans="2:9" ht="15.75" x14ac:dyDescent="0.25">
      <c r="B3455" s="338"/>
      <c r="C3455" s="29" t="s">
        <v>2107</v>
      </c>
      <c r="D3455" s="29" t="s">
        <v>2077</v>
      </c>
      <c r="E3455" s="31"/>
      <c r="F3455" s="31"/>
      <c r="G3455" s="31"/>
      <c r="H3455" s="31"/>
      <c r="I3455" s="31"/>
    </row>
    <row r="3456" spans="2:9" ht="15.75" x14ac:dyDescent="0.25">
      <c r="B3456" s="338"/>
      <c r="C3456" s="29" t="s">
        <v>2107</v>
      </c>
      <c r="D3456" s="29" t="s">
        <v>2079</v>
      </c>
      <c r="E3456" s="31"/>
      <c r="F3456" s="31"/>
      <c r="G3456" s="31"/>
      <c r="H3456" s="31"/>
      <c r="I3456" s="31"/>
    </row>
    <row r="3457" spans="2:9" ht="15.75" x14ac:dyDescent="0.25">
      <c r="B3457" s="338"/>
      <c r="C3457" s="29" t="s">
        <v>2107</v>
      </c>
      <c r="D3457" s="29" t="s">
        <v>2082</v>
      </c>
      <c r="E3457" s="31"/>
      <c r="F3457" s="31"/>
      <c r="G3457" s="31"/>
      <c r="H3457" s="31"/>
      <c r="I3457" s="31"/>
    </row>
    <row r="3458" spans="2:9" ht="15.75" x14ac:dyDescent="0.25">
      <c r="B3458" s="338"/>
      <c r="C3458" s="29" t="s">
        <v>2107</v>
      </c>
      <c r="D3458" s="29" t="s">
        <v>2084</v>
      </c>
      <c r="E3458" s="31"/>
      <c r="F3458" s="31"/>
      <c r="G3458" s="31"/>
      <c r="H3458" s="31"/>
      <c r="I3458" s="31"/>
    </row>
    <row r="3459" spans="2:9" ht="15.75" x14ac:dyDescent="0.25">
      <c r="B3459" s="338"/>
      <c r="C3459" s="29" t="s">
        <v>2107</v>
      </c>
      <c r="D3459" s="29" t="s">
        <v>2089</v>
      </c>
      <c r="E3459" s="31"/>
      <c r="F3459" s="31"/>
      <c r="G3459" s="31"/>
      <c r="H3459" s="31"/>
      <c r="I3459" s="31"/>
    </row>
    <row r="3460" spans="2:9" ht="15.75" x14ac:dyDescent="0.25">
      <c r="B3460" s="338"/>
      <c r="C3460" s="29" t="s">
        <v>2107</v>
      </c>
      <c r="D3460" s="29" t="s">
        <v>2119</v>
      </c>
      <c r="E3460" s="31"/>
      <c r="F3460" s="31"/>
      <c r="G3460" s="31"/>
      <c r="H3460" s="31"/>
      <c r="I3460" s="31"/>
    </row>
    <row r="3461" spans="2:9" ht="15.75" x14ac:dyDescent="0.25">
      <c r="B3461" s="338"/>
      <c r="C3461" s="29" t="s">
        <v>2107</v>
      </c>
      <c r="D3461" s="29" t="s">
        <v>2122</v>
      </c>
      <c r="E3461" s="31"/>
      <c r="F3461" s="31"/>
      <c r="G3461" s="31"/>
      <c r="H3461" s="31"/>
      <c r="I3461" s="31"/>
    </row>
    <row r="3462" spans="2:9" ht="15.75" x14ac:dyDescent="0.25">
      <c r="B3462" s="338"/>
      <c r="C3462" s="29" t="s">
        <v>2107</v>
      </c>
      <c r="D3462" s="29" t="s">
        <v>2124</v>
      </c>
      <c r="E3462" s="31"/>
      <c r="F3462" s="31"/>
      <c r="G3462" s="31"/>
      <c r="H3462" s="31"/>
      <c r="I3462" s="31"/>
    </row>
    <row r="3463" spans="2:9" ht="15.75" x14ac:dyDescent="0.25">
      <c r="B3463" s="338"/>
      <c r="C3463" s="29" t="s">
        <v>2107</v>
      </c>
      <c r="D3463" s="29" t="s">
        <v>2129</v>
      </c>
      <c r="E3463" s="31"/>
      <c r="F3463" s="31"/>
      <c r="G3463" s="31"/>
      <c r="H3463" s="31"/>
      <c r="I3463" s="31"/>
    </row>
    <row r="3464" spans="2:9" ht="15.75" x14ac:dyDescent="0.25">
      <c r="B3464" s="338"/>
      <c r="C3464" s="29" t="s">
        <v>2107</v>
      </c>
      <c r="D3464" s="29" t="s">
        <v>2135</v>
      </c>
      <c r="E3464" s="31"/>
      <c r="F3464" s="31"/>
      <c r="G3464" s="31"/>
      <c r="H3464" s="31"/>
      <c r="I3464" s="31"/>
    </row>
    <row r="3465" spans="2:9" ht="15.75" x14ac:dyDescent="0.25">
      <c r="B3465" s="338"/>
      <c r="C3465" s="29" t="s">
        <v>2107</v>
      </c>
      <c r="D3465" s="29" t="s">
        <v>2140</v>
      </c>
      <c r="E3465" s="31"/>
      <c r="F3465" s="31"/>
      <c r="G3465" s="31"/>
      <c r="H3465" s="31"/>
      <c r="I3465" s="31"/>
    </row>
    <row r="3466" spans="2:9" ht="15.75" x14ac:dyDescent="0.25">
      <c r="B3466" s="338"/>
      <c r="C3466" s="29" t="s">
        <v>2143</v>
      </c>
      <c r="D3466" s="29" t="s">
        <v>43</v>
      </c>
      <c r="E3466" s="31"/>
      <c r="F3466" s="31"/>
      <c r="G3466" s="31"/>
      <c r="H3466" s="31"/>
      <c r="I3466" s="31"/>
    </row>
    <row r="3467" spans="2:9" ht="15.75" x14ac:dyDescent="0.25">
      <c r="B3467" s="338"/>
      <c r="C3467" s="29" t="s">
        <v>2143</v>
      </c>
      <c r="D3467" s="29" t="s">
        <v>1953</v>
      </c>
      <c r="E3467" s="31"/>
      <c r="F3467" s="31"/>
      <c r="G3467" s="31"/>
      <c r="H3467" s="31"/>
      <c r="I3467" s="31"/>
    </row>
    <row r="3468" spans="2:9" ht="15.75" x14ac:dyDescent="0.25">
      <c r="B3468" s="338"/>
      <c r="C3468" s="29" t="s">
        <v>2143</v>
      </c>
      <c r="D3468" s="29" t="s">
        <v>1726</v>
      </c>
      <c r="E3468" s="31"/>
      <c r="F3468" s="31"/>
      <c r="G3468" s="31"/>
      <c r="H3468" s="31"/>
      <c r="I3468" s="31"/>
    </row>
    <row r="3469" spans="2:9" ht="15.75" x14ac:dyDescent="0.25">
      <c r="B3469" s="338"/>
      <c r="C3469" s="29" t="s">
        <v>2143</v>
      </c>
      <c r="D3469" s="29" t="s">
        <v>1723</v>
      </c>
      <c r="E3469" s="31"/>
      <c r="F3469" s="31"/>
      <c r="G3469" s="31"/>
      <c r="H3469" s="31"/>
      <c r="I3469" s="31"/>
    </row>
    <row r="3470" spans="2:9" ht="15.75" x14ac:dyDescent="0.25">
      <c r="B3470" s="338"/>
      <c r="C3470" s="29" t="s">
        <v>2143</v>
      </c>
      <c r="D3470" s="29" t="s">
        <v>2087</v>
      </c>
      <c r="E3470" s="31"/>
      <c r="F3470" s="31"/>
      <c r="G3470" s="31"/>
      <c r="H3470" s="31"/>
      <c r="I3470" s="31"/>
    </row>
    <row r="3471" spans="2:9" ht="15.75" x14ac:dyDescent="0.25">
      <c r="B3471" s="338"/>
      <c r="C3471" s="29" t="s">
        <v>2143</v>
      </c>
      <c r="D3471" s="29" t="s">
        <v>1830</v>
      </c>
      <c r="E3471" s="31"/>
      <c r="F3471" s="31"/>
      <c r="G3471" s="31"/>
      <c r="H3471" s="31"/>
      <c r="I3471" s="31"/>
    </row>
    <row r="3472" spans="2:9" ht="15.75" x14ac:dyDescent="0.25">
      <c r="B3472" s="338"/>
      <c r="C3472" s="29" t="s">
        <v>2143</v>
      </c>
      <c r="D3472" s="29" t="s">
        <v>1754</v>
      </c>
      <c r="E3472" s="31"/>
      <c r="F3472" s="31"/>
      <c r="G3472" s="31"/>
      <c r="H3472" s="31"/>
      <c r="I3472" s="31"/>
    </row>
    <row r="3473" spans="2:9" ht="15.75" x14ac:dyDescent="0.25">
      <c r="B3473" s="338"/>
      <c r="C3473" s="29" t="s">
        <v>2143</v>
      </c>
      <c r="D3473" s="29" t="s">
        <v>1901</v>
      </c>
      <c r="E3473" s="31"/>
      <c r="F3473" s="31"/>
      <c r="G3473" s="31"/>
      <c r="H3473" s="31"/>
      <c r="I3473" s="31"/>
    </row>
    <row r="3474" spans="2:9" ht="15.75" x14ac:dyDescent="0.25">
      <c r="B3474" s="338"/>
      <c r="C3474" s="29" t="s">
        <v>2143</v>
      </c>
      <c r="D3474" s="29" t="s">
        <v>2085</v>
      </c>
      <c r="E3474" s="31"/>
      <c r="F3474" s="31"/>
      <c r="G3474" s="31"/>
      <c r="H3474" s="31"/>
      <c r="I3474" s="31"/>
    </row>
    <row r="3475" spans="2:9" ht="15.75" x14ac:dyDescent="0.25">
      <c r="B3475" s="338"/>
      <c r="C3475" s="29" t="s">
        <v>2143</v>
      </c>
      <c r="D3475" s="29" t="s">
        <v>1951</v>
      </c>
      <c r="E3475" s="31"/>
      <c r="F3475" s="31"/>
      <c r="G3475" s="31"/>
      <c r="H3475" s="31"/>
      <c r="I3475" s="31"/>
    </row>
    <row r="3476" spans="2:9" ht="15.75" x14ac:dyDescent="0.25">
      <c r="B3476" s="338"/>
      <c r="C3476" s="29" t="s">
        <v>2143</v>
      </c>
      <c r="D3476" s="29" t="s">
        <v>2056</v>
      </c>
      <c r="E3476" s="31"/>
      <c r="F3476" s="31"/>
      <c r="G3476" s="31"/>
      <c r="H3476" s="31"/>
      <c r="I3476" s="31"/>
    </row>
    <row r="3477" spans="2:9" ht="15.75" x14ac:dyDescent="0.25">
      <c r="B3477" s="338"/>
      <c r="C3477" s="29" t="s">
        <v>2143</v>
      </c>
      <c r="D3477" s="29" t="s">
        <v>2131</v>
      </c>
      <c r="E3477" s="31"/>
      <c r="F3477" s="31"/>
      <c r="G3477" s="31"/>
      <c r="H3477" s="31"/>
      <c r="I3477" s="31"/>
    </row>
    <row r="3478" spans="2:9" ht="15.75" x14ac:dyDescent="0.25">
      <c r="B3478" s="338"/>
      <c r="C3478" s="29" t="s">
        <v>2143</v>
      </c>
      <c r="D3478" s="29" t="s">
        <v>2065</v>
      </c>
      <c r="E3478" s="31"/>
      <c r="F3478" s="31"/>
      <c r="G3478" s="31"/>
      <c r="H3478" s="31"/>
      <c r="I3478" s="31"/>
    </row>
    <row r="3479" spans="2:9" ht="15.75" x14ac:dyDescent="0.25">
      <c r="B3479" s="338"/>
      <c r="C3479" s="29" t="s">
        <v>2143</v>
      </c>
      <c r="D3479" s="29" t="s">
        <v>2090</v>
      </c>
      <c r="E3479" s="31"/>
      <c r="F3479" s="31"/>
      <c r="G3479" s="31"/>
      <c r="H3479" s="31"/>
      <c r="I3479" s="31"/>
    </row>
    <row r="3480" spans="2:9" ht="15.75" x14ac:dyDescent="0.25">
      <c r="B3480" s="338"/>
      <c r="C3480" s="29" t="s">
        <v>2143</v>
      </c>
      <c r="D3480" s="29" t="s">
        <v>1960</v>
      </c>
      <c r="E3480" s="31"/>
      <c r="F3480" s="31"/>
      <c r="G3480" s="31"/>
      <c r="H3480" s="31"/>
      <c r="I3480" s="31"/>
    </row>
    <row r="3481" spans="2:9" ht="15.75" x14ac:dyDescent="0.25">
      <c r="B3481" s="338"/>
      <c r="C3481" s="29" t="s">
        <v>2143</v>
      </c>
      <c r="D3481" s="29" t="s">
        <v>2028</v>
      </c>
      <c r="E3481" s="31"/>
      <c r="F3481" s="31"/>
      <c r="G3481" s="31"/>
      <c r="H3481" s="31"/>
      <c r="I3481" s="31"/>
    </row>
    <row r="3482" spans="2:9" ht="15.75" x14ac:dyDescent="0.25">
      <c r="B3482" s="338"/>
      <c r="C3482" s="29" t="s">
        <v>2143</v>
      </c>
      <c r="D3482" s="29" t="s">
        <v>1963</v>
      </c>
      <c r="E3482" s="31"/>
      <c r="F3482" s="31"/>
      <c r="G3482" s="31"/>
      <c r="H3482" s="31"/>
      <c r="I3482" s="31"/>
    </row>
    <row r="3483" spans="2:9" ht="15.75" x14ac:dyDescent="0.25">
      <c r="B3483" s="338"/>
      <c r="C3483" s="29" t="s">
        <v>2143</v>
      </c>
      <c r="D3483" s="29" t="s">
        <v>1965</v>
      </c>
      <c r="E3483" s="31"/>
      <c r="F3483" s="31"/>
      <c r="G3483" s="31"/>
      <c r="H3483" s="31"/>
      <c r="I3483" s="31"/>
    </row>
    <row r="3484" spans="2:9" ht="15.75" x14ac:dyDescent="0.25">
      <c r="B3484" s="338"/>
      <c r="C3484" s="29" t="s">
        <v>2143</v>
      </c>
      <c r="D3484" s="29" t="s">
        <v>1971</v>
      </c>
      <c r="E3484" s="31"/>
      <c r="F3484" s="31"/>
      <c r="G3484" s="31"/>
      <c r="H3484" s="31"/>
      <c r="I3484" s="31"/>
    </row>
    <row r="3485" spans="2:9" ht="15.75" x14ac:dyDescent="0.25">
      <c r="B3485" s="338"/>
      <c r="C3485" s="29" t="s">
        <v>2143</v>
      </c>
      <c r="D3485" s="29" t="s">
        <v>1975</v>
      </c>
      <c r="E3485" s="31"/>
      <c r="F3485" s="31"/>
      <c r="G3485" s="31"/>
      <c r="H3485" s="31"/>
      <c r="I3485" s="31"/>
    </row>
    <row r="3486" spans="2:9" ht="15.75" x14ac:dyDescent="0.25">
      <c r="B3486" s="338"/>
      <c r="C3486" s="29" t="s">
        <v>2143</v>
      </c>
      <c r="D3486" s="29" t="s">
        <v>2113</v>
      </c>
      <c r="E3486" s="31"/>
      <c r="F3486" s="31"/>
      <c r="G3486" s="31"/>
      <c r="H3486" s="31"/>
      <c r="I3486" s="31"/>
    </row>
    <row r="3487" spans="2:9" ht="15.75" x14ac:dyDescent="0.25">
      <c r="B3487" s="338"/>
      <c r="C3487" s="29" t="s">
        <v>2143</v>
      </c>
      <c r="D3487" s="29" t="s">
        <v>1980</v>
      </c>
      <c r="E3487" s="31"/>
      <c r="F3487" s="31"/>
      <c r="G3487" s="31"/>
      <c r="H3487" s="31"/>
      <c r="I3487" s="31"/>
    </row>
    <row r="3488" spans="2:9" ht="15.75" x14ac:dyDescent="0.25">
      <c r="B3488" s="338"/>
      <c r="C3488" s="29" t="s">
        <v>2143</v>
      </c>
      <c r="D3488" s="29" t="s">
        <v>1982</v>
      </c>
      <c r="E3488" s="31"/>
      <c r="F3488" s="31"/>
      <c r="G3488" s="31"/>
      <c r="H3488" s="31"/>
      <c r="I3488" s="31"/>
    </row>
    <row r="3489" spans="2:9" ht="15.75" x14ac:dyDescent="0.25">
      <c r="B3489" s="338"/>
      <c r="C3489" s="29" t="s">
        <v>2143</v>
      </c>
      <c r="D3489" s="29" t="s">
        <v>1987</v>
      </c>
      <c r="E3489" s="31"/>
      <c r="F3489" s="31"/>
      <c r="G3489" s="31"/>
      <c r="H3489" s="31"/>
      <c r="I3489" s="31"/>
    </row>
    <row r="3490" spans="2:9" ht="15.75" x14ac:dyDescent="0.25">
      <c r="B3490" s="338"/>
      <c r="C3490" s="29" t="s">
        <v>2143</v>
      </c>
      <c r="D3490" s="29" t="s">
        <v>1990</v>
      </c>
      <c r="E3490" s="31"/>
      <c r="F3490" s="31"/>
      <c r="G3490" s="31"/>
      <c r="H3490" s="31"/>
      <c r="I3490" s="31"/>
    </row>
    <row r="3491" spans="2:9" ht="15.75" x14ac:dyDescent="0.25">
      <c r="B3491" s="338"/>
      <c r="C3491" s="29" t="s">
        <v>2143</v>
      </c>
      <c r="D3491" s="29" t="s">
        <v>2115</v>
      </c>
      <c r="E3491" s="31"/>
      <c r="F3491" s="31"/>
      <c r="G3491" s="31"/>
      <c r="H3491" s="31"/>
      <c r="I3491" s="31"/>
    </row>
    <row r="3492" spans="2:9" ht="15.75" x14ac:dyDescent="0.25">
      <c r="B3492" s="338"/>
      <c r="C3492" s="29" t="s">
        <v>2143</v>
      </c>
      <c r="D3492" s="29" t="s">
        <v>1992</v>
      </c>
      <c r="E3492" s="31"/>
      <c r="F3492" s="31"/>
      <c r="G3492" s="31"/>
      <c r="H3492" s="31"/>
      <c r="I3492" s="31"/>
    </row>
    <row r="3493" spans="2:9" ht="15.75" x14ac:dyDescent="0.25">
      <c r="B3493" s="338"/>
      <c r="C3493" s="29" t="s">
        <v>2143</v>
      </c>
      <c r="D3493" s="29" t="s">
        <v>1997</v>
      </c>
      <c r="E3493" s="31"/>
      <c r="F3493" s="31"/>
      <c r="G3493" s="31"/>
      <c r="H3493" s="31"/>
      <c r="I3493" s="31"/>
    </row>
    <row r="3494" spans="2:9" ht="15.75" x14ac:dyDescent="0.25">
      <c r="B3494" s="338"/>
      <c r="C3494" s="29" t="s">
        <v>2143</v>
      </c>
      <c r="D3494" s="29" t="s">
        <v>2000</v>
      </c>
      <c r="E3494" s="31"/>
      <c r="F3494" s="31"/>
      <c r="G3494" s="31"/>
      <c r="H3494" s="31"/>
      <c r="I3494" s="31"/>
    </row>
    <row r="3495" spans="2:9" ht="15.75" x14ac:dyDescent="0.25">
      <c r="B3495" s="338"/>
      <c r="C3495" s="29" t="s">
        <v>2143</v>
      </c>
      <c r="D3495" s="29" t="s">
        <v>2002</v>
      </c>
      <c r="E3495" s="31"/>
      <c r="F3495" s="31"/>
      <c r="G3495" s="31"/>
      <c r="H3495" s="31"/>
      <c r="I3495" s="31"/>
    </row>
    <row r="3496" spans="2:9" ht="15.75" x14ac:dyDescent="0.25">
      <c r="B3496" s="338"/>
      <c r="C3496" s="29" t="s">
        <v>2143</v>
      </c>
      <c r="D3496" s="29" t="s">
        <v>2004</v>
      </c>
      <c r="E3496" s="31"/>
      <c r="F3496" s="31"/>
      <c r="G3496" s="31"/>
      <c r="H3496" s="31"/>
      <c r="I3496" s="31"/>
    </row>
    <row r="3497" spans="2:9" ht="15.75" x14ac:dyDescent="0.25">
      <c r="B3497" s="338"/>
      <c r="C3497" s="29" t="s">
        <v>2143</v>
      </c>
      <c r="D3497" s="29" t="s">
        <v>2006</v>
      </c>
      <c r="E3497" s="31"/>
      <c r="F3497" s="31"/>
      <c r="G3497" s="31"/>
      <c r="H3497" s="31"/>
      <c r="I3497" s="31"/>
    </row>
    <row r="3498" spans="2:9" ht="15.75" x14ac:dyDescent="0.25">
      <c r="B3498" s="338"/>
      <c r="C3498" s="29" t="s">
        <v>2143</v>
      </c>
      <c r="D3498" s="29" t="s">
        <v>2133</v>
      </c>
      <c r="E3498" s="31"/>
      <c r="F3498" s="31"/>
      <c r="G3498" s="31"/>
      <c r="H3498" s="31"/>
      <c r="I3498" s="31"/>
    </row>
    <row r="3499" spans="2:9" ht="15.75" x14ac:dyDescent="0.25">
      <c r="B3499" s="338"/>
      <c r="C3499" s="29" t="s">
        <v>2143</v>
      </c>
      <c r="D3499" s="29" t="s">
        <v>2137</v>
      </c>
      <c r="E3499" s="31"/>
      <c r="F3499" s="31"/>
      <c r="G3499" s="31"/>
      <c r="H3499" s="31"/>
      <c r="I3499" s="31"/>
    </row>
    <row r="3500" spans="2:9" ht="15.75" x14ac:dyDescent="0.25">
      <c r="B3500" s="338"/>
      <c r="C3500" s="29" t="s">
        <v>2143</v>
      </c>
      <c r="D3500" s="29" t="s">
        <v>2015</v>
      </c>
      <c r="E3500" s="31"/>
      <c r="F3500" s="31"/>
      <c r="G3500" s="31"/>
      <c r="H3500" s="31"/>
      <c r="I3500" s="31"/>
    </row>
    <row r="3501" spans="2:9" ht="15.75" x14ac:dyDescent="0.25">
      <c r="B3501" s="338"/>
      <c r="C3501" s="29" t="s">
        <v>2143</v>
      </c>
      <c r="D3501" s="29" t="s">
        <v>2017</v>
      </c>
      <c r="E3501" s="31"/>
      <c r="F3501" s="31"/>
      <c r="G3501" s="31"/>
      <c r="H3501" s="31"/>
      <c r="I3501" s="31"/>
    </row>
    <row r="3502" spans="2:9" ht="15.75" x14ac:dyDescent="0.25">
      <c r="B3502" s="338"/>
      <c r="C3502" s="29" t="s">
        <v>2143</v>
      </c>
      <c r="D3502" s="29" t="s">
        <v>2019</v>
      </c>
      <c r="E3502" s="31"/>
      <c r="F3502" s="31"/>
      <c r="G3502" s="31"/>
      <c r="H3502" s="31"/>
      <c r="I3502" s="31"/>
    </row>
    <row r="3503" spans="2:9" ht="15.75" x14ac:dyDescent="0.25">
      <c r="B3503" s="338"/>
      <c r="C3503" s="29" t="s">
        <v>2143</v>
      </c>
      <c r="D3503" s="29" t="s">
        <v>2021</v>
      </c>
      <c r="E3503" s="31"/>
      <c r="F3503" s="31"/>
      <c r="G3503" s="31"/>
      <c r="H3503" s="31"/>
      <c r="I3503" s="31"/>
    </row>
    <row r="3504" spans="2:9" ht="15.75" x14ac:dyDescent="0.25">
      <c r="B3504" s="338"/>
      <c r="C3504" s="29" t="s">
        <v>2143</v>
      </c>
      <c r="D3504" s="29" t="s">
        <v>2030</v>
      </c>
      <c r="E3504" s="31"/>
      <c r="F3504" s="31"/>
      <c r="G3504" s="31"/>
      <c r="H3504" s="31"/>
      <c r="I3504" s="31"/>
    </row>
    <row r="3505" spans="2:9" ht="15.75" x14ac:dyDescent="0.25">
      <c r="B3505" s="338"/>
      <c r="C3505" s="29" t="s">
        <v>2143</v>
      </c>
      <c r="D3505" s="29" t="s">
        <v>2032</v>
      </c>
      <c r="E3505" s="31"/>
      <c r="F3505" s="31"/>
      <c r="G3505" s="31"/>
      <c r="H3505" s="31"/>
      <c r="I3505" s="31"/>
    </row>
    <row r="3506" spans="2:9" ht="15.75" x14ac:dyDescent="0.25">
      <c r="B3506" s="338"/>
      <c r="C3506" s="29" t="s">
        <v>2143</v>
      </c>
      <c r="D3506" s="29" t="s">
        <v>2034</v>
      </c>
      <c r="E3506" s="31"/>
      <c r="F3506" s="31"/>
      <c r="G3506" s="31"/>
      <c r="H3506" s="31"/>
      <c r="I3506" s="31"/>
    </row>
    <row r="3507" spans="2:9" ht="15.75" x14ac:dyDescent="0.25">
      <c r="B3507" s="338"/>
      <c r="C3507" s="29" t="s">
        <v>2143</v>
      </c>
      <c r="D3507" s="29" t="s">
        <v>2036</v>
      </c>
      <c r="E3507" s="31"/>
      <c r="F3507" s="31"/>
      <c r="G3507" s="31"/>
      <c r="H3507" s="31"/>
      <c r="I3507" s="31"/>
    </row>
    <row r="3508" spans="2:9" ht="15.75" x14ac:dyDescent="0.25">
      <c r="B3508" s="338"/>
      <c r="C3508" s="29" t="s">
        <v>2143</v>
      </c>
      <c r="D3508" s="29" t="s">
        <v>2038</v>
      </c>
      <c r="E3508" s="31"/>
      <c r="F3508" s="31"/>
      <c r="G3508" s="31"/>
      <c r="H3508" s="31"/>
      <c r="I3508" s="31"/>
    </row>
    <row r="3509" spans="2:9" ht="15.75" x14ac:dyDescent="0.25">
      <c r="B3509" s="338"/>
      <c r="C3509" s="29" t="s">
        <v>2143</v>
      </c>
      <c r="D3509" s="29" t="s">
        <v>2040</v>
      </c>
      <c r="E3509" s="31"/>
      <c r="F3509" s="31"/>
      <c r="G3509" s="31"/>
      <c r="H3509" s="31"/>
      <c r="I3509" s="31"/>
    </row>
    <row r="3510" spans="2:9" ht="15.75" x14ac:dyDescent="0.25">
      <c r="B3510" s="338"/>
      <c r="C3510" s="29" t="s">
        <v>2143</v>
      </c>
      <c r="D3510" s="29" t="s">
        <v>2043</v>
      </c>
      <c r="E3510" s="31"/>
      <c r="F3510" s="31"/>
      <c r="G3510" s="31"/>
      <c r="H3510" s="31"/>
      <c r="I3510" s="31"/>
    </row>
    <row r="3511" spans="2:9" ht="15.75" x14ac:dyDescent="0.25">
      <c r="B3511" s="338"/>
      <c r="C3511" s="29" t="s">
        <v>2143</v>
      </c>
      <c r="D3511" s="29" t="s">
        <v>2059</v>
      </c>
      <c r="E3511" s="31"/>
      <c r="F3511" s="31"/>
      <c r="G3511" s="31"/>
      <c r="H3511" s="31"/>
      <c r="I3511" s="31"/>
    </row>
    <row r="3512" spans="2:9" ht="15.75" x14ac:dyDescent="0.25">
      <c r="B3512" s="338"/>
      <c r="C3512" s="29" t="s">
        <v>2143</v>
      </c>
      <c r="D3512" s="29" t="s">
        <v>2061</v>
      </c>
      <c r="E3512" s="31"/>
      <c r="F3512" s="31"/>
      <c r="G3512" s="31"/>
      <c r="H3512" s="31"/>
      <c r="I3512" s="31"/>
    </row>
    <row r="3513" spans="2:9" ht="15.75" x14ac:dyDescent="0.25">
      <c r="B3513" s="338"/>
      <c r="C3513" s="29" t="s">
        <v>2143</v>
      </c>
      <c r="D3513" s="29" t="s">
        <v>2063</v>
      </c>
      <c r="E3513" s="31"/>
      <c r="F3513" s="31"/>
      <c r="G3513" s="31"/>
      <c r="H3513" s="31"/>
      <c r="I3513" s="31"/>
    </row>
    <row r="3514" spans="2:9" ht="15.75" x14ac:dyDescent="0.25">
      <c r="B3514" s="338"/>
      <c r="C3514" s="29" t="s">
        <v>2143</v>
      </c>
      <c r="D3514" s="29" t="s">
        <v>2067</v>
      </c>
      <c r="E3514" s="31"/>
      <c r="F3514" s="31"/>
      <c r="G3514" s="31"/>
      <c r="H3514" s="31"/>
      <c r="I3514" s="31"/>
    </row>
    <row r="3515" spans="2:9" ht="15.75" x14ac:dyDescent="0.25">
      <c r="B3515" s="338"/>
      <c r="C3515" s="29" t="s">
        <v>2143</v>
      </c>
      <c r="D3515" s="29" t="s">
        <v>2069</v>
      </c>
      <c r="E3515" s="31"/>
      <c r="F3515" s="31"/>
      <c r="G3515" s="31"/>
      <c r="H3515" s="31"/>
      <c r="I3515" s="31"/>
    </row>
    <row r="3516" spans="2:9" ht="15.75" x14ac:dyDescent="0.25">
      <c r="B3516" s="338"/>
      <c r="C3516" s="29" t="s">
        <v>2143</v>
      </c>
      <c r="D3516" s="29" t="s">
        <v>2071</v>
      </c>
      <c r="E3516" s="31"/>
      <c r="F3516" s="31"/>
      <c r="G3516" s="31"/>
      <c r="H3516" s="31"/>
      <c r="I3516" s="31"/>
    </row>
    <row r="3517" spans="2:9" ht="15.75" x14ac:dyDescent="0.25">
      <c r="B3517" s="338"/>
      <c r="C3517" s="29" t="s">
        <v>2143</v>
      </c>
      <c r="D3517" s="29" t="s">
        <v>2073</v>
      </c>
      <c r="E3517" s="31"/>
      <c r="F3517" s="31"/>
      <c r="G3517" s="31"/>
      <c r="H3517" s="31"/>
      <c r="I3517" s="31"/>
    </row>
    <row r="3518" spans="2:9" ht="15.75" x14ac:dyDescent="0.25">
      <c r="B3518" s="338"/>
      <c r="C3518" s="29" t="s">
        <v>2143</v>
      </c>
      <c r="D3518" s="29" t="s">
        <v>2075</v>
      </c>
      <c r="E3518" s="31"/>
      <c r="F3518" s="31"/>
      <c r="G3518" s="31"/>
      <c r="H3518" s="31"/>
      <c r="I3518" s="31"/>
    </row>
    <row r="3519" spans="2:9" ht="15.75" x14ac:dyDescent="0.25">
      <c r="B3519" s="338"/>
      <c r="C3519" s="29" t="s">
        <v>2143</v>
      </c>
      <c r="D3519" s="29" t="s">
        <v>2077</v>
      </c>
      <c r="E3519" s="31"/>
      <c r="F3519" s="31"/>
      <c r="G3519" s="31"/>
      <c r="H3519" s="31"/>
      <c r="I3519" s="31"/>
    </row>
    <row r="3520" spans="2:9" ht="15.75" x14ac:dyDescent="0.25">
      <c r="B3520" s="338"/>
      <c r="C3520" s="29" t="s">
        <v>2143</v>
      </c>
      <c r="D3520" s="29" t="s">
        <v>2079</v>
      </c>
      <c r="E3520" s="31"/>
      <c r="F3520" s="31"/>
      <c r="G3520" s="31"/>
      <c r="H3520" s="31"/>
      <c r="I3520" s="31"/>
    </row>
    <row r="3521" spans="2:9" ht="15.75" x14ac:dyDescent="0.25">
      <c r="B3521" s="338"/>
      <c r="C3521" s="29" t="s">
        <v>2143</v>
      </c>
      <c r="D3521" s="29" t="s">
        <v>2082</v>
      </c>
      <c r="E3521" s="31"/>
      <c r="F3521" s="31"/>
      <c r="G3521" s="31"/>
      <c r="H3521" s="31"/>
      <c r="I3521" s="31"/>
    </row>
    <row r="3522" spans="2:9" ht="15.75" x14ac:dyDescent="0.25">
      <c r="B3522" s="338"/>
      <c r="C3522" s="29" t="s">
        <v>2143</v>
      </c>
      <c r="D3522" s="29" t="s">
        <v>2084</v>
      </c>
      <c r="E3522" s="31"/>
      <c r="F3522" s="31"/>
      <c r="G3522" s="31"/>
      <c r="H3522" s="31"/>
      <c r="I3522" s="31"/>
    </row>
    <row r="3523" spans="2:9" ht="15.75" x14ac:dyDescent="0.25">
      <c r="B3523" s="338"/>
      <c r="C3523" s="29" t="s">
        <v>2143</v>
      </c>
      <c r="D3523" s="29" t="s">
        <v>2089</v>
      </c>
      <c r="E3523" s="31"/>
      <c r="F3523" s="31"/>
      <c r="G3523" s="31"/>
      <c r="H3523" s="31"/>
      <c r="I3523" s="31"/>
    </row>
    <row r="3524" spans="2:9" ht="15.75" x14ac:dyDescent="0.25">
      <c r="B3524" s="338"/>
      <c r="C3524" s="29" t="s">
        <v>2143</v>
      </c>
      <c r="D3524" s="29" t="s">
        <v>2119</v>
      </c>
      <c r="E3524" s="31"/>
      <c r="F3524" s="31"/>
      <c r="G3524" s="31"/>
      <c r="H3524" s="31"/>
      <c r="I3524" s="31"/>
    </row>
    <row r="3525" spans="2:9" ht="15.75" x14ac:dyDescent="0.25">
      <c r="B3525" s="338"/>
      <c r="C3525" s="29" t="s">
        <v>2143</v>
      </c>
      <c r="D3525" s="29" t="s">
        <v>2122</v>
      </c>
      <c r="E3525" s="31"/>
      <c r="F3525" s="31"/>
      <c r="G3525" s="31"/>
      <c r="H3525" s="31"/>
      <c r="I3525" s="31"/>
    </row>
    <row r="3526" spans="2:9" ht="15.75" x14ac:dyDescent="0.25">
      <c r="B3526" s="338"/>
      <c r="C3526" s="29" t="s">
        <v>2143</v>
      </c>
      <c r="D3526" s="29" t="s">
        <v>2124</v>
      </c>
      <c r="E3526" s="31"/>
      <c r="F3526" s="31"/>
      <c r="G3526" s="31"/>
      <c r="H3526" s="31"/>
      <c r="I3526" s="31"/>
    </row>
    <row r="3527" spans="2:9" ht="15.75" x14ac:dyDescent="0.25">
      <c r="B3527" s="338"/>
      <c r="C3527" s="29" t="s">
        <v>2143</v>
      </c>
      <c r="D3527" s="29" t="s">
        <v>2129</v>
      </c>
      <c r="E3527" s="31"/>
      <c r="F3527" s="31"/>
      <c r="G3527" s="31"/>
      <c r="H3527" s="31"/>
      <c r="I3527" s="31"/>
    </row>
    <row r="3528" spans="2:9" ht="15.75" x14ac:dyDescent="0.25">
      <c r="B3528" s="338"/>
      <c r="C3528" s="29" t="s">
        <v>2143</v>
      </c>
      <c r="D3528" s="29" t="s">
        <v>2135</v>
      </c>
      <c r="E3528" s="31"/>
      <c r="F3528" s="31"/>
      <c r="G3528" s="31"/>
      <c r="H3528" s="31"/>
      <c r="I3528" s="31"/>
    </row>
    <row r="3529" spans="2:9" ht="15.75" x14ac:dyDescent="0.25">
      <c r="B3529" s="338"/>
      <c r="C3529" s="29" t="s">
        <v>2143</v>
      </c>
      <c r="D3529" s="29" t="s">
        <v>2140</v>
      </c>
      <c r="E3529" s="31"/>
      <c r="F3529" s="31"/>
      <c r="G3529" s="31"/>
      <c r="H3529" s="31"/>
      <c r="I3529" s="31"/>
    </row>
    <row r="3530" spans="2:9" ht="15.75" x14ac:dyDescent="0.25">
      <c r="B3530" s="338"/>
      <c r="C3530" s="29" t="s">
        <v>2144</v>
      </c>
      <c r="D3530" s="29" t="s">
        <v>43</v>
      </c>
      <c r="E3530" s="31"/>
      <c r="F3530" s="31"/>
      <c r="G3530" s="31"/>
      <c r="H3530" s="31"/>
      <c r="I3530" s="31"/>
    </row>
    <row r="3531" spans="2:9" ht="15.75" x14ac:dyDescent="0.25">
      <c r="B3531" s="338"/>
      <c r="C3531" s="29" t="s">
        <v>2144</v>
      </c>
      <c r="D3531" s="29" t="s">
        <v>1953</v>
      </c>
      <c r="E3531" s="31"/>
      <c r="F3531" s="31"/>
      <c r="G3531" s="31"/>
      <c r="H3531" s="31"/>
      <c r="I3531" s="31"/>
    </row>
    <row r="3532" spans="2:9" ht="15.75" x14ac:dyDescent="0.25">
      <c r="B3532" s="338"/>
      <c r="C3532" s="29" t="s">
        <v>2144</v>
      </c>
      <c r="D3532" s="29" t="s">
        <v>1726</v>
      </c>
      <c r="E3532" s="31"/>
      <c r="F3532" s="31"/>
      <c r="G3532" s="31"/>
      <c r="H3532" s="31"/>
      <c r="I3532" s="31"/>
    </row>
    <row r="3533" spans="2:9" ht="15.75" x14ac:dyDescent="0.25">
      <c r="B3533" s="338"/>
      <c r="C3533" s="29" t="s">
        <v>2144</v>
      </c>
      <c r="D3533" s="29" t="s">
        <v>1723</v>
      </c>
      <c r="E3533" s="31"/>
      <c r="F3533" s="31"/>
      <c r="G3533" s="31"/>
      <c r="H3533" s="31"/>
      <c r="I3533" s="31"/>
    </row>
    <row r="3534" spans="2:9" ht="15.75" x14ac:dyDescent="0.25">
      <c r="B3534" s="338"/>
      <c r="C3534" s="29" t="s">
        <v>2144</v>
      </c>
      <c r="D3534" s="29" t="s">
        <v>2087</v>
      </c>
      <c r="E3534" s="31"/>
      <c r="F3534" s="31"/>
      <c r="G3534" s="31"/>
      <c r="H3534" s="31"/>
      <c r="I3534" s="31"/>
    </row>
    <row r="3535" spans="2:9" ht="15.75" x14ac:dyDescent="0.25">
      <c r="B3535" s="338"/>
      <c r="C3535" s="29" t="s">
        <v>2144</v>
      </c>
      <c r="D3535" s="29" t="s">
        <v>1830</v>
      </c>
      <c r="E3535" s="31"/>
      <c r="F3535" s="31"/>
      <c r="G3535" s="31"/>
      <c r="H3535" s="31"/>
      <c r="I3535" s="31"/>
    </row>
    <row r="3536" spans="2:9" ht="15.75" x14ac:dyDescent="0.25">
      <c r="B3536" s="338"/>
      <c r="C3536" s="29" t="s">
        <v>2144</v>
      </c>
      <c r="D3536" s="29" t="s">
        <v>1754</v>
      </c>
      <c r="E3536" s="31"/>
      <c r="F3536" s="31"/>
      <c r="G3536" s="31"/>
      <c r="H3536" s="31"/>
      <c r="I3536" s="31"/>
    </row>
    <row r="3537" spans="2:9" ht="15.75" x14ac:dyDescent="0.25">
      <c r="B3537" s="338"/>
      <c r="C3537" s="29" t="s">
        <v>2144</v>
      </c>
      <c r="D3537" s="29" t="s">
        <v>1901</v>
      </c>
      <c r="E3537" s="31"/>
      <c r="F3537" s="31"/>
      <c r="G3537" s="31"/>
      <c r="H3537" s="31"/>
      <c r="I3537" s="31"/>
    </row>
    <row r="3538" spans="2:9" ht="15.75" x14ac:dyDescent="0.25">
      <c r="B3538" s="338"/>
      <c r="C3538" s="29" t="s">
        <v>2144</v>
      </c>
      <c r="D3538" s="29" t="s">
        <v>2085</v>
      </c>
      <c r="E3538" s="31"/>
      <c r="F3538" s="31"/>
      <c r="G3538" s="31"/>
      <c r="H3538" s="31"/>
      <c r="I3538" s="31"/>
    </row>
    <row r="3539" spans="2:9" ht="15.75" x14ac:dyDescent="0.25">
      <c r="B3539" s="338"/>
      <c r="C3539" s="29" t="s">
        <v>2144</v>
      </c>
      <c r="D3539" s="29" t="s">
        <v>1951</v>
      </c>
      <c r="E3539" s="31"/>
      <c r="F3539" s="31"/>
      <c r="G3539" s="31"/>
      <c r="H3539" s="31"/>
      <c r="I3539" s="31"/>
    </row>
    <row r="3540" spans="2:9" ht="15.75" x14ac:dyDescent="0.25">
      <c r="B3540" s="338"/>
      <c r="C3540" s="29" t="s">
        <v>2144</v>
      </c>
      <c r="D3540" s="29" t="s">
        <v>2056</v>
      </c>
      <c r="E3540" s="31"/>
      <c r="F3540" s="31"/>
      <c r="G3540" s="31"/>
      <c r="H3540" s="31"/>
      <c r="I3540" s="31"/>
    </row>
    <row r="3541" spans="2:9" ht="15.75" x14ac:dyDescent="0.25">
      <c r="B3541" s="338"/>
      <c r="C3541" s="29" t="s">
        <v>2144</v>
      </c>
      <c r="D3541" s="29" t="s">
        <v>2131</v>
      </c>
      <c r="E3541" s="31"/>
      <c r="F3541" s="31"/>
      <c r="G3541" s="31"/>
      <c r="H3541" s="31"/>
      <c r="I3541" s="31"/>
    </row>
    <row r="3542" spans="2:9" ht="15.75" x14ac:dyDescent="0.25">
      <c r="B3542" s="338"/>
      <c r="C3542" s="29" t="s">
        <v>2144</v>
      </c>
      <c r="D3542" s="29" t="s">
        <v>2065</v>
      </c>
      <c r="E3542" s="31"/>
      <c r="F3542" s="31"/>
      <c r="G3542" s="31"/>
      <c r="H3542" s="31"/>
      <c r="I3542" s="31"/>
    </row>
    <row r="3543" spans="2:9" ht="15.75" x14ac:dyDescent="0.25">
      <c r="B3543" s="338"/>
      <c r="C3543" s="29" t="s">
        <v>2144</v>
      </c>
      <c r="D3543" s="29" t="s">
        <v>2090</v>
      </c>
      <c r="E3543" s="31"/>
      <c r="F3543" s="31"/>
      <c r="G3543" s="31"/>
      <c r="H3543" s="31"/>
      <c r="I3543" s="31"/>
    </row>
    <row r="3544" spans="2:9" ht="15.75" x14ac:dyDescent="0.25">
      <c r="B3544" s="338"/>
      <c r="C3544" s="29" t="s">
        <v>2144</v>
      </c>
      <c r="D3544" s="29" t="s">
        <v>1960</v>
      </c>
      <c r="E3544" s="31"/>
      <c r="F3544" s="31"/>
      <c r="G3544" s="31"/>
      <c r="H3544" s="31"/>
      <c r="I3544" s="31"/>
    </row>
    <row r="3545" spans="2:9" ht="15.75" x14ac:dyDescent="0.25">
      <c r="B3545" s="338"/>
      <c r="C3545" s="29" t="s">
        <v>2144</v>
      </c>
      <c r="D3545" s="29" t="s">
        <v>2028</v>
      </c>
      <c r="E3545" s="31"/>
      <c r="F3545" s="31"/>
      <c r="G3545" s="31"/>
      <c r="H3545" s="31"/>
      <c r="I3545" s="31"/>
    </row>
    <row r="3546" spans="2:9" ht="15.75" x14ac:dyDescent="0.25">
      <c r="B3546" s="338"/>
      <c r="C3546" s="29" t="s">
        <v>2144</v>
      </c>
      <c r="D3546" s="29" t="s">
        <v>1963</v>
      </c>
      <c r="E3546" s="31"/>
      <c r="F3546" s="31"/>
      <c r="G3546" s="31"/>
      <c r="H3546" s="31"/>
      <c r="I3546" s="31"/>
    </row>
    <row r="3547" spans="2:9" ht="15.75" x14ac:dyDescent="0.25">
      <c r="B3547" s="338"/>
      <c r="C3547" s="29" t="s">
        <v>2144</v>
      </c>
      <c r="D3547" s="29" t="s">
        <v>1965</v>
      </c>
      <c r="E3547" s="31"/>
      <c r="F3547" s="31"/>
      <c r="G3547" s="31"/>
      <c r="H3547" s="31"/>
      <c r="I3547" s="31"/>
    </row>
    <row r="3548" spans="2:9" ht="15.75" x14ac:dyDescent="0.25">
      <c r="B3548" s="338"/>
      <c r="C3548" s="29" t="s">
        <v>2144</v>
      </c>
      <c r="D3548" s="29" t="s">
        <v>1971</v>
      </c>
      <c r="E3548" s="31"/>
      <c r="F3548" s="31"/>
      <c r="G3548" s="31"/>
      <c r="H3548" s="31"/>
      <c r="I3548" s="31"/>
    </row>
    <row r="3549" spans="2:9" ht="15.75" x14ac:dyDescent="0.25">
      <c r="B3549" s="338"/>
      <c r="C3549" s="29" t="s">
        <v>2144</v>
      </c>
      <c r="D3549" s="29" t="s">
        <v>1975</v>
      </c>
      <c r="E3549" s="31"/>
      <c r="F3549" s="31"/>
      <c r="G3549" s="31"/>
      <c r="H3549" s="31"/>
      <c r="I3549" s="31"/>
    </row>
    <row r="3550" spans="2:9" ht="15.75" x14ac:dyDescent="0.25">
      <c r="B3550" s="338"/>
      <c r="C3550" s="29" t="s">
        <v>2144</v>
      </c>
      <c r="D3550" s="29" t="s">
        <v>2113</v>
      </c>
      <c r="E3550" s="31"/>
      <c r="F3550" s="31"/>
      <c r="G3550" s="31"/>
      <c r="H3550" s="31"/>
      <c r="I3550" s="31"/>
    </row>
    <row r="3551" spans="2:9" ht="15.75" x14ac:dyDescent="0.25">
      <c r="B3551" s="338"/>
      <c r="C3551" s="29" t="s">
        <v>2144</v>
      </c>
      <c r="D3551" s="29" t="s">
        <v>1980</v>
      </c>
      <c r="E3551" s="31"/>
      <c r="F3551" s="31"/>
      <c r="G3551" s="31"/>
      <c r="H3551" s="31"/>
      <c r="I3551" s="31"/>
    </row>
    <row r="3552" spans="2:9" ht="15.75" x14ac:dyDescent="0.25">
      <c r="B3552" s="338"/>
      <c r="C3552" s="29" t="s">
        <v>2144</v>
      </c>
      <c r="D3552" s="29" t="s">
        <v>1982</v>
      </c>
      <c r="E3552" s="31"/>
      <c r="F3552" s="31"/>
      <c r="G3552" s="31"/>
      <c r="H3552" s="31"/>
      <c r="I3552" s="31"/>
    </row>
    <row r="3553" spans="2:9" ht="15.75" x14ac:dyDescent="0.25">
      <c r="B3553" s="338"/>
      <c r="C3553" s="29" t="s">
        <v>2144</v>
      </c>
      <c r="D3553" s="29" t="s">
        <v>1987</v>
      </c>
      <c r="E3553" s="31"/>
      <c r="F3553" s="31"/>
      <c r="G3553" s="31"/>
      <c r="H3553" s="31"/>
      <c r="I3553" s="31"/>
    </row>
    <row r="3554" spans="2:9" ht="15.75" x14ac:dyDescent="0.25">
      <c r="B3554" s="338"/>
      <c r="C3554" s="29" t="s">
        <v>2144</v>
      </c>
      <c r="D3554" s="29" t="s">
        <v>1990</v>
      </c>
      <c r="E3554" s="31"/>
      <c r="F3554" s="31"/>
      <c r="G3554" s="31"/>
      <c r="H3554" s="31"/>
      <c r="I3554" s="31"/>
    </row>
    <row r="3555" spans="2:9" ht="15.75" x14ac:dyDescent="0.25">
      <c r="B3555" s="338"/>
      <c r="C3555" s="29" t="s">
        <v>2144</v>
      </c>
      <c r="D3555" s="29" t="s">
        <v>2115</v>
      </c>
      <c r="E3555" s="31"/>
      <c r="F3555" s="31"/>
      <c r="G3555" s="31"/>
      <c r="H3555" s="31"/>
      <c r="I3555" s="31"/>
    </row>
    <row r="3556" spans="2:9" ht="15.75" x14ac:dyDescent="0.25">
      <c r="B3556" s="338"/>
      <c r="C3556" s="29" t="s">
        <v>2144</v>
      </c>
      <c r="D3556" s="29" t="s">
        <v>1992</v>
      </c>
      <c r="E3556" s="31"/>
      <c r="F3556" s="31"/>
      <c r="G3556" s="31"/>
      <c r="H3556" s="31"/>
      <c r="I3556" s="31"/>
    </row>
    <row r="3557" spans="2:9" ht="15.75" x14ac:dyDescent="0.25">
      <c r="B3557" s="338"/>
      <c r="C3557" s="29" t="s">
        <v>2144</v>
      </c>
      <c r="D3557" s="29" t="s">
        <v>1997</v>
      </c>
      <c r="E3557" s="31"/>
      <c r="F3557" s="31"/>
      <c r="G3557" s="31"/>
      <c r="H3557" s="31"/>
      <c r="I3557" s="31"/>
    </row>
    <row r="3558" spans="2:9" ht="15.75" x14ac:dyDescent="0.25">
      <c r="B3558" s="338"/>
      <c r="C3558" s="29" t="s">
        <v>2144</v>
      </c>
      <c r="D3558" s="29" t="s">
        <v>2000</v>
      </c>
      <c r="E3558" s="31"/>
      <c r="F3558" s="31"/>
      <c r="G3558" s="31"/>
      <c r="H3558" s="31"/>
      <c r="I3558" s="31"/>
    </row>
    <row r="3559" spans="2:9" ht="15.75" x14ac:dyDescent="0.25">
      <c r="B3559" s="338"/>
      <c r="C3559" s="29" t="s">
        <v>2144</v>
      </c>
      <c r="D3559" s="29" t="s">
        <v>2002</v>
      </c>
      <c r="E3559" s="31"/>
      <c r="F3559" s="31"/>
      <c r="G3559" s="31"/>
      <c r="H3559" s="31"/>
      <c r="I3559" s="31"/>
    </row>
    <row r="3560" spans="2:9" ht="15.75" x14ac:dyDescent="0.25">
      <c r="B3560" s="338"/>
      <c r="C3560" s="29" t="s">
        <v>2144</v>
      </c>
      <c r="D3560" s="29" t="s">
        <v>2004</v>
      </c>
      <c r="E3560" s="31"/>
      <c r="F3560" s="31"/>
      <c r="G3560" s="31"/>
      <c r="H3560" s="31"/>
      <c r="I3560" s="31"/>
    </row>
    <row r="3561" spans="2:9" ht="15.75" x14ac:dyDescent="0.25">
      <c r="B3561" s="338"/>
      <c r="C3561" s="29" t="s">
        <v>2144</v>
      </c>
      <c r="D3561" s="29" t="s">
        <v>2006</v>
      </c>
      <c r="E3561" s="31"/>
      <c r="F3561" s="31"/>
      <c r="G3561" s="31"/>
      <c r="H3561" s="31"/>
      <c r="I3561" s="31"/>
    </row>
    <row r="3562" spans="2:9" ht="15.75" x14ac:dyDescent="0.25">
      <c r="B3562" s="338"/>
      <c r="C3562" s="29" t="s">
        <v>2144</v>
      </c>
      <c r="D3562" s="29" t="s">
        <v>2133</v>
      </c>
      <c r="E3562" s="31"/>
      <c r="F3562" s="31"/>
      <c r="G3562" s="31"/>
      <c r="H3562" s="31"/>
      <c r="I3562" s="31"/>
    </row>
    <row r="3563" spans="2:9" ht="15.75" x14ac:dyDescent="0.25">
      <c r="B3563" s="338"/>
      <c r="C3563" s="29" t="s">
        <v>2144</v>
      </c>
      <c r="D3563" s="29" t="s">
        <v>2137</v>
      </c>
      <c r="E3563" s="31"/>
      <c r="F3563" s="31"/>
      <c r="G3563" s="31"/>
      <c r="H3563" s="31"/>
      <c r="I3563" s="31"/>
    </row>
    <row r="3564" spans="2:9" ht="15.75" x14ac:dyDescent="0.25">
      <c r="B3564" s="338"/>
      <c r="C3564" s="29" t="s">
        <v>2144</v>
      </c>
      <c r="D3564" s="29" t="s">
        <v>2015</v>
      </c>
      <c r="E3564" s="31"/>
      <c r="F3564" s="31"/>
      <c r="G3564" s="31"/>
      <c r="H3564" s="31"/>
      <c r="I3564" s="31"/>
    </row>
    <row r="3565" spans="2:9" ht="15.75" x14ac:dyDescent="0.25">
      <c r="B3565" s="338"/>
      <c r="C3565" s="29" t="s">
        <v>2144</v>
      </c>
      <c r="D3565" s="29" t="s">
        <v>2017</v>
      </c>
      <c r="E3565" s="31"/>
      <c r="F3565" s="31"/>
      <c r="G3565" s="31"/>
      <c r="H3565" s="31"/>
      <c r="I3565" s="31"/>
    </row>
    <row r="3566" spans="2:9" ht="15.75" x14ac:dyDescent="0.25">
      <c r="B3566" s="338"/>
      <c r="C3566" s="29" t="s">
        <v>2144</v>
      </c>
      <c r="D3566" s="29" t="s">
        <v>2019</v>
      </c>
      <c r="E3566" s="31"/>
      <c r="F3566" s="31"/>
      <c r="G3566" s="31"/>
      <c r="H3566" s="31"/>
      <c r="I3566" s="31"/>
    </row>
    <row r="3567" spans="2:9" ht="15.75" x14ac:dyDescent="0.25">
      <c r="B3567" s="338"/>
      <c r="C3567" s="29" t="s">
        <v>2144</v>
      </c>
      <c r="D3567" s="29" t="s">
        <v>2021</v>
      </c>
      <c r="E3567" s="31"/>
      <c r="F3567" s="31"/>
      <c r="G3567" s="31"/>
      <c r="H3567" s="31"/>
      <c r="I3567" s="31"/>
    </row>
    <row r="3568" spans="2:9" ht="15.75" x14ac:dyDescent="0.25">
      <c r="B3568" s="338"/>
      <c r="C3568" s="29" t="s">
        <v>2144</v>
      </c>
      <c r="D3568" s="29" t="s">
        <v>2030</v>
      </c>
      <c r="E3568" s="31"/>
      <c r="F3568" s="31"/>
      <c r="G3568" s="31"/>
      <c r="H3568" s="31"/>
      <c r="I3568" s="31"/>
    </row>
    <row r="3569" spans="2:9" ht="15.75" x14ac:dyDescent="0.25">
      <c r="B3569" s="338"/>
      <c r="C3569" s="29" t="s">
        <v>2144</v>
      </c>
      <c r="D3569" s="29" t="s">
        <v>2032</v>
      </c>
      <c r="E3569" s="31"/>
      <c r="F3569" s="31"/>
      <c r="G3569" s="31"/>
      <c r="H3569" s="31"/>
      <c r="I3569" s="31"/>
    </row>
    <row r="3570" spans="2:9" ht="15.75" x14ac:dyDescent="0.25">
      <c r="B3570" s="338"/>
      <c r="C3570" s="29" t="s">
        <v>2144</v>
      </c>
      <c r="D3570" s="29" t="s">
        <v>2034</v>
      </c>
      <c r="E3570" s="31"/>
      <c r="F3570" s="31"/>
      <c r="G3570" s="31"/>
      <c r="H3570" s="31"/>
      <c r="I3570" s="31"/>
    </row>
    <row r="3571" spans="2:9" ht="15.75" x14ac:dyDescent="0.25">
      <c r="B3571" s="338"/>
      <c r="C3571" s="29" t="s">
        <v>2144</v>
      </c>
      <c r="D3571" s="29" t="s">
        <v>2036</v>
      </c>
      <c r="E3571" s="31"/>
      <c r="F3571" s="31"/>
      <c r="G3571" s="31"/>
      <c r="H3571" s="31"/>
      <c r="I3571" s="31"/>
    </row>
    <row r="3572" spans="2:9" ht="15.75" x14ac:dyDescent="0.25">
      <c r="B3572" s="338"/>
      <c r="C3572" s="29" t="s">
        <v>2144</v>
      </c>
      <c r="D3572" s="29" t="s">
        <v>2038</v>
      </c>
      <c r="E3572" s="31"/>
      <c r="F3572" s="31"/>
      <c r="G3572" s="31"/>
      <c r="H3572" s="31"/>
      <c r="I3572" s="31"/>
    </row>
    <row r="3573" spans="2:9" ht="15.75" x14ac:dyDescent="0.25">
      <c r="B3573" s="338"/>
      <c r="C3573" s="29" t="s">
        <v>2144</v>
      </c>
      <c r="D3573" s="29" t="s">
        <v>2040</v>
      </c>
      <c r="E3573" s="31"/>
      <c r="F3573" s="31"/>
      <c r="G3573" s="31"/>
      <c r="H3573" s="31"/>
      <c r="I3573" s="31"/>
    </row>
    <row r="3574" spans="2:9" ht="15.75" x14ac:dyDescent="0.25">
      <c r="B3574" s="338"/>
      <c r="C3574" s="29" t="s">
        <v>2144</v>
      </c>
      <c r="D3574" s="29" t="s">
        <v>2043</v>
      </c>
      <c r="E3574" s="31"/>
      <c r="F3574" s="31"/>
      <c r="G3574" s="31"/>
      <c r="H3574" s="31"/>
      <c r="I3574" s="31"/>
    </row>
    <row r="3575" spans="2:9" ht="15.75" x14ac:dyDescent="0.25">
      <c r="B3575" s="338"/>
      <c r="C3575" s="29" t="s">
        <v>2144</v>
      </c>
      <c r="D3575" s="29" t="s">
        <v>2059</v>
      </c>
      <c r="E3575" s="31"/>
      <c r="F3575" s="31"/>
      <c r="G3575" s="31"/>
      <c r="H3575" s="31"/>
      <c r="I3575" s="31"/>
    </row>
    <row r="3576" spans="2:9" ht="15.75" x14ac:dyDescent="0.25">
      <c r="B3576" s="338"/>
      <c r="C3576" s="29" t="s">
        <v>2144</v>
      </c>
      <c r="D3576" s="29" t="s">
        <v>2061</v>
      </c>
      <c r="E3576" s="31"/>
      <c r="F3576" s="31"/>
      <c r="G3576" s="31"/>
      <c r="H3576" s="31"/>
      <c r="I3576" s="31"/>
    </row>
    <row r="3577" spans="2:9" ht="15.75" x14ac:dyDescent="0.25">
      <c r="B3577" s="338"/>
      <c r="C3577" s="29" t="s">
        <v>2144</v>
      </c>
      <c r="D3577" s="29" t="s">
        <v>2063</v>
      </c>
      <c r="E3577" s="31"/>
      <c r="F3577" s="31"/>
      <c r="G3577" s="31"/>
      <c r="H3577" s="31"/>
      <c r="I3577" s="31"/>
    </row>
    <row r="3578" spans="2:9" ht="15.75" x14ac:dyDescent="0.25">
      <c r="B3578" s="338"/>
      <c r="C3578" s="29" t="s">
        <v>2144</v>
      </c>
      <c r="D3578" s="29" t="s">
        <v>2067</v>
      </c>
      <c r="E3578" s="31"/>
      <c r="F3578" s="31"/>
      <c r="G3578" s="31"/>
      <c r="H3578" s="31"/>
      <c r="I3578" s="31"/>
    </row>
    <row r="3579" spans="2:9" ht="15.75" x14ac:dyDescent="0.25">
      <c r="B3579" s="338"/>
      <c r="C3579" s="29" t="s">
        <v>2144</v>
      </c>
      <c r="D3579" s="29" t="s">
        <v>2069</v>
      </c>
      <c r="E3579" s="31"/>
      <c r="F3579" s="31"/>
      <c r="G3579" s="31"/>
      <c r="H3579" s="31"/>
      <c r="I3579" s="31"/>
    </row>
    <row r="3580" spans="2:9" ht="15.75" x14ac:dyDescent="0.25">
      <c r="B3580" s="338"/>
      <c r="C3580" s="29" t="s">
        <v>2144</v>
      </c>
      <c r="D3580" s="29" t="s">
        <v>2071</v>
      </c>
      <c r="E3580" s="31"/>
      <c r="F3580" s="31"/>
      <c r="G3580" s="31"/>
      <c r="H3580" s="31"/>
      <c r="I3580" s="31"/>
    </row>
    <row r="3581" spans="2:9" ht="15.75" x14ac:dyDescent="0.25">
      <c r="B3581" s="338"/>
      <c r="C3581" s="29" t="s">
        <v>2144</v>
      </c>
      <c r="D3581" s="29" t="s">
        <v>2073</v>
      </c>
      <c r="E3581" s="31"/>
      <c r="F3581" s="31"/>
      <c r="G3581" s="31"/>
      <c r="H3581" s="31"/>
      <c r="I3581" s="31"/>
    </row>
    <row r="3582" spans="2:9" ht="15.75" x14ac:dyDescent="0.25">
      <c r="B3582" s="338"/>
      <c r="C3582" s="29" t="s">
        <v>2144</v>
      </c>
      <c r="D3582" s="29" t="s">
        <v>2075</v>
      </c>
      <c r="E3582" s="31"/>
      <c r="F3582" s="31"/>
      <c r="G3582" s="31"/>
      <c r="H3582" s="31"/>
      <c r="I3582" s="31"/>
    </row>
    <row r="3583" spans="2:9" ht="15.75" x14ac:dyDescent="0.25">
      <c r="B3583" s="338"/>
      <c r="C3583" s="29" t="s">
        <v>2144</v>
      </c>
      <c r="D3583" s="29" t="s">
        <v>2077</v>
      </c>
      <c r="E3583" s="31"/>
      <c r="F3583" s="31"/>
      <c r="G3583" s="31"/>
      <c r="H3583" s="31"/>
      <c r="I3583" s="31"/>
    </row>
    <row r="3584" spans="2:9" ht="15.75" x14ac:dyDescent="0.25">
      <c r="B3584" s="338"/>
      <c r="C3584" s="29" t="s">
        <v>2144</v>
      </c>
      <c r="D3584" s="29" t="s">
        <v>2079</v>
      </c>
      <c r="E3584" s="31"/>
      <c r="F3584" s="31"/>
      <c r="G3584" s="31"/>
      <c r="H3584" s="31"/>
      <c r="I3584" s="31"/>
    </row>
    <row r="3585" spans="2:9" ht="15.75" x14ac:dyDescent="0.25">
      <c r="B3585" s="338"/>
      <c r="C3585" s="29" t="s">
        <v>2144</v>
      </c>
      <c r="D3585" s="29" t="s">
        <v>2082</v>
      </c>
      <c r="E3585" s="31"/>
      <c r="F3585" s="31"/>
      <c r="G3585" s="31"/>
      <c r="H3585" s="31"/>
      <c r="I3585" s="31"/>
    </row>
    <row r="3586" spans="2:9" ht="15.75" x14ac:dyDescent="0.25">
      <c r="B3586" s="338"/>
      <c r="C3586" s="29" t="s">
        <v>2144</v>
      </c>
      <c r="D3586" s="29" t="s">
        <v>2084</v>
      </c>
      <c r="E3586" s="31"/>
      <c r="F3586" s="31"/>
      <c r="G3586" s="31"/>
      <c r="H3586" s="31"/>
      <c r="I3586" s="31"/>
    </row>
    <row r="3587" spans="2:9" ht="15.75" x14ac:dyDescent="0.25">
      <c r="B3587" s="338"/>
      <c r="C3587" s="29" t="s">
        <v>2144</v>
      </c>
      <c r="D3587" s="29" t="s">
        <v>2089</v>
      </c>
      <c r="E3587" s="31"/>
      <c r="F3587" s="31"/>
      <c r="G3587" s="31"/>
      <c r="H3587" s="31"/>
      <c r="I3587" s="31"/>
    </row>
    <row r="3588" spans="2:9" ht="15.75" x14ac:dyDescent="0.25">
      <c r="B3588" s="338"/>
      <c r="C3588" s="29" t="s">
        <v>2144</v>
      </c>
      <c r="D3588" s="29" t="s">
        <v>2119</v>
      </c>
      <c r="E3588" s="31"/>
      <c r="F3588" s="31"/>
      <c r="G3588" s="31"/>
      <c r="H3588" s="31"/>
      <c r="I3588" s="31"/>
    </row>
    <row r="3589" spans="2:9" ht="15.75" x14ac:dyDescent="0.25">
      <c r="B3589" s="338"/>
      <c r="C3589" s="29" t="s">
        <v>2144</v>
      </c>
      <c r="D3589" s="29" t="s">
        <v>2122</v>
      </c>
      <c r="E3589" s="31"/>
      <c r="F3589" s="31"/>
      <c r="G3589" s="31"/>
      <c r="H3589" s="31"/>
      <c r="I3589" s="31"/>
    </row>
    <row r="3590" spans="2:9" ht="15.75" x14ac:dyDescent="0.25">
      <c r="B3590" s="338"/>
      <c r="C3590" s="29" t="s">
        <v>2144</v>
      </c>
      <c r="D3590" s="29" t="s">
        <v>2124</v>
      </c>
      <c r="E3590" s="31"/>
      <c r="F3590" s="31"/>
      <c r="G3590" s="31"/>
      <c r="H3590" s="31"/>
      <c r="I3590" s="31"/>
    </row>
    <row r="3591" spans="2:9" ht="15.75" x14ac:dyDescent="0.25">
      <c r="B3591" s="338"/>
      <c r="C3591" s="29" t="s">
        <v>2144</v>
      </c>
      <c r="D3591" s="29" t="s">
        <v>2129</v>
      </c>
      <c r="E3591" s="31"/>
      <c r="F3591" s="31"/>
      <c r="G3591" s="31"/>
      <c r="H3591" s="31"/>
      <c r="I3591" s="31"/>
    </row>
    <row r="3592" spans="2:9" ht="15.75" x14ac:dyDescent="0.25">
      <c r="B3592" s="338"/>
      <c r="C3592" s="29" t="s">
        <v>2144</v>
      </c>
      <c r="D3592" s="29" t="s">
        <v>2135</v>
      </c>
      <c r="E3592" s="31"/>
      <c r="F3592" s="31"/>
      <c r="G3592" s="31"/>
      <c r="H3592" s="31"/>
      <c r="I3592" s="31"/>
    </row>
    <row r="3593" spans="2:9" ht="15.75" x14ac:dyDescent="0.25">
      <c r="B3593" s="338"/>
      <c r="C3593" s="29" t="s">
        <v>2144</v>
      </c>
      <c r="D3593" s="29" t="s">
        <v>2140</v>
      </c>
      <c r="E3593" s="31"/>
      <c r="F3593" s="31"/>
      <c r="G3593" s="31"/>
      <c r="H3593" s="31"/>
      <c r="I3593" s="31"/>
    </row>
    <row r="3594" spans="2:9" ht="15.75" x14ac:dyDescent="0.25">
      <c r="B3594" s="338"/>
      <c r="C3594" s="29" t="s">
        <v>2145</v>
      </c>
      <c r="D3594" s="29" t="s">
        <v>43</v>
      </c>
      <c r="E3594" s="31"/>
      <c r="F3594" s="31"/>
      <c r="G3594" s="31"/>
      <c r="H3594" s="31"/>
      <c r="I3594" s="31"/>
    </row>
    <row r="3595" spans="2:9" ht="15.75" x14ac:dyDescent="0.25">
      <c r="B3595" s="338"/>
      <c r="C3595" s="29" t="s">
        <v>2145</v>
      </c>
      <c r="D3595" s="29" t="s">
        <v>1953</v>
      </c>
      <c r="E3595" s="31"/>
      <c r="F3595" s="31"/>
      <c r="G3595" s="31"/>
      <c r="H3595" s="31"/>
      <c r="I3595" s="31"/>
    </row>
    <row r="3596" spans="2:9" ht="15.75" x14ac:dyDescent="0.25">
      <c r="B3596" s="338"/>
      <c r="C3596" s="29" t="s">
        <v>2145</v>
      </c>
      <c r="D3596" s="29" t="s">
        <v>1726</v>
      </c>
      <c r="E3596" s="31"/>
      <c r="F3596" s="31"/>
      <c r="G3596" s="31"/>
      <c r="H3596" s="31"/>
      <c r="I3596" s="31"/>
    </row>
    <row r="3597" spans="2:9" ht="15.75" x14ac:dyDescent="0.25">
      <c r="B3597" s="338"/>
      <c r="C3597" s="29" t="s">
        <v>2145</v>
      </c>
      <c r="D3597" s="29" t="s">
        <v>1723</v>
      </c>
      <c r="E3597" s="31"/>
      <c r="F3597" s="31"/>
      <c r="G3597" s="31"/>
      <c r="H3597" s="31"/>
      <c r="I3597" s="31"/>
    </row>
    <row r="3598" spans="2:9" ht="15.75" x14ac:dyDescent="0.25">
      <c r="B3598" s="338"/>
      <c r="C3598" s="29" t="s">
        <v>2145</v>
      </c>
      <c r="D3598" s="29" t="s">
        <v>2087</v>
      </c>
      <c r="E3598" s="31"/>
      <c r="F3598" s="31"/>
      <c r="G3598" s="31"/>
      <c r="H3598" s="31"/>
      <c r="I3598" s="31"/>
    </row>
    <row r="3599" spans="2:9" ht="15.75" x14ac:dyDescent="0.25">
      <c r="B3599" s="338"/>
      <c r="C3599" s="29" t="s">
        <v>2145</v>
      </c>
      <c r="D3599" s="29" t="s">
        <v>1830</v>
      </c>
      <c r="E3599" s="31"/>
      <c r="F3599" s="31"/>
      <c r="G3599" s="31"/>
      <c r="H3599" s="31"/>
      <c r="I3599" s="31"/>
    </row>
    <row r="3600" spans="2:9" ht="15.75" x14ac:dyDescent="0.25">
      <c r="B3600" s="338"/>
      <c r="C3600" s="29" t="s">
        <v>2145</v>
      </c>
      <c r="D3600" s="29" t="s">
        <v>1754</v>
      </c>
      <c r="E3600" s="31"/>
      <c r="F3600" s="31"/>
      <c r="G3600" s="31"/>
      <c r="H3600" s="31"/>
      <c r="I3600" s="31"/>
    </row>
    <row r="3601" spans="2:9" ht="15.75" x14ac:dyDescent="0.25">
      <c r="B3601" s="338"/>
      <c r="C3601" s="29" t="s">
        <v>2145</v>
      </c>
      <c r="D3601" s="29" t="s">
        <v>1901</v>
      </c>
      <c r="E3601" s="31"/>
      <c r="F3601" s="31"/>
      <c r="G3601" s="31"/>
      <c r="H3601" s="31"/>
      <c r="I3601" s="31"/>
    </row>
    <row r="3602" spans="2:9" ht="15.75" x14ac:dyDescent="0.25">
      <c r="B3602" s="338"/>
      <c r="C3602" s="29" t="s">
        <v>2145</v>
      </c>
      <c r="D3602" s="29" t="s">
        <v>2085</v>
      </c>
      <c r="E3602" s="31"/>
      <c r="F3602" s="31"/>
      <c r="G3602" s="31"/>
      <c r="H3602" s="31"/>
      <c r="I3602" s="31"/>
    </row>
    <row r="3603" spans="2:9" ht="15.75" x14ac:dyDescent="0.25">
      <c r="B3603" s="338"/>
      <c r="C3603" s="29" t="s">
        <v>2145</v>
      </c>
      <c r="D3603" s="29" t="s">
        <v>1951</v>
      </c>
      <c r="E3603" s="31"/>
      <c r="F3603" s="31"/>
      <c r="G3603" s="31"/>
      <c r="H3603" s="31"/>
      <c r="I3603" s="31"/>
    </row>
    <row r="3604" spans="2:9" ht="15.75" x14ac:dyDescent="0.25">
      <c r="B3604" s="338"/>
      <c r="C3604" s="29" t="s">
        <v>2145</v>
      </c>
      <c r="D3604" s="29" t="s">
        <v>2056</v>
      </c>
      <c r="E3604" s="31"/>
      <c r="F3604" s="31"/>
      <c r="G3604" s="31"/>
      <c r="H3604" s="31"/>
      <c r="I3604" s="31"/>
    </row>
    <row r="3605" spans="2:9" ht="15.75" x14ac:dyDescent="0.25">
      <c r="B3605" s="338"/>
      <c r="C3605" s="29" t="s">
        <v>2145</v>
      </c>
      <c r="D3605" s="29" t="s">
        <v>2131</v>
      </c>
      <c r="E3605" s="31"/>
      <c r="F3605" s="31"/>
      <c r="G3605" s="31"/>
      <c r="H3605" s="31"/>
      <c r="I3605" s="31"/>
    </row>
    <row r="3606" spans="2:9" ht="15.75" x14ac:dyDescent="0.25">
      <c r="B3606" s="338"/>
      <c r="C3606" s="29" t="s">
        <v>2145</v>
      </c>
      <c r="D3606" s="29" t="s">
        <v>2065</v>
      </c>
      <c r="E3606" s="31"/>
      <c r="F3606" s="31"/>
      <c r="G3606" s="31"/>
      <c r="H3606" s="31"/>
      <c r="I3606" s="31"/>
    </row>
    <row r="3607" spans="2:9" ht="15.75" x14ac:dyDescent="0.25">
      <c r="B3607" s="338"/>
      <c r="C3607" s="29" t="s">
        <v>2145</v>
      </c>
      <c r="D3607" s="29" t="s">
        <v>2090</v>
      </c>
      <c r="E3607" s="31"/>
      <c r="F3607" s="31"/>
      <c r="G3607" s="31"/>
      <c r="H3607" s="31"/>
      <c r="I3607" s="31"/>
    </row>
    <row r="3608" spans="2:9" ht="15.75" x14ac:dyDescent="0.25">
      <c r="B3608" s="338"/>
      <c r="C3608" s="29" t="s">
        <v>2145</v>
      </c>
      <c r="D3608" s="29" t="s">
        <v>1960</v>
      </c>
      <c r="E3608" s="31"/>
      <c r="F3608" s="31"/>
      <c r="G3608" s="31"/>
      <c r="H3608" s="31"/>
      <c r="I3608" s="31"/>
    </row>
    <row r="3609" spans="2:9" ht="15.75" x14ac:dyDescent="0.25">
      <c r="B3609" s="338"/>
      <c r="C3609" s="29" t="s">
        <v>2145</v>
      </c>
      <c r="D3609" s="29" t="s">
        <v>2028</v>
      </c>
      <c r="E3609" s="31"/>
      <c r="F3609" s="31"/>
      <c r="G3609" s="31"/>
      <c r="H3609" s="31"/>
      <c r="I3609" s="31"/>
    </row>
    <row r="3610" spans="2:9" ht="15.75" x14ac:dyDescent="0.25">
      <c r="B3610" s="338"/>
      <c r="C3610" s="29" t="s">
        <v>2145</v>
      </c>
      <c r="D3610" s="29" t="s">
        <v>1963</v>
      </c>
      <c r="E3610" s="31"/>
      <c r="F3610" s="31"/>
      <c r="G3610" s="31"/>
      <c r="H3610" s="31"/>
      <c r="I3610" s="31"/>
    </row>
    <row r="3611" spans="2:9" ht="15.75" x14ac:dyDescent="0.25">
      <c r="B3611" s="338"/>
      <c r="C3611" s="29" t="s">
        <v>2145</v>
      </c>
      <c r="D3611" s="29" t="s">
        <v>1965</v>
      </c>
      <c r="E3611" s="31"/>
      <c r="F3611" s="31"/>
      <c r="G3611" s="31"/>
      <c r="H3611" s="31"/>
      <c r="I3611" s="31"/>
    </row>
    <row r="3612" spans="2:9" ht="15.75" x14ac:dyDescent="0.25">
      <c r="B3612" s="338"/>
      <c r="C3612" s="29" t="s">
        <v>2145</v>
      </c>
      <c r="D3612" s="29" t="s">
        <v>1971</v>
      </c>
      <c r="E3612" s="31"/>
      <c r="F3612" s="31"/>
      <c r="G3612" s="31"/>
      <c r="H3612" s="31"/>
      <c r="I3612" s="31"/>
    </row>
    <row r="3613" spans="2:9" ht="15.75" x14ac:dyDescent="0.25">
      <c r="B3613" s="338"/>
      <c r="C3613" s="29" t="s">
        <v>2145</v>
      </c>
      <c r="D3613" s="29" t="s">
        <v>1975</v>
      </c>
      <c r="E3613" s="31"/>
      <c r="F3613" s="31"/>
      <c r="G3613" s="31"/>
      <c r="H3613" s="31"/>
      <c r="I3613" s="31"/>
    </row>
    <row r="3614" spans="2:9" ht="15.75" x14ac:dyDescent="0.25">
      <c r="B3614" s="338"/>
      <c r="C3614" s="29" t="s">
        <v>2145</v>
      </c>
      <c r="D3614" s="29" t="s">
        <v>2113</v>
      </c>
      <c r="E3614" s="31"/>
      <c r="F3614" s="31"/>
      <c r="G3614" s="31"/>
      <c r="H3614" s="31"/>
      <c r="I3614" s="31"/>
    </row>
    <row r="3615" spans="2:9" ht="15.75" x14ac:dyDescent="0.25">
      <c r="B3615" s="338"/>
      <c r="C3615" s="29" t="s">
        <v>2145</v>
      </c>
      <c r="D3615" s="29" t="s">
        <v>1980</v>
      </c>
      <c r="E3615" s="31"/>
      <c r="F3615" s="31"/>
      <c r="G3615" s="31"/>
      <c r="H3615" s="31"/>
      <c r="I3615" s="31"/>
    </row>
    <row r="3616" spans="2:9" ht="15.75" x14ac:dyDescent="0.25">
      <c r="B3616" s="338"/>
      <c r="C3616" s="29" t="s">
        <v>2145</v>
      </c>
      <c r="D3616" s="29" t="s">
        <v>1982</v>
      </c>
      <c r="E3616" s="31"/>
      <c r="F3616" s="31"/>
      <c r="G3616" s="31"/>
      <c r="H3616" s="31"/>
      <c r="I3616" s="31"/>
    </row>
    <row r="3617" spans="2:9" ht="15.75" x14ac:dyDescent="0.25">
      <c r="B3617" s="338"/>
      <c r="C3617" s="29" t="s">
        <v>2145</v>
      </c>
      <c r="D3617" s="29" t="s">
        <v>1987</v>
      </c>
      <c r="E3617" s="31"/>
      <c r="F3617" s="31"/>
      <c r="G3617" s="31"/>
      <c r="H3617" s="31"/>
      <c r="I3617" s="31"/>
    </row>
    <row r="3618" spans="2:9" ht="15.75" x14ac:dyDescent="0.25">
      <c r="B3618" s="338"/>
      <c r="C3618" s="29" t="s">
        <v>2145</v>
      </c>
      <c r="D3618" s="29" t="s">
        <v>1990</v>
      </c>
      <c r="E3618" s="31"/>
      <c r="F3618" s="31"/>
      <c r="G3618" s="31"/>
      <c r="H3618" s="31"/>
      <c r="I3618" s="31"/>
    </row>
    <row r="3619" spans="2:9" ht="15.75" x14ac:dyDescent="0.25">
      <c r="B3619" s="338"/>
      <c r="C3619" s="29" t="s">
        <v>2145</v>
      </c>
      <c r="D3619" s="29" t="s">
        <v>2115</v>
      </c>
      <c r="E3619" s="31"/>
      <c r="F3619" s="31"/>
      <c r="G3619" s="31"/>
      <c r="H3619" s="31"/>
      <c r="I3619" s="31"/>
    </row>
    <row r="3620" spans="2:9" ht="15.75" x14ac:dyDescent="0.25">
      <c r="B3620" s="338"/>
      <c r="C3620" s="29" t="s">
        <v>2145</v>
      </c>
      <c r="D3620" s="29" t="s">
        <v>1992</v>
      </c>
      <c r="E3620" s="31"/>
      <c r="F3620" s="31"/>
      <c r="G3620" s="31"/>
      <c r="H3620" s="31"/>
      <c r="I3620" s="31"/>
    </row>
    <row r="3621" spans="2:9" ht="15.75" x14ac:dyDescent="0.25">
      <c r="B3621" s="338"/>
      <c r="C3621" s="29" t="s">
        <v>2145</v>
      </c>
      <c r="D3621" s="29" t="s">
        <v>1997</v>
      </c>
      <c r="E3621" s="31"/>
      <c r="F3621" s="31"/>
      <c r="G3621" s="31"/>
      <c r="H3621" s="31"/>
      <c r="I3621" s="31"/>
    </row>
    <row r="3622" spans="2:9" ht="15.75" x14ac:dyDescent="0.25">
      <c r="B3622" s="338"/>
      <c r="C3622" s="29" t="s">
        <v>2145</v>
      </c>
      <c r="D3622" s="29" t="s">
        <v>2000</v>
      </c>
      <c r="E3622" s="31"/>
      <c r="F3622" s="31"/>
      <c r="G3622" s="31"/>
      <c r="H3622" s="31"/>
      <c r="I3622" s="31"/>
    </row>
    <row r="3623" spans="2:9" ht="15.75" x14ac:dyDescent="0.25">
      <c r="B3623" s="338"/>
      <c r="C3623" s="29" t="s">
        <v>2145</v>
      </c>
      <c r="D3623" s="29" t="s">
        <v>2002</v>
      </c>
      <c r="E3623" s="31"/>
      <c r="F3623" s="31"/>
      <c r="G3623" s="31"/>
      <c r="H3623" s="31"/>
      <c r="I3623" s="31"/>
    </row>
    <row r="3624" spans="2:9" ht="15.75" x14ac:dyDescent="0.25">
      <c r="B3624" s="338"/>
      <c r="C3624" s="29" t="s">
        <v>2145</v>
      </c>
      <c r="D3624" s="29" t="s">
        <v>2004</v>
      </c>
      <c r="E3624" s="31"/>
      <c r="F3624" s="31"/>
      <c r="G3624" s="31"/>
      <c r="H3624" s="31"/>
      <c r="I3624" s="31"/>
    </row>
    <row r="3625" spans="2:9" ht="15.75" x14ac:dyDescent="0.25">
      <c r="B3625" s="338"/>
      <c r="C3625" s="29" t="s">
        <v>2145</v>
      </c>
      <c r="D3625" s="29" t="s">
        <v>2006</v>
      </c>
      <c r="E3625" s="31"/>
      <c r="F3625" s="31"/>
      <c r="G3625" s="31"/>
      <c r="H3625" s="31"/>
      <c r="I3625" s="31"/>
    </row>
    <row r="3626" spans="2:9" ht="15.75" x14ac:dyDescent="0.25">
      <c r="B3626" s="338"/>
      <c r="C3626" s="29" t="s">
        <v>2145</v>
      </c>
      <c r="D3626" s="29" t="s">
        <v>2133</v>
      </c>
      <c r="E3626" s="31"/>
      <c r="F3626" s="31"/>
      <c r="G3626" s="31"/>
      <c r="H3626" s="31"/>
      <c r="I3626" s="31"/>
    </row>
    <row r="3627" spans="2:9" ht="15.75" x14ac:dyDescent="0.25">
      <c r="B3627" s="338"/>
      <c r="C3627" s="29" t="s">
        <v>2145</v>
      </c>
      <c r="D3627" s="29" t="s">
        <v>2137</v>
      </c>
      <c r="E3627" s="31"/>
      <c r="F3627" s="31"/>
      <c r="G3627" s="31"/>
      <c r="H3627" s="31"/>
      <c r="I3627" s="31"/>
    </row>
    <row r="3628" spans="2:9" ht="15.75" x14ac:dyDescent="0.25">
      <c r="B3628" s="338"/>
      <c r="C3628" s="29" t="s">
        <v>2145</v>
      </c>
      <c r="D3628" s="29" t="s">
        <v>2015</v>
      </c>
      <c r="E3628" s="31"/>
      <c r="F3628" s="31"/>
      <c r="G3628" s="31"/>
      <c r="H3628" s="31"/>
      <c r="I3628" s="31"/>
    </row>
    <row r="3629" spans="2:9" ht="15.75" x14ac:dyDescent="0.25">
      <c r="B3629" s="338"/>
      <c r="C3629" s="29" t="s">
        <v>2145</v>
      </c>
      <c r="D3629" s="29" t="s">
        <v>2017</v>
      </c>
      <c r="E3629" s="31"/>
      <c r="F3629" s="31"/>
      <c r="G3629" s="31"/>
      <c r="H3629" s="31"/>
      <c r="I3629" s="31"/>
    </row>
    <row r="3630" spans="2:9" ht="15.75" x14ac:dyDescent="0.25">
      <c r="B3630" s="338"/>
      <c r="C3630" s="29" t="s">
        <v>2145</v>
      </c>
      <c r="D3630" s="29" t="s">
        <v>2019</v>
      </c>
      <c r="E3630" s="31"/>
      <c r="F3630" s="31"/>
      <c r="G3630" s="31"/>
      <c r="H3630" s="31"/>
      <c r="I3630" s="31"/>
    </row>
    <row r="3631" spans="2:9" ht="15.75" x14ac:dyDescent="0.25">
      <c r="B3631" s="338"/>
      <c r="C3631" s="29" t="s">
        <v>2145</v>
      </c>
      <c r="D3631" s="29" t="s">
        <v>2021</v>
      </c>
      <c r="E3631" s="31"/>
      <c r="F3631" s="31"/>
      <c r="G3631" s="31"/>
      <c r="H3631" s="31"/>
      <c r="I3631" s="31"/>
    </row>
    <row r="3632" spans="2:9" ht="15.75" x14ac:dyDescent="0.25">
      <c r="B3632" s="338"/>
      <c r="C3632" s="29" t="s">
        <v>2145</v>
      </c>
      <c r="D3632" s="29" t="s">
        <v>2030</v>
      </c>
      <c r="E3632" s="31"/>
      <c r="F3632" s="31"/>
      <c r="G3632" s="31"/>
      <c r="H3632" s="31"/>
      <c r="I3632" s="31"/>
    </row>
    <row r="3633" spans="2:9" ht="15.75" x14ac:dyDescent="0.25">
      <c r="B3633" s="338"/>
      <c r="C3633" s="29" t="s">
        <v>2145</v>
      </c>
      <c r="D3633" s="29" t="s">
        <v>2032</v>
      </c>
      <c r="E3633" s="31"/>
      <c r="F3633" s="31"/>
      <c r="G3633" s="31"/>
      <c r="H3633" s="31"/>
      <c r="I3633" s="31"/>
    </row>
    <row r="3634" spans="2:9" ht="15.75" x14ac:dyDescent="0.25">
      <c r="B3634" s="338"/>
      <c r="C3634" s="29" t="s">
        <v>2145</v>
      </c>
      <c r="D3634" s="29" t="s">
        <v>2034</v>
      </c>
      <c r="E3634" s="31"/>
      <c r="F3634" s="31"/>
      <c r="G3634" s="31"/>
      <c r="H3634" s="31"/>
      <c r="I3634" s="31"/>
    </row>
    <row r="3635" spans="2:9" ht="15.75" x14ac:dyDescent="0.25">
      <c r="B3635" s="338"/>
      <c r="C3635" s="29" t="s">
        <v>2145</v>
      </c>
      <c r="D3635" s="29" t="s">
        <v>2036</v>
      </c>
      <c r="E3635" s="31"/>
      <c r="F3635" s="31"/>
      <c r="G3635" s="31"/>
      <c r="H3635" s="31"/>
      <c r="I3635" s="31"/>
    </row>
    <row r="3636" spans="2:9" ht="15.75" x14ac:dyDescent="0.25">
      <c r="B3636" s="338"/>
      <c r="C3636" s="29" t="s">
        <v>2145</v>
      </c>
      <c r="D3636" s="29" t="s">
        <v>2038</v>
      </c>
      <c r="E3636" s="31"/>
      <c r="F3636" s="31"/>
      <c r="G3636" s="31"/>
      <c r="H3636" s="31"/>
      <c r="I3636" s="31"/>
    </row>
    <row r="3637" spans="2:9" ht="15.75" x14ac:dyDescent="0.25">
      <c r="B3637" s="338"/>
      <c r="C3637" s="29" t="s">
        <v>2145</v>
      </c>
      <c r="D3637" s="29" t="s">
        <v>2040</v>
      </c>
      <c r="E3637" s="31"/>
      <c r="F3637" s="31"/>
      <c r="G3637" s="31"/>
      <c r="H3637" s="31"/>
      <c r="I3637" s="31"/>
    </row>
    <row r="3638" spans="2:9" ht="15.75" x14ac:dyDescent="0.25">
      <c r="B3638" s="338"/>
      <c r="C3638" s="29" t="s">
        <v>2145</v>
      </c>
      <c r="D3638" s="29" t="s">
        <v>2043</v>
      </c>
      <c r="E3638" s="31"/>
      <c r="F3638" s="31"/>
      <c r="G3638" s="31"/>
      <c r="H3638" s="31"/>
      <c r="I3638" s="31"/>
    </row>
    <row r="3639" spans="2:9" ht="15.75" x14ac:dyDescent="0.25">
      <c r="B3639" s="338"/>
      <c r="C3639" s="29" t="s">
        <v>2145</v>
      </c>
      <c r="D3639" s="29" t="s">
        <v>2059</v>
      </c>
      <c r="E3639" s="31"/>
      <c r="F3639" s="31"/>
      <c r="G3639" s="31"/>
      <c r="H3639" s="31"/>
      <c r="I3639" s="31"/>
    </row>
    <row r="3640" spans="2:9" ht="15.75" x14ac:dyDescent="0.25">
      <c r="B3640" s="338"/>
      <c r="C3640" s="29" t="s">
        <v>2145</v>
      </c>
      <c r="D3640" s="29" t="s">
        <v>2061</v>
      </c>
      <c r="E3640" s="31"/>
      <c r="F3640" s="31"/>
      <c r="G3640" s="31"/>
      <c r="H3640" s="31"/>
      <c r="I3640" s="31"/>
    </row>
    <row r="3641" spans="2:9" ht="15.75" x14ac:dyDescent="0.25">
      <c r="B3641" s="338"/>
      <c r="C3641" s="29" t="s">
        <v>2145</v>
      </c>
      <c r="D3641" s="29" t="s">
        <v>2063</v>
      </c>
      <c r="E3641" s="31"/>
      <c r="F3641" s="31"/>
      <c r="G3641" s="31"/>
      <c r="H3641" s="31"/>
      <c r="I3641" s="31"/>
    </row>
    <row r="3642" spans="2:9" ht="15.75" x14ac:dyDescent="0.25">
      <c r="B3642" s="338"/>
      <c r="C3642" s="29" t="s">
        <v>2145</v>
      </c>
      <c r="D3642" s="29" t="s">
        <v>2067</v>
      </c>
      <c r="E3642" s="31"/>
      <c r="F3642" s="31"/>
      <c r="G3642" s="31"/>
      <c r="H3642" s="31"/>
      <c r="I3642" s="31"/>
    </row>
    <row r="3643" spans="2:9" ht="15.75" x14ac:dyDescent="0.25">
      <c r="B3643" s="338"/>
      <c r="C3643" s="29" t="s">
        <v>2145</v>
      </c>
      <c r="D3643" s="29" t="s">
        <v>2069</v>
      </c>
      <c r="E3643" s="31"/>
      <c r="F3643" s="31"/>
      <c r="G3643" s="31"/>
      <c r="H3643" s="31"/>
      <c r="I3643" s="31"/>
    </row>
    <row r="3644" spans="2:9" ht="15.75" x14ac:dyDescent="0.25">
      <c r="B3644" s="338"/>
      <c r="C3644" s="29" t="s">
        <v>2145</v>
      </c>
      <c r="D3644" s="29" t="s">
        <v>2071</v>
      </c>
      <c r="E3644" s="31"/>
      <c r="F3644" s="31"/>
      <c r="G3644" s="31"/>
      <c r="H3644" s="31"/>
      <c r="I3644" s="31"/>
    </row>
    <row r="3645" spans="2:9" ht="15.75" x14ac:dyDescent="0.25">
      <c r="B3645" s="338"/>
      <c r="C3645" s="29" t="s">
        <v>2145</v>
      </c>
      <c r="D3645" s="29" t="s">
        <v>2073</v>
      </c>
      <c r="E3645" s="31"/>
      <c r="F3645" s="31"/>
      <c r="G3645" s="31"/>
      <c r="H3645" s="31"/>
      <c r="I3645" s="31"/>
    </row>
    <row r="3646" spans="2:9" ht="15.75" x14ac:dyDescent="0.25">
      <c r="B3646" s="338"/>
      <c r="C3646" s="29" t="s">
        <v>2145</v>
      </c>
      <c r="D3646" s="29" t="s">
        <v>2075</v>
      </c>
      <c r="E3646" s="31"/>
      <c r="F3646" s="31"/>
      <c r="G3646" s="31"/>
      <c r="H3646" s="31"/>
      <c r="I3646" s="31"/>
    </row>
    <row r="3647" spans="2:9" ht="15.75" x14ac:dyDescent="0.25">
      <c r="B3647" s="338"/>
      <c r="C3647" s="29" t="s">
        <v>2145</v>
      </c>
      <c r="D3647" s="29" t="s">
        <v>2077</v>
      </c>
      <c r="E3647" s="31"/>
      <c r="F3647" s="31"/>
      <c r="G3647" s="31"/>
      <c r="H3647" s="31"/>
      <c r="I3647" s="31"/>
    </row>
    <row r="3648" spans="2:9" ht="15.75" x14ac:dyDescent="0.25">
      <c r="B3648" s="338"/>
      <c r="C3648" s="29" t="s">
        <v>2145</v>
      </c>
      <c r="D3648" s="29" t="s">
        <v>2079</v>
      </c>
      <c r="E3648" s="31"/>
      <c r="F3648" s="31"/>
      <c r="G3648" s="31"/>
      <c r="H3648" s="31"/>
      <c r="I3648" s="31"/>
    </row>
    <row r="3649" spans="2:9" ht="15.75" x14ac:dyDescent="0.25">
      <c r="B3649" s="338"/>
      <c r="C3649" s="29" t="s">
        <v>2145</v>
      </c>
      <c r="D3649" s="29" t="s">
        <v>2082</v>
      </c>
      <c r="E3649" s="31"/>
      <c r="F3649" s="31"/>
      <c r="G3649" s="31"/>
      <c r="H3649" s="31"/>
      <c r="I3649" s="31"/>
    </row>
    <row r="3650" spans="2:9" ht="15.75" x14ac:dyDescent="0.25">
      <c r="B3650" s="338"/>
      <c r="C3650" s="29" t="s">
        <v>2145</v>
      </c>
      <c r="D3650" s="29" t="s">
        <v>2084</v>
      </c>
      <c r="E3650" s="31"/>
      <c r="F3650" s="31"/>
      <c r="G3650" s="31"/>
      <c r="H3650" s="31"/>
      <c r="I3650" s="31"/>
    </row>
    <row r="3651" spans="2:9" ht="15.75" x14ac:dyDescent="0.25">
      <c r="B3651" s="338"/>
      <c r="C3651" s="29" t="s">
        <v>2145</v>
      </c>
      <c r="D3651" s="29" t="s">
        <v>2089</v>
      </c>
      <c r="E3651" s="31"/>
      <c r="F3651" s="31"/>
      <c r="G3651" s="31"/>
      <c r="H3651" s="31"/>
      <c r="I3651" s="31"/>
    </row>
    <row r="3652" spans="2:9" ht="15.75" x14ac:dyDescent="0.25">
      <c r="B3652" s="338"/>
      <c r="C3652" s="29" t="s">
        <v>2145</v>
      </c>
      <c r="D3652" s="29" t="s">
        <v>2119</v>
      </c>
      <c r="E3652" s="31"/>
      <c r="F3652" s="31"/>
      <c r="G3652" s="31"/>
      <c r="H3652" s="31"/>
      <c r="I3652" s="31"/>
    </row>
    <row r="3653" spans="2:9" ht="15.75" x14ac:dyDescent="0.25">
      <c r="B3653" s="338"/>
      <c r="C3653" s="29" t="s">
        <v>2145</v>
      </c>
      <c r="D3653" s="29" t="s">
        <v>2122</v>
      </c>
      <c r="E3653" s="31"/>
      <c r="F3653" s="31"/>
      <c r="G3653" s="31"/>
      <c r="H3653" s="31"/>
      <c r="I3653" s="31"/>
    </row>
    <row r="3654" spans="2:9" ht="15.75" x14ac:dyDescent="0.25">
      <c r="B3654" s="338"/>
      <c r="C3654" s="29" t="s">
        <v>2145</v>
      </c>
      <c r="D3654" s="29" t="s">
        <v>2124</v>
      </c>
      <c r="E3654" s="31"/>
      <c r="F3654" s="31"/>
      <c r="G3654" s="31"/>
      <c r="H3654" s="31"/>
      <c r="I3654" s="31"/>
    </row>
    <row r="3655" spans="2:9" ht="15.75" x14ac:dyDescent="0.25">
      <c r="B3655" s="338"/>
      <c r="C3655" s="29" t="s">
        <v>2145</v>
      </c>
      <c r="D3655" s="29" t="s">
        <v>2129</v>
      </c>
      <c r="E3655" s="31"/>
      <c r="F3655" s="31"/>
      <c r="G3655" s="31"/>
      <c r="H3655" s="31"/>
      <c r="I3655" s="31"/>
    </row>
    <row r="3656" spans="2:9" ht="15.75" x14ac:dyDescent="0.25">
      <c r="B3656" s="338"/>
      <c r="C3656" s="29" t="s">
        <v>2145</v>
      </c>
      <c r="D3656" s="29" t="s">
        <v>2135</v>
      </c>
      <c r="E3656" s="31"/>
      <c r="F3656" s="31"/>
      <c r="G3656" s="31"/>
      <c r="H3656" s="31"/>
      <c r="I3656" s="31"/>
    </row>
    <row r="3657" spans="2:9" ht="15.75" x14ac:dyDescent="0.25">
      <c r="B3657" s="338"/>
      <c r="C3657" s="29" t="s">
        <v>2145</v>
      </c>
      <c r="D3657" s="29" t="s">
        <v>2140</v>
      </c>
      <c r="E3657" s="31"/>
      <c r="F3657" s="31"/>
      <c r="G3657" s="31"/>
      <c r="H3657" s="31"/>
      <c r="I3657" s="31"/>
    </row>
    <row r="3658" spans="2:9" ht="15.75" x14ac:dyDescent="0.25">
      <c r="B3658" s="338"/>
      <c r="C3658" s="29" t="s">
        <v>2146</v>
      </c>
      <c r="D3658" s="29" t="s">
        <v>43</v>
      </c>
      <c r="E3658" s="31"/>
      <c r="F3658" s="31"/>
      <c r="G3658" s="31"/>
      <c r="H3658" s="31"/>
      <c r="I3658" s="31"/>
    </row>
    <row r="3659" spans="2:9" ht="15.75" x14ac:dyDescent="0.25">
      <c r="B3659" s="338"/>
      <c r="C3659" s="29" t="s">
        <v>2146</v>
      </c>
      <c r="D3659" s="29" t="s">
        <v>1953</v>
      </c>
      <c r="E3659" s="31"/>
      <c r="F3659" s="31"/>
      <c r="G3659" s="31"/>
      <c r="H3659" s="31"/>
      <c r="I3659" s="31"/>
    </row>
    <row r="3660" spans="2:9" ht="15.75" x14ac:dyDescent="0.25">
      <c r="B3660" s="338"/>
      <c r="C3660" s="29" t="s">
        <v>2146</v>
      </c>
      <c r="D3660" s="29" t="s">
        <v>1726</v>
      </c>
      <c r="E3660" s="31"/>
      <c r="F3660" s="31"/>
      <c r="G3660" s="31"/>
      <c r="H3660" s="31"/>
      <c r="I3660" s="31"/>
    </row>
    <row r="3661" spans="2:9" ht="15.75" x14ac:dyDescent="0.25">
      <c r="B3661" s="338"/>
      <c r="C3661" s="29" t="s">
        <v>2146</v>
      </c>
      <c r="D3661" s="29" t="s">
        <v>1723</v>
      </c>
      <c r="E3661" s="31"/>
      <c r="F3661" s="31"/>
      <c r="G3661" s="31"/>
      <c r="H3661" s="31"/>
      <c r="I3661" s="31"/>
    </row>
    <row r="3662" spans="2:9" ht="15.75" x14ac:dyDescent="0.25">
      <c r="B3662" s="338"/>
      <c r="C3662" s="29" t="s">
        <v>2146</v>
      </c>
      <c r="D3662" s="29" t="s">
        <v>2087</v>
      </c>
      <c r="E3662" s="31"/>
      <c r="F3662" s="31"/>
      <c r="G3662" s="31"/>
      <c r="H3662" s="31"/>
      <c r="I3662" s="31"/>
    </row>
    <row r="3663" spans="2:9" ht="15.75" x14ac:dyDescent="0.25">
      <c r="B3663" s="338"/>
      <c r="C3663" s="29" t="s">
        <v>2146</v>
      </c>
      <c r="D3663" s="29" t="s">
        <v>1830</v>
      </c>
      <c r="E3663" s="31"/>
      <c r="F3663" s="31"/>
      <c r="G3663" s="31"/>
      <c r="H3663" s="31"/>
      <c r="I3663" s="31"/>
    </row>
    <row r="3664" spans="2:9" ht="15.75" x14ac:dyDescent="0.25">
      <c r="B3664" s="338"/>
      <c r="C3664" s="29" t="s">
        <v>2146</v>
      </c>
      <c r="D3664" s="29" t="s">
        <v>1754</v>
      </c>
      <c r="E3664" s="31"/>
      <c r="F3664" s="31"/>
      <c r="G3664" s="31"/>
      <c r="H3664" s="31"/>
      <c r="I3664" s="31"/>
    </row>
    <row r="3665" spans="2:9" ht="15.75" x14ac:dyDescent="0.25">
      <c r="B3665" s="338"/>
      <c r="C3665" s="29" t="s">
        <v>2146</v>
      </c>
      <c r="D3665" s="29" t="s">
        <v>1901</v>
      </c>
      <c r="E3665" s="31"/>
      <c r="F3665" s="31"/>
      <c r="G3665" s="31"/>
      <c r="H3665" s="31"/>
      <c r="I3665" s="31"/>
    </row>
    <row r="3666" spans="2:9" ht="15.75" x14ac:dyDescent="0.25">
      <c r="B3666" s="338"/>
      <c r="C3666" s="29" t="s">
        <v>2146</v>
      </c>
      <c r="D3666" s="29" t="s">
        <v>2085</v>
      </c>
      <c r="E3666" s="31"/>
      <c r="F3666" s="31"/>
      <c r="G3666" s="31"/>
      <c r="H3666" s="31"/>
      <c r="I3666" s="31"/>
    </row>
    <row r="3667" spans="2:9" ht="15.75" x14ac:dyDescent="0.25">
      <c r="B3667" s="338"/>
      <c r="C3667" s="29" t="s">
        <v>2146</v>
      </c>
      <c r="D3667" s="29" t="s">
        <v>1951</v>
      </c>
      <c r="E3667" s="31"/>
      <c r="F3667" s="31"/>
      <c r="G3667" s="31"/>
      <c r="H3667" s="31"/>
      <c r="I3667" s="31"/>
    </row>
    <row r="3668" spans="2:9" ht="15.75" x14ac:dyDescent="0.25">
      <c r="B3668" s="338"/>
      <c r="C3668" s="29" t="s">
        <v>2146</v>
      </c>
      <c r="D3668" s="29" t="s">
        <v>2056</v>
      </c>
      <c r="E3668" s="31"/>
      <c r="F3668" s="31"/>
      <c r="G3668" s="31"/>
      <c r="H3668" s="31"/>
      <c r="I3668" s="31"/>
    </row>
    <row r="3669" spans="2:9" ht="15.75" x14ac:dyDescent="0.25">
      <c r="B3669" s="338"/>
      <c r="C3669" s="29" t="s">
        <v>2146</v>
      </c>
      <c r="D3669" s="29" t="s">
        <v>2131</v>
      </c>
      <c r="E3669" s="31"/>
      <c r="F3669" s="31"/>
      <c r="G3669" s="31"/>
      <c r="H3669" s="31"/>
      <c r="I3669" s="31"/>
    </row>
    <row r="3670" spans="2:9" ht="15.75" x14ac:dyDescent="0.25">
      <c r="B3670" s="338"/>
      <c r="C3670" s="29" t="s">
        <v>2146</v>
      </c>
      <c r="D3670" s="29" t="s">
        <v>2065</v>
      </c>
      <c r="E3670" s="31"/>
      <c r="F3670" s="31"/>
      <c r="G3670" s="31"/>
      <c r="H3670" s="31"/>
      <c r="I3670" s="31"/>
    </row>
    <row r="3671" spans="2:9" ht="15.75" x14ac:dyDescent="0.25">
      <c r="B3671" s="338"/>
      <c r="C3671" s="29" t="s">
        <v>2146</v>
      </c>
      <c r="D3671" s="29" t="s">
        <v>2090</v>
      </c>
      <c r="E3671" s="31"/>
      <c r="F3671" s="31"/>
      <c r="G3671" s="31"/>
      <c r="H3671" s="31"/>
      <c r="I3671" s="31"/>
    </row>
    <row r="3672" spans="2:9" ht="15.75" x14ac:dyDescent="0.25">
      <c r="B3672" s="338"/>
      <c r="C3672" s="29" t="s">
        <v>2146</v>
      </c>
      <c r="D3672" s="29" t="s">
        <v>1960</v>
      </c>
      <c r="E3672" s="31"/>
      <c r="F3672" s="31"/>
      <c r="G3672" s="31"/>
      <c r="H3672" s="31"/>
      <c r="I3672" s="31"/>
    </row>
    <row r="3673" spans="2:9" ht="15.75" x14ac:dyDescent="0.25">
      <c r="B3673" s="338"/>
      <c r="C3673" s="29" t="s">
        <v>2146</v>
      </c>
      <c r="D3673" s="29" t="s">
        <v>2028</v>
      </c>
      <c r="E3673" s="31"/>
      <c r="F3673" s="31"/>
      <c r="G3673" s="31"/>
      <c r="H3673" s="31"/>
      <c r="I3673" s="31"/>
    </row>
    <row r="3674" spans="2:9" ht="15.75" x14ac:dyDescent="0.25">
      <c r="B3674" s="338"/>
      <c r="C3674" s="29" t="s">
        <v>2146</v>
      </c>
      <c r="D3674" s="29" t="s">
        <v>1963</v>
      </c>
      <c r="E3674" s="31"/>
      <c r="F3674" s="31"/>
      <c r="G3674" s="31"/>
      <c r="H3674" s="31"/>
      <c r="I3674" s="31"/>
    </row>
    <row r="3675" spans="2:9" ht="15.75" x14ac:dyDescent="0.25">
      <c r="B3675" s="338"/>
      <c r="C3675" s="29" t="s">
        <v>2146</v>
      </c>
      <c r="D3675" s="29" t="s">
        <v>1965</v>
      </c>
      <c r="E3675" s="31"/>
      <c r="F3675" s="31"/>
      <c r="G3675" s="31"/>
      <c r="H3675" s="31"/>
      <c r="I3675" s="31"/>
    </row>
    <row r="3676" spans="2:9" ht="15.75" x14ac:dyDescent="0.25">
      <c r="B3676" s="338"/>
      <c r="C3676" s="29" t="s">
        <v>2146</v>
      </c>
      <c r="D3676" s="29" t="s">
        <v>1971</v>
      </c>
      <c r="E3676" s="31"/>
      <c r="F3676" s="31"/>
      <c r="G3676" s="31"/>
      <c r="H3676" s="31"/>
      <c r="I3676" s="31"/>
    </row>
    <row r="3677" spans="2:9" ht="15.75" x14ac:dyDescent="0.25">
      <c r="B3677" s="338"/>
      <c r="C3677" s="29" t="s">
        <v>2146</v>
      </c>
      <c r="D3677" s="29" t="s">
        <v>1975</v>
      </c>
      <c r="E3677" s="31"/>
      <c r="F3677" s="31"/>
      <c r="G3677" s="31"/>
      <c r="H3677" s="31"/>
      <c r="I3677" s="31"/>
    </row>
    <row r="3678" spans="2:9" ht="15.75" x14ac:dyDescent="0.25">
      <c r="B3678" s="338"/>
      <c r="C3678" s="29" t="s">
        <v>2146</v>
      </c>
      <c r="D3678" s="29" t="s">
        <v>2113</v>
      </c>
      <c r="E3678" s="31"/>
      <c r="F3678" s="31"/>
      <c r="G3678" s="31"/>
      <c r="H3678" s="31"/>
      <c r="I3678" s="31"/>
    </row>
    <row r="3679" spans="2:9" ht="15.75" x14ac:dyDescent="0.25">
      <c r="B3679" s="338"/>
      <c r="C3679" s="29" t="s">
        <v>2146</v>
      </c>
      <c r="D3679" s="29" t="s">
        <v>1980</v>
      </c>
      <c r="E3679" s="31"/>
      <c r="F3679" s="31"/>
      <c r="G3679" s="31"/>
      <c r="H3679" s="31"/>
      <c r="I3679" s="31"/>
    </row>
    <row r="3680" spans="2:9" ht="15.75" x14ac:dyDescent="0.25">
      <c r="B3680" s="338"/>
      <c r="C3680" s="29" t="s">
        <v>2146</v>
      </c>
      <c r="D3680" s="29" t="s">
        <v>1982</v>
      </c>
      <c r="E3680" s="31"/>
      <c r="F3680" s="31"/>
      <c r="G3680" s="31"/>
      <c r="H3680" s="31"/>
      <c r="I3680" s="31"/>
    </row>
    <row r="3681" spans="2:9" ht="15.75" x14ac:dyDescent="0.25">
      <c r="B3681" s="338"/>
      <c r="C3681" s="29" t="s">
        <v>2146</v>
      </c>
      <c r="D3681" s="29" t="s">
        <v>1987</v>
      </c>
      <c r="E3681" s="31"/>
      <c r="F3681" s="31"/>
      <c r="G3681" s="31"/>
      <c r="H3681" s="31"/>
      <c r="I3681" s="31"/>
    </row>
    <row r="3682" spans="2:9" ht="15.75" x14ac:dyDescent="0.25">
      <c r="B3682" s="338"/>
      <c r="C3682" s="29" t="s">
        <v>2146</v>
      </c>
      <c r="D3682" s="29" t="s">
        <v>1990</v>
      </c>
      <c r="E3682" s="31"/>
      <c r="F3682" s="31"/>
      <c r="G3682" s="31"/>
      <c r="H3682" s="31"/>
      <c r="I3682" s="31"/>
    </row>
    <row r="3683" spans="2:9" ht="15.75" x14ac:dyDescent="0.25">
      <c r="B3683" s="338"/>
      <c r="C3683" s="29" t="s">
        <v>2146</v>
      </c>
      <c r="D3683" s="29" t="s">
        <v>2115</v>
      </c>
      <c r="E3683" s="31"/>
      <c r="F3683" s="31"/>
      <c r="G3683" s="31"/>
      <c r="H3683" s="31"/>
      <c r="I3683" s="31"/>
    </row>
    <row r="3684" spans="2:9" ht="15.75" x14ac:dyDescent="0.25">
      <c r="B3684" s="338"/>
      <c r="C3684" s="29" t="s">
        <v>2146</v>
      </c>
      <c r="D3684" s="29" t="s">
        <v>1992</v>
      </c>
      <c r="E3684" s="31"/>
      <c r="F3684" s="31"/>
      <c r="G3684" s="31"/>
      <c r="H3684" s="31"/>
      <c r="I3684" s="31"/>
    </row>
    <row r="3685" spans="2:9" ht="15.75" x14ac:dyDescent="0.25">
      <c r="B3685" s="338"/>
      <c r="C3685" s="29" t="s">
        <v>2146</v>
      </c>
      <c r="D3685" s="29" t="s">
        <v>1997</v>
      </c>
      <c r="E3685" s="31"/>
      <c r="F3685" s="31"/>
      <c r="G3685" s="31"/>
      <c r="H3685" s="31"/>
      <c r="I3685" s="31"/>
    </row>
    <row r="3686" spans="2:9" ht="15.75" x14ac:dyDescent="0.25">
      <c r="B3686" s="338"/>
      <c r="C3686" s="29" t="s">
        <v>2146</v>
      </c>
      <c r="D3686" s="29" t="s">
        <v>2000</v>
      </c>
      <c r="E3686" s="31"/>
      <c r="F3686" s="31"/>
      <c r="G3686" s="31"/>
      <c r="H3686" s="31"/>
      <c r="I3686" s="31"/>
    </row>
    <row r="3687" spans="2:9" ht="15.75" x14ac:dyDescent="0.25">
      <c r="B3687" s="338"/>
      <c r="C3687" s="29" t="s">
        <v>2146</v>
      </c>
      <c r="D3687" s="29" t="s">
        <v>2002</v>
      </c>
      <c r="E3687" s="31"/>
      <c r="F3687" s="31"/>
      <c r="G3687" s="31"/>
      <c r="H3687" s="31"/>
      <c r="I3687" s="31"/>
    </row>
    <row r="3688" spans="2:9" ht="15.75" x14ac:dyDescent="0.25">
      <c r="B3688" s="338"/>
      <c r="C3688" s="29" t="s">
        <v>2146</v>
      </c>
      <c r="D3688" s="29" t="s">
        <v>2004</v>
      </c>
      <c r="E3688" s="31"/>
      <c r="F3688" s="31"/>
      <c r="G3688" s="31"/>
      <c r="H3688" s="31"/>
      <c r="I3688" s="31"/>
    </row>
    <row r="3689" spans="2:9" ht="15.75" x14ac:dyDescent="0.25">
      <c r="B3689" s="338"/>
      <c r="C3689" s="29" t="s">
        <v>2146</v>
      </c>
      <c r="D3689" s="29" t="s">
        <v>2006</v>
      </c>
      <c r="E3689" s="31"/>
      <c r="F3689" s="31"/>
      <c r="G3689" s="31"/>
      <c r="H3689" s="31"/>
      <c r="I3689" s="31"/>
    </row>
    <row r="3690" spans="2:9" ht="15.75" x14ac:dyDescent="0.25">
      <c r="B3690" s="338"/>
      <c r="C3690" s="29" t="s">
        <v>2146</v>
      </c>
      <c r="D3690" s="29" t="s">
        <v>2133</v>
      </c>
      <c r="E3690" s="31"/>
      <c r="F3690" s="31"/>
      <c r="G3690" s="31"/>
      <c r="H3690" s="31"/>
      <c r="I3690" s="31"/>
    </row>
    <row r="3691" spans="2:9" ht="15.75" x14ac:dyDescent="0.25">
      <c r="B3691" s="338"/>
      <c r="C3691" s="29" t="s">
        <v>2146</v>
      </c>
      <c r="D3691" s="29" t="s">
        <v>2137</v>
      </c>
      <c r="E3691" s="31"/>
      <c r="F3691" s="31"/>
      <c r="G3691" s="31"/>
      <c r="H3691" s="31"/>
      <c r="I3691" s="31"/>
    </row>
    <row r="3692" spans="2:9" ht="15.75" x14ac:dyDescent="0.25">
      <c r="B3692" s="338"/>
      <c r="C3692" s="29" t="s">
        <v>2146</v>
      </c>
      <c r="D3692" s="29" t="s">
        <v>2015</v>
      </c>
      <c r="E3692" s="31"/>
      <c r="F3692" s="31"/>
      <c r="G3692" s="31"/>
      <c r="H3692" s="31"/>
      <c r="I3692" s="31"/>
    </row>
    <row r="3693" spans="2:9" ht="15.75" x14ac:dyDescent="0.25">
      <c r="B3693" s="338"/>
      <c r="C3693" s="29" t="s">
        <v>2146</v>
      </c>
      <c r="D3693" s="29" t="s">
        <v>2017</v>
      </c>
      <c r="E3693" s="31"/>
      <c r="F3693" s="31"/>
      <c r="G3693" s="31"/>
      <c r="H3693" s="31"/>
      <c r="I3693" s="31"/>
    </row>
    <row r="3694" spans="2:9" ht="15.75" x14ac:dyDescent="0.25">
      <c r="B3694" s="338"/>
      <c r="C3694" s="29" t="s">
        <v>2146</v>
      </c>
      <c r="D3694" s="29" t="s">
        <v>2019</v>
      </c>
      <c r="E3694" s="31"/>
      <c r="F3694" s="31"/>
      <c r="G3694" s="31"/>
      <c r="H3694" s="31"/>
      <c r="I3694" s="31"/>
    </row>
    <row r="3695" spans="2:9" ht="15.75" x14ac:dyDescent="0.25">
      <c r="B3695" s="338"/>
      <c r="C3695" s="29" t="s">
        <v>2146</v>
      </c>
      <c r="D3695" s="29" t="s">
        <v>2021</v>
      </c>
      <c r="E3695" s="31"/>
      <c r="F3695" s="31"/>
      <c r="G3695" s="31"/>
      <c r="H3695" s="31"/>
      <c r="I3695" s="31"/>
    </row>
    <row r="3696" spans="2:9" ht="15.75" x14ac:dyDescent="0.25">
      <c r="B3696" s="338"/>
      <c r="C3696" s="29" t="s">
        <v>2146</v>
      </c>
      <c r="D3696" s="29" t="s">
        <v>2030</v>
      </c>
      <c r="E3696" s="31"/>
      <c r="F3696" s="31"/>
      <c r="G3696" s="31"/>
      <c r="H3696" s="31"/>
      <c r="I3696" s="31"/>
    </row>
    <row r="3697" spans="2:9" ht="15.75" x14ac:dyDescent="0.25">
      <c r="B3697" s="338"/>
      <c r="C3697" s="29" t="s">
        <v>2146</v>
      </c>
      <c r="D3697" s="29" t="s">
        <v>2032</v>
      </c>
      <c r="E3697" s="31"/>
      <c r="F3697" s="31"/>
      <c r="G3697" s="31"/>
      <c r="H3697" s="31"/>
      <c r="I3697" s="31"/>
    </row>
    <row r="3698" spans="2:9" ht="15.75" x14ac:dyDescent="0.25">
      <c r="B3698" s="338"/>
      <c r="C3698" s="29" t="s">
        <v>2146</v>
      </c>
      <c r="D3698" s="29" t="s">
        <v>2034</v>
      </c>
      <c r="E3698" s="31"/>
      <c r="F3698" s="31"/>
      <c r="G3698" s="31"/>
      <c r="H3698" s="31"/>
      <c r="I3698" s="31"/>
    </row>
    <row r="3699" spans="2:9" ht="15.75" x14ac:dyDescent="0.25">
      <c r="B3699" s="338"/>
      <c r="C3699" s="29" t="s">
        <v>2146</v>
      </c>
      <c r="D3699" s="29" t="s">
        <v>2036</v>
      </c>
      <c r="E3699" s="31"/>
      <c r="F3699" s="31"/>
      <c r="G3699" s="31"/>
      <c r="H3699" s="31"/>
      <c r="I3699" s="31"/>
    </row>
    <row r="3700" spans="2:9" ht="15.75" x14ac:dyDescent="0.25">
      <c r="B3700" s="338"/>
      <c r="C3700" s="29" t="s">
        <v>2146</v>
      </c>
      <c r="D3700" s="29" t="s">
        <v>2038</v>
      </c>
      <c r="E3700" s="31"/>
      <c r="F3700" s="31"/>
      <c r="G3700" s="31"/>
      <c r="H3700" s="31"/>
      <c r="I3700" s="31"/>
    </row>
    <row r="3701" spans="2:9" ht="15.75" x14ac:dyDescent="0.25">
      <c r="B3701" s="338"/>
      <c r="C3701" s="29" t="s">
        <v>2146</v>
      </c>
      <c r="D3701" s="29" t="s">
        <v>2040</v>
      </c>
      <c r="E3701" s="31"/>
      <c r="F3701" s="31"/>
      <c r="G3701" s="31"/>
      <c r="H3701" s="31"/>
      <c r="I3701" s="31"/>
    </row>
    <row r="3702" spans="2:9" ht="15.75" x14ac:dyDescent="0.25">
      <c r="B3702" s="338"/>
      <c r="C3702" s="29" t="s">
        <v>2146</v>
      </c>
      <c r="D3702" s="29" t="s">
        <v>2043</v>
      </c>
      <c r="E3702" s="31"/>
      <c r="F3702" s="31"/>
      <c r="G3702" s="31"/>
      <c r="H3702" s="31"/>
      <c r="I3702" s="31"/>
    </row>
    <row r="3703" spans="2:9" ht="15.75" x14ac:dyDescent="0.25">
      <c r="B3703" s="338"/>
      <c r="C3703" s="29" t="s">
        <v>2146</v>
      </c>
      <c r="D3703" s="29" t="s">
        <v>2059</v>
      </c>
      <c r="E3703" s="31"/>
      <c r="F3703" s="31"/>
      <c r="G3703" s="31"/>
      <c r="H3703" s="31"/>
      <c r="I3703" s="31"/>
    </row>
    <row r="3704" spans="2:9" ht="15.75" x14ac:dyDescent="0.25">
      <c r="B3704" s="338"/>
      <c r="C3704" s="29" t="s">
        <v>2146</v>
      </c>
      <c r="D3704" s="29" t="s">
        <v>2061</v>
      </c>
      <c r="E3704" s="31"/>
      <c r="F3704" s="31"/>
      <c r="G3704" s="31"/>
      <c r="H3704" s="31"/>
      <c r="I3704" s="31"/>
    </row>
    <row r="3705" spans="2:9" ht="15.75" x14ac:dyDescent="0.25">
      <c r="B3705" s="338"/>
      <c r="C3705" s="29" t="s">
        <v>2146</v>
      </c>
      <c r="D3705" s="29" t="s">
        <v>2063</v>
      </c>
      <c r="E3705" s="31"/>
      <c r="F3705" s="31"/>
      <c r="G3705" s="31"/>
      <c r="H3705" s="31"/>
      <c r="I3705" s="31"/>
    </row>
    <row r="3706" spans="2:9" ht="15.75" x14ac:dyDescent="0.25">
      <c r="B3706" s="338"/>
      <c r="C3706" s="29" t="s">
        <v>2146</v>
      </c>
      <c r="D3706" s="29" t="s">
        <v>2067</v>
      </c>
      <c r="E3706" s="31"/>
      <c r="F3706" s="31"/>
      <c r="G3706" s="31"/>
      <c r="H3706" s="31"/>
      <c r="I3706" s="31"/>
    </row>
    <row r="3707" spans="2:9" ht="15.75" x14ac:dyDescent="0.25">
      <c r="B3707" s="338"/>
      <c r="C3707" s="29" t="s">
        <v>2146</v>
      </c>
      <c r="D3707" s="29" t="s">
        <v>2069</v>
      </c>
      <c r="E3707" s="31"/>
      <c r="F3707" s="31"/>
      <c r="G3707" s="31"/>
      <c r="H3707" s="31"/>
      <c r="I3707" s="31"/>
    </row>
    <row r="3708" spans="2:9" ht="15.75" x14ac:dyDescent="0.25">
      <c r="B3708" s="338"/>
      <c r="C3708" s="29" t="s">
        <v>2146</v>
      </c>
      <c r="D3708" s="29" t="s">
        <v>2071</v>
      </c>
      <c r="E3708" s="31"/>
      <c r="F3708" s="31"/>
      <c r="G3708" s="31"/>
      <c r="H3708" s="31"/>
      <c r="I3708" s="31"/>
    </row>
    <row r="3709" spans="2:9" ht="15.75" x14ac:dyDescent="0.25">
      <c r="B3709" s="338"/>
      <c r="C3709" s="29" t="s">
        <v>2146</v>
      </c>
      <c r="D3709" s="29" t="s">
        <v>2073</v>
      </c>
      <c r="E3709" s="31"/>
      <c r="F3709" s="31"/>
      <c r="G3709" s="31"/>
      <c r="H3709" s="31"/>
      <c r="I3709" s="31"/>
    </row>
    <row r="3710" spans="2:9" ht="15.75" x14ac:dyDescent="0.25">
      <c r="B3710" s="338"/>
      <c r="C3710" s="29" t="s">
        <v>2146</v>
      </c>
      <c r="D3710" s="29" t="s">
        <v>2075</v>
      </c>
      <c r="E3710" s="31"/>
      <c r="F3710" s="31"/>
      <c r="G3710" s="31"/>
      <c r="H3710" s="31"/>
      <c r="I3710" s="31"/>
    </row>
    <row r="3711" spans="2:9" ht="15.75" x14ac:dyDescent="0.25">
      <c r="B3711" s="338"/>
      <c r="C3711" s="29" t="s">
        <v>2146</v>
      </c>
      <c r="D3711" s="29" t="s">
        <v>2077</v>
      </c>
      <c r="E3711" s="31"/>
      <c r="F3711" s="31"/>
      <c r="G3711" s="31"/>
      <c r="H3711" s="31"/>
      <c r="I3711" s="31"/>
    </row>
    <row r="3712" spans="2:9" ht="15.75" x14ac:dyDescent="0.25">
      <c r="B3712" s="338"/>
      <c r="C3712" s="29" t="s">
        <v>2146</v>
      </c>
      <c r="D3712" s="29" t="s">
        <v>2079</v>
      </c>
      <c r="E3712" s="31"/>
      <c r="F3712" s="31"/>
      <c r="G3712" s="31"/>
      <c r="H3712" s="31"/>
      <c r="I3712" s="31"/>
    </row>
    <row r="3713" spans="2:9" ht="15.75" x14ac:dyDescent="0.25">
      <c r="B3713" s="338"/>
      <c r="C3713" s="29" t="s">
        <v>2146</v>
      </c>
      <c r="D3713" s="29" t="s">
        <v>2082</v>
      </c>
      <c r="E3713" s="31"/>
      <c r="F3713" s="31"/>
      <c r="G3713" s="31"/>
      <c r="H3713" s="31"/>
      <c r="I3713" s="31"/>
    </row>
    <row r="3714" spans="2:9" ht="15.75" x14ac:dyDescent="0.25">
      <c r="B3714" s="338"/>
      <c r="C3714" s="29" t="s">
        <v>2146</v>
      </c>
      <c r="D3714" s="29" t="s">
        <v>2084</v>
      </c>
      <c r="E3714" s="31"/>
      <c r="F3714" s="31"/>
      <c r="G3714" s="31"/>
      <c r="H3714" s="31"/>
      <c r="I3714" s="31"/>
    </row>
    <row r="3715" spans="2:9" ht="15.75" x14ac:dyDescent="0.25">
      <c r="B3715" s="338"/>
      <c r="C3715" s="29" t="s">
        <v>2146</v>
      </c>
      <c r="D3715" s="29" t="s">
        <v>2089</v>
      </c>
      <c r="E3715" s="31"/>
      <c r="F3715" s="31"/>
      <c r="G3715" s="31"/>
      <c r="H3715" s="31"/>
      <c r="I3715" s="31"/>
    </row>
    <row r="3716" spans="2:9" ht="15.75" x14ac:dyDescent="0.25">
      <c r="B3716" s="338"/>
      <c r="C3716" s="29" t="s">
        <v>2146</v>
      </c>
      <c r="D3716" s="29" t="s">
        <v>2119</v>
      </c>
      <c r="E3716" s="31"/>
      <c r="F3716" s="31"/>
      <c r="G3716" s="31"/>
      <c r="H3716" s="31"/>
      <c r="I3716" s="31"/>
    </row>
    <row r="3717" spans="2:9" ht="15.75" x14ac:dyDescent="0.25">
      <c r="B3717" s="338"/>
      <c r="C3717" s="29" t="s">
        <v>2146</v>
      </c>
      <c r="D3717" s="29" t="s">
        <v>2122</v>
      </c>
      <c r="E3717" s="31"/>
      <c r="F3717" s="31"/>
      <c r="G3717" s="31"/>
      <c r="H3717" s="31"/>
      <c r="I3717" s="31"/>
    </row>
    <row r="3718" spans="2:9" ht="15.75" x14ac:dyDescent="0.25">
      <c r="B3718" s="338"/>
      <c r="C3718" s="29" t="s">
        <v>2146</v>
      </c>
      <c r="D3718" s="29" t="s">
        <v>2124</v>
      </c>
      <c r="E3718" s="31"/>
      <c r="F3718" s="31"/>
      <c r="G3718" s="31"/>
      <c r="H3718" s="31"/>
      <c r="I3718" s="31"/>
    </row>
    <row r="3719" spans="2:9" ht="15.75" x14ac:dyDescent="0.25">
      <c r="B3719" s="338"/>
      <c r="C3719" s="29" t="s">
        <v>2146</v>
      </c>
      <c r="D3719" s="29" t="s">
        <v>2129</v>
      </c>
      <c r="E3719" s="31"/>
      <c r="F3719" s="31"/>
      <c r="G3719" s="31"/>
      <c r="H3719" s="31"/>
      <c r="I3719" s="31"/>
    </row>
    <row r="3720" spans="2:9" ht="15.75" x14ac:dyDescent="0.25">
      <c r="B3720" s="338"/>
      <c r="C3720" s="29" t="s">
        <v>2146</v>
      </c>
      <c r="D3720" s="29" t="s">
        <v>2135</v>
      </c>
      <c r="E3720" s="31"/>
      <c r="F3720" s="31"/>
      <c r="G3720" s="31"/>
      <c r="H3720" s="31"/>
      <c r="I3720" s="31"/>
    </row>
    <row r="3721" spans="2:9" ht="15.75" x14ac:dyDescent="0.25">
      <c r="B3721" s="338"/>
      <c r="C3721" s="29" t="s">
        <v>2146</v>
      </c>
      <c r="D3721" s="29" t="s">
        <v>2140</v>
      </c>
      <c r="E3721" s="31"/>
      <c r="F3721" s="31"/>
      <c r="G3721" s="31"/>
      <c r="H3721" s="31"/>
      <c r="I3721" s="31"/>
    </row>
    <row r="3722" spans="2:9" ht="15.75" x14ac:dyDescent="0.25">
      <c r="B3722" s="338"/>
      <c r="C3722" s="29" t="s">
        <v>2147</v>
      </c>
      <c r="D3722" s="29" t="s">
        <v>43</v>
      </c>
      <c r="E3722" s="31"/>
      <c r="F3722" s="31"/>
      <c r="G3722" s="31"/>
      <c r="H3722" s="31"/>
      <c r="I3722" s="31"/>
    </row>
    <row r="3723" spans="2:9" ht="15.75" x14ac:dyDescent="0.25">
      <c r="B3723" s="338"/>
      <c r="C3723" s="29" t="s">
        <v>2147</v>
      </c>
      <c r="D3723" s="29" t="s">
        <v>1953</v>
      </c>
      <c r="E3723" s="31"/>
      <c r="F3723" s="31"/>
      <c r="G3723" s="31"/>
      <c r="H3723" s="31"/>
      <c r="I3723" s="31"/>
    </row>
    <row r="3724" spans="2:9" ht="15.75" x14ac:dyDescent="0.25">
      <c r="B3724" s="338"/>
      <c r="C3724" s="29" t="s">
        <v>2147</v>
      </c>
      <c r="D3724" s="29" t="s">
        <v>1726</v>
      </c>
      <c r="E3724" s="31"/>
      <c r="F3724" s="31"/>
      <c r="G3724" s="31"/>
      <c r="H3724" s="31"/>
      <c r="I3724" s="31"/>
    </row>
    <row r="3725" spans="2:9" ht="15.75" x14ac:dyDescent="0.25">
      <c r="B3725" s="338"/>
      <c r="C3725" s="29" t="s">
        <v>2147</v>
      </c>
      <c r="D3725" s="29" t="s">
        <v>1723</v>
      </c>
      <c r="E3725" s="31"/>
      <c r="F3725" s="31"/>
      <c r="G3725" s="31"/>
      <c r="H3725" s="31"/>
      <c r="I3725" s="31"/>
    </row>
    <row r="3726" spans="2:9" ht="15.75" x14ac:dyDescent="0.25">
      <c r="B3726" s="338"/>
      <c r="C3726" s="29" t="s">
        <v>2147</v>
      </c>
      <c r="D3726" s="29" t="s">
        <v>2087</v>
      </c>
      <c r="E3726" s="31"/>
      <c r="F3726" s="31"/>
      <c r="G3726" s="31"/>
      <c r="H3726" s="31"/>
      <c r="I3726" s="31"/>
    </row>
    <row r="3727" spans="2:9" ht="15.75" x14ac:dyDescent="0.25">
      <c r="B3727" s="338"/>
      <c r="C3727" s="29" t="s">
        <v>2147</v>
      </c>
      <c r="D3727" s="29" t="s">
        <v>1830</v>
      </c>
      <c r="E3727" s="31"/>
      <c r="F3727" s="31"/>
      <c r="G3727" s="31"/>
      <c r="H3727" s="31"/>
      <c r="I3727" s="31"/>
    </row>
    <row r="3728" spans="2:9" ht="15.75" x14ac:dyDescent="0.25">
      <c r="B3728" s="338"/>
      <c r="C3728" s="29" t="s">
        <v>2147</v>
      </c>
      <c r="D3728" s="29" t="s">
        <v>1754</v>
      </c>
      <c r="E3728" s="31"/>
      <c r="F3728" s="31"/>
      <c r="G3728" s="31"/>
      <c r="H3728" s="31"/>
      <c r="I3728" s="31"/>
    </row>
    <row r="3729" spans="2:9" ht="15.75" x14ac:dyDescent="0.25">
      <c r="B3729" s="338"/>
      <c r="C3729" s="29" t="s">
        <v>2147</v>
      </c>
      <c r="D3729" s="29" t="s">
        <v>1901</v>
      </c>
      <c r="E3729" s="31"/>
      <c r="F3729" s="31"/>
      <c r="G3729" s="31"/>
      <c r="H3729" s="31"/>
      <c r="I3729" s="31"/>
    </row>
    <row r="3730" spans="2:9" ht="15.75" x14ac:dyDescent="0.25">
      <c r="B3730" s="338"/>
      <c r="C3730" s="29" t="s">
        <v>2147</v>
      </c>
      <c r="D3730" s="29" t="s">
        <v>2085</v>
      </c>
      <c r="E3730" s="31"/>
      <c r="F3730" s="31"/>
      <c r="G3730" s="31"/>
      <c r="H3730" s="31"/>
      <c r="I3730" s="31"/>
    </row>
    <row r="3731" spans="2:9" ht="15.75" x14ac:dyDescent="0.25">
      <c r="B3731" s="338"/>
      <c r="C3731" s="29" t="s">
        <v>2147</v>
      </c>
      <c r="D3731" s="29" t="s">
        <v>1951</v>
      </c>
      <c r="E3731" s="31"/>
      <c r="F3731" s="31"/>
      <c r="G3731" s="31"/>
      <c r="H3731" s="31"/>
      <c r="I3731" s="31"/>
    </row>
    <row r="3732" spans="2:9" ht="15.75" x14ac:dyDescent="0.25">
      <c r="B3732" s="338"/>
      <c r="C3732" s="29" t="s">
        <v>2147</v>
      </c>
      <c r="D3732" s="29" t="s">
        <v>2056</v>
      </c>
      <c r="E3732" s="31"/>
      <c r="F3732" s="31"/>
      <c r="G3732" s="31"/>
      <c r="H3732" s="31"/>
      <c r="I3732" s="31"/>
    </row>
    <row r="3733" spans="2:9" ht="15.75" x14ac:dyDescent="0.25">
      <c r="B3733" s="338"/>
      <c r="C3733" s="29" t="s">
        <v>2147</v>
      </c>
      <c r="D3733" s="29" t="s">
        <v>2131</v>
      </c>
      <c r="E3733" s="31"/>
      <c r="F3733" s="31"/>
      <c r="G3733" s="31"/>
      <c r="H3733" s="31"/>
      <c r="I3733" s="31"/>
    </row>
    <row r="3734" spans="2:9" ht="15.75" x14ac:dyDescent="0.25">
      <c r="B3734" s="338"/>
      <c r="C3734" s="29" t="s">
        <v>2147</v>
      </c>
      <c r="D3734" s="29" t="s">
        <v>2065</v>
      </c>
      <c r="E3734" s="31"/>
      <c r="F3734" s="31"/>
      <c r="G3734" s="31"/>
      <c r="H3734" s="31"/>
      <c r="I3734" s="31"/>
    </row>
    <row r="3735" spans="2:9" ht="15.75" x14ac:dyDescent="0.25">
      <c r="B3735" s="338"/>
      <c r="C3735" s="29" t="s">
        <v>2147</v>
      </c>
      <c r="D3735" s="29" t="s">
        <v>2090</v>
      </c>
      <c r="E3735" s="31"/>
      <c r="F3735" s="31"/>
      <c r="G3735" s="31"/>
      <c r="H3735" s="31"/>
      <c r="I3735" s="31"/>
    </row>
    <row r="3736" spans="2:9" ht="15.75" x14ac:dyDescent="0.25">
      <c r="B3736" s="338"/>
      <c r="C3736" s="29" t="s">
        <v>2147</v>
      </c>
      <c r="D3736" s="29" t="s">
        <v>1960</v>
      </c>
      <c r="E3736" s="31"/>
      <c r="F3736" s="31"/>
      <c r="G3736" s="31"/>
      <c r="H3736" s="31"/>
      <c r="I3736" s="31"/>
    </row>
    <row r="3737" spans="2:9" ht="15.75" x14ac:dyDescent="0.25">
      <c r="B3737" s="338"/>
      <c r="C3737" s="29" t="s">
        <v>2147</v>
      </c>
      <c r="D3737" s="29" t="s">
        <v>2028</v>
      </c>
      <c r="E3737" s="31"/>
      <c r="F3737" s="31"/>
      <c r="G3737" s="31"/>
      <c r="H3737" s="31"/>
      <c r="I3737" s="31"/>
    </row>
    <row r="3738" spans="2:9" ht="15.75" x14ac:dyDescent="0.25">
      <c r="B3738" s="338"/>
      <c r="C3738" s="29" t="s">
        <v>2147</v>
      </c>
      <c r="D3738" s="29" t="s">
        <v>1963</v>
      </c>
      <c r="E3738" s="31"/>
      <c r="F3738" s="31"/>
      <c r="G3738" s="31"/>
      <c r="H3738" s="31"/>
      <c r="I3738" s="31"/>
    </row>
    <row r="3739" spans="2:9" ht="15.75" x14ac:dyDescent="0.25">
      <c r="B3739" s="338"/>
      <c r="C3739" s="29" t="s">
        <v>2147</v>
      </c>
      <c r="D3739" s="29" t="s">
        <v>1965</v>
      </c>
      <c r="E3739" s="31"/>
      <c r="F3739" s="31"/>
      <c r="G3739" s="31"/>
      <c r="H3739" s="31"/>
      <c r="I3739" s="31"/>
    </row>
    <row r="3740" spans="2:9" ht="15.75" x14ac:dyDescent="0.25">
      <c r="B3740" s="338"/>
      <c r="C3740" s="29" t="s">
        <v>2147</v>
      </c>
      <c r="D3740" s="29" t="s">
        <v>1971</v>
      </c>
      <c r="E3740" s="31"/>
      <c r="F3740" s="31"/>
      <c r="G3740" s="31"/>
      <c r="H3740" s="31"/>
      <c r="I3740" s="31"/>
    </row>
    <row r="3741" spans="2:9" ht="15.75" x14ac:dyDescent="0.25">
      <c r="B3741" s="338"/>
      <c r="C3741" s="29" t="s">
        <v>2147</v>
      </c>
      <c r="D3741" s="29" t="s">
        <v>1975</v>
      </c>
      <c r="E3741" s="31"/>
      <c r="F3741" s="31"/>
      <c r="G3741" s="31"/>
      <c r="H3741" s="31"/>
      <c r="I3741" s="31"/>
    </row>
    <row r="3742" spans="2:9" ht="15.75" x14ac:dyDescent="0.25">
      <c r="B3742" s="338"/>
      <c r="C3742" s="29" t="s">
        <v>2147</v>
      </c>
      <c r="D3742" s="29" t="s">
        <v>2113</v>
      </c>
      <c r="E3742" s="31"/>
      <c r="F3742" s="31"/>
      <c r="G3742" s="31"/>
      <c r="H3742" s="31"/>
      <c r="I3742" s="31"/>
    </row>
    <row r="3743" spans="2:9" ht="15.75" x14ac:dyDescent="0.25">
      <c r="B3743" s="338"/>
      <c r="C3743" s="29" t="s">
        <v>2147</v>
      </c>
      <c r="D3743" s="29" t="s">
        <v>1980</v>
      </c>
      <c r="E3743" s="31"/>
      <c r="F3743" s="31"/>
      <c r="G3743" s="31"/>
      <c r="H3743" s="31"/>
      <c r="I3743" s="31"/>
    </row>
    <row r="3744" spans="2:9" ht="15.75" x14ac:dyDescent="0.25">
      <c r="B3744" s="338"/>
      <c r="C3744" s="29" t="s">
        <v>2147</v>
      </c>
      <c r="D3744" s="29" t="s">
        <v>1982</v>
      </c>
      <c r="E3744" s="31"/>
      <c r="F3744" s="31"/>
      <c r="G3744" s="31"/>
      <c r="H3744" s="31"/>
      <c r="I3744" s="31"/>
    </row>
    <row r="3745" spans="2:9" ht="15.75" x14ac:dyDescent="0.25">
      <c r="B3745" s="338"/>
      <c r="C3745" s="29" t="s">
        <v>2147</v>
      </c>
      <c r="D3745" s="29" t="s">
        <v>1987</v>
      </c>
      <c r="E3745" s="31"/>
      <c r="F3745" s="31"/>
      <c r="G3745" s="31"/>
      <c r="H3745" s="31"/>
      <c r="I3745" s="31"/>
    </row>
    <row r="3746" spans="2:9" ht="15.75" x14ac:dyDescent="0.25">
      <c r="B3746" s="338"/>
      <c r="C3746" s="29" t="s">
        <v>2147</v>
      </c>
      <c r="D3746" s="29" t="s">
        <v>1990</v>
      </c>
      <c r="E3746" s="31"/>
      <c r="F3746" s="31"/>
      <c r="G3746" s="31"/>
      <c r="H3746" s="31"/>
      <c r="I3746" s="31"/>
    </row>
    <row r="3747" spans="2:9" ht="15.75" x14ac:dyDescent="0.25">
      <c r="B3747" s="338"/>
      <c r="C3747" s="29" t="s">
        <v>2147</v>
      </c>
      <c r="D3747" s="29" t="s">
        <v>2115</v>
      </c>
      <c r="E3747" s="31"/>
      <c r="F3747" s="31"/>
      <c r="G3747" s="31"/>
      <c r="H3747" s="31"/>
      <c r="I3747" s="31"/>
    </row>
    <row r="3748" spans="2:9" ht="15.75" x14ac:dyDescent="0.25">
      <c r="B3748" s="338"/>
      <c r="C3748" s="29" t="s">
        <v>2147</v>
      </c>
      <c r="D3748" s="29" t="s">
        <v>1992</v>
      </c>
      <c r="E3748" s="31"/>
      <c r="F3748" s="31"/>
      <c r="G3748" s="31"/>
      <c r="H3748" s="31"/>
      <c r="I3748" s="31"/>
    </row>
    <row r="3749" spans="2:9" ht="15.75" x14ac:dyDescent="0.25">
      <c r="B3749" s="338"/>
      <c r="C3749" s="29" t="s">
        <v>2147</v>
      </c>
      <c r="D3749" s="29" t="s">
        <v>1997</v>
      </c>
      <c r="E3749" s="31"/>
      <c r="F3749" s="31"/>
      <c r="G3749" s="31"/>
      <c r="H3749" s="31"/>
      <c r="I3749" s="31"/>
    </row>
    <row r="3750" spans="2:9" ht="15.75" x14ac:dyDescent="0.25">
      <c r="B3750" s="338"/>
      <c r="C3750" s="29" t="s">
        <v>2147</v>
      </c>
      <c r="D3750" s="29" t="s">
        <v>2000</v>
      </c>
      <c r="E3750" s="31"/>
      <c r="F3750" s="31"/>
      <c r="G3750" s="31"/>
      <c r="H3750" s="31"/>
      <c r="I3750" s="31"/>
    </row>
    <row r="3751" spans="2:9" ht="15.75" x14ac:dyDescent="0.25">
      <c r="B3751" s="338"/>
      <c r="C3751" s="29" t="s">
        <v>2147</v>
      </c>
      <c r="D3751" s="29" t="s">
        <v>2002</v>
      </c>
      <c r="E3751" s="31"/>
      <c r="F3751" s="31"/>
      <c r="G3751" s="31"/>
      <c r="H3751" s="31"/>
      <c r="I3751" s="31"/>
    </row>
    <row r="3752" spans="2:9" ht="15.75" x14ac:dyDescent="0.25">
      <c r="B3752" s="338"/>
      <c r="C3752" s="29" t="s">
        <v>2147</v>
      </c>
      <c r="D3752" s="29" t="s">
        <v>2004</v>
      </c>
      <c r="E3752" s="31"/>
      <c r="F3752" s="31"/>
      <c r="G3752" s="31"/>
      <c r="H3752" s="31"/>
      <c r="I3752" s="31"/>
    </row>
    <row r="3753" spans="2:9" ht="15.75" x14ac:dyDescent="0.25">
      <c r="B3753" s="338"/>
      <c r="C3753" s="29" t="s">
        <v>2147</v>
      </c>
      <c r="D3753" s="29" t="s">
        <v>2006</v>
      </c>
      <c r="E3753" s="31"/>
      <c r="F3753" s="31"/>
      <c r="G3753" s="31"/>
      <c r="H3753" s="31"/>
      <c r="I3753" s="31"/>
    </row>
    <row r="3754" spans="2:9" ht="15.75" x14ac:dyDescent="0.25">
      <c r="B3754" s="338"/>
      <c r="C3754" s="29" t="s">
        <v>2147</v>
      </c>
      <c r="D3754" s="29" t="s">
        <v>2133</v>
      </c>
      <c r="E3754" s="31"/>
      <c r="F3754" s="31"/>
      <c r="G3754" s="31"/>
      <c r="H3754" s="31"/>
      <c r="I3754" s="31"/>
    </row>
    <row r="3755" spans="2:9" ht="15.75" x14ac:dyDescent="0.25">
      <c r="B3755" s="338"/>
      <c r="C3755" s="29" t="s">
        <v>2147</v>
      </c>
      <c r="D3755" s="29" t="s">
        <v>2137</v>
      </c>
      <c r="E3755" s="31"/>
      <c r="F3755" s="31"/>
      <c r="G3755" s="31"/>
      <c r="H3755" s="31"/>
      <c r="I3755" s="31"/>
    </row>
    <row r="3756" spans="2:9" ht="15.75" x14ac:dyDescent="0.25">
      <c r="B3756" s="338"/>
      <c r="C3756" s="29" t="s">
        <v>2147</v>
      </c>
      <c r="D3756" s="29" t="s">
        <v>2015</v>
      </c>
      <c r="E3756" s="31"/>
      <c r="F3756" s="31"/>
      <c r="G3756" s="31"/>
      <c r="H3756" s="31"/>
      <c r="I3756" s="31"/>
    </row>
    <row r="3757" spans="2:9" ht="15.75" x14ac:dyDescent="0.25">
      <c r="B3757" s="338"/>
      <c r="C3757" s="29" t="s">
        <v>2147</v>
      </c>
      <c r="D3757" s="29" t="s">
        <v>2017</v>
      </c>
      <c r="E3757" s="31"/>
      <c r="F3757" s="31"/>
      <c r="G3757" s="31"/>
      <c r="H3757" s="31"/>
      <c r="I3757" s="31"/>
    </row>
    <row r="3758" spans="2:9" ht="15.75" x14ac:dyDescent="0.25">
      <c r="B3758" s="338"/>
      <c r="C3758" s="29" t="s">
        <v>2147</v>
      </c>
      <c r="D3758" s="29" t="s">
        <v>2019</v>
      </c>
      <c r="E3758" s="31"/>
      <c r="F3758" s="31"/>
      <c r="G3758" s="31"/>
      <c r="H3758" s="31"/>
      <c r="I3758" s="31"/>
    </row>
    <row r="3759" spans="2:9" ht="15.75" x14ac:dyDescent="0.25">
      <c r="B3759" s="338"/>
      <c r="C3759" s="29" t="s">
        <v>2147</v>
      </c>
      <c r="D3759" s="29" t="s">
        <v>2021</v>
      </c>
      <c r="E3759" s="31"/>
      <c r="F3759" s="31"/>
      <c r="G3759" s="31"/>
      <c r="H3759" s="31"/>
      <c r="I3759" s="31"/>
    </row>
    <row r="3760" spans="2:9" ht="15.75" x14ac:dyDescent="0.25">
      <c r="B3760" s="338"/>
      <c r="C3760" s="29" t="s">
        <v>2147</v>
      </c>
      <c r="D3760" s="29" t="s">
        <v>2030</v>
      </c>
      <c r="E3760" s="31"/>
      <c r="F3760" s="31"/>
      <c r="G3760" s="31"/>
      <c r="H3760" s="31"/>
      <c r="I3760" s="31"/>
    </row>
    <row r="3761" spans="2:9" ht="15.75" x14ac:dyDescent="0.25">
      <c r="B3761" s="338"/>
      <c r="C3761" s="29" t="s">
        <v>2147</v>
      </c>
      <c r="D3761" s="29" t="s">
        <v>2032</v>
      </c>
      <c r="E3761" s="31"/>
      <c r="F3761" s="31"/>
      <c r="G3761" s="31"/>
      <c r="H3761" s="31"/>
      <c r="I3761" s="31"/>
    </row>
    <row r="3762" spans="2:9" ht="15.75" x14ac:dyDescent="0.25">
      <c r="B3762" s="338"/>
      <c r="C3762" s="29" t="s">
        <v>2147</v>
      </c>
      <c r="D3762" s="29" t="s">
        <v>2034</v>
      </c>
      <c r="E3762" s="31"/>
      <c r="F3762" s="31"/>
      <c r="G3762" s="31"/>
      <c r="H3762" s="31"/>
      <c r="I3762" s="31"/>
    </row>
    <row r="3763" spans="2:9" ht="15.75" x14ac:dyDescent="0.25">
      <c r="B3763" s="338"/>
      <c r="C3763" s="29" t="s">
        <v>2147</v>
      </c>
      <c r="D3763" s="29" t="s">
        <v>2036</v>
      </c>
      <c r="E3763" s="31"/>
      <c r="F3763" s="31"/>
      <c r="G3763" s="31"/>
      <c r="H3763" s="31"/>
      <c r="I3763" s="31"/>
    </row>
    <row r="3764" spans="2:9" ht="15.75" x14ac:dyDescent="0.25">
      <c r="B3764" s="338"/>
      <c r="C3764" s="29" t="s">
        <v>2147</v>
      </c>
      <c r="D3764" s="29" t="s">
        <v>2038</v>
      </c>
      <c r="E3764" s="31"/>
      <c r="F3764" s="31"/>
      <c r="G3764" s="31"/>
      <c r="H3764" s="31"/>
      <c r="I3764" s="31"/>
    </row>
    <row r="3765" spans="2:9" ht="15.75" x14ac:dyDescent="0.25">
      <c r="B3765" s="338"/>
      <c r="C3765" s="29" t="s">
        <v>2147</v>
      </c>
      <c r="D3765" s="29" t="s">
        <v>2040</v>
      </c>
      <c r="E3765" s="31"/>
      <c r="F3765" s="31"/>
      <c r="G3765" s="31"/>
      <c r="H3765" s="31"/>
      <c r="I3765" s="31"/>
    </row>
    <row r="3766" spans="2:9" ht="15.75" x14ac:dyDescent="0.25">
      <c r="B3766" s="338"/>
      <c r="C3766" s="29" t="s">
        <v>2147</v>
      </c>
      <c r="D3766" s="29" t="s">
        <v>2043</v>
      </c>
      <c r="E3766" s="31"/>
      <c r="F3766" s="31"/>
      <c r="G3766" s="31"/>
      <c r="H3766" s="31"/>
      <c r="I3766" s="31"/>
    </row>
    <row r="3767" spans="2:9" ht="15.75" x14ac:dyDescent="0.25">
      <c r="B3767" s="338"/>
      <c r="C3767" s="29" t="s">
        <v>2147</v>
      </c>
      <c r="D3767" s="29" t="s">
        <v>2059</v>
      </c>
      <c r="E3767" s="31"/>
      <c r="F3767" s="31"/>
      <c r="G3767" s="31"/>
      <c r="H3767" s="31"/>
      <c r="I3767" s="31"/>
    </row>
    <row r="3768" spans="2:9" ht="15.75" x14ac:dyDescent="0.25">
      <c r="B3768" s="338"/>
      <c r="C3768" s="29" t="s">
        <v>2147</v>
      </c>
      <c r="D3768" s="29" t="s">
        <v>2061</v>
      </c>
      <c r="E3768" s="31"/>
      <c r="F3768" s="31"/>
      <c r="G3768" s="31"/>
      <c r="H3768" s="31"/>
      <c r="I3768" s="31"/>
    </row>
    <row r="3769" spans="2:9" ht="15.75" x14ac:dyDescent="0.25">
      <c r="B3769" s="338"/>
      <c r="C3769" s="29" t="s">
        <v>2147</v>
      </c>
      <c r="D3769" s="29" t="s">
        <v>2063</v>
      </c>
      <c r="E3769" s="31"/>
      <c r="F3769" s="31"/>
      <c r="G3769" s="31"/>
      <c r="H3769" s="31"/>
      <c r="I3769" s="31"/>
    </row>
    <row r="3770" spans="2:9" ht="15.75" x14ac:dyDescent="0.25">
      <c r="B3770" s="338"/>
      <c r="C3770" s="29" t="s">
        <v>2147</v>
      </c>
      <c r="D3770" s="29" t="s">
        <v>2067</v>
      </c>
      <c r="E3770" s="31"/>
      <c r="F3770" s="31"/>
      <c r="G3770" s="31"/>
      <c r="H3770" s="31"/>
      <c r="I3770" s="31"/>
    </row>
    <row r="3771" spans="2:9" ht="15.75" x14ac:dyDescent="0.25">
      <c r="B3771" s="338"/>
      <c r="C3771" s="29" t="s">
        <v>2147</v>
      </c>
      <c r="D3771" s="29" t="s">
        <v>2069</v>
      </c>
      <c r="E3771" s="31"/>
      <c r="F3771" s="31"/>
      <c r="G3771" s="31"/>
      <c r="H3771" s="31"/>
      <c r="I3771" s="31"/>
    </row>
    <row r="3772" spans="2:9" ht="15.75" x14ac:dyDescent="0.25">
      <c r="B3772" s="338"/>
      <c r="C3772" s="29" t="s">
        <v>2147</v>
      </c>
      <c r="D3772" s="29" t="s">
        <v>2071</v>
      </c>
      <c r="E3772" s="31"/>
      <c r="F3772" s="31"/>
      <c r="G3772" s="31"/>
      <c r="H3772" s="31"/>
      <c r="I3772" s="31"/>
    </row>
    <row r="3773" spans="2:9" ht="15.75" x14ac:dyDescent="0.25">
      <c r="B3773" s="338"/>
      <c r="C3773" s="29" t="s">
        <v>2147</v>
      </c>
      <c r="D3773" s="29" t="s">
        <v>2073</v>
      </c>
      <c r="E3773" s="31"/>
      <c r="F3773" s="31"/>
      <c r="G3773" s="31"/>
      <c r="H3773" s="31"/>
      <c r="I3773" s="31"/>
    </row>
    <row r="3774" spans="2:9" ht="15.75" x14ac:dyDescent="0.25">
      <c r="B3774" s="338"/>
      <c r="C3774" s="29" t="s">
        <v>2147</v>
      </c>
      <c r="D3774" s="29" t="s">
        <v>2075</v>
      </c>
      <c r="E3774" s="31"/>
      <c r="F3774" s="31"/>
      <c r="G3774" s="31"/>
      <c r="H3774" s="31"/>
      <c r="I3774" s="31"/>
    </row>
    <row r="3775" spans="2:9" ht="15.75" x14ac:dyDescent="0.25">
      <c r="B3775" s="338"/>
      <c r="C3775" s="29" t="s">
        <v>2147</v>
      </c>
      <c r="D3775" s="29" t="s">
        <v>2077</v>
      </c>
      <c r="E3775" s="31"/>
      <c r="F3775" s="31"/>
      <c r="G3775" s="31"/>
      <c r="H3775" s="31"/>
      <c r="I3775" s="31"/>
    </row>
    <row r="3776" spans="2:9" ht="15.75" x14ac:dyDescent="0.25">
      <c r="B3776" s="338"/>
      <c r="C3776" s="29" t="s">
        <v>2147</v>
      </c>
      <c r="D3776" s="29" t="s">
        <v>2079</v>
      </c>
      <c r="E3776" s="31"/>
      <c r="F3776" s="31"/>
      <c r="G3776" s="31"/>
      <c r="H3776" s="31"/>
      <c r="I3776" s="31"/>
    </row>
    <row r="3777" spans="2:9" ht="15.75" x14ac:dyDescent="0.25">
      <c r="B3777" s="338"/>
      <c r="C3777" s="29" t="s">
        <v>2147</v>
      </c>
      <c r="D3777" s="29" t="s">
        <v>2082</v>
      </c>
      <c r="E3777" s="31"/>
      <c r="F3777" s="31"/>
      <c r="G3777" s="31"/>
      <c r="H3777" s="31"/>
      <c r="I3777" s="31"/>
    </row>
    <row r="3778" spans="2:9" ht="15.75" x14ac:dyDescent="0.25">
      <c r="B3778" s="338"/>
      <c r="C3778" s="29" t="s">
        <v>2147</v>
      </c>
      <c r="D3778" s="29" t="s">
        <v>2084</v>
      </c>
      <c r="E3778" s="31"/>
      <c r="F3778" s="31"/>
      <c r="G3778" s="31"/>
      <c r="H3778" s="31"/>
      <c r="I3778" s="31"/>
    </row>
    <row r="3779" spans="2:9" ht="15.75" x14ac:dyDescent="0.25">
      <c r="B3779" s="338"/>
      <c r="C3779" s="29" t="s">
        <v>2147</v>
      </c>
      <c r="D3779" s="29" t="s">
        <v>2089</v>
      </c>
      <c r="E3779" s="31"/>
      <c r="F3779" s="31"/>
      <c r="G3779" s="31"/>
      <c r="H3779" s="31"/>
      <c r="I3779" s="31"/>
    </row>
    <row r="3780" spans="2:9" ht="15.75" x14ac:dyDescent="0.25">
      <c r="B3780" s="338"/>
      <c r="C3780" s="29" t="s">
        <v>2147</v>
      </c>
      <c r="D3780" s="29" t="s">
        <v>2119</v>
      </c>
      <c r="E3780" s="31"/>
      <c r="F3780" s="31"/>
      <c r="G3780" s="31"/>
      <c r="H3780" s="31"/>
      <c r="I3780" s="31"/>
    </row>
    <row r="3781" spans="2:9" ht="15.75" x14ac:dyDescent="0.25">
      <c r="B3781" s="338"/>
      <c r="C3781" s="29" t="s">
        <v>2147</v>
      </c>
      <c r="D3781" s="29" t="s">
        <v>2122</v>
      </c>
      <c r="E3781" s="31"/>
      <c r="F3781" s="31"/>
      <c r="G3781" s="31"/>
      <c r="H3781" s="31"/>
      <c r="I3781" s="31"/>
    </row>
    <row r="3782" spans="2:9" ht="15.75" x14ac:dyDescent="0.25">
      <c r="B3782" s="338"/>
      <c r="C3782" s="29" t="s">
        <v>2147</v>
      </c>
      <c r="D3782" s="29" t="s">
        <v>2124</v>
      </c>
      <c r="E3782" s="31"/>
      <c r="F3782" s="31"/>
      <c r="G3782" s="31"/>
      <c r="H3782" s="31"/>
      <c r="I3782" s="31"/>
    </row>
    <row r="3783" spans="2:9" ht="15.75" x14ac:dyDescent="0.25">
      <c r="B3783" s="338"/>
      <c r="C3783" s="29" t="s">
        <v>2147</v>
      </c>
      <c r="D3783" s="29" t="s">
        <v>2129</v>
      </c>
      <c r="E3783" s="31"/>
      <c r="F3783" s="31"/>
      <c r="G3783" s="31"/>
      <c r="H3783" s="31"/>
      <c r="I3783" s="31"/>
    </row>
    <row r="3784" spans="2:9" ht="15.75" x14ac:dyDescent="0.25">
      <c r="B3784" s="338"/>
      <c r="C3784" s="29" t="s">
        <v>2147</v>
      </c>
      <c r="D3784" s="29" t="s">
        <v>2135</v>
      </c>
      <c r="E3784" s="31"/>
      <c r="F3784" s="31"/>
      <c r="G3784" s="31"/>
      <c r="H3784" s="31"/>
      <c r="I3784" s="31"/>
    </row>
    <row r="3785" spans="2:9" ht="15.75" x14ac:dyDescent="0.25">
      <c r="B3785" s="338"/>
      <c r="C3785" s="29" t="s">
        <v>2147</v>
      </c>
      <c r="D3785" s="29" t="s">
        <v>2140</v>
      </c>
      <c r="E3785" s="31"/>
      <c r="F3785" s="31"/>
      <c r="G3785" s="31"/>
      <c r="H3785" s="31"/>
      <c r="I3785" s="31"/>
    </row>
    <row r="3786" spans="2:9" ht="15.75" x14ac:dyDescent="0.25">
      <c r="B3786" s="338"/>
      <c r="C3786" s="29" t="s">
        <v>2148</v>
      </c>
      <c r="D3786" s="29" t="s">
        <v>43</v>
      </c>
      <c r="E3786" s="31"/>
      <c r="F3786" s="31"/>
      <c r="G3786" s="31"/>
      <c r="H3786" s="31"/>
      <c r="I3786" s="31"/>
    </row>
    <row r="3787" spans="2:9" ht="15.75" x14ac:dyDescent="0.25">
      <c r="B3787" s="338"/>
      <c r="C3787" s="29" t="s">
        <v>2148</v>
      </c>
      <c r="D3787" s="29" t="s">
        <v>1953</v>
      </c>
      <c r="E3787" s="31"/>
      <c r="F3787" s="31"/>
      <c r="G3787" s="31"/>
      <c r="H3787" s="31"/>
      <c r="I3787" s="31"/>
    </row>
    <row r="3788" spans="2:9" ht="15.75" x14ac:dyDescent="0.25">
      <c r="B3788" s="338"/>
      <c r="C3788" s="29" t="s">
        <v>2148</v>
      </c>
      <c r="D3788" s="29" t="s">
        <v>1726</v>
      </c>
      <c r="E3788" s="31"/>
      <c r="F3788" s="31"/>
      <c r="G3788" s="31"/>
      <c r="H3788" s="31"/>
      <c r="I3788" s="31"/>
    </row>
    <row r="3789" spans="2:9" ht="15.75" x14ac:dyDescent="0.25">
      <c r="B3789" s="338"/>
      <c r="C3789" s="29" t="s">
        <v>2148</v>
      </c>
      <c r="D3789" s="29" t="s">
        <v>1723</v>
      </c>
      <c r="E3789" s="31"/>
      <c r="F3789" s="31"/>
      <c r="G3789" s="31"/>
      <c r="H3789" s="31"/>
      <c r="I3789" s="31"/>
    </row>
    <row r="3790" spans="2:9" ht="15.75" x14ac:dyDescent="0.25">
      <c r="B3790" s="338"/>
      <c r="C3790" s="29" t="s">
        <v>2148</v>
      </c>
      <c r="D3790" s="29" t="s">
        <v>2087</v>
      </c>
      <c r="E3790" s="31"/>
      <c r="F3790" s="31"/>
      <c r="G3790" s="31"/>
      <c r="H3790" s="31"/>
      <c r="I3790" s="31"/>
    </row>
    <row r="3791" spans="2:9" ht="15.75" x14ac:dyDescent="0.25">
      <c r="B3791" s="338"/>
      <c r="C3791" s="29" t="s">
        <v>2148</v>
      </c>
      <c r="D3791" s="29" t="s">
        <v>1830</v>
      </c>
      <c r="E3791" s="31"/>
      <c r="F3791" s="31"/>
      <c r="G3791" s="31"/>
      <c r="H3791" s="31"/>
      <c r="I3791" s="31"/>
    </row>
    <row r="3792" spans="2:9" ht="15.75" x14ac:dyDescent="0.25">
      <c r="B3792" s="338"/>
      <c r="C3792" s="29" t="s">
        <v>2148</v>
      </c>
      <c r="D3792" s="29" t="s">
        <v>1754</v>
      </c>
      <c r="E3792" s="31"/>
      <c r="F3792" s="31"/>
      <c r="G3792" s="31"/>
      <c r="H3792" s="31"/>
      <c r="I3792" s="31"/>
    </row>
    <row r="3793" spans="2:9" ht="15.75" x14ac:dyDescent="0.25">
      <c r="B3793" s="338"/>
      <c r="C3793" s="29" t="s">
        <v>2148</v>
      </c>
      <c r="D3793" s="29" t="s">
        <v>1901</v>
      </c>
      <c r="E3793" s="31"/>
      <c r="F3793" s="31"/>
      <c r="G3793" s="31"/>
      <c r="H3793" s="31"/>
      <c r="I3793" s="31"/>
    </row>
    <row r="3794" spans="2:9" ht="15.75" x14ac:dyDescent="0.25">
      <c r="B3794" s="338"/>
      <c r="C3794" s="29" t="s">
        <v>2148</v>
      </c>
      <c r="D3794" s="29" t="s">
        <v>2085</v>
      </c>
      <c r="E3794" s="31"/>
      <c r="F3794" s="31"/>
      <c r="G3794" s="31"/>
      <c r="H3794" s="31"/>
      <c r="I3794" s="31"/>
    </row>
    <row r="3795" spans="2:9" ht="15.75" x14ac:dyDescent="0.25">
      <c r="B3795" s="338"/>
      <c r="C3795" s="29" t="s">
        <v>2148</v>
      </c>
      <c r="D3795" s="29" t="s">
        <v>1951</v>
      </c>
      <c r="E3795" s="31"/>
      <c r="F3795" s="31"/>
      <c r="G3795" s="31"/>
      <c r="H3795" s="31"/>
      <c r="I3795" s="31"/>
    </row>
    <row r="3796" spans="2:9" ht="15.75" x14ac:dyDescent="0.25">
      <c r="B3796" s="338"/>
      <c r="C3796" s="29" t="s">
        <v>2148</v>
      </c>
      <c r="D3796" s="29" t="s">
        <v>2056</v>
      </c>
      <c r="E3796" s="31"/>
      <c r="F3796" s="31"/>
      <c r="G3796" s="31"/>
      <c r="H3796" s="31"/>
      <c r="I3796" s="31"/>
    </row>
    <row r="3797" spans="2:9" ht="15.75" x14ac:dyDescent="0.25">
      <c r="B3797" s="338"/>
      <c r="C3797" s="29" t="s">
        <v>2148</v>
      </c>
      <c r="D3797" s="29" t="s">
        <v>2131</v>
      </c>
      <c r="E3797" s="31"/>
      <c r="F3797" s="31"/>
      <c r="G3797" s="31"/>
      <c r="H3797" s="31"/>
      <c r="I3797" s="31"/>
    </row>
    <row r="3798" spans="2:9" ht="15.75" x14ac:dyDescent="0.25">
      <c r="B3798" s="338"/>
      <c r="C3798" s="29" t="s">
        <v>2148</v>
      </c>
      <c r="D3798" s="29" t="s">
        <v>2065</v>
      </c>
      <c r="E3798" s="31"/>
      <c r="F3798" s="31"/>
      <c r="G3798" s="31"/>
      <c r="H3798" s="31"/>
      <c r="I3798" s="31"/>
    </row>
    <row r="3799" spans="2:9" ht="15.75" x14ac:dyDescent="0.25">
      <c r="B3799" s="338"/>
      <c r="C3799" s="29" t="s">
        <v>2148</v>
      </c>
      <c r="D3799" s="29" t="s">
        <v>2090</v>
      </c>
      <c r="E3799" s="31"/>
      <c r="F3799" s="31"/>
      <c r="G3799" s="31"/>
      <c r="H3799" s="31"/>
      <c r="I3799" s="31"/>
    </row>
    <row r="3800" spans="2:9" ht="15.75" x14ac:dyDescent="0.25">
      <c r="B3800" s="338"/>
      <c r="C3800" s="29" t="s">
        <v>2148</v>
      </c>
      <c r="D3800" s="29" t="s">
        <v>1960</v>
      </c>
      <c r="E3800" s="31"/>
      <c r="F3800" s="31"/>
      <c r="G3800" s="31"/>
      <c r="H3800" s="31"/>
      <c r="I3800" s="31"/>
    </row>
    <row r="3801" spans="2:9" ht="15.75" x14ac:dyDescent="0.25">
      <c r="B3801" s="338"/>
      <c r="C3801" s="29" t="s">
        <v>2148</v>
      </c>
      <c r="D3801" s="29" t="s">
        <v>2028</v>
      </c>
      <c r="E3801" s="31"/>
      <c r="F3801" s="31"/>
      <c r="G3801" s="31"/>
      <c r="H3801" s="31"/>
      <c r="I3801" s="31"/>
    </row>
    <row r="3802" spans="2:9" ht="15.75" x14ac:dyDescent="0.25">
      <c r="B3802" s="338"/>
      <c r="C3802" s="29" t="s">
        <v>2148</v>
      </c>
      <c r="D3802" s="29" t="s">
        <v>1963</v>
      </c>
      <c r="E3802" s="31"/>
      <c r="F3802" s="31"/>
      <c r="G3802" s="31"/>
      <c r="H3802" s="31"/>
      <c r="I3802" s="31"/>
    </row>
    <row r="3803" spans="2:9" ht="15.75" x14ac:dyDescent="0.25">
      <c r="B3803" s="338"/>
      <c r="C3803" s="29" t="s">
        <v>2148</v>
      </c>
      <c r="D3803" s="29" t="s">
        <v>1965</v>
      </c>
      <c r="E3803" s="31"/>
      <c r="F3803" s="31"/>
      <c r="G3803" s="31"/>
      <c r="H3803" s="31"/>
      <c r="I3803" s="31"/>
    </row>
    <row r="3804" spans="2:9" ht="15.75" x14ac:dyDescent="0.25">
      <c r="B3804" s="338"/>
      <c r="C3804" s="29" t="s">
        <v>2148</v>
      </c>
      <c r="D3804" s="29" t="s">
        <v>1971</v>
      </c>
      <c r="E3804" s="31"/>
      <c r="F3804" s="31"/>
      <c r="G3804" s="31"/>
      <c r="H3804" s="31"/>
      <c r="I3804" s="31"/>
    </row>
    <row r="3805" spans="2:9" ht="15.75" x14ac:dyDescent="0.25">
      <c r="B3805" s="338"/>
      <c r="C3805" s="29" t="s">
        <v>2148</v>
      </c>
      <c r="D3805" s="29" t="s">
        <v>1975</v>
      </c>
      <c r="E3805" s="31"/>
      <c r="F3805" s="31"/>
      <c r="G3805" s="31"/>
      <c r="H3805" s="31"/>
      <c r="I3805" s="31"/>
    </row>
    <row r="3806" spans="2:9" ht="15.75" x14ac:dyDescent="0.25">
      <c r="B3806" s="338"/>
      <c r="C3806" s="29" t="s">
        <v>2148</v>
      </c>
      <c r="D3806" s="29" t="s">
        <v>2113</v>
      </c>
      <c r="E3806" s="31"/>
      <c r="F3806" s="31"/>
      <c r="G3806" s="31"/>
      <c r="H3806" s="31"/>
      <c r="I3806" s="31"/>
    </row>
    <row r="3807" spans="2:9" ht="15.75" x14ac:dyDescent="0.25">
      <c r="B3807" s="338"/>
      <c r="C3807" s="29" t="s">
        <v>2148</v>
      </c>
      <c r="D3807" s="29" t="s">
        <v>1980</v>
      </c>
      <c r="E3807" s="31"/>
      <c r="F3807" s="31"/>
      <c r="G3807" s="31"/>
      <c r="H3807" s="31"/>
      <c r="I3807" s="31"/>
    </row>
    <row r="3808" spans="2:9" ht="15.75" x14ac:dyDescent="0.25">
      <c r="B3808" s="338"/>
      <c r="C3808" s="29" t="s">
        <v>2148</v>
      </c>
      <c r="D3808" s="29" t="s">
        <v>1982</v>
      </c>
      <c r="E3808" s="31"/>
      <c r="F3808" s="31"/>
      <c r="G3808" s="31"/>
      <c r="H3808" s="31"/>
      <c r="I3808" s="31"/>
    </row>
    <row r="3809" spans="2:9" ht="15.75" x14ac:dyDescent="0.25">
      <c r="B3809" s="338"/>
      <c r="C3809" s="29" t="s">
        <v>2148</v>
      </c>
      <c r="D3809" s="29" t="s">
        <v>1987</v>
      </c>
      <c r="E3809" s="31"/>
      <c r="F3809" s="31"/>
      <c r="G3809" s="31"/>
      <c r="H3809" s="31"/>
      <c r="I3809" s="31"/>
    </row>
    <row r="3810" spans="2:9" ht="15.75" x14ac:dyDescent="0.25">
      <c r="B3810" s="338"/>
      <c r="C3810" s="29" t="s">
        <v>2148</v>
      </c>
      <c r="D3810" s="29" t="s">
        <v>1990</v>
      </c>
      <c r="E3810" s="31"/>
      <c r="F3810" s="31"/>
      <c r="G3810" s="31"/>
      <c r="H3810" s="31"/>
      <c r="I3810" s="31"/>
    </row>
    <row r="3811" spans="2:9" ht="15.75" x14ac:dyDescent="0.25">
      <c r="B3811" s="338"/>
      <c r="C3811" s="29" t="s">
        <v>2148</v>
      </c>
      <c r="D3811" s="29" t="s">
        <v>2115</v>
      </c>
      <c r="E3811" s="31"/>
      <c r="F3811" s="31"/>
      <c r="G3811" s="31"/>
      <c r="H3811" s="31"/>
      <c r="I3811" s="31"/>
    </row>
    <row r="3812" spans="2:9" ht="15.75" x14ac:dyDescent="0.25">
      <c r="B3812" s="338"/>
      <c r="C3812" s="29" t="s">
        <v>2148</v>
      </c>
      <c r="D3812" s="29" t="s">
        <v>1992</v>
      </c>
      <c r="E3812" s="31"/>
      <c r="F3812" s="31"/>
      <c r="G3812" s="31"/>
      <c r="H3812" s="31"/>
      <c r="I3812" s="31"/>
    </row>
    <row r="3813" spans="2:9" ht="15.75" x14ac:dyDescent="0.25">
      <c r="B3813" s="338"/>
      <c r="C3813" s="29" t="s">
        <v>2148</v>
      </c>
      <c r="D3813" s="29" t="s">
        <v>1997</v>
      </c>
      <c r="E3813" s="31"/>
      <c r="F3813" s="31"/>
      <c r="G3813" s="31"/>
      <c r="H3813" s="31"/>
      <c r="I3813" s="31"/>
    </row>
    <row r="3814" spans="2:9" ht="15.75" x14ac:dyDescent="0.25">
      <c r="B3814" s="338"/>
      <c r="C3814" s="29" t="s">
        <v>2148</v>
      </c>
      <c r="D3814" s="29" t="s">
        <v>2000</v>
      </c>
      <c r="E3814" s="31"/>
      <c r="F3814" s="31"/>
      <c r="G3814" s="31"/>
      <c r="H3814" s="31"/>
      <c r="I3814" s="31"/>
    </row>
    <row r="3815" spans="2:9" ht="15.75" x14ac:dyDescent="0.25">
      <c r="B3815" s="338"/>
      <c r="C3815" s="29" t="s">
        <v>2148</v>
      </c>
      <c r="D3815" s="29" t="s">
        <v>2002</v>
      </c>
      <c r="E3815" s="31"/>
      <c r="F3815" s="31"/>
      <c r="G3815" s="31"/>
      <c r="H3815" s="31"/>
      <c r="I3815" s="31"/>
    </row>
    <row r="3816" spans="2:9" ht="15.75" x14ac:dyDescent="0.25">
      <c r="B3816" s="338"/>
      <c r="C3816" s="29" t="s">
        <v>2148</v>
      </c>
      <c r="D3816" s="29" t="s">
        <v>2004</v>
      </c>
      <c r="E3816" s="31"/>
      <c r="F3816" s="31"/>
      <c r="G3816" s="31"/>
      <c r="H3816" s="31"/>
      <c r="I3816" s="31"/>
    </row>
    <row r="3817" spans="2:9" ht="15.75" x14ac:dyDescent="0.25">
      <c r="B3817" s="338"/>
      <c r="C3817" s="29" t="s">
        <v>2148</v>
      </c>
      <c r="D3817" s="29" t="s">
        <v>2006</v>
      </c>
      <c r="E3817" s="31"/>
      <c r="F3817" s="31"/>
      <c r="G3817" s="31"/>
      <c r="H3817" s="31"/>
      <c r="I3817" s="31"/>
    </row>
    <row r="3818" spans="2:9" ht="15.75" x14ac:dyDescent="0.25">
      <c r="B3818" s="338"/>
      <c r="C3818" s="29" t="s">
        <v>2148</v>
      </c>
      <c r="D3818" s="29" t="s">
        <v>2133</v>
      </c>
      <c r="E3818" s="31"/>
      <c r="F3818" s="31"/>
      <c r="G3818" s="31"/>
      <c r="H3818" s="31"/>
      <c r="I3818" s="31"/>
    </row>
    <row r="3819" spans="2:9" ht="15.75" x14ac:dyDescent="0.25">
      <c r="B3819" s="338"/>
      <c r="C3819" s="29" t="s">
        <v>2148</v>
      </c>
      <c r="D3819" s="29" t="s">
        <v>2137</v>
      </c>
      <c r="E3819" s="31"/>
      <c r="F3819" s="31"/>
      <c r="G3819" s="31"/>
      <c r="H3819" s="31"/>
      <c r="I3819" s="31"/>
    </row>
    <row r="3820" spans="2:9" ht="15.75" x14ac:dyDescent="0.25">
      <c r="B3820" s="338"/>
      <c r="C3820" s="29" t="s">
        <v>2148</v>
      </c>
      <c r="D3820" s="29" t="s">
        <v>2015</v>
      </c>
      <c r="E3820" s="31"/>
      <c r="F3820" s="31"/>
      <c r="G3820" s="31"/>
      <c r="H3820" s="31"/>
      <c r="I3820" s="31"/>
    </row>
    <row r="3821" spans="2:9" ht="15.75" x14ac:dyDescent="0.25">
      <c r="B3821" s="338"/>
      <c r="C3821" s="29" t="s">
        <v>2148</v>
      </c>
      <c r="D3821" s="29" t="s">
        <v>2017</v>
      </c>
      <c r="E3821" s="31"/>
      <c r="F3821" s="31"/>
      <c r="G3821" s="31"/>
      <c r="H3821" s="31"/>
      <c r="I3821" s="31"/>
    </row>
    <row r="3822" spans="2:9" ht="15.75" x14ac:dyDescent="0.25">
      <c r="B3822" s="338"/>
      <c r="C3822" s="29" t="s">
        <v>2148</v>
      </c>
      <c r="D3822" s="29" t="s">
        <v>2019</v>
      </c>
      <c r="E3822" s="31"/>
      <c r="F3822" s="31"/>
      <c r="G3822" s="31"/>
      <c r="H3822" s="31"/>
      <c r="I3822" s="31"/>
    </row>
    <row r="3823" spans="2:9" ht="15.75" x14ac:dyDescent="0.25">
      <c r="B3823" s="338"/>
      <c r="C3823" s="29" t="s">
        <v>2148</v>
      </c>
      <c r="D3823" s="29" t="s">
        <v>2021</v>
      </c>
      <c r="E3823" s="31"/>
      <c r="F3823" s="31"/>
      <c r="G3823" s="31"/>
      <c r="H3823" s="31"/>
      <c r="I3823" s="31"/>
    </row>
    <row r="3824" spans="2:9" ht="15.75" x14ac:dyDescent="0.25">
      <c r="B3824" s="338"/>
      <c r="C3824" s="29" t="s">
        <v>2148</v>
      </c>
      <c r="D3824" s="29" t="s">
        <v>2030</v>
      </c>
      <c r="E3824" s="31"/>
      <c r="F3824" s="31"/>
      <c r="G3824" s="31"/>
      <c r="H3824" s="31"/>
      <c r="I3824" s="31"/>
    </row>
    <row r="3825" spans="2:9" ht="15.75" x14ac:dyDescent="0.25">
      <c r="B3825" s="338"/>
      <c r="C3825" s="29" t="s">
        <v>2148</v>
      </c>
      <c r="D3825" s="29" t="s">
        <v>2032</v>
      </c>
      <c r="E3825" s="31"/>
      <c r="F3825" s="31"/>
      <c r="G3825" s="31"/>
      <c r="H3825" s="31"/>
      <c r="I3825" s="31"/>
    </row>
    <row r="3826" spans="2:9" ht="15.75" x14ac:dyDescent="0.25">
      <c r="B3826" s="338"/>
      <c r="C3826" s="29" t="s">
        <v>2148</v>
      </c>
      <c r="D3826" s="29" t="s">
        <v>2034</v>
      </c>
      <c r="E3826" s="31"/>
      <c r="F3826" s="31"/>
      <c r="G3826" s="31"/>
      <c r="H3826" s="31"/>
      <c r="I3826" s="31"/>
    </row>
    <row r="3827" spans="2:9" ht="15.75" x14ac:dyDescent="0.25">
      <c r="B3827" s="338"/>
      <c r="C3827" s="29" t="s">
        <v>2148</v>
      </c>
      <c r="D3827" s="29" t="s">
        <v>2036</v>
      </c>
      <c r="E3827" s="31"/>
      <c r="F3827" s="31"/>
      <c r="G3827" s="31"/>
      <c r="H3827" s="31"/>
      <c r="I3827" s="31"/>
    </row>
    <row r="3828" spans="2:9" ht="15.75" x14ac:dyDescent="0.25">
      <c r="B3828" s="338"/>
      <c r="C3828" s="29" t="s">
        <v>2148</v>
      </c>
      <c r="D3828" s="29" t="s">
        <v>2038</v>
      </c>
      <c r="E3828" s="31"/>
      <c r="F3828" s="31"/>
      <c r="G3828" s="31"/>
      <c r="H3828" s="31"/>
      <c r="I3828" s="31"/>
    </row>
    <row r="3829" spans="2:9" ht="15.75" x14ac:dyDescent="0.25">
      <c r="B3829" s="338"/>
      <c r="C3829" s="29" t="s">
        <v>2148</v>
      </c>
      <c r="D3829" s="29" t="s">
        <v>2040</v>
      </c>
      <c r="E3829" s="31"/>
      <c r="F3829" s="31"/>
      <c r="G3829" s="31"/>
      <c r="H3829" s="31"/>
      <c r="I3829" s="31"/>
    </row>
    <row r="3830" spans="2:9" ht="15.75" x14ac:dyDescent="0.25">
      <c r="B3830" s="338"/>
      <c r="C3830" s="29" t="s">
        <v>2148</v>
      </c>
      <c r="D3830" s="29" t="s">
        <v>2043</v>
      </c>
      <c r="E3830" s="31"/>
      <c r="F3830" s="31"/>
      <c r="G3830" s="31"/>
      <c r="H3830" s="31"/>
      <c r="I3830" s="31"/>
    </row>
    <row r="3831" spans="2:9" ht="15.75" x14ac:dyDescent="0.25">
      <c r="B3831" s="338"/>
      <c r="C3831" s="29" t="s">
        <v>2148</v>
      </c>
      <c r="D3831" s="29" t="s">
        <v>2059</v>
      </c>
      <c r="E3831" s="31"/>
      <c r="F3831" s="31"/>
      <c r="G3831" s="31"/>
      <c r="H3831" s="31"/>
      <c r="I3831" s="31"/>
    </row>
    <row r="3832" spans="2:9" ht="15.75" x14ac:dyDescent="0.25">
      <c r="B3832" s="338"/>
      <c r="C3832" s="29" t="s">
        <v>2148</v>
      </c>
      <c r="D3832" s="29" t="s">
        <v>2061</v>
      </c>
      <c r="E3832" s="31"/>
      <c r="F3832" s="31"/>
      <c r="G3832" s="31"/>
      <c r="H3832" s="31"/>
      <c r="I3832" s="31"/>
    </row>
    <row r="3833" spans="2:9" ht="15.75" x14ac:dyDescent="0.25">
      <c r="B3833" s="338"/>
      <c r="C3833" s="29" t="s">
        <v>2148</v>
      </c>
      <c r="D3833" s="29" t="s">
        <v>2063</v>
      </c>
      <c r="E3833" s="31"/>
      <c r="F3833" s="31"/>
      <c r="G3833" s="31"/>
      <c r="H3833" s="31"/>
      <c r="I3833" s="31"/>
    </row>
    <row r="3834" spans="2:9" ht="15.75" x14ac:dyDescent="0.25">
      <c r="B3834" s="338"/>
      <c r="C3834" s="29" t="s">
        <v>2148</v>
      </c>
      <c r="D3834" s="29" t="s">
        <v>2067</v>
      </c>
      <c r="E3834" s="31"/>
      <c r="F3834" s="31"/>
      <c r="G3834" s="31"/>
      <c r="H3834" s="31"/>
      <c r="I3834" s="31"/>
    </row>
    <row r="3835" spans="2:9" ht="15.75" x14ac:dyDescent="0.25">
      <c r="B3835" s="338"/>
      <c r="C3835" s="29" t="s">
        <v>2148</v>
      </c>
      <c r="D3835" s="29" t="s">
        <v>2069</v>
      </c>
      <c r="E3835" s="31"/>
      <c r="F3835" s="31"/>
      <c r="G3835" s="31"/>
      <c r="H3835" s="31"/>
      <c r="I3835" s="31"/>
    </row>
    <row r="3836" spans="2:9" ht="15.75" x14ac:dyDescent="0.25">
      <c r="B3836" s="338"/>
      <c r="C3836" s="29" t="s">
        <v>2148</v>
      </c>
      <c r="D3836" s="29" t="s">
        <v>2071</v>
      </c>
      <c r="E3836" s="31"/>
      <c r="F3836" s="31"/>
      <c r="G3836" s="31"/>
      <c r="H3836" s="31"/>
      <c r="I3836" s="31"/>
    </row>
    <row r="3837" spans="2:9" ht="15.75" x14ac:dyDescent="0.25">
      <c r="B3837" s="338"/>
      <c r="C3837" s="29" t="s">
        <v>2148</v>
      </c>
      <c r="D3837" s="29" t="s">
        <v>2073</v>
      </c>
      <c r="E3837" s="31"/>
      <c r="F3837" s="31"/>
      <c r="G3837" s="31"/>
      <c r="H3837" s="31"/>
      <c r="I3837" s="31"/>
    </row>
    <row r="3838" spans="2:9" ht="15.75" x14ac:dyDescent="0.25">
      <c r="B3838" s="338"/>
      <c r="C3838" s="29" t="s">
        <v>2148</v>
      </c>
      <c r="D3838" s="29" t="s">
        <v>2075</v>
      </c>
      <c r="E3838" s="31"/>
      <c r="F3838" s="31"/>
      <c r="G3838" s="31"/>
      <c r="H3838" s="31"/>
      <c r="I3838" s="31"/>
    </row>
    <row r="3839" spans="2:9" ht="15.75" x14ac:dyDescent="0.25">
      <c r="B3839" s="338"/>
      <c r="C3839" s="29" t="s">
        <v>2148</v>
      </c>
      <c r="D3839" s="29" t="s">
        <v>2077</v>
      </c>
      <c r="E3839" s="31"/>
      <c r="F3839" s="31"/>
      <c r="G3839" s="31"/>
      <c r="H3839" s="31"/>
      <c r="I3839" s="31"/>
    </row>
    <row r="3840" spans="2:9" ht="15.75" x14ac:dyDescent="0.25">
      <c r="B3840" s="338"/>
      <c r="C3840" s="29" t="s">
        <v>2148</v>
      </c>
      <c r="D3840" s="29" t="s">
        <v>2079</v>
      </c>
      <c r="E3840" s="31"/>
      <c r="F3840" s="31"/>
      <c r="G3840" s="31"/>
      <c r="H3840" s="31"/>
      <c r="I3840" s="31"/>
    </row>
    <row r="3841" spans="2:9" ht="15.75" x14ac:dyDescent="0.25">
      <c r="B3841" s="338"/>
      <c r="C3841" s="29" t="s">
        <v>2148</v>
      </c>
      <c r="D3841" s="29" t="s">
        <v>2082</v>
      </c>
      <c r="E3841" s="31"/>
      <c r="F3841" s="31"/>
      <c r="G3841" s="31"/>
      <c r="H3841" s="31"/>
      <c r="I3841" s="31"/>
    </row>
    <row r="3842" spans="2:9" ht="15.75" x14ac:dyDescent="0.25">
      <c r="B3842" s="338"/>
      <c r="C3842" s="29" t="s">
        <v>2148</v>
      </c>
      <c r="D3842" s="29" t="s">
        <v>2084</v>
      </c>
      <c r="E3842" s="31"/>
      <c r="F3842" s="31"/>
      <c r="G3842" s="31"/>
      <c r="H3842" s="31"/>
      <c r="I3842" s="31"/>
    </row>
    <row r="3843" spans="2:9" ht="15.75" x14ac:dyDescent="0.25">
      <c r="B3843" s="338"/>
      <c r="C3843" s="29" t="s">
        <v>2148</v>
      </c>
      <c r="D3843" s="29" t="s">
        <v>2089</v>
      </c>
      <c r="E3843" s="31"/>
      <c r="F3843" s="31"/>
      <c r="G3843" s="31"/>
      <c r="H3843" s="31"/>
      <c r="I3843" s="31"/>
    </row>
    <row r="3844" spans="2:9" ht="15.75" x14ac:dyDescent="0.25">
      <c r="B3844" s="338"/>
      <c r="C3844" s="29" t="s">
        <v>2148</v>
      </c>
      <c r="D3844" s="29" t="s">
        <v>2119</v>
      </c>
      <c r="E3844" s="31"/>
      <c r="F3844" s="31"/>
      <c r="G3844" s="31"/>
      <c r="H3844" s="31"/>
      <c r="I3844" s="31"/>
    </row>
    <row r="3845" spans="2:9" ht="15.75" x14ac:dyDescent="0.25">
      <c r="B3845" s="338"/>
      <c r="C3845" s="29" t="s">
        <v>2148</v>
      </c>
      <c r="D3845" s="29" t="s">
        <v>2122</v>
      </c>
      <c r="E3845" s="31"/>
      <c r="F3845" s="31"/>
      <c r="G3845" s="31"/>
      <c r="H3845" s="31"/>
      <c r="I3845" s="31"/>
    </row>
    <row r="3846" spans="2:9" ht="15.75" x14ac:dyDescent="0.25">
      <c r="B3846" s="338"/>
      <c r="C3846" s="29" t="s">
        <v>2148</v>
      </c>
      <c r="D3846" s="29" t="s">
        <v>2124</v>
      </c>
      <c r="E3846" s="31"/>
      <c r="F3846" s="31"/>
      <c r="G3846" s="31"/>
      <c r="H3846" s="31"/>
      <c r="I3846" s="31"/>
    </row>
    <row r="3847" spans="2:9" ht="15.75" x14ac:dyDescent="0.25">
      <c r="B3847" s="338"/>
      <c r="C3847" s="29" t="s">
        <v>2148</v>
      </c>
      <c r="D3847" s="29" t="s">
        <v>2129</v>
      </c>
      <c r="E3847" s="31"/>
      <c r="F3847" s="31"/>
      <c r="G3847" s="31"/>
      <c r="H3847" s="31"/>
      <c r="I3847" s="31"/>
    </row>
    <row r="3848" spans="2:9" ht="15.75" x14ac:dyDescent="0.25">
      <c r="B3848" s="338"/>
      <c r="C3848" s="29" t="s">
        <v>2148</v>
      </c>
      <c r="D3848" s="29" t="s">
        <v>2135</v>
      </c>
      <c r="E3848" s="31"/>
      <c r="F3848" s="31"/>
      <c r="G3848" s="31"/>
      <c r="H3848" s="31"/>
      <c r="I3848" s="31"/>
    </row>
    <row r="3849" spans="2:9" ht="15.75" x14ac:dyDescent="0.25">
      <c r="B3849" s="338"/>
      <c r="C3849" s="29" t="s">
        <v>2148</v>
      </c>
      <c r="D3849" s="29" t="s">
        <v>2140</v>
      </c>
      <c r="E3849" s="31"/>
      <c r="F3849" s="31"/>
      <c r="G3849" s="31"/>
      <c r="H3849" s="31"/>
      <c r="I3849" s="31"/>
    </row>
    <row r="3850" spans="2:9" ht="15.75" x14ac:dyDescent="0.25">
      <c r="B3850" s="338"/>
      <c r="C3850" s="29" t="s">
        <v>2149</v>
      </c>
      <c r="D3850" s="29" t="s">
        <v>43</v>
      </c>
      <c r="E3850" s="31"/>
      <c r="F3850" s="31"/>
      <c r="G3850" s="31"/>
      <c r="H3850" s="31"/>
      <c r="I3850" s="31"/>
    </row>
    <row r="3851" spans="2:9" ht="15.75" x14ac:dyDescent="0.25">
      <c r="B3851" s="338"/>
      <c r="C3851" s="29" t="s">
        <v>2149</v>
      </c>
      <c r="D3851" s="29" t="s">
        <v>1953</v>
      </c>
      <c r="E3851" s="31"/>
      <c r="F3851" s="31"/>
      <c r="G3851" s="31"/>
      <c r="H3851" s="31"/>
      <c r="I3851" s="31"/>
    </row>
    <row r="3852" spans="2:9" ht="15.75" x14ac:dyDescent="0.25">
      <c r="B3852" s="338"/>
      <c r="C3852" s="29" t="s">
        <v>2149</v>
      </c>
      <c r="D3852" s="29" t="s">
        <v>1726</v>
      </c>
      <c r="E3852" s="31"/>
      <c r="F3852" s="31"/>
      <c r="G3852" s="31"/>
      <c r="H3852" s="31"/>
      <c r="I3852" s="31"/>
    </row>
    <row r="3853" spans="2:9" ht="15.75" x14ac:dyDescent="0.25">
      <c r="B3853" s="338"/>
      <c r="C3853" s="29" t="s">
        <v>2149</v>
      </c>
      <c r="D3853" s="29" t="s">
        <v>1723</v>
      </c>
      <c r="E3853" s="31"/>
      <c r="F3853" s="31"/>
      <c r="G3853" s="31"/>
      <c r="H3853" s="31"/>
      <c r="I3853" s="31"/>
    </row>
    <row r="3854" spans="2:9" ht="15.75" x14ac:dyDescent="0.25">
      <c r="B3854" s="338"/>
      <c r="C3854" s="29" t="s">
        <v>2149</v>
      </c>
      <c r="D3854" s="29" t="s">
        <v>2087</v>
      </c>
      <c r="E3854" s="31"/>
      <c r="F3854" s="31"/>
      <c r="G3854" s="31"/>
      <c r="H3854" s="31"/>
      <c r="I3854" s="31"/>
    </row>
    <row r="3855" spans="2:9" ht="15.75" x14ac:dyDescent="0.25">
      <c r="B3855" s="338"/>
      <c r="C3855" s="29" t="s">
        <v>2149</v>
      </c>
      <c r="D3855" s="29" t="s">
        <v>1830</v>
      </c>
      <c r="E3855" s="31"/>
      <c r="F3855" s="31"/>
      <c r="G3855" s="31"/>
      <c r="H3855" s="31"/>
      <c r="I3855" s="31"/>
    </row>
    <row r="3856" spans="2:9" ht="15.75" x14ac:dyDescent="0.25">
      <c r="B3856" s="338"/>
      <c r="C3856" s="29" t="s">
        <v>2149</v>
      </c>
      <c r="D3856" s="29" t="s">
        <v>1754</v>
      </c>
      <c r="E3856" s="31"/>
      <c r="F3856" s="31"/>
      <c r="G3856" s="31"/>
      <c r="H3856" s="31"/>
      <c r="I3856" s="31"/>
    </row>
    <row r="3857" spans="2:9" ht="15.75" x14ac:dyDescent="0.25">
      <c r="B3857" s="338"/>
      <c r="C3857" s="29" t="s">
        <v>2149</v>
      </c>
      <c r="D3857" s="29" t="s">
        <v>1901</v>
      </c>
      <c r="E3857" s="31"/>
      <c r="F3857" s="31"/>
      <c r="G3857" s="31"/>
      <c r="H3857" s="31"/>
      <c r="I3857" s="31"/>
    </row>
    <row r="3858" spans="2:9" ht="15.75" x14ac:dyDescent="0.25">
      <c r="B3858" s="338"/>
      <c r="C3858" s="29" t="s">
        <v>2149</v>
      </c>
      <c r="D3858" s="29" t="s">
        <v>2085</v>
      </c>
      <c r="E3858" s="31"/>
      <c r="F3858" s="31"/>
      <c r="G3858" s="31"/>
      <c r="H3858" s="31"/>
      <c r="I3858" s="31"/>
    </row>
    <row r="3859" spans="2:9" ht="15.75" x14ac:dyDescent="0.25">
      <c r="B3859" s="338"/>
      <c r="C3859" s="29" t="s">
        <v>2149</v>
      </c>
      <c r="D3859" s="29" t="s">
        <v>1951</v>
      </c>
      <c r="E3859" s="31"/>
      <c r="F3859" s="31"/>
      <c r="G3859" s="31"/>
      <c r="H3859" s="31"/>
      <c r="I3859" s="31"/>
    </row>
    <row r="3860" spans="2:9" ht="15.75" x14ac:dyDescent="0.25">
      <c r="B3860" s="338"/>
      <c r="C3860" s="29" t="s">
        <v>2149</v>
      </c>
      <c r="D3860" s="29" t="s">
        <v>2056</v>
      </c>
      <c r="E3860" s="31"/>
      <c r="F3860" s="31"/>
      <c r="G3860" s="31"/>
      <c r="H3860" s="31"/>
      <c r="I3860" s="31"/>
    </row>
    <row r="3861" spans="2:9" ht="15.75" x14ac:dyDescent="0.25">
      <c r="B3861" s="338"/>
      <c r="C3861" s="29" t="s">
        <v>2149</v>
      </c>
      <c r="D3861" s="29" t="s">
        <v>2131</v>
      </c>
      <c r="E3861" s="31"/>
      <c r="F3861" s="31"/>
      <c r="G3861" s="31"/>
      <c r="H3861" s="31"/>
      <c r="I3861" s="31"/>
    </row>
    <row r="3862" spans="2:9" ht="15.75" x14ac:dyDescent="0.25">
      <c r="B3862" s="338"/>
      <c r="C3862" s="29" t="s">
        <v>2149</v>
      </c>
      <c r="D3862" s="29" t="s">
        <v>2065</v>
      </c>
      <c r="E3862" s="31"/>
      <c r="F3862" s="31"/>
      <c r="G3862" s="31"/>
      <c r="H3862" s="31"/>
      <c r="I3862" s="31"/>
    </row>
    <row r="3863" spans="2:9" ht="15.75" x14ac:dyDescent="0.25">
      <c r="B3863" s="338"/>
      <c r="C3863" s="29" t="s">
        <v>2149</v>
      </c>
      <c r="D3863" s="29" t="s">
        <v>2090</v>
      </c>
      <c r="E3863" s="31"/>
      <c r="F3863" s="31"/>
      <c r="G3863" s="31"/>
      <c r="H3863" s="31"/>
      <c r="I3863" s="31"/>
    </row>
    <row r="3864" spans="2:9" ht="15.75" x14ac:dyDescent="0.25">
      <c r="B3864" s="338"/>
      <c r="C3864" s="29" t="s">
        <v>2149</v>
      </c>
      <c r="D3864" s="29" t="s">
        <v>1960</v>
      </c>
      <c r="E3864" s="31"/>
      <c r="F3864" s="31"/>
      <c r="G3864" s="31"/>
      <c r="H3864" s="31"/>
      <c r="I3864" s="31"/>
    </row>
    <row r="3865" spans="2:9" ht="15.75" x14ac:dyDescent="0.25">
      <c r="B3865" s="338"/>
      <c r="C3865" s="29" t="s">
        <v>2149</v>
      </c>
      <c r="D3865" s="29" t="s">
        <v>2028</v>
      </c>
      <c r="E3865" s="31"/>
      <c r="F3865" s="31"/>
      <c r="G3865" s="31"/>
      <c r="H3865" s="31"/>
      <c r="I3865" s="31"/>
    </row>
    <row r="3866" spans="2:9" ht="15.75" x14ac:dyDescent="0.25">
      <c r="B3866" s="338"/>
      <c r="C3866" s="29" t="s">
        <v>2149</v>
      </c>
      <c r="D3866" s="29" t="s">
        <v>1963</v>
      </c>
      <c r="E3866" s="31"/>
      <c r="F3866" s="31"/>
      <c r="G3866" s="31"/>
      <c r="H3866" s="31"/>
      <c r="I3866" s="31"/>
    </row>
    <row r="3867" spans="2:9" ht="15.75" x14ac:dyDescent="0.25">
      <c r="B3867" s="338"/>
      <c r="C3867" s="29" t="s">
        <v>2149</v>
      </c>
      <c r="D3867" s="29" t="s">
        <v>1965</v>
      </c>
      <c r="E3867" s="31"/>
      <c r="F3867" s="31"/>
      <c r="G3867" s="31"/>
      <c r="H3867" s="31"/>
      <c r="I3867" s="31"/>
    </row>
    <row r="3868" spans="2:9" ht="15.75" x14ac:dyDescent="0.25">
      <c r="B3868" s="338"/>
      <c r="C3868" s="29" t="s">
        <v>2149</v>
      </c>
      <c r="D3868" s="29" t="s">
        <v>1971</v>
      </c>
      <c r="E3868" s="31"/>
      <c r="F3868" s="31"/>
      <c r="G3868" s="31"/>
      <c r="H3868" s="31"/>
      <c r="I3868" s="31"/>
    </row>
    <row r="3869" spans="2:9" ht="15.75" x14ac:dyDescent="0.25">
      <c r="B3869" s="338"/>
      <c r="C3869" s="29" t="s">
        <v>2149</v>
      </c>
      <c r="D3869" s="29" t="s">
        <v>1975</v>
      </c>
      <c r="E3869" s="31"/>
      <c r="F3869" s="31"/>
      <c r="G3869" s="31"/>
      <c r="H3869" s="31"/>
      <c r="I3869" s="31"/>
    </row>
    <row r="3870" spans="2:9" ht="15.75" x14ac:dyDescent="0.25">
      <c r="B3870" s="338"/>
      <c r="C3870" s="29" t="s">
        <v>2149</v>
      </c>
      <c r="D3870" s="29" t="s">
        <v>2113</v>
      </c>
      <c r="E3870" s="31"/>
      <c r="F3870" s="31"/>
      <c r="G3870" s="31"/>
      <c r="H3870" s="31"/>
      <c r="I3870" s="31"/>
    </row>
    <row r="3871" spans="2:9" ht="15.75" x14ac:dyDescent="0.25">
      <c r="B3871" s="338"/>
      <c r="C3871" s="29" t="s">
        <v>2149</v>
      </c>
      <c r="D3871" s="29" t="s">
        <v>1980</v>
      </c>
      <c r="E3871" s="31"/>
      <c r="F3871" s="31"/>
      <c r="G3871" s="31"/>
      <c r="H3871" s="31"/>
      <c r="I3871" s="31"/>
    </row>
    <row r="3872" spans="2:9" ht="15.75" x14ac:dyDescent="0.25">
      <c r="B3872" s="338"/>
      <c r="C3872" s="29" t="s">
        <v>2149</v>
      </c>
      <c r="D3872" s="29" t="s">
        <v>1982</v>
      </c>
      <c r="E3872" s="31"/>
      <c r="F3872" s="31"/>
      <c r="G3872" s="31"/>
      <c r="H3872" s="31"/>
      <c r="I3872" s="31"/>
    </row>
    <row r="3873" spans="2:9" ht="15.75" x14ac:dyDescent="0.25">
      <c r="B3873" s="338"/>
      <c r="C3873" s="29" t="s">
        <v>2149</v>
      </c>
      <c r="D3873" s="29" t="s">
        <v>1987</v>
      </c>
      <c r="E3873" s="31"/>
      <c r="F3873" s="31"/>
      <c r="G3873" s="31"/>
      <c r="H3873" s="31"/>
      <c r="I3873" s="31"/>
    </row>
    <row r="3874" spans="2:9" ht="15.75" x14ac:dyDescent="0.25">
      <c r="B3874" s="338"/>
      <c r="C3874" s="29" t="s">
        <v>2149</v>
      </c>
      <c r="D3874" s="29" t="s">
        <v>1990</v>
      </c>
      <c r="E3874" s="31"/>
      <c r="F3874" s="31"/>
      <c r="G3874" s="31"/>
      <c r="H3874" s="31"/>
      <c r="I3874" s="31"/>
    </row>
    <row r="3875" spans="2:9" ht="15.75" x14ac:dyDescent="0.25">
      <c r="B3875" s="338"/>
      <c r="C3875" s="29" t="s">
        <v>2149</v>
      </c>
      <c r="D3875" s="29" t="s">
        <v>2115</v>
      </c>
      <c r="E3875" s="31"/>
      <c r="F3875" s="31"/>
      <c r="G3875" s="31"/>
      <c r="H3875" s="31"/>
      <c r="I3875" s="31"/>
    </row>
    <row r="3876" spans="2:9" ht="15.75" x14ac:dyDescent="0.25">
      <c r="B3876" s="338"/>
      <c r="C3876" s="29" t="s">
        <v>2149</v>
      </c>
      <c r="D3876" s="29" t="s">
        <v>1992</v>
      </c>
      <c r="E3876" s="31"/>
      <c r="F3876" s="31"/>
      <c r="G3876" s="31"/>
      <c r="H3876" s="31"/>
      <c r="I3876" s="31"/>
    </row>
    <row r="3877" spans="2:9" ht="15.75" x14ac:dyDescent="0.25">
      <c r="B3877" s="338"/>
      <c r="C3877" s="29" t="s">
        <v>2149</v>
      </c>
      <c r="D3877" s="29" t="s">
        <v>1997</v>
      </c>
      <c r="E3877" s="31"/>
      <c r="F3877" s="31"/>
      <c r="G3877" s="31"/>
      <c r="H3877" s="31"/>
      <c r="I3877" s="31"/>
    </row>
    <row r="3878" spans="2:9" ht="15.75" x14ac:dyDescent="0.25">
      <c r="B3878" s="338"/>
      <c r="C3878" s="29" t="s">
        <v>2149</v>
      </c>
      <c r="D3878" s="29" t="s">
        <v>2000</v>
      </c>
      <c r="E3878" s="31"/>
      <c r="F3878" s="31"/>
      <c r="G3878" s="31"/>
      <c r="H3878" s="31"/>
      <c r="I3878" s="31"/>
    </row>
    <row r="3879" spans="2:9" ht="15.75" x14ac:dyDescent="0.25">
      <c r="B3879" s="338"/>
      <c r="C3879" s="29" t="s">
        <v>2149</v>
      </c>
      <c r="D3879" s="29" t="s">
        <v>2002</v>
      </c>
      <c r="E3879" s="31"/>
      <c r="F3879" s="31"/>
      <c r="G3879" s="31"/>
      <c r="H3879" s="31"/>
      <c r="I3879" s="31"/>
    </row>
    <row r="3880" spans="2:9" ht="15.75" x14ac:dyDescent="0.25">
      <c r="B3880" s="338"/>
      <c r="C3880" s="29" t="s">
        <v>2149</v>
      </c>
      <c r="D3880" s="29" t="s">
        <v>2004</v>
      </c>
      <c r="E3880" s="31"/>
      <c r="F3880" s="31"/>
      <c r="G3880" s="31"/>
      <c r="H3880" s="31"/>
      <c r="I3880" s="31"/>
    </row>
    <row r="3881" spans="2:9" ht="15.75" x14ac:dyDescent="0.25">
      <c r="B3881" s="338"/>
      <c r="C3881" s="29" t="s">
        <v>2149</v>
      </c>
      <c r="D3881" s="29" t="s">
        <v>2006</v>
      </c>
      <c r="E3881" s="31"/>
      <c r="F3881" s="31"/>
      <c r="G3881" s="31"/>
      <c r="H3881" s="31"/>
      <c r="I3881" s="31"/>
    </row>
    <row r="3882" spans="2:9" ht="15.75" x14ac:dyDescent="0.25">
      <c r="B3882" s="338"/>
      <c r="C3882" s="29" t="s">
        <v>2149</v>
      </c>
      <c r="D3882" s="29" t="s">
        <v>2133</v>
      </c>
      <c r="E3882" s="31"/>
      <c r="F3882" s="31"/>
      <c r="G3882" s="31"/>
      <c r="H3882" s="31"/>
      <c r="I3882" s="31"/>
    </row>
    <row r="3883" spans="2:9" ht="15.75" x14ac:dyDescent="0.25">
      <c r="B3883" s="338"/>
      <c r="C3883" s="29" t="s">
        <v>2149</v>
      </c>
      <c r="D3883" s="29" t="s">
        <v>2137</v>
      </c>
      <c r="E3883" s="31"/>
      <c r="F3883" s="31"/>
      <c r="G3883" s="31"/>
      <c r="H3883" s="31"/>
      <c r="I3883" s="31"/>
    </row>
    <row r="3884" spans="2:9" ht="15.75" x14ac:dyDescent="0.25">
      <c r="B3884" s="338"/>
      <c r="C3884" s="29" t="s">
        <v>2149</v>
      </c>
      <c r="D3884" s="29" t="s">
        <v>2015</v>
      </c>
      <c r="E3884" s="31"/>
      <c r="F3884" s="31"/>
      <c r="G3884" s="31"/>
      <c r="H3884" s="31"/>
      <c r="I3884" s="31"/>
    </row>
    <row r="3885" spans="2:9" ht="15.75" x14ac:dyDescent="0.25">
      <c r="B3885" s="338"/>
      <c r="C3885" s="29" t="s">
        <v>2149</v>
      </c>
      <c r="D3885" s="29" t="s">
        <v>2017</v>
      </c>
      <c r="E3885" s="31"/>
      <c r="F3885" s="31"/>
      <c r="G3885" s="31"/>
      <c r="H3885" s="31"/>
      <c r="I3885" s="31"/>
    </row>
    <row r="3886" spans="2:9" ht="15.75" x14ac:dyDescent="0.25">
      <c r="B3886" s="338"/>
      <c r="C3886" s="29" t="s">
        <v>2149</v>
      </c>
      <c r="D3886" s="29" t="s">
        <v>2019</v>
      </c>
      <c r="E3886" s="31"/>
      <c r="F3886" s="31"/>
      <c r="G3886" s="31"/>
      <c r="H3886" s="31"/>
      <c r="I3886" s="31"/>
    </row>
    <row r="3887" spans="2:9" ht="15.75" x14ac:dyDescent="0.25">
      <c r="B3887" s="338"/>
      <c r="C3887" s="29" t="s">
        <v>2149</v>
      </c>
      <c r="D3887" s="29" t="s">
        <v>2021</v>
      </c>
      <c r="E3887" s="31"/>
      <c r="F3887" s="31"/>
      <c r="G3887" s="31"/>
      <c r="H3887" s="31"/>
      <c r="I3887" s="31"/>
    </row>
    <row r="3888" spans="2:9" ht="15.75" x14ac:dyDescent="0.25">
      <c r="B3888" s="338"/>
      <c r="C3888" s="29" t="s">
        <v>2149</v>
      </c>
      <c r="D3888" s="29" t="s">
        <v>2030</v>
      </c>
      <c r="E3888" s="31"/>
      <c r="F3888" s="31"/>
      <c r="G3888" s="31"/>
      <c r="H3888" s="31"/>
      <c r="I3888" s="31"/>
    </row>
    <row r="3889" spans="2:9" ht="15.75" x14ac:dyDescent="0.25">
      <c r="B3889" s="338"/>
      <c r="C3889" s="29" t="s">
        <v>2149</v>
      </c>
      <c r="D3889" s="29" t="s">
        <v>2032</v>
      </c>
      <c r="E3889" s="31"/>
      <c r="F3889" s="31"/>
      <c r="G3889" s="31"/>
      <c r="H3889" s="31"/>
      <c r="I3889" s="31"/>
    </row>
    <row r="3890" spans="2:9" ht="15.75" x14ac:dyDescent="0.25">
      <c r="B3890" s="338"/>
      <c r="C3890" s="29" t="s">
        <v>2149</v>
      </c>
      <c r="D3890" s="29" t="s">
        <v>2034</v>
      </c>
      <c r="E3890" s="31"/>
      <c r="F3890" s="31"/>
      <c r="G3890" s="31"/>
      <c r="H3890" s="31"/>
      <c r="I3890" s="31"/>
    </row>
    <row r="3891" spans="2:9" ht="15.75" x14ac:dyDescent="0.25">
      <c r="B3891" s="338"/>
      <c r="C3891" s="29" t="s">
        <v>2149</v>
      </c>
      <c r="D3891" s="29" t="s">
        <v>2036</v>
      </c>
      <c r="E3891" s="31"/>
      <c r="F3891" s="31"/>
      <c r="G3891" s="31"/>
      <c r="H3891" s="31"/>
      <c r="I3891" s="31"/>
    </row>
    <row r="3892" spans="2:9" ht="15.75" x14ac:dyDescent="0.25">
      <c r="B3892" s="338"/>
      <c r="C3892" s="29" t="s">
        <v>2149</v>
      </c>
      <c r="D3892" s="29" t="s">
        <v>2038</v>
      </c>
      <c r="E3892" s="31"/>
      <c r="F3892" s="31"/>
      <c r="G3892" s="31"/>
      <c r="H3892" s="31"/>
      <c r="I3892" s="31"/>
    </row>
    <row r="3893" spans="2:9" ht="15.75" x14ac:dyDescent="0.25">
      <c r="B3893" s="338"/>
      <c r="C3893" s="29" t="s">
        <v>2149</v>
      </c>
      <c r="D3893" s="29" t="s">
        <v>2040</v>
      </c>
      <c r="E3893" s="31"/>
      <c r="F3893" s="31"/>
      <c r="G3893" s="31"/>
      <c r="H3893" s="31"/>
      <c r="I3893" s="31"/>
    </row>
    <row r="3894" spans="2:9" ht="15.75" x14ac:dyDescent="0.25">
      <c r="B3894" s="338"/>
      <c r="C3894" s="29" t="s">
        <v>2149</v>
      </c>
      <c r="D3894" s="29" t="s">
        <v>2043</v>
      </c>
      <c r="E3894" s="31"/>
      <c r="F3894" s="31"/>
      <c r="G3894" s="31"/>
      <c r="H3894" s="31"/>
      <c r="I3894" s="31"/>
    </row>
    <row r="3895" spans="2:9" ht="15.75" x14ac:dyDescent="0.25">
      <c r="B3895" s="338"/>
      <c r="C3895" s="29" t="s">
        <v>2149</v>
      </c>
      <c r="D3895" s="29" t="s">
        <v>2059</v>
      </c>
      <c r="E3895" s="31"/>
      <c r="F3895" s="31"/>
      <c r="G3895" s="31"/>
      <c r="H3895" s="31"/>
      <c r="I3895" s="31"/>
    </row>
    <row r="3896" spans="2:9" ht="15.75" x14ac:dyDescent="0.25">
      <c r="B3896" s="338"/>
      <c r="C3896" s="29" t="s">
        <v>2149</v>
      </c>
      <c r="D3896" s="29" t="s">
        <v>2061</v>
      </c>
      <c r="E3896" s="31"/>
      <c r="F3896" s="31"/>
      <c r="G3896" s="31"/>
      <c r="H3896" s="31"/>
      <c r="I3896" s="31"/>
    </row>
    <row r="3897" spans="2:9" ht="15.75" x14ac:dyDescent="0.25">
      <c r="B3897" s="338"/>
      <c r="C3897" s="29" t="s">
        <v>2149</v>
      </c>
      <c r="D3897" s="29" t="s">
        <v>2063</v>
      </c>
      <c r="E3897" s="31"/>
      <c r="F3897" s="31"/>
      <c r="G3897" s="31"/>
      <c r="H3897" s="31"/>
      <c r="I3897" s="31"/>
    </row>
    <row r="3898" spans="2:9" ht="15.75" x14ac:dyDescent="0.25">
      <c r="B3898" s="338"/>
      <c r="C3898" s="29" t="s">
        <v>2149</v>
      </c>
      <c r="D3898" s="29" t="s">
        <v>2067</v>
      </c>
      <c r="E3898" s="31"/>
      <c r="F3898" s="31"/>
      <c r="G3898" s="31"/>
      <c r="H3898" s="31"/>
      <c r="I3898" s="31"/>
    </row>
    <row r="3899" spans="2:9" ht="15.75" x14ac:dyDescent="0.25">
      <c r="B3899" s="338"/>
      <c r="C3899" s="29" t="s">
        <v>2149</v>
      </c>
      <c r="D3899" s="29" t="s">
        <v>2069</v>
      </c>
      <c r="E3899" s="31"/>
      <c r="F3899" s="31"/>
      <c r="G3899" s="31"/>
      <c r="H3899" s="31"/>
      <c r="I3899" s="31"/>
    </row>
    <row r="3900" spans="2:9" ht="15.75" x14ac:dyDescent="0.25">
      <c r="B3900" s="338"/>
      <c r="C3900" s="29" t="s">
        <v>2149</v>
      </c>
      <c r="D3900" s="29" t="s">
        <v>2071</v>
      </c>
      <c r="E3900" s="31"/>
      <c r="F3900" s="31"/>
      <c r="G3900" s="31"/>
      <c r="H3900" s="31"/>
      <c r="I3900" s="31"/>
    </row>
    <row r="3901" spans="2:9" ht="15.75" x14ac:dyDescent="0.25">
      <c r="B3901" s="338"/>
      <c r="C3901" s="29" t="s">
        <v>2149</v>
      </c>
      <c r="D3901" s="29" t="s">
        <v>2073</v>
      </c>
      <c r="E3901" s="31"/>
      <c r="F3901" s="31"/>
      <c r="G3901" s="31"/>
      <c r="H3901" s="31"/>
      <c r="I3901" s="31"/>
    </row>
    <row r="3902" spans="2:9" ht="15.75" x14ac:dyDescent="0.25">
      <c r="B3902" s="338"/>
      <c r="C3902" s="29" t="s">
        <v>2149</v>
      </c>
      <c r="D3902" s="29" t="s">
        <v>2075</v>
      </c>
      <c r="E3902" s="31"/>
      <c r="F3902" s="31"/>
      <c r="G3902" s="31"/>
      <c r="H3902" s="31"/>
      <c r="I3902" s="31"/>
    </row>
    <row r="3903" spans="2:9" ht="15.75" x14ac:dyDescent="0.25">
      <c r="B3903" s="338"/>
      <c r="C3903" s="29" t="s">
        <v>2149</v>
      </c>
      <c r="D3903" s="29" t="s">
        <v>2077</v>
      </c>
      <c r="E3903" s="31"/>
      <c r="F3903" s="31"/>
      <c r="G3903" s="31"/>
      <c r="H3903" s="31"/>
      <c r="I3903" s="31"/>
    </row>
    <row r="3904" spans="2:9" ht="15.75" x14ac:dyDescent="0.25">
      <c r="B3904" s="338"/>
      <c r="C3904" s="29" t="s">
        <v>2149</v>
      </c>
      <c r="D3904" s="29" t="s">
        <v>2079</v>
      </c>
      <c r="E3904" s="31"/>
      <c r="F3904" s="31"/>
      <c r="G3904" s="31"/>
      <c r="H3904" s="31"/>
      <c r="I3904" s="31"/>
    </row>
    <row r="3905" spans="2:9" ht="15.75" x14ac:dyDescent="0.25">
      <c r="B3905" s="338"/>
      <c r="C3905" s="29" t="s">
        <v>2149</v>
      </c>
      <c r="D3905" s="29" t="s">
        <v>2082</v>
      </c>
      <c r="E3905" s="31"/>
      <c r="F3905" s="31"/>
      <c r="G3905" s="31"/>
      <c r="H3905" s="31"/>
      <c r="I3905" s="31"/>
    </row>
    <row r="3906" spans="2:9" ht="15.75" x14ac:dyDescent="0.25">
      <c r="B3906" s="338"/>
      <c r="C3906" s="29" t="s">
        <v>2149</v>
      </c>
      <c r="D3906" s="29" t="s">
        <v>2084</v>
      </c>
      <c r="E3906" s="31"/>
      <c r="F3906" s="31"/>
      <c r="G3906" s="31"/>
      <c r="H3906" s="31"/>
      <c r="I3906" s="31"/>
    </row>
    <row r="3907" spans="2:9" ht="15.75" x14ac:dyDescent="0.25">
      <c r="B3907" s="338"/>
      <c r="C3907" s="29" t="s">
        <v>2149</v>
      </c>
      <c r="D3907" s="29" t="s">
        <v>2089</v>
      </c>
      <c r="E3907" s="31"/>
      <c r="F3907" s="31"/>
      <c r="G3907" s="31"/>
      <c r="H3907" s="31"/>
      <c r="I3907" s="31"/>
    </row>
    <row r="3908" spans="2:9" ht="15.75" x14ac:dyDescent="0.25">
      <c r="B3908" s="338"/>
      <c r="C3908" s="29" t="s">
        <v>2149</v>
      </c>
      <c r="D3908" s="29" t="s">
        <v>2119</v>
      </c>
      <c r="E3908" s="31"/>
      <c r="F3908" s="31"/>
      <c r="G3908" s="31"/>
      <c r="H3908" s="31"/>
      <c r="I3908" s="31"/>
    </row>
    <row r="3909" spans="2:9" ht="15.75" x14ac:dyDescent="0.25">
      <c r="B3909" s="338"/>
      <c r="C3909" s="29" t="s">
        <v>2149</v>
      </c>
      <c r="D3909" s="29" t="s">
        <v>2122</v>
      </c>
      <c r="E3909" s="31"/>
      <c r="F3909" s="31"/>
      <c r="G3909" s="31"/>
      <c r="H3909" s="31"/>
      <c r="I3909" s="31"/>
    </row>
    <row r="3910" spans="2:9" ht="15.75" x14ac:dyDescent="0.25">
      <c r="B3910" s="338"/>
      <c r="C3910" s="29" t="s">
        <v>2149</v>
      </c>
      <c r="D3910" s="29" t="s">
        <v>2124</v>
      </c>
      <c r="E3910" s="31"/>
      <c r="F3910" s="31"/>
      <c r="G3910" s="31"/>
      <c r="H3910" s="31"/>
      <c r="I3910" s="31"/>
    </row>
    <row r="3911" spans="2:9" ht="15.75" x14ac:dyDescent="0.25">
      <c r="B3911" s="338"/>
      <c r="C3911" s="29" t="s">
        <v>2149</v>
      </c>
      <c r="D3911" s="29" t="s">
        <v>2129</v>
      </c>
      <c r="E3911" s="31"/>
      <c r="F3911" s="31"/>
      <c r="G3911" s="31"/>
      <c r="H3911" s="31"/>
      <c r="I3911" s="31"/>
    </row>
    <row r="3912" spans="2:9" ht="15.75" x14ac:dyDescent="0.25">
      <c r="B3912" s="338"/>
      <c r="C3912" s="29" t="s">
        <v>2149</v>
      </c>
      <c r="D3912" s="29" t="s">
        <v>2135</v>
      </c>
      <c r="E3912" s="31"/>
      <c r="F3912" s="31"/>
      <c r="G3912" s="31"/>
      <c r="H3912" s="31"/>
      <c r="I3912" s="31"/>
    </row>
    <row r="3913" spans="2:9" ht="15.75" x14ac:dyDescent="0.25">
      <c r="B3913" s="338"/>
      <c r="C3913" s="29" t="s">
        <v>2149</v>
      </c>
      <c r="D3913" s="29" t="s">
        <v>2140</v>
      </c>
      <c r="E3913" s="31"/>
      <c r="F3913" s="31"/>
      <c r="G3913" s="31"/>
      <c r="H3913" s="31"/>
      <c r="I3913" s="31"/>
    </row>
    <row r="3914" spans="2:9" ht="15.75" x14ac:dyDescent="0.25">
      <c r="B3914" s="338"/>
      <c r="C3914" s="29" t="s">
        <v>2150</v>
      </c>
      <c r="D3914" s="29" t="s">
        <v>43</v>
      </c>
      <c r="E3914" s="31"/>
      <c r="F3914" s="31"/>
      <c r="G3914" s="31"/>
      <c r="H3914" s="31"/>
      <c r="I3914" s="31"/>
    </row>
    <row r="3915" spans="2:9" ht="15.75" x14ac:dyDescent="0.25">
      <c r="B3915" s="338"/>
      <c r="C3915" s="29" t="s">
        <v>2150</v>
      </c>
      <c r="D3915" s="29" t="s">
        <v>1953</v>
      </c>
      <c r="E3915" s="31"/>
      <c r="F3915" s="31"/>
      <c r="G3915" s="31"/>
      <c r="H3915" s="31"/>
      <c r="I3915" s="31"/>
    </row>
    <row r="3916" spans="2:9" ht="15.75" x14ac:dyDescent="0.25">
      <c r="B3916" s="338"/>
      <c r="C3916" s="29" t="s">
        <v>2150</v>
      </c>
      <c r="D3916" s="29" t="s">
        <v>1726</v>
      </c>
      <c r="E3916" s="31"/>
      <c r="F3916" s="31"/>
      <c r="G3916" s="31"/>
      <c r="H3916" s="31"/>
      <c r="I3916" s="31"/>
    </row>
    <row r="3917" spans="2:9" ht="15.75" x14ac:dyDescent="0.25">
      <c r="B3917" s="338"/>
      <c r="C3917" s="29" t="s">
        <v>2150</v>
      </c>
      <c r="D3917" s="29" t="s">
        <v>1723</v>
      </c>
      <c r="E3917" s="31"/>
      <c r="F3917" s="31"/>
      <c r="G3917" s="31"/>
      <c r="H3917" s="31"/>
      <c r="I3917" s="31"/>
    </row>
    <row r="3918" spans="2:9" ht="15.75" x14ac:dyDescent="0.25">
      <c r="B3918" s="338"/>
      <c r="C3918" s="29" t="s">
        <v>2150</v>
      </c>
      <c r="D3918" s="29" t="s">
        <v>2087</v>
      </c>
      <c r="E3918" s="31"/>
      <c r="F3918" s="31"/>
      <c r="G3918" s="31"/>
      <c r="H3918" s="31"/>
      <c r="I3918" s="31"/>
    </row>
    <row r="3919" spans="2:9" ht="15.75" x14ac:dyDescent="0.25">
      <c r="B3919" s="338"/>
      <c r="C3919" s="29" t="s">
        <v>2150</v>
      </c>
      <c r="D3919" s="29" t="s">
        <v>1830</v>
      </c>
      <c r="E3919" s="31"/>
      <c r="F3919" s="31"/>
      <c r="G3919" s="31"/>
      <c r="H3919" s="31"/>
      <c r="I3919" s="31"/>
    </row>
    <row r="3920" spans="2:9" ht="15.75" x14ac:dyDescent="0.25">
      <c r="B3920" s="338"/>
      <c r="C3920" s="29" t="s">
        <v>2150</v>
      </c>
      <c r="D3920" s="29" t="s">
        <v>1754</v>
      </c>
      <c r="E3920" s="31"/>
      <c r="F3920" s="31"/>
      <c r="G3920" s="31"/>
      <c r="H3920" s="31"/>
      <c r="I3920" s="31"/>
    </row>
    <row r="3921" spans="2:9" ht="15.75" x14ac:dyDescent="0.25">
      <c r="B3921" s="338"/>
      <c r="C3921" s="29" t="s">
        <v>2150</v>
      </c>
      <c r="D3921" s="29" t="s">
        <v>1901</v>
      </c>
      <c r="E3921" s="31"/>
      <c r="F3921" s="31"/>
      <c r="G3921" s="31"/>
      <c r="H3921" s="31"/>
      <c r="I3921" s="31"/>
    </row>
    <row r="3922" spans="2:9" ht="15.75" x14ac:dyDescent="0.25">
      <c r="B3922" s="338"/>
      <c r="C3922" s="29" t="s">
        <v>2150</v>
      </c>
      <c r="D3922" s="29" t="s">
        <v>2085</v>
      </c>
      <c r="E3922" s="31"/>
      <c r="F3922" s="31"/>
      <c r="G3922" s="31"/>
      <c r="H3922" s="31"/>
      <c r="I3922" s="31"/>
    </row>
    <row r="3923" spans="2:9" ht="15.75" x14ac:dyDescent="0.25">
      <c r="B3923" s="338"/>
      <c r="C3923" s="29" t="s">
        <v>2150</v>
      </c>
      <c r="D3923" s="29" t="s">
        <v>1951</v>
      </c>
      <c r="E3923" s="31"/>
      <c r="F3923" s="31"/>
      <c r="G3923" s="31"/>
      <c r="H3923" s="31"/>
      <c r="I3923" s="31"/>
    </row>
    <row r="3924" spans="2:9" ht="15.75" x14ac:dyDescent="0.25">
      <c r="B3924" s="338"/>
      <c r="C3924" s="29" t="s">
        <v>2150</v>
      </c>
      <c r="D3924" s="29" t="s">
        <v>2056</v>
      </c>
      <c r="E3924" s="31"/>
      <c r="F3924" s="31"/>
      <c r="G3924" s="31"/>
      <c r="H3924" s="31"/>
      <c r="I3924" s="31"/>
    </row>
    <row r="3925" spans="2:9" ht="15.75" x14ac:dyDescent="0.25">
      <c r="B3925" s="338"/>
      <c r="C3925" s="29" t="s">
        <v>2150</v>
      </c>
      <c r="D3925" s="29" t="s">
        <v>2131</v>
      </c>
      <c r="E3925" s="31"/>
      <c r="F3925" s="31"/>
      <c r="G3925" s="31"/>
      <c r="H3925" s="31"/>
      <c r="I3925" s="31"/>
    </row>
    <row r="3926" spans="2:9" ht="15.75" x14ac:dyDescent="0.25">
      <c r="B3926" s="338"/>
      <c r="C3926" s="29" t="s">
        <v>2150</v>
      </c>
      <c r="D3926" s="29" t="s">
        <v>2065</v>
      </c>
      <c r="E3926" s="31"/>
      <c r="F3926" s="31"/>
      <c r="G3926" s="31"/>
      <c r="H3926" s="31"/>
      <c r="I3926" s="31"/>
    </row>
    <row r="3927" spans="2:9" ht="15.75" x14ac:dyDescent="0.25">
      <c r="B3927" s="338"/>
      <c r="C3927" s="29" t="s">
        <v>2150</v>
      </c>
      <c r="D3927" s="29" t="s">
        <v>2090</v>
      </c>
      <c r="E3927" s="31"/>
      <c r="F3927" s="31"/>
      <c r="G3927" s="31"/>
      <c r="H3927" s="31"/>
      <c r="I3927" s="31"/>
    </row>
    <row r="3928" spans="2:9" ht="15.75" x14ac:dyDescent="0.25">
      <c r="B3928" s="338"/>
      <c r="C3928" s="29" t="s">
        <v>2150</v>
      </c>
      <c r="D3928" s="29" t="s">
        <v>1960</v>
      </c>
      <c r="E3928" s="31"/>
      <c r="F3928" s="31"/>
      <c r="G3928" s="31"/>
      <c r="H3928" s="31"/>
      <c r="I3928" s="31"/>
    </row>
    <row r="3929" spans="2:9" ht="15.75" x14ac:dyDescent="0.25">
      <c r="B3929" s="338"/>
      <c r="C3929" s="29" t="s">
        <v>2150</v>
      </c>
      <c r="D3929" s="29" t="s">
        <v>2028</v>
      </c>
      <c r="E3929" s="31"/>
      <c r="F3929" s="31"/>
      <c r="G3929" s="31"/>
      <c r="H3929" s="31"/>
      <c r="I3929" s="31"/>
    </row>
    <row r="3930" spans="2:9" ht="15.75" x14ac:dyDescent="0.25">
      <c r="B3930" s="338"/>
      <c r="C3930" s="29" t="s">
        <v>2150</v>
      </c>
      <c r="D3930" s="29" t="s">
        <v>1963</v>
      </c>
      <c r="E3930" s="31"/>
      <c r="F3930" s="31"/>
      <c r="G3930" s="31"/>
      <c r="H3930" s="31"/>
      <c r="I3930" s="31"/>
    </row>
    <row r="3931" spans="2:9" ht="15.75" x14ac:dyDescent="0.25">
      <c r="B3931" s="338"/>
      <c r="C3931" s="29" t="s">
        <v>2150</v>
      </c>
      <c r="D3931" s="29" t="s">
        <v>1965</v>
      </c>
      <c r="E3931" s="31"/>
      <c r="F3931" s="31"/>
      <c r="G3931" s="31"/>
      <c r="H3931" s="31"/>
      <c r="I3931" s="31"/>
    </row>
    <row r="3932" spans="2:9" ht="15.75" x14ac:dyDescent="0.25">
      <c r="B3932" s="338"/>
      <c r="C3932" s="29" t="s">
        <v>2150</v>
      </c>
      <c r="D3932" s="29" t="s">
        <v>1971</v>
      </c>
      <c r="E3932" s="31"/>
      <c r="F3932" s="31"/>
      <c r="G3932" s="31"/>
      <c r="H3932" s="31"/>
      <c r="I3932" s="31"/>
    </row>
    <row r="3933" spans="2:9" ht="15.75" x14ac:dyDescent="0.25">
      <c r="B3933" s="338"/>
      <c r="C3933" s="29" t="s">
        <v>2150</v>
      </c>
      <c r="D3933" s="29" t="s">
        <v>1975</v>
      </c>
      <c r="E3933" s="31"/>
      <c r="F3933" s="31"/>
      <c r="G3933" s="31"/>
      <c r="H3933" s="31"/>
      <c r="I3933" s="31"/>
    </row>
    <row r="3934" spans="2:9" ht="15.75" x14ac:dyDescent="0.25">
      <c r="B3934" s="338"/>
      <c r="C3934" s="29" t="s">
        <v>2150</v>
      </c>
      <c r="D3934" s="29" t="s">
        <v>2113</v>
      </c>
      <c r="E3934" s="31"/>
      <c r="F3934" s="31"/>
      <c r="G3934" s="31"/>
      <c r="H3934" s="31"/>
      <c r="I3934" s="31"/>
    </row>
    <row r="3935" spans="2:9" ht="15.75" x14ac:dyDescent="0.25">
      <c r="B3935" s="338"/>
      <c r="C3935" s="29" t="s">
        <v>2150</v>
      </c>
      <c r="D3935" s="29" t="s">
        <v>1980</v>
      </c>
      <c r="E3935" s="31"/>
      <c r="F3935" s="31"/>
      <c r="G3935" s="31"/>
      <c r="H3935" s="31"/>
      <c r="I3935" s="31"/>
    </row>
    <row r="3936" spans="2:9" ht="15.75" x14ac:dyDescent="0.25">
      <c r="B3936" s="338"/>
      <c r="C3936" s="29" t="s">
        <v>2150</v>
      </c>
      <c r="D3936" s="29" t="s">
        <v>1982</v>
      </c>
      <c r="E3936" s="31"/>
      <c r="F3936" s="31"/>
      <c r="G3936" s="31"/>
      <c r="H3936" s="31"/>
      <c r="I3936" s="31"/>
    </row>
    <row r="3937" spans="2:9" ht="15.75" x14ac:dyDescent="0.25">
      <c r="B3937" s="338"/>
      <c r="C3937" s="29" t="s">
        <v>2150</v>
      </c>
      <c r="D3937" s="29" t="s">
        <v>1987</v>
      </c>
      <c r="E3937" s="31"/>
      <c r="F3937" s="31"/>
      <c r="G3937" s="31"/>
      <c r="H3937" s="31"/>
      <c r="I3937" s="31"/>
    </row>
    <row r="3938" spans="2:9" ht="15.75" x14ac:dyDescent="0.25">
      <c r="B3938" s="338"/>
      <c r="C3938" s="29" t="s">
        <v>2150</v>
      </c>
      <c r="D3938" s="29" t="s">
        <v>1990</v>
      </c>
      <c r="E3938" s="31"/>
      <c r="F3938" s="31"/>
      <c r="G3938" s="31"/>
      <c r="H3938" s="31"/>
      <c r="I3938" s="31"/>
    </row>
    <row r="3939" spans="2:9" ht="15.75" x14ac:dyDescent="0.25">
      <c r="B3939" s="338"/>
      <c r="C3939" s="29" t="s">
        <v>2150</v>
      </c>
      <c r="D3939" s="29" t="s">
        <v>2115</v>
      </c>
      <c r="E3939" s="31"/>
      <c r="F3939" s="31"/>
      <c r="G3939" s="31"/>
      <c r="H3939" s="31"/>
      <c r="I3939" s="31"/>
    </row>
    <row r="3940" spans="2:9" ht="15.75" x14ac:dyDescent="0.25">
      <c r="B3940" s="338"/>
      <c r="C3940" s="29" t="s">
        <v>2150</v>
      </c>
      <c r="D3940" s="29" t="s">
        <v>1992</v>
      </c>
      <c r="E3940" s="31"/>
      <c r="F3940" s="31"/>
      <c r="G3940" s="31"/>
      <c r="H3940" s="31"/>
      <c r="I3940" s="31"/>
    </row>
    <row r="3941" spans="2:9" ht="15.75" x14ac:dyDescent="0.25">
      <c r="B3941" s="338"/>
      <c r="C3941" s="29" t="s">
        <v>2150</v>
      </c>
      <c r="D3941" s="29" t="s">
        <v>1997</v>
      </c>
      <c r="E3941" s="31"/>
      <c r="F3941" s="31"/>
      <c r="G3941" s="31"/>
      <c r="H3941" s="31"/>
      <c r="I3941" s="31"/>
    </row>
    <row r="3942" spans="2:9" ht="15.75" x14ac:dyDescent="0.25">
      <c r="B3942" s="338"/>
      <c r="C3942" s="29" t="s">
        <v>2150</v>
      </c>
      <c r="D3942" s="29" t="s">
        <v>2000</v>
      </c>
      <c r="E3942" s="31"/>
      <c r="F3942" s="31"/>
      <c r="G3942" s="31"/>
      <c r="H3942" s="31"/>
      <c r="I3942" s="31"/>
    </row>
    <row r="3943" spans="2:9" ht="15.75" x14ac:dyDescent="0.25">
      <c r="B3943" s="338"/>
      <c r="C3943" s="29" t="s">
        <v>2150</v>
      </c>
      <c r="D3943" s="29" t="s">
        <v>2002</v>
      </c>
      <c r="E3943" s="31"/>
      <c r="F3943" s="31"/>
      <c r="G3943" s="31"/>
      <c r="H3943" s="31"/>
      <c r="I3943" s="31"/>
    </row>
    <row r="3944" spans="2:9" ht="15.75" x14ac:dyDescent="0.25">
      <c r="B3944" s="338"/>
      <c r="C3944" s="29" t="s">
        <v>2150</v>
      </c>
      <c r="D3944" s="29" t="s">
        <v>2004</v>
      </c>
      <c r="E3944" s="31"/>
      <c r="F3944" s="31"/>
      <c r="G3944" s="31"/>
      <c r="H3944" s="31"/>
      <c r="I3944" s="31"/>
    </row>
    <row r="3945" spans="2:9" ht="15.75" x14ac:dyDescent="0.25">
      <c r="B3945" s="338"/>
      <c r="C3945" s="29" t="s">
        <v>2150</v>
      </c>
      <c r="D3945" s="29" t="s">
        <v>2006</v>
      </c>
      <c r="E3945" s="31"/>
      <c r="F3945" s="31"/>
      <c r="G3945" s="31"/>
      <c r="H3945" s="31"/>
      <c r="I3945" s="31"/>
    </row>
    <row r="3946" spans="2:9" ht="15.75" x14ac:dyDescent="0.25">
      <c r="B3946" s="338"/>
      <c r="C3946" s="29" t="s">
        <v>2150</v>
      </c>
      <c r="D3946" s="29" t="s">
        <v>2133</v>
      </c>
      <c r="E3946" s="31"/>
      <c r="F3946" s="31"/>
      <c r="G3946" s="31"/>
      <c r="H3946" s="31"/>
      <c r="I3946" s="31"/>
    </row>
    <row r="3947" spans="2:9" ht="15.75" x14ac:dyDescent="0.25">
      <c r="B3947" s="338"/>
      <c r="C3947" s="29" t="s">
        <v>2150</v>
      </c>
      <c r="D3947" s="29" t="s">
        <v>2137</v>
      </c>
      <c r="E3947" s="31"/>
      <c r="F3947" s="31"/>
      <c r="G3947" s="31"/>
      <c r="H3947" s="31"/>
      <c r="I3947" s="31"/>
    </row>
    <row r="3948" spans="2:9" ht="15.75" x14ac:dyDescent="0.25">
      <c r="B3948" s="338"/>
      <c r="C3948" s="29" t="s">
        <v>2150</v>
      </c>
      <c r="D3948" s="29" t="s">
        <v>2015</v>
      </c>
      <c r="E3948" s="31"/>
      <c r="F3948" s="31"/>
      <c r="G3948" s="31"/>
      <c r="H3948" s="31"/>
      <c r="I3948" s="31"/>
    </row>
    <row r="3949" spans="2:9" ht="15.75" x14ac:dyDescent="0.25">
      <c r="B3949" s="338"/>
      <c r="C3949" s="29" t="s">
        <v>2150</v>
      </c>
      <c r="D3949" s="29" t="s">
        <v>2017</v>
      </c>
      <c r="E3949" s="31"/>
      <c r="F3949" s="31"/>
      <c r="G3949" s="31"/>
      <c r="H3949" s="31"/>
      <c r="I3949" s="31"/>
    </row>
    <row r="3950" spans="2:9" ht="15.75" x14ac:dyDescent="0.25">
      <c r="B3950" s="338"/>
      <c r="C3950" s="29" t="s">
        <v>2150</v>
      </c>
      <c r="D3950" s="29" t="s">
        <v>2019</v>
      </c>
      <c r="E3950" s="31"/>
      <c r="F3950" s="31"/>
      <c r="G3950" s="31"/>
      <c r="H3950" s="31"/>
      <c r="I3950" s="31"/>
    </row>
    <row r="3951" spans="2:9" ht="15.75" x14ac:dyDescent="0.25">
      <c r="B3951" s="338"/>
      <c r="C3951" s="29" t="s">
        <v>2150</v>
      </c>
      <c r="D3951" s="29" t="s">
        <v>2021</v>
      </c>
      <c r="E3951" s="31"/>
      <c r="F3951" s="31"/>
      <c r="G3951" s="31"/>
      <c r="H3951" s="31"/>
      <c r="I3951" s="31"/>
    </row>
    <row r="3952" spans="2:9" ht="15.75" x14ac:dyDescent="0.25">
      <c r="B3952" s="338"/>
      <c r="C3952" s="29" t="s">
        <v>2150</v>
      </c>
      <c r="D3952" s="29" t="s">
        <v>2030</v>
      </c>
      <c r="E3952" s="31"/>
      <c r="F3952" s="31"/>
      <c r="G3952" s="31"/>
      <c r="H3952" s="31"/>
      <c r="I3952" s="31"/>
    </row>
    <row r="3953" spans="2:9" ht="15.75" x14ac:dyDescent="0.25">
      <c r="B3953" s="338"/>
      <c r="C3953" s="29" t="s">
        <v>2150</v>
      </c>
      <c r="D3953" s="29" t="s">
        <v>2032</v>
      </c>
      <c r="E3953" s="31"/>
      <c r="F3953" s="31"/>
      <c r="G3953" s="31"/>
      <c r="H3953" s="31"/>
      <c r="I3953" s="31"/>
    </row>
    <row r="3954" spans="2:9" ht="15.75" x14ac:dyDescent="0.25">
      <c r="B3954" s="338"/>
      <c r="C3954" s="29" t="s">
        <v>2150</v>
      </c>
      <c r="D3954" s="29" t="s">
        <v>2034</v>
      </c>
      <c r="E3954" s="31"/>
      <c r="F3954" s="31"/>
      <c r="G3954" s="31"/>
      <c r="H3954" s="31"/>
      <c r="I3954" s="31"/>
    </row>
    <row r="3955" spans="2:9" ht="15.75" x14ac:dyDescent="0.25">
      <c r="B3955" s="338"/>
      <c r="C3955" s="29" t="s">
        <v>2150</v>
      </c>
      <c r="D3955" s="29" t="s">
        <v>2036</v>
      </c>
      <c r="E3955" s="31"/>
      <c r="F3955" s="31"/>
      <c r="G3955" s="31"/>
      <c r="H3955" s="31"/>
      <c r="I3955" s="31"/>
    </row>
    <row r="3956" spans="2:9" ht="15.75" x14ac:dyDescent="0.25">
      <c r="B3956" s="338"/>
      <c r="C3956" s="29" t="s">
        <v>2150</v>
      </c>
      <c r="D3956" s="29" t="s">
        <v>2038</v>
      </c>
      <c r="E3956" s="31"/>
      <c r="F3956" s="31"/>
      <c r="G3956" s="31"/>
      <c r="H3956" s="31"/>
      <c r="I3956" s="31"/>
    </row>
    <row r="3957" spans="2:9" ht="15.75" x14ac:dyDescent="0.25">
      <c r="B3957" s="338"/>
      <c r="C3957" s="29" t="s">
        <v>2150</v>
      </c>
      <c r="D3957" s="29" t="s">
        <v>2040</v>
      </c>
      <c r="E3957" s="31"/>
      <c r="F3957" s="31"/>
      <c r="G3957" s="31"/>
      <c r="H3957" s="31"/>
      <c r="I3957" s="31"/>
    </row>
    <row r="3958" spans="2:9" ht="15.75" x14ac:dyDescent="0.25">
      <c r="B3958" s="338"/>
      <c r="C3958" s="29" t="s">
        <v>2150</v>
      </c>
      <c r="D3958" s="29" t="s">
        <v>2043</v>
      </c>
      <c r="E3958" s="31"/>
      <c r="F3958" s="31"/>
      <c r="G3958" s="31"/>
      <c r="H3958" s="31"/>
      <c r="I3958" s="31"/>
    </row>
    <row r="3959" spans="2:9" ht="15.75" x14ac:dyDescent="0.25">
      <c r="B3959" s="338"/>
      <c r="C3959" s="29" t="s">
        <v>2150</v>
      </c>
      <c r="D3959" s="29" t="s">
        <v>2059</v>
      </c>
      <c r="E3959" s="31"/>
      <c r="F3959" s="31"/>
      <c r="G3959" s="31"/>
      <c r="H3959" s="31"/>
      <c r="I3959" s="31"/>
    </row>
    <row r="3960" spans="2:9" ht="15.75" x14ac:dyDescent="0.25">
      <c r="B3960" s="338"/>
      <c r="C3960" s="29" t="s">
        <v>2150</v>
      </c>
      <c r="D3960" s="29" t="s">
        <v>2061</v>
      </c>
      <c r="E3960" s="31"/>
      <c r="F3960" s="31"/>
      <c r="G3960" s="31"/>
      <c r="H3960" s="31"/>
      <c r="I3960" s="31"/>
    </row>
    <row r="3961" spans="2:9" ht="15.75" x14ac:dyDescent="0.25">
      <c r="B3961" s="338"/>
      <c r="C3961" s="29" t="s">
        <v>2150</v>
      </c>
      <c r="D3961" s="29" t="s">
        <v>2063</v>
      </c>
      <c r="E3961" s="31"/>
      <c r="F3961" s="31"/>
      <c r="G3961" s="31"/>
      <c r="H3961" s="31"/>
      <c r="I3961" s="31"/>
    </row>
    <row r="3962" spans="2:9" ht="15.75" x14ac:dyDescent="0.25">
      <c r="B3962" s="338"/>
      <c r="C3962" s="29" t="s">
        <v>2150</v>
      </c>
      <c r="D3962" s="29" t="s">
        <v>2067</v>
      </c>
      <c r="E3962" s="31"/>
      <c r="F3962" s="31"/>
      <c r="G3962" s="31"/>
      <c r="H3962" s="31"/>
      <c r="I3962" s="31"/>
    </row>
    <row r="3963" spans="2:9" ht="15.75" x14ac:dyDescent="0.25">
      <c r="B3963" s="338"/>
      <c r="C3963" s="29" t="s">
        <v>2150</v>
      </c>
      <c r="D3963" s="29" t="s">
        <v>2069</v>
      </c>
      <c r="E3963" s="31"/>
      <c r="F3963" s="31"/>
      <c r="G3963" s="31"/>
      <c r="H3963" s="31"/>
      <c r="I3963" s="31"/>
    </row>
    <row r="3964" spans="2:9" ht="15.75" x14ac:dyDescent="0.25">
      <c r="B3964" s="338"/>
      <c r="C3964" s="29" t="s">
        <v>2150</v>
      </c>
      <c r="D3964" s="29" t="s">
        <v>2071</v>
      </c>
      <c r="E3964" s="31"/>
      <c r="F3964" s="31"/>
      <c r="G3964" s="31"/>
      <c r="H3964" s="31"/>
      <c r="I3964" s="31"/>
    </row>
    <row r="3965" spans="2:9" ht="15.75" x14ac:dyDescent="0.25">
      <c r="B3965" s="338"/>
      <c r="C3965" s="29" t="s">
        <v>2150</v>
      </c>
      <c r="D3965" s="29" t="s">
        <v>2073</v>
      </c>
      <c r="E3965" s="31"/>
      <c r="F3965" s="31"/>
      <c r="G3965" s="31"/>
      <c r="H3965" s="31"/>
      <c r="I3965" s="31"/>
    </row>
    <row r="3966" spans="2:9" ht="15.75" x14ac:dyDescent="0.25">
      <c r="B3966" s="338"/>
      <c r="C3966" s="29" t="s">
        <v>2150</v>
      </c>
      <c r="D3966" s="29" t="s">
        <v>2075</v>
      </c>
      <c r="E3966" s="31"/>
      <c r="F3966" s="31"/>
      <c r="G3966" s="31"/>
      <c r="H3966" s="31"/>
      <c r="I3966" s="31"/>
    </row>
    <row r="3967" spans="2:9" ht="15.75" x14ac:dyDescent="0.25">
      <c r="B3967" s="338"/>
      <c r="C3967" s="29" t="s">
        <v>2150</v>
      </c>
      <c r="D3967" s="29" t="s">
        <v>2077</v>
      </c>
      <c r="E3967" s="31"/>
      <c r="F3967" s="31"/>
      <c r="G3967" s="31"/>
      <c r="H3967" s="31"/>
      <c r="I3967" s="31"/>
    </row>
    <row r="3968" spans="2:9" ht="15.75" x14ac:dyDescent="0.25">
      <c r="B3968" s="338"/>
      <c r="C3968" s="29" t="s">
        <v>2150</v>
      </c>
      <c r="D3968" s="29" t="s">
        <v>2079</v>
      </c>
      <c r="E3968" s="31"/>
      <c r="F3968" s="31"/>
      <c r="G3968" s="31"/>
      <c r="H3968" s="31"/>
      <c r="I3968" s="31"/>
    </row>
    <row r="3969" spans="2:9" ht="15.75" x14ac:dyDescent="0.25">
      <c r="B3969" s="338"/>
      <c r="C3969" s="29" t="s">
        <v>2150</v>
      </c>
      <c r="D3969" s="29" t="s">
        <v>2082</v>
      </c>
      <c r="E3969" s="31"/>
      <c r="F3969" s="31"/>
      <c r="G3969" s="31"/>
      <c r="H3969" s="31"/>
      <c r="I3969" s="31"/>
    </row>
    <row r="3970" spans="2:9" ht="15.75" x14ac:dyDescent="0.25">
      <c r="B3970" s="338"/>
      <c r="C3970" s="29" t="s">
        <v>2150</v>
      </c>
      <c r="D3970" s="29" t="s">
        <v>2084</v>
      </c>
      <c r="E3970" s="31"/>
      <c r="F3970" s="31"/>
      <c r="G3970" s="31"/>
      <c r="H3970" s="31"/>
      <c r="I3970" s="31"/>
    </row>
    <row r="3971" spans="2:9" ht="15.75" x14ac:dyDescent="0.25">
      <c r="B3971" s="338"/>
      <c r="C3971" s="29" t="s">
        <v>2150</v>
      </c>
      <c r="D3971" s="29" t="s">
        <v>2089</v>
      </c>
      <c r="E3971" s="31"/>
      <c r="F3971" s="31"/>
      <c r="G3971" s="31"/>
      <c r="H3971" s="31"/>
      <c r="I3971" s="31"/>
    </row>
    <row r="3972" spans="2:9" ht="15.75" x14ac:dyDescent="0.25">
      <c r="B3972" s="338"/>
      <c r="C3972" s="29" t="s">
        <v>2150</v>
      </c>
      <c r="D3972" s="29" t="s">
        <v>2119</v>
      </c>
      <c r="E3972" s="31"/>
      <c r="F3972" s="31"/>
      <c r="G3972" s="31"/>
      <c r="H3972" s="31"/>
      <c r="I3972" s="31"/>
    </row>
    <row r="3973" spans="2:9" ht="15.75" x14ac:dyDescent="0.25">
      <c r="B3973" s="338"/>
      <c r="C3973" s="29" t="s">
        <v>2150</v>
      </c>
      <c r="D3973" s="29" t="s">
        <v>2122</v>
      </c>
      <c r="E3973" s="31"/>
      <c r="F3973" s="31"/>
      <c r="G3973" s="31"/>
      <c r="H3973" s="31"/>
      <c r="I3973" s="31"/>
    </row>
    <row r="3974" spans="2:9" ht="15.75" x14ac:dyDescent="0.25">
      <c r="B3974" s="338"/>
      <c r="C3974" s="29" t="s">
        <v>2150</v>
      </c>
      <c r="D3974" s="29" t="s">
        <v>2124</v>
      </c>
      <c r="E3974" s="31"/>
      <c r="F3974" s="31"/>
      <c r="G3974" s="31"/>
      <c r="H3974" s="31"/>
      <c r="I3974" s="31"/>
    </row>
    <row r="3975" spans="2:9" ht="15.75" x14ac:dyDescent="0.25">
      <c r="B3975" s="338"/>
      <c r="C3975" s="29" t="s">
        <v>2150</v>
      </c>
      <c r="D3975" s="29" t="s">
        <v>2129</v>
      </c>
      <c r="E3975" s="31"/>
      <c r="F3975" s="31"/>
      <c r="G3975" s="31"/>
      <c r="H3975" s="31"/>
      <c r="I3975" s="31"/>
    </row>
    <row r="3976" spans="2:9" ht="15.75" x14ac:dyDescent="0.25">
      <c r="B3976" s="338"/>
      <c r="C3976" s="29" t="s">
        <v>2150</v>
      </c>
      <c r="D3976" s="29" t="s">
        <v>2135</v>
      </c>
      <c r="E3976" s="31"/>
      <c r="F3976" s="31"/>
      <c r="G3976" s="31"/>
      <c r="H3976" s="31"/>
      <c r="I3976" s="31"/>
    </row>
    <row r="3977" spans="2:9" ht="15.75" x14ac:dyDescent="0.25">
      <c r="B3977" s="338"/>
      <c r="C3977" s="29" t="s">
        <v>2150</v>
      </c>
      <c r="D3977" s="29" t="s">
        <v>2140</v>
      </c>
      <c r="E3977" s="31"/>
      <c r="F3977" s="31"/>
      <c r="G3977" s="31"/>
      <c r="H3977" s="31"/>
      <c r="I3977" s="31"/>
    </row>
    <row r="3978" spans="2:9" ht="15.75" x14ac:dyDescent="0.25">
      <c r="B3978" s="338"/>
      <c r="C3978" s="29" t="s">
        <v>2151</v>
      </c>
      <c r="D3978" s="29" t="s">
        <v>43</v>
      </c>
      <c r="E3978" s="31"/>
      <c r="F3978" s="31"/>
      <c r="G3978" s="31"/>
      <c r="H3978" s="31"/>
      <c r="I3978" s="31"/>
    </row>
    <row r="3979" spans="2:9" ht="15.75" x14ac:dyDescent="0.25">
      <c r="B3979" s="338"/>
      <c r="C3979" s="29" t="s">
        <v>2151</v>
      </c>
      <c r="D3979" s="29" t="s">
        <v>1953</v>
      </c>
      <c r="E3979" s="31"/>
      <c r="F3979" s="31"/>
      <c r="G3979" s="31"/>
      <c r="H3979" s="31"/>
      <c r="I3979" s="31"/>
    </row>
    <row r="3980" spans="2:9" ht="15.75" x14ac:dyDescent="0.25">
      <c r="B3980" s="338"/>
      <c r="C3980" s="29" t="s">
        <v>2151</v>
      </c>
      <c r="D3980" s="29" t="s">
        <v>1726</v>
      </c>
      <c r="E3980" s="31"/>
      <c r="F3980" s="31"/>
      <c r="G3980" s="31"/>
      <c r="H3980" s="31"/>
      <c r="I3980" s="31"/>
    </row>
    <row r="3981" spans="2:9" ht="15.75" x14ac:dyDescent="0.25">
      <c r="B3981" s="338"/>
      <c r="C3981" s="29" t="s">
        <v>2151</v>
      </c>
      <c r="D3981" s="29" t="s">
        <v>1723</v>
      </c>
      <c r="E3981" s="31"/>
      <c r="F3981" s="31"/>
      <c r="G3981" s="31"/>
      <c r="H3981" s="31"/>
      <c r="I3981" s="31"/>
    </row>
    <row r="3982" spans="2:9" ht="15.75" x14ac:dyDescent="0.25">
      <c r="B3982" s="338"/>
      <c r="C3982" s="29" t="s">
        <v>2151</v>
      </c>
      <c r="D3982" s="29" t="s">
        <v>2087</v>
      </c>
      <c r="E3982" s="31"/>
      <c r="F3982" s="31"/>
      <c r="G3982" s="31"/>
      <c r="H3982" s="31"/>
      <c r="I3982" s="31"/>
    </row>
    <row r="3983" spans="2:9" ht="15.75" x14ac:dyDescent="0.25">
      <c r="B3983" s="338"/>
      <c r="C3983" s="29" t="s">
        <v>2151</v>
      </c>
      <c r="D3983" s="29" t="s">
        <v>1830</v>
      </c>
      <c r="E3983" s="31"/>
      <c r="F3983" s="31"/>
      <c r="G3983" s="31"/>
      <c r="H3983" s="31"/>
      <c r="I3983" s="31"/>
    </row>
    <row r="3984" spans="2:9" ht="15.75" x14ac:dyDescent="0.25">
      <c r="B3984" s="338"/>
      <c r="C3984" s="29" t="s">
        <v>2151</v>
      </c>
      <c r="D3984" s="29" t="s">
        <v>1754</v>
      </c>
      <c r="E3984" s="31"/>
      <c r="F3984" s="31"/>
      <c r="G3984" s="31"/>
      <c r="H3984" s="31"/>
      <c r="I3984" s="31"/>
    </row>
    <row r="3985" spans="2:9" ht="15.75" x14ac:dyDescent="0.25">
      <c r="B3985" s="338"/>
      <c r="C3985" s="29" t="s">
        <v>2151</v>
      </c>
      <c r="D3985" s="29" t="s">
        <v>1901</v>
      </c>
      <c r="E3985" s="31"/>
      <c r="F3985" s="31"/>
      <c r="G3985" s="31"/>
      <c r="H3985" s="31"/>
      <c r="I3985" s="31"/>
    </row>
    <row r="3986" spans="2:9" ht="15.75" x14ac:dyDescent="0.25">
      <c r="B3986" s="338"/>
      <c r="C3986" s="29" t="s">
        <v>2151</v>
      </c>
      <c r="D3986" s="29" t="s">
        <v>2085</v>
      </c>
      <c r="E3986" s="31"/>
      <c r="F3986" s="31"/>
      <c r="G3986" s="31"/>
      <c r="H3986" s="31"/>
      <c r="I3986" s="31"/>
    </row>
    <row r="3987" spans="2:9" ht="15.75" x14ac:dyDescent="0.25">
      <c r="B3987" s="338"/>
      <c r="C3987" s="29" t="s">
        <v>2151</v>
      </c>
      <c r="D3987" s="29" t="s">
        <v>1951</v>
      </c>
      <c r="E3987" s="31"/>
      <c r="F3987" s="31"/>
      <c r="G3987" s="31"/>
      <c r="H3987" s="31"/>
      <c r="I3987" s="31"/>
    </row>
    <row r="3988" spans="2:9" ht="15.75" x14ac:dyDescent="0.25">
      <c r="B3988" s="338"/>
      <c r="C3988" s="29" t="s">
        <v>2151</v>
      </c>
      <c r="D3988" s="29" t="s">
        <v>2056</v>
      </c>
      <c r="E3988" s="31"/>
      <c r="F3988" s="31"/>
      <c r="G3988" s="31"/>
      <c r="H3988" s="31"/>
      <c r="I3988" s="31"/>
    </row>
    <row r="3989" spans="2:9" ht="15.75" x14ac:dyDescent="0.25">
      <c r="B3989" s="338"/>
      <c r="C3989" s="29" t="s">
        <v>2151</v>
      </c>
      <c r="D3989" s="29" t="s">
        <v>2131</v>
      </c>
      <c r="E3989" s="31"/>
      <c r="F3989" s="31"/>
      <c r="G3989" s="31"/>
      <c r="H3989" s="31"/>
      <c r="I3989" s="31"/>
    </row>
    <row r="3990" spans="2:9" ht="15.75" x14ac:dyDescent="0.25">
      <c r="B3990" s="338"/>
      <c r="C3990" s="29" t="s">
        <v>2151</v>
      </c>
      <c r="D3990" s="29" t="s">
        <v>2065</v>
      </c>
      <c r="E3990" s="31"/>
      <c r="F3990" s="31"/>
      <c r="G3990" s="31"/>
      <c r="H3990" s="31"/>
      <c r="I3990" s="31"/>
    </row>
    <row r="3991" spans="2:9" ht="15.75" x14ac:dyDescent="0.25">
      <c r="B3991" s="338"/>
      <c r="C3991" s="29" t="s">
        <v>2151</v>
      </c>
      <c r="D3991" s="29" t="s">
        <v>2090</v>
      </c>
      <c r="E3991" s="31"/>
      <c r="F3991" s="31"/>
      <c r="G3991" s="31"/>
      <c r="H3991" s="31"/>
      <c r="I3991" s="31"/>
    </row>
    <row r="3992" spans="2:9" ht="15.75" x14ac:dyDescent="0.25">
      <c r="B3992" s="338"/>
      <c r="C3992" s="29" t="s">
        <v>2151</v>
      </c>
      <c r="D3992" s="29" t="s">
        <v>1960</v>
      </c>
      <c r="E3992" s="31"/>
      <c r="F3992" s="31"/>
      <c r="G3992" s="31"/>
      <c r="H3992" s="31"/>
      <c r="I3992" s="31"/>
    </row>
    <row r="3993" spans="2:9" ht="15.75" x14ac:dyDescent="0.25">
      <c r="B3993" s="338"/>
      <c r="C3993" s="29" t="s">
        <v>2151</v>
      </c>
      <c r="D3993" s="29" t="s">
        <v>2028</v>
      </c>
      <c r="E3993" s="31"/>
      <c r="F3993" s="31"/>
      <c r="G3993" s="31"/>
      <c r="H3993" s="31"/>
      <c r="I3993" s="31"/>
    </row>
    <row r="3994" spans="2:9" ht="15.75" x14ac:dyDescent="0.25">
      <c r="B3994" s="338"/>
      <c r="C3994" s="29" t="s">
        <v>2151</v>
      </c>
      <c r="D3994" s="29" t="s">
        <v>1963</v>
      </c>
      <c r="E3994" s="31"/>
      <c r="F3994" s="31"/>
      <c r="G3994" s="31"/>
      <c r="H3994" s="31"/>
      <c r="I3994" s="31"/>
    </row>
    <row r="3995" spans="2:9" ht="15.75" x14ac:dyDescent="0.25">
      <c r="B3995" s="338"/>
      <c r="C3995" s="29" t="s">
        <v>2151</v>
      </c>
      <c r="D3995" s="29" t="s">
        <v>1965</v>
      </c>
      <c r="E3995" s="31"/>
      <c r="F3995" s="31"/>
      <c r="G3995" s="31"/>
      <c r="H3995" s="31"/>
      <c r="I3995" s="31"/>
    </row>
    <row r="3996" spans="2:9" ht="15.75" x14ac:dyDescent="0.25">
      <c r="B3996" s="338"/>
      <c r="C3996" s="29" t="s">
        <v>2151</v>
      </c>
      <c r="D3996" s="29" t="s">
        <v>1971</v>
      </c>
      <c r="E3996" s="31"/>
      <c r="F3996" s="31"/>
      <c r="G3996" s="31"/>
      <c r="H3996" s="31"/>
      <c r="I3996" s="31"/>
    </row>
    <row r="3997" spans="2:9" ht="15.75" x14ac:dyDescent="0.25">
      <c r="B3997" s="338"/>
      <c r="C3997" s="29" t="s">
        <v>2151</v>
      </c>
      <c r="D3997" s="29" t="s">
        <v>1975</v>
      </c>
      <c r="E3997" s="31"/>
      <c r="F3997" s="31"/>
      <c r="G3997" s="31"/>
      <c r="H3997" s="31"/>
      <c r="I3997" s="31"/>
    </row>
    <row r="3998" spans="2:9" ht="15.75" x14ac:dyDescent="0.25">
      <c r="B3998" s="338"/>
      <c r="C3998" s="29" t="s">
        <v>2151</v>
      </c>
      <c r="D3998" s="29" t="s">
        <v>2113</v>
      </c>
      <c r="E3998" s="31"/>
      <c r="F3998" s="31"/>
      <c r="G3998" s="31"/>
      <c r="H3998" s="31"/>
      <c r="I3998" s="31"/>
    </row>
    <row r="3999" spans="2:9" ht="15.75" x14ac:dyDescent="0.25">
      <c r="B3999" s="338"/>
      <c r="C3999" s="29" t="s">
        <v>2151</v>
      </c>
      <c r="D3999" s="29" t="s">
        <v>1980</v>
      </c>
      <c r="E3999" s="31"/>
      <c r="F3999" s="31"/>
      <c r="G3999" s="31"/>
      <c r="H3999" s="31"/>
      <c r="I3999" s="31"/>
    </row>
    <row r="4000" spans="2:9" ht="15.75" x14ac:dyDescent="0.25">
      <c r="B4000" s="338"/>
      <c r="C4000" s="29" t="s">
        <v>2151</v>
      </c>
      <c r="D4000" s="29" t="s">
        <v>1982</v>
      </c>
      <c r="E4000" s="31"/>
      <c r="F4000" s="31"/>
      <c r="G4000" s="31"/>
      <c r="H4000" s="31"/>
      <c r="I4000" s="31"/>
    </row>
    <row r="4001" spans="2:9" ht="15.75" x14ac:dyDescent="0.25">
      <c r="B4001" s="338"/>
      <c r="C4001" s="29" t="s">
        <v>2151</v>
      </c>
      <c r="D4001" s="29" t="s">
        <v>1987</v>
      </c>
      <c r="E4001" s="31"/>
      <c r="F4001" s="31"/>
      <c r="G4001" s="31"/>
      <c r="H4001" s="31"/>
      <c r="I4001" s="31"/>
    </row>
    <row r="4002" spans="2:9" ht="15.75" x14ac:dyDescent="0.25">
      <c r="B4002" s="338"/>
      <c r="C4002" s="29" t="s">
        <v>2151</v>
      </c>
      <c r="D4002" s="29" t="s">
        <v>1990</v>
      </c>
      <c r="E4002" s="31"/>
      <c r="F4002" s="31"/>
      <c r="G4002" s="31"/>
      <c r="H4002" s="31"/>
      <c r="I4002" s="31"/>
    </row>
    <row r="4003" spans="2:9" ht="15.75" x14ac:dyDescent="0.25">
      <c r="B4003" s="338"/>
      <c r="C4003" s="29" t="s">
        <v>2151</v>
      </c>
      <c r="D4003" s="29" t="s">
        <v>2115</v>
      </c>
      <c r="E4003" s="31"/>
      <c r="F4003" s="31"/>
      <c r="G4003" s="31"/>
      <c r="H4003" s="31"/>
      <c r="I4003" s="31"/>
    </row>
    <row r="4004" spans="2:9" ht="15.75" x14ac:dyDescent="0.25">
      <c r="B4004" s="338"/>
      <c r="C4004" s="29" t="s">
        <v>2151</v>
      </c>
      <c r="D4004" s="29" t="s">
        <v>1992</v>
      </c>
      <c r="E4004" s="31"/>
      <c r="F4004" s="31"/>
      <c r="G4004" s="31"/>
      <c r="H4004" s="31"/>
      <c r="I4004" s="31"/>
    </row>
    <row r="4005" spans="2:9" ht="15.75" x14ac:dyDescent="0.25">
      <c r="B4005" s="338"/>
      <c r="C4005" s="29" t="s">
        <v>2151</v>
      </c>
      <c r="D4005" s="29" t="s">
        <v>1997</v>
      </c>
      <c r="E4005" s="31"/>
      <c r="F4005" s="31"/>
      <c r="G4005" s="31"/>
      <c r="H4005" s="31"/>
      <c r="I4005" s="31"/>
    </row>
    <row r="4006" spans="2:9" ht="15.75" x14ac:dyDescent="0.25">
      <c r="B4006" s="338"/>
      <c r="C4006" s="29" t="s">
        <v>2151</v>
      </c>
      <c r="D4006" s="29" t="s">
        <v>2000</v>
      </c>
      <c r="E4006" s="31"/>
      <c r="F4006" s="31"/>
      <c r="G4006" s="31"/>
      <c r="H4006" s="31"/>
      <c r="I4006" s="31"/>
    </row>
    <row r="4007" spans="2:9" ht="15.75" x14ac:dyDescent="0.25">
      <c r="B4007" s="338"/>
      <c r="C4007" s="29" t="s">
        <v>2151</v>
      </c>
      <c r="D4007" s="29" t="s">
        <v>2002</v>
      </c>
      <c r="E4007" s="31"/>
      <c r="F4007" s="31"/>
      <c r="G4007" s="31"/>
      <c r="H4007" s="31"/>
      <c r="I4007" s="31"/>
    </row>
    <row r="4008" spans="2:9" ht="15.75" x14ac:dyDescent="0.25">
      <c r="B4008" s="338"/>
      <c r="C4008" s="29" t="s">
        <v>2151</v>
      </c>
      <c r="D4008" s="29" t="s">
        <v>2004</v>
      </c>
      <c r="E4008" s="31"/>
      <c r="F4008" s="31"/>
      <c r="G4008" s="31"/>
      <c r="H4008" s="31"/>
      <c r="I4008" s="31"/>
    </row>
    <row r="4009" spans="2:9" ht="15.75" x14ac:dyDescent="0.25">
      <c r="B4009" s="338"/>
      <c r="C4009" s="29" t="s">
        <v>2151</v>
      </c>
      <c r="D4009" s="29" t="s">
        <v>2006</v>
      </c>
      <c r="E4009" s="31"/>
      <c r="F4009" s="31"/>
      <c r="G4009" s="31"/>
      <c r="H4009" s="31"/>
      <c r="I4009" s="31"/>
    </row>
    <row r="4010" spans="2:9" ht="15.75" x14ac:dyDescent="0.25">
      <c r="B4010" s="338"/>
      <c r="C4010" s="29" t="s">
        <v>2151</v>
      </c>
      <c r="D4010" s="29" t="s">
        <v>2133</v>
      </c>
      <c r="E4010" s="31"/>
      <c r="F4010" s="31"/>
      <c r="G4010" s="31"/>
      <c r="H4010" s="31"/>
      <c r="I4010" s="31"/>
    </row>
    <row r="4011" spans="2:9" ht="15.75" x14ac:dyDescent="0.25">
      <c r="B4011" s="338"/>
      <c r="C4011" s="29" t="s">
        <v>2151</v>
      </c>
      <c r="D4011" s="29" t="s">
        <v>2137</v>
      </c>
      <c r="E4011" s="31"/>
      <c r="F4011" s="31"/>
      <c r="G4011" s="31"/>
      <c r="H4011" s="31"/>
      <c r="I4011" s="31"/>
    </row>
    <row r="4012" spans="2:9" ht="15.75" x14ac:dyDescent="0.25">
      <c r="B4012" s="338"/>
      <c r="C4012" s="29" t="s">
        <v>2151</v>
      </c>
      <c r="D4012" s="29" t="s">
        <v>2015</v>
      </c>
      <c r="E4012" s="31"/>
      <c r="F4012" s="31"/>
      <c r="G4012" s="31"/>
      <c r="H4012" s="31"/>
      <c r="I4012" s="31"/>
    </row>
    <row r="4013" spans="2:9" ht="15.75" x14ac:dyDescent="0.25">
      <c r="B4013" s="338"/>
      <c r="C4013" s="29" t="s">
        <v>2151</v>
      </c>
      <c r="D4013" s="29" t="s">
        <v>2017</v>
      </c>
      <c r="E4013" s="31"/>
      <c r="F4013" s="31"/>
      <c r="G4013" s="31"/>
      <c r="H4013" s="31"/>
      <c r="I4013" s="31"/>
    </row>
    <row r="4014" spans="2:9" ht="15.75" x14ac:dyDescent="0.25">
      <c r="B4014" s="338"/>
      <c r="C4014" s="29" t="s">
        <v>2151</v>
      </c>
      <c r="D4014" s="29" t="s">
        <v>2019</v>
      </c>
      <c r="E4014" s="31"/>
      <c r="F4014" s="31"/>
      <c r="G4014" s="31"/>
      <c r="H4014" s="31"/>
      <c r="I4014" s="31"/>
    </row>
    <row r="4015" spans="2:9" ht="15.75" x14ac:dyDescent="0.25">
      <c r="B4015" s="338"/>
      <c r="C4015" s="29" t="s">
        <v>2151</v>
      </c>
      <c r="D4015" s="29" t="s">
        <v>2021</v>
      </c>
      <c r="E4015" s="31"/>
      <c r="F4015" s="31"/>
      <c r="G4015" s="31"/>
      <c r="H4015" s="31"/>
      <c r="I4015" s="31"/>
    </row>
    <row r="4016" spans="2:9" ht="15.75" x14ac:dyDescent="0.25">
      <c r="B4016" s="338"/>
      <c r="C4016" s="29" t="s">
        <v>2151</v>
      </c>
      <c r="D4016" s="29" t="s">
        <v>2030</v>
      </c>
      <c r="E4016" s="31"/>
      <c r="F4016" s="31"/>
      <c r="G4016" s="31"/>
      <c r="H4016" s="31"/>
      <c r="I4016" s="31"/>
    </row>
    <row r="4017" spans="2:9" ht="15.75" x14ac:dyDescent="0.25">
      <c r="B4017" s="338"/>
      <c r="C4017" s="29" t="s">
        <v>2151</v>
      </c>
      <c r="D4017" s="29" t="s">
        <v>2032</v>
      </c>
      <c r="E4017" s="31"/>
      <c r="F4017" s="31"/>
      <c r="G4017" s="31"/>
      <c r="H4017" s="31"/>
      <c r="I4017" s="31"/>
    </row>
    <row r="4018" spans="2:9" ht="15.75" x14ac:dyDescent="0.25">
      <c r="B4018" s="338"/>
      <c r="C4018" s="29" t="s">
        <v>2151</v>
      </c>
      <c r="D4018" s="29" t="s">
        <v>2034</v>
      </c>
      <c r="E4018" s="31"/>
      <c r="F4018" s="31"/>
      <c r="G4018" s="31"/>
      <c r="H4018" s="31"/>
      <c r="I4018" s="31"/>
    </row>
    <row r="4019" spans="2:9" ht="15.75" x14ac:dyDescent="0.25">
      <c r="B4019" s="338"/>
      <c r="C4019" s="29" t="s">
        <v>2151</v>
      </c>
      <c r="D4019" s="29" t="s">
        <v>2036</v>
      </c>
      <c r="E4019" s="31"/>
      <c r="F4019" s="31"/>
      <c r="G4019" s="31"/>
      <c r="H4019" s="31"/>
      <c r="I4019" s="31"/>
    </row>
    <row r="4020" spans="2:9" ht="15.75" x14ac:dyDescent="0.25">
      <c r="B4020" s="338"/>
      <c r="C4020" s="29" t="s">
        <v>2151</v>
      </c>
      <c r="D4020" s="29" t="s">
        <v>2038</v>
      </c>
      <c r="E4020" s="31"/>
      <c r="F4020" s="31"/>
      <c r="G4020" s="31"/>
      <c r="H4020" s="31"/>
      <c r="I4020" s="31"/>
    </row>
    <row r="4021" spans="2:9" ht="15.75" x14ac:dyDescent="0.25">
      <c r="B4021" s="338"/>
      <c r="C4021" s="29" t="s">
        <v>2151</v>
      </c>
      <c r="D4021" s="29" t="s">
        <v>2040</v>
      </c>
      <c r="E4021" s="31"/>
      <c r="F4021" s="31"/>
      <c r="G4021" s="31"/>
      <c r="H4021" s="31"/>
      <c r="I4021" s="31"/>
    </row>
    <row r="4022" spans="2:9" ht="15.75" x14ac:dyDescent="0.25">
      <c r="B4022" s="338"/>
      <c r="C4022" s="29" t="s">
        <v>2151</v>
      </c>
      <c r="D4022" s="29" t="s">
        <v>2043</v>
      </c>
      <c r="E4022" s="31"/>
      <c r="F4022" s="31"/>
      <c r="G4022" s="31"/>
      <c r="H4022" s="31"/>
      <c r="I4022" s="31"/>
    </row>
    <row r="4023" spans="2:9" ht="15.75" x14ac:dyDescent="0.25">
      <c r="B4023" s="338"/>
      <c r="C4023" s="29" t="s">
        <v>2151</v>
      </c>
      <c r="D4023" s="29" t="s">
        <v>2059</v>
      </c>
      <c r="E4023" s="31"/>
      <c r="F4023" s="31"/>
      <c r="G4023" s="31"/>
      <c r="H4023" s="31"/>
      <c r="I4023" s="31"/>
    </row>
    <row r="4024" spans="2:9" ht="15.75" x14ac:dyDescent="0.25">
      <c r="B4024" s="338"/>
      <c r="C4024" s="29" t="s">
        <v>2151</v>
      </c>
      <c r="D4024" s="29" t="s">
        <v>2061</v>
      </c>
      <c r="E4024" s="31"/>
      <c r="F4024" s="31"/>
      <c r="G4024" s="31"/>
      <c r="H4024" s="31"/>
      <c r="I4024" s="31"/>
    </row>
    <row r="4025" spans="2:9" ht="15.75" x14ac:dyDescent="0.25">
      <c r="B4025" s="338"/>
      <c r="C4025" s="29" t="s">
        <v>2151</v>
      </c>
      <c r="D4025" s="29" t="s">
        <v>2063</v>
      </c>
      <c r="E4025" s="31"/>
      <c r="F4025" s="31"/>
      <c r="G4025" s="31"/>
      <c r="H4025" s="31"/>
      <c r="I4025" s="31"/>
    </row>
    <row r="4026" spans="2:9" ht="15.75" x14ac:dyDescent="0.25">
      <c r="B4026" s="338"/>
      <c r="C4026" s="29" t="s">
        <v>2151</v>
      </c>
      <c r="D4026" s="29" t="s">
        <v>2067</v>
      </c>
      <c r="E4026" s="31"/>
      <c r="F4026" s="31"/>
      <c r="G4026" s="31"/>
      <c r="H4026" s="31"/>
      <c r="I4026" s="31"/>
    </row>
    <row r="4027" spans="2:9" ht="15.75" x14ac:dyDescent="0.25">
      <c r="B4027" s="338"/>
      <c r="C4027" s="29" t="s">
        <v>2151</v>
      </c>
      <c r="D4027" s="29" t="s">
        <v>2069</v>
      </c>
      <c r="E4027" s="31"/>
      <c r="F4027" s="31"/>
      <c r="G4027" s="31"/>
      <c r="H4027" s="31"/>
      <c r="I4027" s="31"/>
    </row>
    <row r="4028" spans="2:9" ht="15.75" x14ac:dyDescent="0.25">
      <c r="B4028" s="338"/>
      <c r="C4028" s="29" t="s">
        <v>2151</v>
      </c>
      <c r="D4028" s="29" t="s">
        <v>2071</v>
      </c>
      <c r="E4028" s="31"/>
      <c r="F4028" s="31"/>
      <c r="G4028" s="31"/>
      <c r="H4028" s="31"/>
      <c r="I4028" s="31"/>
    </row>
    <row r="4029" spans="2:9" ht="15.75" x14ac:dyDescent="0.25">
      <c r="B4029" s="338"/>
      <c r="C4029" s="29" t="s">
        <v>2151</v>
      </c>
      <c r="D4029" s="29" t="s">
        <v>2073</v>
      </c>
      <c r="E4029" s="31"/>
      <c r="F4029" s="31"/>
      <c r="G4029" s="31"/>
      <c r="H4029" s="31"/>
      <c r="I4029" s="31"/>
    </row>
    <row r="4030" spans="2:9" ht="15.75" x14ac:dyDescent="0.25">
      <c r="B4030" s="338"/>
      <c r="C4030" s="29" t="s">
        <v>2151</v>
      </c>
      <c r="D4030" s="29" t="s">
        <v>2075</v>
      </c>
      <c r="E4030" s="31"/>
      <c r="F4030" s="31"/>
      <c r="G4030" s="31"/>
      <c r="H4030" s="31"/>
      <c r="I4030" s="31"/>
    </row>
    <row r="4031" spans="2:9" ht="15.75" x14ac:dyDescent="0.25">
      <c r="B4031" s="338"/>
      <c r="C4031" s="29" t="s">
        <v>2151</v>
      </c>
      <c r="D4031" s="29" t="s">
        <v>2077</v>
      </c>
      <c r="E4031" s="31"/>
      <c r="F4031" s="31"/>
      <c r="G4031" s="31"/>
      <c r="H4031" s="31"/>
      <c r="I4031" s="31"/>
    </row>
    <row r="4032" spans="2:9" ht="15.75" x14ac:dyDescent="0.25">
      <c r="B4032" s="338"/>
      <c r="C4032" s="29" t="s">
        <v>2151</v>
      </c>
      <c r="D4032" s="29" t="s">
        <v>2079</v>
      </c>
      <c r="E4032" s="31"/>
      <c r="F4032" s="31"/>
      <c r="G4032" s="31"/>
      <c r="H4032" s="31"/>
      <c r="I4032" s="31"/>
    </row>
    <row r="4033" spans="2:9" ht="15.75" x14ac:dyDescent="0.25">
      <c r="B4033" s="338"/>
      <c r="C4033" s="29" t="s">
        <v>2151</v>
      </c>
      <c r="D4033" s="29" t="s">
        <v>2082</v>
      </c>
      <c r="E4033" s="31"/>
      <c r="F4033" s="31"/>
      <c r="G4033" s="31"/>
      <c r="H4033" s="31"/>
      <c r="I4033" s="31"/>
    </row>
    <row r="4034" spans="2:9" ht="15.75" x14ac:dyDescent="0.25">
      <c r="B4034" s="338"/>
      <c r="C4034" s="29" t="s">
        <v>2151</v>
      </c>
      <c r="D4034" s="29" t="s">
        <v>2084</v>
      </c>
      <c r="E4034" s="31"/>
      <c r="F4034" s="31"/>
      <c r="G4034" s="31"/>
      <c r="H4034" s="31"/>
      <c r="I4034" s="31"/>
    </row>
    <row r="4035" spans="2:9" ht="15.75" x14ac:dyDescent="0.25">
      <c r="B4035" s="338"/>
      <c r="C4035" s="29" t="s">
        <v>2151</v>
      </c>
      <c r="D4035" s="29" t="s">
        <v>2089</v>
      </c>
      <c r="E4035" s="31"/>
      <c r="F4035" s="31"/>
      <c r="G4035" s="31"/>
      <c r="H4035" s="31"/>
      <c r="I4035" s="31"/>
    </row>
    <row r="4036" spans="2:9" ht="15.75" x14ac:dyDescent="0.25">
      <c r="B4036" s="338"/>
      <c r="C4036" s="29" t="s">
        <v>2151</v>
      </c>
      <c r="D4036" s="29" t="s">
        <v>2119</v>
      </c>
      <c r="E4036" s="31"/>
      <c r="F4036" s="31"/>
      <c r="G4036" s="31"/>
      <c r="H4036" s="31"/>
      <c r="I4036" s="31"/>
    </row>
    <row r="4037" spans="2:9" ht="15.75" x14ac:dyDescent="0.25">
      <c r="B4037" s="338"/>
      <c r="C4037" s="29" t="s">
        <v>2151</v>
      </c>
      <c r="D4037" s="29" t="s">
        <v>2122</v>
      </c>
      <c r="E4037" s="31"/>
      <c r="F4037" s="31"/>
      <c r="G4037" s="31"/>
      <c r="H4037" s="31"/>
      <c r="I4037" s="31"/>
    </row>
    <row r="4038" spans="2:9" ht="15.75" x14ac:dyDescent="0.25">
      <c r="B4038" s="338"/>
      <c r="C4038" s="29" t="s">
        <v>2151</v>
      </c>
      <c r="D4038" s="29" t="s">
        <v>2124</v>
      </c>
      <c r="E4038" s="31"/>
      <c r="F4038" s="31"/>
      <c r="G4038" s="31"/>
      <c r="H4038" s="31"/>
      <c r="I4038" s="31"/>
    </row>
    <row r="4039" spans="2:9" ht="15.75" x14ac:dyDescent="0.25">
      <c r="B4039" s="338"/>
      <c r="C4039" s="29" t="s">
        <v>2151</v>
      </c>
      <c r="D4039" s="29" t="s">
        <v>2129</v>
      </c>
      <c r="E4039" s="31"/>
      <c r="F4039" s="31"/>
      <c r="G4039" s="31"/>
      <c r="H4039" s="31"/>
      <c r="I4039" s="31"/>
    </row>
    <row r="4040" spans="2:9" ht="15.75" x14ac:dyDescent="0.25">
      <c r="B4040" s="338"/>
      <c r="C4040" s="29" t="s">
        <v>2151</v>
      </c>
      <c r="D4040" s="29" t="s">
        <v>2135</v>
      </c>
      <c r="E4040" s="31"/>
      <c r="F4040" s="31"/>
      <c r="G4040" s="31"/>
      <c r="H4040" s="31"/>
      <c r="I4040" s="31"/>
    </row>
    <row r="4041" spans="2:9" ht="15.75" x14ac:dyDescent="0.25">
      <c r="B4041" s="338"/>
      <c r="C4041" s="29" t="s">
        <v>2151</v>
      </c>
      <c r="D4041" s="29" t="s">
        <v>2140</v>
      </c>
      <c r="E4041" s="31"/>
      <c r="F4041" s="31"/>
      <c r="G4041" s="31"/>
      <c r="H4041" s="31"/>
      <c r="I4041" s="31"/>
    </row>
    <row r="4042" spans="2:9" ht="15.75" x14ac:dyDescent="0.25">
      <c r="B4042" s="338"/>
      <c r="C4042" s="29" t="s">
        <v>2158</v>
      </c>
      <c r="D4042" s="29" t="s">
        <v>43</v>
      </c>
      <c r="E4042" s="31"/>
      <c r="F4042" s="31"/>
      <c r="G4042" s="31"/>
      <c r="H4042" s="31"/>
      <c r="I4042" s="31"/>
    </row>
    <row r="4043" spans="2:9" ht="15.75" x14ac:dyDescent="0.25">
      <c r="B4043" s="338"/>
      <c r="C4043" s="29" t="s">
        <v>2158</v>
      </c>
      <c r="D4043" s="29" t="s">
        <v>1953</v>
      </c>
      <c r="E4043" s="31"/>
      <c r="F4043" s="31"/>
      <c r="G4043" s="31"/>
      <c r="H4043" s="31"/>
      <c r="I4043" s="31"/>
    </row>
    <row r="4044" spans="2:9" ht="15.75" x14ac:dyDescent="0.25">
      <c r="B4044" s="338"/>
      <c r="C4044" s="29" t="s">
        <v>2158</v>
      </c>
      <c r="D4044" s="29" t="s">
        <v>1726</v>
      </c>
      <c r="E4044" s="31"/>
      <c r="F4044" s="31"/>
      <c r="G4044" s="31"/>
      <c r="H4044" s="31"/>
      <c r="I4044" s="31"/>
    </row>
    <row r="4045" spans="2:9" ht="15.75" x14ac:dyDescent="0.25">
      <c r="B4045" s="338"/>
      <c r="C4045" s="29" t="s">
        <v>2158</v>
      </c>
      <c r="D4045" s="29" t="s">
        <v>1723</v>
      </c>
      <c r="E4045" s="31"/>
      <c r="F4045" s="31"/>
      <c r="G4045" s="31"/>
      <c r="H4045" s="31"/>
      <c r="I4045" s="31"/>
    </row>
    <row r="4046" spans="2:9" ht="15.75" x14ac:dyDescent="0.25">
      <c r="B4046" s="338"/>
      <c r="C4046" s="29" t="s">
        <v>2158</v>
      </c>
      <c r="D4046" s="29" t="s">
        <v>2087</v>
      </c>
      <c r="E4046" s="31"/>
      <c r="F4046" s="31"/>
      <c r="G4046" s="31"/>
      <c r="H4046" s="31"/>
      <c r="I4046" s="31"/>
    </row>
    <row r="4047" spans="2:9" ht="15.75" x14ac:dyDescent="0.25">
      <c r="B4047" s="338"/>
      <c r="C4047" s="29" t="s">
        <v>2158</v>
      </c>
      <c r="D4047" s="29" t="s">
        <v>1830</v>
      </c>
      <c r="E4047" s="31"/>
      <c r="F4047" s="31"/>
      <c r="G4047" s="31"/>
      <c r="H4047" s="31"/>
      <c r="I4047" s="31"/>
    </row>
    <row r="4048" spans="2:9" ht="15.75" x14ac:dyDescent="0.25">
      <c r="B4048" s="338"/>
      <c r="C4048" s="29" t="s">
        <v>2158</v>
      </c>
      <c r="D4048" s="29" t="s">
        <v>1754</v>
      </c>
      <c r="E4048" s="31"/>
      <c r="F4048" s="31"/>
      <c r="G4048" s="31"/>
      <c r="H4048" s="31"/>
      <c r="I4048" s="31"/>
    </row>
    <row r="4049" spans="2:9" ht="15.75" x14ac:dyDescent="0.25">
      <c r="B4049" s="338"/>
      <c r="C4049" s="29" t="s">
        <v>2158</v>
      </c>
      <c r="D4049" s="29" t="s">
        <v>1901</v>
      </c>
      <c r="E4049" s="31"/>
      <c r="F4049" s="31"/>
      <c r="G4049" s="31"/>
      <c r="H4049" s="31"/>
      <c r="I4049" s="31"/>
    </row>
    <row r="4050" spans="2:9" ht="15.75" x14ac:dyDescent="0.25">
      <c r="B4050" s="338"/>
      <c r="C4050" s="29" t="s">
        <v>2158</v>
      </c>
      <c r="D4050" s="29" t="s">
        <v>2085</v>
      </c>
      <c r="E4050" s="31"/>
      <c r="F4050" s="31"/>
      <c r="G4050" s="31"/>
      <c r="H4050" s="31"/>
      <c r="I4050" s="31"/>
    </row>
    <row r="4051" spans="2:9" ht="15.75" x14ac:dyDescent="0.25">
      <c r="B4051" s="338"/>
      <c r="C4051" s="29" t="s">
        <v>2158</v>
      </c>
      <c r="D4051" s="29" t="s">
        <v>1951</v>
      </c>
      <c r="E4051" s="31"/>
      <c r="F4051" s="31"/>
      <c r="G4051" s="31"/>
      <c r="H4051" s="31"/>
      <c r="I4051" s="31"/>
    </row>
    <row r="4052" spans="2:9" ht="15.75" x14ac:dyDescent="0.25">
      <c r="B4052" s="338"/>
      <c r="C4052" s="29" t="s">
        <v>2158</v>
      </c>
      <c r="D4052" s="29" t="s">
        <v>2056</v>
      </c>
      <c r="E4052" s="31"/>
      <c r="F4052" s="31"/>
      <c r="G4052" s="31"/>
      <c r="H4052" s="31"/>
      <c r="I4052" s="31"/>
    </row>
    <row r="4053" spans="2:9" ht="15.75" x14ac:dyDescent="0.25">
      <c r="B4053" s="338"/>
      <c r="C4053" s="29" t="s">
        <v>2158</v>
      </c>
      <c r="D4053" s="29" t="s">
        <v>2131</v>
      </c>
      <c r="E4053" s="31"/>
      <c r="F4053" s="31"/>
      <c r="G4053" s="31"/>
      <c r="H4053" s="31"/>
      <c r="I4053" s="31"/>
    </row>
    <row r="4054" spans="2:9" ht="15.75" x14ac:dyDescent="0.25">
      <c r="B4054" s="338"/>
      <c r="C4054" s="29" t="s">
        <v>2158</v>
      </c>
      <c r="D4054" s="29" t="s">
        <v>2065</v>
      </c>
      <c r="E4054" s="31"/>
      <c r="F4054" s="31"/>
      <c r="G4054" s="31"/>
      <c r="H4054" s="31"/>
      <c r="I4054" s="31"/>
    </row>
    <row r="4055" spans="2:9" ht="15.75" x14ac:dyDescent="0.25">
      <c r="B4055" s="338"/>
      <c r="C4055" s="29" t="s">
        <v>2158</v>
      </c>
      <c r="D4055" s="29" t="s">
        <v>2090</v>
      </c>
      <c r="E4055" s="31"/>
      <c r="F4055" s="31"/>
      <c r="G4055" s="31"/>
      <c r="H4055" s="31"/>
      <c r="I4055" s="31"/>
    </row>
    <row r="4056" spans="2:9" ht="15.75" x14ac:dyDescent="0.25">
      <c r="B4056" s="338"/>
      <c r="C4056" s="29" t="s">
        <v>2158</v>
      </c>
      <c r="D4056" s="29" t="s">
        <v>1960</v>
      </c>
      <c r="E4056" s="31"/>
      <c r="F4056" s="31"/>
      <c r="G4056" s="31"/>
      <c r="H4056" s="31"/>
      <c r="I4056" s="31"/>
    </row>
    <row r="4057" spans="2:9" ht="15.75" x14ac:dyDescent="0.25">
      <c r="B4057" s="338"/>
      <c r="C4057" s="29" t="s">
        <v>2158</v>
      </c>
      <c r="D4057" s="29" t="s">
        <v>2028</v>
      </c>
      <c r="E4057" s="31"/>
      <c r="F4057" s="31"/>
      <c r="G4057" s="31"/>
      <c r="H4057" s="31"/>
      <c r="I4057" s="31"/>
    </row>
    <row r="4058" spans="2:9" ht="15.75" x14ac:dyDescent="0.25">
      <c r="B4058" s="338"/>
      <c r="C4058" s="29" t="s">
        <v>2158</v>
      </c>
      <c r="D4058" s="29" t="s">
        <v>1963</v>
      </c>
      <c r="E4058" s="31"/>
      <c r="F4058" s="31"/>
      <c r="G4058" s="31"/>
      <c r="H4058" s="31"/>
      <c r="I4058" s="31"/>
    </row>
    <row r="4059" spans="2:9" ht="15.75" x14ac:dyDescent="0.25">
      <c r="B4059" s="338"/>
      <c r="C4059" s="29" t="s">
        <v>2158</v>
      </c>
      <c r="D4059" s="29" t="s">
        <v>1965</v>
      </c>
      <c r="E4059" s="31"/>
      <c r="F4059" s="31"/>
      <c r="G4059" s="31"/>
      <c r="H4059" s="31"/>
      <c r="I4059" s="31"/>
    </row>
    <row r="4060" spans="2:9" ht="15.75" x14ac:dyDescent="0.25">
      <c r="B4060" s="338"/>
      <c r="C4060" s="29" t="s">
        <v>2158</v>
      </c>
      <c r="D4060" s="29" t="s">
        <v>1971</v>
      </c>
      <c r="E4060" s="31"/>
      <c r="F4060" s="31"/>
      <c r="G4060" s="31"/>
      <c r="H4060" s="31"/>
      <c r="I4060" s="31"/>
    </row>
    <row r="4061" spans="2:9" ht="15.75" x14ac:dyDescent="0.25">
      <c r="B4061" s="338"/>
      <c r="C4061" s="29" t="s">
        <v>2158</v>
      </c>
      <c r="D4061" s="29" t="s">
        <v>1975</v>
      </c>
      <c r="E4061" s="31"/>
      <c r="F4061" s="31"/>
      <c r="G4061" s="31"/>
      <c r="H4061" s="31"/>
      <c r="I4061" s="31"/>
    </row>
    <row r="4062" spans="2:9" ht="15.75" x14ac:dyDescent="0.25">
      <c r="B4062" s="338"/>
      <c r="C4062" s="29" t="s">
        <v>2158</v>
      </c>
      <c r="D4062" s="29" t="s">
        <v>2113</v>
      </c>
      <c r="E4062" s="31"/>
      <c r="F4062" s="31"/>
      <c r="G4062" s="31"/>
      <c r="H4062" s="31"/>
      <c r="I4062" s="31"/>
    </row>
    <row r="4063" spans="2:9" ht="15.75" x14ac:dyDescent="0.25">
      <c r="B4063" s="338"/>
      <c r="C4063" s="29" t="s">
        <v>2158</v>
      </c>
      <c r="D4063" s="29" t="s">
        <v>1980</v>
      </c>
      <c r="E4063" s="31"/>
      <c r="F4063" s="31"/>
      <c r="G4063" s="31"/>
      <c r="H4063" s="31"/>
      <c r="I4063" s="31"/>
    </row>
    <row r="4064" spans="2:9" ht="15.75" x14ac:dyDescent="0.25">
      <c r="B4064" s="338"/>
      <c r="C4064" s="29" t="s">
        <v>2158</v>
      </c>
      <c r="D4064" s="29" t="s">
        <v>1982</v>
      </c>
      <c r="E4064" s="31"/>
      <c r="F4064" s="31"/>
      <c r="G4064" s="31"/>
      <c r="H4064" s="31"/>
      <c r="I4064" s="31"/>
    </row>
    <row r="4065" spans="2:9" ht="15.75" x14ac:dyDescent="0.25">
      <c r="B4065" s="338"/>
      <c r="C4065" s="29" t="s">
        <v>2158</v>
      </c>
      <c r="D4065" s="29" t="s">
        <v>1987</v>
      </c>
      <c r="E4065" s="31"/>
      <c r="F4065" s="31"/>
      <c r="G4065" s="31"/>
      <c r="H4065" s="31"/>
      <c r="I4065" s="31"/>
    </row>
    <row r="4066" spans="2:9" ht="15.75" x14ac:dyDescent="0.25">
      <c r="B4066" s="338"/>
      <c r="C4066" s="29" t="s">
        <v>2158</v>
      </c>
      <c r="D4066" s="29" t="s">
        <v>1990</v>
      </c>
      <c r="E4066" s="31"/>
      <c r="F4066" s="31"/>
      <c r="G4066" s="31"/>
      <c r="H4066" s="31"/>
      <c r="I4066" s="31"/>
    </row>
    <row r="4067" spans="2:9" ht="15.75" x14ac:dyDescent="0.25">
      <c r="B4067" s="338"/>
      <c r="C4067" s="29" t="s">
        <v>2158</v>
      </c>
      <c r="D4067" s="29" t="s">
        <v>2115</v>
      </c>
      <c r="E4067" s="31"/>
      <c r="F4067" s="31"/>
      <c r="G4067" s="31"/>
      <c r="H4067" s="31"/>
      <c r="I4067" s="31"/>
    </row>
    <row r="4068" spans="2:9" ht="15.75" x14ac:dyDescent="0.25">
      <c r="B4068" s="338"/>
      <c r="C4068" s="29" t="s">
        <v>2158</v>
      </c>
      <c r="D4068" s="29" t="s">
        <v>1992</v>
      </c>
      <c r="E4068" s="31"/>
      <c r="F4068" s="31"/>
      <c r="G4068" s="31"/>
      <c r="H4068" s="31"/>
      <c r="I4068" s="31"/>
    </row>
    <row r="4069" spans="2:9" ht="15.75" x14ac:dyDescent="0.25">
      <c r="B4069" s="338"/>
      <c r="C4069" s="29" t="s">
        <v>2158</v>
      </c>
      <c r="D4069" s="29" t="s">
        <v>1997</v>
      </c>
      <c r="E4069" s="31"/>
      <c r="F4069" s="31"/>
      <c r="G4069" s="31"/>
      <c r="H4069" s="31"/>
      <c r="I4069" s="31"/>
    </row>
    <row r="4070" spans="2:9" ht="15.75" x14ac:dyDescent="0.25">
      <c r="B4070" s="338"/>
      <c r="C4070" s="29" t="s">
        <v>2158</v>
      </c>
      <c r="D4070" s="29" t="s">
        <v>2000</v>
      </c>
      <c r="E4070" s="31"/>
      <c r="F4070" s="31"/>
      <c r="G4070" s="31"/>
      <c r="H4070" s="31"/>
      <c r="I4070" s="31"/>
    </row>
    <row r="4071" spans="2:9" ht="15.75" x14ac:dyDescent="0.25">
      <c r="B4071" s="338"/>
      <c r="C4071" s="29" t="s">
        <v>2158</v>
      </c>
      <c r="D4071" s="29" t="s">
        <v>2002</v>
      </c>
      <c r="E4071" s="31"/>
      <c r="F4071" s="31"/>
      <c r="G4071" s="31"/>
      <c r="H4071" s="31"/>
      <c r="I4071" s="31"/>
    </row>
    <row r="4072" spans="2:9" ht="15.75" x14ac:dyDescent="0.25">
      <c r="B4072" s="338"/>
      <c r="C4072" s="29" t="s">
        <v>2158</v>
      </c>
      <c r="D4072" s="29" t="s">
        <v>2004</v>
      </c>
      <c r="E4072" s="31"/>
      <c r="F4072" s="31"/>
      <c r="G4072" s="31"/>
      <c r="H4072" s="31"/>
      <c r="I4072" s="31"/>
    </row>
    <row r="4073" spans="2:9" ht="15.75" x14ac:dyDescent="0.25">
      <c r="B4073" s="338"/>
      <c r="C4073" s="29" t="s">
        <v>2158</v>
      </c>
      <c r="D4073" s="29" t="s">
        <v>2006</v>
      </c>
      <c r="E4073" s="31"/>
      <c r="F4073" s="31"/>
      <c r="G4073" s="31"/>
      <c r="H4073" s="31"/>
      <c r="I4073" s="31"/>
    </row>
    <row r="4074" spans="2:9" ht="15.75" x14ac:dyDescent="0.25">
      <c r="B4074" s="338"/>
      <c r="C4074" s="29" t="s">
        <v>2158</v>
      </c>
      <c r="D4074" s="29" t="s">
        <v>2133</v>
      </c>
      <c r="E4074" s="31"/>
      <c r="F4074" s="31"/>
      <c r="G4074" s="31"/>
      <c r="H4074" s="31"/>
      <c r="I4074" s="31"/>
    </row>
    <row r="4075" spans="2:9" ht="15.75" x14ac:dyDescent="0.25">
      <c r="B4075" s="338"/>
      <c r="C4075" s="29" t="s">
        <v>2158</v>
      </c>
      <c r="D4075" s="29" t="s">
        <v>2137</v>
      </c>
      <c r="E4075" s="31"/>
      <c r="F4075" s="31"/>
      <c r="G4075" s="31"/>
      <c r="H4075" s="31"/>
      <c r="I4075" s="31"/>
    </row>
    <row r="4076" spans="2:9" ht="15.75" x14ac:dyDescent="0.25">
      <c r="B4076" s="338"/>
      <c r="C4076" s="29" t="s">
        <v>2158</v>
      </c>
      <c r="D4076" s="29" t="s">
        <v>2015</v>
      </c>
      <c r="E4076" s="31"/>
      <c r="F4076" s="31"/>
      <c r="G4076" s="31"/>
      <c r="H4076" s="31"/>
      <c r="I4076" s="31"/>
    </row>
    <row r="4077" spans="2:9" ht="15.75" x14ac:dyDescent="0.25">
      <c r="B4077" s="338"/>
      <c r="C4077" s="29" t="s">
        <v>2158</v>
      </c>
      <c r="D4077" s="29" t="s">
        <v>2017</v>
      </c>
      <c r="E4077" s="31"/>
      <c r="F4077" s="31"/>
      <c r="G4077" s="31"/>
      <c r="H4077" s="31"/>
      <c r="I4077" s="31"/>
    </row>
    <row r="4078" spans="2:9" ht="15.75" x14ac:dyDescent="0.25">
      <c r="B4078" s="338"/>
      <c r="C4078" s="29" t="s">
        <v>2158</v>
      </c>
      <c r="D4078" s="29" t="s">
        <v>2019</v>
      </c>
      <c r="E4078" s="31"/>
      <c r="F4078" s="31"/>
      <c r="G4078" s="31"/>
      <c r="H4078" s="31"/>
      <c r="I4078" s="31"/>
    </row>
    <row r="4079" spans="2:9" ht="15.75" x14ac:dyDescent="0.25">
      <c r="B4079" s="338"/>
      <c r="C4079" s="29" t="s">
        <v>2158</v>
      </c>
      <c r="D4079" s="29" t="s">
        <v>2021</v>
      </c>
      <c r="E4079" s="31"/>
      <c r="F4079" s="31"/>
      <c r="G4079" s="31"/>
      <c r="H4079" s="31"/>
      <c r="I4079" s="31"/>
    </row>
    <row r="4080" spans="2:9" ht="15.75" x14ac:dyDescent="0.25">
      <c r="B4080" s="338"/>
      <c r="C4080" s="29" t="s">
        <v>2158</v>
      </c>
      <c r="D4080" s="29" t="s">
        <v>2030</v>
      </c>
      <c r="E4080" s="31"/>
      <c r="F4080" s="31"/>
      <c r="G4080" s="31"/>
      <c r="H4080" s="31"/>
      <c r="I4080" s="31"/>
    </row>
    <row r="4081" spans="2:9" ht="15.75" x14ac:dyDescent="0.25">
      <c r="B4081" s="338"/>
      <c r="C4081" s="29" t="s">
        <v>2158</v>
      </c>
      <c r="D4081" s="29" t="s">
        <v>2032</v>
      </c>
      <c r="E4081" s="31"/>
      <c r="F4081" s="31"/>
      <c r="G4081" s="31"/>
      <c r="H4081" s="31"/>
      <c r="I4081" s="31"/>
    </row>
    <row r="4082" spans="2:9" ht="15.75" x14ac:dyDescent="0.25">
      <c r="B4082" s="338"/>
      <c r="C4082" s="29" t="s">
        <v>2158</v>
      </c>
      <c r="D4082" s="29" t="s">
        <v>2034</v>
      </c>
      <c r="E4082" s="31"/>
      <c r="F4082" s="31"/>
      <c r="G4082" s="31"/>
      <c r="H4082" s="31"/>
      <c r="I4082" s="31"/>
    </row>
    <row r="4083" spans="2:9" ht="15.75" x14ac:dyDescent="0.25">
      <c r="B4083" s="338"/>
      <c r="C4083" s="29" t="s">
        <v>2158</v>
      </c>
      <c r="D4083" s="29" t="s">
        <v>2036</v>
      </c>
      <c r="E4083" s="31"/>
      <c r="F4083" s="31"/>
      <c r="G4083" s="31"/>
      <c r="H4083" s="31"/>
      <c r="I4083" s="31"/>
    </row>
    <row r="4084" spans="2:9" ht="15.75" x14ac:dyDescent="0.25">
      <c r="B4084" s="338"/>
      <c r="C4084" s="29" t="s">
        <v>2158</v>
      </c>
      <c r="D4084" s="29" t="s">
        <v>2038</v>
      </c>
      <c r="E4084" s="31"/>
      <c r="F4084" s="31"/>
      <c r="G4084" s="31"/>
      <c r="H4084" s="31"/>
      <c r="I4084" s="31"/>
    </row>
    <row r="4085" spans="2:9" ht="15.75" x14ac:dyDescent="0.25">
      <c r="B4085" s="338"/>
      <c r="C4085" s="29" t="s">
        <v>2158</v>
      </c>
      <c r="D4085" s="29" t="s">
        <v>2040</v>
      </c>
      <c r="E4085" s="31"/>
      <c r="F4085" s="31"/>
      <c r="G4085" s="31"/>
      <c r="H4085" s="31"/>
      <c r="I4085" s="31"/>
    </row>
    <row r="4086" spans="2:9" ht="15.75" x14ac:dyDescent="0.25">
      <c r="B4086" s="338"/>
      <c r="C4086" s="29" t="s">
        <v>2158</v>
      </c>
      <c r="D4086" s="29" t="s">
        <v>2043</v>
      </c>
      <c r="E4086" s="31"/>
      <c r="F4086" s="31"/>
      <c r="G4086" s="31"/>
      <c r="H4086" s="31"/>
      <c r="I4086" s="31"/>
    </row>
    <row r="4087" spans="2:9" ht="15.75" x14ac:dyDescent="0.25">
      <c r="B4087" s="338"/>
      <c r="C4087" s="29" t="s">
        <v>2158</v>
      </c>
      <c r="D4087" s="29" t="s">
        <v>2059</v>
      </c>
      <c r="E4087" s="31"/>
      <c r="F4087" s="31"/>
      <c r="G4087" s="31"/>
      <c r="H4087" s="31"/>
      <c r="I4087" s="31"/>
    </row>
    <row r="4088" spans="2:9" ht="15.75" x14ac:dyDescent="0.25">
      <c r="B4088" s="338"/>
      <c r="C4088" s="29" t="s">
        <v>2158</v>
      </c>
      <c r="D4088" s="29" t="s">
        <v>2061</v>
      </c>
      <c r="E4088" s="31"/>
      <c r="F4088" s="31"/>
      <c r="G4088" s="31"/>
      <c r="H4088" s="31"/>
      <c r="I4088" s="31"/>
    </row>
    <row r="4089" spans="2:9" ht="15.75" x14ac:dyDescent="0.25">
      <c r="B4089" s="338"/>
      <c r="C4089" s="29" t="s">
        <v>2158</v>
      </c>
      <c r="D4089" s="29" t="s">
        <v>2063</v>
      </c>
      <c r="E4089" s="31"/>
      <c r="F4089" s="31"/>
      <c r="G4089" s="31"/>
      <c r="H4089" s="31"/>
      <c r="I4089" s="31"/>
    </row>
    <row r="4090" spans="2:9" ht="15.75" x14ac:dyDescent="0.25">
      <c r="B4090" s="338"/>
      <c r="C4090" s="29" t="s">
        <v>2158</v>
      </c>
      <c r="D4090" s="29" t="s">
        <v>2067</v>
      </c>
      <c r="E4090" s="31"/>
      <c r="F4090" s="31"/>
      <c r="G4090" s="31"/>
      <c r="H4090" s="31"/>
      <c r="I4090" s="31"/>
    </row>
    <row r="4091" spans="2:9" ht="15.75" x14ac:dyDescent="0.25">
      <c r="B4091" s="338"/>
      <c r="C4091" s="29" t="s">
        <v>2158</v>
      </c>
      <c r="D4091" s="29" t="s">
        <v>2069</v>
      </c>
      <c r="E4091" s="31"/>
      <c r="F4091" s="31"/>
      <c r="G4091" s="31"/>
      <c r="H4091" s="31"/>
      <c r="I4091" s="31"/>
    </row>
    <row r="4092" spans="2:9" ht="15.75" x14ac:dyDescent="0.25">
      <c r="B4092" s="338"/>
      <c r="C4092" s="29" t="s">
        <v>2158</v>
      </c>
      <c r="D4092" s="29" t="s">
        <v>2071</v>
      </c>
      <c r="E4092" s="31"/>
      <c r="F4092" s="31"/>
      <c r="G4092" s="31"/>
      <c r="H4092" s="31"/>
      <c r="I4092" s="31"/>
    </row>
    <row r="4093" spans="2:9" ht="15.75" x14ac:dyDescent="0.25">
      <c r="B4093" s="338"/>
      <c r="C4093" s="29" t="s">
        <v>2158</v>
      </c>
      <c r="D4093" s="29" t="s">
        <v>2073</v>
      </c>
      <c r="E4093" s="31"/>
      <c r="F4093" s="31"/>
      <c r="G4093" s="31"/>
      <c r="H4093" s="31"/>
      <c r="I4093" s="31"/>
    </row>
    <row r="4094" spans="2:9" ht="15.75" x14ac:dyDescent="0.25">
      <c r="B4094" s="338"/>
      <c r="C4094" s="29" t="s">
        <v>2158</v>
      </c>
      <c r="D4094" s="29" t="s">
        <v>2075</v>
      </c>
      <c r="E4094" s="31"/>
      <c r="F4094" s="31"/>
      <c r="G4094" s="31"/>
      <c r="H4094" s="31"/>
      <c r="I4094" s="31"/>
    </row>
    <row r="4095" spans="2:9" ht="15.75" x14ac:dyDescent="0.25">
      <c r="B4095" s="338"/>
      <c r="C4095" s="29" t="s">
        <v>2158</v>
      </c>
      <c r="D4095" s="29" t="s">
        <v>2077</v>
      </c>
      <c r="E4095" s="31"/>
      <c r="F4095" s="31"/>
      <c r="G4095" s="31"/>
      <c r="H4095" s="31"/>
      <c r="I4095" s="31"/>
    </row>
    <row r="4096" spans="2:9" ht="15.75" x14ac:dyDescent="0.25">
      <c r="B4096" s="338"/>
      <c r="C4096" s="29" t="s">
        <v>2158</v>
      </c>
      <c r="D4096" s="29" t="s">
        <v>2079</v>
      </c>
      <c r="E4096" s="31"/>
      <c r="F4096" s="31"/>
      <c r="G4096" s="31"/>
      <c r="H4096" s="31"/>
      <c r="I4096" s="31"/>
    </row>
    <row r="4097" spans="2:9" ht="15.75" x14ac:dyDescent="0.25">
      <c r="B4097" s="338"/>
      <c r="C4097" s="29" t="s">
        <v>2158</v>
      </c>
      <c r="D4097" s="29" t="s">
        <v>2082</v>
      </c>
      <c r="E4097" s="31"/>
      <c r="F4097" s="31"/>
      <c r="G4097" s="31"/>
      <c r="H4097" s="31"/>
      <c r="I4097" s="31"/>
    </row>
    <row r="4098" spans="2:9" ht="15.75" x14ac:dyDescent="0.25">
      <c r="B4098" s="338"/>
      <c r="C4098" s="29" t="s">
        <v>2158</v>
      </c>
      <c r="D4098" s="29" t="s">
        <v>2084</v>
      </c>
      <c r="E4098" s="31"/>
      <c r="F4098" s="31"/>
      <c r="G4098" s="31"/>
      <c r="H4098" s="31"/>
      <c r="I4098" s="31"/>
    </row>
    <row r="4099" spans="2:9" ht="15.75" x14ac:dyDescent="0.25">
      <c r="B4099" s="338"/>
      <c r="C4099" s="29" t="s">
        <v>2158</v>
      </c>
      <c r="D4099" s="29" t="s">
        <v>2089</v>
      </c>
      <c r="E4099" s="31"/>
      <c r="F4099" s="31"/>
      <c r="G4099" s="31"/>
      <c r="H4099" s="31"/>
      <c r="I4099" s="31"/>
    </row>
    <row r="4100" spans="2:9" ht="15.75" x14ac:dyDescent="0.25">
      <c r="B4100" s="338"/>
      <c r="C4100" s="29" t="s">
        <v>2158</v>
      </c>
      <c r="D4100" s="29" t="s">
        <v>2119</v>
      </c>
      <c r="E4100" s="31"/>
      <c r="F4100" s="31"/>
      <c r="G4100" s="31"/>
      <c r="H4100" s="31"/>
      <c r="I4100" s="31"/>
    </row>
    <row r="4101" spans="2:9" ht="15.75" x14ac:dyDescent="0.25">
      <c r="B4101" s="338"/>
      <c r="C4101" s="29" t="s">
        <v>2158</v>
      </c>
      <c r="D4101" s="29" t="s">
        <v>2122</v>
      </c>
      <c r="E4101" s="31"/>
      <c r="F4101" s="31"/>
      <c r="G4101" s="31"/>
      <c r="H4101" s="31"/>
      <c r="I4101" s="31"/>
    </row>
    <row r="4102" spans="2:9" ht="15.75" x14ac:dyDescent="0.25">
      <c r="B4102" s="338"/>
      <c r="C4102" s="29" t="s">
        <v>2158</v>
      </c>
      <c r="D4102" s="29" t="s">
        <v>2124</v>
      </c>
      <c r="E4102" s="31"/>
      <c r="F4102" s="31"/>
      <c r="G4102" s="31"/>
      <c r="H4102" s="31"/>
      <c r="I4102" s="31"/>
    </row>
    <row r="4103" spans="2:9" ht="15.75" x14ac:dyDescent="0.25">
      <c r="B4103" s="338"/>
      <c r="C4103" s="29" t="s">
        <v>2158</v>
      </c>
      <c r="D4103" s="29" t="s">
        <v>2129</v>
      </c>
      <c r="E4103" s="31"/>
      <c r="F4103" s="31"/>
      <c r="G4103" s="31"/>
      <c r="H4103" s="31"/>
      <c r="I4103" s="31"/>
    </row>
    <row r="4104" spans="2:9" ht="15.75" x14ac:dyDescent="0.25">
      <c r="B4104" s="338"/>
      <c r="C4104" s="29" t="s">
        <v>2158</v>
      </c>
      <c r="D4104" s="29" t="s">
        <v>2135</v>
      </c>
      <c r="E4104" s="31"/>
      <c r="F4104" s="31"/>
      <c r="G4104" s="31"/>
      <c r="H4104" s="31"/>
      <c r="I4104" s="31"/>
    </row>
    <row r="4105" spans="2:9" ht="15.75" x14ac:dyDescent="0.25">
      <c r="B4105" s="338"/>
      <c r="C4105" s="29" t="s">
        <v>2158</v>
      </c>
      <c r="D4105" s="29" t="s">
        <v>2140</v>
      </c>
      <c r="E4105" s="31"/>
      <c r="F4105" s="31"/>
      <c r="G4105" s="31"/>
      <c r="H4105" s="31"/>
      <c r="I4105" s="31"/>
    </row>
    <row r="4106" spans="2:9" ht="15.75" x14ac:dyDescent="0.25">
      <c r="B4106" s="338"/>
      <c r="C4106" s="29" t="s">
        <v>2159</v>
      </c>
      <c r="D4106" s="29" t="s">
        <v>43</v>
      </c>
      <c r="E4106" s="31"/>
      <c r="F4106" s="31"/>
      <c r="G4106" s="31"/>
      <c r="H4106" s="31"/>
      <c r="I4106" s="31"/>
    </row>
    <row r="4107" spans="2:9" ht="15.75" x14ac:dyDescent="0.25">
      <c r="B4107" s="338"/>
      <c r="C4107" s="29" t="s">
        <v>2159</v>
      </c>
      <c r="D4107" s="29" t="s">
        <v>1953</v>
      </c>
      <c r="E4107" s="31"/>
      <c r="F4107" s="31"/>
      <c r="G4107" s="31"/>
      <c r="H4107" s="31"/>
      <c r="I4107" s="31"/>
    </row>
    <row r="4108" spans="2:9" ht="15.75" x14ac:dyDescent="0.25">
      <c r="B4108" s="338"/>
      <c r="C4108" s="29" t="s">
        <v>2159</v>
      </c>
      <c r="D4108" s="29" t="s">
        <v>1726</v>
      </c>
      <c r="E4108" s="31"/>
      <c r="F4108" s="31"/>
      <c r="G4108" s="31"/>
      <c r="H4108" s="31"/>
      <c r="I4108" s="31"/>
    </row>
    <row r="4109" spans="2:9" ht="15.75" x14ac:dyDescent="0.25">
      <c r="B4109" s="338"/>
      <c r="C4109" s="29" t="s">
        <v>2159</v>
      </c>
      <c r="D4109" s="29" t="s">
        <v>1723</v>
      </c>
      <c r="E4109" s="31"/>
      <c r="F4109" s="31"/>
      <c r="G4109" s="31"/>
      <c r="H4109" s="31"/>
      <c r="I4109" s="31"/>
    </row>
    <row r="4110" spans="2:9" ht="15.75" x14ac:dyDescent="0.25">
      <c r="B4110" s="338"/>
      <c r="C4110" s="29" t="s">
        <v>2159</v>
      </c>
      <c r="D4110" s="29" t="s">
        <v>2087</v>
      </c>
      <c r="E4110" s="31"/>
      <c r="F4110" s="31"/>
      <c r="G4110" s="31"/>
      <c r="H4110" s="31"/>
      <c r="I4110" s="31"/>
    </row>
    <row r="4111" spans="2:9" ht="15.75" x14ac:dyDescent="0.25">
      <c r="B4111" s="338"/>
      <c r="C4111" s="29" t="s">
        <v>2159</v>
      </c>
      <c r="D4111" s="29" t="s">
        <v>1830</v>
      </c>
      <c r="E4111" s="31"/>
      <c r="F4111" s="31"/>
      <c r="G4111" s="31"/>
      <c r="H4111" s="31"/>
      <c r="I4111" s="31"/>
    </row>
    <row r="4112" spans="2:9" ht="15.75" x14ac:dyDescent="0.25">
      <c r="B4112" s="338"/>
      <c r="C4112" s="29" t="s">
        <v>2159</v>
      </c>
      <c r="D4112" s="29" t="s">
        <v>1754</v>
      </c>
      <c r="E4112" s="31"/>
      <c r="F4112" s="31"/>
      <c r="G4112" s="31"/>
      <c r="H4112" s="31"/>
      <c r="I4112" s="31"/>
    </row>
    <row r="4113" spans="2:9" ht="15.75" x14ac:dyDescent="0.25">
      <c r="B4113" s="338"/>
      <c r="C4113" s="29" t="s">
        <v>2159</v>
      </c>
      <c r="D4113" s="29" t="s">
        <v>1901</v>
      </c>
      <c r="E4113" s="31"/>
      <c r="F4113" s="31"/>
      <c r="G4113" s="31"/>
      <c r="H4113" s="31"/>
      <c r="I4113" s="31"/>
    </row>
    <row r="4114" spans="2:9" ht="15.75" x14ac:dyDescent="0.25">
      <c r="B4114" s="338"/>
      <c r="C4114" s="29" t="s">
        <v>2159</v>
      </c>
      <c r="D4114" s="29" t="s">
        <v>2085</v>
      </c>
      <c r="E4114" s="31"/>
      <c r="F4114" s="31"/>
      <c r="G4114" s="31"/>
      <c r="H4114" s="31"/>
      <c r="I4114" s="31"/>
    </row>
    <row r="4115" spans="2:9" ht="15.75" x14ac:dyDescent="0.25">
      <c r="B4115" s="338"/>
      <c r="C4115" s="29" t="s">
        <v>2159</v>
      </c>
      <c r="D4115" s="29" t="s">
        <v>1951</v>
      </c>
      <c r="E4115" s="31"/>
      <c r="F4115" s="31"/>
      <c r="G4115" s="31"/>
      <c r="H4115" s="31"/>
      <c r="I4115" s="31"/>
    </row>
    <row r="4116" spans="2:9" ht="15.75" x14ac:dyDescent="0.25">
      <c r="B4116" s="338"/>
      <c r="C4116" s="29" t="s">
        <v>2159</v>
      </c>
      <c r="D4116" s="29" t="s">
        <v>2056</v>
      </c>
      <c r="E4116" s="31"/>
      <c r="F4116" s="31"/>
      <c r="G4116" s="31"/>
      <c r="H4116" s="31"/>
      <c r="I4116" s="31"/>
    </row>
    <row r="4117" spans="2:9" ht="15.75" x14ac:dyDescent="0.25">
      <c r="B4117" s="338"/>
      <c r="C4117" s="29" t="s">
        <v>2159</v>
      </c>
      <c r="D4117" s="29" t="s">
        <v>2131</v>
      </c>
      <c r="E4117" s="31"/>
      <c r="F4117" s="31"/>
      <c r="G4117" s="31"/>
      <c r="H4117" s="31"/>
      <c r="I4117" s="31"/>
    </row>
    <row r="4118" spans="2:9" ht="15.75" x14ac:dyDescent="0.25">
      <c r="B4118" s="338"/>
      <c r="C4118" s="29" t="s">
        <v>2159</v>
      </c>
      <c r="D4118" s="29" t="s">
        <v>2065</v>
      </c>
      <c r="E4118" s="31"/>
      <c r="F4118" s="31"/>
      <c r="G4118" s="31"/>
      <c r="H4118" s="31"/>
      <c r="I4118" s="31"/>
    </row>
    <row r="4119" spans="2:9" ht="15.75" x14ac:dyDescent="0.25">
      <c r="B4119" s="338"/>
      <c r="C4119" s="29" t="s">
        <v>2159</v>
      </c>
      <c r="D4119" s="29" t="s">
        <v>2090</v>
      </c>
      <c r="E4119" s="31"/>
      <c r="F4119" s="31"/>
      <c r="G4119" s="31"/>
      <c r="H4119" s="31"/>
      <c r="I4119" s="31"/>
    </row>
    <row r="4120" spans="2:9" ht="15.75" x14ac:dyDescent="0.25">
      <c r="B4120" s="338"/>
      <c r="C4120" s="29" t="s">
        <v>2159</v>
      </c>
      <c r="D4120" s="29" t="s">
        <v>1960</v>
      </c>
      <c r="E4120" s="31"/>
      <c r="F4120" s="31"/>
      <c r="G4120" s="31"/>
      <c r="H4120" s="31"/>
      <c r="I4120" s="31"/>
    </row>
    <row r="4121" spans="2:9" ht="15.75" x14ac:dyDescent="0.25">
      <c r="B4121" s="338"/>
      <c r="C4121" s="29" t="s">
        <v>2159</v>
      </c>
      <c r="D4121" s="29" t="s">
        <v>2028</v>
      </c>
      <c r="E4121" s="31"/>
      <c r="F4121" s="31"/>
      <c r="G4121" s="31"/>
      <c r="H4121" s="31"/>
      <c r="I4121" s="31"/>
    </row>
    <row r="4122" spans="2:9" ht="15.75" x14ac:dyDescent="0.25">
      <c r="B4122" s="338"/>
      <c r="C4122" s="29" t="s">
        <v>2159</v>
      </c>
      <c r="D4122" s="29" t="s">
        <v>1963</v>
      </c>
      <c r="E4122" s="31"/>
      <c r="F4122" s="31"/>
      <c r="G4122" s="31"/>
      <c r="H4122" s="31"/>
      <c r="I4122" s="31"/>
    </row>
    <row r="4123" spans="2:9" ht="15.75" x14ac:dyDescent="0.25">
      <c r="B4123" s="338"/>
      <c r="C4123" s="29" t="s">
        <v>2159</v>
      </c>
      <c r="D4123" s="29" t="s">
        <v>1965</v>
      </c>
      <c r="E4123" s="31"/>
      <c r="F4123" s="31"/>
      <c r="G4123" s="31"/>
      <c r="H4123" s="31"/>
      <c r="I4123" s="31"/>
    </row>
    <row r="4124" spans="2:9" ht="15.75" x14ac:dyDescent="0.25">
      <c r="B4124" s="338"/>
      <c r="C4124" s="29" t="s">
        <v>2159</v>
      </c>
      <c r="D4124" s="29" t="s">
        <v>1971</v>
      </c>
      <c r="E4124" s="31"/>
      <c r="F4124" s="31"/>
      <c r="G4124" s="31"/>
      <c r="H4124" s="31"/>
      <c r="I4124" s="31"/>
    </row>
    <row r="4125" spans="2:9" ht="15.75" x14ac:dyDescent="0.25">
      <c r="B4125" s="338"/>
      <c r="C4125" s="29" t="s">
        <v>2159</v>
      </c>
      <c r="D4125" s="29" t="s">
        <v>1975</v>
      </c>
      <c r="E4125" s="31"/>
      <c r="F4125" s="31"/>
      <c r="G4125" s="31"/>
      <c r="H4125" s="31"/>
      <c r="I4125" s="31"/>
    </row>
    <row r="4126" spans="2:9" ht="15.75" x14ac:dyDescent="0.25">
      <c r="B4126" s="338"/>
      <c r="C4126" s="29" t="s">
        <v>2159</v>
      </c>
      <c r="D4126" s="29" t="s">
        <v>2113</v>
      </c>
      <c r="E4126" s="31"/>
      <c r="F4126" s="31"/>
      <c r="G4126" s="31"/>
      <c r="H4126" s="31"/>
      <c r="I4126" s="31"/>
    </row>
    <row r="4127" spans="2:9" ht="15.75" x14ac:dyDescent="0.25">
      <c r="B4127" s="338"/>
      <c r="C4127" s="29" t="s">
        <v>2159</v>
      </c>
      <c r="D4127" s="29" t="s">
        <v>1980</v>
      </c>
      <c r="E4127" s="31"/>
      <c r="F4127" s="31"/>
      <c r="G4127" s="31"/>
      <c r="H4127" s="31"/>
      <c r="I4127" s="31"/>
    </row>
    <row r="4128" spans="2:9" ht="15.75" x14ac:dyDescent="0.25">
      <c r="B4128" s="338"/>
      <c r="C4128" s="29" t="s">
        <v>2159</v>
      </c>
      <c r="D4128" s="29" t="s">
        <v>1982</v>
      </c>
      <c r="E4128" s="31"/>
      <c r="F4128" s="31"/>
      <c r="G4128" s="31"/>
      <c r="H4128" s="31"/>
      <c r="I4128" s="31"/>
    </row>
    <row r="4129" spans="2:9" ht="15.75" x14ac:dyDescent="0.25">
      <c r="B4129" s="338"/>
      <c r="C4129" s="29" t="s">
        <v>2159</v>
      </c>
      <c r="D4129" s="29" t="s">
        <v>1987</v>
      </c>
      <c r="E4129" s="31"/>
      <c r="F4129" s="31"/>
      <c r="G4129" s="31"/>
      <c r="H4129" s="31"/>
      <c r="I4129" s="31"/>
    </row>
    <row r="4130" spans="2:9" ht="15.75" x14ac:dyDescent="0.25">
      <c r="B4130" s="338"/>
      <c r="C4130" s="29" t="s">
        <v>2159</v>
      </c>
      <c r="D4130" s="29" t="s">
        <v>1990</v>
      </c>
      <c r="E4130" s="31"/>
      <c r="F4130" s="31"/>
      <c r="G4130" s="31"/>
      <c r="H4130" s="31"/>
      <c r="I4130" s="31"/>
    </row>
    <row r="4131" spans="2:9" ht="15.75" x14ac:dyDescent="0.25">
      <c r="B4131" s="338"/>
      <c r="C4131" s="29" t="s">
        <v>2159</v>
      </c>
      <c r="D4131" s="29" t="s">
        <v>2115</v>
      </c>
      <c r="E4131" s="31"/>
      <c r="F4131" s="31"/>
      <c r="G4131" s="31"/>
      <c r="H4131" s="31"/>
      <c r="I4131" s="31"/>
    </row>
    <row r="4132" spans="2:9" ht="15.75" x14ac:dyDescent="0.25">
      <c r="B4132" s="338"/>
      <c r="C4132" s="29" t="s">
        <v>2159</v>
      </c>
      <c r="D4132" s="29" t="s">
        <v>1992</v>
      </c>
      <c r="E4132" s="31"/>
      <c r="F4132" s="31"/>
      <c r="G4132" s="31"/>
      <c r="H4132" s="31"/>
      <c r="I4132" s="31"/>
    </row>
    <row r="4133" spans="2:9" ht="15.75" x14ac:dyDescent="0.25">
      <c r="B4133" s="338"/>
      <c r="C4133" s="29" t="s">
        <v>2159</v>
      </c>
      <c r="D4133" s="29" t="s">
        <v>1997</v>
      </c>
      <c r="E4133" s="31"/>
      <c r="F4133" s="31"/>
      <c r="G4133" s="31"/>
      <c r="H4133" s="31"/>
      <c r="I4133" s="31"/>
    </row>
    <row r="4134" spans="2:9" ht="15.75" x14ac:dyDescent="0.25">
      <c r="B4134" s="338"/>
      <c r="C4134" s="29" t="s">
        <v>2159</v>
      </c>
      <c r="D4134" s="29" t="s">
        <v>2000</v>
      </c>
      <c r="E4134" s="31"/>
      <c r="F4134" s="31"/>
      <c r="G4134" s="31"/>
      <c r="H4134" s="31"/>
      <c r="I4134" s="31"/>
    </row>
    <row r="4135" spans="2:9" ht="15.75" x14ac:dyDescent="0.25">
      <c r="B4135" s="338"/>
      <c r="C4135" s="29" t="s">
        <v>2159</v>
      </c>
      <c r="D4135" s="29" t="s">
        <v>2002</v>
      </c>
      <c r="E4135" s="31"/>
      <c r="F4135" s="31"/>
      <c r="G4135" s="31"/>
      <c r="H4135" s="31"/>
      <c r="I4135" s="31"/>
    </row>
    <row r="4136" spans="2:9" ht="15.75" x14ac:dyDescent="0.25">
      <c r="B4136" s="338"/>
      <c r="C4136" s="29" t="s">
        <v>2159</v>
      </c>
      <c r="D4136" s="29" t="s">
        <v>2004</v>
      </c>
      <c r="E4136" s="31"/>
      <c r="F4136" s="31"/>
      <c r="G4136" s="31"/>
      <c r="H4136" s="31"/>
      <c r="I4136" s="31"/>
    </row>
    <row r="4137" spans="2:9" ht="15.75" x14ac:dyDescent="0.25">
      <c r="B4137" s="338"/>
      <c r="C4137" s="29" t="s">
        <v>2159</v>
      </c>
      <c r="D4137" s="29" t="s">
        <v>2006</v>
      </c>
      <c r="E4137" s="31"/>
      <c r="F4137" s="31"/>
      <c r="G4137" s="31"/>
      <c r="H4137" s="31"/>
      <c r="I4137" s="31"/>
    </row>
    <row r="4138" spans="2:9" ht="15.75" x14ac:dyDescent="0.25">
      <c r="B4138" s="338"/>
      <c r="C4138" s="29" t="s">
        <v>2159</v>
      </c>
      <c r="D4138" s="29" t="s">
        <v>2133</v>
      </c>
      <c r="E4138" s="31"/>
      <c r="F4138" s="31"/>
      <c r="G4138" s="31"/>
      <c r="H4138" s="31"/>
      <c r="I4138" s="31"/>
    </row>
    <row r="4139" spans="2:9" ht="15.75" x14ac:dyDescent="0.25">
      <c r="B4139" s="338"/>
      <c r="C4139" s="29" t="s">
        <v>2159</v>
      </c>
      <c r="D4139" s="29" t="s">
        <v>2137</v>
      </c>
      <c r="E4139" s="31"/>
      <c r="F4139" s="31"/>
      <c r="G4139" s="31"/>
      <c r="H4139" s="31"/>
      <c r="I4139" s="31"/>
    </row>
    <row r="4140" spans="2:9" ht="15.75" x14ac:dyDescent="0.25">
      <c r="B4140" s="338"/>
      <c r="C4140" s="29" t="s">
        <v>2159</v>
      </c>
      <c r="D4140" s="29" t="s">
        <v>2015</v>
      </c>
      <c r="E4140" s="31"/>
      <c r="F4140" s="31"/>
      <c r="G4140" s="31"/>
      <c r="H4140" s="31"/>
      <c r="I4140" s="31"/>
    </row>
    <row r="4141" spans="2:9" ht="15.75" x14ac:dyDescent="0.25">
      <c r="B4141" s="338"/>
      <c r="C4141" s="29" t="s">
        <v>2159</v>
      </c>
      <c r="D4141" s="29" t="s">
        <v>2017</v>
      </c>
      <c r="E4141" s="31"/>
      <c r="F4141" s="31"/>
      <c r="G4141" s="31"/>
      <c r="H4141" s="31"/>
      <c r="I4141" s="31"/>
    </row>
    <row r="4142" spans="2:9" ht="15.75" x14ac:dyDescent="0.25">
      <c r="B4142" s="338"/>
      <c r="C4142" s="29" t="s">
        <v>2159</v>
      </c>
      <c r="D4142" s="29" t="s">
        <v>2019</v>
      </c>
      <c r="E4142" s="31"/>
      <c r="F4142" s="31"/>
      <c r="G4142" s="31"/>
      <c r="H4142" s="31"/>
      <c r="I4142" s="31"/>
    </row>
    <row r="4143" spans="2:9" ht="15.75" x14ac:dyDescent="0.25">
      <c r="B4143" s="338"/>
      <c r="C4143" s="29" t="s">
        <v>2159</v>
      </c>
      <c r="D4143" s="29" t="s">
        <v>2021</v>
      </c>
      <c r="E4143" s="31"/>
      <c r="F4143" s="31"/>
      <c r="G4143" s="31"/>
      <c r="H4143" s="31"/>
      <c r="I4143" s="31"/>
    </row>
    <row r="4144" spans="2:9" ht="15.75" x14ac:dyDescent="0.25">
      <c r="B4144" s="338"/>
      <c r="C4144" s="29" t="s">
        <v>2159</v>
      </c>
      <c r="D4144" s="29" t="s">
        <v>2030</v>
      </c>
      <c r="E4144" s="31"/>
      <c r="F4144" s="31"/>
      <c r="G4144" s="31"/>
      <c r="H4144" s="31"/>
      <c r="I4144" s="31"/>
    </row>
    <row r="4145" spans="2:9" ht="15.75" x14ac:dyDescent="0.25">
      <c r="B4145" s="338"/>
      <c r="C4145" s="29" t="s">
        <v>2159</v>
      </c>
      <c r="D4145" s="29" t="s">
        <v>2032</v>
      </c>
      <c r="E4145" s="31"/>
      <c r="F4145" s="31"/>
      <c r="G4145" s="31"/>
      <c r="H4145" s="31"/>
      <c r="I4145" s="31"/>
    </row>
    <row r="4146" spans="2:9" ht="15.75" x14ac:dyDescent="0.25">
      <c r="B4146" s="338"/>
      <c r="C4146" s="29" t="s">
        <v>2159</v>
      </c>
      <c r="D4146" s="29" t="s">
        <v>2034</v>
      </c>
      <c r="E4146" s="31"/>
      <c r="F4146" s="31"/>
      <c r="G4146" s="31"/>
      <c r="H4146" s="31"/>
      <c r="I4146" s="31"/>
    </row>
    <row r="4147" spans="2:9" ht="15.75" x14ac:dyDescent="0.25">
      <c r="B4147" s="338"/>
      <c r="C4147" s="29" t="s">
        <v>2159</v>
      </c>
      <c r="D4147" s="29" t="s">
        <v>2036</v>
      </c>
      <c r="E4147" s="31"/>
      <c r="F4147" s="31"/>
      <c r="G4147" s="31"/>
      <c r="H4147" s="31"/>
      <c r="I4147" s="31"/>
    </row>
    <row r="4148" spans="2:9" ht="15.75" x14ac:dyDescent="0.25">
      <c r="B4148" s="338"/>
      <c r="C4148" s="29" t="s">
        <v>2159</v>
      </c>
      <c r="D4148" s="29" t="s">
        <v>2038</v>
      </c>
      <c r="E4148" s="31"/>
      <c r="F4148" s="31"/>
      <c r="G4148" s="31"/>
      <c r="H4148" s="31"/>
      <c r="I4148" s="31"/>
    </row>
    <row r="4149" spans="2:9" ht="15.75" x14ac:dyDescent="0.25">
      <c r="B4149" s="338"/>
      <c r="C4149" s="29" t="s">
        <v>2159</v>
      </c>
      <c r="D4149" s="29" t="s">
        <v>2040</v>
      </c>
      <c r="E4149" s="31"/>
      <c r="F4149" s="31"/>
      <c r="G4149" s="31"/>
      <c r="H4149" s="31"/>
      <c r="I4149" s="31"/>
    </row>
    <row r="4150" spans="2:9" ht="15.75" x14ac:dyDescent="0.25">
      <c r="B4150" s="338"/>
      <c r="C4150" s="29" t="s">
        <v>2159</v>
      </c>
      <c r="D4150" s="29" t="s">
        <v>2043</v>
      </c>
      <c r="E4150" s="31"/>
      <c r="F4150" s="31"/>
      <c r="G4150" s="31"/>
      <c r="H4150" s="31"/>
      <c r="I4150" s="31"/>
    </row>
    <row r="4151" spans="2:9" ht="15.75" x14ac:dyDescent="0.25">
      <c r="B4151" s="338"/>
      <c r="C4151" s="29" t="s">
        <v>2159</v>
      </c>
      <c r="D4151" s="29" t="s">
        <v>2059</v>
      </c>
      <c r="E4151" s="31"/>
      <c r="F4151" s="31"/>
      <c r="G4151" s="31"/>
      <c r="H4151" s="31"/>
      <c r="I4151" s="31"/>
    </row>
    <row r="4152" spans="2:9" ht="15.75" x14ac:dyDescent="0.25">
      <c r="B4152" s="338"/>
      <c r="C4152" s="29" t="s">
        <v>2159</v>
      </c>
      <c r="D4152" s="29" t="s">
        <v>2061</v>
      </c>
      <c r="E4152" s="31"/>
      <c r="F4152" s="31"/>
      <c r="G4152" s="31"/>
      <c r="H4152" s="31"/>
      <c r="I4152" s="31"/>
    </row>
    <row r="4153" spans="2:9" ht="15.75" x14ac:dyDescent="0.25">
      <c r="B4153" s="338"/>
      <c r="C4153" s="29" t="s">
        <v>2159</v>
      </c>
      <c r="D4153" s="29" t="s">
        <v>2063</v>
      </c>
      <c r="E4153" s="31"/>
      <c r="F4153" s="31"/>
      <c r="G4153" s="31"/>
      <c r="H4153" s="31"/>
      <c r="I4153" s="31"/>
    </row>
    <row r="4154" spans="2:9" ht="15.75" x14ac:dyDescent="0.25">
      <c r="B4154" s="338"/>
      <c r="C4154" s="29" t="s">
        <v>2159</v>
      </c>
      <c r="D4154" s="29" t="s">
        <v>2067</v>
      </c>
      <c r="E4154" s="31"/>
      <c r="F4154" s="31"/>
      <c r="G4154" s="31"/>
      <c r="H4154" s="31"/>
      <c r="I4154" s="31"/>
    </row>
    <row r="4155" spans="2:9" ht="15.75" x14ac:dyDescent="0.25">
      <c r="B4155" s="338"/>
      <c r="C4155" s="29" t="s">
        <v>2159</v>
      </c>
      <c r="D4155" s="29" t="s">
        <v>2069</v>
      </c>
      <c r="E4155" s="31"/>
      <c r="F4155" s="31"/>
      <c r="G4155" s="31"/>
      <c r="H4155" s="31"/>
      <c r="I4155" s="31"/>
    </row>
    <row r="4156" spans="2:9" ht="15.75" x14ac:dyDescent="0.25">
      <c r="B4156" s="338"/>
      <c r="C4156" s="29" t="s">
        <v>2159</v>
      </c>
      <c r="D4156" s="29" t="s">
        <v>2071</v>
      </c>
      <c r="E4156" s="31"/>
      <c r="F4156" s="31"/>
      <c r="G4156" s="31"/>
      <c r="H4156" s="31"/>
      <c r="I4156" s="31"/>
    </row>
    <row r="4157" spans="2:9" ht="15.75" x14ac:dyDescent="0.25">
      <c r="B4157" s="338"/>
      <c r="C4157" s="29" t="s">
        <v>2159</v>
      </c>
      <c r="D4157" s="29" t="s">
        <v>2073</v>
      </c>
      <c r="E4157" s="31"/>
      <c r="F4157" s="31"/>
      <c r="G4157" s="31"/>
      <c r="H4157" s="31"/>
      <c r="I4157" s="31"/>
    </row>
    <row r="4158" spans="2:9" ht="15.75" x14ac:dyDescent="0.25">
      <c r="B4158" s="338"/>
      <c r="C4158" s="29" t="s">
        <v>2159</v>
      </c>
      <c r="D4158" s="29" t="s">
        <v>2075</v>
      </c>
      <c r="E4158" s="31"/>
      <c r="F4158" s="31"/>
      <c r="G4158" s="31"/>
      <c r="H4158" s="31"/>
      <c r="I4158" s="31"/>
    </row>
    <row r="4159" spans="2:9" ht="15.75" x14ac:dyDescent="0.25">
      <c r="B4159" s="338"/>
      <c r="C4159" s="29" t="s">
        <v>2159</v>
      </c>
      <c r="D4159" s="29" t="s">
        <v>2077</v>
      </c>
      <c r="E4159" s="31"/>
      <c r="F4159" s="31"/>
      <c r="G4159" s="31"/>
      <c r="H4159" s="31"/>
      <c r="I4159" s="31"/>
    </row>
    <row r="4160" spans="2:9" ht="15.75" x14ac:dyDescent="0.25">
      <c r="B4160" s="338"/>
      <c r="C4160" s="29" t="s">
        <v>2159</v>
      </c>
      <c r="D4160" s="29" t="s">
        <v>2079</v>
      </c>
      <c r="E4160" s="31"/>
      <c r="F4160" s="31"/>
      <c r="G4160" s="31"/>
      <c r="H4160" s="31"/>
      <c r="I4160" s="31"/>
    </row>
    <row r="4161" spans="2:9" ht="15.75" x14ac:dyDescent="0.25">
      <c r="B4161" s="338"/>
      <c r="C4161" s="29" t="s">
        <v>2159</v>
      </c>
      <c r="D4161" s="29" t="s">
        <v>2082</v>
      </c>
      <c r="E4161" s="31"/>
      <c r="F4161" s="31"/>
      <c r="G4161" s="31"/>
      <c r="H4161" s="31"/>
      <c r="I4161" s="31"/>
    </row>
    <row r="4162" spans="2:9" ht="15.75" x14ac:dyDescent="0.25">
      <c r="B4162" s="338"/>
      <c r="C4162" s="29" t="s">
        <v>2159</v>
      </c>
      <c r="D4162" s="29" t="s">
        <v>2084</v>
      </c>
      <c r="E4162" s="31"/>
      <c r="F4162" s="31"/>
      <c r="G4162" s="31"/>
      <c r="H4162" s="31"/>
      <c r="I4162" s="31"/>
    </row>
    <row r="4163" spans="2:9" ht="15.75" x14ac:dyDescent="0.25">
      <c r="B4163" s="338"/>
      <c r="C4163" s="29" t="s">
        <v>2159</v>
      </c>
      <c r="D4163" s="29" t="s">
        <v>2089</v>
      </c>
      <c r="E4163" s="31"/>
      <c r="F4163" s="31"/>
      <c r="G4163" s="31"/>
      <c r="H4163" s="31"/>
      <c r="I4163" s="31"/>
    </row>
    <row r="4164" spans="2:9" ht="15.75" x14ac:dyDescent="0.25">
      <c r="B4164" s="338"/>
      <c r="C4164" s="29" t="s">
        <v>2159</v>
      </c>
      <c r="D4164" s="29" t="s">
        <v>2119</v>
      </c>
      <c r="E4164" s="31"/>
      <c r="F4164" s="31"/>
      <c r="G4164" s="31"/>
      <c r="H4164" s="31"/>
      <c r="I4164" s="31"/>
    </row>
    <row r="4165" spans="2:9" ht="15.75" x14ac:dyDescent="0.25">
      <c r="B4165" s="338"/>
      <c r="C4165" s="29" t="s">
        <v>2159</v>
      </c>
      <c r="D4165" s="29" t="s">
        <v>2122</v>
      </c>
      <c r="E4165" s="31"/>
      <c r="F4165" s="31"/>
      <c r="G4165" s="31"/>
      <c r="H4165" s="31"/>
      <c r="I4165" s="31"/>
    </row>
    <row r="4166" spans="2:9" ht="15.75" x14ac:dyDescent="0.25">
      <c r="B4166" s="338"/>
      <c r="C4166" s="29" t="s">
        <v>2159</v>
      </c>
      <c r="D4166" s="29" t="s">
        <v>2124</v>
      </c>
      <c r="E4166" s="31"/>
      <c r="F4166" s="31"/>
      <c r="G4166" s="31"/>
      <c r="H4166" s="31"/>
      <c r="I4166" s="31"/>
    </row>
    <row r="4167" spans="2:9" ht="15.75" x14ac:dyDescent="0.25">
      <c r="B4167" s="338"/>
      <c r="C4167" s="29" t="s">
        <v>2159</v>
      </c>
      <c r="D4167" s="29" t="s">
        <v>2129</v>
      </c>
      <c r="E4167" s="31"/>
      <c r="F4167" s="31"/>
      <c r="G4167" s="31"/>
      <c r="H4167" s="31"/>
      <c r="I4167" s="31"/>
    </row>
    <row r="4168" spans="2:9" ht="15.75" x14ac:dyDescent="0.25">
      <c r="B4168" s="338"/>
      <c r="C4168" s="29" t="s">
        <v>2159</v>
      </c>
      <c r="D4168" s="29" t="s">
        <v>2135</v>
      </c>
      <c r="E4168" s="31"/>
      <c r="F4168" s="31"/>
      <c r="G4168" s="31"/>
      <c r="H4168" s="31"/>
      <c r="I4168" s="31"/>
    </row>
    <row r="4169" spans="2:9" ht="15.75" x14ac:dyDescent="0.25">
      <c r="B4169" s="338"/>
      <c r="C4169" s="29" t="s">
        <v>2159</v>
      </c>
      <c r="D4169" s="29" t="s">
        <v>2140</v>
      </c>
      <c r="E4169" s="31"/>
      <c r="F4169" s="31"/>
      <c r="G4169" s="31"/>
      <c r="H4169" s="31"/>
      <c r="I4169" s="31"/>
    </row>
    <row r="4170" spans="2:9" ht="15.75" x14ac:dyDescent="0.25">
      <c r="B4170" s="338"/>
      <c r="C4170" s="29" t="s">
        <v>2154</v>
      </c>
      <c r="D4170" s="29" t="s">
        <v>43</v>
      </c>
      <c r="E4170" s="31"/>
      <c r="F4170" s="31"/>
      <c r="G4170" s="31"/>
      <c r="H4170" s="31"/>
      <c r="I4170" s="31"/>
    </row>
    <row r="4171" spans="2:9" ht="15.75" x14ac:dyDescent="0.25">
      <c r="B4171" s="338"/>
      <c r="C4171" s="29" t="s">
        <v>2154</v>
      </c>
      <c r="D4171" s="29" t="s">
        <v>1953</v>
      </c>
      <c r="E4171" s="31"/>
      <c r="F4171" s="31"/>
      <c r="G4171" s="31"/>
      <c r="H4171" s="31"/>
      <c r="I4171" s="31"/>
    </row>
    <row r="4172" spans="2:9" ht="15.75" x14ac:dyDescent="0.25">
      <c r="B4172" s="338"/>
      <c r="C4172" s="29" t="s">
        <v>2154</v>
      </c>
      <c r="D4172" s="29" t="s">
        <v>1726</v>
      </c>
      <c r="E4172" s="31"/>
      <c r="F4172" s="31"/>
      <c r="G4172" s="31"/>
      <c r="H4172" s="31"/>
      <c r="I4172" s="31"/>
    </row>
    <row r="4173" spans="2:9" ht="15.75" x14ac:dyDescent="0.25">
      <c r="B4173" s="338"/>
      <c r="C4173" s="29" t="s">
        <v>2154</v>
      </c>
      <c r="D4173" s="29" t="s">
        <v>1723</v>
      </c>
      <c r="E4173" s="31"/>
      <c r="F4173" s="31"/>
      <c r="G4173" s="31"/>
      <c r="H4173" s="31"/>
      <c r="I4173" s="31"/>
    </row>
    <row r="4174" spans="2:9" ht="15.75" x14ac:dyDescent="0.25">
      <c r="B4174" s="338"/>
      <c r="C4174" s="29" t="s">
        <v>2154</v>
      </c>
      <c r="D4174" s="29" t="s">
        <v>2087</v>
      </c>
      <c r="E4174" s="31"/>
      <c r="F4174" s="31"/>
      <c r="G4174" s="31"/>
      <c r="H4174" s="31"/>
      <c r="I4174" s="31"/>
    </row>
    <row r="4175" spans="2:9" ht="15.75" x14ac:dyDescent="0.25">
      <c r="B4175" s="338"/>
      <c r="C4175" s="29" t="s">
        <v>2154</v>
      </c>
      <c r="D4175" s="29" t="s">
        <v>1830</v>
      </c>
      <c r="E4175" s="31"/>
      <c r="F4175" s="31"/>
      <c r="G4175" s="31"/>
      <c r="H4175" s="31"/>
      <c r="I4175" s="31"/>
    </row>
    <row r="4176" spans="2:9" ht="15.75" x14ac:dyDescent="0.25">
      <c r="B4176" s="338"/>
      <c r="C4176" s="29" t="s">
        <v>2154</v>
      </c>
      <c r="D4176" s="29" t="s">
        <v>1754</v>
      </c>
      <c r="E4176" s="31"/>
      <c r="F4176" s="31"/>
      <c r="G4176" s="31"/>
      <c r="H4176" s="31"/>
      <c r="I4176" s="31"/>
    </row>
    <row r="4177" spans="2:9" ht="15.75" x14ac:dyDescent="0.25">
      <c r="B4177" s="338"/>
      <c r="C4177" s="29" t="s">
        <v>2154</v>
      </c>
      <c r="D4177" s="29" t="s">
        <v>1901</v>
      </c>
      <c r="E4177" s="31"/>
      <c r="F4177" s="31"/>
      <c r="G4177" s="31"/>
      <c r="H4177" s="31"/>
      <c r="I4177" s="31"/>
    </row>
    <row r="4178" spans="2:9" ht="15.75" x14ac:dyDescent="0.25">
      <c r="B4178" s="338"/>
      <c r="C4178" s="29" t="s">
        <v>2154</v>
      </c>
      <c r="D4178" s="29" t="s">
        <v>2085</v>
      </c>
      <c r="E4178" s="31"/>
      <c r="F4178" s="31"/>
      <c r="G4178" s="31"/>
      <c r="H4178" s="31"/>
      <c r="I4178" s="31"/>
    </row>
    <row r="4179" spans="2:9" ht="15.75" x14ac:dyDescent="0.25">
      <c r="B4179" s="338"/>
      <c r="C4179" s="29" t="s">
        <v>2154</v>
      </c>
      <c r="D4179" s="29" t="s">
        <v>1951</v>
      </c>
      <c r="E4179" s="31"/>
      <c r="F4179" s="31"/>
      <c r="G4179" s="31"/>
      <c r="H4179" s="31"/>
      <c r="I4179" s="31"/>
    </row>
    <row r="4180" spans="2:9" ht="15.75" x14ac:dyDescent="0.25">
      <c r="B4180" s="338"/>
      <c r="C4180" s="29" t="s">
        <v>2154</v>
      </c>
      <c r="D4180" s="29" t="s">
        <v>2056</v>
      </c>
      <c r="E4180" s="31"/>
      <c r="F4180" s="31"/>
      <c r="G4180" s="31"/>
      <c r="H4180" s="31"/>
      <c r="I4180" s="31"/>
    </row>
    <row r="4181" spans="2:9" ht="15.75" x14ac:dyDescent="0.25">
      <c r="B4181" s="338"/>
      <c r="C4181" s="29" t="s">
        <v>2154</v>
      </c>
      <c r="D4181" s="29" t="s">
        <v>2131</v>
      </c>
      <c r="E4181" s="31"/>
      <c r="F4181" s="31"/>
      <c r="G4181" s="31"/>
      <c r="H4181" s="31"/>
      <c r="I4181" s="31"/>
    </row>
    <row r="4182" spans="2:9" ht="15.75" x14ac:dyDescent="0.25">
      <c r="B4182" s="338"/>
      <c r="C4182" s="29" t="s">
        <v>2154</v>
      </c>
      <c r="D4182" s="29" t="s">
        <v>2065</v>
      </c>
      <c r="E4182" s="31"/>
      <c r="F4182" s="31"/>
      <c r="G4182" s="31"/>
      <c r="H4182" s="31"/>
      <c r="I4182" s="31"/>
    </row>
    <row r="4183" spans="2:9" ht="15.75" x14ac:dyDescent="0.25">
      <c r="B4183" s="338"/>
      <c r="C4183" s="29" t="s">
        <v>2154</v>
      </c>
      <c r="D4183" s="29" t="s">
        <v>2090</v>
      </c>
      <c r="E4183" s="31"/>
      <c r="F4183" s="31"/>
      <c r="G4183" s="31"/>
      <c r="H4183" s="31"/>
      <c r="I4183" s="31"/>
    </row>
    <row r="4184" spans="2:9" ht="15.75" x14ac:dyDescent="0.25">
      <c r="B4184" s="338"/>
      <c r="C4184" s="29" t="s">
        <v>2154</v>
      </c>
      <c r="D4184" s="29" t="s">
        <v>1960</v>
      </c>
      <c r="E4184" s="31"/>
      <c r="F4184" s="31"/>
      <c r="G4184" s="31"/>
      <c r="H4184" s="31"/>
      <c r="I4184" s="31"/>
    </row>
    <row r="4185" spans="2:9" ht="15.75" x14ac:dyDescent="0.25">
      <c r="B4185" s="338"/>
      <c r="C4185" s="29" t="s">
        <v>2154</v>
      </c>
      <c r="D4185" s="29" t="s">
        <v>2028</v>
      </c>
      <c r="E4185" s="31"/>
      <c r="F4185" s="31"/>
      <c r="G4185" s="31"/>
      <c r="H4185" s="31"/>
      <c r="I4185" s="31"/>
    </row>
    <row r="4186" spans="2:9" ht="15.75" x14ac:dyDescent="0.25">
      <c r="B4186" s="338"/>
      <c r="C4186" s="29" t="s">
        <v>2154</v>
      </c>
      <c r="D4186" s="29" t="s">
        <v>1963</v>
      </c>
      <c r="E4186" s="31"/>
      <c r="F4186" s="31"/>
      <c r="G4186" s="31"/>
      <c r="H4186" s="31"/>
      <c r="I4186" s="31"/>
    </row>
    <row r="4187" spans="2:9" ht="15.75" x14ac:dyDescent="0.25">
      <c r="B4187" s="338"/>
      <c r="C4187" s="29" t="s">
        <v>2154</v>
      </c>
      <c r="D4187" s="29" t="s">
        <v>1965</v>
      </c>
      <c r="E4187" s="31"/>
      <c r="F4187" s="31"/>
      <c r="G4187" s="31"/>
      <c r="H4187" s="31"/>
      <c r="I4187" s="31"/>
    </row>
    <row r="4188" spans="2:9" ht="15.75" x14ac:dyDescent="0.25">
      <c r="B4188" s="338"/>
      <c r="C4188" s="29" t="s">
        <v>2154</v>
      </c>
      <c r="D4188" s="29" t="s">
        <v>1971</v>
      </c>
      <c r="E4188" s="31"/>
      <c r="F4188" s="31"/>
      <c r="G4188" s="31"/>
      <c r="H4188" s="31"/>
      <c r="I4188" s="31"/>
    </row>
    <row r="4189" spans="2:9" ht="15.75" x14ac:dyDescent="0.25">
      <c r="B4189" s="338"/>
      <c r="C4189" s="29" t="s">
        <v>2154</v>
      </c>
      <c r="D4189" s="29" t="s">
        <v>1975</v>
      </c>
      <c r="E4189" s="31"/>
      <c r="F4189" s="31"/>
      <c r="G4189" s="31"/>
      <c r="H4189" s="31"/>
      <c r="I4189" s="31"/>
    </row>
    <row r="4190" spans="2:9" ht="15.75" x14ac:dyDescent="0.25">
      <c r="B4190" s="338"/>
      <c r="C4190" s="29" t="s">
        <v>2154</v>
      </c>
      <c r="D4190" s="29" t="s">
        <v>2113</v>
      </c>
      <c r="E4190" s="31"/>
      <c r="F4190" s="31"/>
      <c r="G4190" s="31"/>
      <c r="H4190" s="31"/>
      <c r="I4190" s="31"/>
    </row>
    <row r="4191" spans="2:9" ht="15.75" x14ac:dyDescent="0.25">
      <c r="B4191" s="338"/>
      <c r="C4191" s="29" t="s">
        <v>2154</v>
      </c>
      <c r="D4191" s="29" t="s">
        <v>1980</v>
      </c>
      <c r="E4191" s="31"/>
      <c r="F4191" s="31"/>
      <c r="G4191" s="31"/>
      <c r="H4191" s="31"/>
      <c r="I4191" s="31"/>
    </row>
    <row r="4192" spans="2:9" ht="15.75" x14ac:dyDescent="0.25">
      <c r="B4192" s="338"/>
      <c r="C4192" s="29" t="s">
        <v>2154</v>
      </c>
      <c r="D4192" s="29" t="s">
        <v>1982</v>
      </c>
      <c r="E4192" s="31"/>
      <c r="F4192" s="31"/>
      <c r="G4192" s="31"/>
      <c r="H4192" s="31"/>
      <c r="I4192" s="31"/>
    </row>
    <row r="4193" spans="2:9" ht="15.75" x14ac:dyDescent="0.25">
      <c r="B4193" s="338"/>
      <c r="C4193" s="29" t="s">
        <v>2154</v>
      </c>
      <c r="D4193" s="29" t="s">
        <v>1987</v>
      </c>
      <c r="E4193" s="31"/>
      <c r="F4193" s="31"/>
      <c r="G4193" s="31"/>
      <c r="H4193" s="31"/>
      <c r="I4193" s="31"/>
    </row>
    <row r="4194" spans="2:9" ht="15.75" x14ac:dyDescent="0.25">
      <c r="B4194" s="338"/>
      <c r="C4194" s="29" t="s">
        <v>2154</v>
      </c>
      <c r="D4194" s="29" t="s">
        <v>1990</v>
      </c>
      <c r="E4194" s="31"/>
      <c r="F4194" s="31"/>
      <c r="G4194" s="31"/>
      <c r="H4194" s="31"/>
      <c r="I4194" s="31"/>
    </row>
    <row r="4195" spans="2:9" ht="15.75" x14ac:dyDescent="0.25">
      <c r="B4195" s="338"/>
      <c r="C4195" s="29" t="s">
        <v>2154</v>
      </c>
      <c r="D4195" s="29" t="s">
        <v>2115</v>
      </c>
      <c r="E4195" s="31"/>
      <c r="F4195" s="31"/>
      <c r="G4195" s="31"/>
      <c r="H4195" s="31"/>
      <c r="I4195" s="31"/>
    </row>
    <row r="4196" spans="2:9" ht="15.75" x14ac:dyDescent="0.25">
      <c r="B4196" s="338"/>
      <c r="C4196" s="29" t="s">
        <v>2154</v>
      </c>
      <c r="D4196" s="29" t="s">
        <v>1992</v>
      </c>
      <c r="E4196" s="31"/>
      <c r="F4196" s="31"/>
      <c r="G4196" s="31"/>
      <c r="H4196" s="31"/>
      <c r="I4196" s="31"/>
    </row>
    <row r="4197" spans="2:9" ht="15.75" x14ac:dyDescent="0.25">
      <c r="B4197" s="338"/>
      <c r="C4197" s="29" t="s">
        <v>2154</v>
      </c>
      <c r="D4197" s="29" t="s">
        <v>1997</v>
      </c>
      <c r="E4197" s="31"/>
      <c r="F4197" s="31"/>
      <c r="G4197" s="31"/>
      <c r="H4197" s="31"/>
      <c r="I4197" s="31"/>
    </row>
    <row r="4198" spans="2:9" ht="15.75" x14ac:dyDescent="0.25">
      <c r="B4198" s="338"/>
      <c r="C4198" s="29" t="s">
        <v>2154</v>
      </c>
      <c r="D4198" s="29" t="s">
        <v>2000</v>
      </c>
      <c r="E4198" s="31"/>
      <c r="F4198" s="31"/>
      <c r="G4198" s="31"/>
      <c r="H4198" s="31"/>
      <c r="I4198" s="31"/>
    </row>
    <row r="4199" spans="2:9" ht="15.75" x14ac:dyDescent="0.25">
      <c r="B4199" s="338"/>
      <c r="C4199" s="29" t="s">
        <v>2154</v>
      </c>
      <c r="D4199" s="29" t="s">
        <v>2002</v>
      </c>
      <c r="E4199" s="31"/>
      <c r="F4199" s="31"/>
      <c r="G4199" s="31"/>
      <c r="H4199" s="31"/>
      <c r="I4199" s="31"/>
    </row>
    <row r="4200" spans="2:9" ht="15.75" x14ac:dyDescent="0.25">
      <c r="B4200" s="338"/>
      <c r="C4200" s="29" t="s">
        <v>2154</v>
      </c>
      <c r="D4200" s="29" t="s">
        <v>2004</v>
      </c>
      <c r="E4200" s="31"/>
      <c r="F4200" s="31"/>
      <c r="G4200" s="31"/>
      <c r="H4200" s="31"/>
      <c r="I4200" s="31"/>
    </row>
    <row r="4201" spans="2:9" ht="15.75" x14ac:dyDescent="0.25">
      <c r="B4201" s="338"/>
      <c r="C4201" s="29" t="s">
        <v>2154</v>
      </c>
      <c r="D4201" s="29" t="s">
        <v>2006</v>
      </c>
      <c r="E4201" s="31"/>
      <c r="F4201" s="31"/>
      <c r="G4201" s="31"/>
      <c r="H4201" s="31"/>
      <c r="I4201" s="31"/>
    </row>
    <row r="4202" spans="2:9" ht="15.75" x14ac:dyDescent="0.25">
      <c r="B4202" s="338"/>
      <c r="C4202" s="29" t="s">
        <v>2154</v>
      </c>
      <c r="D4202" s="29" t="s">
        <v>2133</v>
      </c>
      <c r="E4202" s="31"/>
      <c r="F4202" s="31"/>
      <c r="G4202" s="31"/>
      <c r="H4202" s="31"/>
      <c r="I4202" s="31"/>
    </row>
    <row r="4203" spans="2:9" ht="15.75" x14ac:dyDescent="0.25">
      <c r="B4203" s="338"/>
      <c r="C4203" s="29" t="s">
        <v>2154</v>
      </c>
      <c r="D4203" s="29" t="s">
        <v>2137</v>
      </c>
      <c r="E4203" s="31"/>
      <c r="F4203" s="31"/>
      <c r="G4203" s="31"/>
      <c r="H4203" s="31"/>
      <c r="I4203" s="31"/>
    </row>
    <row r="4204" spans="2:9" ht="15.75" x14ac:dyDescent="0.25">
      <c r="B4204" s="338"/>
      <c r="C4204" s="29" t="s">
        <v>2154</v>
      </c>
      <c r="D4204" s="29" t="s">
        <v>2015</v>
      </c>
      <c r="E4204" s="31"/>
      <c r="F4204" s="31"/>
      <c r="G4204" s="31"/>
      <c r="H4204" s="31"/>
      <c r="I4204" s="31"/>
    </row>
    <row r="4205" spans="2:9" ht="15.75" x14ac:dyDescent="0.25">
      <c r="B4205" s="338"/>
      <c r="C4205" s="29" t="s">
        <v>2154</v>
      </c>
      <c r="D4205" s="29" t="s">
        <v>2017</v>
      </c>
      <c r="E4205" s="31"/>
      <c r="F4205" s="31"/>
      <c r="G4205" s="31"/>
      <c r="H4205" s="31"/>
      <c r="I4205" s="31"/>
    </row>
    <row r="4206" spans="2:9" ht="15.75" x14ac:dyDescent="0.25">
      <c r="B4206" s="338"/>
      <c r="C4206" s="29" t="s">
        <v>2154</v>
      </c>
      <c r="D4206" s="29" t="s">
        <v>2019</v>
      </c>
      <c r="E4206" s="31"/>
      <c r="F4206" s="31"/>
      <c r="G4206" s="31"/>
      <c r="H4206" s="31"/>
      <c r="I4206" s="31"/>
    </row>
    <row r="4207" spans="2:9" ht="15.75" x14ac:dyDescent="0.25">
      <c r="B4207" s="338"/>
      <c r="C4207" s="29" t="s">
        <v>2154</v>
      </c>
      <c r="D4207" s="29" t="s">
        <v>2021</v>
      </c>
      <c r="E4207" s="31"/>
      <c r="F4207" s="31"/>
      <c r="G4207" s="31"/>
      <c r="H4207" s="31"/>
      <c r="I4207" s="31"/>
    </row>
    <row r="4208" spans="2:9" ht="15.75" x14ac:dyDescent="0.25">
      <c r="B4208" s="338"/>
      <c r="C4208" s="29" t="s">
        <v>2154</v>
      </c>
      <c r="D4208" s="29" t="s">
        <v>2030</v>
      </c>
      <c r="E4208" s="31"/>
      <c r="F4208" s="31"/>
      <c r="G4208" s="31"/>
      <c r="H4208" s="31"/>
      <c r="I4208" s="31"/>
    </row>
    <row r="4209" spans="2:9" ht="15.75" x14ac:dyDescent="0.25">
      <c r="B4209" s="338"/>
      <c r="C4209" s="29" t="s">
        <v>2154</v>
      </c>
      <c r="D4209" s="29" t="s">
        <v>2032</v>
      </c>
      <c r="E4209" s="31"/>
      <c r="F4209" s="31"/>
      <c r="G4209" s="31"/>
      <c r="H4209" s="31"/>
      <c r="I4209" s="31"/>
    </row>
    <row r="4210" spans="2:9" ht="15.75" x14ac:dyDescent="0.25">
      <c r="B4210" s="338"/>
      <c r="C4210" s="29" t="s">
        <v>2154</v>
      </c>
      <c r="D4210" s="29" t="s">
        <v>2034</v>
      </c>
      <c r="E4210" s="31"/>
      <c r="F4210" s="31"/>
      <c r="G4210" s="31"/>
      <c r="H4210" s="31"/>
      <c r="I4210" s="31"/>
    </row>
    <row r="4211" spans="2:9" ht="15.75" x14ac:dyDescent="0.25">
      <c r="B4211" s="338"/>
      <c r="C4211" s="29" t="s">
        <v>2154</v>
      </c>
      <c r="D4211" s="29" t="s">
        <v>2036</v>
      </c>
      <c r="E4211" s="31"/>
      <c r="F4211" s="31"/>
      <c r="G4211" s="31"/>
      <c r="H4211" s="31"/>
      <c r="I4211" s="31"/>
    </row>
    <row r="4212" spans="2:9" ht="15.75" x14ac:dyDescent="0.25">
      <c r="B4212" s="338"/>
      <c r="C4212" s="29" t="s">
        <v>2154</v>
      </c>
      <c r="D4212" s="29" t="s">
        <v>2038</v>
      </c>
      <c r="E4212" s="31"/>
      <c r="F4212" s="31"/>
      <c r="G4212" s="31"/>
      <c r="H4212" s="31"/>
      <c r="I4212" s="31"/>
    </row>
    <row r="4213" spans="2:9" ht="15.75" x14ac:dyDescent="0.25">
      <c r="B4213" s="338"/>
      <c r="C4213" s="29" t="s">
        <v>2154</v>
      </c>
      <c r="D4213" s="29" t="s">
        <v>2040</v>
      </c>
      <c r="E4213" s="31"/>
      <c r="F4213" s="31"/>
      <c r="G4213" s="31"/>
      <c r="H4213" s="31"/>
      <c r="I4213" s="31"/>
    </row>
    <row r="4214" spans="2:9" ht="15.75" x14ac:dyDescent="0.25">
      <c r="B4214" s="338"/>
      <c r="C4214" s="29" t="s">
        <v>2154</v>
      </c>
      <c r="D4214" s="29" t="s">
        <v>2043</v>
      </c>
      <c r="E4214" s="31"/>
      <c r="F4214" s="31"/>
      <c r="G4214" s="31"/>
      <c r="H4214" s="31"/>
      <c r="I4214" s="31"/>
    </row>
    <row r="4215" spans="2:9" ht="15.75" x14ac:dyDescent="0.25">
      <c r="B4215" s="338"/>
      <c r="C4215" s="29" t="s">
        <v>2154</v>
      </c>
      <c r="D4215" s="29" t="s">
        <v>2059</v>
      </c>
      <c r="E4215" s="31"/>
      <c r="F4215" s="31"/>
      <c r="G4215" s="31"/>
      <c r="H4215" s="31"/>
      <c r="I4215" s="31"/>
    </row>
    <row r="4216" spans="2:9" ht="15.75" x14ac:dyDescent="0.25">
      <c r="B4216" s="338"/>
      <c r="C4216" s="29" t="s">
        <v>2154</v>
      </c>
      <c r="D4216" s="29" t="s">
        <v>2061</v>
      </c>
      <c r="E4216" s="31"/>
      <c r="F4216" s="31"/>
      <c r="G4216" s="31"/>
      <c r="H4216" s="31"/>
      <c r="I4216" s="31"/>
    </row>
    <row r="4217" spans="2:9" ht="15.75" x14ac:dyDescent="0.25">
      <c r="B4217" s="338"/>
      <c r="C4217" s="29" t="s">
        <v>2154</v>
      </c>
      <c r="D4217" s="29" t="s">
        <v>2063</v>
      </c>
      <c r="E4217" s="31"/>
      <c r="F4217" s="31"/>
      <c r="G4217" s="31"/>
      <c r="H4217" s="31"/>
      <c r="I4217" s="31"/>
    </row>
    <row r="4218" spans="2:9" ht="15.75" x14ac:dyDescent="0.25">
      <c r="B4218" s="338"/>
      <c r="C4218" s="29" t="s">
        <v>2154</v>
      </c>
      <c r="D4218" s="29" t="s">
        <v>2067</v>
      </c>
      <c r="E4218" s="31"/>
      <c r="F4218" s="31"/>
      <c r="G4218" s="31"/>
      <c r="H4218" s="31"/>
      <c r="I4218" s="31"/>
    </row>
    <row r="4219" spans="2:9" ht="15.75" x14ac:dyDescent="0.25">
      <c r="B4219" s="338"/>
      <c r="C4219" s="29" t="s">
        <v>2154</v>
      </c>
      <c r="D4219" s="29" t="s">
        <v>2069</v>
      </c>
      <c r="E4219" s="31"/>
      <c r="F4219" s="31"/>
      <c r="G4219" s="31"/>
      <c r="H4219" s="31"/>
      <c r="I4219" s="31"/>
    </row>
    <row r="4220" spans="2:9" ht="15.75" x14ac:dyDescent="0.25">
      <c r="B4220" s="338"/>
      <c r="C4220" s="29" t="s">
        <v>2154</v>
      </c>
      <c r="D4220" s="29" t="s">
        <v>2071</v>
      </c>
      <c r="E4220" s="31"/>
      <c r="F4220" s="31"/>
      <c r="G4220" s="31"/>
      <c r="H4220" s="31"/>
      <c r="I4220" s="31"/>
    </row>
    <row r="4221" spans="2:9" ht="15.75" x14ac:dyDescent="0.25">
      <c r="B4221" s="338"/>
      <c r="C4221" s="29" t="s">
        <v>2154</v>
      </c>
      <c r="D4221" s="29" t="s">
        <v>2073</v>
      </c>
      <c r="E4221" s="31"/>
      <c r="F4221" s="31"/>
      <c r="G4221" s="31"/>
      <c r="H4221" s="31"/>
      <c r="I4221" s="31"/>
    </row>
    <row r="4222" spans="2:9" ht="15.75" x14ac:dyDescent="0.25">
      <c r="B4222" s="338"/>
      <c r="C4222" s="29" t="s">
        <v>2154</v>
      </c>
      <c r="D4222" s="29" t="s">
        <v>2075</v>
      </c>
      <c r="E4222" s="31"/>
      <c r="F4222" s="31"/>
      <c r="G4222" s="31"/>
      <c r="H4222" s="31"/>
      <c r="I4222" s="31"/>
    </row>
    <row r="4223" spans="2:9" ht="15.75" x14ac:dyDescent="0.25">
      <c r="B4223" s="338"/>
      <c r="C4223" s="29" t="s">
        <v>2154</v>
      </c>
      <c r="D4223" s="29" t="s">
        <v>2077</v>
      </c>
      <c r="E4223" s="31"/>
      <c r="F4223" s="31"/>
      <c r="G4223" s="31"/>
      <c r="H4223" s="31"/>
      <c r="I4223" s="31"/>
    </row>
    <row r="4224" spans="2:9" ht="15.75" x14ac:dyDescent="0.25">
      <c r="B4224" s="338"/>
      <c r="C4224" s="29" t="s">
        <v>2154</v>
      </c>
      <c r="D4224" s="29" t="s">
        <v>2079</v>
      </c>
      <c r="E4224" s="31"/>
      <c r="F4224" s="31"/>
      <c r="G4224" s="31"/>
      <c r="H4224" s="31"/>
      <c r="I4224" s="31"/>
    </row>
    <row r="4225" spans="2:9" ht="15.75" x14ac:dyDescent="0.25">
      <c r="B4225" s="338"/>
      <c r="C4225" s="29" t="s">
        <v>2154</v>
      </c>
      <c r="D4225" s="29" t="s">
        <v>2082</v>
      </c>
      <c r="E4225" s="31"/>
      <c r="F4225" s="31"/>
      <c r="G4225" s="31"/>
      <c r="H4225" s="31"/>
      <c r="I4225" s="31"/>
    </row>
    <row r="4226" spans="2:9" ht="15.75" x14ac:dyDescent="0.25">
      <c r="B4226" s="338"/>
      <c r="C4226" s="29" t="s">
        <v>2154</v>
      </c>
      <c r="D4226" s="29" t="s">
        <v>2084</v>
      </c>
      <c r="E4226" s="31"/>
      <c r="F4226" s="31"/>
      <c r="G4226" s="31"/>
      <c r="H4226" s="31"/>
      <c r="I4226" s="31"/>
    </row>
    <row r="4227" spans="2:9" ht="15.75" x14ac:dyDescent="0.25">
      <c r="B4227" s="338"/>
      <c r="C4227" s="29" t="s">
        <v>2154</v>
      </c>
      <c r="D4227" s="29" t="s">
        <v>2089</v>
      </c>
      <c r="E4227" s="31"/>
      <c r="F4227" s="31"/>
      <c r="G4227" s="31"/>
      <c r="H4227" s="31"/>
      <c r="I4227" s="31"/>
    </row>
    <row r="4228" spans="2:9" ht="15.75" x14ac:dyDescent="0.25">
      <c r="B4228" s="338"/>
      <c r="C4228" s="29" t="s">
        <v>2154</v>
      </c>
      <c r="D4228" s="29" t="s">
        <v>2119</v>
      </c>
      <c r="E4228" s="31"/>
      <c r="F4228" s="31"/>
      <c r="G4228" s="31"/>
      <c r="H4228" s="31"/>
      <c r="I4228" s="31"/>
    </row>
    <row r="4229" spans="2:9" ht="15.75" x14ac:dyDescent="0.25">
      <c r="B4229" s="338"/>
      <c r="C4229" s="29" t="s">
        <v>2154</v>
      </c>
      <c r="D4229" s="29" t="s">
        <v>2122</v>
      </c>
      <c r="E4229" s="31"/>
      <c r="F4229" s="31"/>
      <c r="G4229" s="31"/>
      <c r="H4229" s="31"/>
      <c r="I4229" s="31"/>
    </row>
    <row r="4230" spans="2:9" ht="15.75" x14ac:dyDescent="0.25">
      <c r="B4230" s="338"/>
      <c r="C4230" s="29" t="s">
        <v>2154</v>
      </c>
      <c r="D4230" s="29" t="s">
        <v>2124</v>
      </c>
      <c r="E4230" s="31"/>
      <c r="F4230" s="31"/>
      <c r="G4230" s="31"/>
      <c r="H4230" s="31"/>
      <c r="I4230" s="31"/>
    </row>
    <row r="4231" spans="2:9" ht="15.75" x14ac:dyDescent="0.25">
      <c r="B4231" s="338"/>
      <c r="C4231" s="29" t="s">
        <v>2154</v>
      </c>
      <c r="D4231" s="29" t="s">
        <v>2129</v>
      </c>
      <c r="E4231" s="31"/>
      <c r="F4231" s="31"/>
      <c r="G4231" s="31"/>
      <c r="H4231" s="31"/>
      <c r="I4231" s="31"/>
    </row>
    <row r="4232" spans="2:9" ht="15.75" x14ac:dyDescent="0.25">
      <c r="B4232" s="338"/>
      <c r="C4232" s="29" t="s">
        <v>2154</v>
      </c>
      <c r="D4232" s="29" t="s">
        <v>2135</v>
      </c>
      <c r="E4232" s="31"/>
      <c r="F4232" s="31"/>
      <c r="G4232" s="31"/>
      <c r="H4232" s="31"/>
      <c r="I4232" s="31"/>
    </row>
    <row r="4233" spans="2:9" ht="15.75" x14ac:dyDescent="0.25">
      <c r="B4233" s="338"/>
      <c r="C4233" s="29" t="s">
        <v>2154</v>
      </c>
      <c r="D4233" s="29" t="s">
        <v>2140</v>
      </c>
      <c r="E4233" s="31"/>
      <c r="F4233" s="31"/>
      <c r="G4233" s="31"/>
      <c r="H4233" s="31"/>
      <c r="I4233" s="31"/>
    </row>
    <row r="4234" spans="2:9" ht="15.75" x14ac:dyDescent="0.25">
      <c r="B4234" s="338"/>
      <c r="C4234" s="29" t="s">
        <v>2155</v>
      </c>
      <c r="D4234" s="29" t="s">
        <v>43</v>
      </c>
      <c r="E4234" s="31"/>
      <c r="F4234" s="31"/>
      <c r="G4234" s="31"/>
      <c r="H4234" s="31"/>
      <c r="I4234" s="31"/>
    </row>
    <row r="4235" spans="2:9" ht="15.75" x14ac:dyDescent="0.25">
      <c r="B4235" s="338"/>
      <c r="C4235" s="29" t="s">
        <v>2155</v>
      </c>
      <c r="D4235" s="29" t="s">
        <v>1953</v>
      </c>
      <c r="E4235" s="31"/>
      <c r="F4235" s="31"/>
      <c r="G4235" s="31"/>
      <c r="H4235" s="31"/>
      <c r="I4235" s="31"/>
    </row>
    <row r="4236" spans="2:9" ht="15.75" x14ac:dyDescent="0.25">
      <c r="B4236" s="338"/>
      <c r="C4236" s="29" t="s">
        <v>2155</v>
      </c>
      <c r="D4236" s="29" t="s">
        <v>1726</v>
      </c>
      <c r="E4236" s="31"/>
      <c r="F4236" s="31"/>
      <c r="G4236" s="31"/>
      <c r="H4236" s="31"/>
      <c r="I4236" s="31"/>
    </row>
    <row r="4237" spans="2:9" ht="15.75" x14ac:dyDescent="0.25">
      <c r="B4237" s="338"/>
      <c r="C4237" s="29" t="s">
        <v>2155</v>
      </c>
      <c r="D4237" s="29" t="s">
        <v>1723</v>
      </c>
      <c r="E4237" s="31"/>
      <c r="F4237" s="31"/>
      <c r="G4237" s="31"/>
      <c r="H4237" s="31"/>
      <c r="I4237" s="31"/>
    </row>
    <row r="4238" spans="2:9" ht="15.75" x14ac:dyDescent="0.25">
      <c r="B4238" s="338"/>
      <c r="C4238" s="29" t="s">
        <v>2155</v>
      </c>
      <c r="D4238" s="29" t="s">
        <v>2087</v>
      </c>
      <c r="E4238" s="31"/>
      <c r="F4238" s="31"/>
      <c r="G4238" s="31"/>
      <c r="H4238" s="31"/>
      <c r="I4238" s="31"/>
    </row>
    <row r="4239" spans="2:9" ht="15.75" x14ac:dyDescent="0.25">
      <c r="B4239" s="338"/>
      <c r="C4239" s="29" t="s">
        <v>2155</v>
      </c>
      <c r="D4239" s="29" t="s">
        <v>1830</v>
      </c>
      <c r="E4239" s="31"/>
      <c r="F4239" s="31"/>
      <c r="G4239" s="31"/>
      <c r="H4239" s="31"/>
      <c r="I4239" s="31"/>
    </row>
    <row r="4240" spans="2:9" ht="15.75" x14ac:dyDescent="0.25">
      <c r="B4240" s="338"/>
      <c r="C4240" s="29" t="s">
        <v>2155</v>
      </c>
      <c r="D4240" s="29" t="s">
        <v>1754</v>
      </c>
      <c r="E4240" s="31"/>
      <c r="F4240" s="31"/>
      <c r="G4240" s="31"/>
      <c r="H4240" s="31"/>
      <c r="I4240" s="31"/>
    </row>
    <row r="4241" spans="2:9" ht="15.75" x14ac:dyDescent="0.25">
      <c r="B4241" s="338"/>
      <c r="C4241" s="29" t="s">
        <v>2155</v>
      </c>
      <c r="D4241" s="29" t="s">
        <v>1901</v>
      </c>
      <c r="E4241" s="31"/>
      <c r="F4241" s="31"/>
      <c r="G4241" s="31"/>
      <c r="H4241" s="31"/>
      <c r="I4241" s="31"/>
    </row>
    <row r="4242" spans="2:9" ht="15.75" x14ac:dyDescent="0.25">
      <c r="B4242" s="338"/>
      <c r="C4242" s="29" t="s">
        <v>2155</v>
      </c>
      <c r="D4242" s="29" t="s">
        <v>2085</v>
      </c>
      <c r="E4242" s="31"/>
      <c r="F4242" s="31"/>
      <c r="G4242" s="31"/>
      <c r="H4242" s="31"/>
      <c r="I4242" s="31"/>
    </row>
    <row r="4243" spans="2:9" ht="15.75" x14ac:dyDescent="0.25">
      <c r="B4243" s="338"/>
      <c r="C4243" s="29" t="s">
        <v>2155</v>
      </c>
      <c r="D4243" s="29" t="s">
        <v>1951</v>
      </c>
      <c r="E4243" s="31"/>
      <c r="F4243" s="31"/>
      <c r="G4243" s="31"/>
      <c r="H4243" s="31"/>
      <c r="I4243" s="31"/>
    </row>
    <row r="4244" spans="2:9" ht="15.75" x14ac:dyDescent="0.25">
      <c r="B4244" s="338"/>
      <c r="C4244" s="29" t="s">
        <v>2155</v>
      </c>
      <c r="D4244" s="29" t="s">
        <v>2056</v>
      </c>
      <c r="E4244" s="31"/>
      <c r="F4244" s="31"/>
      <c r="G4244" s="31"/>
      <c r="H4244" s="31"/>
      <c r="I4244" s="31"/>
    </row>
    <row r="4245" spans="2:9" ht="15.75" x14ac:dyDescent="0.25">
      <c r="B4245" s="338"/>
      <c r="C4245" s="29" t="s">
        <v>2155</v>
      </c>
      <c r="D4245" s="29" t="s">
        <v>2131</v>
      </c>
      <c r="E4245" s="31"/>
      <c r="F4245" s="31"/>
      <c r="G4245" s="31"/>
      <c r="H4245" s="31"/>
      <c r="I4245" s="31"/>
    </row>
    <row r="4246" spans="2:9" ht="15.75" x14ac:dyDescent="0.25">
      <c r="B4246" s="338"/>
      <c r="C4246" s="29" t="s">
        <v>2155</v>
      </c>
      <c r="D4246" s="29" t="s">
        <v>2065</v>
      </c>
      <c r="E4246" s="31"/>
      <c r="F4246" s="31"/>
      <c r="G4246" s="31"/>
      <c r="H4246" s="31"/>
      <c r="I4246" s="31"/>
    </row>
    <row r="4247" spans="2:9" ht="15.75" x14ac:dyDescent="0.25">
      <c r="B4247" s="338"/>
      <c r="C4247" s="29" t="s">
        <v>2155</v>
      </c>
      <c r="D4247" s="29" t="s">
        <v>2090</v>
      </c>
      <c r="E4247" s="31"/>
      <c r="F4247" s="31"/>
      <c r="G4247" s="31"/>
      <c r="H4247" s="31"/>
      <c r="I4247" s="31"/>
    </row>
    <row r="4248" spans="2:9" ht="15.75" x14ac:dyDescent="0.25">
      <c r="B4248" s="338"/>
      <c r="C4248" s="29" t="s">
        <v>2155</v>
      </c>
      <c r="D4248" s="29" t="s">
        <v>1960</v>
      </c>
      <c r="E4248" s="31"/>
      <c r="F4248" s="31"/>
      <c r="G4248" s="31"/>
      <c r="H4248" s="31"/>
      <c r="I4248" s="31"/>
    </row>
    <row r="4249" spans="2:9" ht="15.75" x14ac:dyDescent="0.25">
      <c r="B4249" s="338"/>
      <c r="C4249" s="29" t="s">
        <v>2155</v>
      </c>
      <c r="D4249" s="29" t="s">
        <v>2028</v>
      </c>
      <c r="E4249" s="31"/>
      <c r="F4249" s="31"/>
      <c r="G4249" s="31"/>
      <c r="H4249" s="31"/>
      <c r="I4249" s="31"/>
    </row>
    <row r="4250" spans="2:9" ht="15.75" x14ac:dyDescent="0.25">
      <c r="B4250" s="338"/>
      <c r="C4250" s="29" t="s">
        <v>2155</v>
      </c>
      <c r="D4250" s="29" t="s">
        <v>1963</v>
      </c>
      <c r="E4250" s="31"/>
      <c r="F4250" s="31"/>
      <c r="G4250" s="31"/>
      <c r="H4250" s="31"/>
      <c r="I4250" s="31"/>
    </row>
    <row r="4251" spans="2:9" ht="15.75" x14ac:dyDescent="0.25">
      <c r="B4251" s="338"/>
      <c r="C4251" s="29" t="s">
        <v>2155</v>
      </c>
      <c r="D4251" s="29" t="s">
        <v>1965</v>
      </c>
      <c r="E4251" s="31"/>
      <c r="F4251" s="31"/>
      <c r="G4251" s="31"/>
      <c r="H4251" s="31"/>
      <c r="I4251" s="31"/>
    </row>
    <row r="4252" spans="2:9" ht="15.75" x14ac:dyDescent="0.25">
      <c r="B4252" s="338"/>
      <c r="C4252" s="29" t="s">
        <v>2155</v>
      </c>
      <c r="D4252" s="29" t="s">
        <v>1971</v>
      </c>
      <c r="E4252" s="31"/>
      <c r="F4252" s="31"/>
      <c r="G4252" s="31"/>
      <c r="H4252" s="31"/>
      <c r="I4252" s="31"/>
    </row>
    <row r="4253" spans="2:9" ht="15.75" x14ac:dyDescent="0.25">
      <c r="B4253" s="338"/>
      <c r="C4253" s="29" t="s">
        <v>2155</v>
      </c>
      <c r="D4253" s="29" t="s">
        <v>1975</v>
      </c>
      <c r="E4253" s="31"/>
      <c r="F4253" s="31"/>
      <c r="G4253" s="31"/>
      <c r="H4253" s="31"/>
      <c r="I4253" s="31"/>
    </row>
    <row r="4254" spans="2:9" ht="15.75" x14ac:dyDescent="0.25">
      <c r="B4254" s="338"/>
      <c r="C4254" s="29" t="s">
        <v>2155</v>
      </c>
      <c r="D4254" s="29" t="s">
        <v>2113</v>
      </c>
      <c r="E4254" s="31"/>
      <c r="F4254" s="31"/>
      <c r="G4254" s="31"/>
      <c r="H4254" s="31"/>
      <c r="I4254" s="31"/>
    </row>
    <row r="4255" spans="2:9" ht="15.75" x14ac:dyDescent="0.25">
      <c r="B4255" s="338"/>
      <c r="C4255" s="29" t="s">
        <v>2155</v>
      </c>
      <c r="D4255" s="29" t="s">
        <v>1980</v>
      </c>
      <c r="E4255" s="31"/>
      <c r="F4255" s="31"/>
      <c r="G4255" s="31"/>
      <c r="H4255" s="31"/>
      <c r="I4255" s="31"/>
    </row>
    <row r="4256" spans="2:9" ht="15.75" x14ac:dyDescent="0.25">
      <c r="B4256" s="338"/>
      <c r="C4256" s="29" t="s">
        <v>2155</v>
      </c>
      <c r="D4256" s="29" t="s">
        <v>1982</v>
      </c>
      <c r="E4256" s="31"/>
      <c r="F4256" s="31"/>
      <c r="G4256" s="31"/>
      <c r="H4256" s="31"/>
      <c r="I4256" s="31"/>
    </row>
    <row r="4257" spans="2:9" ht="15.75" x14ac:dyDescent="0.25">
      <c r="B4257" s="338"/>
      <c r="C4257" s="29" t="s">
        <v>2155</v>
      </c>
      <c r="D4257" s="29" t="s">
        <v>1987</v>
      </c>
      <c r="E4257" s="31"/>
      <c r="F4257" s="31"/>
      <c r="G4257" s="31"/>
      <c r="H4257" s="31"/>
      <c r="I4257" s="31"/>
    </row>
    <row r="4258" spans="2:9" ht="15.75" x14ac:dyDescent="0.25">
      <c r="B4258" s="338"/>
      <c r="C4258" s="29" t="s">
        <v>2155</v>
      </c>
      <c r="D4258" s="29" t="s">
        <v>1990</v>
      </c>
      <c r="E4258" s="31"/>
      <c r="F4258" s="31"/>
      <c r="G4258" s="31"/>
      <c r="H4258" s="31"/>
      <c r="I4258" s="31"/>
    </row>
    <row r="4259" spans="2:9" ht="15.75" x14ac:dyDescent="0.25">
      <c r="B4259" s="338"/>
      <c r="C4259" s="29" t="s">
        <v>2155</v>
      </c>
      <c r="D4259" s="29" t="s">
        <v>2115</v>
      </c>
      <c r="E4259" s="31"/>
      <c r="F4259" s="31"/>
      <c r="G4259" s="31"/>
      <c r="H4259" s="31"/>
      <c r="I4259" s="31"/>
    </row>
    <row r="4260" spans="2:9" ht="15.75" x14ac:dyDescent="0.25">
      <c r="B4260" s="338"/>
      <c r="C4260" s="29" t="s">
        <v>2155</v>
      </c>
      <c r="D4260" s="29" t="s">
        <v>1992</v>
      </c>
      <c r="E4260" s="31"/>
      <c r="F4260" s="31"/>
      <c r="G4260" s="31"/>
      <c r="H4260" s="31"/>
      <c r="I4260" s="31"/>
    </row>
    <row r="4261" spans="2:9" ht="15.75" x14ac:dyDescent="0.25">
      <c r="B4261" s="338"/>
      <c r="C4261" s="29" t="s">
        <v>2155</v>
      </c>
      <c r="D4261" s="29" t="s">
        <v>1997</v>
      </c>
      <c r="E4261" s="31"/>
      <c r="F4261" s="31"/>
      <c r="G4261" s="31"/>
      <c r="H4261" s="31"/>
      <c r="I4261" s="31"/>
    </row>
    <row r="4262" spans="2:9" ht="15.75" x14ac:dyDescent="0.25">
      <c r="B4262" s="338"/>
      <c r="C4262" s="29" t="s">
        <v>2155</v>
      </c>
      <c r="D4262" s="29" t="s">
        <v>2000</v>
      </c>
      <c r="E4262" s="31"/>
      <c r="F4262" s="31"/>
      <c r="G4262" s="31"/>
      <c r="H4262" s="31"/>
      <c r="I4262" s="31"/>
    </row>
    <row r="4263" spans="2:9" ht="15.75" x14ac:dyDescent="0.25">
      <c r="B4263" s="338"/>
      <c r="C4263" s="29" t="s">
        <v>2155</v>
      </c>
      <c r="D4263" s="29" t="s">
        <v>2002</v>
      </c>
      <c r="E4263" s="31"/>
      <c r="F4263" s="31"/>
      <c r="G4263" s="31"/>
      <c r="H4263" s="31"/>
      <c r="I4263" s="31"/>
    </row>
    <row r="4264" spans="2:9" ht="15.75" x14ac:dyDescent="0.25">
      <c r="B4264" s="338"/>
      <c r="C4264" s="29" t="s">
        <v>2155</v>
      </c>
      <c r="D4264" s="29" t="s">
        <v>2004</v>
      </c>
      <c r="E4264" s="31"/>
      <c r="F4264" s="31"/>
      <c r="G4264" s="31"/>
      <c r="H4264" s="31"/>
      <c r="I4264" s="31"/>
    </row>
    <row r="4265" spans="2:9" ht="15.75" x14ac:dyDescent="0.25">
      <c r="B4265" s="338"/>
      <c r="C4265" s="29" t="s">
        <v>2155</v>
      </c>
      <c r="D4265" s="29" t="s">
        <v>2006</v>
      </c>
      <c r="E4265" s="31"/>
      <c r="F4265" s="31"/>
      <c r="G4265" s="31"/>
      <c r="H4265" s="31"/>
      <c r="I4265" s="31"/>
    </row>
    <row r="4266" spans="2:9" ht="15.75" x14ac:dyDescent="0.25">
      <c r="B4266" s="338"/>
      <c r="C4266" s="29" t="s">
        <v>2155</v>
      </c>
      <c r="D4266" s="29" t="s">
        <v>2133</v>
      </c>
      <c r="E4266" s="31"/>
      <c r="F4266" s="31"/>
      <c r="G4266" s="31"/>
      <c r="H4266" s="31"/>
      <c r="I4266" s="31"/>
    </row>
    <row r="4267" spans="2:9" ht="15.75" x14ac:dyDescent="0.25">
      <c r="B4267" s="338"/>
      <c r="C4267" s="29" t="s">
        <v>2155</v>
      </c>
      <c r="D4267" s="29" t="s">
        <v>2137</v>
      </c>
      <c r="E4267" s="31"/>
      <c r="F4267" s="31"/>
      <c r="G4267" s="31"/>
      <c r="H4267" s="31"/>
      <c r="I4267" s="31"/>
    </row>
    <row r="4268" spans="2:9" ht="15.75" x14ac:dyDescent="0.25">
      <c r="B4268" s="338"/>
      <c r="C4268" s="29" t="s">
        <v>2155</v>
      </c>
      <c r="D4268" s="29" t="s">
        <v>2015</v>
      </c>
      <c r="E4268" s="31"/>
      <c r="F4268" s="31"/>
      <c r="G4268" s="31"/>
      <c r="H4268" s="31"/>
      <c r="I4268" s="31"/>
    </row>
    <row r="4269" spans="2:9" ht="15.75" x14ac:dyDescent="0.25">
      <c r="B4269" s="338"/>
      <c r="C4269" s="29" t="s">
        <v>2155</v>
      </c>
      <c r="D4269" s="29" t="s">
        <v>2017</v>
      </c>
      <c r="E4269" s="31"/>
      <c r="F4269" s="31"/>
      <c r="G4269" s="31"/>
      <c r="H4269" s="31"/>
      <c r="I4269" s="31"/>
    </row>
    <row r="4270" spans="2:9" ht="15.75" x14ac:dyDescent="0.25">
      <c r="B4270" s="338"/>
      <c r="C4270" s="29" t="s">
        <v>2155</v>
      </c>
      <c r="D4270" s="29" t="s">
        <v>2019</v>
      </c>
      <c r="E4270" s="31"/>
      <c r="F4270" s="31"/>
      <c r="G4270" s="31"/>
      <c r="H4270" s="31"/>
      <c r="I4270" s="31"/>
    </row>
    <row r="4271" spans="2:9" ht="15.75" x14ac:dyDescent="0.25">
      <c r="B4271" s="338"/>
      <c r="C4271" s="29" t="s">
        <v>2155</v>
      </c>
      <c r="D4271" s="29" t="s">
        <v>2021</v>
      </c>
      <c r="E4271" s="31"/>
      <c r="F4271" s="31"/>
      <c r="G4271" s="31"/>
      <c r="H4271" s="31"/>
      <c r="I4271" s="31"/>
    </row>
    <row r="4272" spans="2:9" ht="15.75" x14ac:dyDescent="0.25">
      <c r="B4272" s="338"/>
      <c r="C4272" s="29" t="s">
        <v>2155</v>
      </c>
      <c r="D4272" s="29" t="s">
        <v>2030</v>
      </c>
      <c r="E4272" s="31"/>
      <c r="F4272" s="31"/>
      <c r="G4272" s="31"/>
      <c r="H4272" s="31"/>
      <c r="I4272" s="31"/>
    </row>
    <row r="4273" spans="2:9" ht="15.75" x14ac:dyDescent="0.25">
      <c r="B4273" s="338"/>
      <c r="C4273" s="29" t="s">
        <v>2155</v>
      </c>
      <c r="D4273" s="29" t="s">
        <v>2032</v>
      </c>
      <c r="E4273" s="31"/>
      <c r="F4273" s="31"/>
      <c r="G4273" s="31"/>
      <c r="H4273" s="31"/>
      <c r="I4273" s="31"/>
    </row>
    <row r="4274" spans="2:9" ht="15.75" x14ac:dyDescent="0.25">
      <c r="B4274" s="338"/>
      <c r="C4274" s="29" t="s">
        <v>2155</v>
      </c>
      <c r="D4274" s="29" t="s">
        <v>2034</v>
      </c>
      <c r="E4274" s="31"/>
      <c r="F4274" s="31"/>
      <c r="G4274" s="31"/>
      <c r="H4274" s="31"/>
      <c r="I4274" s="31"/>
    </row>
    <row r="4275" spans="2:9" ht="15.75" x14ac:dyDescent="0.25">
      <c r="B4275" s="338"/>
      <c r="C4275" s="29" t="s">
        <v>2155</v>
      </c>
      <c r="D4275" s="29" t="s">
        <v>2036</v>
      </c>
      <c r="E4275" s="31"/>
      <c r="F4275" s="31"/>
      <c r="G4275" s="31"/>
      <c r="H4275" s="31"/>
      <c r="I4275" s="31"/>
    </row>
    <row r="4276" spans="2:9" ht="15.75" x14ac:dyDescent="0.25">
      <c r="B4276" s="338"/>
      <c r="C4276" s="29" t="s">
        <v>2155</v>
      </c>
      <c r="D4276" s="29" t="s">
        <v>2038</v>
      </c>
      <c r="E4276" s="31"/>
      <c r="F4276" s="31"/>
      <c r="G4276" s="31"/>
      <c r="H4276" s="31"/>
      <c r="I4276" s="31"/>
    </row>
    <row r="4277" spans="2:9" ht="15.75" x14ac:dyDescent="0.25">
      <c r="B4277" s="338"/>
      <c r="C4277" s="29" t="s">
        <v>2155</v>
      </c>
      <c r="D4277" s="29" t="s">
        <v>2040</v>
      </c>
      <c r="E4277" s="31"/>
      <c r="F4277" s="31"/>
      <c r="G4277" s="31"/>
      <c r="H4277" s="31"/>
      <c r="I4277" s="31"/>
    </row>
    <row r="4278" spans="2:9" ht="15.75" x14ac:dyDescent="0.25">
      <c r="B4278" s="338"/>
      <c r="C4278" s="29" t="s">
        <v>2155</v>
      </c>
      <c r="D4278" s="29" t="s">
        <v>2043</v>
      </c>
      <c r="E4278" s="31"/>
      <c r="F4278" s="31"/>
      <c r="G4278" s="31"/>
      <c r="H4278" s="31"/>
      <c r="I4278" s="31"/>
    </row>
    <row r="4279" spans="2:9" ht="15.75" x14ac:dyDescent="0.25">
      <c r="B4279" s="338"/>
      <c r="C4279" s="29" t="s">
        <v>2155</v>
      </c>
      <c r="D4279" s="29" t="s">
        <v>2059</v>
      </c>
      <c r="E4279" s="31"/>
      <c r="F4279" s="31"/>
      <c r="G4279" s="31"/>
      <c r="H4279" s="31"/>
      <c r="I4279" s="31"/>
    </row>
    <row r="4280" spans="2:9" ht="15.75" x14ac:dyDescent="0.25">
      <c r="B4280" s="338"/>
      <c r="C4280" s="29" t="s">
        <v>2155</v>
      </c>
      <c r="D4280" s="29" t="s">
        <v>2061</v>
      </c>
      <c r="E4280" s="31"/>
      <c r="F4280" s="31"/>
      <c r="G4280" s="31"/>
      <c r="H4280" s="31"/>
      <c r="I4280" s="31"/>
    </row>
    <row r="4281" spans="2:9" ht="15.75" x14ac:dyDescent="0.25">
      <c r="B4281" s="338"/>
      <c r="C4281" s="29" t="s">
        <v>2155</v>
      </c>
      <c r="D4281" s="29" t="s">
        <v>2063</v>
      </c>
      <c r="E4281" s="31"/>
      <c r="F4281" s="31"/>
      <c r="G4281" s="31"/>
      <c r="H4281" s="31"/>
      <c r="I4281" s="31"/>
    </row>
    <row r="4282" spans="2:9" ht="15.75" x14ac:dyDescent="0.25">
      <c r="B4282" s="338"/>
      <c r="C4282" s="29" t="s">
        <v>2155</v>
      </c>
      <c r="D4282" s="29" t="s">
        <v>2067</v>
      </c>
      <c r="E4282" s="31"/>
      <c r="F4282" s="31"/>
      <c r="G4282" s="31"/>
      <c r="H4282" s="31"/>
      <c r="I4282" s="31"/>
    </row>
    <row r="4283" spans="2:9" ht="15.75" x14ac:dyDescent="0.25">
      <c r="B4283" s="338"/>
      <c r="C4283" s="29" t="s">
        <v>2155</v>
      </c>
      <c r="D4283" s="29" t="s">
        <v>2069</v>
      </c>
      <c r="E4283" s="31"/>
      <c r="F4283" s="31"/>
      <c r="G4283" s="31"/>
      <c r="H4283" s="31"/>
      <c r="I4283" s="31"/>
    </row>
    <row r="4284" spans="2:9" ht="15.75" x14ac:dyDescent="0.25">
      <c r="B4284" s="338"/>
      <c r="C4284" s="29" t="s">
        <v>2155</v>
      </c>
      <c r="D4284" s="29" t="s">
        <v>2071</v>
      </c>
      <c r="E4284" s="31"/>
      <c r="F4284" s="31"/>
      <c r="G4284" s="31"/>
      <c r="H4284" s="31"/>
      <c r="I4284" s="31"/>
    </row>
    <row r="4285" spans="2:9" ht="15.75" x14ac:dyDescent="0.25">
      <c r="B4285" s="338"/>
      <c r="C4285" s="29" t="s">
        <v>2155</v>
      </c>
      <c r="D4285" s="29" t="s">
        <v>2073</v>
      </c>
      <c r="E4285" s="31"/>
      <c r="F4285" s="31"/>
      <c r="G4285" s="31"/>
      <c r="H4285" s="31"/>
      <c r="I4285" s="31"/>
    </row>
    <row r="4286" spans="2:9" ht="15.75" x14ac:dyDescent="0.25">
      <c r="B4286" s="338"/>
      <c r="C4286" s="29" t="s">
        <v>2155</v>
      </c>
      <c r="D4286" s="29" t="s">
        <v>2075</v>
      </c>
      <c r="E4286" s="31"/>
      <c r="F4286" s="31"/>
      <c r="G4286" s="31"/>
      <c r="H4286" s="31"/>
      <c r="I4286" s="31"/>
    </row>
    <row r="4287" spans="2:9" ht="15.75" x14ac:dyDescent="0.25">
      <c r="B4287" s="338"/>
      <c r="C4287" s="29" t="s">
        <v>2155</v>
      </c>
      <c r="D4287" s="29" t="s">
        <v>2077</v>
      </c>
      <c r="E4287" s="31"/>
      <c r="F4287" s="31"/>
      <c r="G4287" s="31"/>
      <c r="H4287" s="31"/>
      <c r="I4287" s="31"/>
    </row>
    <row r="4288" spans="2:9" ht="15.75" x14ac:dyDescent="0.25">
      <c r="B4288" s="338"/>
      <c r="C4288" s="29" t="s">
        <v>2155</v>
      </c>
      <c r="D4288" s="29" t="s">
        <v>2079</v>
      </c>
      <c r="E4288" s="31"/>
      <c r="F4288" s="31"/>
      <c r="G4288" s="31"/>
      <c r="H4288" s="31"/>
      <c r="I4288" s="31"/>
    </row>
    <row r="4289" spans="2:9" ht="15.75" x14ac:dyDescent="0.25">
      <c r="B4289" s="338"/>
      <c r="C4289" s="29" t="s">
        <v>2155</v>
      </c>
      <c r="D4289" s="29" t="s">
        <v>2082</v>
      </c>
      <c r="E4289" s="31"/>
      <c r="F4289" s="31"/>
      <c r="G4289" s="31"/>
      <c r="H4289" s="31"/>
      <c r="I4289" s="31"/>
    </row>
    <row r="4290" spans="2:9" ht="15.75" x14ac:dyDescent="0.25">
      <c r="B4290" s="338"/>
      <c r="C4290" s="29" t="s">
        <v>2155</v>
      </c>
      <c r="D4290" s="29" t="s">
        <v>2084</v>
      </c>
      <c r="E4290" s="31"/>
      <c r="F4290" s="31"/>
      <c r="G4290" s="31"/>
      <c r="H4290" s="31"/>
      <c r="I4290" s="31"/>
    </row>
    <row r="4291" spans="2:9" ht="15.75" x14ac:dyDescent="0.25">
      <c r="B4291" s="338"/>
      <c r="C4291" s="29" t="s">
        <v>2155</v>
      </c>
      <c r="D4291" s="29" t="s">
        <v>2089</v>
      </c>
      <c r="E4291" s="31"/>
      <c r="F4291" s="31"/>
      <c r="G4291" s="31"/>
      <c r="H4291" s="31"/>
      <c r="I4291" s="31"/>
    </row>
    <row r="4292" spans="2:9" ht="15.75" x14ac:dyDescent="0.25">
      <c r="B4292" s="338"/>
      <c r="C4292" s="29" t="s">
        <v>2155</v>
      </c>
      <c r="D4292" s="29" t="s">
        <v>2119</v>
      </c>
      <c r="E4292" s="31"/>
      <c r="F4292" s="31"/>
      <c r="G4292" s="31"/>
      <c r="H4292" s="31"/>
      <c r="I4292" s="31"/>
    </row>
    <row r="4293" spans="2:9" ht="15.75" x14ac:dyDescent="0.25">
      <c r="B4293" s="338"/>
      <c r="C4293" s="29" t="s">
        <v>2155</v>
      </c>
      <c r="D4293" s="29" t="s">
        <v>2122</v>
      </c>
      <c r="E4293" s="31"/>
      <c r="F4293" s="31"/>
      <c r="G4293" s="31"/>
      <c r="H4293" s="31"/>
      <c r="I4293" s="31"/>
    </row>
    <row r="4294" spans="2:9" ht="15.75" x14ac:dyDescent="0.25">
      <c r="B4294" s="338"/>
      <c r="C4294" s="29" t="s">
        <v>2155</v>
      </c>
      <c r="D4294" s="29" t="s">
        <v>2124</v>
      </c>
      <c r="E4294" s="31"/>
      <c r="F4294" s="31"/>
      <c r="G4294" s="31"/>
      <c r="H4294" s="31"/>
      <c r="I4294" s="31"/>
    </row>
    <row r="4295" spans="2:9" ht="15.75" x14ac:dyDescent="0.25">
      <c r="B4295" s="338"/>
      <c r="C4295" s="29" t="s">
        <v>2155</v>
      </c>
      <c r="D4295" s="29" t="s">
        <v>2129</v>
      </c>
      <c r="E4295" s="31"/>
      <c r="F4295" s="31"/>
      <c r="G4295" s="31"/>
      <c r="H4295" s="31"/>
      <c r="I4295" s="31"/>
    </row>
    <row r="4296" spans="2:9" ht="15.75" x14ac:dyDescent="0.25">
      <c r="B4296" s="338"/>
      <c r="C4296" s="29" t="s">
        <v>2155</v>
      </c>
      <c r="D4296" s="29" t="s">
        <v>2135</v>
      </c>
      <c r="E4296" s="31"/>
      <c r="F4296" s="31"/>
      <c r="G4296" s="31"/>
      <c r="H4296" s="31"/>
      <c r="I4296" s="31"/>
    </row>
    <row r="4297" spans="2:9" ht="15.75" x14ac:dyDescent="0.25">
      <c r="B4297" s="338"/>
      <c r="C4297" s="29" t="s">
        <v>2155</v>
      </c>
      <c r="D4297" s="29" t="s">
        <v>2140</v>
      </c>
      <c r="E4297" s="31"/>
      <c r="F4297" s="31"/>
      <c r="G4297" s="31"/>
      <c r="H4297" s="31"/>
      <c r="I4297" s="31"/>
    </row>
    <row r="4298" spans="2:9" ht="15.75" x14ac:dyDescent="0.25">
      <c r="B4298" s="338"/>
      <c r="C4298" s="29" t="s">
        <v>2156</v>
      </c>
      <c r="D4298" s="29" t="s">
        <v>43</v>
      </c>
      <c r="E4298" s="31"/>
      <c r="F4298" s="31"/>
      <c r="G4298" s="31"/>
      <c r="H4298" s="31"/>
      <c r="I4298" s="31"/>
    </row>
    <row r="4299" spans="2:9" ht="15.75" x14ac:dyDescent="0.25">
      <c r="B4299" s="338"/>
      <c r="C4299" s="29" t="s">
        <v>2156</v>
      </c>
      <c r="D4299" s="29" t="s">
        <v>1953</v>
      </c>
      <c r="E4299" s="31"/>
      <c r="F4299" s="31"/>
      <c r="G4299" s="31"/>
      <c r="H4299" s="31"/>
      <c r="I4299" s="31"/>
    </row>
    <row r="4300" spans="2:9" ht="15.75" x14ac:dyDescent="0.25">
      <c r="B4300" s="338"/>
      <c r="C4300" s="29" t="s">
        <v>2156</v>
      </c>
      <c r="D4300" s="29" t="s">
        <v>1726</v>
      </c>
      <c r="E4300" s="31"/>
      <c r="F4300" s="31"/>
      <c r="G4300" s="31"/>
      <c r="H4300" s="31"/>
      <c r="I4300" s="31"/>
    </row>
    <row r="4301" spans="2:9" ht="15.75" x14ac:dyDescent="0.25">
      <c r="B4301" s="338"/>
      <c r="C4301" s="29" t="s">
        <v>2156</v>
      </c>
      <c r="D4301" s="29" t="s">
        <v>1723</v>
      </c>
      <c r="E4301" s="31"/>
      <c r="F4301" s="31"/>
      <c r="G4301" s="31"/>
      <c r="H4301" s="31"/>
      <c r="I4301" s="31"/>
    </row>
    <row r="4302" spans="2:9" ht="15.75" x14ac:dyDescent="0.25">
      <c r="B4302" s="338"/>
      <c r="C4302" s="29" t="s">
        <v>2156</v>
      </c>
      <c r="D4302" s="29" t="s">
        <v>2087</v>
      </c>
      <c r="E4302" s="31"/>
      <c r="F4302" s="31"/>
      <c r="G4302" s="31"/>
      <c r="H4302" s="31"/>
      <c r="I4302" s="31"/>
    </row>
    <row r="4303" spans="2:9" ht="15.75" x14ac:dyDescent="0.25">
      <c r="B4303" s="338"/>
      <c r="C4303" s="29" t="s">
        <v>2156</v>
      </c>
      <c r="D4303" s="29" t="s">
        <v>1830</v>
      </c>
      <c r="E4303" s="31"/>
      <c r="F4303" s="31"/>
      <c r="G4303" s="31"/>
      <c r="H4303" s="31"/>
      <c r="I4303" s="31"/>
    </row>
    <row r="4304" spans="2:9" ht="15.75" x14ac:dyDescent="0.25">
      <c r="B4304" s="338"/>
      <c r="C4304" s="29" t="s">
        <v>2156</v>
      </c>
      <c r="D4304" s="29" t="s">
        <v>1754</v>
      </c>
      <c r="E4304" s="31"/>
      <c r="F4304" s="31"/>
      <c r="G4304" s="31"/>
      <c r="H4304" s="31"/>
      <c r="I4304" s="31"/>
    </row>
    <row r="4305" spans="2:9" ht="15.75" x14ac:dyDescent="0.25">
      <c r="B4305" s="338"/>
      <c r="C4305" s="29" t="s">
        <v>2156</v>
      </c>
      <c r="D4305" s="29" t="s">
        <v>1901</v>
      </c>
      <c r="E4305" s="31"/>
      <c r="F4305" s="31"/>
      <c r="G4305" s="31"/>
      <c r="H4305" s="31"/>
      <c r="I4305" s="31"/>
    </row>
    <row r="4306" spans="2:9" ht="15.75" x14ac:dyDescent="0.25">
      <c r="B4306" s="338"/>
      <c r="C4306" s="29" t="s">
        <v>2156</v>
      </c>
      <c r="D4306" s="29" t="s">
        <v>2085</v>
      </c>
      <c r="E4306" s="31"/>
      <c r="F4306" s="31"/>
      <c r="G4306" s="31"/>
      <c r="H4306" s="31"/>
      <c r="I4306" s="31"/>
    </row>
    <row r="4307" spans="2:9" ht="15.75" x14ac:dyDescent="0.25">
      <c r="B4307" s="338"/>
      <c r="C4307" s="29" t="s">
        <v>2156</v>
      </c>
      <c r="D4307" s="29" t="s">
        <v>1951</v>
      </c>
      <c r="E4307" s="31"/>
      <c r="F4307" s="31"/>
      <c r="G4307" s="31"/>
      <c r="H4307" s="31"/>
      <c r="I4307" s="31"/>
    </row>
    <row r="4308" spans="2:9" ht="15.75" x14ac:dyDescent="0.25">
      <c r="B4308" s="338"/>
      <c r="C4308" s="29" t="s">
        <v>2156</v>
      </c>
      <c r="D4308" s="29" t="s">
        <v>2056</v>
      </c>
      <c r="E4308" s="31"/>
      <c r="F4308" s="31"/>
      <c r="G4308" s="31"/>
      <c r="H4308" s="31"/>
      <c r="I4308" s="31"/>
    </row>
    <row r="4309" spans="2:9" ht="15.75" x14ac:dyDescent="0.25">
      <c r="B4309" s="338"/>
      <c r="C4309" s="29" t="s">
        <v>2156</v>
      </c>
      <c r="D4309" s="29" t="s">
        <v>2131</v>
      </c>
      <c r="E4309" s="31"/>
      <c r="F4309" s="31"/>
      <c r="G4309" s="31"/>
      <c r="H4309" s="31"/>
      <c r="I4309" s="31"/>
    </row>
    <row r="4310" spans="2:9" ht="15.75" x14ac:dyDescent="0.25">
      <c r="B4310" s="338"/>
      <c r="C4310" s="29" t="s">
        <v>2156</v>
      </c>
      <c r="D4310" s="29" t="s">
        <v>2065</v>
      </c>
      <c r="E4310" s="31"/>
      <c r="F4310" s="31"/>
      <c r="G4310" s="31"/>
      <c r="H4310" s="31"/>
      <c r="I4310" s="31"/>
    </row>
    <row r="4311" spans="2:9" ht="15.75" x14ac:dyDescent="0.25">
      <c r="B4311" s="338"/>
      <c r="C4311" s="29" t="s">
        <v>2156</v>
      </c>
      <c r="D4311" s="29" t="s">
        <v>2090</v>
      </c>
      <c r="E4311" s="31"/>
      <c r="F4311" s="31"/>
      <c r="G4311" s="31"/>
      <c r="H4311" s="31"/>
      <c r="I4311" s="31"/>
    </row>
    <row r="4312" spans="2:9" ht="15.75" x14ac:dyDescent="0.25">
      <c r="B4312" s="338"/>
      <c r="C4312" s="29" t="s">
        <v>2156</v>
      </c>
      <c r="D4312" s="29" t="s">
        <v>1960</v>
      </c>
      <c r="E4312" s="31"/>
      <c r="F4312" s="31"/>
      <c r="G4312" s="31"/>
      <c r="H4312" s="31"/>
      <c r="I4312" s="31"/>
    </row>
    <row r="4313" spans="2:9" ht="15.75" x14ac:dyDescent="0.25">
      <c r="B4313" s="338"/>
      <c r="C4313" s="29" t="s">
        <v>2156</v>
      </c>
      <c r="D4313" s="29" t="s">
        <v>2028</v>
      </c>
      <c r="E4313" s="31"/>
      <c r="F4313" s="31"/>
      <c r="G4313" s="31"/>
      <c r="H4313" s="31"/>
      <c r="I4313" s="31"/>
    </row>
    <row r="4314" spans="2:9" ht="15.75" x14ac:dyDescent="0.25">
      <c r="B4314" s="338"/>
      <c r="C4314" s="29" t="s">
        <v>2156</v>
      </c>
      <c r="D4314" s="29" t="s">
        <v>1963</v>
      </c>
      <c r="E4314" s="31"/>
      <c r="F4314" s="31"/>
      <c r="G4314" s="31"/>
      <c r="H4314" s="31"/>
      <c r="I4314" s="31"/>
    </row>
    <row r="4315" spans="2:9" ht="15.75" x14ac:dyDescent="0.25">
      <c r="B4315" s="338"/>
      <c r="C4315" s="29" t="s">
        <v>2156</v>
      </c>
      <c r="D4315" s="29" t="s">
        <v>1965</v>
      </c>
      <c r="E4315" s="31"/>
      <c r="F4315" s="31"/>
      <c r="G4315" s="31"/>
      <c r="H4315" s="31"/>
      <c r="I4315" s="31"/>
    </row>
    <row r="4316" spans="2:9" ht="15.75" x14ac:dyDescent="0.25">
      <c r="B4316" s="338"/>
      <c r="C4316" s="29" t="s">
        <v>2156</v>
      </c>
      <c r="D4316" s="29" t="s">
        <v>1971</v>
      </c>
      <c r="E4316" s="31"/>
      <c r="F4316" s="31"/>
      <c r="G4316" s="31"/>
      <c r="H4316" s="31"/>
      <c r="I4316" s="31"/>
    </row>
    <row r="4317" spans="2:9" ht="15.75" x14ac:dyDescent="0.25">
      <c r="B4317" s="338"/>
      <c r="C4317" s="29" t="s">
        <v>2156</v>
      </c>
      <c r="D4317" s="29" t="s">
        <v>1975</v>
      </c>
      <c r="E4317" s="31"/>
      <c r="F4317" s="31"/>
      <c r="G4317" s="31"/>
      <c r="H4317" s="31"/>
      <c r="I4317" s="31"/>
    </row>
    <row r="4318" spans="2:9" ht="15.75" x14ac:dyDescent="0.25">
      <c r="B4318" s="338"/>
      <c r="C4318" s="29" t="s">
        <v>2156</v>
      </c>
      <c r="D4318" s="29" t="s">
        <v>2113</v>
      </c>
      <c r="E4318" s="31"/>
      <c r="F4318" s="31"/>
      <c r="G4318" s="31"/>
      <c r="H4318" s="31"/>
      <c r="I4318" s="31"/>
    </row>
    <row r="4319" spans="2:9" ht="15.75" x14ac:dyDescent="0.25">
      <c r="B4319" s="338"/>
      <c r="C4319" s="29" t="s">
        <v>2156</v>
      </c>
      <c r="D4319" s="29" t="s">
        <v>1980</v>
      </c>
      <c r="E4319" s="31"/>
      <c r="F4319" s="31"/>
      <c r="G4319" s="31"/>
      <c r="H4319" s="31"/>
      <c r="I4319" s="31"/>
    </row>
    <row r="4320" spans="2:9" ht="15.75" x14ac:dyDescent="0.25">
      <c r="B4320" s="338"/>
      <c r="C4320" s="29" t="s">
        <v>2156</v>
      </c>
      <c r="D4320" s="29" t="s">
        <v>1982</v>
      </c>
      <c r="E4320" s="31"/>
      <c r="F4320" s="31"/>
      <c r="G4320" s="31"/>
      <c r="H4320" s="31"/>
      <c r="I4320" s="31"/>
    </row>
    <row r="4321" spans="2:9" ht="15.75" x14ac:dyDescent="0.25">
      <c r="B4321" s="338"/>
      <c r="C4321" s="29" t="s">
        <v>2156</v>
      </c>
      <c r="D4321" s="29" t="s">
        <v>1987</v>
      </c>
      <c r="E4321" s="31"/>
      <c r="F4321" s="31"/>
      <c r="G4321" s="31"/>
      <c r="H4321" s="31"/>
      <c r="I4321" s="31"/>
    </row>
    <row r="4322" spans="2:9" ht="15.75" x14ac:dyDescent="0.25">
      <c r="B4322" s="338"/>
      <c r="C4322" s="29" t="s">
        <v>2156</v>
      </c>
      <c r="D4322" s="29" t="s">
        <v>1990</v>
      </c>
      <c r="E4322" s="31"/>
      <c r="F4322" s="31"/>
      <c r="G4322" s="31"/>
      <c r="H4322" s="31"/>
      <c r="I4322" s="31"/>
    </row>
    <row r="4323" spans="2:9" ht="15.75" x14ac:dyDescent="0.25">
      <c r="B4323" s="338"/>
      <c r="C4323" s="29" t="s">
        <v>2156</v>
      </c>
      <c r="D4323" s="29" t="s">
        <v>2115</v>
      </c>
      <c r="E4323" s="31"/>
      <c r="F4323" s="31"/>
      <c r="G4323" s="31"/>
      <c r="H4323" s="31"/>
      <c r="I4323" s="31"/>
    </row>
    <row r="4324" spans="2:9" ht="15.75" x14ac:dyDescent="0.25">
      <c r="B4324" s="338"/>
      <c r="C4324" s="29" t="s">
        <v>2156</v>
      </c>
      <c r="D4324" s="29" t="s">
        <v>1992</v>
      </c>
      <c r="E4324" s="31"/>
      <c r="F4324" s="31"/>
      <c r="G4324" s="31"/>
      <c r="H4324" s="31"/>
      <c r="I4324" s="31"/>
    </row>
    <row r="4325" spans="2:9" ht="15.75" x14ac:dyDescent="0.25">
      <c r="B4325" s="338"/>
      <c r="C4325" s="29" t="s">
        <v>2156</v>
      </c>
      <c r="D4325" s="29" t="s">
        <v>1997</v>
      </c>
      <c r="E4325" s="31"/>
      <c r="F4325" s="31"/>
      <c r="G4325" s="31"/>
      <c r="H4325" s="31"/>
      <c r="I4325" s="31"/>
    </row>
    <row r="4326" spans="2:9" ht="15.75" x14ac:dyDescent="0.25">
      <c r="B4326" s="338"/>
      <c r="C4326" s="29" t="s">
        <v>2156</v>
      </c>
      <c r="D4326" s="29" t="s">
        <v>2000</v>
      </c>
      <c r="E4326" s="31"/>
      <c r="F4326" s="31"/>
      <c r="G4326" s="31"/>
      <c r="H4326" s="31"/>
      <c r="I4326" s="31"/>
    </row>
    <row r="4327" spans="2:9" ht="15.75" x14ac:dyDescent="0.25">
      <c r="B4327" s="338"/>
      <c r="C4327" s="29" t="s">
        <v>2156</v>
      </c>
      <c r="D4327" s="29" t="s">
        <v>2002</v>
      </c>
      <c r="E4327" s="31"/>
      <c r="F4327" s="31"/>
      <c r="G4327" s="31"/>
      <c r="H4327" s="31"/>
      <c r="I4327" s="31"/>
    </row>
    <row r="4328" spans="2:9" ht="15.75" x14ac:dyDescent="0.25">
      <c r="B4328" s="338"/>
      <c r="C4328" s="29" t="s">
        <v>2156</v>
      </c>
      <c r="D4328" s="29" t="s">
        <v>2004</v>
      </c>
      <c r="E4328" s="31"/>
      <c r="F4328" s="31"/>
      <c r="G4328" s="31"/>
      <c r="H4328" s="31"/>
      <c r="I4328" s="31"/>
    </row>
    <row r="4329" spans="2:9" ht="15.75" x14ac:dyDescent="0.25">
      <c r="B4329" s="338"/>
      <c r="C4329" s="29" t="s">
        <v>2156</v>
      </c>
      <c r="D4329" s="29" t="s">
        <v>2006</v>
      </c>
      <c r="E4329" s="31"/>
      <c r="F4329" s="31"/>
      <c r="G4329" s="31"/>
      <c r="H4329" s="31"/>
      <c r="I4329" s="31"/>
    </row>
    <row r="4330" spans="2:9" ht="15.75" x14ac:dyDescent="0.25">
      <c r="B4330" s="338"/>
      <c r="C4330" s="29" t="s">
        <v>2156</v>
      </c>
      <c r="D4330" s="29" t="s">
        <v>2133</v>
      </c>
      <c r="E4330" s="31"/>
      <c r="F4330" s="31"/>
      <c r="G4330" s="31"/>
      <c r="H4330" s="31"/>
      <c r="I4330" s="31"/>
    </row>
    <row r="4331" spans="2:9" ht="15.75" x14ac:dyDescent="0.25">
      <c r="B4331" s="338"/>
      <c r="C4331" s="29" t="s">
        <v>2156</v>
      </c>
      <c r="D4331" s="29" t="s">
        <v>2137</v>
      </c>
      <c r="E4331" s="31"/>
      <c r="F4331" s="31"/>
      <c r="G4331" s="31"/>
      <c r="H4331" s="31"/>
      <c r="I4331" s="31"/>
    </row>
    <row r="4332" spans="2:9" ht="15.75" x14ac:dyDescent="0.25">
      <c r="B4332" s="338"/>
      <c r="C4332" s="29" t="s">
        <v>2156</v>
      </c>
      <c r="D4332" s="29" t="s">
        <v>2015</v>
      </c>
      <c r="E4332" s="31"/>
      <c r="F4332" s="31"/>
      <c r="G4332" s="31"/>
      <c r="H4332" s="31"/>
      <c r="I4332" s="31"/>
    </row>
    <row r="4333" spans="2:9" ht="15.75" x14ac:dyDescent="0.25">
      <c r="B4333" s="338"/>
      <c r="C4333" s="29" t="s">
        <v>2156</v>
      </c>
      <c r="D4333" s="29" t="s">
        <v>2017</v>
      </c>
      <c r="E4333" s="31"/>
      <c r="F4333" s="31"/>
      <c r="G4333" s="31"/>
      <c r="H4333" s="31"/>
      <c r="I4333" s="31"/>
    </row>
    <row r="4334" spans="2:9" ht="15.75" x14ac:dyDescent="0.25">
      <c r="B4334" s="338"/>
      <c r="C4334" s="29" t="s">
        <v>2156</v>
      </c>
      <c r="D4334" s="29" t="s">
        <v>2019</v>
      </c>
      <c r="E4334" s="31"/>
      <c r="F4334" s="31"/>
      <c r="G4334" s="31"/>
      <c r="H4334" s="31"/>
      <c r="I4334" s="31"/>
    </row>
    <row r="4335" spans="2:9" ht="15.75" x14ac:dyDescent="0.25">
      <c r="B4335" s="338"/>
      <c r="C4335" s="29" t="s">
        <v>2156</v>
      </c>
      <c r="D4335" s="29" t="s">
        <v>2021</v>
      </c>
      <c r="E4335" s="31"/>
      <c r="F4335" s="31"/>
      <c r="G4335" s="31"/>
      <c r="H4335" s="31"/>
      <c r="I4335" s="31"/>
    </row>
    <row r="4336" spans="2:9" ht="15.75" x14ac:dyDescent="0.25">
      <c r="B4336" s="338"/>
      <c r="C4336" s="29" t="s">
        <v>2156</v>
      </c>
      <c r="D4336" s="29" t="s">
        <v>2030</v>
      </c>
      <c r="E4336" s="31"/>
      <c r="F4336" s="31"/>
      <c r="G4336" s="31"/>
      <c r="H4336" s="31"/>
      <c r="I4336" s="31"/>
    </row>
    <row r="4337" spans="2:9" ht="15.75" x14ac:dyDescent="0.25">
      <c r="B4337" s="338"/>
      <c r="C4337" s="29" t="s">
        <v>2156</v>
      </c>
      <c r="D4337" s="29" t="s">
        <v>2032</v>
      </c>
      <c r="E4337" s="31"/>
      <c r="F4337" s="31"/>
      <c r="G4337" s="31"/>
      <c r="H4337" s="31"/>
      <c r="I4337" s="31"/>
    </row>
    <row r="4338" spans="2:9" ht="15.75" x14ac:dyDescent="0.25">
      <c r="B4338" s="338"/>
      <c r="C4338" s="29" t="s">
        <v>2156</v>
      </c>
      <c r="D4338" s="29" t="s">
        <v>2034</v>
      </c>
      <c r="E4338" s="31"/>
      <c r="F4338" s="31"/>
      <c r="G4338" s="31"/>
      <c r="H4338" s="31"/>
      <c r="I4338" s="31"/>
    </row>
    <row r="4339" spans="2:9" ht="15.75" x14ac:dyDescent="0.25">
      <c r="B4339" s="338"/>
      <c r="C4339" s="29" t="s">
        <v>2156</v>
      </c>
      <c r="D4339" s="29" t="s">
        <v>2036</v>
      </c>
      <c r="E4339" s="31"/>
      <c r="F4339" s="31"/>
      <c r="G4339" s="31"/>
      <c r="H4339" s="31"/>
      <c r="I4339" s="31"/>
    </row>
    <row r="4340" spans="2:9" ht="15.75" x14ac:dyDescent="0.25">
      <c r="B4340" s="338"/>
      <c r="C4340" s="29" t="s">
        <v>2156</v>
      </c>
      <c r="D4340" s="29" t="s">
        <v>2038</v>
      </c>
      <c r="E4340" s="31"/>
      <c r="F4340" s="31"/>
      <c r="G4340" s="31"/>
      <c r="H4340" s="31"/>
      <c r="I4340" s="31"/>
    </row>
    <row r="4341" spans="2:9" ht="15.75" x14ac:dyDescent="0.25">
      <c r="B4341" s="338"/>
      <c r="C4341" s="29" t="s">
        <v>2156</v>
      </c>
      <c r="D4341" s="29" t="s">
        <v>2040</v>
      </c>
      <c r="E4341" s="31"/>
      <c r="F4341" s="31"/>
      <c r="G4341" s="31"/>
      <c r="H4341" s="31"/>
      <c r="I4341" s="31"/>
    </row>
    <row r="4342" spans="2:9" ht="15.75" x14ac:dyDescent="0.25">
      <c r="B4342" s="338"/>
      <c r="C4342" s="29" t="s">
        <v>2156</v>
      </c>
      <c r="D4342" s="29" t="s">
        <v>2043</v>
      </c>
      <c r="E4342" s="31"/>
      <c r="F4342" s="31"/>
      <c r="G4342" s="31"/>
      <c r="H4342" s="31"/>
      <c r="I4342" s="31"/>
    </row>
    <row r="4343" spans="2:9" ht="15.75" x14ac:dyDescent="0.25">
      <c r="B4343" s="338"/>
      <c r="C4343" s="29" t="s">
        <v>2156</v>
      </c>
      <c r="D4343" s="29" t="s">
        <v>2059</v>
      </c>
      <c r="E4343" s="31"/>
      <c r="F4343" s="31"/>
      <c r="G4343" s="31"/>
      <c r="H4343" s="31"/>
      <c r="I4343" s="31"/>
    </row>
    <row r="4344" spans="2:9" ht="15.75" x14ac:dyDescent="0.25">
      <c r="B4344" s="338"/>
      <c r="C4344" s="29" t="s">
        <v>2156</v>
      </c>
      <c r="D4344" s="29" t="s">
        <v>2061</v>
      </c>
      <c r="E4344" s="31"/>
      <c r="F4344" s="31"/>
      <c r="G4344" s="31"/>
      <c r="H4344" s="31"/>
      <c r="I4344" s="31"/>
    </row>
    <row r="4345" spans="2:9" ht="15.75" x14ac:dyDescent="0.25">
      <c r="B4345" s="338"/>
      <c r="C4345" s="29" t="s">
        <v>2156</v>
      </c>
      <c r="D4345" s="29" t="s">
        <v>2063</v>
      </c>
      <c r="E4345" s="31"/>
      <c r="F4345" s="31"/>
      <c r="G4345" s="31"/>
      <c r="H4345" s="31"/>
      <c r="I4345" s="31"/>
    </row>
    <row r="4346" spans="2:9" ht="15.75" x14ac:dyDescent="0.25">
      <c r="B4346" s="338"/>
      <c r="C4346" s="29" t="s">
        <v>2156</v>
      </c>
      <c r="D4346" s="29" t="s">
        <v>2067</v>
      </c>
      <c r="E4346" s="31"/>
      <c r="F4346" s="31"/>
      <c r="G4346" s="31"/>
      <c r="H4346" s="31"/>
      <c r="I4346" s="31"/>
    </row>
    <row r="4347" spans="2:9" ht="15.75" x14ac:dyDescent="0.25">
      <c r="B4347" s="338"/>
      <c r="C4347" s="29" t="s">
        <v>2156</v>
      </c>
      <c r="D4347" s="29" t="s">
        <v>2069</v>
      </c>
      <c r="E4347" s="31"/>
      <c r="F4347" s="31"/>
      <c r="G4347" s="31"/>
      <c r="H4347" s="31"/>
      <c r="I4347" s="31"/>
    </row>
    <row r="4348" spans="2:9" ht="15.75" x14ac:dyDescent="0.25">
      <c r="B4348" s="338"/>
      <c r="C4348" s="29" t="s">
        <v>2156</v>
      </c>
      <c r="D4348" s="29" t="s">
        <v>2071</v>
      </c>
      <c r="E4348" s="31"/>
      <c r="F4348" s="31"/>
      <c r="G4348" s="31"/>
      <c r="H4348" s="31"/>
      <c r="I4348" s="31"/>
    </row>
    <row r="4349" spans="2:9" ht="15.75" x14ac:dyDescent="0.25">
      <c r="B4349" s="338"/>
      <c r="C4349" s="29" t="s">
        <v>2156</v>
      </c>
      <c r="D4349" s="29" t="s">
        <v>2073</v>
      </c>
      <c r="E4349" s="31"/>
      <c r="F4349" s="31"/>
      <c r="G4349" s="31"/>
      <c r="H4349" s="31"/>
      <c r="I4349" s="31"/>
    </row>
    <row r="4350" spans="2:9" ht="15.75" x14ac:dyDescent="0.25">
      <c r="B4350" s="338"/>
      <c r="C4350" s="29" t="s">
        <v>2156</v>
      </c>
      <c r="D4350" s="29" t="s">
        <v>2075</v>
      </c>
      <c r="E4350" s="31"/>
      <c r="F4350" s="31"/>
      <c r="G4350" s="31"/>
      <c r="H4350" s="31"/>
      <c r="I4350" s="31"/>
    </row>
    <row r="4351" spans="2:9" ht="15.75" x14ac:dyDescent="0.25">
      <c r="B4351" s="338"/>
      <c r="C4351" s="29" t="s">
        <v>2156</v>
      </c>
      <c r="D4351" s="29" t="s">
        <v>2077</v>
      </c>
      <c r="E4351" s="31"/>
      <c r="F4351" s="31"/>
      <c r="G4351" s="31"/>
      <c r="H4351" s="31"/>
      <c r="I4351" s="31"/>
    </row>
    <row r="4352" spans="2:9" ht="15.75" x14ac:dyDescent="0.25">
      <c r="B4352" s="338"/>
      <c r="C4352" s="29" t="s">
        <v>2156</v>
      </c>
      <c r="D4352" s="29" t="s">
        <v>2079</v>
      </c>
      <c r="E4352" s="31"/>
      <c r="F4352" s="31"/>
      <c r="G4352" s="31"/>
      <c r="H4352" s="31"/>
      <c r="I4352" s="31"/>
    </row>
    <row r="4353" spans="2:9" ht="15.75" x14ac:dyDescent="0.25">
      <c r="B4353" s="338"/>
      <c r="C4353" s="29" t="s">
        <v>2156</v>
      </c>
      <c r="D4353" s="29" t="s">
        <v>2082</v>
      </c>
      <c r="E4353" s="31"/>
      <c r="F4353" s="31"/>
      <c r="G4353" s="31"/>
      <c r="H4353" s="31"/>
      <c r="I4353" s="31"/>
    </row>
    <row r="4354" spans="2:9" ht="15.75" x14ac:dyDescent="0.25">
      <c r="B4354" s="338"/>
      <c r="C4354" s="29" t="s">
        <v>2156</v>
      </c>
      <c r="D4354" s="29" t="s">
        <v>2084</v>
      </c>
      <c r="E4354" s="31"/>
      <c r="F4354" s="31"/>
      <c r="G4354" s="31"/>
      <c r="H4354" s="31"/>
      <c r="I4354" s="31"/>
    </row>
    <row r="4355" spans="2:9" ht="15.75" x14ac:dyDescent="0.25">
      <c r="B4355" s="338"/>
      <c r="C4355" s="29" t="s">
        <v>2156</v>
      </c>
      <c r="D4355" s="29" t="s">
        <v>2089</v>
      </c>
      <c r="E4355" s="31"/>
      <c r="F4355" s="31"/>
      <c r="G4355" s="31"/>
      <c r="H4355" s="31"/>
      <c r="I4355" s="31"/>
    </row>
    <row r="4356" spans="2:9" ht="15.75" x14ac:dyDescent="0.25">
      <c r="B4356" s="338"/>
      <c r="C4356" s="29" t="s">
        <v>2156</v>
      </c>
      <c r="D4356" s="29" t="s">
        <v>2119</v>
      </c>
      <c r="E4356" s="31"/>
      <c r="F4356" s="31"/>
      <c r="G4356" s="31"/>
      <c r="H4356" s="31"/>
      <c r="I4356" s="31"/>
    </row>
    <row r="4357" spans="2:9" ht="15.75" x14ac:dyDescent="0.25">
      <c r="B4357" s="338"/>
      <c r="C4357" s="29" t="s">
        <v>2156</v>
      </c>
      <c r="D4357" s="29" t="s">
        <v>2122</v>
      </c>
      <c r="E4357" s="31"/>
      <c r="F4357" s="31"/>
      <c r="G4357" s="31"/>
      <c r="H4357" s="31"/>
      <c r="I4357" s="31"/>
    </row>
    <row r="4358" spans="2:9" ht="15.75" x14ac:dyDescent="0.25">
      <c r="B4358" s="338"/>
      <c r="C4358" s="29" t="s">
        <v>2156</v>
      </c>
      <c r="D4358" s="29" t="s">
        <v>2124</v>
      </c>
      <c r="E4358" s="31"/>
      <c r="F4358" s="31"/>
      <c r="G4358" s="31"/>
      <c r="H4358" s="31"/>
      <c r="I4358" s="31"/>
    </row>
    <row r="4359" spans="2:9" ht="15.75" x14ac:dyDescent="0.25">
      <c r="B4359" s="338"/>
      <c r="C4359" s="29" t="s">
        <v>2156</v>
      </c>
      <c r="D4359" s="29" t="s">
        <v>2129</v>
      </c>
      <c r="E4359" s="31"/>
      <c r="F4359" s="31"/>
      <c r="G4359" s="31"/>
      <c r="H4359" s="31"/>
      <c r="I4359" s="31"/>
    </row>
    <row r="4360" spans="2:9" ht="15.75" x14ac:dyDescent="0.25">
      <c r="B4360" s="338"/>
      <c r="C4360" s="29" t="s">
        <v>2156</v>
      </c>
      <c r="D4360" s="29" t="s">
        <v>2135</v>
      </c>
      <c r="E4360" s="31"/>
      <c r="F4360" s="31"/>
      <c r="G4360" s="31"/>
      <c r="H4360" s="31"/>
      <c r="I4360" s="31"/>
    </row>
    <row r="4361" spans="2:9" ht="15.75" x14ac:dyDescent="0.25">
      <c r="B4361" s="338"/>
      <c r="C4361" s="29" t="s">
        <v>2156</v>
      </c>
      <c r="D4361" s="29" t="s">
        <v>2140</v>
      </c>
      <c r="E4361" s="31"/>
      <c r="F4361" s="31"/>
      <c r="G4361" s="31"/>
      <c r="H4361" s="31"/>
      <c r="I4361" s="31"/>
    </row>
    <row r="4362" spans="2:9" ht="15.75" x14ac:dyDescent="0.25">
      <c r="B4362" s="29" t="s">
        <v>69</v>
      </c>
      <c r="C4362" s="29"/>
      <c r="D4362" s="29"/>
      <c r="E4362" s="31"/>
      <c r="F4362" s="31"/>
      <c r="G4362" s="31"/>
      <c r="H4362" s="31"/>
      <c r="I4362" s="31"/>
    </row>
    <row r="4363" spans="2:9" ht="15.75" x14ac:dyDescent="0.25">
      <c r="B4363" s="29" t="s">
        <v>276</v>
      </c>
      <c r="C4363" s="29" t="s">
        <v>1967</v>
      </c>
      <c r="D4363" s="29" t="s">
        <v>1965</v>
      </c>
      <c r="E4363" s="31"/>
      <c r="F4363" s="31"/>
      <c r="G4363" s="31"/>
      <c r="H4363" s="31">
        <v>16</v>
      </c>
      <c r="I4363" s="31">
        <v>16</v>
      </c>
    </row>
    <row r="4364" spans="2:9" ht="15.75" x14ac:dyDescent="0.25">
      <c r="B4364" s="29"/>
      <c r="C4364" s="29" t="s">
        <v>1995</v>
      </c>
      <c r="D4364" s="29" t="s">
        <v>1992</v>
      </c>
      <c r="E4364" s="31"/>
      <c r="F4364" s="31"/>
      <c r="G4364" s="31"/>
      <c r="H4364" s="31">
        <v>24</v>
      </c>
      <c r="I4364" s="31">
        <v>24</v>
      </c>
    </row>
    <row r="4365" spans="2:9" ht="15.75" x14ac:dyDescent="0.25">
      <c r="B4365" s="29"/>
      <c r="C4365" s="29" t="s">
        <v>2008</v>
      </c>
      <c r="D4365" s="29" t="s">
        <v>2000</v>
      </c>
      <c r="E4365" s="31">
        <v>3</v>
      </c>
      <c r="F4365" s="31"/>
      <c r="G4365" s="31"/>
      <c r="H4365" s="31"/>
      <c r="I4365" s="31">
        <v>3</v>
      </c>
    </row>
    <row r="4366" spans="2:9" ht="15.75" x14ac:dyDescent="0.25">
      <c r="B4366" s="29"/>
      <c r="C4366" s="29" t="s">
        <v>2009</v>
      </c>
      <c r="D4366" s="29" t="s">
        <v>2002</v>
      </c>
      <c r="E4366" s="31">
        <v>33</v>
      </c>
      <c r="F4366" s="31"/>
      <c r="G4366" s="31"/>
      <c r="H4366" s="31"/>
      <c r="I4366" s="31">
        <v>33</v>
      </c>
    </row>
    <row r="4367" spans="2:9" ht="15.75" x14ac:dyDescent="0.25">
      <c r="B4367" s="29"/>
      <c r="C4367" s="29" t="s">
        <v>2010</v>
      </c>
      <c r="D4367" s="29" t="s">
        <v>2004</v>
      </c>
      <c r="E4367" s="31"/>
      <c r="F4367" s="31">
        <v>8</v>
      </c>
      <c r="G4367" s="31"/>
      <c r="H4367" s="31">
        <v>16</v>
      </c>
      <c r="I4367" s="31">
        <v>24</v>
      </c>
    </row>
    <row r="4368" spans="2:9" ht="15.75" x14ac:dyDescent="0.25">
      <c r="B4368" s="29"/>
      <c r="C4368" s="29" t="s">
        <v>2022</v>
      </c>
      <c r="D4368" s="29" t="s">
        <v>2015</v>
      </c>
      <c r="E4368" s="31"/>
      <c r="F4368" s="31"/>
      <c r="G4368" s="31"/>
      <c r="H4368" s="31">
        <v>16</v>
      </c>
      <c r="I4368" s="31">
        <v>16</v>
      </c>
    </row>
    <row r="4369" spans="2:9" ht="15.75" x14ac:dyDescent="0.25">
      <c r="B4369" s="29"/>
      <c r="C4369" s="29" t="s">
        <v>2023</v>
      </c>
      <c r="D4369" s="29" t="s">
        <v>2017</v>
      </c>
      <c r="E4369" s="31"/>
      <c r="F4369" s="31"/>
      <c r="G4369" s="31">
        <v>23.5</v>
      </c>
      <c r="H4369" s="31"/>
      <c r="I4369" s="31">
        <v>23.5</v>
      </c>
    </row>
    <row r="4370" spans="2:9" ht="15.75" x14ac:dyDescent="0.25">
      <c r="B4370" s="29"/>
      <c r="C4370" s="29" t="s">
        <v>2025</v>
      </c>
      <c r="D4370" s="29" t="s">
        <v>2021</v>
      </c>
      <c r="E4370" s="31">
        <v>8</v>
      </c>
      <c r="F4370" s="31"/>
      <c r="G4370" s="31"/>
      <c r="H4370" s="31"/>
      <c r="I4370" s="31">
        <v>8</v>
      </c>
    </row>
    <row r="4371" spans="2:9" ht="15.75" x14ac:dyDescent="0.25">
      <c r="B4371" s="29"/>
      <c r="C4371" s="29" t="s">
        <v>2048</v>
      </c>
      <c r="D4371" s="29" t="s">
        <v>2032</v>
      </c>
      <c r="E4371" s="31"/>
      <c r="F4371" s="31">
        <v>32</v>
      </c>
      <c r="G4371" s="31"/>
      <c r="H4371" s="31"/>
      <c r="I4371" s="31">
        <v>32</v>
      </c>
    </row>
    <row r="4372" spans="2:9" ht="15.75" x14ac:dyDescent="0.25">
      <c r="B4372" s="29"/>
      <c r="C4372" s="29" t="s">
        <v>2051</v>
      </c>
      <c r="D4372" s="29" t="s">
        <v>2038</v>
      </c>
      <c r="E4372" s="31">
        <v>8</v>
      </c>
      <c r="F4372" s="31"/>
      <c r="G4372" s="31"/>
      <c r="H4372" s="31"/>
      <c r="I4372" s="31">
        <v>8</v>
      </c>
    </row>
    <row r="4373" spans="2:9" ht="15.75" x14ac:dyDescent="0.25">
      <c r="B4373" s="29"/>
      <c r="C4373" s="29" t="s">
        <v>2052</v>
      </c>
      <c r="D4373" s="29" t="s">
        <v>2040</v>
      </c>
      <c r="E4373" s="31">
        <v>16</v>
      </c>
      <c r="F4373" s="31"/>
      <c r="G4373" s="31">
        <v>38.75</v>
      </c>
      <c r="H4373" s="31"/>
      <c r="I4373" s="31">
        <v>54.75</v>
      </c>
    </row>
    <row r="4374" spans="2:9" ht="15.75" x14ac:dyDescent="0.25">
      <c r="B4374" s="29"/>
      <c r="C4374" s="29" t="s">
        <v>2096</v>
      </c>
      <c r="D4374" s="29" t="s">
        <v>2065</v>
      </c>
      <c r="E4374" s="31">
        <v>8</v>
      </c>
      <c r="F4374" s="31">
        <v>50</v>
      </c>
      <c r="G4374" s="31">
        <v>38.75</v>
      </c>
      <c r="H4374" s="31"/>
      <c r="I4374" s="31">
        <v>96.75</v>
      </c>
    </row>
    <row r="4375" spans="2:9" ht="15.75" x14ac:dyDescent="0.25">
      <c r="B4375" s="29"/>
      <c r="C4375" s="29" t="s">
        <v>2099</v>
      </c>
      <c r="D4375" s="29" t="s">
        <v>2071</v>
      </c>
      <c r="E4375" s="31"/>
      <c r="F4375" s="31">
        <v>24</v>
      </c>
      <c r="G4375" s="31"/>
      <c r="H4375" s="31"/>
      <c r="I4375" s="31">
        <v>24</v>
      </c>
    </row>
    <row r="4376" spans="2:9" ht="15.75" x14ac:dyDescent="0.25">
      <c r="B4376" s="29"/>
      <c r="C4376" s="29" t="s">
        <v>2100</v>
      </c>
      <c r="D4376" s="29" t="s">
        <v>2073</v>
      </c>
      <c r="E4376" s="31">
        <v>8</v>
      </c>
      <c r="F4376" s="31"/>
      <c r="G4376" s="31"/>
      <c r="H4376" s="31"/>
      <c r="I4376" s="31">
        <v>8</v>
      </c>
    </row>
    <row r="4377" spans="2:9" ht="15.75" x14ac:dyDescent="0.25">
      <c r="B4377" s="29"/>
      <c r="C4377" s="29" t="s">
        <v>2101</v>
      </c>
      <c r="D4377" s="29" t="s">
        <v>2075</v>
      </c>
      <c r="E4377" s="31"/>
      <c r="F4377" s="31"/>
      <c r="G4377" s="31"/>
      <c r="H4377" s="31">
        <v>7.75</v>
      </c>
      <c r="I4377" s="31">
        <v>7.75</v>
      </c>
    </row>
    <row r="4378" spans="2:9" ht="15.75" x14ac:dyDescent="0.25">
      <c r="B4378" s="29"/>
      <c r="C4378" s="29" t="s">
        <v>2104</v>
      </c>
      <c r="D4378" s="29" t="s">
        <v>1726</v>
      </c>
      <c r="E4378" s="31">
        <v>13.75</v>
      </c>
      <c r="F4378" s="31"/>
      <c r="G4378" s="31"/>
      <c r="H4378" s="31">
        <v>15.5</v>
      </c>
      <c r="I4378" s="31">
        <v>29.25</v>
      </c>
    </row>
    <row r="4379" spans="2:9" ht="15.75" x14ac:dyDescent="0.25">
      <c r="B4379" s="29"/>
      <c r="C4379" s="29" t="s">
        <v>2145</v>
      </c>
      <c r="D4379" s="29" t="s">
        <v>2119</v>
      </c>
      <c r="E4379" s="31">
        <v>5</v>
      </c>
      <c r="F4379" s="31">
        <v>24</v>
      </c>
      <c r="G4379" s="31"/>
      <c r="H4379" s="31"/>
      <c r="I4379" s="31">
        <v>29</v>
      </c>
    </row>
    <row r="4380" spans="2:9" ht="15.75" x14ac:dyDescent="0.25">
      <c r="B4380" s="29"/>
      <c r="C4380" s="29" t="s">
        <v>2146</v>
      </c>
      <c r="D4380" s="29" t="s">
        <v>1726</v>
      </c>
      <c r="E4380" s="31">
        <v>7.5</v>
      </c>
      <c r="F4380" s="31"/>
      <c r="G4380" s="31"/>
      <c r="H4380" s="31"/>
      <c r="I4380" s="31">
        <v>7.5</v>
      </c>
    </row>
    <row r="4381" spans="2:9" ht="15.75" x14ac:dyDescent="0.25">
      <c r="B4381" s="29" t="s">
        <v>277</v>
      </c>
      <c r="C4381" s="29"/>
      <c r="D4381" s="29"/>
      <c r="E4381" s="31">
        <v>110.25</v>
      </c>
      <c r="F4381" s="31">
        <v>138</v>
      </c>
      <c r="G4381" s="31">
        <v>101</v>
      </c>
      <c r="H4381" s="31">
        <v>95.25</v>
      </c>
      <c r="I4381" s="31">
        <v>444.5</v>
      </c>
    </row>
    <row r="4382" spans="2:9" ht="15.75" x14ac:dyDescent="0.25">
      <c r="B4382" s="29" t="s">
        <v>63</v>
      </c>
      <c r="C4382" s="29"/>
      <c r="D4382" s="29"/>
      <c r="E4382" s="31">
        <v>110.25</v>
      </c>
      <c r="F4382" s="31">
        <v>138</v>
      </c>
      <c r="G4382" s="31">
        <v>101</v>
      </c>
      <c r="H4382" s="31">
        <v>95.25</v>
      </c>
      <c r="I4382" s="31">
        <v>444.5</v>
      </c>
    </row>
  </sheetData>
  <pageMargins left="0" right="0" top="0.74803149606299213" bottom="0.74803149606299213" header="0.31496062992125984" footer="0.31496062992125984"/>
  <pageSetup paperSize="9" scale="61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2:R151"/>
  <sheetViews>
    <sheetView showGridLines="0" showZeros="0" topLeftCell="A46" zoomScaleNormal="100" workbookViewId="0">
      <selection activeCell="H11" sqref="H11"/>
    </sheetView>
  </sheetViews>
  <sheetFormatPr defaultRowHeight="12.75" x14ac:dyDescent="0.2"/>
  <cols>
    <col min="1" max="1" width="7.5703125" customWidth="1"/>
    <col min="2" max="2" width="19.42578125" customWidth="1"/>
    <col min="3" max="3" width="12.85546875" customWidth="1"/>
    <col min="4" max="4" width="15" customWidth="1"/>
    <col min="5" max="5" width="19.85546875" customWidth="1"/>
    <col min="6" max="6" width="20" customWidth="1"/>
    <col min="7" max="7" width="13.85546875" customWidth="1"/>
    <col min="8" max="8" width="8.85546875" customWidth="1"/>
    <col min="9" max="13" width="13.85546875" customWidth="1"/>
    <col min="14" max="14" width="16" customWidth="1"/>
    <col min="15" max="15" width="16.28515625" customWidth="1"/>
    <col min="16" max="16" width="7.85546875" bestFit="1" customWidth="1"/>
    <col min="17" max="17" width="3.5703125" customWidth="1"/>
    <col min="18" max="18" width="24" bestFit="1" customWidth="1"/>
    <col min="19" max="19" width="14.140625" customWidth="1"/>
    <col min="20" max="23" width="12.42578125" customWidth="1"/>
    <col min="24" max="24" width="12.85546875" customWidth="1"/>
    <col min="25" max="25" width="13.5703125" bestFit="1" customWidth="1"/>
    <col min="26" max="26" width="11" customWidth="1"/>
    <col min="27" max="27" width="12.28515625" bestFit="1" customWidth="1"/>
    <col min="31" max="31" width="12.85546875" customWidth="1"/>
    <col min="35" max="35" width="12.28515625" customWidth="1"/>
    <col min="36" max="36" width="13.85546875" bestFit="1" customWidth="1"/>
    <col min="37" max="37" width="11.42578125" bestFit="1" customWidth="1"/>
    <col min="38" max="38" width="15" bestFit="1" customWidth="1"/>
    <col min="40" max="40" width="13.5703125" bestFit="1" customWidth="1"/>
  </cols>
  <sheetData>
    <row r="2" spans="2:18" ht="18.75" x14ac:dyDescent="0.3">
      <c r="B2" s="11" t="str">
        <f>'2026_06_rozpočet_RN_sumar'!D14</f>
        <v xml:space="preserve">c) Výpočet réžie - pre neodvedené hodiny podľa časového fondu (plánu) </v>
      </c>
      <c r="F2" s="42">
        <f>G2</f>
        <v>166538.29999999999</v>
      </c>
      <c r="G2" s="156">
        <v>166538.29999999999</v>
      </c>
      <c r="H2" t="s">
        <v>1386</v>
      </c>
      <c r="J2" s="219"/>
    </row>
    <row r="4" spans="2:18" x14ac:dyDescent="0.2">
      <c r="B4" t="s">
        <v>0</v>
      </c>
      <c r="C4" t="s">
        <v>284</v>
      </c>
      <c r="D4" t="s">
        <v>285</v>
      </c>
      <c r="E4" s="196" t="s">
        <v>286</v>
      </c>
    </row>
    <row r="5" spans="2:18" ht="15.75" x14ac:dyDescent="0.25">
      <c r="B5" s="29" t="str">
        <f>TRIM('2026_06_rozpočet_RN_zakazky_A'!B11)</f>
        <v>23/0082</v>
      </c>
      <c r="C5" s="194">
        <f>'2026_06_rozpočet_RN_zakazky_A'!S11</f>
        <v>71.5</v>
      </c>
      <c r="D5" s="195">
        <f>C5/SUM($C$5:$C$102)</f>
        <v>4.571611253196931E-3</v>
      </c>
      <c r="E5" s="197">
        <f>D5*'2026_06_rozpočet_RN_sumar'!$I$81</f>
        <v>-424.6403972186701</v>
      </c>
      <c r="F5" s="216"/>
      <c r="G5" s="29"/>
    </row>
    <row r="6" spans="2:18" ht="15.75" x14ac:dyDescent="0.25">
      <c r="B6" s="29" t="str">
        <f>TRIM('2026_06_rozpočet_RN_zakazky_A'!B12)</f>
        <v>23/0083</v>
      </c>
      <c r="C6" s="194">
        <f>'2026_06_rozpočet_RN_zakazky_A'!S12</f>
        <v>100.5</v>
      </c>
      <c r="D6" s="195" t="e">
        <f t="shared" ref="D6:D69" si="0">C6/SUM($C$5:$C$151)</f>
        <v>#REF!</v>
      </c>
      <c r="E6" s="197" t="e">
        <f>D6*'2026_06_rozpočet_RN_sumar'!$I$81</f>
        <v>#REF!</v>
      </c>
      <c r="F6" s="29"/>
      <c r="G6" s="29"/>
    </row>
    <row r="7" spans="2:18" ht="15.75" x14ac:dyDescent="0.25">
      <c r="B7" s="29" t="str">
        <f>TRIM('2026_06_rozpočet_RN_zakazky_A'!B13)</f>
        <v>23/0084</v>
      </c>
      <c r="C7" s="194">
        <f>'2026_06_rozpočet_RN_zakazky_A'!S13</f>
        <v>28</v>
      </c>
      <c r="D7" s="195" t="e">
        <f t="shared" si="0"/>
        <v>#REF!</v>
      </c>
      <c r="E7" s="197" t="e">
        <f>D7*'2026_06_rozpočet_RN_sumar'!$I$81</f>
        <v>#REF!</v>
      </c>
      <c r="F7" s="29"/>
      <c r="G7" s="217"/>
    </row>
    <row r="8" spans="2:18" ht="15.75" x14ac:dyDescent="0.25">
      <c r="B8" s="29" t="str">
        <f>TRIM('2026_06_rozpočet_RN_zakazky_A'!B14)</f>
        <v>25/0055</v>
      </c>
      <c r="C8" s="194">
        <f>'2026_06_rozpočet_RN_zakazky_A'!S14</f>
        <v>744</v>
      </c>
      <c r="D8" s="195" t="e">
        <f t="shared" si="0"/>
        <v>#REF!</v>
      </c>
      <c r="E8" s="197" t="e">
        <f>D8*'2026_06_rozpočet_RN_sumar'!$I$81</f>
        <v>#REF!</v>
      </c>
      <c r="R8" s="29"/>
    </row>
    <row r="9" spans="2:18" ht="15.75" x14ac:dyDescent="0.25">
      <c r="B9" s="29" t="str">
        <f>TRIM('2026_06_rozpočet_RN_zakazky_A'!B15)</f>
        <v>25/1002</v>
      </c>
      <c r="C9" s="194">
        <f>'2026_06_rozpočet_RN_zakazky_A'!S15</f>
        <v>359.25</v>
      </c>
      <c r="D9" s="195" t="e">
        <f t="shared" si="0"/>
        <v>#REF!</v>
      </c>
      <c r="E9" s="197" t="e">
        <f>D9*'2026_06_rozpočet_RN_sumar'!$I$81</f>
        <v>#REF!</v>
      </c>
    </row>
    <row r="10" spans="2:18" ht="15.75" x14ac:dyDescent="0.25">
      <c r="B10" s="29" t="str">
        <f>TRIM('2026_06_rozpočet_RN_zakazky_A'!B16)</f>
        <v>25/0095</v>
      </c>
      <c r="C10" s="194">
        <f>'2026_06_rozpočet_RN_zakazky_A'!S16</f>
        <v>1233.5</v>
      </c>
      <c r="D10" s="195" t="e">
        <f t="shared" si="0"/>
        <v>#REF!</v>
      </c>
      <c r="E10" s="197" t="e">
        <f>D10*'2026_06_rozpočet_RN_sumar'!$I$81</f>
        <v>#REF!</v>
      </c>
    </row>
    <row r="11" spans="2:18" ht="15.75" x14ac:dyDescent="0.25">
      <c r="B11" s="29" t="str">
        <f>TRIM('2026_06_rozpočet_RN_zakazky_A'!B17)</f>
        <v>25/1001</v>
      </c>
      <c r="C11" s="194">
        <f>'2026_06_rozpočet_RN_zakazky_A'!S17</f>
        <v>1072</v>
      </c>
      <c r="D11" s="195" t="e">
        <f t="shared" si="0"/>
        <v>#REF!</v>
      </c>
      <c r="E11" s="197" t="e">
        <f>D11*'2026_06_rozpočet_RN_sumar'!$I$81</f>
        <v>#REF!</v>
      </c>
    </row>
    <row r="12" spans="2:18" ht="15.75" x14ac:dyDescent="0.25">
      <c r="B12" s="29" t="str">
        <f>TRIM('2026_06_rozpočet_RN_zakazky_A'!B18)</f>
        <v>25/1003</v>
      </c>
      <c r="C12" s="194">
        <f>'2026_06_rozpočet_RN_zakazky_A'!S18</f>
        <v>74</v>
      </c>
      <c r="D12" s="195" t="e">
        <f t="shared" si="0"/>
        <v>#REF!</v>
      </c>
      <c r="E12" s="197" t="e">
        <f>D12*'2026_06_rozpočet_RN_sumar'!$I$81</f>
        <v>#REF!</v>
      </c>
    </row>
    <row r="13" spans="2:18" ht="15.75" x14ac:dyDescent="0.25">
      <c r="B13" s="218" t="str">
        <f>TRIM('2026_06_rozpočet_RN_zakazky_A'!B19)</f>
        <v>25/0109</v>
      </c>
      <c r="C13" s="230">
        <f>'2026_06_rozpočet_RN_zakazky_A'!S19</f>
        <v>202.75</v>
      </c>
      <c r="D13" s="231" t="e">
        <f t="shared" si="0"/>
        <v>#REF!</v>
      </c>
      <c r="E13" s="197" t="e">
        <f>D13*'2026_06_rozpočet_RN_sumar'!$I$81</f>
        <v>#REF!</v>
      </c>
    </row>
    <row r="14" spans="2:18" ht="15.75" x14ac:dyDescent="0.25">
      <c r="B14" s="29" t="str">
        <f>TRIM('2026_06_rozpočet_RN_zakazky_A'!B20)</f>
        <v>25/0115</v>
      </c>
      <c r="C14" s="194">
        <f>'2026_06_rozpočet_RN_zakazky_A'!S20</f>
        <v>54</v>
      </c>
      <c r="D14" s="195" t="e">
        <f t="shared" si="0"/>
        <v>#REF!</v>
      </c>
      <c r="E14" s="197" t="e">
        <f>D14*'2026_06_rozpočet_RN_sumar'!$I$81</f>
        <v>#REF!</v>
      </c>
    </row>
    <row r="15" spans="2:18" ht="15.75" x14ac:dyDescent="0.25">
      <c r="B15" s="29" t="str">
        <f>TRIM('2026_06_rozpočet_RN_zakazky_A'!B21)</f>
        <v>25/0122</v>
      </c>
      <c r="C15" s="194">
        <f>'2026_06_rozpočet_RN_zakazky_A'!S21</f>
        <v>8</v>
      </c>
      <c r="D15" s="195" t="e">
        <f t="shared" si="0"/>
        <v>#REF!</v>
      </c>
      <c r="E15" s="197" t="e">
        <f>D15*'2026_06_rozpočet_RN_sumar'!$I$81</f>
        <v>#REF!</v>
      </c>
    </row>
    <row r="16" spans="2:18" ht="15.75" x14ac:dyDescent="0.25">
      <c r="B16" s="218" t="str">
        <f>TRIM('2026_06_rozpočet_RN_zakazky_A'!B22)</f>
        <v>25/0133</v>
      </c>
      <c r="C16" s="230">
        <f>'2026_06_rozpočet_RN_zakazky_A'!S22</f>
        <v>8</v>
      </c>
      <c r="D16" s="231" t="e">
        <f t="shared" si="0"/>
        <v>#REF!</v>
      </c>
      <c r="E16" s="197" t="e">
        <f>D16*'2026_06_rozpočet_RN_sumar'!$I$81</f>
        <v>#REF!</v>
      </c>
    </row>
    <row r="17" spans="2:5" ht="15.75" x14ac:dyDescent="0.25">
      <c r="B17" s="29" t="str">
        <f>TRIM('2026_06_rozpočet_RN_zakazky_A'!B23)</f>
        <v>25/1004</v>
      </c>
      <c r="C17" s="194">
        <f>'2026_06_rozpočet_RN_zakazky_A'!S23</f>
        <v>130.5</v>
      </c>
      <c r="D17" s="195" t="e">
        <f t="shared" si="0"/>
        <v>#REF!</v>
      </c>
      <c r="E17" s="197" t="e">
        <f>D17*'2026_06_rozpočet_RN_sumar'!$I$81</f>
        <v>#REF!</v>
      </c>
    </row>
    <row r="18" spans="2:5" ht="15.75" x14ac:dyDescent="0.25">
      <c r="B18" s="29" t="str">
        <f>TRIM('2026_06_rozpočet_RN_zakazky_A'!B24)</f>
        <v>25/0087</v>
      </c>
      <c r="C18" s="194">
        <f>'2026_06_rozpočet_RN_zakazky_A'!S24</f>
        <v>249</v>
      </c>
      <c r="D18" s="195" t="e">
        <f t="shared" si="0"/>
        <v>#REF!</v>
      </c>
      <c r="E18" s="197" t="e">
        <f>D18*'2026_06_rozpočet_RN_sumar'!$I$81</f>
        <v>#REF!</v>
      </c>
    </row>
    <row r="19" spans="2:5" ht="15.75" x14ac:dyDescent="0.25">
      <c r="B19" s="29" t="str">
        <f>TRIM('2026_06_rozpočet_RN_zakazky_A'!B25)</f>
        <v>25/0136</v>
      </c>
      <c r="C19" s="194">
        <f>'2026_06_rozpočet_RN_zakazky_A'!S25</f>
        <v>736</v>
      </c>
      <c r="D19" s="195" t="e">
        <f t="shared" si="0"/>
        <v>#REF!</v>
      </c>
      <c r="E19" s="197" t="e">
        <f>D19*'2026_06_rozpočet_RN_sumar'!$I$81</f>
        <v>#REF!</v>
      </c>
    </row>
    <row r="20" spans="2:5" ht="15.75" x14ac:dyDescent="0.25">
      <c r="B20" s="29" t="str">
        <f>TRIM('2026_06_rozpočet_RN_zakazky_A'!B26)</f>
        <v>25/1005</v>
      </c>
      <c r="C20" s="194">
        <f>'2026_06_rozpočet_RN_zakazky_A'!S26</f>
        <v>57.5</v>
      </c>
      <c r="D20" s="195" t="e">
        <f t="shared" si="0"/>
        <v>#REF!</v>
      </c>
      <c r="E20" s="197" t="e">
        <f>D20*'2026_06_rozpočet_RN_sumar'!$I$81</f>
        <v>#REF!</v>
      </c>
    </row>
    <row r="21" spans="2:5" ht="15.75" x14ac:dyDescent="0.25">
      <c r="B21" s="29" t="str">
        <f>TRIM('2026_06_rozpočet_RN_zakazky_A'!B27)</f>
        <v>26/0004</v>
      </c>
      <c r="C21" s="194">
        <f>'2026_06_rozpočet_RN_zakazky_A'!S27</f>
        <v>444.25</v>
      </c>
      <c r="D21" s="195" t="e">
        <f t="shared" si="0"/>
        <v>#REF!</v>
      </c>
      <c r="E21" s="197" t="e">
        <f>D21*'2026_06_rozpočet_RN_sumar'!$I$81</f>
        <v>#REF!</v>
      </c>
    </row>
    <row r="22" spans="2:5" ht="15.75" x14ac:dyDescent="0.25">
      <c r="B22" s="218" t="str">
        <f>TRIM('2026_06_rozpočet_RN_zakazky_A'!B28)</f>
        <v>25/0088</v>
      </c>
      <c r="C22" s="230">
        <f>'2026_06_rozpočet_RN_zakazky_A'!S28</f>
        <v>16</v>
      </c>
      <c r="D22" s="231" t="e">
        <f t="shared" si="0"/>
        <v>#REF!</v>
      </c>
      <c r="E22" s="197" t="e">
        <f>D22*'2026_06_rozpočet_RN_sumar'!$I$81</f>
        <v>#REF!</v>
      </c>
    </row>
    <row r="23" spans="2:5" ht="15.75" x14ac:dyDescent="0.25">
      <c r="B23" s="29" t="str">
        <f>TRIM('2026_06_rozpočet_RN_zakazky_A'!B29)</f>
        <v>25/0137</v>
      </c>
      <c r="C23" s="194">
        <f>'2026_06_rozpočet_RN_zakazky_A'!S29</f>
        <v>193.25</v>
      </c>
      <c r="D23" s="195" t="e">
        <f t="shared" si="0"/>
        <v>#REF!</v>
      </c>
      <c r="E23" s="197" t="e">
        <f>D23*'2026_06_rozpočet_RN_sumar'!$I$81</f>
        <v>#REF!</v>
      </c>
    </row>
    <row r="24" spans="2:5" ht="15.75" x14ac:dyDescent="0.25">
      <c r="B24" s="29" t="str">
        <f>TRIM('2026_06_rozpočet_RN_zakazky_A'!B30)</f>
        <v>25/1006</v>
      </c>
      <c r="C24" s="194">
        <f>'2026_06_rozpočet_RN_zakazky_A'!S30</f>
        <v>318</v>
      </c>
      <c r="D24" s="195" t="e">
        <f t="shared" si="0"/>
        <v>#REF!</v>
      </c>
      <c r="E24" s="197" t="e">
        <f>D24*'2026_06_rozpočet_RN_sumar'!$I$81</f>
        <v>#REF!</v>
      </c>
    </row>
    <row r="25" spans="2:5" ht="15.75" x14ac:dyDescent="0.25">
      <c r="B25" s="29" t="str">
        <f>TRIM('2026_06_rozpočet_RN_zakazky_A'!B31)</f>
        <v>25/1007</v>
      </c>
      <c r="C25" s="194">
        <f>'2026_06_rozpočet_RN_zakazky_A'!S31</f>
        <v>37</v>
      </c>
      <c r="D25" s="195" t="e">
        <f t="shared" si="0"/>
        <v>#REF!</v>
      </c>
      <c r="E25" s="197" t="e">
        <f>D25*'2026_06_rozpočet_RN_sumar'!$I$81</f>
        <v>#REF!</v>
      </c>
    </row>
    <row r="26" spans="2:5" ht="15.75" x14ac:dyDescent="0.25">
      <c r="B26" s="29" t="str">
        <f>TRIM('2026_06_rozpočet_RN_zakazky_A'!B32)</f>
        <v>26/0006</v>
      </c>
      <c r="C26" s="194">
        <f>'2026_06_rozpočet_RN_zakazky_A'!S32</f>
        <v>550.5</v>
      </c>
      <c r="D26" s="195" t="e">
        <f t="shared" si="0"/>
        <v>#REF!</v>
      </c>
      <c r="E26" s="197" t="e">
        <f>D26*'2026_06_rozpočet_RN_sumar'!$I$81</f>
        <v>#REF!</v>
      </c>
    </row>
    <row r="27" spans="2:5" ht="15.75" x14ac:dyDescent="0.25">
      <c r="B27" s="218" t="str">
        <f>TRIM('2026_06_rozpočet_RN_zakazky_A'!B33)</f>
        <v>25/0110</v>
      </c>
      <c r="C27" s="230">
        <f>'2026_06_rozpočet_RN_zakazky_A'!S33</f>
        <v>108.5</v>
      </c>
      <c r="D27" s="231" t="e">
        <f t="shared" si="0"/>
        <v>#REF!</v>
      </c>
      <c r="E27" s="197" t="e">
        <f>D27*'2026_06_rozpočet_RN_sumar'!$I$81</f>
        <v>#REF!</v>
      </c>
    </row>
    <row r="28" spans="2:5" ht="15.75" x14ac:dyDescent="0.25">
      <c r="B28" s="29" t="str">
        <f>TRIM('2026_06_rozpočet_RN_zakazky_A'!B34)</f>
        <v>25/1008</v>
      </c>
      <c r="C28" s="194">
        <f>'2026_06_rozpočet_RN_zakazky_A'!S34</f>
        <v>716.5</v>
      </c>
      <c r="D28" s="195" t="e">
        <f t="shared" si="0"/>
        <v>#REF!</v>
      </c>
      <c r="E28" s="197" t="e">
        <f>D28*'2026_06_rozpočet_RN_sumar'!$I$81</f>
        <v>#REF!</v>
      </c>
    </row>
    <row r="29" spans="2:5" ht="15.75" x14ac:dyDescent="0.25">
      <c r="B29" s="29" t="str">
        <f>TRIM('2026_06_rozpočet_RN_zakazky_A'!B35)</f>
        <v>25/1009</v>
      </c>
      <c r="C29" s="194">
        <f>'2026_06_rozpočet_RN_zakazky_A'!S35</f>
        <v>76.25</v>
      </c>
      <c r="D29" s="195" t="e">
        <f t="shared" si="0"/>
        <v>#REF!</v>
      </c>
      <c r="E29" s="197" t="e">
        <f>D29*'2026_06_rozpočet_RN_sumar'!$I$81</f>
        <v>#REF!</v>
      </c>
    </row>
    <row r="30" spans="2:5" ht="15.75" x14ac:dyDescent="0.25">
      <c r="B30" s="29" t="str">
        <f>TRIM('2026_06_rozpočet_RN_zakazky_A'!B36)</f>
        <v>26/0018</v>
      </c>
      <c r="C30" s="194">
        <f>'2026_06_rozpočet_RN_zakazky_A'!S36</f>
        <v>401.75</v>
      </c>
      <c r="D30" s="195" t="e">
        <f t="shared" si="0"/>
        <v>#REF!</v>
      </c>
      <c r="E30" s="197" t="e">
        <f>D30*'2026_06_rozpočet_RN_sumar'!$I$81</f>
        <v>#REF!</v>
      </c>
    </row>
    <row r="31" spans="2:5" ht="15.75" x14ac:dyDescent="0.25">
      <c r="B31" s="29" t="str">
        <f>TRIM('2026_06_rozpočet_RN_zakazky_A'!B37)</f>
        <v>25/0111</v>
      </c>
      <c r="C31" s="194">
        <f>'2026_06_rozpočet_RN_zakazky_A'!S37</f>
        <v>488.5</v>
      </c>
      <c r="D31" s="195" t="e">
        <f t="shared" si="0"/>
        <v>#REF!</v>
      </c>
      <c r="E31" s="197" t="e">
        <f>D31*'2026_06_rozpočet_RN_sumar'!$I$81</f>
        <v>#REF!</v>
      </c>
    </row>
    <row r="32" spans="2:5" ht="15.75" x14ac:dyDescent="0.25">
      <c r="B32" s="29" t="str">
        <f>TRIM('2026_06_rozpočet_RN_zakazky_A'!B38)</f>
        <v>25/1010</v>
      </c>
      <c r="C32" s="194">
        <f>'2026_06_rozpočet_RN_zakazky_A'!S38</f>
        <v>1284</v>
      </c>
      <c r="D32" s="195" t="e">
        <f t="shared" si="0"/>
        <v>#REF!</v>
      </c>
      <c r="E32" s="197" t="e">
        <f>D32*'2026_06_rozpočet_RN_sumar'!$I$81</f>
        <v>#REF!</v>
      </c>
    </row>
    <row r="33" spans="2:5" ht="15.75" x14ac:dyDescent="0.25">
      <c r="B33" s="29" t="str">
        <f>TRIM('2026_06_rozpočet_RN_zakazky_A'!B39)</f>
        <v>26/0011</v>
      </c>
      <c r="C33" s="194">
        <f>'2026_06_rozpočet_RN_zakazky_A'!S39</f>
        <v>96.5</v>
      </c>
      <c r="D33" s="195" t="e">
        <f t="shared" si="0"/>
        <v>#REF!</v>
      </c>
      <c r="E33" s="197" t="e">
        <f>D33*'2026_06_rozpočet_RN_sumar'!$I$81</f>
        <v>#REF!</v>
      </c>
    </row>
    <row r="34" spans="2:5" ht="15.75" x14ac:dyDescent="0.25">
      <c r="B34" s="218" t="str">
        <f>TRIM('2026_06_rozpočet_RN_zakazky_A'!B40)</f>
        <v>26/0017</v>
      </c>
      <c r="C34" s="230">
        <f>'2026_06_rozpočet_RN_zakazky_A'!S40</f>
        <v>10.5</v>
      </c>
      <c r="D34" s="231" t="e">
        <f t="shared" si="0"/>
        <v>#REF!</v>
      </c>
      <c r="E34" s="197" t="e">
        <f>D34*'2026_06_rozpočet_RN_sumar'!$I$81</f>
        <v>#REF!</v>
      </c>
    </row>
    <row r="35" spans="2:5" ht="15.75" x14ac:dyDescent="0.25">
      <c r="B35" s="29" t="str">
        <f>TRIM('2026_06_rozpočet_RN_zakazky_A'!B41)</f>
        <v>26/0019</v>
      </c>
      <c r="C35" s="194">
        <f>'2026_06_rozpočet_RN_zakazky_A'!S41</f>
        <v>498</v>
      </c>
      <c r="D35" s="195" t="e">
        <f t="shared" si="0"/>
        <v>#REF!</v>
      </c>
      <c r="E35" s="197" t="e">
        <f>D35*'2026_06_rozpočet_RN_sumar'!$I$81</f>
        <v>#REF!</v>
      </c>
    </row>
    <row r="36" spans="2:5" ht="15.75" x14ac:dyDescent="0.25">
      <c r="B36" s="29" t="str">
        <f>TRIM('2026_06_rozpočet_RN_zakazky_A'!B42)</f>
        <v>26/0020</v>
      </c>
      <c r="C36" s="194">
        <f>'2026_06_rozpočet_RN_zakazky_A'!S42</f>
        <v>326</v>
      </c>
      <c r="D36" s="195" t="e">
        <f t="shared" si="0"/>
        <v>#REF!</v>
      </c>
      <c r="E36" s="197" t="e">
        <f>D36*'2026_06_rozpočet_RN_sumar'!$I$81</f>
        <v>#REF!</v>
      </c>
    </row>
    <row r="37" spans="2:5" ht="15.75" x14ac:dyDescent="0.25">
      <c r="B37" s="29" t="str">
        <f>TRIM('2026_06_rozpočet_RN_zakazky_A'!B43)</f>
        <v>26/0024</v>
      </c>
      <c r="C37" s="194">
        <f>'2026_06_rozpočet_RN_zakazky_A'!S43</f>
        <v>46</v>
      </c>
      <c r="D37" s="195" t="e">
        <f t="shared" si="0"/>
        <v>#REF!</v>
      </c>
      <c r="E37" s="197" t="e">
        <f>D37*'2026_06_rozpočet_RN_sumar'!$I$81</f>
        <v>#REF!</v>
      </c>
    </row>
    <row r="38" spans="2:5" ht="15.75" x14ac:dyDescent="0.25">
      <c r="B38" s="218" t="str">
        <f>TRIM('2026_06_rozpočet_RN_zakazky_A'!B44)</f>
        <v>26/0028</v>
      </c>
      <c r="C38" s="230">
        <f>'2026_06_rozpočet_RN_zakazky_A'!S44</f>
        <v>239.75</v>
      </c>
      <c r="D38" s="231" t="e">
        <f t="shared" si="0"/>
        <v>#REF!</v>
      </c>
      <c r="E38" s="197" t="e">
        <f>D38*'2026_06_rozpočet_RN_sumar'!$I$81</f>
        <v>#REF!</v>
      </c>
    </row>
    <row r="39" spans="2:5" ht="15.75" x14ac:dyDescent="0.25">
      <c r="B39" s="29" t="str">
        <f>TRIM('2026_06_rozpočet_RN_zakazky_A'!B45)</f>
        <v>25/0112</v>
      </c>
      <c r="C39" s="194">
        <f>'2026_06_rozpočet_RN_zakazky_A'!S45</f>
        <v>69.75</v>
      </c>
      <c r="D39" s="195" t="e">
        <f t="shared" si="0"/>
        <v>#REF!</v>
      </c>
      <c r="E39" s="197" t="e">
        <f>D39*'2026_06_rozpočet_RN_sumar'!$I$81</f>
        <v>#REF!</v>
      </c>
    </row>
    <row r="40" spans="2:5" ht="15.75" x14ac:dyDescent="0.25">
      <c r="B40" s="29" t="str">
        <f>TRIM('2026_06_rozpočet_RN_zakazky_A'!B46)</f>
        <v>25/0113</v>
      </c>
      <c r="C40" s="194">
        <f>'2026_06_rozpočet_RN_zakazky_A'!S46</f>
        <v>59</v>
      </c>
      <c r="D40" s="195" t="e">
        <f t="shared" si="0"/>
        <v>#REF!</v>
      </c>
      <c r="E40" s="197" t="e">
        <f>D40*'2026_06_rozpočet_RN_sumar'!$I$81</f>
        <v>#REF!</v>
      </c>
    </row>
    <row r="41" spans="2:5" ht="15.75" x14ac:dyDescent="0.25">
      <c r="B41" s="29" t="str">
        <f>TRIM('2026_06_rozpočet_RN_zakazky_A'!B47)</f>
        <v>25/0142</v>
      </c>
      <c r="C41" s="194">
        <f>'2026_06_rozpočet_RN_zakazky_A'!S47</f>
        <v>55.5</v>
      </c>
      <c r="D41" s="195" t="e">
        <f t="shared" si="0"/>
        <v>#REF!</v>
      </c>
      <c r="E41" s="197" t="e">
        <f>D41*'2026_06_rozpočet_RN_sumar'!$I$81</f>
        <v>#REF!</v>
      </c>
    </row>
    <row r="42" spans="2:5" ht="15.75" x14ac:dyDescent="0.25">
      <c r="B42" s="29" t="str">
        <f>TRIM('2026_06_rozpočet_RN_zakazky_A'!B48)</f>
        <v>25/1011</v>
      </c>
      <c r="C42" s="194">
        <f>'2026_06_rozpočet_RN_zakazky_A'!S48</f>
        <v>545</v>
      </c>
      <c r="D42" s="195" t="e">
        <f t="shared" si="0"/>
        <v>#REF!</v>
      </c>
      <c r="E42" s="197" t="e">
        <f>D42*'2026_06_rozpočet_RN_sumar'!$I$81</f>
        <v>#REF!</v>
      </c>
    </row>
    <row r="43" spans="2:5" ht="15.75" x14ac:dyDescent="0.25">
      <c r="B43" s="218" t="str">
        <f>TRIM('2026_06_rozpočet_RN_zakazky_A'!B49)</f>
        <v>26/0001</v>
      </c>
      <c r="C43" s="230">
        <f>'2026_06_rozpočet_RN_zakazky_A'!S49</f>
        <v>802</v>
      </c>
      <c r="D43" s="231" t="e">
        <f t="shared" si="0"/>
        <v>#REF!</v>
      </c>
      <c r="E43" s="197" t="e">
        <f>D43*'2026_06_rozpočet_RN_sumar'!$I$81</f>
        <v>#REF!</v>
      </c>
    </row>
    <row r="44" spans="2:5" ht="15.75" x14ac:dyDescent="0.25">
      <c r="B44" s="29" t="str">
        <f>TRIM('2026_06_rozpočet_RN_zakazky_A'!B50)</f>
        <v>26/0002</v>
      </c>
      <c r="C44" s="194">
        <f>'2026_06_rozpočet_RN_zakazky_A'!S50</f>
        <v>154.5</v>
      </c>
      <c r="D44" s="195" t="e">
        <f t="shared" si="0"/>
        <v>#REF!</v>
      </c>
      <c r="E44" s="197" t="e">
        <f>D44*'2026_06_rozpočet_RN_sumar'!$I$81</f>
        <v>#REF!</v>
      </c>
    </row>
    <row r="45" spans="2:5" ht="15.75" x14ac:dyDescent="0.25">
      <c r="B45" s="29" t="str">
        <f>TRIM('2026_06_rozpočet_RN_zakazky_A'!B51)</f>
        <v>26/0003</v>
      </c>
      <c r="C45" s="194">
        <f>'2026_06_rozpočet_RN_zakazky_A'!S51</f>
        <v>340.75</v>
      </c>
      <c r="D45" s="195" t="e">
        <f t="shared" si="0"/>
        <v>#REF!</v>
      </c>
      <c r="E45" s="197" t="e">
        <f>D45*'2026_06_rozpočet_RN_sumar'!$I$81</f>
        <v>#REF!</v>
      </c>
    </row>
    <row r="46" spans="2:5" ht="15.75" x14ac:dyDescent="0.25">
      <c r="B46" s="29" t="str">
        <f>TRIM('2026_06_rozpočet_RN_zakazky_A'!B52)</f>
        <v>26/0025</v>
      </c>
      <c r="C46" s="194">
        <f>'2026_06_rozpočet_RN_zakazky_A'!S52</f>
        <v>134.25</v>
      </c>
      <c r="D46" s="195" t="e">
        <f t="shared" si="0"/>
        <v>#REF!</v>
      </c>
      <c r="E46" s="197" t="e">
        <f>D46*'2026_06_rozpočet_RN_sumar'!$I$81</f>
        <v>#REF!</v>
      </c>
    </row>
    <row r="47" spans="2:5" ht="15.75" x14ac:dyDescent="0.25">
      <c r="B47" s="29" t="str">
        <f>TRIM('2026_06_rozpočet_RN_zakazky_A'!B53)</f>
        <v>26/0026</v>
      </c>
      <c r="C47" s="194">
        <f>'2026_06_rozpočet_RN_zakazky_A'!S53</f>
        <v>35</v>
      </c>
      <c r="D47" s="195" t="e">
        <f t="shared" si="0"/>
        <v>#REF!</v>
      </c>
      <c r="E47" s="197" t="e">
        <f>D47*'2026_06_rozpočet_RN_sumar'!$I$81</f>
        <v>#REF!</v>
      </c>
    </row>
    <row r="48" spans="2:5" ht="15.75" x14ac:dyDescent="0.25">
      <c r="B48" s="218" t="str">
        <f>TRIM('2026_06_rozpočet_RN_zakazky_A'!B54)</f>
        <v>26/0027</v>
      </c>
      <c r="C48" s="230">
        <f>'2026_06_rozpočet_RN_zakazky_A'!S54</f>
        <v>14</v>
      </c>
      <c r="D48" s="231" t="e">
        <f t="shared" si="0"/>
        <v>#REF!</v>
      </c>
      <c r="E48" s="197" t="e">
        <f>D48*'2026_06_rozpočet_RN_sumar'!$I$81</f>
        <v>#REF!</v>
      </c>
    </row>
    <row r="49" spans="2:5" ht="15.75" x14ac:dyDescent="0.25">
      <c r="B49" s="29" t="str">
        <f>TRIM('2026_06_rozpočet_RN_zakazky_A'!B55)</f>
        <v>26/0031</v>
      </c>
      <c r="C49" s="194">
        <f>'2026_06_rozpočet_RN_zakazky_A'!S55</f>
        <v>11.5</v>
      </c>
      <c r="D49" s="195" t="e">
        <f t="shared" si="0"/>
        <v>#REF!</v>
      </c>
      <c r="E49" s="197" t="e">
        <f>D49*'2026_06_rozpočet_RN_sumar'!$I$81</f>
        <v>#REF!</v>
      </c>
    </row>
    <row r="50" spans="2:5" ht="15.75" x14ac:dyDescent="0.25">
      <c r="B50" s="29" t="str">
        <f>TRIM('2026_06_rozpočet_RN_zakazky_A'!B56)</f>
        <v>26/0033</v>
      </c>
      <c r="C50" s="194">
        <f>'2026_06_rozpočet_RN_zakazky_A'!S56</f>
        <v>520.5</v>
      </c>
      <c r="D50" s="195" t="e">
        <f t="shared" si="0"/>
        <v>#REF!</v>
      </c>
      <c r="E50" s="197" t="e">
        <f>D50*'2026_06_rozpočet_RN_sumar'!$I$81</f>
        <v>#REF!</v>
      </c>
    </row>
    <row r="51" spans="2:5" ht="15.75" x14ac:dyDescent="0.25">
      <c r="B51" s="29" t="str">
        <f>TRIM('2026_06_rozpočet_RN_zakazky_A'!B57)</f>
        <v>26/0036</v>
      </c>
      <c r="C51" s="194">
        <f>'2026_06_rozpočet_RN_zakazky_A'!S57</f>
        <v>21.75</v>
      </c>
      <c r="D51" s="195" t="e">
        <f t="shared" si="0"/>
        <v>#REF!</v>
      </c>
      <c r="E51" s="197" t="e">
        <f>D51*'2026_06_rozpočet_RN_sumar'!$I$81</f>
        <v>#REF!</v>
      </c>
    </row>
    <row r="52" spans="2:5" ht="15.75" x14ac:dyDescent="0.25">
      <c r="B52" s="29" t="str">
        <f>TRIM('2026_06_rozpočet_RN_zakazky_A'!B58)</f>
        <v>26/0039</v>
      </c>
      <c r="C52" s="194">
        <f>'2026_06_rozpočet_RN_zakazky_A'!S58</f>
        <v>884</v>
      </c>
      <c r="D52" s="195" t="e">
        <f t="shared" si="0"/>
        <v>#REF!</v>
      </c>
      <c r="E52" s="197" t="e">
        <f>D52*'2026_06_rozpočet_RN_sumar'!$I$81</f>
        <v>#REF!</v>
      </c>
    </row>
    <row r="53" spans="2:5" ht="15.75" x14ac:dyDescent="0.25">
      <c r="B53" s="29" t="str">
        <f>TRIM('2026_06_rozpočet_RN_zakazky_A'!B59)</f>
        <v>26/0013</v>
      </c>
      <c r="C53" s="194">
        <f>'2026_06_rozpočet_RN_zakazky_A'!S59</f>
        <v>176</v>
      </c>
      <c r="D53" s="195" t="e">
        <f t="shared" si="0"/>
        <v>#REF!</v>
      </c>
      <c r="E53" s="197" t="e">
        <f>D53*'2026_06_rozpočet_RN_sumar'!$I$81</f>
        <v>#REF!</v>
      </c>
    </row>
    <row r="54" spans="2:5" ht="15.75" x14ac:dyDescent="0.25">
      <c r="B54" s="29" t="str">
        <f>TRIM('2026_06_rozpočet_RN_zakazky_A'!B60)</f>
        <v>26/0014</v>
      </c>
      <c r="C54" s="194">
        <f>'2026_06_rozpočet_RN_zakazky_A'!S60</f>
        <v>121.75</v>
      </c>
      <c r="D54" s="195" t="e">
        <f t="shared" si="0"/>
        <v>#REF!</v>
      </c>
      <c r="E54" s="197" t="e">
        <f>D54*'2026_06_rozpočet_RN_sumar'!$I$81</f>
        <v>#REF!</v>
      </c>
    </row>
    <row r="55" spans="2:5" ht="15.75" x14ac:dyDescent="0.25">
      <c r="B55" s="29" t="str">
        <f>TRIM('2026_06_rozpočet_RN_zakazky_A'!B61)</f>
        <v>26/0032</v>
      </c>
      <c r="C55" s="194">
        <f>'2026_06_rozpočet_RN_zakazky_A'!S61</f>
        <v>610.5</v>
      </c>
      <c r="D55" s="195" t="e">
        <f t="shared" si="0"/>
        <v>#REF!</v>
      </c>
      <c r="E55" s="197" t="e">
        <f>D55*'2026_06_rozpočet_RN_sumar'!$I$81</f>
        <v>#REF!</v>
      </c>
    </row>
    <row r="56" spans="2:5" ht="15.75" x14ac:dyDescent="0.25">
      <c r="B56" s="29" t="str">
        <f>TRIM('2026_06_rozpočet_RN_zakazky_A'!B62)</f>
        <v>26/0035</v>
      </c>
      <c r="C56" s="194">
        <f>'2026_06_rozpočet_RN_zakazky_A'!S62</f>
        <v>9</v>
      </c>
      <c r="D56" s="195" t="e">
        <f t="shared" si="0"/>
        <v>#REF!</v>
      </c>
      <c r="E56" s="197" t="e">
        <f>D56*'2026_06_rozpočet_RN_sumar'!$I$81</f>
        <v>#REF!</v>
      </c>
    </row>
    <row r="57" spans="2:5" ht="15.75" x14ac:dyDescent="0.25">
      <c r="B57" s="29" t="str">
        <f>TRIM('2026_06_rozpočet_RN_zakazky_A'!B63)</f>
        <v>26/0041</v>
      </c>
      <c r="C57" s="194">
        <f>'2026_06_rozpočet_RN_zakazky_A'!S63</f>
        <v>11.5</v>
      </c>
      <c r="D57" s="195" t="e">
        <f t="shared" si="0"/>
        <v>#REF!</v>
      </c>
      <c r="E57" s="197" t="e">
        <f>D57*'2026_06_rozpočet_RN_sumar'!$I$81</f>
        <v>#REF!</v>
      </c>
    </row>
    <row r="58" spans="2:5" ht="15.75" x14ac:dyDescent="0.25">
      <c r="B58" s="29" t="str">
        <f>TRIM('2026_06_rozpočet_RN_zakazky_A'!B64)</f>
        <v>26/0045</v>
      </c>
      <c r="C58" s="194">
        <f>'2026_06_rozpočet_RN_zakazky_A'!S64</f>
        <v>1</v>
      </c>
      <c r="D58" s="195" t="e">
        <f t="shared" si="0"/>
        <v>#REF!</v>
      </c>
      <c r="E58" s="197" t="e">
        <f>D58*'2026_06_rozpočet_RN_sumar'!$I$81</f>
        <v>#REF!</v>
      </c>
    </row>
    <row r="59" spans="2:5" ht="15.75" x14ac:dyDescent="0.25">
      <c r="B59" s="29" t="str">
        <f>TRIM('2026_06_rozpočet_RN_zakazky_A'!B65)</f>
        <v>26/0048</v>
      </c>
      <c r="C59" s="194">
        <f>'2026_06_rozpočet_RN_zakazky_A'!S65</f>
        <v>11.75</v>
      </c>
      <c r="D59" s="195" t="e">
        <f t="shared" si="0"/>
        <v>#REF!</v>
      </c>
      <c r="E59" s="197" t="e">
        <f>D59*'2026_06_rozpočet_RN_sumar'!$I$81</f>
        <v>#REF!</v>
      </c>
    </row>
    <row r="60" spans="2:5" ht="15.75" x14ac:dyDescent="0.25">
      <c r="B60" s="29" t="str">
        <f>TRIM('2026_06_rozpočet_RN_zakazky_A'!B66)</f>
        <v>26/0049</v>
      </c>
      <c r="C60" s="194">
        <f>'2026_06_rozpočet_RN_zakazky_A'!S66</f>
        <v>31</v>
      </c>
      <c r="D60" s="195" t="e">
        <f t="shared" si="0"/>
        <v>#REF!</v>
      </c>
      <c r="E60" s="197" t="e">
        <f>D60*'2026_06_rozpočet_RN_sumar'!$I$81</f>
        <v>#REF!</v>
      </c>
    </row>
    <row r="61" spans="2:5" ht="15.75" x14ac:dyDescent="0.25">
      <c r="B61" s="29" t="str">
        <f>TRIM('2026_06_rozpočet_RN_zakazky_A'!B67)</f>
        <v>26/0050</v>
      </c>
      <c r="C61" s="194">
        <f>'2026_06_rozpočet_RN_zakazky_A'!S67</f>
        <v>15.75</v>
      </c>
      <c r="D61" s="195" t="e">
        <f t="shared" si="0"/>
        <v>#REF!</v>
      </c>
      <c r="E61" s="197" t="e">
        <f>D61*'2026_06_rozpočet_RN_sumar'!$I$81</f>
        <v>#REF!</v>
      </c>
    </row>
    <row r="62" spans="2:5" ht="15.75" x14ac:dyDescent="0.25">
      <c r="B62" s="29" t="str">
        <f>TRIM('2026_06_rozpočet_RN_zakazky_A'!B68)</f>
        <v>26/8006</v>
      </c>
      <c r="C62" s="194">
        <f>'2026_06_rozpočet_RN_zakazky_A'!S68</f>
        <v>3.5</v>
      </c>
      <c r="D62" s="195" t="e">
        <f t="shared" si="0"/>
        <v>#REF!</v>
      </c>
      <c r="E62" s="197" t="e">
        <f>D62*'2026_06_rozpočet_RN_sumar'!$I$81</f>
        <v>#REF!</v>
      </c>
    </row>
    <row r="63" spans="2:5" ht="15.75" x14ac:dyDescent="0.25">
      <c r="B63" s="29" t="str">
        <f>TRIM('2026_06_rozpočet_RN_zakazky_A'!B69)</f>
        <v>26/8025</v>
      </c>
      <c r="C63" s="194">
        <f>'2026_06_rozpočet_RN_zakazky_A'!S69</f>
        <v>3</v>
      </c>
      <c r="D63" s="195" t="e">
        <f t="shared" si="0"/>
        <v>#REF!</v>
      </c>
      <c r="E63" s="197" t="e">
        <f>D63*'2026_06_rozpočet_RN_sumar'!$I$81</f>
        <v>#REF!</v>
      </c>
    </row>
    <row r="64" spans="2:5" ht="15.75" x14ac:dyDescent="0.25">
      <c r="B64" s="29" t="str">
        <f>TRIM('2026_06_rozpočet_RN_zakazky_A'!B70)</f>
        <v>26/8003</v>
      </c>
      <c r="C64" s="194">
        <f>'2026_06_rozpočet_RN_zakazky_A'!S70</f>
        <v>2</v>
      </c>
      <c r="D64" s="195" t="e">
        <f t="shared" si="0"/>
        <v>#REF!</v>
      </c>
      <c r="E64" s="197" t="e">
        <f>D64*'2026_06_rozpočet_RN_sumar'!$I$81</f>
        <v>#REF!</v>
      </c>
    </row>
    <row r="65" spans="2:5" ht="15.75" x14ac:dyDescent="0.25">
      <c r="B65" s="29" t="str">
        <f>TRIM('2026_06_rozpočet_RN_zakazky_A'!B71)</f>
        <v>26/8029</v>
      </c>
      <c r="C65" s="194">
        <f>'2026_06_rozpočet_RN_zakazky_A'!S71</f>
        <v>10</v>
      </c>
      <c r="D65" s="195" t="e">
        <f t="shared" si="0"/>
        <v>#REF!</v>
      </c>
      <c r="E65" s="197" t="e">
        <f>D65*'2026_06_rozpočet_RN_sumar'!$I$81</f>
        <v>#REF!</v>
      </c>
    </row>
    <row r="66" spans="2:5" ht="15.75" x14ac:dyDescent="0.25">
      <c r="B66" s="29" t="str">
        <f>TRIM('2026_06_rozpočet_RN_zakazky_A'!B72)</f>
        <v>26/8030</v>
      </c>
      <c r="C66" s="194">
        <f>'2026_06_rozpočet_RN_zakazky_A'!S72</f>
        <v>6</v>
      </c>
      <c r="D66" s="195" t="e">
        <f t="shared" si="0"/>
        <v>#REF!</v>
      </c>
      <c r="E66" s="197" t="e">
        <f>D66*'2026_06_rozpočet_RN_sumar'!$I$81</f>
        <v>#REF!</v>
      </c>
    </row>
    <row r="67" spans="2:5" ht="15.75" x14ac:dyDescent="0.25">
      <c r="B67" s="29" t="str">
        <f>TRIM('2026_06_rozpočet_RN_zakazky_A'!B73)</f>
        <v>0</v>
      </c>
      <c r="C67" s="194">
        <f>'2026_06_rozpočet_RN_zakazky_A'!S73</f>
        <v>0</v>
      </c>
      <c r="D67" s="195" t="e">
        <f t="shared" si="0"/>
        <v>#REF!</v>
      </c>
      <c r="E67" s="197" t="e">
        <f>D67*'2026_06_rozpočet_RN_sumar'!$I$81</f>
        <v>#REF!</v>
      </c>
    </row>
    <row r="68" spans="2:5" ht="15.75" x14ac:dyDescent="0.25">
      <c r="B68" s="29" t="str">
        <f>TRIM('2026_06_rozpočet_RN_zakazky_A'!B74)</f>
        <v>0</v>
      </c>
      <c r="C68" s="194">
        <f>'2026_06_rozpočet_RN_zakazky_A'!S74</f>
        <v>0</v>
      </c>
      <c r="D68" s="195" t="e">
        <f t="shared" si="0"/>
        <v>#REF!</v>
      </c>
      <c r="E68" s="197" t="e">
        <f>D68*'2026_06_rozpočet_RN_sumar'!$I$81</f>
        <v>#REF!</v>
      </c>
    </row>
    <row r="69" spans="2:5" ht="15.75" x14ac:dyDescent="0.25">
      <c r="B69" s="29" t="str">
        <f>TRIM('2026_06_rozpočet_RN_zakazky_A'!B75)</f>
        <v>0</v>
      </c>
      <c r="C69" s="194">
        <f>'2026_06_rozpočet_RN_zakazky_A'!S75</f>
        <v>0</v>
      </c>
      <c r="D69" s="195" t="e">
        <f t="shared" si="0"/>
        <v>#REF!</v>
      </c>
      <c r="E69" s="197" t="e">
        <f>D69*'2026_06_rozpočet_RN_sumar'!$I$81</f>
        <v>#REF!</v>
      </c>
    </row>
    <row r="70" spans="2:5" ht="15.75" x14ac:dyDescent="0.25">
      <c r="B70" s="29" t="str">
        <f>TRIM('2026_06_rozpočet_RN_zakazky_A'!B76)</f>
        <v>0</v>
      </c>
      <c r="C70" s="194">
        <f>'2026_06_rozpočet_RN_zakazky_A'!S76</f>
        <v>0</v>
      </c>
      <c r="D70" s="195" t="e">
        <f t="shared" ref="D70:D133" si="1">C70/SUM($C$5:$C$151)</f>
        <v>#REF!</v>
      </c>
      <c r="E70" s="197" t="e">
        <f>D70*'2026_06_rozpočet_RN_sumar'!$I$81</f>
        <v>#REF!</v>
      </c>
    </row>
    <row r="71" spans="2:5" ht="15.75" x14ac:dyDescent="0.25">
      <c r="B71" s="29" t="str">
        <f>TRIM('2026_06_rozpočet_RN_zakazky_A'!B77)</f>
        <v>0</v>
      </c>
      <c r="C71" s="194">
        <f>'2026_06_rozpočet_RN_zakazky_A'!S77</f>
        <v>0</v>
      </c>
      <c r="D71" s="195" t="e">
        <f t="shared" si="1"/>
        <v>#REF!</v>
      </c>
      <c r="E71" s="197" t="e">
        <f>D71*'2026_06_rozpočet_RN_sumar'!$I$81</f>
        <v>#REF!</v>
      </c>
    </row>
    <row r="72" spans="2:5" ht="15.75" x14ac:dyDescent="0.25">
      <c r="B72" s="29" t="str">
        <f>TRIM('2026_06_rozpočet_RN_zakazky_A'!B78)</f>
        <v>0</v>
      </c>
      <c r="C72" s="194">
        <f>'2026_06_rozpočet_RN_zakazky_A'!S78</f>
        <v>0</v>
      </c>
      <c r="D72" s="195" t="e">
        <f t="shared" si="1"/>
        <v>#REF!</v>
      </c>
      <c r="E72" s="197" t="e">
        <f>D72*'2026_06_rozpočet_RN_sumar'!$I$81</f>
        <v>#REF!</v>
      </c>
    </row>
    <row r="73" spans="2:5" ht="15.75" x14ac:dyDescent="0.25">
      <c r="B73" s="29" t="str">
        <f>TRIM('2026_06_rozpočet_RN_zakazky_A'!B79)</f>
        <v>0</v>
      </c>
      <c r="C73" s="194">
        <f>'2026_06_rozpočet_RN_zakazky_A'!S79</f>
        <v>0</v>
      </c>
      <c r="D73" s="195" t="e">
        <f t="shared" si="1"/>
        <v>#REF!</v>
      </c>
      <c r="E73" s="197" t="e">
        <f>D73*'2026_06_rozpočet_RN_sumar'!$I$81</f>
        <v>#REF!</v>
      </c>
    </row>
    <row r="74" spans="2:5" ht="15.75" x14ac:dyDescent="0.25">
      <c r="B74" s="29" t="str">
        <f>TRIM('2026_06_rozpočet_RN_zakazky_A'!B80)</f>
        <v>0</v>
      </c>
      <c r="C74" s="194">
        <f>'2026_06_rozpočet_RN_zakazky_A'!S80</f>
        <v>0</v>
      </c>
      <c r="D74" s="195" t="e">
        <f t="shared" si="1"/>
        <v>#REF!</v>
      </c>
      <c r="E74" s="197" t="e">
        <f>D74*'2026_06_rozpočet_RN_sumar'!$I$81</f>
        <v>#REF!</v>
      </c>
    </row>
    <row r="75" spans="2:5" ht="15.75" x14ac:dyDescent="0.25">
      <c r="B75" s="29" t="str">
        <f>TRIM('2026_06_rozpočet_RN_zakazky_A'!B81)</f>
        <v>0</v>
      </c>
      <c r="C75" s="194">
        <f>'2026_06_rozpočet_RN_zakazky_A'!S81</f>
        <v>0</v>
      </c>
      <c r="D75" s="195" t="e">
        <f t="shared" si="1"/>
        <v>#REF!</v>
      </c>
      <c r="E75" s="197" t="e">
        <f>D75*'2026_06_rozpočet_RN_sumar'!$I$81</f>
        <v>#REF!</v>
      </c>
    </row>
    <row r="76" spans="2:5" ht="15.75" x14ac:dyDescent="0.25">
      <c r="B76" s="29" t="str">
        <f>TRIM('2026_06_rozpočet_RN_zakazky_A'!B82)</f>
        <v>0</v>
      </c>
      <c r="C76" s="194">
        <f>'2026_06_rozpočet_RN_zakazky_A'!S82</f>
        <v>0</v>
      </c>
      <c r="D76" s="195" t="e">
        <f t="shared" si="1"/>
        <v>#REF!</v>
      </c>
      <c r="E76" s="197" t="e">
        <f>D76*'2026_06_rozpočet_RN_sumar'!$I$81</f>
        <v>#REF!</v>
      </c>
    </row>
    <row r="77" spans="2:5" ht="15.75" x14ac:dyDescent="0.25">
      <c r="B77" s="29" t="str">
        <f>TRIM('2026_06_rozpočet_RN_zakazky_A'!B83)</f>
        <v>0</v>
      </c>
      <c r="C77" s="194">
        <f>'2026_06_rozpočet_RN_zakazky_A'!S83</f>
        <v>0</v>
      </c>
      <c r="D77" s="195" t="e">
        <f t="shared" si="1"/>
        <v>#REF!</v>
      </c>
      <c r="E77" s="197" t="e">
        <f>D77*'2026_06_rozpočet_RN_sumar'!$I$81</f>
        <v>#REF!</v>
      </c>
    </row>
    <row r="78" spans="2:5" ht="15.75" x14ac:dyDescent="0.25">
      <c r="B78" s="218" t="str">
        <f>TRIM('2026_06_rozpočet_RN_zakazky_A'!B84)</f>
        <v>0</v>
      </c>
      <c r="C78" s="230">
        <f>'2026_06_rozpočet_RN_zakazky_A'!S84</f>
        <v>0</v>
      </c>
      <c r="D78" s="231" t="e">
        <f t="shared" si="1"/>
        <v>#REF!</v>
      </c>
      <c r="E78" s="197" t="e">
        <f>D78*'2026_06_rozpočet_RN_sumar'!$I$81</f>
        <v>#REF!</v>
      </c>
    </row>
    <row r="79" spans="2:5" ht="15.75" x14ac:dyDescent="0.25">
      <c r="B79" s="218" t="str">
        <f>TRIM('2026_06_rozpočet_RN_zakazky_A'!B85)</f>
        <v>0</v>
      </c>
      <c r="C79" s="230">
        <f>'2026_06_rozpočet_RN_zakazky_A'!S85</f>
        <v>0</v>
      </c>
      <c r="D79" s="231" t="e">
        <f t="shared" si="1"/>
        <v>#REF!</v>
      </c>
      <c r="E79" s="197" t="e">
        <f>D79*'2026_06_rozpočet_RN_sumar'!$I$81</f>
        <v>#REF!</v>
      </c>
    </row>
    <row r="80" spans="2:5" ht="15.75" x14ac:dyDescent="0.25">
      <c r="B80" s="218" t="str">
        <f>TRIM('2026_06_rozpočet_RN_zakazky_A'!B86)</f>
        <v>0</v>
      </c>
      <c r="C80" s="230">
        <f>'2026_06_rozpočet_RN_zakazky_A'!S86</f>
        <v>0</v>
      </c>
      <c r="D80" s="231" t="e">
        <f t="shared" si="1"/>
        <v>#REF!</v>
      </c>
      <c r="E80" s="197" t="e">
        <f>D80*'2026_06_rozpočet_RN_sumar'!$I$81</f>
        <v>#REF!</v>
      </c>
    </row>
    <row r="81" spans="2:5" ht="15.75" x14ac:dyDescent="0.25">
      <c r="B81" s="218" t="str">
        <f>TRIM('2026_06_rozpočet_RN_zakazky_A'!B87)</f>
        <v>0</v>
      </c>
      <c r="C81" s="230">
        <f>'2026_06_rozpočet_RN_zakazky_A'!S87</f>
        <v>0</v>
      </c>
      <c r="D81" s="231" t="e">
        <f t="shared" si="1"/>
        <v>#REF!</v>
      </c>
      <c r="E81" s="197" t="e">
        <f>D81*'2026_06_rozpočet_RN_sumar'!$I$81</f>
        <v>#REF!</v>
      </c>
    </row>
    <row r="82" spans="2:5" ht="15.75" x14ac:dyDescent="0.25">
      <c r="B82" s="218" t="str">
        <f>TRIM('2026_06_rozpočet_RN_zakazky_A'!B88)</f>
        <v>0</v>
      </c>
      <c r="C82" s="230">
        <f>'2026_06_rozpočet_RN_zakazky_A'!S88</f>
        <v>0</v>
      </c>
      <c r="D82" s="231" t="e">
        <f t="shared" si="1"/>
        <v>#REF!</v>
      </c>
      <c r="E82" s="197" t="e">
        <f>D82*'2026_06_rozpočet_RN_sumar'!$I$81</f>
        <v>#REF!</v>
      </c>
    </row>
    <row r="83" spans="2:5" ht="15.75" x14ac:dyDescent="0.25">
      <c r="B83" s="218" t="str">
        <f>TRIM('2026_06_rozpočet_RN_zakazky_A'!B89)</f>
        <v>0</v>
      </c>
      <c r="C83" s="230">
        <f>'2026_06_rozpočet_RN_zakazky_A'!S89</f>
        <v>0</v>
      </c>
      <c r="D83" s="231" t="e">
        <f t="shared" si="1"/>
        <v>#REF!</v>
      </c>
      <c r="E83" s="197" t="e">
        <f>D83*'2026_06_rozpočet_RN_sumar'!$I$81</f>
        <v>#REF!</v>
      </c>
    </row>
    <row r="84" spans="2:5" ht="15.75" x14ac:dyDescent="0.25">
      <c r="B84" s="218" t="str">
        <f>TRIM('2026_06_rozpočet_RN_zakazky_A'!B90)</f>
        <v>0</v>
      </c>
      <c r="C84" s="230">
        <f>'2026_06_rozpočet_RN_zakazky_A'!S90</f>
        <v>0</v>
      </c>
      <c r="D84" s="231" t="e">
        <f t="shared" si="1"/>
        <v>#REF!</v>
      </c>
      <c r="E84" s="197" t="e">
        <f>D84*'2026_06_rozpočet_RN_sumar'!$I$81</f>
        <v>#REF!</v>
      </c>
    </row>
    <row r="85" spans="2:5" ht="15.75" x14ac:dyDescent="0.25">
      <c r="B85" s="218" t="str">
        <f>TRIM('2026_06_rozpočet_RN_zakazky_A'!B91)</f>
        <v>0</v>
      </c>
      <c r="C85" s="230">
        <f>'2026_06_rozpočet_RN_zakazky_A'!S91</f>
        <v>0</v>
      </c>
      <c r="D85" s="231" t="e">
        <f t="shared" si="1"/>
        <v>#REF!</v>
      </c>
      <c r="E85" s="197" t="e">
        <f>D85*'2026_06_rozpočet_RN_sumar'!$I$81</f>
        <v>#REF!</v>
      </c>
    </row>
    <row r="86" spans="2:5" ht="15.75" x14ac:dyDescent="0.25">
      <c r="B86" s="218" t="str">
        <f>TRIM('2026_06_rozpočet_RN_zakazky_A'!B92)</f>
        <v>0</v>
      </c>
      <c r="C86" s="230">
        <f>'2026_06_rozpočet_RN_zakazky_A'!S92</f>
        <v>0</v>
      </c>
      <c r="D86" s="231" t="e">
        <f t="shared" si="1"/>
        <v>#REF!</v>
      </c>
      <c r="E86" s="197" t="e">
        <f>D86*'2026_06_rozpočet_RN_sumar'!$I$81</f>
        <v>#REF!</v>
      </c>
    </row>
    <row r="87" spans="2:5" ht="15.75" x14ac:dyDescent="0.25">
      <c r="B87" s="218" t="str">
        <f>TRIM('2026_06_rozpočet_RN_zakazky_A'!B93)</f>
        <v>0</v>
      </c>
      <c r="C87" s="230">
        <f>'2026_06_rozpočet_RN_zakazky_A'!S93</f>
        <v>0</v>
      </c>
      <c r="D87" s="231" t="e">
        <f t="shared" si="1"/>
        <v>#REF!</v>
      </c>
      <c r="E87" s="197" t="e">
        <f>D87*'2026_06_rozpočet_RN_sumar'!$I$81</f>
        <v>#REF!</v>
      </c>
    </row>
    <row r="88" spans="2:5" ht="15.75" x14ac:dyDescent="0.25">
      <c r="B88" s="218" t="str">
        <f>TRIM('2026_06_rozpočet_RN_zakazky_A'!B94)</f>
        <v>0</v>
      </c>
      <c r="C88" s="230">
        <f>'2026_06_rozpočet_RN_zakazky_A'!S94</f>
        <v>0</v>
      </c>
      <c r="D88" s="231" t="e">
        <f t="shared" si="1"/>
        <v>#REF!</v>
      </c>
      <c r="E88" s="197" t="e">
        <f>D88*'2026_06_rozpočet_RN_sumar'!$I$81</f>
        <v>#REF!</v>
      </c>
    </row>
    <row r="89" spans="2:5" ht="15.75" x14ac:dyDescent="0.25">
      <c r="B89" s="218" t="str">
        <f>TRIM('2026_06_rozpočet_RN_zakazky_A'!B95)</f>
        <v>0</v>
      </c>
      <c r="C89" s="230">
        <f>'2026_06_rozpočet_RN_zakazky_A'!S95</f>
        <v>0</v>
      </c>
      <c r="D89" s="231" t="e">
        <f t="shared" si="1"/>
        <v>#REF!</v>
      </c>
      <c r="E89" s="197" t="e">
        <f>D89*'2026_06_rozpočet_RN_sumar'!$I$81</f>
        <v>#REF!</v>
      </c>
    </row>
    <row r="90" spans="2:5" ht="15.75" x14ac:dyDescent="0.25">
      <c r="B90" s="218" t="str">
        <f>TRIM('2026_06_rozpočet_RN_zakazky_A'!B96)</f>
        <v>0</v>
      </c>
      <c r="C90" s="230">
        <f>'2026_06_rozpočet_RN_zakazky_A'!S96</f>
        <v>0</v>
      </c>
      <c r="D90" s="231" t="e">
        <f t="shared" si="1"/>
        <v>#REF!</v>
      </c>
      <c r="E90" s="197" t="e">
        <f>D90*'2026_06_rozpočet_RN_sumar'!$I$81</f>
        <v>#REF!</v>
      </c>
    </row>
    <row r="91" spans="2:5" ht="15.75" x14ac:dyDescent="0.25">
      <c r="B91" s="29" t="str">
        <f>TRIM('2026_06_rozpočet_RN_zakazky_A'!B97)</f>
        <v>0</v>
      </c>
      <c r="C91" s="194">
        <f>'2026_06_rozpočet_RN_zakazky_A'!S97</f>
        <v>0</v>
      </c>
      <c r="D91" s="195" t="e">
        <f t="shared" ref="D91:D96" si="2">C91/SUM($C$5:$C$151)</f>
        <v>#REF!</v>
      </c>
      <c r="E91" s="197" t="e">
        <f>D91*'2026_06_rozpočet_RN_sumar'!$I$81</f>
        <v>#REF!</v>
      </c>
    </row>
    <row r="92" spans="2:5" ht="15.75" x14ac:dyDescent="0.25">
      <c r="B92" s="29" t="str">
        <f>TRIM('2026_06_rozpočet_RN_zakazky_A'!B98)</f>
        <v>0</v>
      </c>
      <c r="C92" s="194">
        <f>'2026_06_rozpočet_RN_zakazky_A'!S98</f>
        <v>0</v>
      </c>
      <c r="D92" s="195" t="e">
        <f t="shared" si="2"/>
        <v>#REF!</v>
      </c>
      <c r="E92" s="197" t="e">
        <f>D92*'2026_06_rozpočet_RN_sumar'!$I$81</f>
        <v>#REF!</v>
      </c>
    </row>
    <row r="93" spans="2:5" ht="15.75" x14ac:dyDescent="0.25">
      <c r="B93" s="29" t="str">
        <f>TRIM('2026_06_rozpočet_RN_zakazky_A'!B99)</f>
        <v>0</v>
      </c>
      <c r="C93" s="194">
        <f>'2026_06_rozpočet_RN_zakazky_A'!S99</f>
        <v>0</v>
      </c>
      <c r="D93" s="195" t="e">
        <f t="shared" si="2"/>
        <v>#REF!</v>
      </c>
      <c r="E93" s="197" t="e">
        <f>D93*'2026_06_rozpočet_RN_sumar'!$I$81</f>
        <v>#REF!</v>
      </c>
    </row>
    <row r="94" spans="2:5" ht="15.75" x14ac:dyDescent="0.25">
      <c r="B94" s="29" t="str">
        <f>TRIM('2026_06_rozpočet_RN_zakazky_A'!B100)</f>
        <v>0</v>
      </c>
      <c r="C94" s="194">
        <f>'2026_06_rozpočet_RN_zakazky_A'!S100</f>
        <v>0</v>
      </c>
      <c r="D94" s="195" t="e">
        <f t="shared" si="2"/>
        <v>#REF!</v>
      </c>
      <c r="E94" s="197" t="e">
        <f>D94*'2026_06_rozpočet_RN_sumar'!$I$81</f>
        <v>#REF!</v>
      </c>
    </row>
    <row r="95" spans="2:5" ht="15.75" x14ac:dyDescent="0.25">
      <c r="B95" s="29" t="str">
        <f>TRIM('2026_06_rozpočet_RN_zakazky_A'!B101)</f>
        <v>0</v>
      </c>
      <c r="C95" s="194">
        <f>'2026_06_rozpočet_RN_zakazky_A'!S101</f>
        <v>0</v>
      </c>
      <c r="D95" s="195" t="e">
        <f t="shared" si="2"/>
        <v>#REF!</v>
      </c>
      <c r="E95" s="197" t="e">
        <f>D95*'2026_06_rozpočet_RN_sumar'!$I$81</f>
        <v>#REF!</v>
      </c>
    </row>
    <row r="96" spans="2:5" ht="15.75" x14ac:dyDescent="0.25">
      <c r="B96" s="29" t="str">
        <f>TRIM('2026_06_rozpočet_RN_zakazky_A'!B102)</f>
        <v>0</v>
      </c>
      <c r="C96" s="194">
        <f>'2026_06_rozpočet_RN_zakazky_A'!S102</f>
        <v>0</v>
      </c>
      <c r="D96" s="195" t="e">
        <f t="shared" si="2"/>
        <v>#REF!</v>
      </c>
      <c r="E96" s="197" t="e">
        <f>D96*'2026_06_rozpočet_RN_sumar'!$I$81</f>
        <v>#REF!</v>
      </c>
    </row>
    <row r="97" spans="2:5" ht="15.75" x14ac:dyDescent="0.25">
      <c r="B97" s="29" t="str">
        <f>TRIM('2026_06_rozpočet_RN_zakazky_A'!B103)</f>
        <v>0</v>
      </c>
      <c r="C97" s="194">
        <f>'2026_06_rozpočet_RN_zakazky_A'!S103</f>
        <v>0</v>
      </c>
      <c r="D97" s="195" t="e">
        <f t="shared" si="1"/>
        <v>#REF!</v>
      </c>
      <c r="E97" s="197" t="e">
        <f>D97*'2026_06_rozpočet_RN_sumar'!$I$81</f>
        <v>#REF!</v>
      </c>
    </row>
    <row r="98" spans="2:5" ht="15.75" x14ac:dyDescent="0.25">
      <c r="B98" s="29" t="str">
        <f>TRIM('2026_06_rozpočet_RN_zakazky_A'!B104)</f>
        <v>0</v>
      </c>
      <c r="C98" s="194">
        <f>'2026_06_rozpočet_RN_zakazky_A'!S104</f>
        <v>0</v>
      </c>
      <c r="D98" s="195" t="e">
        <f t="shared" si="1"/>
        <v>#REF!</v>
      </c>
      <c r="E98" s="197" t="e">
        <f>D98*'2026_06_rozpočet_RN_sumar'!$I$81</f>
        <v>#REF!</v>
      </c>
    </row>
    <row r="99" spans="2:5" ht="15.75" x14ac:dyDescent="0.25">
      <c r="B99" s="29" t="str">
        <f>TRIM('2026_06_rozpočet_RN_zakazky_A'!B105)</f>
        <v>0</v>
      </c>
      <c r="C99" s="194">
        <f>'2026_06_rozpočet_RN_zakazky_A'!S105</f>
        <v>0</v>
      </c>
      <c r="D99" s="195" t="e">
        <f t="shared" si="1"/>
        <v>#REF!</v>
      </c>
      <c r="E99" s="197" t="e">
        <f>D99*'2026_06_rozpočet_RN_sumar'!$I$81</f>
        <v>#REF!</v>
      </c>
    </row>
    <row r="100" spans="2:5" ht="15.75" x14ac:dyDescent="0.25">
      <c r="B100" s="29" t="str">
        <f>TRIM('2026_06_rozpočet_RN_zakazky_A'!B106)</f>
        <v>0</v>
      </c>
      <c r="C100" s="194">
        <f>'2026_06_rozpočet_RN_zakazky_A'!S106</f>
        <v>0</v>
      </c>
      <c r="D100" s="195" t="e">
        <f t="shared" si="1"/>
        <v>#REF!</v>
      </c>
      <c r="E100" s="197" t="e">
        <f>D100*'2026_06_rozpočet_RN_sumar'!$I$81</f>
        <v>#REF!</v>
      </c>
    </row>
    <row r="101" spans="2:5" ht="15.75" x14ac:dyDescent="0.25">
      <c r="B101" s="29" t="str">
        <f>TRIM('2026_06_rozpočet_RN_zakazky_A'!B107)</f>
        <v>0</v>
      </c>
      <c r="C101" s="194">
        <f>'2026_06_rozpočet_RN_zakazky_A'!S107</f>
        <v>0</v>
      </c>
      <c r="D101" s="195" t="e">
        <f t="shared" si="1"/>
        <v>#REF!</v>
      </c>
      <c r="E101" s="197" t="e">
        <f>D101*'2026_06_rozpočet_RN_sumar'!$I$81</f>
        <v>#REF!</v>
      </c>
    </row>
    <row r="102" spans="2:5" ht="15.75" x14ac:dyDescent="0.25">
      <c r="B102" s="29" t="str">
        <f>TRIM('2026_06_rozpočet_RN_zakazky_A'!B108)</f>
        <v>0</v>
      </c>
      <c r="C102" s="194">
        <f>'2026_06_rozpočet_RN_zakazky_A'!S108</f>
        <v>0</v>
      </c>
      <c r="D102" s="195" t="e">
        <f t="shared" si="1"/>
        <v>#REF!</v>
      </c>
      <c r="E102" s="197" t="e">
        <f>D102*'2026_06_rozpočet_RN_sumar'!$I$81</f>
        <v>#REF!</v>
      </c>
    </row>
    <row r="103" spans="2:5" ht="15.75" x14ac:dyDescent="0.25">
      <c r="B103" s="29" t="str">
        <f>TRIM('2026_06_rozpočet_RN_zakazky_A'!B109)</f>
        <v>0</v>
      </c>
      <c r="C103" s="194">
        <f>'2026_06_rozpočet_RN_zakazky_A'!S109</f>
        <v>0</v>
      </c>
      <c r="D103" s="195" t="e">
        <f t="shared" si="1"/>
        <v>#REF!</v>
      </c>
      <c r="E103" s="197" t="e">
        <f>D103*'2026_06_rozpočet_RN_sumar'!$I$81*-1</f>
        <v>#REF!</v>
      </c>
    </row>
    <row r="104" spans="2:5" ht="15.75" x14ac:dyDescent="0.25">
      <c r="B104" s="29" t="str">
        <f>TRIM('2026_06_rozpočet_RN_zakazky_A'!B110)</f>
        <v>0</v>
      </c>
      <c r="C104" s="194">
        <f>'2026_06_rozpočet_RN_zakazky_A'!S110</f>
        <v>0</v>
      </c>
      <c r="D104" s="195" t="e">
        <f t="shared" si="1"/>
        <v>#REF!</v>
      </c>
      <c r="E104" s="197" t="e">
        <f>D104*'2026_06_rozpočet_RN_sumar'!$I$81*-1</f>
        <v>#REF!</v>
      </c>
    </row>
    <row r="105" spans="2:5" ht="15.75" x14ac:dyDescent="0.25">
      <c r="B105" s="29" t="str">
        <f>TRIM('2026_06_rozpočet_RN_zakazky_A'!B111)</f>
        <v>0</v>
      </c>
      <c r="C105" s="194">
        <f>'2026_06_rozpočet_RN_zakazky_A'!S111</f>
        <v>0</v>
      </c>
      <c r="D105" s="195" t="e">
        <f t="shared" si="1"/>
        <v>#REF!</v>
      </c>
      <c r="E105" s="197" t="e">
        <f>D105*'2026_06_rozpočet_RN_sumar'!$I$81*-1</f>
        <v>#REF!</v>
      </c>
    </row>
    <row r="106" spans="2:5" ht="15.75" x14ac:dyDescent="0.25">
      <c r="B106" s="29" t="str">
        <f>TRIM('2026_06_rozpočet_RN_zakazky_A'!B112)</f>
        <v>0</v>
      </c>
      <c r="C106" s="194">
        <f>'2026_06_rozpočet_RN_zakazky_A'!S112</f>
        <v>0</v>
      </c>
      <c r="D106" s="195" t="e">
        <f t="shared" si="1"/>
        <v>#REF!</v>
      </c>
      <c r="E106" s="197" t="e">
        <f>D106*'2026_06_rozpočet_RN_sumar'!$I$81*-1</f>
        <v>#REF!</v>
      </c>
    </row>
    <row r="107" spans="2:5" ht="15.75" x14ac:dyDescent="0.25">
      <c r="B107" s="29" t="e">
        <f>TRIM('2026_06_rozpočet_RN_zakazky_A'!#REF!)</f>
        <v>#REF!</v>
      </c>
      <c r="C107" s="194" t="e">
        <f>'2026_06_rozpočet_RN_zakazky_A'!#REF!</f>
        <v>#REF!</v>
      </c>
      <c r="D107" s="195" t="e">
        <f t="shared" si="1"/>
        <v>#REF!</v>
      </c>
      <c r="E107" s="197" t="e">
        <f>D107*'2026_06_rozpočet_RN_sumar'!$I$81*-1</f>
        <v>#REF!</v>
      </c>
    </row>
    <row r="108" spans="2:5" ht="15.75" x14ac:dyDescent="0.25">
      <c r="B108" s="29" t="e">
        <f>TRIM('2026_06_rozpočet_RN_zakazky_A'!#REF!)</f>
        <v>#REF!</v>
      </c>
      <c r="C108" s="194" t="e">
        <f>'2026_06_rozpočet_RN_zakazky_A'!#REF!</f>
        <v>#REF!</v>
      </c>
      <c r="D108" s="195" t="e">
        <f t="shared" si="1"/>
        <v>#REF!</v>
      </c>
      <c r="E108" s="197" t="e">
        <f>D108*'2026_06_rozpočet_RN_sumar'!$I$81*-1</f>
        <v>#REF!</v>
      </c>
    </row>
    <row r="109" spans="2:5" ht="15.75" x14ac:dyDescent="0.25">
      <c r="B109" s="29" t="e">
        <f>TRIM('2026_06_rozpočet_RN_zakazky_A'!#REF!)</f>
        <v>#REF!</v>
      </c>
      <c r="C109" s="194" t="e">
        <f>'2026_06_rozpočet_RN_zakazky_A'!#REF!</f>
        <v>#REF!</v>
      </c>
      <c r="D109" s="195" t="e">
        <f t="shared" si="1"/>
        <v>#REF!</v>
      </c>
      <c r="E109" s="197" t="e">
        <f>D109*'2026_06_rozpočet_RN_sumar'!$I$81*-1</f>
        <v>#REF!</v>
      </c>
    </row>
    <row r="110" spans="2:5" ht="15.75" x14ac:dyDescent="0.25">
      <c r="B110" s="29" t="e">
        <f>TRIM('2026_06_rozpočet_RN_zakazky_A'!#REF!)</f>
        <v>#REF!</v>
      </c>
      <c r="C110" s="194" t="e">
        <f>'2026_06_rozpočet_RN_zakazky_A'!#REF!</f>
        <v>#REF!</v>
      </c>
      <c r="D110" s="195" t="e">
        <f t="shared" si="1"/>
        <v>#REF!</v>
      </c>
      <c r="E110" s="197" t="e">
        <f>D110*'2026_06_rozpočet_RN_sumar'!$I$81*-1</f>
        <v>#REF!</v>
      </c>
    </row>
    <row r="111" spans="2:5" ht="15.75" x14ac:dyDescent="0.25">
      <c r="B111" s="29" t="e">
        <f>TRIM('2026_06_rozpočet_RN_zakazky_A'!#REF!)</f>
        <v>#REF!</v>
      </c>
      <c r="C111" s="194" t="e">
        <f>'2026_06_rozpočet_RN_zakazky_A'!#REF!</f>
        <v>#REF!</v>
      </c>
      <c r="D111" s="195" t="e">
        <f t="shared" si="1"/>
        <v>#REF!</v>
      </c>
      <c r="E111" s="197" t="e">
        <f>D111*'2026_06_rozpočet_RN_sumar'!$I$81*-1</f>
        <v>#REF!</v>
      </c>
    </row>
    <row r="112" spans="2:5" ht="15.75" x14ac:dyDescent="0.25">
      <c r="B112" s="29" t="e">
        <f>TRIM('2026_06_rozpočet_RN_zakazky_A'!#REF!)</f>
        <v>#REF!</v>
      </c>
      <c r="C112" s="194" t="e">
        <f>'2026_06_rozpočet_RN_zakazky_A'!#REF!</f>
        <v>#REF!</v>
      </c>
      <c r="D112" s="195" t="e">
        <f t="shared" si="1"/>
        <v>#REF!</v>
      </c>
      <c r="E112" s="197" t="e">
        <f>D112*'2026_06_rozpočet_RN_sumar'!$I$81*-1</f>
        <v>#REF!</v>
      </c>
    </row>
    <row r="113" spans="2:5" ht="15.75" x14ac:dyDescent="0.25">
      <c r="B113" s="29" t="e">
        <f>TRIM('2026_06_rozpočet_RN_zakazky_A'!#REF!)</f>
        <v>#REF!</v>
      </c>
      <c r="C113" s="194" t="e">
        <f>'2026_06_rozpočet_RN_zakazky_A'!#REF!</f>
        <v>#REF!</v>
      </c>
      <c r="D113" s="195" t="e">
        <f t="shared" si="1"/>
        <v>#REF!</v>
      </c>
      <c r="E113" s="197" t="e">
        <f>D113*'2026_06_rozpočet_RN_sumar'!$I$81*-1</f>
        <v>#REF!</v>
      </c>
    </row>
    <row r="114" spans="2:5" ht="15.75" x14ac:dyDescent="0.25">
      <c r="B114" s="29" t="e">
        <f>TRIM('2026_06_rozpočet_RN_zakazky_A'!#REF!)</f>
        <v>#REF!</v>
      </c>
      <c r="C114" s="194" t="e">
        <f>'2026_06_rozpočet_RN_zakazky_A'!#REF!</f>
        <v>#REF!</v>
      </c>
      <c r="D114" s="195" t="e">
        <f t="shared" si="1"/>
        <v>#REF!</v>
      </c>
      <c r="E114" s="197" t="e">
        <f>D114*'2026_06_rozpočet_RN_sumar'!$I$81*-1</f>
        <v>#REF!</v>
      </c>
    </row>
    <row r="115" spans="2:5" ht="15.75" x14ac:dyDescent="0.25">
      <c r="B115" s="29" t="e">
        <f>TRIM('2026_06_rozpočet_RN_zakazky_A'!#REF!)</f>
        <v>#REF!</v>
      </c>
      <c r="C115" s="194" t="e">
        <f>'2026_06_rozpočet_RN_zakazky_A'!#REF!</f>
        <v>#REF!</v>
      </c>
      <c r="D115" s="195" t="e">
        <f t="shared" si="1"/>
        <v>#REF!</v>
      </c>
      <c r="E115" s="197" t="e">
        <f>D115*'2026_06_rozpočet_RN_sumar'!$I$81*-1</f>
        <v>#REF!</v>
      </c>
    </row>
    <row r="116" spans="2:5" ht="15.75" x14ac:dyDescent="0.25">
      <c r="B116" s="29" t="e">
        <f>TRIM('2026_06_rozpočet_RN_zakazky_A'!#REF!)</f>
        <v>#REF!</v>
      </c>
      <c r="C116" s="194" t="e">
        <f>'2026_06_rozpočet_RN_zakazky_A'!#REF!</f>
        <v>#REF!</v>
      </c>
      <c r="D116" s="195" t="e">
        <f t="shared" si="1"/>
        <v>#REF!</v>
      </c>
      <c r="E116" s="197" t="e">
        <f>D116*'2026_06_rozpočet_RN_sumar'!$I$81*-1</f>
        <v>#REF!</v>
      </c>
    </row>
    <row r="117" spans="2:5" ht="15.75" x14ac:dyDescent="0.25">
      <c r="B117" s="29" t="e">
        <f>TRIM('2026_06_rozpočet_RN_zakazky_A'!#REF!)</f>
        <v>#REF!</v>
      </c>
      <c r="C117" s="194" t="e">
        <f>'2026_06_rozpočet_RN_zakazky_A'!#REF!</f>
        <v>#REF!</v>
      </c>
      <c r="D117" s="195" t="e">
        <f t="shared" si="1"/>
        <v>#REF!</v>
      </c>
      <c r="E117" s="197" t="e">
        <f>D117*'2026_06_rozpočet_RN_sumar'!$I$81*-1</f>
        <v>#REF!</v>
      </c>
    </row>
    <row r="118" spans="2:5" ht="15.75" x14ac:dyDescent="0.25">
      <c r="B118" s="29" t="e">
        <f>TRIM('2026_06_rozpočet_RN_zakazky_A'!#REF!)</f>
        <v>#REF!</v>
      </c>
      <c r="C118" s="194" t="e">
        <f>'2026_06_rozpočet_RN_zakazky_A'!#REF!</f>
        <v>#REF!</v>
      </c>
      <c r="D118" s="195" t="e">
        <f t="shared" si="1"/>
        <v>#REF!</v>
      </c>
      <c r="E118" s="197" t="e">
        <f>D118*'2026_06_rozpočet_RN_sumar'!$I$81*-1</f>
        <v>#REF!</v>
      </c>
    </row>
    <row r="119" spans="2:5" ht="15.75" x14ac:dyDescent="0.25">
      <c r="B119" s="29" t="e">
        <f>TRIM('2026_06_rozpočet_RN_zakazky_A'!#REF!)</f>
        <v>#REF!</v>
      </c>
      <c r="C119" s="194" t="e">
        <f>'2026_06_rozpočet_RN_zakazky_A'!#REF!</f>
        <v>#REF!</v>
      </c>
      <c r="D119" s="195" t="e">
        <f t="shared" si="1"/>
        <v>#REF!</v>
      </c>
      <c r="E119" s="197" t="e">
        <f>D119*'2026_06_rozpočet_RN_sumar'!$I$81*-1</f>
        <v>#REF!</v>
      </c>
    </row>
    <row r="120" spans="2:5" ht="15.75" x14ac:dyDescent="0.25">
      <c r="B120" s="29" t="e">
        <f>TRIM('2026_06_rozpočet_RN_zakazky_A'!#REF!)</f>
        <v>#REF!</v>
      </c>
      <c r="C120" s="194" t="e">
        <f>'2026_06_rozpočet_RN_zakazky_A'!#REF!</f>
        <v>#REF!</v>
      </c>
      <c r="D120" s="195" t="e">
        <f t="shared" si="1"/>
        <v>#REF!</v>
      </c>
      <c r="E120" s="197" t="e">
        <f>D120*'2026_06_rozpočet_RN_sumar'!$I$81*-1</f>
        <v>#REF!</v>
      </c>
    </row>
    <row r="121" spans="2:5" ht="15.75" x14ac:dyDescent="0.25">
      <c r="B121" s="29" t="e">
        <f>TRIM('2026_06_rozpočet_RN_zakazky_A'!#REF!)</f>
        <v>#REF!</v>
      </c>
      <c r="C121" s="194" t="e">
        <f>'2026_06_rozpočet_RN_zakazky_A'!#REF!</f>
        <v>#REF!</v>
      </c>
      <c r="D121" s="195" t="e">
        <f t="shared" si="1"/>
        <v>#REF!</v>
      </c>
      <c r="E121" s="197" t="e">
        <f>D121*'2026_06_rozpočet_RN_sumar'!$I$81*-1</f>
        <v>#REF!</v>
      </c>
    </row>
    <row r="122" spans="2:5" ht="15.75" x14ac:dyDescent="0.25">
      <c r="B122" s="29" t="e">
        <f>TRIM('2026_06_rozpočet_RN_zakazky_A'!#REF!)</f>
        <v>#REF!</v>
      </c>
      <c r="C122" s="194" t="e">
        <f>'2026_06_rozpočet_RN_zakazky_A'!#REF!</f>
        <v>#REF!</v>
      </c>
      <c r="D122" s="195" t="e">
        <f t="shared" si="1"/>
        <v>#REF!</v>
      </c>
      <c r="E122" s="197" t="e">
        <f>D122*'2026_06_rozpočet_RN_sumar'!$I$81*-1</f>
        <v>#REF!</v>
      </c>
    </row>
    <row r="123" spans="2:5" ht="15.75" x14ac:dyDescent="0.25">
      <c r="B123" s="29" t="e">
        <f>TRIM('2026_06_rozpočet_RN_zakazky_A'!#REF!)</f>
        <v>#REF!</v>
      </c>
      <c r="C123" s="194" t="e">
        <f>'2026_06_rozpočet_RN_zakazky_A'!#REF!</f>
        <v>#REF!</v>
      </c>
      <c r="D123" s="195" t="e">
        <f t="shared" si="1"/>
        <v>#REF!</v>
      </c>
      <c r="E123" s="197" t="e">
        <f>D123*'2026_06_rozpočet_RN_sumar'!$I$81*-1</f>
        <v>#REF!</v>
      </c>
    </row>
    <row r="124" spans="2:5" ht="15.75" x14ac:dyDescent="0.25">
      <c r="B124" s="29" t="e">
        <f>TRIM('2026_06_rozpočet_RN_zakazky_A'!#REF!)</f>
        <v>#REF!</v>
      </c>
      <c r="C124" s="194" t="e">
        <f>'2026_06_rozpočet_RN_zakazky_A'!#REF!</f>
        <v>#REF!</v>
      </c>
      <c r="D124" s="195" t="e">
        <f t="shared" si="1"/>
        <v>#REF!</v>
      </c>
      <c r="E124" s="197" t="e">
        <f>D124*'2026_06_rozpočet_RN_sumar'!$I$81*-1</f>
        <v>#REF!</v>
      </c>
    </row>
    <row r="125" spans="2:5" ht="15.75" x14ac:dyDescent="0.25">
      <c r="B125" s="29" t="e">
        <f>TRIM('2026_06_rozpočet_RN_zakazky_A'!#REF!)</f>
        <v>#REF!</v>
      </c>
      <c r="C125" s="194" t="e">
        <f>'2026_06_rozpočet_RN_zakazky_A'!#REF!</f>
        <v>#REF!</v>
      </c>
      <c r="D125" s="195" t="e">
        <f t="shared" si="1"/>
        <v>#REF!</v>
      </c>
      <c r="E125" s="197" t="e">
        <f>D125*'2026_06_rozpočet_RN_sumar'!$I$81*-1</f>
        <v>#REF!</v>
      </c>
    </row>
    <row r="126" spans="2:5" ht="15.75" x14ac:dyDescent="0.25">
      <c r="B126" s="29" t="e">
        <f>TRIM('2026_06_rozpočet_RN_zakazky_A'!#REF!)</f>
        <v>#REF!</v>
      </c>
      <c r="C126" s="194" t="e">
        <f>'2026_06_rozpočet_RN_zakazky_A'!#REF!</f>
        <v>#REF!</v>
      </c>
      <c r="D126" s="195" t="e">
        <f t="shared" si="1"/>
        <v>#REF!</v>
      </c>
      <c r="E126" s="197" t="e">
        <f>D126*'2026_06_rozpočet_RN_sumar'!$I$81*-1</f>
        <v>#REF!</v>
      </c>
    </row>
    <row r="127" spans="2:5" ht="15.75" x14ac:dyDescent="0.25">
      <c r="B127" s="29" t="e">
        <f>TRIM('2026_06_rozpočet_RN_zakazky_A'!#REF!)</f>
        <v>#REF!</v>
      </c>
      <c r="C127" s="194" t="e">
        <f>'2026_06_rozpočet_RN_zakazky_A'!#REF!</f>
        <v>#REF!</v>
      </c>
      <c r="D127" s="195" t="e">
        <f t="shared" si="1"/>
        <v>#REF!</v>
      </c>
      <c r="E127" s="197" t="e">
        <f>D127*'2026_06_rozpočet_RN_sumar'!$I$81*-1</f>
        <v>#REF!</v>
      </c>
    </row>
    <row r="128" spans="2:5" ht="15.75" x14ac:dyDescent="0.25">
      <c r="B128" s="29" t="e">
        <f>TRIM('2026_06_rozpočet_RN_zakazky_A'!#REF!)</f>
        <v>#REF!</v>
      </c>
      <c r="C128" s="194" t="e">
        <f>'2026_06_rozpočet_RN_zakazky_A'!#REF!</f>
        <v>#REF!</v>
      </c>
      <c r="D128" s="195" t="e">
        <f t="shared" si="1"/>
        <v>#REF!</v>
      </c>
      <c r="E128" s="197" t="e">
        <f>D128*'2026_06_rozpočet_RN_sumar'!$I$81*-1</f>
        <v>#REF!</v>
      </c>
    </row>
    <row r="129" spans="2:5" ht="15.75" x14ac:dyDescent="0.25">
      <c r="B129" s="29" t="e">
        <f>TRIM('2026_06_rozpočet_RN_zakazky_A'!#REF!)</f>
        <v>#REF!</v>
      </c>
      <c r="C129" s="194" t="e">
        <f>'2026_06_rozpočet_RN_zakazky_A'!#REF!</f>
        <v>#REF!</v>
      </c>
      <c r="D129" s="195" t="e">
        <f t="shared" si="1"/>
        <v>#REF!</v>
      </c>
      <c r="E129" s="197" t="e">
        <f>D129*'2026_06_rozpočet_RN_sumar'!$I$81*-1</f>
        <v>#REF!</v>
      </c>
    </row>
    <row r="130" spans="2:5" ht="15.75" x14ac:dyDescent="0.25">
      <c r="B130" s="29" t="e">
        <f>TRIM('2026_06_rozpočet_RN_zakazky_A'!#REF!)</f>
        <v>#REF!</v>
      </c>
      <c r="C130" s="194" t="e">
        <f>'2026_06_rozpočet_RN_zakazky_A'!#REF!</f>
        <v>#REF!</v>
      </c>
      <c r="D130" s="195" t="e">
        <f t="shared" si="1"/>
        <v>#REF!</v>
      </c>
      <c r="E130" s="197" t="e">
        <f>D130*'2026_06_rozpočet_RN_sumar'!$I$81*-1</f>
        <v>#REF!</v>
      </c>
    </row>
    <row r="131" spans="2:5" ht="15.75" x14ac:dyDescent="0.25">
      <c r="B131" s="29" t="e">
        <f>TRIM('2026_06_rozpočet_RN_zakazky_A'!#REF!)</f>
        <v>#REF!</v>
      </c>
      <c r="C131" s="194" t="e">
        <f>'2026_06_rozpočet_RN_zakazky_A'!#REF!</f>
        <v>#REF!</v>
      </c>
      <c r="D131" s="195" t="e">
        <f t="shared" si="1"/>
        <v>#REF!</v>
      </c>
      <c r="E131" s="197" t="e">
        <f>D131*'2026_06_rozpočet_RN_sumar'!$I$81*-1</f>
        <v>#REF!</v>
      </c>
    </row>
    <row r="132" spans="2:5" ht="15.75" x14ac:dyDescent="0.25">
      <c r="B132" s="29" t="e">
        <f>TRIM('2026_06_rozpočet_RN_zakazky_A'!#REF!)</f>
        <v>#REF!</v>
      </c>
      <c r="C132" s="194" t="e">
        <f>'2026_06_rozpočet_RN_zakazky_A'!#REF!</f>
        <v>#REF!</v>
      </c>
      <c r="D132" s="195" t="e">
        <f t="shared" si="1"/>
        <v>#REF!</v>
      </c>
      <c r="E132" s="197" t="e">
        <f>D132*'2026_06_rozpočet_RN_sumar'!$I$81*-1</f>
        <v>#REF!</v>
      </c>
    </row>
    <row r="133" spans="2:5" ht="15.75" x14ac:dyDescent="0.25">
      <c r="B133" s="29" t="e">
        <f>TRIM('2026_06_rozpočet_RN_zakazky_A'!#REF!)</f>
        <v>#REF!</v>
      </c>
      <c r="C133" s="194" t="e">
        <f>'2026_06_rozpočet_RN_zakazky_A'!#REF!</f>
        <v>#REF!</v>
      </c>
      <c r="D133" s="195" t="e">
        <f t="shared" si="1"/>
        <v>#REF!</v>
      </c>
      <c r="E133" s="197" t="e">
        <f>D133*'2026_06_rozpočet_RN_sumar'!$I$81*-1</f>
        <v>#REF!</v>
      </c>
    </row>
    <row r="134" spans="2:5" ht="15.75" x14ac:dyDescent="0.25">
      <c r="B134" s="29" t="e">
        <f>TRIM('2026_06_rozpočet_RN_zakazky_A'!#REF!)</f>
        <v>#REF!</v>
      </c>
      <c r="C134" s="194" t="e">
        <f>'2026_06_rozpočet_RN_zakazky_A'!#REF!</f>
        <v>#REF!</v>
      </c>
      <c r="D134" s="195" t="e">
        <f t="shared" ref="D134:D151" si="3">C134/SUM($C$5:$C$151)</f>
        <v>#REF!</v>
      </c>
      <c r="E134" s="197" t="e">
        <f>D134*'2026_06_rozpočet_RN_sumar'!$I$81*-1</f>
        <v>#REF!</v>
      </c>
    </row>
    <row r="135" spans="2:5" ht="15.75" x14ac:dyDescent="0.25">
      <c r="B135" s="29" t="e">
        <f>TRIM('2026_06_rozpočet_RN_zakazky_A'!#REF!)</f>
        <v>#REF!</v>
      </c>
      <c r="C135" s="194" t="e">
        <f>'2026_06_rozpočet_RN_zakazky_A'!#REF!</f>
        <v>#REF!</v>
      </c>
      <c r="D135" s="195" t="e">
        <f t="shared" si="3"/>
        <v>#REF!</v>
      </c>
      <c r="E135" s="197" t="e">
        <f>D135*'2026_06_rozpočet_RN_sumar'!$I$81*-1</f>
        <v>#REF!</v>
      </c>
    </row>
    <row r="136" spans="2:5" ht="15.75" x14ac:dyDescent="0.25">
      <c r="B136" s="29" t="e">
        <f>TRIM('2026_06_rozpočet_RN_zakazky_A'!#REF!)</f>
        <v>#REF!</v>
      </c>
      <c r="C136" s="194" t="e">
        <f>'2026_06_rozpočet_RN_zakazky_A'!#REF!</f>
        <v>#REF!</v>
      </c>
      <c r="D136" s="195" t="e">
        <f t="shared" si="3"/>
        <v>#REF!</v>
      </c>
      <c r="E136" s="197" t="e">
        <f>D136*'2026_06_rozpočet_RN_sumar'!$I$81*-1</f>
        <v>#REF!</v>
      </c>
    </row>
    <row r="137" spans="2:5" ht="15.75" x14ac:dyDescent="0.25">
      <c r="B137" s="29" t="e">
        <f>TRIM('2026_06_rozpočet_RN_zakazky_A'!#REF!)</f>
        <v>#REF!</v>
      </c>
      <c r="C137" s="194" t="e">
        <f>'2026_06_rozpočet_RN_zakazky_A'!#REF!</f>
        <v>#REF!</v>
      </c>
      <c r="D137" s="195" t="e">
        <f t="shared" si="3"/>
        <v>#REF!</v>
      </c>
      <c r="E137" s="197" t="e">
        <f>D137*'2026_06_rozpočet_RN_sumar'!$I$81*-1</f>
        <v>#REF!</v>
      </c>
    </row>
    <row r="138" spans="2:5" ht="15.75" x14ac:dyDescent="0.25">
      <c r="B138" s="29" t="e">
        <f>TRIM('2026_06_rozpočet_RN_zakazky_A'!#REF!)</f>
        <v>#REF!</v>
      </c>
      <c r="C138" s="194" t="e">
        <f>'2026_06_rozpočet_RN_zakazky_A'!#REF!</f>
        <v>#REF!</v>
      </c>
      <c r="D138" s="195" t="e">
        <f t="shared" si="3"/>
        <v>#REF!</v>
      </c>
      <c r="E138" s="197" t="e">
        <f>D138*'2026_06_rozpočet_RN_sumar'!$I$81*-1</f>
        <v>#REF!</v>
      </c>
    </row>
    <row r="139" spans="2:5" ht="15.75" x14ac:dyDescent="0.25">
      <c r="B139" s="29" t="e">
        <f>TRIM('2026_06_rozpočet_RN_zakazky_A'!#REF!)</f>
        <v>#REF!</v>
      </c>
      <c r="C139" s="194" t="e">
        <f>'2026_06_rozpočet_RN_zakazky_A'!#REF!</f>
        <v>#REF!</v>
      </c>
      <c r="D139" s="195" t="e">
        <f t="shared" si="3"/>
        <v>#REF!</v>
      </c>
      <c r="E139" s="197" t="e">
        <f>D139*'2026_06_rozpočet_RN_sumar'!$I$81*-1</f>
        <v>#REF!</v>
      </c>
    </row>
    <row r="140" spans="2:5" ht="15.75" x14ac:dyDescent="0.25">
      <c r="B140" s="29" t="e">
        <f>TRIM('2026_06_rozpočet_RN_zakazky_A'!#REF!)</f>
        <v>#REF!</v>
      </c>
      <c r="C140" s="194" t="e">
        <f>'2026_06_rozpočet_RN_zakazky_A'!#REF!</f>
        <v>#REF!</v>
      </c>
      <c r="D140" s="195" t="e">
        <f t="shared" si="3"/>
        <v>#REF!</v>
      </c>
      <c r="E140" s="197" t="e">
        <f>D140*'2026_06_rozpočet_RN_sumar'!$I$81*-1</f>
        <v>#REF!</v>
      </c>
    </row>
    <row r="141" spans="2:5" ht="15.75" x14ac:dyDescent="0.25">
      <c r="B141" s="29" t="e">
        <f>TRIM('2026_06_rozpočet_RN_zakazky_A'!#REF!)</f>
        <v>#REF!</v>
      </c>
      <c r="C141" s="194" t="e">
        <f>'2026_06_rozpočet_RN_zakazky_A'!#REF!</f>
        <v>#REF!</v>
      </c>
      <c r="D141" s="195" t="e">
        <f t="shared" si="3"/>
        <v>#REF!</v>
      </c>
      <c r="E141" s="197" t="e">
        <f>D141*'2026_06_rozpočet_RN_sumar'!$I$81*-1</f>
        <v>#REF!</v>
      </c>
    </row>
    <row r="142" spans="2:5" ht="15.75" x14ac:dyDescent="0.25">
      <c r="B142" s="29" t="e">
        <f>TRIM('2026_06_rozpočet_RN_zakazky_A'!#REF!)</f>
        <v>#REF!</v>
      </c>
      <c r="C142" s="194" t="e">
        <f>'2026_06_rozpočet_RN_zakazky_A'!#REF!</f>
        <v>#REF!</v>
      </c>
      <c r="D142" s="195" t="e">
        <f t="shared" si="3"/>
        <v>#REF!</v>
      </c>
      <c r="E142" s="197" t="e">
        <f>D142*'2026_06_rozpočet_RN_sumar'!$I$81*-1</f>
        <v>#REF!</v>
      </c>
    </row>
    <row r="143" spans="2:5" ht="15.75" x14ac:dyDescent="0.25">
      <c r="B143" s="29" t="e">
        <f>TRIM('2026_06_rozpočet_RN_zakazky_A'!#REF!)</f>
        <v>#REF!</v>
      </c>
      <c r="C143" s="194" t="e">
        <f>'2026_06_rozpočet_RN_zakazky_A'!#REF!</f>
        <v>#REF!</v>
      </c>
      <c r="D143" s="195" t="e">
        <f t="shared" si="3"/>
        <v>#REF!</v>
      </c>
      <c r="E143" s="197" t="e">
        <f>D143*'2026_06_rozpočet_RN_sumar'!$I$81*-1</f>
        <v>#REF!</v>
      </c>
    </row>
    <row r="144" spans="2:5" ht="15.75" x14ac:dyDescent="0.25">
      <c r="B144" s="29" t="e">
        <f>TRIM('2026_06_rozpočet_RN_zakazky_A'!#REF!)</f>
        <v>#REF!</v>
      </c>
      <c r="C144" s="194" t="e">
        <f>'2026_06_rozpočet_RN_zakazky_A'!#REF!</f>
        <v>#REF!</v>
      </c>
      <c r="D144" s="195" t="e">
        <f t="shared" si="3"/>
        <v>#REF!</v>
      </c>
      <c r="E144" s="197" t="e">
        <f>D144*'2026_06_rozpočet_RN_sumar'!$I$81*-1</f>
        <v>#REF!</v>
      </c>
    </row>
    <row r="145" spans="2:5" ht="15.75" x14ac:dyDescent="0.25">
      <c r="B145" s="29" t="e">
        <f>TRIM('2026_06_rozpočet_RN_zakazky_A'!#REF!)</f>
        <v>#REF!</v>
      </c>
      <c r="C145" s="194" t="e">
        <f>'2026_06_rozpočet_RN_zakazky_A'!#REF!</f>
        <v>#REF!</v>
      </c>
      <c r="D145" s="195" t="e">
        <f t="shared" si="3"/>
        <v>#REF!</v>
      </c>
      <c r="E145" s="197" t="e">
        <f>D145*'2026_06_rozpočet_RN_sumar'!$I$81*-1</f>
        <v>#REF!</v>
      </c>
    </row>
    <row r="146" spans="2:5" ht="15.75" x14ac:dyDescent="0.25">
      <c r="B146" s="29" t="e">
        <f>TRIM('2026_06_rozpočet_RN_zakazky_A'!#REF!)</f>
        <v>#REF!</v>
      </c>
      <c r="C146" s="194" t="e">
        <f>'2026_06_rozpočet_RN_zakazky_A'!#REF!</f>
        <v>#REF!</v>
      </c>
      <c r="D146" s="195" t="e">
        <f t="shared" si="3"/>
        <v>#REF!</v>
      </c>
      <c r="E146" s="197" t="e">
        <f>D146*'2026_06_rozpočet_RN_sumar'!$I$81*-1</f>
        <v>#REF!</v>
      </c>
    </row>
    <row r="147" spans="2:5" ht="15.75" x14ac:dyDescent="0.25">
      <c r="B147" s="29" t="e">
        <f>TRIM('2026_06_rozpočet_RN_zakazky_A'!#REF!)</f>
        <v>#REF!</v>
      </c>
      <c r="C147" s="194" t="e">
        <f>'2026_06_rozpočet_RN_zakazky_A'!#REF!</f>
        <v>#REF!</v>
      </c>
      <c r="D147" s="195" t="e">
        <f t="shared" si="3"/>
        <v>#REF!</v>
      </c>
      <c r="E147" s="197" t="e">
        <f>D147*'2026_06_rozpočet_RN_sumar'!$I$81*-1</f>
        <v>#REF!</v>
      </c>
    </row>
    <row r="148" spans="2:5" ht="15.75" x14ac:dyDescent="0.25">
      <c r="B148" s="29" t="e">
        <f>TRIM('2026_06_rozpočet_RN_zakazky_A'!#REF!)</f>
        <v>#REF!</v>
      </c>
      <c r="C148" s="194" t="e">
        <f>'2026_06_rozpočet_RN_zakazky_A'!#REF!</f>
        <v>#REF!</v>
      </c>
      <c r="D148" s="195" t="e">
        <f t="shared" si="3"/>
        <v>#REF!</v>
      </c>
      <c r="E148" s="197" t="e">
        <f>D148*'2026_06_rozpočet_RN_sumar'!$I$81*-1</f>
        <v>#REF!</v>
      </c>
    </row>
    <row r="149" spans="2:5" ht="15.75" x14ac:dyDescent="0.25">
      <c r="B149" s="29" t="e">
        <f>TRIM('2026_06_rozpočet_RN_zakazky_A'!#REF!)</f>
        <v>#REF!</v>
      </c>
      <c r="C149" s="194" t="e">
        <f>'2026_06_rozpočet_RN_zakazky_A'!#REF!</f>
        <v>#REF!</v>
      </c>
      <c r="D149" s="195" t="e">
        <f t="shared" si="3"/>
        <v>#REF!</v>
      </c>
      <c r="E149" s="197" t="e">
        <f>D149*'2026_06_rozpočet_RN_sumar'!$I$81*-1</f>
        <v>#REF!</v>
      </c>
    </row>
    <row r="150" spans="2:5" ht="15.75" x14ac:dyDescent="0.25">
      <c r="B150" s="29" t="e">
        <f>TRIM('2026_06_rozpočet_RN_zakazky_A'!#REF!)</f>
        <v>#REF!</v>
      </c>
      <c r="C150" s="194" t="e">
        <f>'2026_06_rozpočet_RN_zakazky_A'!#REF!</f>
        <v>#REF!</v>
      </c>
      <c r="D150" s="195" t="e">
        <f t="shared" si="3"/>
        <v>#REF!</v>
      </c>
      <c r="E150" s="197" t="e">
        <f>D150*'2026_06_rozpočet_RN_sumar'!$I$81*-1</f>
        <v>#REF!</v>
      </c>
    </row>
    <row r="151" spans="2:5" ht="15.75" x14ac:dyDescent="0.25">
      <c r="B151" s="29" t="e">
        <f>TRIM('2026_06_rozpočet_RN_zakazky_A'!#REF!)</f>
        <v>#REF!</v>
      </c>
      <c r="C151" s="194" t="e">
        <f>'2026_06_rozpočet_RN_zakazky_A'!#REF!</f>
        <v>#REF!</v>
      </c>
      <c r="D151" s="195" t="e">
        <f t="shared" si="3"/>
        <v>#REF!</v>
      </c>
      <c r="E151" s="197" t="e">
        <f>D151*'2026_06_rozpočet_RN_sumar'!$I$81*-1</f>
        <v>#REF!</v>
      </c>
    </row>
  </sheetData>
  <autoFilter ref="B4:E151" xr:uid="{00000000-0009-0000-0000-00000A000000}"/>
  <pageMargins left="0" right="0" top="0.74803149606299213" bottom="0.74803149606299213" header="0.31496062992125984" footer="0.31496062992125984"/>
  <pageSetup paperSize="9" scale="4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3:M4433"/>
  <sheetViews>
    <sheetView showGridLines="0" topLeftCell="B1" workbookViewId="0">
      <selection activeCell="M6" sqref="M6"/>
    </sheetView>
  </sheetViews>
  <sheetFormatPr defaultRowHeight="12.75" x14ac:dyDescent="0.2"/>
  <cols>
    <col min="3" max="3" width="43.7109375" bestFit="1" customWidth="1"/>
    <col min="4" max="4" width="13" customWidth="1"/>
    <col min="6" max="6" width="19.42578125" customWidth="1"/>
    <col min="7" max="7" width="20.140625" bestFit="1" customWidth="1"/>
    <col min="8" max="8" width="33.140625" customWidth="1"/>
    <col min="9" max="9" width="17.85546875" bestFit="1" customWidth="1"/>
    <col min="11" max="11" width="12.140625" bestFit="1" customWidth="1"/>
  </cols>
  <sheetData>
    <row r="3" spans="2:13" ht="13.5" thickBot="1" x14ac:dyDescent="0.25"/>
    <row r="4" spans="2:13" ht="15.75" x14ac:dyDescent="0.25">
      <c r="C4" s="342" t="s">
        <v>0</v>
      </c>
      <c r="D4" s="47" t="s">
        <v>71</v>
      </c>
      <c r="H4" s="29"/>
      <c r="I4" s="29"/>
      <c r="J4" s="29"/>
      <c r="K4" s="29"/>
    </row>
    <row r="5" spans="2:13" ht="16.5" thickBot="1" x14ac:dyDescent="0.3">
      <c r="C5" s="343"/>
      <c r="D5" s="48" t="s">
        <v>72</v>
      </c>
      <c r="F5" s="3" t="s">
        <v>47</v>
      </c>
      <c r="G5" s="28" t="s">
        <v>281</v>
      </c>
      <c r="I5" s="29"/>
      <c r="J5" s="29"/>
      <c r="K5" s="29"/>
    </row>
    <row r="6" spans="2:13" ht="16.5" thickBot="1" x14ac:dyDescent="0.3">
      <c r="C6" s="51" t="s">
        <v>163</v>
      </c>
      <c r="D6" s="141">
        <f>SUM(D7:D1048576)</f>
        <v>691</v>
      </c>
      <c r="E6" t="b">
        <f>D6='2026_06_sumar'!E22</f>
        <v>0</v>
      </c>
      <c r="G6" s="29"/>
      <c r="H6" s="29"/>
      <c r="I6" s="29"/>
      <c r="J6" s="29"/>
      <c r="K6" s="29"/>
    </row>
    <row r="7" spans="2:13" ht="16.5" thickBot="1" x14ac:dyDescent="0.3">
      <c r="C7" s="49" t="s">
        <v>162</v>
      </c>
      <c r="D7" s="142">
        <f>'2026_06_sumar'!F43</f>
        <v>432</v>
      </c>
      <c r="I7" s="27" t="s">
        <v>219</v>
      </c>
      <c r="J7" s="29"/>
    </row>
    <row r="8" spans="2:13" ht="30.75" thickBot="1" x14ac:dyDescent="0.3">
      <c r="C8" s="52" t="s">
        <v>275</v>
      </c>
      <c r="D8" s="143">
        <f>'2026_06_sumar'!M36</f>
        <v>259</v>
      </c>
      <c r="F8" s="3" t="s">
        <v>50</v>
      </c>
      <c r="G8" s="27" t="s">
        <v>48</v>
      </c>
      <c r="H8" s="27" t="s">
        <v>1</v>
      </c>
      <c r="I8" s="29" t="s">
        <v>56</v>
      </c>
      <c r="J8" s="29" t="s">
        <v>220</v>
      </c>
    </row>
    <row r="9" spans="2:13" ht="16.5" thickBot="1" x14ac:dyDescent="0.3">
      <c r="B9" s="55"/>
      <c r="C9" s="56"/>
      <c r="D9" s="57"/>
      <c r="F9" t="s">
        <v>276</v>
      </c>
      <c r="G9" s="29" t="s">
        <v>2141</v>
      </c>
      <c r="H9" s="29" t="s">
        <v>2056</v>
      </c>
      <c r="I9" s="31">
        <v>71.5</v>
      </c>
      <c r="J9" s="28">
        <v>5</v>
      </c>
      <c r="K9" t="e">
        <f>VLOOKUP(G9,$L$9:$N$101,2,0)</f>
        <v>#N/A</v>
      </c>
      <c r="L9" s="53" t="str">
        <f>LEFT(M9,7)</f>
        <v>14/0075</v>
      </c>
      <c r="M9" s="133" t="s">
        <v>216</v>
      </c>
    </row>
    <row r="10" spans="2:13" ht="15.75" x14ac:dyDescent="0.25">
      <c r="B10" s="53" t="str">
        <f>LEFT(C10,7)</f>
        <v>14/0075</v>
      </c>
      <c r="C10" s="166" t="s">
        <v>252</v>
      </c>
      <c r="D10" s="54">
        <f t="shared" ref="D10:D41" si="0">IFERROR(VLOOKUP(B10,$G$8:$I$1048576,3,0),0)</f>
        <v>0</v>
      </c>
      <c r="F10" t="s">
        <v>276</v>
      </c>
      <c r="G10" s="29" t="s">
        <v>2091</v>
      </c>
      <c r="H10" s="29" t="s">
        <v>2056</v>
      </c>
      <c r="I10" s="31">
        <v>100.5</v>
      </c>
      <c r="J10" s="28">
        <v>6</v>
      </c>
      <c r="K10" t="e">
        <f t="shared" ref="K10:K73" si="1">VLOOKUP(G10,$L$9:$N$101,2,0)</f>
        <v>#N/A</v>
      </c>
      <c r="L10" s="53" t="str">
        <f t="shared" ref="L10:L73" si="2">LEFT(M10,7)</f>
        <v>14/0173</v>
      </c>
      <c r="M10" s="134" t="s">
        <v>73</v>
      </c>
    </row>
    <row r="11" spans="2:13" ht="15.75" x14ac:dyDescent="0.25">
      <c r="B11" s="50" t="str">
        <f t="shared" ref="B11:B74" si="3">LEFT(C11,7)</f>
        <v>14/0173</v>
      </c>
      <c r="C11" s="162" t="s">
        <v>73</v>
      </c>
      <c r="D11" s="54">
        <f t="shared" si="0"/>
        <v>0</v>
      </c>
      <c r="F11" t="s">
        <v>276</v>
      </c>
      <c r="G11" s="29" t="s">
        <v>2092</v>
      </c>
      <c r="H11" s="29" t="s">
        <v>2056</v>
      </c>
      <c r="I11" s="31">
        <v>28</v>
      </c>
      <c r="J11" s="28">
        <v>3</v>
      </c>
      <c r="K11" t="e">
        <f t="shared" si="1"/>
        <v>#N/A</v>
      </c>
      <c r="L11" s="53" t="str">
        <f t="shared" si="2"/>
        <v>15/0190</v>
      </c>
      <c r="M11" s="135" t="s">
        <v>74</v>
      </c>
    </row>
    <row r="12" spans="2:13" ht="15.75" x14ac:dyDescent="0.25">
      <c r="B12" s="50" t="str">
        <f t="shared" si="3"/>
        <v>15/0190</v>
      </c>
      <c r="C12" s="163" t="s">
        <v>74</v>
      </c>
      <c r="D12" s="54">
        <f t="shared" si="0"/>
        <v>0</v>
      </c>
      <c r="F12" t="s">
        <v>276</v>
      </c>
      <c r="G12" s="29" t="s">
        <v>2045</v>
      </c>
      <c r="H12" s="29" t="s">
        <v>1951</v>
      </c>
      <c r="I12" s="31">
        <v>744</v>
      </c>
      <c r="J12" s="28">
        <v>9</v>
      </c>
      <c r="K12" t="e">
        <f t="shared" si="1"/>
        <v>#N/A</v>
      </c>
      <c r="L12" s="53" t="str">
        <f t="shared" si="2"/>
        <v>16/0007</v>
      </c>
      <c r="M12" s="134" t="s">
        <v>75</v>
      </c>
    </row>
    <row r="13" spans="2:13" ht="15.75" x14ac:dyDescent="0.25">
      <c r="B13" s="50" t="str">
        <f t="shared" si="3"/>
        <v>16/0007</v>
      </c>
      <c r="C13" s="162" t="s">
        <v>75</v>
      </c>
      <c r="D13" s="54">
        <f t="shared" si="0"/>
        <v>0</v>
      </c>
      <c r="F13" t="s">
        <v>276</v>
      </c>
      <c r="G13" s="29" t="s">
        <v>1961</v>
      </c>
      <c r="H13" s="29" t="s">
        <v>1960</v>
      </c>
      <c r="I13" s="31">
        <v>359.25</v>
      </c>
      <c r="J13" s="28">
        <v>6</v>
      </c>
      <c r="K13" t="e">
        <f t="shared" si="1"/>
        <v>#N/A</v>
      </c>
      <c r="L13" s="53" t="str">
        <f t="shared" si="2"/>
        <v>16/0091</v>
      </c>
      <c r="M13" s="134" t="s">
        <v>76</v>
      </c>
    </row>
    <row r="14" spans="2:13" ht="15.75" x14ac:dyDescent="0.25">
      <c r="B14" s="50" t="str">
        <f t="shared" si="3"/>
        <v>16/0091</v>
      </c>
      <c r="C14" s="162" t="s">
        <v>76</v>
      </c>
      <c r="D14" s="54">
        <f t="shared" si="0"/>
        <v>0</v>
      </c>
      <c r="F14" t="s">
        <v>276</v>
      </c>
      <c r="G14" s="29" t="s">
        <v>2046</v>
      </c>
      <c r="H14" s="29" t="s">
        <v>2028</v>
      </c>
      <c r="I14" s="31">
        <v>1233.5</v>
      </c>
      <c r="J14" s="28">
        <v>8</v>
      </c>
      <c r="K14" t="e">
        <f t="shared" si="1"/>
        <v>#N/A</v>
      </c>
      <c r="L14" s="53" t="str">
        <f t="shared" si="2"/>
        <v>16/0163</v>
      </c>
      <c r="M14" s="135" t="s">
        <v>77</v>
      </c>
    </row>
    <row r="15" spans="2:13" ht="15.75" x14ac:dyDescent="0.25">
      <c r="B15" s="50" t="str">
        <f t="shared" si="3"/>
        <v>16/0163</v>
      </c>
      <c r="C15" s="163" t="s">
        <v>77</v>
      </c>
      <c r="D15" s="54">
        <f t="shared" si="0"/>
        <v>0</v>
      </c>
      <c r="F15" t="s">
        <v>276</v>
      </c>
      <c r="G15" s="29" t="s">
        <v>1966</v>
      </c>
      <c r="H15" s="29" t="s">
        <v>1963</v>
      </c>
      <c r="I15" s="31">
        <v>1072</v>
      </c>
      <c r="J15" s="28">
        <v>9</v>
      </c>
      <c r="K15" t="e">
        <f t="shared" si="1"/>
        <v>#N/A</v>
      </c>
      <c r="L15" s="53" t="str">
        <f t="shared" si="2"/>
        <v>16/0164</v>
      </c>
      <c r="M15" s="135" t="s">
        <v>78</v>
      </c>
    </row>
    <row r="16" spans="2:13" ht="15.75" x14ac:dyDescent="0.25">
      <c r="B16" s="50" t="str">
        <f t="shared" si="3"/>
        <v>16/0164</v>
      </c>
      <c r="C16" s="163" t="s">
        <v>78</v>
      </c>
      <c r="D16" s="54">
        <f t="shared" si="0"/>
        <v>0</v>
      </c>
      <c r="F16" t="s">
        <v>276</v>
      </c>
      <c r="G16" s="29" t="s">
        <v>1967</v>
      </c>
      <c r="H16" s="29" t="s">
        <v>1965</v>
      </c>
      <c r="I16" s="31">
        <v>74</v>
      </c>
      <c r="J16" s="28">
        <v>5</v>
      </c>
      <c r="K16" t="e">
        <f t="shared" si="1"/>
        <v>#N/A</v>
      </c>
      <c r="L16" s="53" t="str">
        <f t="shared" si="2"/>
        <v>16/0192</v>
      </c>
      <c r="M16" s="134" t="s">
        <v>79</v>
      </c>
    </row>
    <row r="17" spans="2:13" ht="15.75" x14ac:dyDescent="0.25">
      <c r="B17" s="50" t="str">
        <f t="shared" si="3"/>
        <v>16/0192</v>
      </c>
      <c r="C17" s="162" t="s">
        <v>79</v>
      </c>
      <c r="D17" s="54">
        <f t="shared" si="0"/>
        <v>0</v>
      </c>
      <c r="F17" t="s">
        <v>276</v>
      </c>
      <c r="G17" s="29" t="s">
        <v>1972</v>
      </c>
      <c r="H17" s="29" t="s">
        <v>1971</v>
      </c>
      <c r="I17" s="31">
        <v>202.75</v>
      </c>
      <c r="J17" s="28">
        <v>8</v>
      </c>
      <c r="K17" t="e">
        <f t="shared" si="1"/>
        <v>#N/A</v>
      </c>
      <c r="L17" s="53" t="str">
        <f t="shared" si="2"/>
        <v>16/0193</v>
      </c>
      <c r="M17" s="134" t="s">
        <v>80</v>
      </c>
    </row>
    <row r="18" spans="2:13" ht="15.75" x14ac:dyDescent="0.25">
      <c r="B18" s="50" t="str">
        <f t="shared" si="3"/>
        <v>16/0193</v>
      </c>
      <c r="C18" s="162" t="s">
        <v>80</v>
      </c>
      <c r="D18" s="54">
        <f t="shared" si="0"/>
        <v>0</v>
      </c>
      <c r="F18" t="s">
        <v>276</v>
      </c>
      <c r="G18" s="29" t="s">
        <v>1976</v>
      </c>
      <c r="H18" s="29" t="s">
        <v>1975</v>
      </c>
      <c r="I18" s="31">
        <v>54</v>
      </c>
      <c r="J18" s="28">
        <v>2</v>
      </c>
      <c r="K18" t="e">
        <f t="shared" si="1"/>
        <v>#N/A</v>
      </c>
      <c r="L18" s="53" t="str">
        <f t="shared" si="2"/>
        <v>16/0195</v>
      </c>
      <c r="M18" s="134" t="s">
        <v>81</v>
      </c>
    </row>
    <row r="19" spans="2:13" ht="15.75" x14ac:dyDescent="0.25">
      <c r="B19" s="50" t="str">
        <f t="shared" si="3"/>
        <v>16/0195</v>
      </c>
      <c r="C19" s="162" t="s">
        <v>81</v>
      </c>
      <c r="D19" s="54">
        <f t="shared" si="0"/>
        <v>0</v>
      </c>
      <c r="F19" t="s">
        <v>276</v>
      </c>
      <c r="G19" s="29" t="s">
        <v>2152</v>
      </c>
      <c r="H19" s="29" t="s">
        <v>2113</v>
      </c>
      <c r="I19" s="31">
        <v>8</v>
      </c>
      <c r="J19" s="28">
        <v>1</v>
      </c>
      <c r="K19" t="e">
        <f t="shared" si="1"/>
        <v>#N/A</v>
      </c>
      <c r="L19" s="53" t="str">
        <f t="shared" si="2"/>
        <v>17/0037</v>
      </c>
      <c r="M19" s="134" t="s">
        <v>82</v>
      </c>
    </row>
    <row r="20" spans="2:13" ht="15.75" x14ac:dyDescent="0.25">
      <c r="B20" s="50" t="str">
        <f t="shared" si="3"/>
        <v>17/0037</v>
      </c>
      <c r="C20" s="162" t="s">
        <v>82</v>
      </c>
      <c r="D20" s="54">
        <f t="shared" si="0"/>
        <v>0</v>
      </c>
      <c r="F20" t="s">
        <v>276</v>
      </c>
      <c r="G20" s="29" t="s">
        <v>1983</v>
      </c>
      <c r="H20" s="29" t="s">
        <v>1980</v>
      </c>
      <c r="I20" s="31">
        <v>8</v>
      </c>
      <c r="J20" s="28">
        <v>1</v>
      </c>
      <c r="K20" t="e">
        <f t="shared" si="1"/>
        <v>#N/A</v>
      </c>
      <c r="L20" s="53" t="str">
        <f t="shared" si="2"/>
        <v>17/0103</v>
      </c>
      <c r="M20" s="134" t="s">
        <v>83</v>
      </c>
    </row>
    <row r="21" spans="2:13" ht="15.75" x14ac:dyDescent="0.25">
      <c r="B21" s="50" t="str">
        <f t="shared" si="3"/>
        <v>17/0103</v>
      </c>
      <c r="C21" s="162" t="s">
        <v>83</v>
      </c>
      <c r="D21" s="54">
        <f t="shared" si="0"/>
        <v>0</v>
      </c>
      <c r="F21" t="s">
        <v>276</v>
      </c>
      <c r="G21" s="29" t="s">
        <v>1984</v>
      </c>
      <c r="H21" s="29" t="s">
        <v>1982</v>
      </c>
      <c r="I21" s="31">
        <v>130.5</v>
      </c>
      <c r="J21" s="28">
        <v>3</v>
      </c>
      <c r="K21" t="e">
        <f t="shared" si="1"/>
        <v>#N/A</v>
      </c>
      <c r="L21" s="53" t="str">
        <f t="shared" si="2"/>
        <v>17/0104</v>
      </c>
      <c r="M21" s="134" t="s">
        <v>84</v>
      </c>
    </row>
    <row r="22" spans="2:13" ht="15.75" x14ac:dyDescent="0.25">
      <c r="B22" s="50" t="str">
        <f t="shared" si="3"/>
        <v>17/0104</v>
      </c>
      <c r="C22" s="162" t="s">
        <v>84</v>
      </c>
      <c r="D22" s="54">
        <f t="shared" si="0"/>
        <v>0</v>
      </c>
      <c r="F22" t="s">
        <v>276</v>
      </c>
      <c r="G22" s="29" t="s">
        <v>1993</v>
      </c>
      <c r="H22" s="29" t="s">
        <v>1987</v>
      </c>
      <c r="I22" s="31">
        <v>249</v>
      </c>
      <c r="J22" s="28">
        <v>4</v>
      </c>
      <c r="K22" t="e">
        <f t="shared" si="1"/>
        <v>#N/A</v>
      </c>
      <c r="L22" s="53" t="str">
        <f t="shared" si="2"/>
        <v>17/0143</v>
      </c>
      <c r="M22" s="134" t="s">
        <v>85</v>
      </c>
    </row>
    <row r="23" spans="2:13" ht="15.75" x14ac:dyDescent="0.25">
      <c r="B23" s="50" t="str">
        <f t="shared" si="3"/>
        <v>17/0143</v>
      </c>
      <c r="C23" s="162" t="s">
        <v>221</v>
      </c>
      <c r="D23" s="54">
        <f t="shared" si="0"/>
        <v>0</v>
      </c>
      <c r="F23" t="s">
        <v>276</v>
      </c>
      <c r="G23" s="29" t="s">
        <v>1994</v>
      </c>
      <c r="H23" s="29" t="s">
        <v>1990</v>
      </c>
      <c r="I23" s="31">
        <v>736</v>
      </c>
      <c r="J23" s="28">
        <v>13</v>
      </c>
      <c r="K23" t="e">
        <f t="shared" si="1"/>
        <v>#N/A</v>
      </c>
      <c r="L23" s="53" t="str">
        <f t="shared" si="2"/>
        <v>14/0144</v>
      </c>
      <c r="M23" s="134" t="s">
        <v>86</v>
      </c>
    </row>
    <row r="24" spans="2:13" ht="15.75" x14ac:dyDescent="0.25">
      <c r="B24" s="50" t="str">
        <f t="shared" si="3"/>
        <v>17/0144</v>
      </c>
      <c r="C24" s="162" t="s">
        <v>222</v>
      </c>
      <c r="D24" s="54">
        <f t="shared" si="0"/>
        <v>0</v>
      </c>
      <c r="F24" t="s">
        <v>276</v>
      </c>
      <c r="G24" s="29" t="s">
        <v>2142</v>
      </c>
      <c r="H24" s="29" t="s">
        <v>2115</v>
      </c>
      <c r="I24" s="31">
        <v>57.5</v>
      </c>
      <c r="J24" s="28">
        <v>1</v>
      </c>
      <c r="K24" t="e">
        <f t="shared" si="1"/>
        <v>#N/A</v>
      </c>
      <c r="L24" s="53" t="str">
        <f t="shared" si="2"/>
        <v>17/0183</v>
      </c>
      <c r="M24" s="134" t="s">
        <v>87</v>
      </c>
    </row>
    <row r="25" spans="2:13" ht="15.75" x14ac:dyDescent="0.25">
      <c r="B25" s="50" t="str">
        <f t="shared" si="3"/>
        <v>17/0183</v>
      </c>
      <c r="C25" s="162" t="s">
        <v>87</v>
      </c>
      <c r="D25" s="54">
        <f t="shared" si="0"/>
        <v>0</v>
      </c>
      <c r="F25" t="s">
        <v>276</v>
      </c>
      <c r="G25" s="29" t="s">
        <v>1995</v>
      </c>
      <c r="H25" s="29" t="s">
        <v>1992</v>
      </c>
      <c r="I25" s="31">
        <v>444.25</v>
      </c>
      <c r="J25" s="28">
        <v>10</v>
      </c>
      <c r="K25" t="e">
        <f t="shared" si="1"/>
        <v>#N/A</v>
      </c>
      <c r="L25" s="53" t="str">
        <f t="shared" si="2"/>
        <v>17/0184</v>
      </c>
      <c r="M25" s="134" t="s">
        <v>88</v>
      </c>
    </row>
    <row r="26" spans="2:13" ht="15.75" x14ac:dyDescent="0.25">
      <c r="B26" s="50" t="str">
        <f t="shared" si="3"/>
        <v>17/0184</v>
      </c>
      <c r="C26" s="162" t="s">
        <v>88</v>
      </c>
      <c r="D26" s="54">
        <f t="shared" si="0"/>
        <v>0</v>
      </c>
      <c r="F26" t="s">
        <v>276</v>
      </c>
      <c r="G26" s="29" t="s">
        <v>2007</v>
      </c>
      <c r="H26" s="29" t="s">
        <v>1997</v>
      </c>
      <c r="I26" s="31">
        <v>16</v>
      </c>
      <c r="J26" s="28">
        <v>1</v>
      </c>
      <c r="K26" t="e">
        <f t="shared" si="1"/>
        <v>#N/A</v>
      </c>
      <c r="L26" s="53" t="str">
        <f t="shared" si="2"/>
        <v>17/0193</v>
      </c>
      <c r="M26" s="134" t="s">
        <v>89</v>
      </c>
    </row>
    <row r="27" spans="2:13" ht="15.75" x14ac:dyDescent="0.25">
      <c r="B27" s="50" t="str">
        <f t="shared" si="3"/>
        <v>17/0193</v>
      </c>
      <c r="C27" s="163" t="s">
        <v>89</v>
      </c>
      <c r="D27" s="54">
        <f t="shared" si="0"/>
        <v>0</v>
      </c>
      <c r="F27" t="s">
        <v>276</v>
      </c>
      <c r="G27" s="29" t="s">
        <v>2008</v>
      </c>
      <c r="H27" s="29" t="s">
        <v>2000</v>
      </c>
      <c r="I27" s="31">
        <v>193.25</v>
      </c>
      <c r="J27" s="28">
        <v>8</v>
      </c>
      <c r="K27" t="e">
        <f t="shared" si="1"/>
        <v>#N/A</v>
      </c>
      <c r="L27" s="53" t="str">
        <f t="shared" si="2"/>
        <v>17/0195</v>
      </c>
      <c r="M27" s="134" t="s">
        <v>90</v>
      </c>
    </row>
    <row r="28" spans="2:13" ht="15.75" x14ac:dyDescent="0.25">
      <c r="B28" s="50" t="str">
        <f t="shared" si="3"/>
        <v>17/0196</v>
      </c>
      <c r="C28" s="162" t="s">
        <v>91</v>
      </c>
      <c r="D28" s="54">
        <f t="shared" si="0"/>
        <v>0</v>
      </c>
      <c r="F28" t="s">
        <v>276</v>
      </c>
      <c r="G28" s="29" t="s">
        <v>2009</v>
      </c>
      <c r="H28" s="29" t="s">
        <v>2002</v>
      </c>
      <c r="I28" s="31">
        <v>318</v>
      </c>
      <c r="J28" s="28">
        <v>4</v>
      </c>
      <c r="K28" t="e">
        <f t="shared" si="1"/>
        <v>#N/A</v>
      </c>
      <c r="L28" s="53" t="str">
        <f t="shared" si="2"/>
        <v>17/0196</v>
      </c>
      <c r="M28" s="134" t="s">
        <v>91</v>
      </c>
    </row>
    <row r="29" spans="2:13" ht="15.75" x14ac:dyDescent="0.25">
      <c r="B29" s="50" t="str">
        <f t="shared" si="3"/>
        <v>17/0199</v>
      </c>
      <c r="C29" s="162" t="s">
        <v>93</v>
      </c>
      <c r="D29" s="54">
        <f t="shared" si="0"/>
        <v>0</v>
      </c>
      <c r="F29" t="s">
        <v>276</v>
      </c>
      <c r="G29" s="29" t="s">
        <v>2010</v>
      </c>
      <c r="H29" s="29" t="s">
        <v>2004</v>
      </c>
      <c r="I29" s="31">
        <v>37</v>
      </c>
      <c r="J29" s="28">
        <v>3</v>
      </c>
      <c r="K29" t="e">
        <f t="shared" si="1"/>
        <v>#N/A</v>
      </c>
      <c r="L29" s="53" t="str">
        <f t="shared" si="2"/>
        <v>17/0197</v>
      </c>
      <c r="M29" s="134" t="s">
        <v>92</v>
      </c>
    </row>
    <row r="30" spans="2:13" ht="15.75" x14ac:dyDescent="0.25">
      <c r="B30" s="50" t="str">
        <f t="shared" si="3"/>
        <v>17/0200</v>
      </c>
      <c r="C30" s="162" t="s">
        <v>94</v>
      </c>
      <c r="D30" s="54">
        <f t="shared" si="0"/>
        <v>0</v>
      </c>
      <c r="F30" t="s">
        <v>276</v>
      </c>
      <c r="G30" s="29" t="s">
        <v>2011</v>
      </c>
      <c r="H30" s="29" t="s">
        <v>2006</v>
      </c>
      <c r="I30" s="31">
        <v>550.5</v>
      </c>
      <c r="J30" s="28">
        <v>8</v>
      </c>
      <c r="K30" t="e">
        <f t="shared" si="1"/>
        <v>#N/A</v>
      </c>
      <c r="L30" s="53" t="str">
        <f t="shared" si="2"/>
        <v>17/0199</v>
      </c>
      <c r="M30" s="134" t="s">
        <v>93</v>
      </c>
    </row>
    <row r="31" spans="2:13" ht="15.75" x14ac:dyDescent="0.25">
      <c r="B31" s="50" t="str">
        <f t="shared" si="3"/>
        <v>17/0201</v>
      </c>
      <c r="C31" s="162" t="s">
        <v>95</v>
      </c>
      <c r="D31" s="54">
        <f t="shared" si="0"/>
        <v>0</v>
      </c>
      <c r="F31" t="s">
        <v>276</v>
      </c>
      <c r="G31" s="29" t="s">
        <v>2022</v>
      </c>
      <c r="H31" s="29" t="s">
        <v>2015</v>
      </c>
      <c r="I31" s="31">
        <v>108.5</v>
      </c>
      <c r="J31" s="28">
        <v>9</v>
      </c>
      <c r="K31" t="e">
        <f t="shared" si="1"/>
        <v>#N/A</v>
      </c>
      <c r="L31" s="53" t="str">
        <f t="shared" si="2"/>
        <v>17/0200</v>
      </c>
      <c r="M31" s="134" t="s">
        <v>94</v>
      </c>
    </row>
    <row r="32" spans="2:13" ht="15.75" x14ac:dyDescent="0.25">
      <c r="B32" s="50" t="str">
        <f t="shared" si="3"/>
        <v>17/0203</v>
      </c>
      <c r="C32" s="164" t="s">
        <v>96</v>
      </c>
      <c r="D32" s="54">
        <f t="shared" si="0"/>
        <v>0</v>
      </c>
      <c r="F32" t="s">
        <v>276</v>
      </c>
      <c r="G32" s="29" t="s">
        <v>2023</v>
      </c>
      <c r="H32" s="29" t="s">
        <v>2017</v>
      </c>
      <c r="I32" s="31">
        <v>716.5</v>
      </c>
      <c r="J32" s="28">
        <v>7</v>
      </c>
      <c r="K32" t="e">
        <f t="shared" si="1"/>
        <v>#N/A</v>
      </c>
      <c r="L32" s="53" t="str">
        <f t="shared" si="2"/>
        <v>17/0201</v>
      </c>
      <c r="M32" s="134" t="s">
        <v>95</v>
      </c>
    </row>
    <row r="33" spans="2:13" ht="15.75" x14ac:dyDescent="0.25">
      <c r="B33" s="50" t="str">
        <f t="shared" si="3"/>
        <v>17/0204</v>
      </c>
      <c r="C33" s="164" t="s">
        <v>97</v>
      </c>
      <c r="D33" s="54">
        <f t="shared" si="0"/>
        <v>0</v>
      </c>
      <c r="F33" t="s">
        <v>276</v>
      </c>
      <c r="G33" s="29" t="s">
        <v>2024</v>
      </c>
      <c r="H33" s="29" t="s">
        <v>2019</v>
      </c>
      <c r="I33" s="31">
        <v>76.25</v>
      </c>
      <c r="J33" s="28">
        <v>3</v>
      </c>
      <c r="K33" t="e">
        <f t="shared" si="1"/>
        <v>#N/A</v>
      </c>
      <c r="L33" s="53" t="str">
        <f t="shared" si="2"/>
        <v>17/0203</v>
      </c>
      <c r="M33" s="136" t="s">
        <v>96</v>
      </c>
    </row>
    <row r="34" spans="2:13" ht="15.75" x14ac:dyDescent="0.25">
      <c r="B34" s="50" t="str">
        <f t="shared" si="3"/>
        <v>17/0216</v>
      </c>
      <c r="C34" s="49" t="s">
        <v>99</v>
      </c>
      <c r="D34" s="54">
        <f t="shared" si="0"/>
        <v>0</v>
      </c>
      <c r="F34" t="s">
        <v>276</v>
      </c>
      <c r="G34" s="29" t="s">
        <v>2025</v>
      </c>
      <c r="H34" s="29" t="s">
        <v>2021</v>
      </c>
      <c r="I34" s="31">
        <v>401.75</v>
      </c>
      <c r="J34" s="28">
        <v>11</v>
      </c>
      <c r="K34" t="e">
        <f t="shared" si="1"/>
        <v>#N/A</v>
      </c>
      <c r="L34" s="53" t="str">
        <f t="shared" si="2"/>
        <v>17/0204</v>
      </c>
      <c r="M34" s="136" t="s">
        <v>97</v>
      </c>
    </row>
    <row r="35" spans="2:13" ht="15.75" x14ac:dyDescent="0.25">
      <c r="B35" s="50" t="str">
        <f t="shared" si="3"/>
        <v>17/0219</v>
      </c>
      <c r="C35" s="137" t="s">
        <v>100</v>
      </c>
      <c r="D35" s="54">
        <f t="shared" si="0"/>
        <v>0</v>
      </c>
      <c r="F35" t="s">
        <v>276</v>
      </c>
      <c r="G35" s="29" t="s">
        <v>2047</v>
      </c>
      <c r="H35" s="29" t="s">
        <v>2030</v>
      </c>
      <c r="I35" s="31">
        <v>488.5</v>
      </c>
      <c r="J35" s="28">
        <v>14</v>
      </c>
      <c r="K35" t="e">
        <f t="shared" si="1"/>
        <v>#N/A</v>
      </c>
      <c r="L35" s="53" t="str">
        <f t="shared" si="2"/>
        <v>17/0214</v>
      </c>
      <c r="M35" s="137" t="s">
        <v>98</v>
      </c>
    </row>
    <row r="36" spans="2:13" ht="15.75" x14ac:dyDescent="0.25">
      <c r="B36" s="50" t="str">
        <f t="shared" si="3"/>
        <v>17/0222</v>
      </c>
      <c r="C36" s="49" t="s">
        <v>101</v>
      </c>
      <c r="D36" s="54">
        <f t="shared" si="0"/>
        <v>0</v>
      </c>
      <c r="F36" t="s">
        <v>276</v>
      </c>
      <c r="G36" s="29" t="s">
        <v>2048</v>
      </c>
      <c r="H36" s="29" t="s">
        <v>2032</v>
      </c>
      <c r="I36" s="31">
        <v>1284</v>
      </c>
      <c r="J36" s="28">
        <v>11</v>
      </c>
      <c r="K36" t="e">
        <f t="shared" si="1"/>
        <v>#N/A</v>
      </c>
      <c r="L36" s="53" t="str">
        <f t="shared" si="2"/>
        <v>17/0216</v>
      </c>
      <c r="M36" s="49" t="s">
        <v>99</v>
      </c>
    </row>
    <row r="37" spans="2:13" ht="15.75" x14ac:dyDescent="0.25">
      <c r="B37" s="50" t="str">
        <f t="shared" si="3"/>
        <v>18/0007</v>
      </c>
      <c r="C37" s="137" t="s">
        <v>103</v>
      </c>
      <c r="D37" s="54">
        <f t="shared" si="0"/>
        <v>0</v>
      </c>
      <c r="F37" t="s">
        <v>276</v>
      </c>
      <c r="G37" s="29" t="s">
        <v>2049</v>
      </c>
      <c r="H37" s="29" t="s">
        <v>2034</v>
      </c>
      <c r="I37" s="31">
        <v>96.5</v>
      </c>
      <c r="J37" s="28">
        <v>3</v>
      </c>
      <c r="K37" t="e">
        <f t="shared" si="1"/>
        <v>#N/A</v>
      </c>
      <c r="L37" s="53" t="str">
        <f t="shared" si="2"/>
        <v>17/0219</v>
      </c>
      <c r="M37" s="137" t="s">
        <v>100</v>
      </c>
    </row>
    <row r="38" spans="2:13" ht="15.75" x14ac:dyDescent="0.25">
      <c r="B38" s="50" t="str">
        <f t="shared" si="3"/>
        <v>18/0009</v>
      </c>
      <c r="C38" s="137" t="s">
        <v>105</v>
      </c>
      <c r="D38" s="54">
        <f t="shared" si="0"/>
        <v>0</v>
      </c>
      <c r="F38" t="s">
        <v>276</v>
      </c>
      <c r="G38" s="29" t="s">
        <v>2050</v>
      </c>
      <c r="H38" s="29" t="s">
        <v>2036</v>
      </c>
      <c r="I38" s="31">
        <v>10.5</v>
      </c>
      <c r="J38" s="28">
        <v>1</v>
      </c>
      <c r="K38" t="e">
        <f t="shared" si="1"/>
        <v>#N/A</v>
      </c>
      <c r="L38" s="53" t="str">
        <f t="shared" si="2"/>
        <v>17/0222</v>
      </c>
      <c r="M38" s="49" t="s">
        <v>101</v>
      </c>
    </row>
    <row r="39" spans="2:13" ht="15.75" x14ac:dyDescent="0.25">
      <c r="B39" s="50" t="str">
        <f t="shared" si="3"/>
        <v>18/0020</v>
      </c>
      <c r="C39" s="137" t="s">
        <v>110</v>
      </c>
      <c r="D39" s="54">
        <f t="shared" si="0"/>
        <v>0</v>
      </c>
      <c r="F39" t="s">
        <v>276</v>
      </c>
      <c r="G39" s="29" t="s">
        <v>2051</v>
      </c>
      <c r="H39" s="29" t="s">
        <v>2038</v>
      </c>
      <c r="I39" s="31">
        <v>498</v>
      </c>
      <c r="J39" s="28">
        <v>4</v>
      </c>
      <c r="K39" t="e">
        <f t="shared" si="1"/>
        <v>#N/A</v>
      </c>
      <c r="L39" s="53" t="str">
        <f t="shared" si="2"/>
        <v>18/0003</v>
      </c>
      <c r="M39" s="137" t="s">
        <v>102</v>
      </c>
    </row>
    <row r="40" spans="2:13" ht="15.75" x14ac:dyDescent="0.25">
      <c r="B40" s="50" t="str">
        <f t="shared" si="3"/>
        <v>18/0027</v>
      </c>
      <c r="C40" s="137" t="s">
        <v>111</v>
      </c>
      <c r="D40" s="54">
        <f t="shared" si="0"/>
        <v>0</v>
      </c>
      <c r="F40" t="s">
        <v>276</v>
      </c>
      <c r="G40" s="29" t="s">
        <v>2052</v>
      </c>
      <c r="H40" s="29" t="s">
        <v>2040</v>
      </c>
      <c r="I40" s="31">
        <v>326</v>
      </c>
      <c r="J40" s="28">
        <v>10</v>
      </c>
      <c r="K40" t="e">
        <f t="shared" si="1"/>
        <v>#N/A</v>
      </c>
      <c r="L40" s="53" t="str">
        <f t="shared" si="2"/>
        <v>18/0007</v>
      </c>
      <c r="M40" s="137" t="s">
        <v>103</v>
      </c>
    </row>
    <row r="41" spans="2:13" ht="15.75" x14ac:dyDescent="0.25">
      <c r="B41" s="50" t="str">
        <f t="shared" si="3"/>
        <v>18/0034</v>
      </c>
      <c r="C41" s="49" t="s">
        <v>112</v>
      </c>
      <c r="D41" s="54">
        <f t="shared" si="0"/>
        <v>0</v>
      </c>
      <c r="F41" t="s">
        <v>276</v>
      </c>
      <c r="G41" s="29" t="s">
        <v>2053</v>
      </c>
      <c r="H41" s="29" t="s">
        <v>1723</v>
      </c>
      <c r="I41" s="31">
        <v>46</v>
      </c>
      <c r="J41" s="28">
        <v>2</v>
      </c>
      <c r="K41" t="e">
        <f t="shared" si="1"/>
        <v>#N/A</v>
      </c>
      <c r="L41" s="53" t="str">
        <f t="shared" si="2"/>
        <v>18/0008</v>
      </c>
      <c r="M41" s="137" t="s">
        <v>104</v>
      </c>
    </row>
    <row r="42" spans="2:13" ht="15.75" x14ac:dyDescent="0.25">
      <c r="B42" s="50" t="str">
        <f t="shared" si="3"/>
        <v>18/0035</v>
      </c>
      <c r="C42" s="49" t="s">
        <v>113</v>
      </c>
      <c r="D42" s="54">
        <f t="shared" ref="D42:D73" si="4">IFERROR(VLOOKUP(B42,$G$8:$I$1048576,3,0),0)</f>
        <v>0</v>
      </c>
      <c r="F42" t="s">
        <v>276</v>
      </c>
      <c r="G42" s="29" t="s">
        <v>2054</v>
      </c>
      <c r="H42" s="29" t="s">
        <v>2043</v>
      </c>
      <c r="I42" s="31">
        <v>239.75</v>
      </c>
      <c r="J42" s="28">
        <v>6</v>
      </c>
      <c r="K42" t="e">
        <f t="shared" si="1"/>
        <v>#N/A</v>
      </c>
      <c r="L42" s="53" t="str">
        <f t="shared" si="2"/>
        <v>18/0009</v>
      </c>
      <c r="M42" s="137" t="s">
        <v>105</v>
      </c>
    </row>
    <row r="43" spans="2:13" ht="15.75" x14ac:dyDescent="0.25">
      <c r="B43" s="50" t="str">
        <f t="shared" si="3"/>
        <v>18/0043</v>
      </c>
      <c r="C43" s="49" t="s">
        <v>114</v>
      </c>
      <c r="D43" s="54">
        <f t="shared" si="4"/>
        <v>0</v>
      </c>
      <c r="F43" t="s">
        <v>276</v>
      </c>
      <c r="G43" s="29" t="s">
        <v>2093</v>
      </c>
      <c r="H43" s="29" t="s">
        <v>2059</v>
      </c>
      <c r="I43" s="31">
        <v>69.75</v>
      </c>
      <c r="J43" s="28">
        <v>4</v>
      </c>
      <c r="K43" t="e">
        <f t="shared" si="1"/>
        <v>#N/A</v>
      </c>
      <c r="L43" s="53" t="str">
        <f t="shared" si="2"/>
        <v>18/0010</v>
      </c>
      <c r="M43" s="137" t="s">
        <v>106</v>
      </c>
    </row>
    <row r="44" spans="2:13" ht="15.75" x14ac:dyDescent="0.25">
      <c r="B44" s="50" t="str">
        <f t="shared" si="3"/>
        <v>18/0049</v>
      </c>
      <c r="C44" s="137" t="s">
        <v>115</v>
      </c>
      <c r="D44" s="54">
        <f t="shared" si="4"/>
        <v>0</v>
      </c>
      <c r="F44" t="s">
        <v>276</v>
      </c>
      <c r="G44" s="29" t="s">
        <v>2094</v>
      </c>
      <c r="H44" s="29" t="s">
        <v>2061</v>
      </c>
      <c r="I44" s="31">
        <v>59</v>
      </c>
      <c r="J44" s="28">
        <v>4</v>
      </c>
      <c r="K44" t="e">
        <f t="shared" si="1"/>
        <v>#N/A</v>
      </c>
      <c r="L44" s="53" t="str">
        <f t="shared" si="2"/>
        <v>18/0011</v>
      </c>
      <c r="M44" s="137" t="s">
        <v>107</v>
      </c>
    </row>
    <row r="45" spans="2:13" ht="15.75" x14ac:dyDescent="0.25">
      <c r="B45" s="50" t="str">
        <f t="shared" si="3"/>
        <v>18/0057</v>
      </c>
      <c r="C45" s="137" t="s">
        <v>253</v>
      </c>
      <c r="D45" s="54">
        <f t="shared" si="4"/>
        <v>0</v>
      </c>
      <c r="F45" t="s">
        <v>276</v>
      </c>
      <c r="G45" s="29" t="s">
        <v>2095</v>
      </c>
      <c r="H45" s="29" t="s">
        <v>2063</v>
      </c>
      <c r="I45" s="31">
        <v>55.5</v>
      </c>
      <c r="J45" s="28">
        <v>6</v>
      </c>
      <c r="K45" t="e">
        <f t="shared" si="1"/>
        <v>#N/A</v>
      </c>
      <c r="L45" s="53" t="str">
        <f t="shared" si="2"/>
        <v>18/0012</v>
      </c>
      <c r="M45" s="137" t="s">
        <v>108</v>
      </c>
    </row>
    <row r="46" spans="2:13" ht="15.75" x14ac:dyDescent="0.25">
      <c r="B46" s="50" t="str">
        <f t="shared" si="3"/>
        <v>18/0058</v>
      </c>
      <c r="C46" s="137" t="s">
        <v>254</v>
      </c>
      <c r="D46" s="54">
        <f t="shared" si="4"/>
        <v>0</v>
      </c>
      <c r="F46" t="s">
        <v>276</v>
      </c>
      <c r="G46" s="29" t="s">
        <v>2096</v>
      </c>
      <c r="H46" s="29" t="s">
        <v>2065</v>
      </c>
      <c r="I46" s="31">
        <v>545</v>
      </c>
      <c r="J46" s="28">
        <v>16</v>
      </c>
      <c r="K46" t="e">
        <f t="shared" si="1"/>
        <v>#N/A</v>
      </c>
      <c r="L46" s="53" t="str">
        <f t="shared" si="2"/>
        <v>18/0013</v>
      </c>
      <c r="M46" s="137" t="s">
        <v>109</v>
      </c>
    </row>
    <row r="47" spans="2:13" ht="15.75" x14ac:dyDescent="0.25">
      <c r="B47" s="50" t="str">
        <f t="shared" si="3"/>
        <v>18/0059</v>
      </c>
      <c r="C47" s="137" t="s">
        <v>255</v>
      </c>
      <c r="D47" s="54">
        <f t="shared" si="4"/>
        <v>0</v>
      </c>
      <c r="F47" t="s">
        <v>276</v>
      </c>
      <c r="G47" s="29" t="s">
        <v>2097</v>
      </c>
      <c r="H47" s="29" t="s">
        <v>2067</v>
      </c>
      <c r="I47" s="31">
        <v>802</v>
      </c>
      <c r="J47" s="28">
        <v>8</v>
      </c>
      <c r="K47" t="e">
        <f t="shared" si="1"/>
        <v>#N/A</v>
      </c>
      <c r="L47" s="53" t="str">
        <f t="shared" si="2"/>
        <v>18/0020</v>
      </c>
      <c r="M47" s="137" t="s">
        <v>110</v>
      </c>
    </row>
    <row r="48" spans="2:13" ht="15.75" x14ac:dyDescent="0.25">
      <c r="B48" s="50" t="str">
        <f t="shared" si="3"/>
        <v>18/0061</v>
      </c>
      <c r="C48" s="49" t="s">
        <v>117</v>
      </c>
      <c r="D48" s="54">
        <f t="shared" si="4"/>
        <v>0</v>
      </c>
      <c r="F48" t="s">
        <v>276</v>
      </c>
      <c r="G48" s="29" t="s">
        <v>2098</v>
      </c>
      <c r="H48" s="29" t="s">
        <v>2069</v>
      </c>
      <c r="I48" s="31">
        <v>154.5</v>
      </c>
      <c r="J48" s="28">
        <v>8</v>
      </c>
      <c r="K48" t="e">
        <f t="shared" si="1"/>
        <v>#N/A</v>
      </c>
      <c r="L48" s="53" t="str">
        <f t="shared" si="2"/>
        <v>18/0027</v>
      </c>
      <c r="M48" s="137" t="s">
        <v>111</v>
      </c>
    </row>
    <row r="49" spans="2:13" ht="15.75" x14ac:dyDescent="0.25">
      <c r="B49" s="50" t="str">
        <f t="shared" si="3"/>
        <v>18/0064</v>
      </c>
      <c r="C49" s="49" t="s">
        <v>118</v>
      </c>
      <c r="D49" s="54">
        <f t="shared" si="4"/>
        <v>0</v>
      </c>
      <c r="F49" t="s">
        <v>276</v>
      </c>
      <c r="G49" s="29" t="s">
        <v>2099</v>
      </c>
      <c r="H49" s="29" t="s">
        <v>2071</v>
      </c>
      <c r="I49" s="31">
        <v>340.75</v>
      </c>
      <c r="J49" s="28">
        <v>9</v>
      </c>
      <c r="K49" t="e">
        <f t="shared" si="1"/>
        <v>#N/A</v>
      </c>
      <c r="L49" s="53" t="str">
        <f t="shared" si="2"/>
        <v>18/0034</v>
      </c>
      <c r="M49" s="49" t="s">
        <v>112</v>
      </c>
    </row>
    <row r="50" spans="2:13" ht="15.75" x14ac:dyDescent="0.25">
      <c r="B50" s="50" t="str">
        <f t="shared" si="3"/>
        <v>18/0070</v>
      </c>
      <c r="C50" s="49" t="s">
        <v>121</v>
      </c>
      <c r="D50" s="54">
        <f t="shared" si="4"/>
        <v>0</v>
      </c>
      <c r="F50" t="s">
        <v>276</v>
      </c>
      <c r="G50" s="29" t="s">
        <v>2100</v>
      </c>
      <c r="H50" s="29" t="s">
        <v>2073</v>
      </c>
      <c r="I50" s="31">
        <v>134.25</v>
      </c>
      <c r="J50" s="28">
        <v>6</v>
      </c>
      <c r="K50" t="e">
        <f t="shared" si="1"/>
        <v>#N/A</v>
      </c>
      <c r="L50" s="53" t="str">
        <f t="shared" si="2"/>
        <v>18/0035</v>
      </c>
      <c r="M50" s="49" t="s">
        <v>113</v>
      </c>
    </row>
    <row r="51" spans="2:13" ht="15.75" x14ac:dyDescent="0.25">
      <c r="B51" s="50" t="str">
        <f t="shared" si="3"/>
        <v>18/0071</v>
      </c>
      <c r="C51" s="49" t="s">
        <v>122</v>
      </c>
      <c r="D51" s="54">
        <f t="shared" si="4"/>
        <v>0</v>
      </c>
      <c r="F51" t="s">
        <v>276</v>
      </c>
      <c r="G51" s="29" t="s">
        <v>2101</v>
      </c>
      <c r="H51" s="29" t="s">
        <v>2075</v>
      </c>
      <c r="I51" s="31">
        <v>35</v>
      </c>
      <c r="J51" s="28">
        <v>4</v>
      </c>
      <c r="K51" t="e">
        <f t="shared" si="1"/>
        <v>#N/A</v>
      </c>
      <c r="L51" s="53" t="str">
        <f t="shared" si="2"/>
        <v>18/0043</v>
      </c>
      <c r="M51" s="49" t="s">
        <v>114</v>
      </c>
    </row>
    <row r="52" spans="2:13" ht="15.75" x14ac:dyDescent="0.25">
      <c r="B52" s="50" t="str">
        <f t="shared" si="3"/>
        <v>18/0072</v>
      </c>
      <c r="C52" s="49" t="s">
        <v>123</v>
      </c>
      <c r="D52" s="54">
        <f t="shared" si="4"/>
        <v>0</v>
      </c>
      <c r="F52" t="s">
        <v>276</v>
      </c>
      <c r="G52" s="29" t="s">
        <v>2102</v>
      </c>
      <c r="H52" s="29" t="s">
        <v>2077</v>
      </c>
      <c r="I52" s="31">
        <v>14</v>
      </c>
      <c r="J52" s="28">
        <v>1</v>
      </c>
      <c r="K52" t="e">
        <f t="shared" si="1"/>
        <v>#N/A</v>
      </c>
      <c r="L52" s="53" t="str">
        <f t="shared" si="2"/>
        <v>18/0049</v>
      </c>
      <c r="M52" s="137" t="s">
        <v>115</v>
      </c>
    </row>
    <row r="53" spans="2:13" ht="15.75" x14ac:dyDescent="0.25">
      <c r="B53" s="50" t="str">
        <f t="shared" si="3"/>
        <v>18/0073</v>
      </c>
      <c r="C53" s="49" t="s">
        <v>124</v>
      </c>
      <c r="D53" s="54">
        <f t="shared" si="4"/>
        <v>0</v>
      </c>
      <c r="F53" t="s">
        <v>276</v>
      </c>
      <c r="G53" s="29" t="s">
        <v>2103</v>
      </c>
      <c r="H53" s="29" t="s">
        <v>2079</v>
      </c>
      <c r="I53" s="31">
        <v>11.5</v>
      </c>
      <c r="J53" s="28">
        <v>1</v>
      </c>
      <c r="K53" t="e">
        <f t="shared" si="1"/>
        <v>#N/A</v>
      </c>
      <c r="L53" s="53" t="str">
        <f t="shared" si="2"/>
        <v>18/0058</v>
      </c>
      <c r="M53" s="137" t="s">
        <v>116</v>
      </c>
    </row>
    <row r="54" spans="2:13" ht="15.75" x14ac:dyDescent="0.25">
      <c r="B54" s="50" t="str">
        <f t="shared" si="3"/>
        <v>18/0074</v>
      </c>
      <c r="C54" s="49" t="s">
        <v>125</v>
      </c>
      <c r="D54" s="54">
        <f t="shared" si="4"/>
        <v>0</v>
      </c>
      <c r="F54" t="s">
        <v>276</v>
      </c>
      <c r="G54" s="29" t="s">
        <v>2104</v>
      </c>
      <c r="H54" s="29" t="s">
        <v>1726</v>
      </c>
      <c r="I54" s="31">
        <v>520.5</v>
      </c>
      <c r="J54" s="28">
        <v>8</v>
      </c>
      <c r="K54" t="e">
        <f t="shared" si="1"/>
        <v>#N/A</v>
      </c>
      <c r="L54" s="53" t="str">
        <f t="shared" si="2"/>
        <v>18/0061</v>
      </c>
      <c r="M54" s="49" t="s">
        <v>117</v>
      </c>
    </row>
    <row r="55" spans="2:13" ht="15.75" x14ac:dyDescent="0.25">
      <c r="B55" s="50" t="str">
        <f t="shared" si="3"/>
        <v>18/0078</v>
      </c>
      <c r="C55" s="49" t="s">
        <v>217</v>
      </c>
      <c r="D55" s="54">
        <f t="shared" si="4"/>
        <v>0</v>
      </c>
      <c r="F55" t="s">
        <v>276</v>
      </c>
      <c r="G55" s="29" t="s">
        <v>2105</v>
      </c>
      <c r="H55" s="29" t="s">
        <v>2082</v>
      </c>
      <c r="I55" s="31">
        <v>21.75</v>
      </c>
      <c r="J55" s="28">
        <v>2</v>
      </c>
      <c r="K55" t="e">
        <f t="shared" si="1"/>
        <v>#N/A</v>
      </c>
      <c r="L55" s="53" t="str">
        <f t="shared" si="2"/>
        <v>18/0064</v>
      </c>
      <c r="M55" s="49" t="s">
        <v>118</v>
      </c>
    </row>
    <row r="56" spans="2:13" ht="15.75" x14ac:dyDescent="0.25">
      <c r="B56" s="50" t="str">
        <f t="shared" si="3"/>
        <v>18/0080</v>
      </c>
      <c r="C56" s="49" t="s">
        <v>128</v>
      </c>
      <c r="D56" s="54">
        <f t="shared" si="4"/>
        <v>0</v>
      </c>
      <c r="F56" t="s">
        <v>276</v>
      </c>
      <c r="G56" s="29" t="s">
        <v>2106</v>
      </c>
      <c r="H56" s="29" t="s">
        <v>2084</v>
      </c>
      <c r="I56" s="31">
        <v>884</v>
      </c>
      <c r="J56" s="28">
        <v>10</v>
      </c>
      <c r="K56" t="e">
        <f t="shared" si="1"/>
        <v>#N/A</v>
      </c>
      <c r="L56" s="53" t="str">
        <f t="shared" si="2"/>
        <v>18/0065</v>
      </c>
      <c r="M56" s="49" t="s">
        <v>119</v>
      </c>
    </row>
    <row r="57" spans="2:13" ht="15.75" x14ac:dyDescent="0.25">
      <c r="B57" s="50" t="str">
        <f t="shared" si="3"/>
        <v>18/0081</v>
      </c>
      <c r="C57" s="49" t="s">
        <v>129</v>
      </c>
      <c r="D57" s="54">
        <f t="shared" si="4"/>
        <v>0</v>
      </c>
      <c r="F57" t="s">
        <v>276</v>
      </c>
      <c r="G57" s="29" t="s">
        <v>2143</v>
      </c>
      <c r="H57" s="29" t="s">
        <v>1754</v>
      </c>
      <c r="I57" s="31">
        <v>176</v>
      </c>
      <c r="J57" s="28">
        <v>7</v>
      </c>
      <c r="K57" t="e">
        <f t="shared" si="1"/>
        <v>#N/A</v>
      </c>
      <c r="L57" s="53" t="str">
        <f t="shared" si="2"/>
        <v>18/0067</v>
      </c>
      <c r="M57" s="137" t="s">
        <v>120</v>
      </c>
    </row>
    <row r="58" spans="2:13" ht="15.75" x14ac:dyDescent="0.25">
      <c r="B58" s="50" t="str">
        <f t="shared" si="3"/>
        <v>18/0082</v>
      </c>
      <c r="C58" s="49" t="s">
        <v>223</v>
      </c>
      <c r="D58" s="54">
        <f t="shared" si="4"/>
        <v>0</v>
      </c>
      <c r="F58" t="s">
        <v>276</v>
      </c>
      <c r="G58" s="29" t="s">
        <v>2144</v>
      </c>
      <c r="H58" s="29" t="s">
        <v>1830</v>
      </c>
      <c r="I58" s="31">
        <v>121.75</v>
      </c>
      <c r="J58" s="28">
        <v>4</v>
      </c>
      <c r="K58" t="e">
        <f t="shared" si="1"/>
        <v>#N/A</v>
      </c>
      <c r="L58" s="53" t="str">
        <f t="shared" si="2"/>
        <v>18/0070</v>
      </c>
      <c r="M58" s="49" t="s">
        <v>121</v>
      </c>
    </row>
    <row r="59" spans="2:13" ht="15.75" x14ac:dyDescent="0.25">
      <c r="B59" s="50" t="str">
        <f t="shared" si="3"/>
        <v>18/0083</v>
      </c>
      <c r="C59" s="49" t="s">
        <v>224</v>
      </c>
      <c r="D59" s="54">
        <f t="shared" si="4"/>
        <v>0</v>
      </c>
      <c r="F59" t="s">
        <v>276</v>
      </c>
      <c r="G59" s="29" t="s">
        <v>2145</v>
      </c>
      <c r="H59" s="29" t="s">
        <v>2119</v>
      </c>
      <c r="I59" s="31">
        <v>610.5</v>
      </c>
      <c r="J59" s="28">
        <v>13</v>
      </c>
      <c r="K59" t="e">
        <f t="shared" si="1"/>
        <v>#N/A</v>
      </c>
      <c r="L59" s="53" t="str">
        <f t="shared" si="2"/>
        <v>18/0071</v>
      </c>
      <c r="M59" s="49" t="s">
        <v>122</v>
      </c>
    </row>
    <row r="60" spans="2:13" ht="15.75" x14ac:dyDescent="0.25">
      <c r="B60" s="50" t="str">
        <f t="shared" si="3"/>
        <v>18/0087</v>
      </c>
      <c r="C60" s="49" t="s">
        <v>131</v>
      </c>
      <c r="D60" s="54">
        <f t="shared" si="4"/>
        <v>0</v>
      </c>
      <c r="F60" t="s">
        <v>276</v>
      </c>
      <c r="G60" s="29" t="s">
        <v>2146</v>
      </c>
      <c r="H60" s="29" t="s">
        <v>1726</v>
      </c>
      <c r="I60" s="31">
        <v>9</v>
      </c>
      <c r="J60" s="28">
        <v>2</v>
      </c>
      <c r="K60" t="e">
        <f t="shared" si="1"/>
        <v>#N/A</v>
      </c>
      <c r="L60" s="53" t="str">
        <f t="shared" si="2"/>
        <v>18/0072</v>
      </c>
      <c r="M60" s="49" t="s">
        <v>123</v>
      </c>
    </row>
    <row r="61" spans="2:13" ht="15.75" x14ac:dyDescent="0.25">
      <c r="B61" s="50" t="str">
        <f t="shared" si="3"/>
        <v>18/0088</v>
      </c>
      <c r="C61" s="49" t="s">
        <v>132</v>
      </c>
      <c r="D61" s="54">
        <f t="shared" si="4"/>
        <v>0</v>
      </c>
      <c r="F61" t="s">
        <v>276</v>
      </c>
      <c r="G61" s="29" t="s">
        <v>2147</v>
      </c>
      <c r="H61" s="29" t="s">
        <v>2122</v>
      </c>
      <c r="I61" s="31">
        <v>11.5</v>
      </c>
      <c r="J61" s="28">
        <v>2</v>
      </c>
      <c r="K61" t="e">
        <f t="shared" si="1"/>
        <v>#N/A</v>
      </c>
      <c r="L61" s="53" t="str">
        <f t="shared" si="2"/>
        <v>18/0073</v>
      </c>
      <c r="M61" s="49" t="s">
        <v>124</v>
      </c>
    </row>
    <row r="62" spans="2:13" ht="15.75" x14ac:dyDescent="0.25">
      <c r="B62" s="50" t="str">
        <f t="shared" si="3"/>
        <v>18/0091</v>
      </c>
      <c r="C62" s="49" t="s">
        <v>134</v>
      </c>
      <c r="D62" s="54">
        <f t="shared" si="4"/>
        <v>0</v>
      </c>
      <c r="F62" t="s">
        <v>276</v>
      </c>
      <c r="G62" s="29" t="s">
        <v>2148</v>
      </c>
      <c r="H62" s="29" t="s">
        <v>2124</v>
      </c>
      <c r="I62" s="31">
        <v>1</v>
      </c>
      <c r="J62" s="28">
        <v>1</v>
      </c>
      <c r="K62" t="e">
        <f t="shared" si="1"/>
        <v>#N/A</v>
      </c>
      <c r="L62" s="53" t="str">
        <f t="shared" si="2"/>
        <v>18/0074</v>
      </c>
      <c r="M62" s="49" t="s">
        <v>125</v>
      </c>
    </row>
    <row r="63" spans="2:13" ht="15.75" x14ac:dyDescent="0.25">
      <c r="B63" s="50" t="str">
        <f t="shared" si="3"/>
        <v>18/0092</v>
      </c>
      <c r="C63" s="49" t="s">
        <v>135</v>
      </c>
      <c r="D63" s="54">
        <f t="shared" si="4"/>
        <v>0</v>
      </c>
      <c r="F63" t="s">
        <v>276</v>
      </c>
      <c r="G63" s="29" t="s">
        <v>2149</v>
      </c>
      <c r="H63" s="29" t="s">
        <v>2085</v>
      </c>
      <c r="I63" s="31">
        <v>11.75</v>
      </c>
      <c r="J63" s="28">
        <v>2</v>
      </c>
      <c r="K63" t="e">
        <f t="shared" si="1"/>
        <v>#N/A</v>
      </c>
      <c r="L63" s="53" t="str">
        <f t="shared" si="2"/>
        <v>18/0075</v>
      </c>
      <c r="M63" s="49" t="s">
        <v>126</v>
      </c>
    </row>
    <row r="64" spans="2:13" ht="15.75" x14ac:dyDescent="0.25">
      <c r="B64" s="50" t="str">
        <f t="shared" si="3"/>
        <v>18/0093</v>
      </c>
      <c r="C64" s="49" t="s">
        <v>136</v>
      </c>
      <c r="D64" s="54">
        <f t="shared" si="4"/>
        <v>0</v>
      </c>
      <c r="F64" t="s">
        <v>276</v>
      </c>
      <c r="G64" s="29" t="s">
        <v>2150</v>
      </c>
      <c r="H64" s="29" t="s">
        <v>1901</v>
      </c>
      <c r="I64" s="31">
        <v>31</v>
      </c>
      <c r="J64" s="28">
        <v>2</v>
      </c>
      <c r="K64" t="e">
        <f t="shared" si="1"/>
        <v>#N/A</v>
      </c>
      <c r="L64" s="53" t="str">
        <f t="shared" si="2"/>
        <v>18/0077</v>
      </c>
      <c r="M64" s="49" t="s">
        <v>127</v>
      </c>
    </row>
    <row r="65" spans="2:13" ht="15.75" x14ac:dyDescent="0.25">
      <c r="B65" s="50" t="str">
        <f t="shared" si="3"/>
        <v>18/0096</v>
      </c>
      <c r="C65" s="49" t="s">
        <v>139</v>
      </c>
      <c r="D65" s="54">
        <f t="shared" si="4"/>
        <v>0</v>
      </c>
      <c r="F65" t="s">
        <v>276</v>
      </c>
      <c r="G65" s="29" t="s">
        <v>2151</v>
      </c>
      <c r="H65" s="29" t="s">
        <v>1901</v>
      </c>
      <c r="I65" s="31">
        <v>15.75</v>
      </c>
      <c r="J65" s="28">
        <v>1</v>
      </c>
      <c r="K65" t="e">
        <f t="shared" si="1"/>
        <v>#N/A</v>
      </c>
      <c r="L65" s="53" t="str">
        <f t="shared" si="2"/>
        <v>18/0078</v>
      </c>
      <c r="M65" s="49" t="s">
        <v>217</v>
      </c>
    </row>
    <row r="66" spans="2:13" ht="15.75" x14ac:dyDescent="0.25">
      <c r="B66" s="50" t="str">
        <f t="shared" si="3"/>
        <v>18/0097</v>
      </c>
      <c r="C66" s="49" t="s">
        <v>140</v>
      </c>
      <c r="D66" s="54">
        <f t="shared" si="4"/>
        <v>0</v>
      </c>
      <c r="F66" t="s">
        <v>277</v>
      </c>
      <c r="I66" s="31">
        <v>15615.5</v>
      </c>
      <c r="J66" s="28">
        <v>320</v>
      </c>
      <c r="K66" t="e">
        <f t="shared" si="1"/>
        <v>#N/A</v>
      </c>
      <c r="L66" s="53" t="str">
        <f t="shared" si="2"/>
        <v>18/0080</v>
      </c>
      <c r="M66" s="49" t="s">
        <v>128</v>
      </c>
    </row>
    <row r="67" spans="2:13" ht="15.75" x14ac:dyDescent="0.25">
      <c r="B67" s="50" t="str">
        <f t="shared" si="3"/>
        <v>18/0099</v>
      </c>
      <c r="C67" s="49" t="s">
        <v>141</v>
      </c>
      <c r="D67" s="54">
        <f t="shared" si="4"/>
        <v>0</v>
      </c>
      <c r="F67" s="338" t="s">
        <v>53</v>
      </c>
      <c r="G67" s="29" t="s">
        <v>2153</v>
      </c>
      <c r="H67" s="29" t="s">
        <v>2137</v>
      </c>
      <c r="I67" s="31">
        <v>3.5</v>
      </c>
      <c r="J67" s="28">
        <v>1</v>
      </c>
      <c r="K67" t="e">
        <f t="shared" si="1"/>
        <v>#N/A</v>
      </c>
      <c r="L67" s="53" t="str">
        <f t="shared" si="2"/>
        <v>18/0081</v>
      </c>
      <c r="M67" s="137" t="s">
        <v>129</v>
      </c>
    </row>
    <row r="68" spans="2:13" ht="15.75" x14ac:dyDescent="0.25">
      <c r="B68" s="50" t="str">
        <f t="shared" si="3"/>
        <v>18/0100</v>
      </c>
      <c r="C68" s="49" t="s">
        <v>142</v>
      </c>
      <c r="D68" s="54">
        <f t="shared" si="4"/>
        <v>0</v>
      </c>
      <c r="F68" s="338" t="s">
        <v>53</v>
      </c>
      <c r="G68" s="29" t="s">
        <v>2107</v>
      </c>
      <c r="H68" s="29" t="s">
        <v>2089</v>
      </c>
      <c r="I68" s="31">
        <v>3</v>
      </c>
      <c r="J68" s="28">
        <v>1</v>
      </c>
      <c r="K68" t="e">
        <f t="shared" si="1"/>
        <v>#N/A</v>
      </c>
      <c r="L68" s="53" t="str">
        <f t="shared" si="2"/>
        <v>18/0086</v>
      </c>
      <c r="M68" s="137" t="s">
        <v>130</v>
      </c>
    </row>
    <row r="69" spans="2:13" ht="15.75" x14ac:dyDescent="0.25">
      <c r="B69" s="50" t="str">
        <f t="shared" si="3"/>
        <v>18/0101</v>
      </c>
      <c r="C69" s="49" t="s">
        <v>225</v>
      </c>
      <c r="D69" s="54">
        <f t="shared" si="4"/>
        <v>0</v>
      </c>
      <c r="F69" s="338" t="s">
        <v>53</v>
      </c>
      <c r="G69" s="29" t="s">
        <v>2154</v>
      </c>
      <c r="H69" s="29" t="s">
        <v>2135</v>
      </c>
      <c r="I69" s="31">
        <v>2</v>
      </c>
      <c r="J69" s="28">
        <v>1</v>
      </c>
      <c r="K69" t="e">
        <f t="shared" si="1"/>
        <v>#N/A</v>
      </c>
      <c r="L69" s="53" t="str">
        <f t="shared" si="2"/>
        <v>18/0087</v>
      </c>
      <c r="M69" s="137" t="s">
        <v>131</v>
      </c>
    </row>
    <row r="70" spans="2:13" ht="15.75" x14ac:dyDescent="0.25">
      <c r="B70" s="50" t="str">
        <f t="shared" si="3"/>
        <v>18/0102</v>
      </c>
      <c r="C70" s="49" t="s">
        <v>226</v>
      </c>
      <c r="D70" s="54">
        <f t="shared" si="4"/>
        <v>0</v>
      </c>
      <c r="F70" s="338" t="s">
        <v>53</v>
      </c>
      <c r="G70" s="29" t="s">
        <v>2155</v>
      </c>
      <c r="H70" s="29" t="s">
        <v>2090</v>
      </c>
      <c r="I70" s="31">
        <v>10</v>
      </c>
      <c r="J70" s="28">
        <v>1</v>
      </c>
      <c r="K70" t="e">
        <f t="shared" si="1"/>
        <v>#N/A</v>
      </c>
      <c r="L70" s="53" t="str">
        <f t="shared" si="2"/>
        <v>18/0088</v>
      </c>
      <c r="M70" s="137" t="s">
        <v>132</v>
      </c>
    </row>
    <row r="71" spans="2:13" ht="15.75" x14ac:dyDescent="0.25">
      <c r="B71" s="50" t="str">
        <f t="shared" si="3"/>
        <v>18/0103</v>
      </c>
      <c r="C71" s="49" t="s">
        <v>143</v>
      </c>
      <c r="D71" s="54">
        <f t="shared" si="4"/>
        <v>0</v>
      </c>
      <c r="F71" s="338" t="s">
        <v>53</v>
      </c>
      <c r="G71" s="29" t="s">
        <v>2156</v>
      </c>
      <c r="H71" s="29" t="s">
        <v>2140</v>
      </c>
      <c r="I71" s="31">
        <v>6</v>
      </c>
      <c r="J71" s="28">
        <v>2</v>
      </c>
      <c r="K71" t="e">
        <f t="shared" si="1"/>
        <v>#N/A</v>
      </c>
      <c r="L71" s="53" t="str">
        <f t="shared" si="2"/>
        <v>18/0089</v>
      </c>
      <c r="M71" s="137" t="s">
        <v>133</v>
      </c>
    </row>
    <row r="72" spans="2:13" ht="15.75" x14ac:dyDescent="0.25">
      <c r="B72" s="50" t="str">
        <f t="shared" si="3"/>
        <v>18/0105</v>
      </c>
      <c r="C72" s="49" t="s">
        <v>145</v>
      </c>
      <c r="D72" s="54">
        <f t="shared" si="4"/>
        <v>0</v>
      </c>
      <c r="F72" t="s">
        <v>69</v>
      </c>
      <c r="I72" s="144">
        <v>24.5</v>
      </c>
      <c r="J72" s="28">
        <v>6</v>
      </c>
      <c r="K72" t="e">
        <f t="shared" si="1"/>
        <v>#N/A</v>
      </c>
      <c r="L72" s="53" t="str">
        <f t="shared" si="2"/>
        <v>18/0091</v>
      </c>
      <c r="M72" s="137" t="s">
        <v>134</v>
      </c>
    </row>
    <row r="73" spans="2:13" ht="15.75" x14ac:dyDescent="0.25">
      <c r="B73" s="50" t="str">
        <f t="shared" si="3"/>
        <v>18/0106</v>
      </c>
      <c r="C73" s="49" t="s">
        <v>146</v>
      </c>
      <c r="D73" s="54">
        <f t="shared" si="4"/>
        <v>0</v>
      </c>
      <c r="F73" t="s">
        <v>52</v>
      </c>
      <c r="G73" s="29" t="s">
        <v>2108</v>
      </c>
      <c r="H73" s="29" t="s">
        <v>2087</v>
      </c>
      <c r="I73" s="31">
        <v>6</v>
      </c>
      <c r="J73" s="28">
        <v>1</v>
      </c>
      <c r="K73" t="e">
        <f t="shared" si="1"/>
        <v>#N/A</v>
      </c>
      <c r="L73" s="53" t="str">
        <f t="shared" si="2"/>
        <v>18/0092</v>
      </c>
      <c r="M73" s="137" t="s">
        <v>135</v>
      </c>
    </row>
    <row r="74" spans="2:13" ht="15.75" x14ac:dyDescent="0.25">
      <c r="B74" s="50" t="str">
        <f t="shared" si="3"/>
        <v>18/0107</v>
      </c>
      <c r="C74" s="49" t="s">
        <v>147</v>
      </c>
      <c r="D74" s="54">
        <f t="shared" ref="D74:D105" si="5">IFERROR(VLOOKUP(B74,$G$8:$I$1048576,3,0),0)</f>
        <v>0</v>
      </c>
      <c r="F74" t="s">
        <v>52</v>
      </c>
      <c r="G74" s="29" t="s">
        <v>2157</v>
      </c>
      <c r="H74" s="29" t="s">
        <v>2133</v>
      </c>
      <c r="I74" s="31">
        <v>4</v>
      </c>
      <c r="J74" s="28">
        <v>1</v>
      </c>
      <c r="K74" t="e">
        <f t="shared" ref="K74:K99" si="6">VLOOKUP(G74,$L$9:$N$101,2,0)</f>
        <v>#N/A</v>
      </c>
      <c r="L74" s="53" t="str">
        <f t="shared" ref="L74:L101" si="7">LEFT(M74,7)</f>
        <v>18/0093</v>
      </c>
      <c r="M74" s="137" t="s">
        <v>136</v>
      </c>
    </row>
    <row r="75" spans="2:13" ht="15.75" x14ac:dyDescent="0.25">
      <c r="B75" s="50" t="str">
        <f t="shared" ref="B75:B124" si="8">LEFT(C75,7)</f>
        <v>18/0108</v>
      </c>
      <c r="C75" s="49" t="s">
        <v>148</v>
      </c>
      <c r="D75" s="54">
        <f t="shared" si="5"/>
        <v>0</v>
      </c>
      <c r="F75" t="s">
        <v>52</v>
      </c>
      <c r="G75" s="29" t="s">
        <v>2158</v>
      </c>
      <c r="H75" s="29" t="s">
        <v>2129</v>
      </c>
      <c r="I75" s="31">
        <v>2.5</v>
      </c>
      <c r="J75" s="28">
        <v>1</v>
      </c>
      <c r="K75" t="e">
        <f t="shared" si="6"/>
        <v>#N/A</v>
      </c>
      <c r="L75" s="53" t="str">
        <f t="shared" si="7"/>
        <v>18/0094</v>
      </c>
      <c r="M75" s="137" t="s">
        <v>137</v>
      </c>
    </row>
    <row r="76" spans="2:13" ht="15.75" x14ac:dyDescent="0.25">
      <c r="B76" s="50" t="str">
        <f t="shared" si="8"/>
        <v>18/0109</v>
      </c>
      <c r="C76" s="49" t="s">
        <v>149</v>
      </c>
      <c r="D76" s="54">
        <f t="shared" si="5"/>
        <v>0</v>
      </c>
      <c r="F76" t="s">
        <v>52</v>
      </c>
      <c r="G76" s="29" t="s">
        <v>2159</v>
      </c>
      <c r="H76" s="29" t="s">
        <v>2131</v>
      </c>
      <c r="I76" s="31">
        <v>8</v>
      </c>
      <c r="J76" s="28">
        <v>2</v>
      </c>
      <c r="K76" t="e">
        <f t="shared" si="6"/>
        <v>#N/A</v>
      </c>
      <c r="L76" s="53" t="str">
        <f t="shared" si="7"/>
        <v>18/0095</v>
      </c>
      <c r="M76" s="137" t="s">
        <v>138</v>
      </c>
    </row>
    <row r="77" spans="2:13" ht="15.75" x14ac:dyDescent="0.25">
      <c r="B77" s="50" t="str">
        <f t="shared" si="8"/>
        <v>18/0110</v>
      </c>
      <c r="C77" s="49" t="s">
        <v>218</v>
      </c>
      <c r="D77" s="54">
        <f t="shared" si="5"/>
        <v>0</v>
      </c>
      <c r="F77" t="s">
        <v>164</v>
      </c>
      <c r="I77" s="144">
        <v>20.5</v>
      </c>
      <c r="J77" s="28">
        <v>5</v>
      </c>
      <c r="K77" t="e">
        <f t="shared" si="6"/>
        <v>#N/A</v>
      </c>
      <c r="L77" s="53" t="str">
        <f t="shared" si="7"/>
        <v>18/0096</v>
      </c>
      <c r="M77" s="137" t="s">
        <v>139</v>
      </c>
    </row>
    <row r="78" spans="2:13" ht="15.75" x14ac:dyDescent="0.25">
      <c r="B78" s="50" t="str">
        <f t="shared" si="8"/>
        <v>18/0111</v>
      </c>
      <c r="C78" s="49" t="s">
        <v>150</v>
      </c>
      <c r="D78" s="54">
        <f t="shared" si="5"/>
        <v>0</v>
      </c>
      <c r="F78" t="s">
        <v>54</v>
      </c>
      <c r="G78" s="29" t="s">
        <v>165</v>
      </c>
      <c r="H78" s="29" t="s">
        <v>43</v>
      </c>
      <c r="I78" s="31">
        <v>259</v>
      </c>
      <c r="J78" s="28">
        <v>10</v>
      </c>
      <c r="K78" t="e">
        <f t="shared" si="6"/>
        <v>#N/A</v>
      </c>
      <c r="L78" s="53" t="str">
        <f t="shared" si="7"/>
        <v>18/0097</v>
      </c>
      <c r="M78" s="49" t="s">
        <v>140</v>
      </c>
    </row>
    <row r="79" spans="2:13" ht="15.75" x14ac:dyDescent="0.25">
      <c r="B79" s="50" t="str">
        <f t="shared" si="8"/>
        <v>18/0112</v>
      </c>
      <c r="C79" s="49" t="s">
        <v>256</v>
      </c>
      <c r="D79" s="54">
        <f t="shared" si="5"/>
        <v>0</v>
      </c>
      <c r="F79" t="s">
        <v>166</v>
      </c>
      <c r="I79" s="31">
        <v>259</v>
      </c>
      <c r="J79" s="28">
        <v>10</v>
      </c>
      <c r="K79" t="e">
        <f t="shared" si="6"/>
        <v>#N/A</v>
      </c>
      <c r="L79" s="53" t="str">
        <f t="shared" si="7"/>
        <v>18/0099</v>
      </c>
      <c r="M79" s="49" t="s">
        <v>141</v>
      </c>
    </row>
    <row r="80" spans="2:13" ht="15.75" x14ac:dyDescent="0.25">
      <c r="B80" s="50" t="str">
        <f t="shared" si="8"/>
        <v>18/0114</v>
      </c>
      <c r="C80" s="49" t="s">
        <v>257</v>
      </c>
      <c r="D80" s="54">
        <f t="shared" si="5"/>
        <v>0</v>
      </c>
      <c r="F80" t="s">
        <v>249</v>
      </c>
      <c r="G80" s="29" t="s">
        <v>165</v>
      </c>
      <c r="H80" s="29" t="s">
        <v>43</v>
      </c>
      <c r="I80" s="31"/>
      <c r="J80" s="28"/>
      <c r="K80" t="e">
        <f t="shared" si="6"/>
        <v>#N/A</v>
      </c>
      <c r="L80" s="53" t="str">
        <f t="shared" si="7"/>
        <v>18/0100</v>
      </c>
      <c r="M80" s="49" t="s">
        <v>142</v>
      </c>
    </row>
    <row r="81" spans="2:13" ht="15.75" x14ac:dyDescent="0.25">
      <c r="B81" s="50" t="str">
        <f t="shared" si="8"/>
        <v>18/0116</v>
      </c>
      <c r="C81" s="49" t="s">
        <v>151</v>
      </c>
      <c r="D81" s="54">
        <f t="shared" si="5"/>
        <v>0</v>
      </c>
      <c r="F81" t="s">
        <v>249</v>
      </c>
      <c r="G81" s="29" t="s">
        <v>165</v>
      </c>
      <c r="H81" s="29" t="s">
        <v>1953</v>
      </c>
      <c r="I81" s="31"/>
      <c r="J81" s="28"/>
      <c r="K81" t="e">
        <f t="shared" si="6"/>
        <v>#N/A</v>
      </c>
      <c r="L81" s="53" t="str">
        <f t="shared" si="7"/>
        <v>18/0103</v>
      </c>
      <c r="M81" s="49" t="s">
        <v>143</v>
      </c>
    </row>
    <row r="82" spans="2:13" ht="15.75" x14ac:dyDescent="0.25">
      <c r="B82" s="50" t="str">
        <f t="shared" si="8"/>
        <v>18/0117</v>
      </c>
      <c r="C82" s="49" t="s">
        <v>227</v>
      </c>
      <c r="D82" s="54">
        <f t="shared" si="5"/>
        <v>0</v>
      </c>
      <c r="F82" t="s">
        <v>249</v>
      </c>
      <c r="G82" s="29" t="s">
        <v>165</v>
      </c>
      <c r="H82" s="29" t="s">
        <v>1726</v>
      </c>
      <c r="I82" s="31"/>
      <c r="J82" s="28"/>
      <c r="K82" t="e">
        <f t="shared" si="6"/>
        <v>#N/A</v>
      </c>
      <c r="L82" s="53" t="str">
        <f t="shared" si="7"/>
        <v>18/0104</v>
      </c>
      <c r="M82" s="49" t="s">
        <v>144</v>
      </c>
    </row>
    <row r="83" spans="2:13" ht="15.75" x14ac:dyDescent="0.25">
      <c r="B83" s="50" t="str">
        <f t="shared" si="8"/>
        <v>18/0118</v>
      </c>
      <c r="C83" s="49" t="s">
        <v>152</v>
      </c>
      <c r="D83" s="54">
        <f t="shared" si="5"/>
        <v>0</v>
      </c>
      <c r="F83" t="s">
        <v>249</v>
      </c>
      <c r="G83" s="29" t="s">
        <v>165</v>
      </c>
      <c r="H83" s="29" t="s">
        <v>1723</v>
      </c>
      <c r="I83" s="31"/>
      <c r="J83" s="28"/>
      <c r="K83" t="e">
        <f t="shared" si="6"/>
        <v>#N/A</v>
      </c>
      <c r="L83" s="53" t="str">
        <f t="shared" si="7"/>
        <v>18/0105</v>
      </c>
      <c r="M83" s="49" t="s">
        <v>145</v>
      </c>
    </row>
    <row r="84" spans="2:13" ht="15.75" x14ac:dyDescent="0.25">
      <c r="B84" s="50" t="str">
        <f t="shared" si="8"/>
        <v>18/0120</v>
      </c>
      <c r="C84" s="168" t="s">
        <v>228</v>
      </c>
      <c r="D84" s="54">
        <f t="shared" si="5"/>
        <v>0</v>
      </c>
      <c r="F84" t="s">
        <v>249</v>
      </c>
      <c r="G84" s="29" t="s">
        <v>165</v>
      </c>
      <c r="H84" s="29" t="s">
        <v>2087</v>
      </c>
      <c r="I84" s="31"/>
      <c r="J84" s="28"/>
      <c r="K84" t="e">
        <f t="shared" si="6"/>
        <v>#N/A</v>
      </c>
      <c r="L84" s="53" t="str">
        <f t="shared" si="7"/>
        <v>18/0106</v>
      </c>
      <c r="M84" s="49" t="s">
        <v>146</v>
      </c>
    </row>
    <row r="85" spans="2:13" ht="15.75" x14ac:dyDescent="0.25">
      <c r="B85" s="50" t="str">
        <f t="shared" si="8"/>
        <v>18/0121</v>
      </c>
      <c r="C85" s="49" t="s">
        <v>154</v>
      </c>
      <c r="D85" s="54">
        <f t="shared" si="5"/>
        <v>0</v>
      </c>
      <c r="F85" t="s">
        <v>249</v>
      </c>
      <c r="G85" s="29" t="s">
        <v>165</v>
      </c>
      <c r="H85" s="29" t="s">
        <v>1830</v>
      </c>
      <c r="I85" s="31"/>
      <c r="J85" s="28"/>
      <c r="K85" t="e">
        <f t="shared" si="6"/>
        <v>#N/A</v>
      </c>
      <c r="L85" s="53" t="str">
        <f t="shared" si="7"/>
        <v>18/0107</v>
      </c>
      <c r="M85" s="49" t="s">
        <v>147</v>
      </c>
    </row>
    <row r="86" spans="2:13" ht="15.75" x14ac:dyDescent="0.25">
      <c r="B86" s="50" t="str">
        <f t="shared" si="8"/>
        <v>18/0122</v>
      </c>
      <c r="C86" s="168" t="s">
        <v>229</v>
      </c>
      <c r="D86" s="54">
        <f t="shared" si="5"/>
        <v>0</v>
      </c>
      <c r="F86" t="s">
        <v>249</v>
      </c>
      <c r="G86" s="29" t="s">
        <v>165</v>
      </c>
      <c r="H86" s="29" t="s">
        <v>1754</v>
      </c>
      <c r="I86" s="31"/>
      <c r="J86" s="28"/>
      <c r="K86" t="e">
        <f t="shared" si="6"/>
        <v>#N/A</v>
      </c>
      <c r="L86" s="53" t="str">
        <f t="shared" si="7"/>
        <v>18/0108</v>
      </c>
      <c r="M86" s="49" t="s">
        <v>148</v>
      </c>
    </row>
    <row r="87" spans="2:13" ht="15.75" x14ac:dyDescent="0.25">
      <c r="B87" s="50" t="str">
        <f t="shared" si="8"/>
        <v>18/0123</v>
      </c>
      <c r="C87" s="49" t="s">
        <v>155</v>
      </c>
      <c r="D87" s="54">
        <f t="shared" si="5"/>
        <v>0</v>
      </c>
      <c r="F87" t="s">
        <v>249</v>
      </c>
      <c r="G87" s="29" t="s">
        <v>165</v>
      </c>
      <c r="H87" s="29" t="s">
        <v>1901</v>
      </c>
      <c r="I87" s="31"/>
      <c r="J87" s="28"/>
      <c r="K87" t="e">
        <f t="shared" si="6"/>
        <v>#N/A</v>
      </c>
      <c r="L87" s="53" t="str">
        <f t="shared" si="7"/>
        <v>18/0109</v>
      </c>
      <c r="M87" s="49" t="s">
        <v>149</v>
      </c>
    </row>
    <row r="88" spans="2:13" ht="15.75" x14ac:dyDescent="0.25">
      <c r="B88" s="50" t="str">
        <f t="shared" si="8"/>
        <v>18/0124</v>
      </c>
      <c r="C88" s="168" t="s">
        <v>230</v>
      </c>
      <c r="D88" s="54">
        <f t="shared" si="5"/>
        <v>0</v>
      </c>
      <c r="F88" t="s">
        <v>249</v>
      </c>
      <c r="G88" s="29" t="s">
        <v>165</v>
      </c>
      <c r="H88" s="29" t="s">
        <v>2085</v>
      </c>
      <c r="I88" s="31"/>
      <c r="J88" s="28"/>
      <c r="K88" t="e">
        <f t="shared" si="6"/>
        <v>#N/A</v>
      </c>
      <c r="L88" s="53" t="str">
        <f t="shared" si="7"/>
        <v>18/0110</v>
      </c>
      <c r="M88" s="49" t="s">
        <v>218</v>
      </c>
    </row>
    <row r="89" spans="2:13" ht="15.75" x14ac:dyDescent="0.25">
      <c r="B89" s="50" t="str">
        <f t="shared" si="8"/>
        <v>18/0125</v>
      </c>
      <c r="C89" s="168" t="s">
        <v>231</v>
      </c>
      <c r="D89" s="54">
        <f t="shared" si="5"/>
        <v>0</v>
      </c>
      <c r="F89" t="s">
        <v>249</v>
      </c>
      <c r="G89" s="29" t="s">
        <v>165</v>
      </c>
      <c r="H89" s="29" t="s">
        <v>1951</v>
      </c>
      <c r="I89" s="31"/>
      <c r="J89" s="28"/>
      <c r="K89" t="e">
        <f t="shared" si="6"/>
        <v>#N/A</v>
      </c>
      <c r="L89" s="53" t="str">
        <f t="shared" si="7"/>
        <v>18/0111</v>
      </c>
      <c r="M89" s="49" t="s">
        <v>150</v>
      </c>
    </row>
    <row r="90" spans="2:13" ht="15.75" x14ac:dyDescent="0.25">
      <c r="B90" s="50" t="str">
        <f t="shared" si="8"/>
        <v>18/0126</v>
      </c>
      <c r="C90" s="49" t="s">
        <v>156</v>
      </c>
      <c r="D90" s="54">
        <f t="shared" si="5"/>
        <v>0</v>
      </c>
      <c r="F90" t="s">
        <v>249</v>
      </c>
      <c r="G90" s="29" t="s">
        <v>165</v>
      </c>
      <c r="H90" s="29" t="s">
        <v>2056</v>
      </c>
      <c r="I90" s="31"/>
      <c r="J90" s="28"/>
      <c r="K90" t="e">
        <f t="shared" si="6"/>
        <v>#N/A</v>
      </c>
      <c r="L90" s="53" t="str">
        <f t="shared" si="7"/>
        <v>18/0116</v>
      </c>
      <c r="M90" s="49" t="s">
        <v>151</v>
      </c>
    </row>
    <row r="91" spans="2:13" ht="15.75" x14ac:dyDescent="0.25">
      <c r="B91" s="50" t="str">
        <f t="shared" si="8"/>
        <v>18/0127</v>
      </c>
      <c r="C91" s="168" t="s">
        <v>232</v>
      </c>
      <c r="D91" s="54">
        <f t="shared" si="5"/>
        <v>0</v>
      </c>
      <c r="F91" t="s">
        <v>249</v>
      </c>
      <c r="G91" s="29" t="s">
        <v>165</v>
      </c>
      <c r="H91" s="29" t="s">
        <v>2131</v>
      </c>
      <c r="I91" s="31"/>
      <c r="J91" s="28"/>
      <c r="K91" t="e">
        <f t="shared" si="6"/>
        <v>#N/A</v>
      </c>
      <c r="L91" s="53" t="str">
        <f t="shared" si="7"/>
        <v>18/0118</v>
      </c>
      <c r="M91" s="49" t="s">
        <v>152</v>
      </c>
    </row>
    <row r="92" spans="2:13" ht="15.75" x14ac:dyDescent="0.25">
      <c r="B92" s="50" t="str">
        <f t="shared" si="8"/>
        <v>18/0128</v>
      </c>
      <c r="C92" s="49" t="s">
        <v>157</v>
      </c>
      <c r="D92" s="54">
        <f t="shared" si="5"/>
        <v>0</v>
      </c>
      <c r="F92" t="s">
        <v>249</v>
      </c>
      <c r="G92" s="29" t="s">
        <v>165</v>
      </c>
      <c r="H92" s="29" t="s">
        <v>2065</v>
      </c>
      <c r="I92" s="31"/>
      <c r="J92" s="28"/>
      <c r="K92" t="e">
        <f t="shared" si="6"/>
        <v>#N/A</v>
      </c>
      <c r="L92" s="53" t="str">
        <f t="shared" si="7"/>
        <v>18/0119</v>
      </c>
      <c r="M92" s="137" t="s">
        <v>153</v>
      </c>
    </row>
    <row r="93" spans="2:13" ht="15.75" x14ac:dyDescent="0.25">
      <c r="B93" s="50" t="str">
        <f t="shared" si="8"/>
        <v>18/0129</v>
      </c>
      <c r="C93" s="49" t="s">
        <v>233</v>
      </c>
      <c r="D93" s="54">
        <f t="shared" si="5"/>
        <v>0</v>
      </c>
      <c r="F93" t="s">
        <v>249</v>
      </c>
      <c r="G93" s="29" t="s">
        <v>165</v>
      </c>
      <c r="H93" s="29" t="s">
        <v>2090</v>
      </c>
      <c r="I93" s="31"/>
      <c r="J93" s="28"/>
      <c r="K93" t="e">
        <f t="shared" si="6"/>
        <v>#N/A</v>
      </c>
      <c r="L93" s="53" t="str">
        <f t="shared" si="7"/>
        <v>18/0121</v>
      </c>
      <c r="M93" s="137" t="s">
        <v>154</v>
      </c>
    </row>
    <row r="94" spans="2:13" ht="15.75" x14ac:dyDescent="0.25">
      <c r="B94" s="50" t="str">
        <f t="shared" si="8"/>
        <v>18/0133</v>
      </c>
      <c r="C94" s="49" t="s">
        <v>258</v>
      </c>
      <c r="D94" s="54">
        <f t="shared" si="5"/>
        <v>0</v>
      </c>
      <c r="F94" t="s">
        <v>249</v>
      </c>
      <c r="G94" s="29" t="s">
        <v>165</v>
      </c>
      <c r="H94" s="29" t="s">
        <v>1960</v>
      </c>
      <c r="I94" s="31"/>
      <c r="J94" s="28"/>
      <c r="K94" t="e">
        <f t="shared" si="6"/>
        <v>#N/A</v>
      </c>
      <c r="L94" s="53" t="str">
        <f t="shared" si="7"/>
        <v>18/0123</v>
      </c>
      <c r="M94" s="137" t="s">
        <v>155</v>
      </c>
    </row>
    <row r="95" spans="2:13" ht="15.75" x14ac:dyDescent="0.25">
      <c r="B95" s="50" t="str">
        <f t="shared" si="8"/>
        <v>18/0135</v>
      </c>
      <c r="C95" s="49" t="s">
        <v>234</v>
      </c>
      <c r="D95" s="54">
        <f t="shared" si="5"/>
        <v>0</v>
      </c>
      <c r="F95" t="s">
        <v>249</v>
      </c>
      <c r="G95" s="29" t="s">
        <v>165</v>
      </c>
      <c r="H95" s="29" t="s">
        <v>2028</v>
      </c>
      <c r="I95" s="31"/>
      <c r="J95" s="28"/>
      <c r="K95" t="e">
        <f t="shared" si="6"/>
        <v>#N/A</v>
      </c>
      <c r="L95" s="53" t="str">
        <f t="shared" si="7"/>
        <v>18/0126</v>
      </c>
      <c r="M95" s="49" t="s">
        <v>156</v>
      </c>
    </row>
    <row r="96" spans="2:13" ht="15.75" x14ac:dyDescent="0.25">
      <c r="B96" s="50" t="str">
        <f t="shared" si="8"/>
        <v>18/0138</v>
      </c>
      <c r="C96" s="167" t="s">
        <v>235</v>
      </c>
      <c r="D96" s="54">
        <f t="shared" si="5"/>
        <v>0</v>
      </c>
      <c r="F96" t="s">
        <v>249</v>
      </c>
      <c r="G96" s="29" t="s">
        <v>165</v>
      </c>
      <c r="H96" s="29" t="s">
        <v>1963</v>
      </c>
      <c r="I96" s="31"/>
      <c r="J96" s="28"/>
      <c r="K96" t="e">
        <f t="shared" si="6"/>
        <v>#N/A</v>
      </c>
      <c r="L96" s="53" t="str">
        <f t="shared" si="7"/>
        <v>18/0128</v>
      </c>
      <c r="M96" s="49" t="s">
        <v>157</v>
      </c>
    </row>
    <row r="97" spans="2:13" ht="16.5" thickBot="1" x14ac:dyDescent="0.3">
      <c r="B97" s="50" t="str">
        <f t="shared" si="8"/>
        <v>18/0140</v>
      </c>
      <c r="C97" s="167" t="s">
        <v>236</v>
      </c>
      <c r="D97" s="54">
        <f t="shared" si="5"/>
        <v>0</v>
      </c>
      <c r="F97" t="s">
        <v>249</v>
      </c>
      <c r="G97" s="29" t="s">
        <v>165</v>
      </c>
      <c r="H97" s="29" t="s">
        <v>1965</v>
      </c>
      <c r="I97" s="31"/>
      <c r="J97" s="28"/>
      <c r="K97" t="e">
        <f t="shared" si="6"/>
        <v>#N/A</v>
      </c>
      <c r="L97" s="53" t="str">
        <f t="shared" si="7"/>
        <v>18/0139</v>
      </c>
      <c r="M97" s="137" t="s">
        <v>158</v>
      </c>
    </row>
    <row r="98" spans="2:13" ht="15.75" x14ac:dyDescent="0.25">
      <c r="B98" s="50" t="str">
        <f t="shared" si="8"/>
        <v>18/0141</v>
      </c>
      <c r="C98" s="167" t="s">
        <v>259</v>
      </c>
      <c r="D98" s="54">
        <f t="shared" si="5"/>
        <v>0</v>
      </c>
      <c r="F98" t="s">
        <v>249</v>
      </c>
      <c r="G98" s="29" t="s">
        <v>165</v>
      </c>
      <c r="H98" s="29" t="s">
        <v>1971</v>
      </c>
      <c r="I98" s="31"/>
      <c r="J98" s="28"/>
      <c r="K98" t="e">
        <f t="shared" si="6"/>
        <v>#N/A</v>
      </c>
      <c r="L98" s="53" t="str">
        <f t="shared" si="7"/>
        <v>18/5002</v>
      </c>
      <c r="M98" s="138" t="s">
        <v>159</v>
      </c>
    </row>
    <row r="99" spans="2:13" ht="15.75" x14ac:dyDescent="0.25">
      <c r="B99" s="50" t="str">
        <f t="shared" si="8"/>
        <v>18/0142</v>
      </c>
      <c r="C99" s="167" t="s">
        <v>237</v>
      </c>
      <c r="D99" s="54">
        <f t="shared" si="5"/>
        <v>0</v>
      </c>
      <c r="F99" t="s">
        <v>249</v>
      </c>
      <c r="G99" s="29" t="s">
        <v>165</v>
      </c>
      <c r="H99" s="29" t="s">
        <v>1975</v>
      </c>
      <c r="I99" s="31"/>
      <c r="J99" s="28"/>
      <c r="K99" t="e">
        <f t="shared" si="6"/>
        <v>#N/A</v>
      </c>
      <c r="L99" s="53" t="str">
        <f t="shared" si="7"/>
        <v>18/5006</v>
      </c>
      <c r="M99" s="49" t="s">
        <v>160</v>
      </c>
    </row>
    <row r="100" spans="2:13" ht="15.75" x14ac:dyDescent="0.25">
      <c r="B100" s="50" t="str">
        <f t="shared" si="8"/>
        <v>18/0143</v>
      </c>
      <c r="C100" s="167" t="s">
        <v>238</v>
      </c>
      <c r="D100" s="54">
        <f t="shared" si="5"/>
        <v>0</v>
      </c>
      <c r="F100" t="s">
        <v>249</v>
      </c>
      <c r="G100" s="29" t="s">
        <v>165</v>
      </c>
      <c r="H100" s="29" t="s">
        <v>2113</v>
      </c>
      <c r="I100" s="31"/>
      <c r="J100" s="28"/>
      <c r="L100" s="53" t="str">
        <f t="shared" si="7"/>
        <v>18/5607</v>
      </c>
      <c r="M100" s="49" t="s">
        <v>161</v>
      </c>
    </row>
    <row r="101" spans="2:13" ht="15.75" x14ac:dyDescent="0.25">
      <c r="B101" s="50" t="str">
        <f t="shared" si="8"/>
        <v>18/0144</v>
      </c>
      <c r="C101" s="167" t="s">
        <v>239</v>
      </c>
      <c r="D101" s="54">
        <f t="shared" si="5"/>
        <v>0</v>
      </c>
      <c r="F101" t="s">
        <v>249</v>
      </c>
      <c r="G101" s="29" t="s">
        <v>165</v>
      </c>
      <c r="H101" s="29" t="s">
        <v>1980</v>
      </c>
      <c r="I101" s="31"/>
      <c r="J101" s="28"/>
      <c r="K101" t="e">
        <f>VLOOKUP(G101,$L$9:$N$101,2,0)</f>
        <v>#N/A</v>
      </c>
      <c r="L101" s="53" t="str">
        <f t="shared" si="7"/>
        <v/>
      </c>
      <c r="M101" s="49"/>
    </row>
    <row r="102" spans="2:13" ht="15.75" x14ac:dyDescent="0.25">
      <c r="B102" s="50" t="str">
        <f t="shared" si="8"/>
        <v>18/0145</v>
      </c>
      <c r="C102" s="167" t="s">
        <v>240</v>
      </c>
      <c r="D102" s="54">
        <f t="shared" si="5"/>
        <v>0</v>
      </c>
      <c r="F102" t="s">
        <v>249</v>
      </c>
      <c r="G102" s="29" t="s">
        <v>165</v>
      </c>
      <c r="H102" s="29" t="s">
        <v>1982</v>
      </c>
      <c r="I102" s="31"/>
      <c r="J102" s="28"/>
      <c r="K102" t="e">
        <f t="shared" ref="K102:K116" si="9">VLOOKUP(G102,$L$9:$N$101,2,0)</f>
        <v>#N/A</v>
      </c>
      <c r="L102" s="53" t="str">
        <f t="shared" ref="L102:L116" si="10">LEFT(M102,7)</f>
        <v/>
      </c>
      <c r="M102" s="49"/>
    </row>
    <row r="103" spans="2:13" ht="15.75" x14ac:dyDescent="0.25">
      <c r="B103" s="50" t="str">
        <f t="shared" si="8"/>
        <v>18/0146</v>
      </c>
      <c r="C103" s="167" t="s">
        <v>241</v>
      </c>
      <c r="D103" s="54">
        <f t="shared" si="5"/>
        <v>0</v>
      </c>
      <c r="F103" t="s">
        <v>249</v>
      </c>
      <c r="G103" s="29" t="s">
        <v>165</v>
      </c>
      <c r="H103" s="29" t="s">
        <v>1987</v>
      </c>
      <c r="I103" s="31"/>
      <c r="J103" s="28"/>
      <c r="K103" t="e">
        <f t="shared" si="9"/>
        <v>#N/A</v>
      </c>
      <c r="L103" s="53" t="str">
        <f t="shared" si="10"/>
        <v/>
      </c>
      <c r="M103" s="49"/>
    </row>
    <row r="104" spans="2:13" ht="15.75" x14ac:dyDescent="0.25">
      <c r="B104" s="50" t="str">
        <f t="shared" si="8"/>
        <v>18/0147</v>
      </c>
      <c r="C104" s="167" t="s">
        <v>242</v>
      </c>
      <c r="D104" s="54">
        <f t="shared" si="5"/>
        <v>0</v>
      </c>
      <c r="F104" t="s">
        <v>249</v>
      </c>
      <c r="G104" s="29" t="s">
        <v>165</v>
      </c>
      <c r="H104" s="29" t="s">
        <v>1990</v>
      </c>
      <c r="I104" s="31"/>
      <c r="J104" s="28"/>
      <c r="K104" t="e">
        <f t="shared" si="9"/>
        <v>#N/A</v>
      </c>
      <c r="L104" s="53" t="str">
        <f t="shared" si="10"/>
        <v/>
      </c>
      <c r="M104" s="49"/>
    </row>
    <row r="105" spans="2:13" ht="15.75" x14ac:dyDescent="0.25">
      <c r="B105" s="50" t="str">
        <f t="shared" si="8"/>
        <v>18/0148</v>
      </c>
      <c r="C105" s="167" t="s">
        <v>260</v>
      </c>
      <c r="D105" s="54">
        <f t="shared" si="5"/>
        <v>0</v>
      </c>
      <c r="F105" t="s">
        <v>249</v>
      </c>
      <c r="G105" s="29" t="s">
        <v>165</v>
      </c>
      <c r="H105" s="29" t="s">
        <v>2115</v>
      </c>
      <c r="I105" s="31"/>
      <c r="J105" s="28"/>
      <c r="K105" t="e">
        <f t="shared" si="9"/>
        <v>#N/A</v>
      </c>
      <c r="L105" s="53" t="str">
        <f t="shared" si="10"/>
        <v/>
      </c>
      <c r="M105" s="49"/>
    </row>
    <row r="106" spans="2:13" ht="15.75" x14ac:dyDescent="0.25">
      <c r="B106" s="50" t="str">
        <f t="shared" si="8"/>
        <v>18/0154</v>
      </c>
      <c r="C106" s="167" t="s">
        <v>243</v>
      </c>
      <c r="D106" s="54">
        <f t="shared" ref="D106:D124" si="11">IFERROR(VLOOKUP(B106,$G$8:$I$1048576,3,0),0)</f>
        <v>0</v>
      </c>
      <c r="F106" t="s">
        <v>249</v>
      </c>
      <c r="G106" s="29" t="s">
        <v>165</v>
      </c>
      <c r="H106" s="29" t="s">
        <v>1992</v>
      </c>
      <c r="I106" s="31"/>
      <c r="J106" s="28"/>
      <c r="K106" t="e">
        <f t="shared" si="9"/>
        <v>#N/A</v>
      </c>
      <c r="L106" s="53" t="str">
        <f t="shared" si="10"/>
        <v/>
      </c>
      <c r="M106" s="49"/>
    </row>
    <row r="107" spans="2:13" ht="15.75" x14ac:dyDescent="0.25">
      <c r="B107" s="50" t="str">
        <f t="shared" si="8"/>
        <v>18/0155</v>
      </c>
      <c r="C107" s="167" t="s">
        <v>244</v>
      </c>
      <c r="D107" s="54">
        <f t="shared" si="11"/>
        <v>0</v>
      </c>
      <c r="F107" t="s">
        <v>249</v>
      </c>
      <c r="G107" s="29" t="s">
        <v>165</v>
      </c>
      <c r="H107" s="29" t="s">
        <v>1997</v>
      </c>
      <c r="I107" s="31"/>
      <c r="J107" s="28"/>
      <c r="K107" t="e">
        <f t="shared" si="9"/>
        <v>#N/A</v>
      </c>
      <c r="L107" s="53" t="str">
        <f t="shared" si="10"/>
        <v/>
      </c>
      <c r="M107" s="49"/>
    </row>
    <row r="108" spans="2:13" ht="15.75" x14ac:dyDescent="0.25">
      <c r="B108" s="50" t="str">
        <f t="shared" si="8"/>
        <v>18/0156</v>
      </c>
      <c r="C108" s="167" t="s">
        <v>261</v>
      </c>
      <c r="D108" s="54">
        <f t="shared" si="11"/>
        <v>0</v>
      </c>
      <c r="F108" t="s">
        <v>249</v>
      </c>
      <c r="G108" s="29" t="s">
        <v>165</v>
      </c>
      <c r="H108" s="29" t="s">
        <v>2000</v>
      </c>
      <c r="I108" s="31"/>
      <c r="J108" s="28"/>
      <c r="K108" t="e">
        <f t="shared" si="9"/>
        <v>#N/A</v>
      </c>
      <c r="L108" s="53" t="str">
        <f t="shared" si="10"/>
        <v/>
      </c>
      <c r="M108" s="49"/>
    </row>
    <row r="109" spans="2:13" ht="15.75" x14ac:dyDescent="0.25">
      <c r="B109" s="50" t="str">
        <f t="shared" si="8"/>
        <v>18/0157</v>
      </c>
      <c r="C109" s="167" t="s">
        <v>262</v>
      </c>
      <c r="D109" s="54">
        <f t="shared" si="11"/>
        <v>0</v>
      </c>
      <c r="F109" t="s">
        <v>249</v>
      </c>
      <c r="G109" s="29" t="s">
        <v>165</v>
      </c>
      <c r="H109" s="29" t="s">
        <v>2002</v>
      </c>
      <c r="I109" s="31"/>
      <c r="J109" s="28"/>
      <c r="K109" t="e">
        <f t="shared" si="9"/>
        <v>#N/A</v>
      </c>
      <c r="L109" s="53" t="str">
        <f t="shared" si="10"/>
        <v/>
      </c>
      <c r="M109" s="49"/>
    </row>
    <row r="110" spans="2:13" ht="15.75" x14ac:dyDescent="0.25">
      <c r="B110" s="50" t="str">
        <f t="shared" si="8"/>
        <v>18/0158</v>
      </c>
      <c r="C110" s="167" t="s">
        <v>245</v>
      </c>
      <c r="D110" s="54">
        <f t="shared" si="11"/>
        <v>0</v>
      </c>
      <c r="F110" t="s">
        <v>249</v>
      </c>
      <c r="G110" s="29" t="s">
        <v>165</v>
      </c>
      <c r="H110" s="29" t="s">
        <v>2004</v>
      </c>
      <c r="I110" s="31"/>
      <c r="J110" s="28"/>
      <c r="K110" t="e">
        <f t="shared" si="9"/>
        <v>#N/A</v>
      </c>
      <c r="L110" s="53" t="str">
        <f t="shared" si="10"/>
        <v/>
      </c>
      <c r="M110" s="49"/>
    </row>
    <row r="111" spans="2:13" ht="15.75" x14ac:dyDescent="0.25">
      <c r="B111" s="50" t="str">
        <f t="shared" si="8"/>
        <v>18/0159</v>
      </c>
      <c r="C111" s="169" t="s">
        <v>246</v>
      </c>
      <c r="D111" s="54">
        <f t="shared" si="11"/>
        <v>0</v>
      </c>
      <c r="F111" t="s">
        <v>249</v>
      </c>
      <c r="G111" s="29" t="s">
        <v>165</v>
      </c>
      <c r="H111" s="29" t="s">
        <v>2006</v>
      </c>
      <c r="I111" s="31"/>
      <c r="J111" s="28"/>
      <c r="K111" t="e">
        <f t="shared" si="9"/>
        <v>#N/A</v>
      </c>
      <c r="L111" s="53" t="str">
        <f t="shared" si="10"/>
        <v/>
      </c>
      <c r="M111" s="49"/>
    </row>
    <row r="112" spans="2:13" ht="15.75" x14ac:dyDescent="0.25">
      <c r="B112" s="50" t="str">
        <f t="shared" si="8"/>
        <v>18/0160</v>
      </c>
      <c r="C112" s="167" t="s">
        <v>263</v>
      </c>
      <c r="D112" s="54">
        <f t="shared" si="11"/>
        <v>0</v>
      </c>
      <c r="F112" t="s">
        <v>249</v>
      </c>
      <c r="G112" s="29" t="s">
        <v>165</v>
      </c>
      <c r="H112" s="29" t="s">
        <v>2133</v>
      </c>
      <c r="I112" s="31"/>
      <c r="J112" s="28"/>
      <c r="K112" t="e">
        <f t="shared" si="9"/>
        <v>#N/A</v>
      </c>
      <c r="L112" s="53" t="str">
        <f t="shared" si="10"/>
        <v/>
      </c>
      <c r="M112" s="49"/>
    </row>
    <row r="113" spans="2:13" ht="15.75" x14ac:dyDescent="0.25">
      <c r="B113" s="50" t="str">
        <f t="shared" si="8"/>
        <v>18/0168</v>
      </c>
      <c r="C113" s="167" t="s">
        <v>264</v>
      </c>
      <c r="D113" s="54">
        <f t="shared" si="11"/>
        <v>0</v>
      </c>
      <c r="F113" t="s">
        <v>249</v>
      </c>
      <c r="G113" s="29" t="s">
        <v>165</v>
      </c>
      <c r="H113" s="29" t="s">
        <v>2137</v>
      </c>
      <c r="I113" s="31"/>
      <c r="J113" s="28"/>
      <c r="K113" t="e">
        <f t="shared" si="9"/>
        <v>#N/A</v>
      </c>
      <c r="L113" s="53" t="str">
        <f t="shared" si="10"/>
        <v/>
      </c>
      <c r="M113" s="49"/>
    </row>
    <row r="114" spans="2:13" ht="15.75" x14ac:dyDescent="0.25">
      <c r="B114" s="50" t="str">
        <f t="shared" si="8"/>
        <v>18/0169</v>
      </c>
      <c r="C114" s="167" t="s">
        <v>265</v>
      </c>
      <c r="D114" s="54">
        <f t="shared" si="11"/>
        <v>0</v>
      </c>
      <c r="F114" t="s">
        <v>249</v>
      </c>
      <c r="G114" s="29" t="s">
        <v>165</v>
      </c>
      <c r="H114" s="29" t="s">
        <v>2015</v>
      </c>
      <c r="I114" s="31"/>
      <c r="J114" s="28"/>
      <c r="K114" t="e">
        <f t="shared" si="9"/>
        <v>#N/A</v>
      </c>
      <c r="L114" s="53" t="str">
        <f t="shared" si="10"/>
        <v/>
      </c>
      <c r="M114" s="49"/>
    </row>
    <row r="115" spans="2:13" ht="15.75" x14ac:dyDescent="0.25">
      <c r="B115" s="50" t="str">
        <f t="shared" si="8"/>
        <v>18/0170</v>
      </c>
      <c r="C115" s="167" t="s">
        <v>266</v>
      </c>
      <c r="D115" s="54">
        <f t="shared" si="11"/>
        <v>0</v>
      </c>
      <c r="F115" t="s">
        <v>249</v>
      </c>
      <c r="G115" s="29" t="s">
        <v>165</v>
      </c>
      <c r="H115" s="29" t="s">
        <v>2017</v>
      </c>
      <c r="I115" s="31"/>
      <c r="J115" s="28"/>
      <c r="K115" t="e">
        <f t="shared" si="9"/>
        <v>#N/A</v>
      </c>
      <c r="L115" s="53" t="str">
        <f t="shared" si="10"/>
        <v/>
      </c>
      <c r="M115" s="49"/>
    </row>
    <row r="116" spans="2:13" ht="15.75" x14ac:dyDescent="0.25">
      <c r="B116" s="50" t="str">
        <f t="shared" si="8"/>
        <v>18/0171</v>
      </c>
      <c r="C116" s="167" t="s">
        <v>267</v>
      </c>
      <c r="D116" s="54">
        <f t="shared" si="11"/>
        <v>0</v>
      </c>
      <c r="F116" t="s">
        <v>249</v>
      </c>
      <c r="G116" s="29" t="s">
        <v>165</v>
      </c>
      <c r="H116" s="29" t="s">
        <v>2019</v>
      </c>
      <c r="I116" s="31"/>
      <c r="J116" s="28"/>
      <c r="K116" t="e">
        <f t="shared" si="9"/>
        <v>#N/A</v>
      </c>
      <c r="L116" s="53" t="str">
        <f t="shared" si="10"/>
        <v/>
      </c>
      <c r="M116" s="49"/>
    </row>
    <row r="117" spans="2:13" ht="16.5" thickBot="1" x14ac:dyDescent="0.3">
      <c r="B117" s="50" t="str">
        <f t="shared" si="8"/>
        <v>18/0172</v>
      </c>
      <c r="C117" s="169" t="s">
        <v>268</v>
      </c>
      <c r="D117" s="172">
        <f t="shared" si="11"/>
        <v>0</v>
      </c>
      <c r="F117" t="s">
        <v>249</v>
      </c>
      <c r="G117" s="29" t="s">
        <v>165</v>
      </c>
      <c r="H117" s="29" t="s">
        <v>2021</v>
      </c>
      <c r="I117" s="31"/>
      <c r="J117" s="28"/>
    </row>
    <row r="118" spans="2:13" ht="16.5" thickBot="1" x14ac:dyDescent="0.3">
      <c r="B118" s="173" t="str">
        <f t="shared" si="8"/>
        <v>17/7001</v>
      </c>
      <c r="C118" s="170" t="s">
        <v>269</v>
      </c>
      <c r="D118" s="174">
        <f t="shared" si="11"/>
        <v>0</v>
      </c>
      <c r="F118" t="s">
        <v>249</v>
      </c>
      <c r="G118" s="29" t="s">
        <v>165</v>
      </c>
      <c r="H118" s="29" t="s">
        <v>2030</v>
      </c>
      <c r="I118" s="31"/>
      <c r="J118" s="28"/>
    </row>
    <row r="119" spans="2:13" ht="15.75" x14ac:dyDescent="0.25">
      <c r="B119" s="53" t="str">
        <f t="shared" si="8"/>
        <v>18/5002</v>
      </c>
      <c r="C119" s="165" t="s">
        <v>159</v>
      </c>
      <c r="D119" s="54">
        <f t="shared" si="11"/>
        <v>0</v>
      </c>
      <c r="F119" t="s">
        <v>249</v>
      </c>
      <c r="G119" s="29" t="s">
        <v>165</v>
      </c>
      <c r="H119" s="29" t="s">
        <v>2032</v>
      </c>
      <c r="I119" s="31"/>
      <c r="J119" s="28"/>
    </row>
    <row r="120" spans="2:13" ht="15.75" x14ac:dyDescent="0.25">
      <c r="B120" s="53" t="str">
        <f t="shared" si="8"/>
        <v>18/5003</v>
      </c>
      <c r="C120" s="165" t="s">
        <v>270</v>
      </c>
      <c r="D120" s="54">
        <f t="shared" si="11"/>
        <v>0</v>
      </c>
      <c r="F120" t="s">
        <v>249</v>
      </c>
      <c r="G120" s="29" t="s">
        <v>165</v>
      </c>
      <c r="H120" s="29" t="s">
        <v>2034</v>
      </c>
      <c r="I120" s="31"/>
      <c r="J120" s="28"/>
    </row>
    <row r="121" spans="2:13" ht="15.75" x14ac:dyDescent="0.25">
      <c r="B121" s="50" t="str">
        <f t="shared" si="8"/>
        <v>18/5006</v>
      </c>
      <c r="C121" s="49" t="s">
        <v>160</v>
      </c>
      <c r="D121" s="54">
        <f t="shared" si="11"/>
        <v>0</v>
      </c>
      <c r="F121" t="s">
        <v>249</v>
      </c>
      <c r="G121" s="29" t="s">
        <v>165</v>
      </c>
      <c r="H121" s="29" t="s">
        <v>2036</v>
      </c>
      <c r="I121" s="31"/>
      <c r="J121" s="28"/>
    </row>
    <row r="122" spans="2:13" ht="15.75" x14ac:dyDescent="0.25">
      <c r="B122" s="161" t="str">
        <f t="shared" si="8"/>
        <v>18/5609</v>
      </c>
      <c r="C122" s="171" t="s">
        <v>247</v>
      </c>
      <c r="D122" s="54">
        <f t="shared" si="11"/>
        <v>0</v>
      </c>
      <c r="F122" t="s">
        <v>249</v>
      </c>
      <c r="G122" s="29" t="s">
        <v>165</v>
      </c>
      <c r="H122" s="29" t="s">
        <v>2038</v>
      </c>
      <c r="I122" s="31"/>
      <c r="J122" s="28"/>
    </row>
    <row r="123" spans="2:13" ht="15.75" x14ac:dyDescent="0.25">
      <c r="B123" s="175" t="str">
        <f t="shared" si="8"/>
        <v>18/5610</v>
      </c>
      <c r="C123" s="176" t="s">
        <v>271</v>
      </c>
      <c r="D123" s="177">
        <f t="shared" si="11"/>
        <v>0</v>
      </c>
      <c r="F123" t="s">
        <v>249</v>
      </c>
      <c r="G123" s="29" t="s">
        <v>165</v>
      </c>
      <c r="H123" s="29" t="s">
        <v>2040</v>
      </c>
      <c r="I123" s="31"/>
      <c r="J123" s="28"/>
    </row>
    <row r="124" spans="2:13" ht="15.75" x14ac:dyDescent="0.25">
      <c r="B124" s="175" t="str">
        <f t="shared" si="8"/>
        <v>18/5611</v>
      </c>
      <c r="C124" s="176" t="s">
        <v>272</v>
      </c>
      <c r="D124" s="177">
        <f t="shared" si="11"/>
        <v>0</v>
      </c>
      <c r="F124" t="s">
        <v>249</v>
      </c>
      <c r="G124" s="29" t="s">
        <v>165</v>
      </c>
      <c r="H124" s="29" t="s">
        <v>2043</v>
      </c>
      <c r="I124" s="31"/>
      <c r="J124" s="28"/>
    </row>
    <row r="125" spans="2:13" ht="15.75" x14ac:dyDescent="0.25">
      <c r="F125" t="s">
        <v>249</v>
      </c>
      <c r="G125" s="29" t="s">
        <v>165</v>
      </c>
      <c r="H125" s="29" t="s">
        <v>2059</v>
      </c>
      <c r="I125" s="31"/>
      <c r="J125" s="28"/>
    </row>
    <row r="126" spans="2:13" ht="15.75" x14ac:dyDescent="0.25">
      <c r="F126" t="s">
        <v>249</v>
      </c>
      <c r="G126" s="29" t="s">
        <v>165</v>
      </c>
      <c r="H126" s="29" t="s">
        <v>2061</v>
      </c>
      <c r="I126" s="31"/>
      <c r="J126" s="28"/>
    </row>
    <row r="127" spans="2:13" ht="15.75" x14ac:dyDescent="0.25">
      <c r="F127" t="s">
        <v>249</v>
      </c>
      <c r="G127" s="29" t="s">
        <v>165</v>
      </c>
      <c r="H127" s="29" t="s">
        <v>2063</v>
      </c>
      <c r="I127" s="31"/>
      <c r="J127" s="28"/>
    </row>
    <row r="128" spans="2:13" ht="15.75" x14ac:dyDescent="0.25">
      <c r="F128" t="s">
        <v>249</v>
      </c>
      <c r="G128" s="29" t="s">
        <v>165</v>
      </c>
      <c r="H128" s="29" t="s">
        <v>2067</v>
      </c>
      <c r="I128" s="31"/>
      <c r="J128" s="28"/>
    </row>
    <row r="129" spans="6:10" ht="15.75" x14ac:dyDescent="0.25">
      <c r="F129" t="s">
        <v>249</v>
      </c>
      <c r="G129" s="29" t="s">
        <v>165</v>
      </c>
      <c r="H129" s="29" t="s">
        <v>2069</v>
      </c>
      <c r="I129" s="31"/>
      <c r="J129" s="28"/>
    </row>
    <row r="130" spans="6:10" ht="15.75" x14ac:dyDescent="0.25">
      <c r="F130" t="s">
        <v>249</v>
      </c>
      <c r="G130" s="29" t="s">
        <v>165</v>
      </c>
      <c r="H130" s="29" t="s">
        <v>2071</v>
      </c>
      <c r="I130" s="31"/>
      <c r="J130" s="28"/>
    </row>
    <row r="131" spans="6:10" ht="15.75" x14ac:dyDescent="0.25">
      <c r="F131" t="s">
        <v>249</v>
      </c>
      <c r="G131" s="29" t="s">
        <v>165</v>
      </c>
      <c r="H131" s="29" t="s">
        <v>2073</v>
      </c>
      <c r="I131" s="31"/>
      <c r="J131" s="28"/>
    </row>
    <row r="132" spans="6:10" ht="15.75" x14ac:dyDescent="0.25">
      <c r="F132" t="s">
        <v>249</v>
      </c>
      <c r="G132" s="29" t="s">
        <v>165</v>
      </c>
      <c r="H132" s="29" t="s">
        <v>2075</v>
      </c>
      <c r="I132" s="31"/>
      <c r="J132" s="28"/>
    </row>
    <row r="133" spans="6:10" ht="15.75" x14ac:dyDescent="0.25">
      <c r="F133" t="s">
        <v>249</v>
      </c>
      <c r="G133" s="29" t="s">
        <v>165</v>
      </c>
      <c r="H133" s="29" t="s">
        <v>2077</v>
      </c>
      <c r="I133" s="31"/>
      <c r="J133" s="28"/>
    </row>
    <row r="134" spans="6:10" ht="15.75" x14ac:dyDescent="0.25">
      <c r="F134" t="s">
        <v>249</v>
      </c>
      <c r="G134" s="29" t="s">
        <v>165</v>
      </c>
      <c r="H134" s="29" t="s">
        <v>2079</v>
      </c>
      <c r="I134" s="31"/>
      <c r="J134" s="28"/>
    </row>
    <row r="135" spans="6:10" ht="15.75" x14ac:dyDescent="0.25">
      <c r="F135" t="s">
        <v>249</v>
      </c>
      <c r="G135" s="29" t="s">
        <v>165</v>
      </c>
      <c r="H135" s="29" t="s">
        <v>2082</v>
      </c>
      <c r="I135" s="31"/>
      <c r="J135" s="28"/>
    </row>
    <row r="136" spans="6:10" ht="15.75" x14ac:dyDescent="0.25">
      <c r="F136" t="s">
        <v>249</v>
      </c>
      <c r="G136" s="29" t="s">
        <v>165</v>
      </c>
      <c r="H136" s="29" t="s">
        <v>2084</v>
      </c>
      <c r="I136" s="31"/>
      <c r="J136" s="28"/>
    </row>
    <row r="137" spans="6:10" ht="15.75" x14ac:dyDescent="0.25">
      <c r="F137" t="s">
        <v>249</v>
      </c>
      <c r="G137" s="29" t="s">
        <v>165</v>
      </c>
      <c r="H137" s="29" t="s">
        <v>2089</v>
      </c>
      <c r="I137" s="31"/>
      <c r="J137" s="28"/>
    </row>
    <row r="138" spans="6:10" ht="15.75" x14ac:dyDescent="0.25">
      <c r="F138" t="s">
        <v>249</v>
      </c>
      <c r="G138" s="29" t="s">
        <v>165</v>
      </c>
      <c r="H138" s="29" t="s">
        <v>2119</v>
      </c>
      <c r="I138" s="31"/>
      <c r="J138" s="28"/>
    </row>
    <row r="139" spans="6:10" ht="15.75" x14ac:dyDescent="0.25">
      <c r="F139" t="s">
        <v>249</v>
      </c>
      <c r="G139" s="29" t="s">
        <v>165</v>
      </c>
      <c r="H139" s="29" t="s">
        <v>2122</v>
      </c>
      <c r="I139" s="31"/>
      <c r="J139" s="28"/>
    </row>
    <row r="140" spans="6:10" ht="15.75" x14ac:dyDescent="0.25">
      <c r="F140" t="s">
        <v>249</v>
      </c>
      <c r="G140" s="29" t="s">
        <v>165</v>
      </c>
      <c r="H140" s="29" t="s">
        <v>2124</v>
      </c>
      <c r="I140" s="31"/>
      <c r="J140" s="28"/>
    </row>
    <row r="141" spans="6:10" ht="15.75" x14ac:dyDescent="0.25">
      <c r="F141" t="s">
        <v>249</v>
      </c>
      <c r="G141" s="29" t="s">
        <v>165</v>
      </c>
      <c r="H141" s="29" t="s">
        <v>2129</v>
      </c>
      <c r="I141" s="31"/>
      <c r="J141" s="28"/>
    </row>
    <row r="142" spans="6:10" ht="15.75" x14ac:dyDescent="0.25">
      <c r="F142" t="s">
        <v>249</v>
      </c>
      <c r="G142" s="29" t="s">
        <v>165</v>
      </c>
      <c r="H142" s="29" t="s">
        <v>2135</v>
      </c>
      <c r="I142" s="31"/>
      <c r="J142" s="28"/>
    </row>
    <row r="143" spans="6:10" ht="15.75" x14ac:dyDescent="0.25">
      <c r="F143" t="s">
        <v>249</v>
      </c>
      <c r="G143" s="29" t="s">
        <v>165</v>
      </c>
      <c r="H143" s="29" t="s">
        <v>2140</v>
      </c>
      <c r="I143" s="31"/>
      <c r="J143" s="28"/>
    </row>
    <row r="144" spans="6:10" ht="15.75" x14ac:dyDescent="0.25">
      <c r="F144" t="s">
        <v>249</v>
      </c>
      <c r="G144" s="29" t="s">
        <v>1953</v>
      </c>
      <c r="H144" s="29" t="s">
        <v>43</v>
      </c>
      <c r="I144" s="31"/>
      <c r="J144" s="28"/>
    </row>
    <row r="145" spans="6:10" ht="15.75" x14ac:dyDescent="0.25">
      <c r="F145" t="s">
        <v>249</v>
      </c>
      <c r="G145" s="29" t="s">
        <v>1953</v>
      </c>
      <c r="H145" s="29" t="s">
        <v>1953</v>
      </c>
      <c r="I145" s="31"/>
      <c r="J145" s="28"/>
    </row>
    <row r="146" spans="6:10" ht="15.75" x14ac:dyDescent="0.25">
      <c r="F146" t="s">
        <v>249</v>
      </c>
      <c r="G146" s="29" t="s">
        <v>1953</v>
      </c>
      <c r="H146" s="29" t="s">
        <v>1726</v>
      </c>
      <c r="I146" s="31"/>
      <c r="J146" s="28"/>
    </row>
    <row r="147" spans="6:10" ht="15.75" x14ac:dyDescent="0.25">
      <c r="F147" t="s">
        <v>249</v>
      </c>
      <c r="G147" s="29" t="s">
        <v>1953</v>
      </c>
      <c r="H147" s="29" t="s">
        <v>1723</v>
      </c>
      <c r="I147" s="31"/>
      <c r="J147" s="28"/>
    </row>
    <row r="148" spans="6:10" ht="15.75" x14ac:dyDescent="0.25">
      <c r="F148" t="s">
        <v>249</v>
      </c>
      <c r="G148" s="29" t="s">
        <v>1953</v>
      </c>
      <c r="H148" s="29" t="s">
        <v>2087</v>
      </c>
      <c r="I148" s="31"/>
      <c r="J148" s="28"/>
    </row>
    <row r="149" spans="6:10" ht="15.75" x14ac:dyDescent="0.25">
      <c r="F149" t="s">
        <v>249</v>
      </c>
      <c r="G149" s="29" t="s">
        <v>1953</v>
      </c>
      <c r="H149" s="29" t="s">
        <v>1830</v>
      </c>
      <c r="I149" s="31"/>
      <c r="J149" s="28"/>
    </row>
    <row r="150" spans="6:10" ht="15.75" x14ac:dyDescent="0.25">
      <c r="F150" t="s">
        <v>249</v>
      </c>
      <c r="G150" s="29" t="s">
        <v>1953</v>
      </c>
      <c r="H150" s="29" t="s">
        <v>1754</v>
      </c>
      <c r="I150" s="31"/>
      <c r="J150" s="28"/>
    </row>
    <row r="151" spans="6:10" ht="15.75" x14ac:dyDescent="0.25">
      <c r="F151" t="s">
        <v>249</v>
      </c>
      <c r="G151" s="29" t="s">
        <v>1953</v>
      </c>
      <c r="H151" s="29" t="s">
        <v>1901</v>
      </c>
      <c r="I151" s="31"/>
      <c r="J151" s="28"/>
    </row>
    <row r="152" spans="6:10" ht="15.75" x14ac:dyDescent="0.25">
      <c r="F152" t="s">
        <v>249</v>
      </c>
      <c r="G152" s="29" t="s">
        <v>1953</v>
      </c>
      <c r="H152" s="29" t="s">
        <v>2085</v>
      </c>
      <c r="I152" s="31"/>
      <c r="J152" s="28"/>
    </row>
    <row r="153" spans="6:10" ht="15.75" x14ac:dyDescent="0.25">
      <c r="F153" t="s">
        <v>249</v>
      </c>
      <c r="G153" s="29" t="s">
        <v>1953</v>
      </c>
      <c r="H153" s="29" t="s">
        <v>1951</v>
      </c>
      <c r="I153" s="31"/>
      <c r="J153" s="28"/>
    </row>
    <row r="154" spans="6:10" ht="15.75" x14ac:dyDescent="0.25">
      <c r="F154" t="s">
        <v>249</v>
      </c>
      <c r="G154" s="29" t="s">
        <v>1953</v>
      </c>
      <c r="H154" s="29" t="s">
        <v>2056</v>
      </c>
      <c r="I154" s="31"/>
      <c r="J154" s="28"/>
    </row>
    <row r="155" spans="6:10" ht="15.75" x14ac:dyDescent="0.25">
      <c r="F155" t="s">
        <v>249</v>
      </c>
      <c r="G155" s="29" t="s">
        <v>1953</v>
      </c>
      <c r="H155" s="29" t="s">
        <v>2131</v>
      </c>
      <c r="I155" s="31"/>
      <c r="J155" s="28"/>
    </row>
    <row r="156" spans="6:10" ht="15.75" x14ac:dyDescent="0.25">
      <c r="F156" t="s">
        <v>249</v>
      </c>
      <c r="G156" s="29" t="s">
        <v>1953</v>
      </c>
      <c r="H156" s="29" t="s">
        <v>2065</v>
      </c>
      <c r="I156" s="31"/>
      <c r="J156" s="28"/>
    </row>
    <row r="157" spans="6:10" ht="15.75" x14ac:dyDescent="0.25">
      <c r="F157" t="s">
        <v>249</v>
      </c>
      <c r="G157" s="29" t="s">
        <v>1953</v>
      </c>
      <c r="H157" s="29" t="s">
        <v>2090</v>
      </c>
      <c r="I157" s="31"/>
      <c r="J157" s="28"/>
    </row>
    <row r="158" spans="6:10" ht="15.75" x14ac:dyDescent="0.25">
      <c r="F158" t="s">
        <v>249</v>
      </c>
      <c r="G158" s="29" t="s">
        <v>1953</v>
      </c>
      <c r="H158" s="29" t="s">
        <v>1960</v>
      </c>
      <c r="I158" s="31"/>
      <c r="J158" s="28"/>
    </row>
    <row r="159" spans="6:10" ht="15.75" x14ac:dyDescent="0.25">
      <c r="F159" t="s">
        <v>249</v>
      </c>
      <c r="G159" s="29" t="s">
        <v>1953</v>
      </c>
      <c r="H159" s="29" t="s">
        <v>2028</v>
      </c>
      <c r="I159" s="31"/>
      <c r="J159" s="28"/>
    </row>
    <row r="160" spans="6:10" ht="15.75" x14ac:dyDescent="0.25">
      <c r="F160" t="s">
        <v>249</v>
      </c>
      <c r="G160" s="29" t="s">
        <v>1953</v>
      </c>
      <c r="H160" s="29" t="s">
        <v>1963</v>
      </c>
      <c r="I160" s="31"/>
      <c r="J160" s="28"/>
    </row>
    <row r="161" spans="6:10" ht="15.75" x14ac:dyDescent="0.25">
      <c r="F161" t="s">
        <v>249</v>
      </c>
      <c r="G161" s="29" t="s">
        <v>1953</v>
      </c>
      <c r="H161" s="29" t="s">
        <v>1965</v>
      </c>
      <c r="I161" s="31"/>
      <c r="J161" s="28"/>
    </row>
    <row r="162" spans="6:10" ht="15.75" x14ac:dyDescent="0.25">
      <c r="F162" t="s">
        <v>249</v>
      </c>
      <c r="G162" s="29" t="s">
        <v>1953</v>
      </c>
      <c r="H162" s="29" t="s">
        <v>1971</v>
      </c>
      <c r="I162" s="31"/>
      <c r="J162" s="28"/>
    </row>
    <row r="163" spans="6:10" ht="15.75" x14ac:dyDescent="0.25">
      <c r="F163" t="s">
        <v>249</v>
      </c>
      <c r="G163" s="29" t="s">
        <v>1953</v>
      </c>
      <c r="H163" s="29" t="s">
        <v>1975</v>
      </c>
      <c r="I163" s="31"/>
      <c r="J163" s="28"/>
    </row>
    <row r="164" spans="6:10" ht="15.75" x14ac:dyDescent="0.25">
      <c r="F164" t="s">
        <v>249</v>
      </c>
      <c r="G164" s="29" t="s">
        <v>1953</v>
      </c>
      <c r="H164" s="29" t="s">
        <v>2113</v>
      </c>
      <c r="I164" s="31"/>
      <c r="J164" s="28"/>
    </row>
    <row r="165" spans="6:10" ht="15.75" x14ac:dyDescent="0.25">
      <c r="F165" t="s">
        <v>249</v>
      </c>
      <c r="G165" s="29" t="s">
        <v>1953</v>
      </c>
      <c r="H165" s="29" t="s">
        <v>1980</v>
      </c>
      <c r="I165" s="31"/>
      <c r="J165" s="28"/>
    </row>
    <row r="166" spans="6:10" ht="15.75" x14ac:dyDescent="0.25">
      <c r="F166" t="s">
        <v>249</v>
      </c>
      <c r="G166" s="29" t="s">
        <v>1953</v>
      </c>
      <c r="H166" s="29" t="s">
        <v>1982</v>
      </c>
      <c r="I166" s="31"/>
      <c r="J166" s="28"/>
    </row>
    <row r="167" spans="6:10" ht="15.75" x14ac:dyDescent="0.25">
      <c r="F167" t="s">
        <v>249</v>
      </c>
      <c r="G167" s="29" t="s">
        <v>1953</v>
      </c>
      <c r="H167" s="29" t="s">
        <v>1987</v>
      </c>
      <c r="I167" s="31"/>
      <c r="J167" s="28"/>
    </row>
    <row r="168" spans="6:10" ht="15.75" x14ac:dyDescent="0.25">
      <c r="F168" t="s">
        <v>249</v>
      </c>
      <c r="G168" s="29" t="s">
        <v>1953</v>
      </c>
      <c r="H168" s="29" t="s">
        <v>1990</v>
      </c>
      <c r="I168" s="31"/>
      <c r="J168" s="28"/>
    </row>
    <row r="169" spans="6:10" ht="15.75" x14ac:dyDescent="0.25">
      <c r="F169" t="s">
        <v>249</v>
      </c>
      <c r="G169" s="29" t="s">
        <v>1953</v>
      </c>
      <c r="H169" s="29" t="s">
        <v>2115</v>
      </c>
      <c r="I169" s="31"/>
      <c r="J169" s="28"/>
    </row>
    <row r="170" spans="6:10" ht="15.75" x14ac:dyDescent="0.25">
      <c r="F170" t="s">
        <v>249</v>
      </c>
      <c r="G170" s="29" t="s">
        <v>1953</v>
      </c>
      <c r="H170" s="29" t="s">
        <v>1992</v>
      </c>
      <c r="I170" s="31"/>
      <c r="J170" s="28"/>
    </row>
    <row r="171" spans="6:10" ht="15.75" x14ac:dyDescent="0.25">
      <c r="F171" t="s">
        <v>249</v>
      </c>
      <c r="G171" s="29" t="s">
        <v>1953</v>
      </c>
      <c r="H171" s="29" t="s">
        <v>1997</v>
      </c>
      <c r="I171" s="31"/>
      <c r="J171" s="28"/>
    </row>
    <row r="172" spans="6:10" ht="15.75" x14ac:dyDescent="0.25">
      <c r="F172" t="s">
        <v>249</v>
      </c>
      <c r="G172" s="29" t="s">
        <v>1953</v>
      </c>
      <c r="H172" s="29" t="s">
        <v>2000</v>
      </c>
      <c r="I172" s="31"/>
      <c r="J172" s="28"/>
    </row>
    <row r="173" spans="6:10" ht="15.75" x14ac:dyDescent="0.25">
      <c r="F173" t="s">
        <v>249</v>
      </c>
      <c r="G173" s="29" t="s">
        <v>1953</v>
      </c>
      <c r="H173" s="29" t="s">
        <v>2002</v>
      </c>
      <c r="I173" s="31"/>
      <c r="J173" s="28"/>
    </row>
    <row r="174" spans="6:10" ht="15.75" x14ac:dyDescent="0.25">
      <c r="F174" t="s">
        <v>249</v>
      </c>
      <c r="G174" s="29" t="s">
        <v>1953</v>
      </c>
      <c r="H174" s="29" t="s">
        <v>2004</v>
      </c>
      <c r="I174" s="31"/>
      <c r="J174" s="28"/>
    </row>
    <row r="175" spans="6:10" ht="15.75" x14ac:dyDescent="0.25">
      <c r="F175" t="s">
        <v>249</v>
      </c>
      <c r="G175" s="29" t="s">
        <v>1953</v>
      </c>
      <c r="H175" s="29" t="s">
        <v>2006</v>
      </c>
      <c r="I175" s="31"/>
      <c r="J175" s="28"/>
    </row>
    <row r="176" spans="6:10" ht="15.75" x14ac:dyDescent="0.25">
      <c r="F176" t="s">
        <v>249</v>
      </c>
      <c r="G176" s="29" t="s">
        <v>1953</v>
      </c>
      <c r="H176" s="29" t="s">
        <v>2133</v>
      </c>
      <c r="I176" s="31"/>
      <c r="J176" s="28"/>
    </row>
    <row r="177" spans="6:10" ht="15.75" x14ac:dyDescent="0.25">
      <c r="F177" t="s">
        <v>249</v>
      </c>
      <c r="G177" s="29" t="s">
        <v>1953</v>
      </c>
      <c r="H177" s="29" t="s">
        <v>2137</v>
      </c>
      <c r="I177" s="31"/>
      <c r="J177" s="28"/>
    </row>
    <row r="178" spans="6:10" ht="15.75" x14ac:dyDescent="0.25">
      <c r="F178" t="s">
        <v>249</v>
      </c>
      <c r="G178" s="29" t="s">
        <v>1953</v>
      </c>
      <c r="H178" s="29" t="s">
        <v>2015</v>
      </c>
      <c r="I178" s="31"/>
      <c r="J178" s="28"/>
    </row>
    <row r="179" spans="6:10" ht="15.75" x14ac:dyDescent="0.25">
      <c r="F179" t="s">
        <v>249</v>
      </c>
      <c r="G179" s="29" t="s">
        <v>1953</v>
      </c>
      <c r="H179" s="29" t="s">
        <v>2017</v>
      </c>
      <c r="I179" s="31"/>
      <c r="J179" s="28"/>
    </row>
    <row r="180" spans="6:10" ht="15.75" x14ac:dyDescent="0.25">
      <c r="F180" t="s">
        <v>249</v>
      </c>
      <c r="G180" s="29" t="s">
        <v>1953</v>
      </c>
      <c r="H180" s="29" t="s">
        <v>2019</v>
      </c>
      <c r="I180" s="31"/>
      <c r="J180" s="28"/>
    </row>
    <row r="181" spans="6:10" ht="15.75" x14ac:dyDescent="0.25">
      <c r="F181" t="s">
        <v>249</v>
      </c>
      <c r="G181" s="29" t="s">
        <v>1953</v>
      </c>
      <c r="H181" s="29" t="s">
        <v>2021</v>
      </c>
      <c r="I181" s="31"/>
      <c r="J181" s="28"/>
    </row>
    <row r="182" spans="6:10" ht="15.75" x14ac:dyDescent="0.25">
      <c r="F182" t="s">
        <v>249</v>
      </c>
      <c r="G182" s="29" t="s">
        <v>1953</v>
      </c>
      <c r="H182" s="29" t="s">
        <v>2030</v>
      </c>
      <c r="I182" s="31"/>
      <c r="J182" s="28"/>
    </row>
    <row r="183" spans="6:10" ht="15.75" x14ac:dyDescent="0.25">
      <c r="F183" t="s">
        <v>249</v>
      </c>
      <c r="G183" s="29" t="s">
        <v>1953</v>
      </c>
      <c r="H183" s="29" t="s">
        <v>2032</v>
      </c>
      <c r="I183" s="31"/>
      <c r="J183" s="28"/>
    </row>
    <row r="184" spans="6:10" ht="15.75" x14ac:dyDescent="0.25">
      <c r="F184" t="s">
        <v>249</v>
      </c>
      <c r="G184" s="29" t="s">
        <v>1953</v>
      </c>
      <c r="H184" s="29" t="s">
        <v>2034</v>
      </c>
      <c r="I184" s="31"/>
      <c r="J184" s="28"/>
    </row>
    <row r="185" spans="6:10" ht="15.75" x14ac:dyDescent="0.25">
      <c r="F185" t="s">
        <v>249</v>
      </c>
      <c r="G185" s="29" t="s">
        <v>1953</v>
      </c>
      <c r="H185" s="29" t="s">
        <v>2036</v>
      </c>
      <c r="I185" s="31"/>
      <c r="J185" s="28"/>
    </row>
    <row r="186" spans="6:10" ht="15.75" x14ac:dyDescent="0.25">
      <c r="F186" t="s">
        <v>249</v>
      </c>
      <c r="G186" s="29" t="s">
        <v>1953</v>
      </c>
      <c r="H186" s="29" t="s">
        <v>2038</v>
      </c>
      <c r="I186" s="31"/>
      <c r="J186" s="28"/>
    </row>
    <row r="187" spans="6:10" ht="15.75" x14ac:dyDescent="0.25">
      <c r="F187" t="s">
        <v>249</v>
      </c>
      <c r="G187" s="29" t="s">
        <v>1953</v>
      </c>
      <c r="H187" s="29" t="s">
        <v>2040</v>
      </c>
      <c r="I187" s="31"/>
      <c r="J187" s="28"/>
    </row>
    <row r="188" spans="6:10" ht="15.75" x14ac:dyDescent="0.25">
      <c r="F188" t="s">
        <v>249</v>
      </c>
      <c r="G188" s="29" t="s">
        <v>1953</v>
      </c>
      <c r="H188" s="29" t="s">
        <v>2043</v>
      </c>
      <c r="I188" s="31"/>
      <c r="J188" s="28"/>
    </row>
    <row r="189" spans="6:10" ht="15.75" x14ac:dyDescent="0.25">
      <c r="F189" t="s">
        <v>249</v>
      </c>
      <c r="G189" s="29" t="s">
        <v>1953</v>
      </c>
      <c r="H189" s="29" t="s">
        <v>2059</v>
      </c>
      <c r="I189" s="31"/>
      <c r="J189" s="28"/>
    </row>
    <row r="190" spans="6:10" ht="15.75" x14ac:dyDescent="0.25">
      <c r="F190" t="s">
        <v>249</v>
      </c>
      <c r="G190" s="29" t="s">
        <v>1953</v>
      </c>
      <c r="H190" s="29" t="s">
        <v>2061</v>
      </c>
      <c r="I190" s="31"/>
      <c r="J190" s="28"/>
    </row>
    <row r="191" spans="6:10" ht="15.75" x14ac:dyDescent="0.25">
      <c r="F191" t="s">
        <v>249</v>
      </c>
      <c r="G191" s="29" t="s">
        <v>1953</v>
      </c>
      <c r="H191" s="29" t="s">
        <v>2063</v>
      </c>
      <c r="I191" s="31"/>
      <c r="J191" s="28"/>
    </row>
    <row r="192" spans="6:10" ht="15.75" x14ac:dyDescent="0.25">
      <c r="F192" t="s">
        <v>249</v>
      </c>
      <c r="G192" s="29" t="s">
        <v>1953</v>
      </c>
      <c r="H192" s="29" t="s">
        <v>2067</v>
      </c>
      <c r="I192" s="31"/>
      <c r="J192" s="28"/>
    </row>
    <row r="193" spans="6:10" ht="15.75" x14ac:dyDescent="0.25">
      <c r="F193" t="s">
        <v>249</v>
      </c>
      <c r="G193" s="29" t="s">
        <v>1953</v>
      </c>
      <c r="H193" s="29" t="s">
        <v>2069</v>
      </c>
      <c r="I193" s="31"/>
      <c r="J193" s="28"/>
    </row>
    <row r="194" spans="6:10" ht="15.75" x14ac:dyDescent="0.25">
      <c r="F194" t="s">
        <v>249</v>
      </c>
      <c r="G194" s="29" t="s">
        <v>1953</v>
      </c>
      <c r="H194" s="29" t="s">
        <v>2071</v>
      </c>
      <c r="I194" s="31"/>
      <c r="J194" s="28"/>
    </row>
    <row r="195" spans="6:10" ht="15.75" x14ac:dyDescent="0.25">
      <c r="F195" t="s">
        <v>249</v>
      </c>
      <c r="G195" s="29" t="s">
        <v>1953</v>
      </c>
      <c r="H195" s="29" t="s">
        <v>2073</v>
      </c>
      <c r="I195" s="31"/>
      <c r="J195" s="28"/>
    </row>
    <row r="196" spans="6:10" ht="15.75" x14ac:dyDescent="0.25">
      <c r="F196" t="s">
        <v>249</v>
      </c>
      <c r="G196" s="29" t="s">
        <v>1953</v>
      </c>
      <c r="H196" s="29" t="s">
        <v>2075</v>
      </c>
      <c r="I196" s="31"/>
      <c r="J196" s="28"/>
    </row>
    <row r="197" spans="6:10" ht="15.75" x14ac:dyDescent="0.25">
      <c r="F197" t="s">
        <v>249</v>
      </c>
      <c r="G197" s="29" t="s">
        <v>1953</v>
      </c>
      <c r="H197" s="29" t="s">
        <v>2077</v>
      </c>
      <c r="I197" s="31"/>
      <c r="J197" s="28"/>
    </row>
    <row r="198" spans="6:10" ht="15.75" x14ac:dyDescent="0.25">
      <c r="F198" t="s">
        <v>249</v>
      </c>
      <c r="G198" s="29" t="s">
        <v>1953</v>
      </c>
      <c r="H198" s="29" t="s">
        <v>2079</v>
      </c>
      <c r="I198" s="31"/>
      <c r="J198" s="28"/>
    </row>
    <row r="199" spans="6:10" ht="15.75" x14ac:dyDescent="0.25">
      <c r="F199" t="s">
        <v>249</v>
      </c>
      <c r="G199" s="29" t="s">
        <v>1953</v>
      </c>
      <c r="H199" s="29" t="s">
        <v>2082</v>
      </c>
      <c r="I199" s="31"/>
      <c r="J199" s="28"/>
    </row>
    <row r="200" spans="6:10" ht="15.75" x14ac:dyDescent="0.25">
      <c r="F200" t="s">
        <v>249</v>
      </c>
      <c r="G200" s="29" t="s">
        <v>1953</v>
      </c>
      <c r="H200" s="29" t="s">
        <v>2084</v>
      </c>
      <c r="I200" s="31"/>
      <c r="J200" s="28"/>
    </row>
    <row r="201" spans="6:10" ht="15.75" x14ac:dyDescent="0.25">
      <c r="F201" t="s">
        <v>249</v>
      </c>
      <c r="G201" s="29" t="s">
        <v>1953</v>
      </c>
      <c r="H201" s="29" t="s">
        <v>2089</v>
      </c>
      <c r="I201" s="31"/>
      <c r="J201" s="28"/>
    </row>
    <row r="202" spans="6:10" ht="15.75" x14ac:dyDescent="0.25">
      <c r="F202" t="s">
        <v>249</v>
      </c>
      <c r="G202" s="29" t="s">
        <v>1953</v>
      </c>
      <c r="H202" s="29" t="s">
        <v>2119</v>
      </c>
      <c r="I202" s="31"/>
      <c r="J202" s="28"/>
    </row>
    <row r="203" spans="6:10" ht="15.75" x14ac:dyDescent="0.25">
      <c r="F203" t="s">
        <v>249</v>
      </c>
      <c r="G203" s="29" t="s">
        <v>1953</v>
      </c>
      <c r="H203" s="29" t="s">
        <v>2122</v>
      </c>
      <c r="I203" s="31"/>
      <c r="J203" s="28"/>
    </row>
    <row r="204" spans="6:10" ht="15.75" x14ac:dyDescent="0.25">
      <c r="F204" t="s">
        <v>249</v>
      </c>
      <c r="G204" s="29" t="s">
        <v>1953</v>
      </c>
      <c r="H204" s="29" t="s">
        <v>2124</v>
      </c>
      <c r="I204" s="31"/>
      <c r="J204" s="28"/>
    </row>
    <row r="205" spans="6:10" ht="15.75" x14ac:dyDescent="0.25">
      <c r="F205" t="s">
        <v>249</v>
      </c>
      <c r="G205" s="29" t="s">
        <v>1953</v>
      </c>
      <c r="H205" s="29" t="s">
        <v>2129</v>
      </c>
      <c r="I205" s="31"/>
      <c r="J205" s="28"/>
    </row>
    <row r="206" spans="6:10" ht="15.75" x14ac:dyDescent="0.25">
      <c r="F206" t="s">
        <v>249</v>
      </c>
      <c r="G206" s="29" t="s">
        <v>1953</v>
      </c>
      <c r="H206" s="29" t="s">
        <v>2135</v>
      </c>
      <c r="I206" s="31"/>
      <c r="J206" s="28"/>
    </row>
    <row r="207" spans="6:10" ht="15.75" x14ac:dyDescent="0.25">
      <c r="F207" t="s">
        <v>249</v>
      </c>
      <c r="G207" s="29" t="s">
        <v>1953</v>
      </c>
      <c r="H207" s="29" t="s">
        <v>2140</v>
      </c>
      <c r="I207" s="31"/>
      <c r="J207" s="28"/>
    </row>
    <row r="208" spans="6:10" ht="15.75" x14ac:dyDescent="0.25">
      <c r="F208" t="s">
        <v>249</v>
      </c>
      <c r="G208" s="29" t="s">
        <v>2141</v>
      </c>
      <c r="H208" s="29" t="s">
        <v>43</v>
      </c>
      <c r="I208" s="31"/>
      <c r="J208" s="28"/>
    </row>
    <row r="209" spans="6:10" ht="15.75" x14ac:dyDescent="0.25">
      <c r="F209" t="s">
        <v>249</v>
      </c>
      <c r="G209" s="29" t="s">
        <v>2141</v>
      </c>
      <c r="H209" s="29" t="s">
        <v>1953</v>
      </c>
      <c r="I209" s="31"/>
      <c r="J209" s="28"/>
    </row>
    <row r="210" spans="6:10" ht="15.75" x14ac:dyDescent="0.25">
      <c r="F210" t="s">
        <v>249</v>
      </c>
      <c r="G210" s="29" t="s">
        <v>2141</v>
      </c>
      <c r="H210" s="29" t="s">
        <v>1726</v>
      </c>
      <c r="I210" s="31"/>
      <c r="J210" s="28"/>
    </row>
    <row r="211" spans="6:10" ht="15.75" x14ac:dyDescent="0.25">
      <c r="F211" t="s">
        <v>249</v>
      </c>
      <c r="G211" s="29" t="s">
        <v>2141</v>
      </c>
      <c r="H211" s="29" t="s">
        <v>1723</v>
      </c>
      <c r="I211" s="31"/>
      <c r="J211" s="28"/>
    </row>
    <row r="212" spans="6:10" ht="15.75" x14ac:dyDescent="0.25">
      <c r="F212" t="s">
        <v>249</v>
      </c>
      <c r="G212" s="29" t="s">
        <v>2141</v>
      </c>
      <c r="H212" s="29" t="s">
        <v>2087</v>
      </c>
      <c r="I212" s="31"/>
      <c r="J212" s="28"/>
    </row>
    <row r="213" spans="6:10" ht="15.75" x14ac:dyDescent="0.25">
      <c r="F213" t="s">
        <v>249</v>
      </c>
      <c r="G213" s="29" t="s">
        <v>2141</v>
      </c>
      <c r="H213" s="29" t="s">
        <v>1830</v>
      </c>
      <c r="I213" s="31"/>
      <c r="J213" s="28"/>
    </row>
    <row r="214" spans="6:10" ht="15.75" x14ac:dyDescent="0.25">
      <c r="F214" t="s">
        <v>249</v>
      </c>
      <c r="G214" s="29" t="s">
        <v>2141</v>
      </c>
      <c r="H214" s="29" t="s">
        <v>1754</v>
      </c>
      <c r="I214" s="31"/>
      <c r="J214" s="28"/>
    </row>
    <row r="215" spans="6:10" ht="15.75" x14ac:dyDescent="0.25">
      <c r="F215" t="s">
        <v>249</v>
      </c>
      <c r="G215" s="29" t="s">
        <v>2141</v>
      </c>
      <c r="H215" s="29" t="s">
        <v>1901</v>
      </c>
      <c r="I215" s="31"/>
      <c r="J215" s="28"/>
    </row>
    <row r="216" spans="6:10" ht="15.75" x14ac:dyDescent="0.25">
      <c r="F216" t="s">
        <v>249</v>
      </c>
      <c r="G216" s="29" t="s">
        <v>2141</v>
      </c>
      <c r="H216" s="29" t="s">
        <v>2085</v>
      </c>
      <c r="I216" s="31"/>
      <c r="J216" s="28"/>
    </row>
    <row r="217" spans="6:10" ht="15.75" x14ac:dyDescent="0.25">
      <c r="F217" t="s">
        <v>249</v>
      </c>
      <c r="G217" s="29" t="s">
        <v>2141</v>
      </c>
      <c r="H217" s="29" t="s">
        <v>1951</v>
      </c>
      <c r="I217" s="31"/>
      <c r="J217" s="28"/>
    </row>
    <row r="218" spans="6:10" ht="15.75" x14ac:dyDescent="0.25">
      <c r="F218" t="s">
        <v>249</v>
      </c>
      <c r="G218" s="29" t="s">
        <v>2141</v>
      </c>
      <c r="H218" s="29" t="s">
        <v>2056</v>
      </c>
      <c r="I218" s="31"/>
      <c r="J218" s="28"/>
    </row>
    <row r="219" spans="6:10" ht="15.75" x14ac:dyDescent="0.25">
      <c r="F219" t="s">
        <v>249</v>
      </c>
      <c r="G219" s="29" t="s">
        <v>2141</v>
      </c>
      <c r="H219" s="29" t="s">
        <v>2131</v>
      </c>
      <c r="I219" s="31"/>
      <c r="J219" s="28"/>
    </row>
    <row r="220" spans="6:10" ht="15.75" x14ac:dyDescent="0.25">
      <c r="F220" t="s">
        <v>249</v>
      </c>
      <c r="G220" s="29" t="s">
        <v>2141</v>
      </c>
      <c r="H220" s="29" t="s">
        <v>2065</v>
      </c>
      <c r="I220" s="31"/>
      <c r="J220" s="28"/>
    </row>
    <row r="221" spans="6:10" ht="15.75" x14ac:dyDescent="0.25">
      <c r="F221" t="s">
        <v>249</v>
      </c>
      <c r="G221" s="29" t="s">
        <v>2141</v>
      </c>
      <c r="H221" s="29" t="s">
        <v>2090</v>
      </c>
      <c r="I221" s="31"/>
      <c r="J221" s="28"/>
    </row>
    <row r="222" spans="6:10" ht="15.75" x14ac:dyDescent="0.25">
      <c r="F222" t="s">
        <v>249</v>
      </c>
      <c r="G222" s="29" t="s">
        <v>2141</v>
      </c>
      <c r="H222" s="29" t="s">
        <v>1960</v>
      </c>
      <c r="I222" s="31"/>
      <c r="J222" s="28"/>
    </row>
    <row r="223" spans="6:10" ht="15.75" x14ac:dyDescent="0.25">
      <c r="F223" t="s">
        <v>249</v>
      </c>
      <c r="G223" s="29" t="s">
        <v>2141</v>
      </c>
      <c r="H223" s="29" t="s">
        <v>2028</v>
      </c>
      <c r="I223" s="31"/>
      <c r="J223" s="28"/>
    </row>
    <row r="224" spans="6:10" ht="15.75" x14ac:dyDescent="0.25">
      <c r="F224" t="s">
        <v>249</v>
      </c>
      <c r="G224" s="29" t="s">
        <v>2141</v>
      </c>
      <c r="H224" s="29" t="s">
        <v>1963</v>
      </c>
      <c r="I224" s="31"/>
      <c r="J224" s="28"/>
    </row>
    <row r="225" spans="6:10" ht="15.75" x14ac:dyDescent="0.25">
      <c r="F225" t="s">
        <v>249</v>
      </c>
      <c r="G225" s="29" t="s">
        <v>2141</v>
      </c>
      <c r="H225" s="29" t="s">
        <v>1965</v>
      </c>
      <c r="I225" s="31"/>
      <c r="J225" s="28"/>
    </row>
    <row r="226" spans="6:10" ht="15.75" x14ac:dyDescent="0.25">
      <c r="F226" t="s">
        <v>249</v>
      </c>
      <c r="G226" s="29" t="s">
        <v>2141</v>
      </c>
      <c r="H226" s="29" t="s">
        <v>1971</v>
      </c>
      <c r="I226" s="31"/>
      <c r="J226" s="28"/>
    </row>
    <row r="227" spans="6:10" ht="15.75" x14ac:dyDescent="0.25">
      <c r="F227" t="s">
        <v>249</v>
      </c>
      <c r="G227" s="29" t="s">
        <v>2141</v>
      </c>
      <c r="H227" s="29" t="s">
        <v>1975</v>
      </c>
      <c r="I227" s="31"/>
      <c r="J227" s="28"/>
    </row>
    <row r="228" spans="6:10" ht="15.75" x14ac:dyDescent="0.25">
      <c r="F228" t="s">
        <v>249</v>
      </c>
      <c r="G228" s="29" t="s">
        <v>2141</v>
      </c>
      <c r="H228" s="29" t="s">
        <v>2113</v>
      </c>
      <c r="I228" s="31"/>
      <c r="J228" s="28"/>
    </row>
    <row r="229" spans="6:10" ht="15.75" x14ac:dyDescent="0.25">
      <c r="F229" t="s">
        <v>249</v>
      </c>
      <c r="G229" s="29" t="s">
        <v>2141</v>
      </c>
      <c r="H229" s="29" t="s">
        <v>1980</v>
      </c>
      <c r="I229" s="31"/>
      <c r="J229" s="28"/>
    </row>
    <row r="230" spans="6:10" ht="15.75" x14ac:dyDescent="0.25">
      <c r="F230" t="s">
        <v>249</v>
      </c>
      <c r="G230" s="29" t="s">
        <v>2141</v>
      </c>
      <c r="H230" s="29" t="s">
        <v>1982</v>
      </c>
      <c r="I230" s="31"/>
      <c r="J230" s="28"/>
    </row>
    <row r="231" spans="6:10" ht="15.75" x14ac:dyDescent="0.25">
      <c r="F231" t="s">
        <v>249</v>
      </c>
      <c r="G231" s="29" t="s">
        <v>2141</v>
      </c>
      <c r="H231" s="29" t="s">
        <v>1987</v>
      </c>
      <c r="I231" s="31"/>
      <c r="J231" s="28"/>
    </row>
    <row r="232" spans="6:10" ht="15.75" x14ac:dyDescent="0.25">
      <c r="F232" t="s">
        <v>249</v>
      </c>
      <c r="G232" s="29" t="s">
        <v>2141</v>
      </c>
      <c r="H232" s="29" t="s">
        <v>1990</v>
      </c>
      <c r="I232" s="31"/>
      <c r="J232" s="28"/>
    </row>
    <row r="233" spans="6:10" ht="15.75" x14ac:dyDescent="0.25">
      <c r="F233" t="s">
        <v>249</v>
      </c>
      <c r="G233" s="29" t="s">
        <v>2141</v>
      </c>
      <c r="H233" s="29" t="s">
        <v>2115</v>
      </c>
      <c r="I233" s="31"/>
      <c r="J233" s="28"/>
    </row>
    <row r="234" spans="6:10" ht="15.75" x14ac:dyDescent="0.25">
      <c r="F234" t="s">
        <v>249</v>
      </c>
      <c r="G234" s="29" t="s">
        <v>2141</v>
      </c>
      <c r="H234" s="29" t="s">
        <v>1992</v>
      </c>
      <c r="I234" s="31"/>
      <c r="J234" s="28"/>
    </row>
    <row r="235" spans="6:10" ht="15.75" x14ac:dyDescent="0.25">
      <c r="F235" t="s">
        <v>249</v>
      </c>
      <c r="G235" s="29" t="s">
        <v>2141</v>
      </c>
      <c r="H235" s="29" t="s">
        <v>1997</v>
      </c>
      <c r="I235" s="31"/>
      <c r="J235" s="28"/>
    </row>
    <row r="236" spans="6:10" ht="15.75" x14ac:dyDescent="0.25">
      <c r="F236" t="s">
        <v>249</v>
      </c>
      <c r="G236" s="29" t="s">
        <v>2141</v>
      </c>
      <c r="H236" s="29" t="s">
        <v>2000</v>
      </c>
      <c r="I236" s="31"/>
      <c r="J236" s="28"/>
    </row>
    <row r="237" spans="6:10" ht="15.75" x14ac:dyDescent="0.25">
      <c r="F237" t="s">
        <v>249</v>
      </c>
      <c r="G237" s="29" t="s">
        <v>2141</v>
      </c>
      <c r="H237" s="29" t="s">
        <v>2002</v>
      </c>
      <c r="I237" s="31"/>
      <c r="J237" s="28"/>
    </row>
    <row r="238" spans="6:10" ht="15.75" x14ac:dyDescent="0.25">
      <c r="F238" t="s">
        <v>249</v>
      </c>
      <c r="G238" s="29" t="s">
        <v>2141</v>
      </c>
      <c r="H238" s="29" t="s">
        <v>2004</v>
      </c>
      <c r="I238" s="31"/>
      <c r="J238" s="28"/>
    </row>
    <row r="239" spans="6:10" ht="15.75" x14ac:dyDescent="0.25">
      <c r="F239" t="s">
        <v>249</v>
      </c>
      <c r="G239" s="29" t="s">
        <v>2141</v>
      </c>
      <c r="H239" s="29" t="s">
        <v>2006</v>
      </c>
      <c r="I239" s="31"/>
      <c r="J239" s="28"/>
    </row>
    <row r="240" spans="6:10" ht="15.75" x14ac:dyDescent="0.25">
      <c r="F240" t="s">
        <v>249</v>
      </c>
      <c r="G240" s="29" t="s">
        <v>2141</v>
      </c>
      <c r="H240" s="29" t="s">
        <v>2133</v>
      </c>
      <c r="I240" s="31"/>
      <c r="J240" s="28"/>
    </row>
    <row r="241" spans="6:10" ht="15.75" x14ac:dyDescent="0.25">
      <c r="F241" t="s">
        <v>249</v>
      </c>
      <c r="G241" s="29" t="s">
        <v>2141</v>
      </c>
      <c r="H241" s="29" t="s">
        <v>2137</v>
      </c>
      <c r="I241" s="31"/>
      <c r="J241" s="28"/>
    </row>
    <row r="242" spans="6:10" ht="15.75" x14ac:dyDescent="0.25">
      <c r="F242" t="s">
        <v>249</v>
      </c>
      <c r="G242" s="29" t="s">
        <v>2141</v>
      </c>
      <c r="H242" s="29" t="s">
        <v>2015</v>
      </c>
      <c r="I242" s="31"/>
      <c r="J242" s="28"/>
    </row>
    <row r="243" spans="6:10" ht="15.75" x14ac:dyDescent="0.25">
      <c r="F243" t="s">
        <v>249</v>
      </c>
      <c r="G243" s="29" t="s">
        <v>2141</v>
      </c>
      <c r="H243" s="29" t="s">
        <v>2017</v>
      </c>
      <c r="I243" s="31"/>
      <c r="J243" s="28"/>
    </row>
    <row r="244" spans="6:10" ht="15.75" x14ac:dyDescent="0.25">
      <c r="F244" t="s">
        <v>249</v>
      </c>
      <c r="G244" s="29" t="s">
        <v>2141</v>
      </c>
      <c r="H244" s="29" t="s">
        <v>2019</v>
      </c>
      <c r="I244" s="31"/>
      <c r="J244" s="28"/>
    </row>
    <row r="245" spans="6:10" ht="15.75" x14ac:dyDescent="0.25">
      <c r="F245" t="s">
        <v>249</v>
      </c>
      <c r="G245" s="29" t="s">
        <v>2141</v>
      </c>
      <c r="H245" s="29" t="s">
        <v>2021</v>
      </c>
      <c r="I245" s="31"/>
      <c r="J245" s="28"/>
    </row>
    <row r="246" spans="6:10" ht="15.75" x14ac:dyDescent="0.25">
      <c r="F246" t="s">
        <v>249</v>
      </c>
      <c r="G246" s="29" t="s">
        <v>2141</v>
      </c>
      <c r="H246" s="29" t="s">
        <v>2030</v>
      </c>
      <c r="I246" s="31"/>
      <c r="J246" s="28"/>
    </row>
    <row r="247" spans="6:10" ht="15.75" x14ac:dyDescent="0.25">
      <c r="F247" t="s">
        <v>249</v>
      </c>
      <c r="G247" s="29" t="s">
        <v>2141</v>
      </c>
      <c r="H247" s="29" t="s">
        <v>2032</v>
      </c>
      <c r="I247" s="31"/>
      <c r="J247" s="28"/>
    </row>
    <row r="248" spans="6:10" ht="15.75" x14ac:dyDescent="0.25">
      <c r="F248" t="s">
        <v>249</v>
      </c>
      <c r="G248" s="29" t="s">
        <v>2141</v>
      </c>
      <c r="H248" s="29" t="s">
        <v>2034</v>
      </c>
      <c r="I248" s="31"/>
      <c r="J248" s="28"/>
    </row>
    <row r="249" spans="6:10" ht="15.75" x14ac:dyDescent="0.25">
      <c r="F249" t="s">
        <v>249</v>
      </c>
      <c r="G249" s="29" t="s">
        <v>2141</v>
      </c>
      <c r="H249" s="29" t="s">
        <v>2036</v>
      </c>
      <c r="I249" s="31"/>
      <c r="J249" s="28"/>
    </row>
    <row r="250" spans="6:10" ht="15.75" x14ac:dyDescent="0.25">
      <c r="F250" t="s">
        <v>249</v>
      </c>
      <c r="G250" s="29" t="s">
        <v>2141</v>
      </c>
      <c r="H250" s="29" t="s">
        <v>2038</v>
      </c>
      <c r="I250" s="31"/>
      <c r="J250" s="28"/>
    </row>
    <row r="251" spans="6:10" ht="15.75" x14ac:dyDescent="0.25">
      <c r="F251" t="s">
        <v>249</v>
      </c>
      <c r="G251" s="29" t="s">
        <v>2141</v>
      </c>
      <c r="H251" s="29" t="s">
        <v>2040</v>
      </c>
      <c r="I251" s="31"/>
      <c r="J251" s="28"/>
    </row>
    <row r="252" spans="6:10" ht="15.75" x14ac:dyDescent="0.25">
      <c r="F252" t="s">
        <v>249</v>
      </c>
      <c r="G252" s="29" t="s">
        <v>2141</v>
      </c>
      <c r="H252" s="29" t="s">
        <v>2043</v>
      </c>
      <c r="I252" s="31"/>
      <c r="J252" s="28"/>
    </row>
    <row r="253" spans="6:10" ht="15.75" x14ac:dyDescent="0.25">
      <c r="F253" t="s">
        <v>249</v>
      </c>
      <c r="G253" s="29" t="s">
        <v>2141</v>
      </c>
      <c r="H253" s="29" t="s">
        <v>2059</v>
      </c>
      <c r="I253" s="31"/>
      <c r="J253" s="28"/>
    </row>
    <row r="254" spans="6:10" ht="15.75" x14ac:dyDescent="0.25">
      <c r="F254" t="s">
        <v>249</v>
      </c>
      <c r="G254" s="29" t="s">
        <v>2141</v>
      </c>
      <c r="H254" s="29" t="s">
        <v>2061</v>
      </c>
      <c r="I254" s="31"/>
      <c r="J254" s="28"/>
    </row>
    <row r="255" spans="6:10" ht="15.75" x14ac:dyDescent="0.25">
      <c r="F255" t="s">
        <v>249</v>
      </c>
      <c r="G255" s="29" t="s">
        <v>2141</v>
      </c>
      <c r="H255" s="29" t="s">
        <v>2063</v>
      </c>
      <c r="I255" s="31"/>
      <c r="J255" s="28"/>
    </row>
    <row r="256" spans="6:10" ht="15.75" x14ac:dyDescent="0.25">
      <c r="F256" t="s">
        <v>249</v>
      </c>
      <c r="G256" s="29" t="s">
        <v>2141</v>
      </c>
      <c r="H256" s="29" t="s">
        <v>2067</v>
      </c>
      <c r="I256" s="31"/>
      <c r="J256" s="28"/>
    </row>
    <row r="257" spans="6:10" ht="15.75" x14ac:dyDescent="0.25">
      <c r="F257" t="s">
        <v>249</v>
      </c>
      <c r="G257" s="29" t="s">
        <v>2141</v>
      </c>
      <c r="H257" s="29" t="s">
        <v>2069</v>
      </c>
      <c r="I257" s="31"/>
      <c r="J257" s="28"/>
    </row>
    <row r="258" spans="6:10" ht="15.75" x14ac:dyDescent="0.25">
      <c r="F258" t="s">
        <v>249</v>
      </c>
      <c r="G258" s="29" t="s">
        <v>2141</v>
      </c>
      <c r="H258" s="29" t="s">
        <v>2071</v>
      </c>
      <c r="I258" s="31"/>
      <c r="J258" s="28"/>
    </row>
    <row r="259" spans="6:10" ht="15.75" x14ac:dyDescent="0.25">
      <c r="F259" t="s">
        <v>249</v>
      </c>
      <c r="G259" s="29" t="s">
        <v>2141</v>
      </c>
      <c r="H259" s="29" t="s">
        <v>2073</v>
      </c>
      <c r="I259" s="31"/>
      <c r="J259" s="28"/>
    </row>
    <row r="260" spans="6:10" ht="15.75" x14ac:dyDescent="0.25">
      <c r="F260" t="s">
        <v>249</v>
      </c>
      <c r="G260" s="29" t="s">
        <v>2141</v>
      </c>
      <c r="H260" s="29" t="s">
        <v>2075</v>
      </c>
      <c r="I260" s="31"/>
      <c r="J260" s="28"/>
    </row>
    <row r="261" spans="6:10" ht="15.75" x14ac:dyDescent="0.25">
      <c r="F261" t="s">
        <v>249</v>
      </c>
      <c r="G261" s="29" t="s">
        <v>2141</v>
      </c>
      <c r="H261" s="29" t="s">
        <v>2077</v>
      </c>
      <c r="I261" s="31"/>
      <c r="J261" s="28"/>
    </row>
    <row r="262" spans="6:10" ht="15.75" x14ac:dyDescent="0.25">
      <c r="F262" t="s">
        <v>249</v>
      </c>
      <c r="G262" s="29" t="s">
        <v>2141</v>
      </c>
      <c r="H262" s="29" t="s">
        <v>2079</v>
      </c>
      <c r="I262" s="31"/>
      <c r="J262" s="28"/>
    </row>
    <row r="263" spans="6:10" ht="15.75" x14ac:dyDescent="0.25">
      <c r="F263" t="s">
        <v>249</v>
      </c>
      <c r="G263" s="29" t="s">
        <v>2141</v>
      </c>
      <c r="H263" s="29" t="s">
        <v>2082</v>
      </c>
      <c r="I263" s="31"/>
      <c r="J263" s="28"/>
    </row>
    <row r="264" spans="6:10" ht="15.75" x14ac:dyDescent="0.25">
      <c r="F264" t="s">
        <v>249</v>
      </c>
      <c r="G264" s="29" t="s">
        <v>2141</v>
      </c>
      <c r="H264" s="29" t="s">
        <v>2084</v>
      </c>
      <c r="I264" s="31"/>
      <c r="J264" s="28"/>
    </row>
    <row r="265" spans="6:10" ht="15.75" x14ac:dyDescent="0.25">
      <c r="F265" t="s">
        <v>249</v>
      </c>
      <c r="G265" s="29" t="s">
        <v>2141</v>
      </c>
      <c r="H265" s="29" t="s">
        <v>2089</v>
      </c>
      <c r="I265" s="31"/>
      <c r="J265" s="28"/>
    </row>
    <row r="266" spans="6:10" ht="15.75" x14ac:dyDescent="0.25">
      <c r="F266" t="s">
        <v>249</v>
      </c>
      <c r="G266" s="29" t="s">
        <v>2141</v>
      </c>
      <c r="H266" s="29" t="s">
        <v>2119</v>
      </c>
      <c r="I266" s="31"/>
      <c r="J266" s="28"/>
    </row>
    <row r="267" spans="6:10" ht="15.75" x14ac:dyDescent="0.25">
      <c r="F267" t="s">
        <v>249</v>
      </c>
      <c r="G267" s="29" t="s">
        <v>2141</v>
      </c>
      <c r="H267" s="29" t="s">
        <v>2122</v>
      </c>
      <c r="I267" s="31"/>
      <c r="J267" s="28"/>
    </row>
    <row r="268" spans="6:10" ht="15.75" x14ac:dyDescent="0.25">
      <c r="F268" t="s">
        <v>249</v>
      </c>
      <c r="G268" s="29" t="s">
        <v>2141</v>
      </c>
      <c r="H268" s="29" t="s">
        <v>2124</v>
      </c>
      <c r="I268" s="31"/>
      <c r="J268" s="28"/>
    </row>
    <row r="269" spans="6:10" ht="15.75" x14ac:dyDescent="0.25">
      <c r="F269" t="s">
        <v>249</v>
      </c>
      <c r="G269" s="29" t="s">
        <v>2141</v>
      </c>
      <c r="H269" s="29" t="s">
        <v>2129</v>
      </c>
      <c r="I269" s="31"/>
      <c r="J269" s="28"/>
    </row>
    <row r="270" spans="6:10" ht="15.75" x14ac:dyDescent="0.25">
      <c r="F270" t="s">
        <v>249</v>
      </c>
      <c r="G270" s="29" t="s">
        <v>2141</v>
      </c>
      <c r="H270" s="29" t="s">
        <v>2135</v>
      </c>
      <c r="I270" s="31"/>
      <c r="J270" s="28"/>
    </row>
    <row r="271" spans="6:10" ht="15.75" x14ac:dyDescent="0.25">
      <c r="F271" t="s">
        <v>249</v>
      </c>
      <c r="G271" s="29" t="s">
        <v>2141</v>
      </c>
      <c r="H271" s="29" t="s">
        <v>2140</v>
      </c>
      <c r="I271" s="31"/>
      <c r="J271" s="28"/>
    </row>
    <row r="272" spans="6:10" ht="15.75" x14ac:dyDescent="0.25">
      <c r="F272" t="s">
        <v>249</v>
      </c>
      <c r="G272" s="29" t="s">
        <v>2091</v>
      </c>
      <c r="H272" s="29" t="s">
        <v>43</v>
      </c>
      <c r="I272" s="31"/>
      <c r="J272" s="28"/>
    </row>
    <row r="273" spans="6:10" ht="15.75" x14ac:dyDescent="0.25">
      <c r="F273" t="s">
        <v>249</v>
      </c>
      <c r="G273" s="29" t="s">
        <v>2091</v>
      </c>
      <c r="H273" s="29" t="s">
        <v>1953</v>
      </c>
      <c r="I273" s="31"/>
      <c r="J273" s="28"/>
    </row>
    <row r="274" spans="6:10" ht="15.75" x14ac:dyDescent="0.25">
      <c r="F274" t="s">
        <v>249</v>
      </c>
      <c r="G274" s="29" t="s">
        <v>2091</v>
      </c>
      <c r="H274" s="29" t="s">
        <v>1726</v>
      </c>
      <c r="I274" s="31"/>
      <c r="J274" s="28"/>
    </row>
    <row r="275" spans="6:10" ht="15.75" x14ac:dyDescent="0.25">
      <c r="F275" t="s">
        <v>249</v>
      </c>
      <c r="G275" s="29" t="s">
        <v>2091</v>
      </c>
      <c r="H275" s="29" t="s">
        <v>1723</v>
      </c>
      <c r="I275" s="31"/>
      <c r="J275" s="28"/>
    </row>
    <row r="276" spans="6:10" ht="15.75" x14ac:dyDescent="0.25">
      <c r="F276" t="s">
        <v>249</v>
      </c>
      <c r="G276" s="29" t="s">
        <v>2091</v>
      </c>
      <c r="H276" s="29" t="s">
        <v>2087</v>
      </c>
      <c r="I276" s="31"/>
      <c r="J276" s="28"/>
    </row>
    <row r="277" spans="6:10" ht="15.75" x14ac:dyDescent="0.25">
      <c r="F277" t="s">
        <v>249</v>
      </c>
      <c r="G277" s="29" t="s">
        <v>2091</v>
      </c>
      <c r="H277" s="29" t="s">
        <v>1830</v>
      </c>
      <c r="I277" s="31"/>
      <c r="J277" s="28"/>
    </row>
    <row r="278" spans="6:10" ht="15.75" x14ac:dyDescent="0.25">
      <c r="F278" t="s">
        <v>249</v>
      </c>
      <c r="G278" s="29" t="s">
        <v>2091</v>
      </c>
      <c r="H278" s="29" t="s">
        <v>1754</v>
      </c>
      <c r="I278" s="31"/>
      <c r="J278" s="28"/>
    </row>
    <row r="279" spans="6:10" ht="15.75" x14ac:dyDescent="0.25">
      <c r="F279" t="s">
        <v>249</v>
      </c>
      <c r="G279" s="29" t="s">
        <v>2091</v>
      </c>
      <c r="H279" s="29" t="s">
        <v>1901</v>
      </c>
      <c r="I279" s="31"/>
      <c r="J279" s="28"/>
    </row>
    <row r="280" spans="6:10" ht="15.75" x14ac:dyDescent="0.25">
      <c r="F280" t="s">
        <v>249</v>
      </c>
      <c r="G280" s="29" t="s">
        <v>2091</v>
      </c>
      <c r="H280" s="29" t="s">
        <v>2085</v>
      </c>
      <c r="I280" s="31"/>
      <c r="J280" s="28"/>
    </row>
    <row r="281" spans="6:10" ht="15.75" x14ac:dyDescent="0.25">
      <c r="F281" t="s">
        <v>249</v>
      </c>
      <c r="G281" s="29" t="s">
        <v>2091</v>
      </c>
      <c r="H281" s="29" t="s">
        <v>1951</v>
      </c>
      <c r="I281" s="31"/>
      <c r="J281" s="28"/>
    </row>
    <row r="282" spans="6:10" ht="15.75" x14ac:dyDescent="0.25">
      <c r="F282" t="s">
        <v>249</v>
      </c>
      <c r="G282" s="29" t="s">
        <v>2091</v>
      </c>
      <c r="H282" s="29" t="s">
        <v>2056</v>
      </c>
      <c r="I282" s="31"/>
      <c r="J282" s="28"/>
    </row>
    <row r="283" spans="6:10" ht="15.75" x14ac:dyDescent="0.25">
      <c r="F283" t="s">
        <v>249</v>
      </c>
      <c r="G283" s="29" t="s">
        <v>2091</v>
      </c>
      <c r="H283" s="29" t="s">
        <v>2131</v>
      </c>
      <c r="I283" s="31"/>
      <c r="J283" s="28"/>
    </row>
    <row r="284" spans="6:10" ht="15.75" x14ac:dyDescent="0.25">
      <c r="F284" t="s">
        <v>249</v>
      </c>
      <c r="G284" s="29" t="s">
        <v>2091</v>
      </c>
      <c r="H284" s="29" t="s">
        <v>2065</v>
      </c>
      <c r="I284" s="31"/>
      <c r="J284" s="28"/>
    </row>
    <row r="285" spans="6:10" ht="15.75" x14ac:dyDescent="0.25">
      <c r="F285" t="s">
        <v>249</v>
      </c>
      <c r="G285" s="29" t="s">
        <v>2091</v>
      </c>
      <c r="H285" s="29" t="s">
        <v>2090</v>
      </c>
      <c r="I285" s="31"/>
      <c r="J285" s="28"/>
    </row>
    <row r="286" spans="6:10" ht="15.75" x14ac:dyDescent="0.25">
      <c r="F286" t="s">
        <v>249</v>
      </c>
      <c r="G286" s="29" t="s">
        <v>2091</v>
      </c>
      <c r="H286" s="29" t="s">
        <v>1960</v>
      </c>
      <c r="I286" s="31"/>
      <c r="J286" s="28"/>
    </row>
    <row r="287" spans="6:10" ht="15.75" x14ac:dyDescent="0.25">
      <c r="F287" t="s">
        <v>249</v>
      </c>
      <c r="G287" s="29" t="s">
        <v>2091</v>
      </c>
      <c r="H287" s="29" t="s">
        <v>2028</v>
      </c>
      <c r="I287" s="31"/>
      <c r="J287" s="28"/>
    </row>
    <row r="288" spans="6:10" ht="15.75" x14ac:dyDescent="0.25">
      <c r="F288" t="s">
        <v>249</v>
      </c>
      <c r="G288" s="29" t="s">
        <v>2091</v>
      </c>
      <c r="H288" s="29" t="s">
        <v>1963</v>
      </c>
      <c r="I288" s="31"/>
      <c r="J288" s="28"/>
    </row>
    <row r="289" spans="6:10" ht="15.75" x14ac:dyDescent="0.25">
      <c r="F289" t="s">
        <v>249</v>
      </c>
      <c r="G289" s="29" t="s">
        <v>2091</v>
      </c>
      <c r="H289" s="29" t="s">
        <v>1965</v>
      </c>
      <c r="I289" s="31"/>
      <c r="J289" s="28"/>
    </row>
    <row r="290" spans="6:10" ht="15.75" x14ac:dyDescent="0.25">
      <c r="F290" t="s">
        <v>249</v>
      </c>
      <c r="G290" s="29" t="s">
        <v>2091</v>
      </c>
      <c r="H290" s="29" t="s">
        <v>1971</v>
      </c>
      <c r="I290" s="31"/>
      <c r="J290" s="28"/>
    </row>
    <row r="291" spans="6:10" ht="15.75" x14ac:dyDescent="0.25">
      <c r="F291" t="s">
        <v>249</v>
      </c>
      <c r="G291" s="29" t="s">
        <v>2091</v>
      </c>
      <c r="H291" s="29" t="s">
        <v>1975</v>
      </c>
      <c r="I291" s="31"/>
      <c r="J291" s="28"/>
    </row>
    <row r="292" spans="6:10" ht="15.75" x14ac:dyDescent="0.25">
      <c r="F292" t="s">
        <v>249</v>
      </c>
      <c r="G292" s="29" t="s">
        <v>2091</v>
      </c>
      <c r="H292" s="29" t="s">
        <v>2113</v>
      </c>
      <c r="I292" s="31"/>
      <c r="J292" s="28"/>
    </row>
    <row r="293" spans="6:10" ht="15.75" x14ac:dyDescent="0.25">
      <c r="F293" t="s">
        <v>249</v>
      </c>
      <c r="G293" s="29" t="s">
        <v>2091</v>
      </c>
      <c r="H293" s="29" t="s">
        <v>1980</v>
      </c>
      <c r="I293" s="31"/>
      <c r="J293" s="28"/>
    </row>
    <row r="294" spans="6:10" ht="15.75" x14ac:dyDescent="0.25">
      <c r="F294" t="s">
        <v>249</v>
      </c>
      <c r="G294" s="29" t="s">
        <v>2091</v>
      </c>
      <c r="H294" s="29" t="s">
        <v>1982</v>
      </c>
      <c r="I294" s="31"/>
      <c r="J294" s="28"/>
    </row>
    <row r="295" spans="6:10" ht="15.75" x14ac:dyDescent="0.25">
      <c r="F295" t="s">
        <v>249</v>
      </c>
      <c r="G295" s="29" t="s">
        <v>2091</v>
      </c>
      <c r="H295" s="29" t="s">
        <v>1987</v>
      </c>
      <c r="I295" s="31"/>
      <c r="J295" s="28"/>
    </row>
    <row r="296" spans="6:10" ht="15.75" x14ac:dyDescent="0.25">
      <c r="F296" t="s">
        <v>249</v>
      </c>
      <c r="G296" s="29" t="s">
        <v>2091</v>
      </c>
      <c r="H296" s="29" t="s">
        <v>1990</v>
      </c>
      <c r="I296" s="31"/>
      <c r="J296" s="28"/>
    </row>
    <row r="297" spans="6:10" ht="15.75" x14ac:dyDescent="0.25">
      <c r="F297" t="s">
        <v>249</v>
      </c>
      <c r="G297" s="29" t="s">
        <v>2091</v>
      </c>
      <c r="H297" s="29" t="s">
        <v>2115</v>
      </c>
      <c r="I297" s="31"/>
      <c r="J297" s="28"/>
    </row>
    <row r="298" spans="6:10" ht="15.75" x14ac:dyDescent="0.25">
      <c r="F298" t="s">
        <v>249</v>
      </c>
      <c r="G298" s="29" t="s">
        <v>2091</v>
      </c>
      <c r="H298" s="29" t="s">
        <v>1992</v>
      </c>
      <c r="I298" s="31"/>
      <c r="J298" s="28"/>
    </row>
    <row r="299" spans="6:10" ht="15.75" x14ac:dyDescent="0.25">
      <c r="F299" t="s">
        <v>249</v>
      </c>
      <c r="G299" s="29" t="s">
        <v>2091</v>
      </c>
      <c r="H299" s="29" t="s">
        <v>1997</v>
      </c>
      <c r="I299" s="31"/>
      <c r="J299" s="28"/>
    </row>
    <row r="300" spans="6:10" ht="15.75" x14ac:dyDescent="0.25">
      <c r="F300" t="s">
        <v>249</v>
      </c>
      <c r="G300" s="29" t="s">
        <v>2091</v>
      </c>
      <c r="H300" s="29" t="s">
        <v>2000</v>
      </c>
      <c r="I300" s="31"/>
      <c r="J300" s="28"/>
    </row>
    <row r="301" spans="6:10" ht="15.75" x14ac:dyDescent="0.25">
      <c r="F301" t="s">
        <v>249</v>
      </c>
      <c r="G301" s="29" t="s">
        <v>2091</v>
      </c>
      <c r="H301" s="29" t="s">
        <v>2002</v>
      </c>
      <c r="I301" s="31"/>
      <c r="J301" s="28"/>
    </row>
    <row r="302" spans="6:10" ht="15.75" x14ac:dyDescent="0.25">
      <c r="F302" t="s">
        <v>249</v>
      </c>
      <c r="G302" s="29" t="s">
        <v>2091</v>
      </c>
      <c r="H302" s="29" t="s">
        <v>2004</v>
      </c>
      <c r="I302" s="31"/>
      <c r="J302" s="28"/>
    </row>
    <row r="303" spans="6:10" ht="15.75" x14ac:dyDescent="0.25">
      <c r="F303" t="s">
        <v>249</v>
      </c>
      <c r="G303" s="29" t="s">
        <v>2091</v>
      </c>
      <c r="H303" s="29" t="s">
        <v>2006</v>
      </c>
      <c r="I303" s="31"/>
      <c r="J303" s="28"/>
    </row>
    <row r="304" spans="6:10" ht="15.75" x14ac:dyDescent="0.25">
      <c r="F304" t="s">
        <v>249</v>
      </c>
      <c r="G304" s="29" t="s">
        <v>2091</v>
      </c>
      <c r="H304" s="29" t="s">
        <v>2133</v>
      </c>
      <c r="I304" s="31"/>
      <c r="J304" s="28"/>
    </row>
    <row r="305" spans="6:10" ht="15.75" x14ac:dyDescent="0.25">
      <c r="F305" t="s">
        <v>249</v>
      </c>
      <c r="G305" s="29" t="s">
        <v>2091</v>
      </c>
      <c r="H305" s="29" t="s">
        <v>2137</v>
      </c>
      <c r="I305" s="31"/>
      <c r="J305" s="28"/>
    </row>
    <row r="306" spans="6:10" ht="15.75" x14ac:dyDescent="0.25">
      <c r="F306" t="s">
        <v>249</v>
      </c>
      <c r="G306" s="29" t="s">
        <v>2091</v>
      </c>
      <c r="H306" s="29" t="s">
        <v>2015</v>
      </c>
      <c r="I306" s="31"/>
      <c r="J306" s="28"/>
    </row>
    <row r="307" spans="6:10" ht="15.75" x14ac:dyDescent="0.25">
      <c r="F307" t="s">
        <v>249</v>
      </c>
      <c r="G307" s="29" t="s">
        <v>2091</v>
      </c>
      <c r="H307" s="29" t="s">
        <v>2017</v>
      </c>
      <c r="I307" s="31"/>
      <c r="J307" s="28"/>
    </row>
    <row r="308" spans="6:10" ht="15.75" x14ac:dyDescent="0.25">
      <c r="F308" t="s">
        <v>249</v>
      </c>
      <c r="G308" s="29" t="s">
        <v>2091</v>
      </c>
      <c r="H308" s="29" t="s">
        <v>2019</v>
      </c>
      <c r="I308" s="31"/>
      <c r="J308" s="28"/>
    </row>
    <row r="309" spans="6:10" ht="15.75" x14ac:dyDescent="0.25">
      <c r="F309" t="s">
        <v>249</v>
      </c>
      <c r="G309" s="29" t="s">
        <v>2091</v>
      </c>
      <c r="H309" s="29" t="s">
        <v>2021</v>
      </c>
      <c r="I309" s="31"/>
      <c r="J309" s="28"/>
    </row>
    <row r="310" spans="6:10" ht="15.75" x14ac:dyDescent="0.25">
      <c r="F310" t="s">
        <v>249</v>
      </c>
      <c r="G310" s="29" t="s">
        <v>2091</v>
      </c>
      <c r="H310" s="29" t="s">
        <v>2030</v>
      </c>
      <c r="I310" s="31"/>
      <c r="J310" s="28"/>
    </row>
    <row r="311" spans="6:10" ht="15.75" x14ac:dyDescent="0.25">
      <c r="F311" t="s">
        <v>249</v>
      </c>
      <c r="G311" s="29" t="s">
        <v>2091</v>
      </c>
      <c r="H311" s="29" t="s">
        <v>2032</v>
      </c>
      <c r="I311" s="31"/>
      <c r="J311" s="28"/>
    </row>
    <row r="312" spans="6:10" ht="15.75" x14ac:dyDescent="0.25">
      <c r="F312" t="s">
        <v>249</v>
      </c>
      <c r="G312" s="29" t="s">
        <v>2091</v>
      </c>
      <c r="H312" s="29" t="s">
        <v>2034</v>
      </c>
      <c r="I312" s="31"/>
      <c r="J312" s="28"/>
    </row>
    <row r="313" spans="6:10" ht="15.75" x14ac:dyDescent="0.25">
      <c r="F313" t="s">
        <v>249</v>
      </c>
      <c r="G313" s="29" t="s">
        <v>2091</v>
      </c>
      <c r="H313" s="29" t="s">
        <v>2036</v>
      </c>
      <c r="I313" s="31"/>
      <c r="J313" s="28"/>
    </row>
    <row r="314" spans="6:10" ht="15.75" x14ac:dyDescent="0.25">
      <c r="F314" t="s">
        <v>249</v>
      </c>
      <c r="G314" s="29" t="s">
        <v>2091</v>
      </c>
      <c r="H314" s="29" t="s">
        <v>2038</v>
      </c>
      <c r="I314" s="31"/>
      <c r="J314" s="28"/>
    </row>
    <row r="315" spans="6:10" ht="15.75" x14ac:dyDescent="0.25">
      <c r="F315" t="s">
        <v>249</v>
      </c>
      <c r="G315" s="29" t="s">
        <v>2091</v>
      </c>
      <c r="H315" s="29" t="s">
        <v>2040</v>
      </c>
      <c r="I315" s="31"/>
      <c r="J315" s="28"/>
    </row>
    <row r="316" spans="6:10" ht="15.75" x14ac:dyDescent="0.25">
      <c r="F316" t="s">
        <v>249</v>
      </c>
      <c r="G316" s="29" t="s">
        <v>2091</v>
      </c>
      <c r="H316" s="29" t="s">
        <v>2043</v>
      </c>
      <c r="I316" s="31"/>
      <c r="J316" s="28"/>
    </row>
    <row r="317" spans="6:10" ht="15.75" x14ac:dyDescent="0.25">
      <c r="F317" t="s">
        <v>249</v>
      </c>
      <c r="G317" s="29" t="s">
        <v>2091</v>
      </c>
      <c r="H317" s="29" t="s">
        <v>2059</v>
      </c>
      <c r="I317" s="31"/>
      <c r="J317" s="28"/>
    </row>
    <row r="318" spans="6:10" ht="15.75" x14ac:dyDescent="0.25">
      <c r="F318" t="s">
        <v>249</v>
      </c>
      <c r="G318" s="29" t="s">
        <v>2091</v>
      </c>
      <c r="H318" s="29" t="s">
        <v>2061</v>
      </c>
      <c r="I318" s="31"/>
      <c r="J318" s="28"/>
    </row>
    <row r="319" spans="6:10" ht="15.75" x14ac:dyDescent="0.25">
      <c r="F319" t="s">
        <v>249</v>
      </c>
      <c r="G319" s="29" t="s">
        <v>2091</v>
      </c>
      <c r="H319" s="29" t="s">
        <v>2063</v>
      </c>
      <c r="I319" s="31"/>
      <c r="J319" s="28"/>
    </row>
    <row r="320" spans="6:10" ht="15.75" x14ac:dyDescent="0.25">
      <c r="F320" t="s">
        <v>249</v>
      </c>
      <c r="G320" s="29" t="s">
        <v>2091</v>
      </c>
      <c r="H320" s="29" t="s">
        <v>2067</v>
      </c>
      <c r="I320" s="31"/>
      <c r="J320" s="28"/>
    </row>
    <row r="321" spans="6:10" ht="15.75" x14ac:dyDescent="0.25">
      <c r="F321" t="s">
        <v>249</v>
      </c>
      <c r="G321" s="29" t="s">
        <v>2091</v>
      </c>
      <c r="H321" s="29" t="s">
        <v>2069</v>
      </c>
      <c r="I321" s="31"/>
      <c r="J321" s="28"/>
    </row>
    <row r="322" spans="6:10" ht="15.75" x14ac:dyDescent="0.25">
      <c r="F322" t="s">
        <v>249</v>
      </c>
      <c r="G322" s="29" t="s">
        <v>2091</v>
      </c>
      <c r="H322" s="29" t="s">
        <v>2071</v>
      </c>
      <c r="I322" s="31"/>
      <c r="J322" s="28"/>
    </row>
    <row r="323" spans="6:10" ht="15.75" x14ac:dyDescent="0.25">
      <c r="F323" t="s">
        <v>249</v>
      </c>
      <c r="G323" s="29" t="s">
        <v>2091</v>
      </c>
      <c r="H323" s="29" t="s">
        <v>2073</v>
      </c>
      <c r="I323" s="31"/>
      <c r="J323" s="28"/>
    </row>
    <row r="324" spans="6:10" ht="15.75" x14ac:dyDescent="0.25">
      <c r="F324" t="s">
        <v>249</v>
      </c>
      <c r="G324" s="29" t="s">
        <v>2091</v>
      </c>
      <c r="H324" s="29" t="s">
        <v>2075</v>
      </c>
      <c r="I324" s="31"/>
      <c r="J324" s="28"/>
    </row>
    <row r="325" spans="6:10" ht="15.75" x14ac:dyDescent="0.25">
      <c r="F325" t="s">
        <v>249</v>
      </c>
      <c r="G325" s="29" t="s">
        <v>2091</v>
      </c>
      <c r="H325" s="29" t="s">
        <v>2077</v>
      </c>
      <c r="I325" s="31"/>
      <c r="J325" s="28"/>
    </row>
    <row r="326" spans="6:10" ht="15.75" x14ac:dyDescent="0.25">
      <c r="F326" t="s">
        <v>249</v>
      </c>
      <c r="G326" s="29" t="s">
        <v>2091</v>
      </c>
      <c r="H326" s="29" t="s">
        <v>2079</v>
      </c>
      <c r="I326" s="31"/>
      <c r="J326" s="28"/>
    </row>
    <row r="327" spans="6:10" ht="15.75" x14ac:dyDescent="0.25">
      <c r="F327" t="s">
        <v>249</v>
      </c>
      <c r="G327" s="29" t="s">
        <v>2091</v>
      </c>
      <c r="H327" s="29" t="s">
        <v>2082</v>
      </c>
      <c r="I327" s="31"/>
      <c r="J327" s="28"/>
    </row>
    <row r="328" spans="6:10" ht="15.75" x14ac:dyDescent="0.25">
      <c r="F328" t="s">
        <v>249</v>
      </c>
      <c r="G328" s="29" t="s">
        <v>2091</v>
      </c>
      <c r="H328" s="29" t="s">
        <v>2084</v>
      </c>
      <c r="I328" s="31"/>
      <c r="J328" s="28"/>
    </row>
    <row r="329" spans="6:10" ht="15.75" x14ac:dyDescent="0.25">
      <c r="F329" t="s">
        <v>249</v>
      </c>
      <c r="G329" s="29" t="s">
        <v>2091</v>
      </c>
      <c r="H329" s="29" t="s">
        <v>2089</v>
      </c>
      <c r="I329" s="31"/>
      <c r="J329" s="28"/>
    </row>
    <row r="330" spans="6:10" ht="15.75" x14ac:dyDescent="0.25">
      <c r="F330" t="s">
        <v>249</v>
      </c>
      <c r="G330" s="29" t="s">
        <v>2091</v>
      </c>
      <c r="H330" s="29" t="s">
        <v>2119</v>
      </c>
      <c r="I330" s="31"/>
      <c r="J330" s="28"/>
    </row>
    <row r="331" spans="6:10" ht="15.75" x14ac:dyDescent="0.25">
      <c r="F331" t="s">
        <v>249</v>
      </c>
      <c r="G331" s="29" t="s">
        <v>2091</v>
      </c>
      <c r="H331" s="29" t="s">
        <v>2122</v>
      </c>
      <c r="I331" s="31"/>
      <c r="J331" s="28"/>
    </row>
    <row r="332" spans="6:10" ht="15.75" x14ac:dyDescent="0.25">
      <c r="F332" t="s">
        <v>249</v>
      </c>
      <c r="G332" s="29" t="s">
        <v>2091</v>
      </c>
      <c r="H332" s="29" t="s">
        <v>2124</v>
      </c>
      <c r="I332" s="31"/>
      <c r="J332" s="28"/>
    </row>
    <row r="333" spans="6:10" ht="15.75" x14ac:dyDescent="0.25">
      <c r="F333" t="s">
        <v>249</v>
      </c>
      <c r="G333" s="29" t="s">
        <v>2091</v>
      </c>
      <c r="H333" s="29" t="s">
        <v>2129</v>
      </c>
      <c r="I333" s="31"/>
      <c r="J333" s="28"/>
    </row>
    <row r="334" spans="6:10" ht="15.75" x14ac:dyDescent="0.25">
      <c r="F334" t="s">
        <v>249</v>
      </c>
      <c r="G334" s="29" t="s">
        <v>2091</v>
      </c>
      <c r="H334" s="29" t="s">
        <v>2135</v>
      </c>
      <c r="I334" s="31"/>
      <c r="J334" s="28"/>
    </row>
    <row r="335" spans="6:10" ht="15.75" x14ac:dyDescent="0.25">
      <c r="F335" t="s">
        <v>249</v>
      </c>
      <c r="G335" s="29" t="s">
        <v>2091</v>
      </c>
      <c r="H335" s="29" t="s">
        <v>2140</v>
      </c>
      <c r="I335" s="31"/>
      <c r="J335" s="28"/>
    </row>
    <row r="336" spans="6:10" ht="15.75" x14ac:dyDescent="0.25">
      <c r="F336" t="s">
        <v>249</v>
      </c>
      <c r="G336" s="29" t="s">
        <v>2092</v>
      </c>
      <c r="H336" s="29" t="s">
        <v>43</v>
      </c>
      <c r="I336" s="31"/>
      <c r="J336" s="28"/>
    </row>
    <row r="337" spans="6:10" ht="15.75" x14ac:dyDescent="0.25">
      <c r="F337" t="s">
        <v>249</v>
      </c>
      <c r="G337" s="29" t="s">
        <v>2092</v>
      </c>
      <c r="H337" s="29" t="s">
        <v>1953</v>
      </c>
      <c r="I337" s="31"/>
      <c r="J337" s="28"/>
    </row>
    <row r="338" spans="6:10" ht="15.75" x14ac:dyDescent="0.25">
      <c r="F338" t="s">
        <v>249</v>
      </c>
      <c r="G338" s="29" t="s">
        <v>2092</v>
      </c>
      <c r="H338" s="29" t="s">
        <v>1726</v>
      </c>
      <c r="I338" s="31"/>
      <c r="J338" s="28"/>
    </row>
    <row r="339" spans="6:10" ht="15.75" x14ac:dyDescent="0.25">
      <c r="F339" t="s">
        <v>249</v>
      </c>
      <c r="G339" s="29" t="s">
        <v>2092</v>
      </c>
      <c r="H339" s="29" t="s">
        <v>1723</v>
      </c>
      <c r="I339" s="31"/>
      <c r="J339" s="28"/>
    </row>
    <row r="340" spans="6:10" ht="15.75" x14ac:dyDescent="0.25">
      <c r="F340" t="s">
        <v>249</v>
      </c>
      <c r="G340" s="29" t="s">
        <v>2092</v>
      </c>
      <c r="H340" s="29" t="s">
        <v>2087</v>
      </c>
      <c r="I340" s="31"/>
      <c r="J340" s="28"/>
    </row>
    <row r="341" spans="6:10" ht="15.75" x14ac:dyDescent="0.25">
      <c r="F341" t="s">
        <v>249</v>
      </c>
      <c r="G341" s="29" t="s">
        <v>2092</v>
      </c>
      <c r="H341" s="29" t="s">
        <v>1830</v>
      </c>
      <c r="I341" s="31"/>
      <c r="J341" s="28"/>
    </row>
    <row r="342" spans="6:10" ht="15.75" x14ac:dyDescent="0.25">
      <c r="F342" t="s">
        <v>249</v>
      </c>
      <c r="G342" s="29" t="s">
        <v>2092</v>
      </c>
      <c r="H342" s="29" t="s">
        <v>1754</v>
      </c>
      <c r="I342" s="31"/>
      <c r="J342" s="28"/>
    </row>
    <row r="343" spans="6:10" ht="15.75" x14ac:dyDescent="0.25">
      <c r="F343" t="s">
        <v>249</v>
      </c>
      <c r="G343" s="29" t="s">
        <v>2092</v>
      </c>
      <c r="H343" s="29" t="s">
        <v>1901</v>
      </c>
      <c r="I343" s="31"/>
      <c r="J343" s="28"/>
    </row>
    <row r="344" spans="6:10" ht="15.75" x14ac:dyDescent="0.25">
      <c r="F344" t="s">
        <v>249</v>
      </c>
      <c r="G344" s="29" t="s">
        <v>2092</v>
      </c>
      <c r="H344" s="29" t="s">
        <v>2085</v>
      </c>
      <c r="I344" s="31"/>
      <c r="J344" s="28"/>
    </row>
    <row r="345" spans="6:10" ht="15.75" x14ac:dyDescent="0.25">
      <c r="F345" t="s">
        <v>249</v>
      </c>
      <c r="G345" s="29" t="s">
        <v>2092</v>
      </c>
      <c r="H345" s="29" t="s">
        <v>1951</v>
      </c>
      <c r="I345" s="31"/>
      <c r="J345" s="28"/>
    </row>
    <row r="346" spans="6:10" ht="15.75" x14ac:dyDescent="0.25">
      <c r="F346" t="s">
        <v>249</v>
      </c>
      <c r="G346" s="29" t="s">
        <v>2092</v>
      </c>
      <c r="H346" s="29" t="s">
        <v>2056</v>
      </c>
      <c r="I346" s="31"/>
      <c r="J346" s="28"/>
    </row>
    <row r="347" spans="6:10" ht="15.75" x14ac:dyDescent="0.25">
      <c r="F347" t="s">
        <v>249</v>
      </c>
      <c r="G347" s="29" t="s">
        <v>2092</v>
      </c>
      <c r="H347" s="29" t="s">
        <v>2131</v>
      </c>
      <c r="I347" s="31"/>
      <c r="J347" s="28"/>
    </row>
    <row r="348" spans="6:10" ht="15.75" x14ac:dyDescent="0.25">
      <c r="F348" t="s">
        <v>249</v>
      </c>
      <c r="G348" s="29" t="s">
        <v>2092</v>
      </c>
      <c r="H348" s="29" t="s">
        <v>2065</v>
      </c>
      <c r="I348" s="31"/>
      <c r="J348" s="28"/>
    </row>
    <row r="349" spans="6:10" ht="15.75" x14ac:dyDescent="0.25">
      <c r="F349" t="s">
        <v>249</v>
      </c>
      <c r="G349" s="29" t="s">
        <v>2092</v>
      </c>
      <c r="H349" s="29" t="s">
        <v>2090</v>
      </c>
      <c r="I349" s="31"/>
      <c r="J349" s="28"/>
    </row>
    <row r="350" spans="6:10" ht="15.75" x14ac:dyDescent="0.25">
      <c r="F350" t="s">
        <v>249</v>
      </c>
      <c r="G350" s="29" t="s">
        <v>2092</v>
      </c>
      <c r="H350" s="29" t="s">
        <v>1960</v>
      </c>
      <c r="I350" s="31"/>
      <c r="J350" s="28"/>
    </row>
    <row r="351" spans="6:10" ht="15.75" x14ac:dyDescent="0.25">
      <c r="F351" t="s">
        <v>249</v>
      </c>
      <c r="G351" s="29" t="s">
        <v>2092</v>
      </c>
      <c r="H351" s="29" t="s">
        <v>2028</v>
      </c>
      <c r="I351" s="31"/>
      <c r="J351" s="28"/>
    </row>
    <row r="352" spans="6:10" ht="15.75" x14ac:dyDescent="0.25">
      <c r="F352" t="s">
        <v>249</v>
      </c>
      <c r="G352" s="29" t="s">
        <v>2092</v>
      </c>
      <c r="H352" s="29" t="s">
        <v>1963</v>
      </c>
      <c r="I352" s="31"/>
      <c r="J352" s="28"/>
    </row>
    <row r="353" spans="6:10" ht="15.75" x14ac:dyDescent="0.25">
      <c r="F353" t="s">
        <v>249</v>
      </c>
      <c r="G353" s="29" t="s">
        <v>2092</v>
      </c>
      <c r="H353" s="29" t="s">
        <v>1965</v>
      </c>
      <c r="I353" s="31"/>
      <c r="J353" s="28"/>
    </row>
    <row r="354" spans="6:10" ht="15.75" x14ac:dyDescent="0.25">
      <c r="F354" t="s">
        <v>249</v>
      </c>
      <c r="G354" s="29" t="s">
        <v>2092</v>
      </c>
      <c r="H354" s="29" t="s">
        <v>1971</v>
      </c>
      <c r="I354" s="31"/>
      <c r="J354" s="28"/>
    </row>
    <row r="355" spans="6:10" ht="15.75" x14ac:dyDescent="0.25">
      <c r="F355" t="s">
        <v>249</v>
      </c>
      <c r="G355" s="29" t="s">
        <v>2092</v>
      </c>
      <c r="H355" s="29" t="s">
        <v>1975</v>
      </c>
      <c r="I355" s="31"/>
      <c r="J355" s="28"/>
    </row>
    <row r="356" spans="6:10" ht="15.75" x14ac:dyDescent="0.25">
      <c r="F356" t="s">
        <v>249</v>
      </c>
      <c r="G356" s="29" t="s">
        <v>2092</v>
      </c>
      <c r="H356" s="29" t="s">
        <v>2113</v>
      </c>
      <c r="I356" s="31"/>
      <c r="J356" s="28"/>
    </row>
    <row r="357" spans="6:10" ht="15.75" x14ac:dyDescent="0.25">
      <c r="F357" t="s">
        <v>249</v>
      </c>
      <c r="G357" s="29" t="s">
        <v>2092</v>
      </c>
      <c r="H357" s="29" t="s">
        <v>1980</v>
      </c>
      <c r="I357" s="31"/>
      <c r="J357" s="28"/>
    </row>
    <row r="358" spans="6:10" ht="15.75" x14ac:dyDescent="0.25">
      <c r="F358" t="s">
        <v>249</v>
      </c>
      <c r="G358" s="29" t="s">
        <v>2092</v>
      </c>
      <c r="H358" s="29" t="s">
        <v>1982</v>
      </c>
      <c r="I358" s="31"/>
      <c r="J358" s="28"/>
    </row>
    <row r="359" spans="6:10" ht="15.75" x14ac:dyDescent="0.25">
      <c r="F359" t="s">
        <v>249</v>
      </c>
      <c r="G359" s="29" t="s">
        <v>2092</v>
      </c>
      <c r="H359" s="29" t="s">
        <v>1987</v>
      </c>
      <c r="I359" s="31"/>
      <c r="J359" s="28"/>
    </row>
    <row r="360" spans="6:10" ht="15.75" x14ac:dyDescent="0.25">
      <c r="F360" t="s">
        <v>249</v>
      </c>
      <c r="G360" s="29" t="s">
        <v>2092</v>
      </c>
      <c r="H360" s="29" t="s">
        <v>1990</v>
      </c>
      <c r="I360" s="31"/>
      <c r="J360" s="28"/>
    </row>
    <row r="361" spans="6:10" ht="15.75" x14ac:dyDescent="0.25">
      <c r="F361" t="s">
        <v>249</v>
      </c>
      <c r="G361" s="29" t="s">
        <v>2092</v>
      </c>
      <c r="H361" s="29" t="s">
        <v>2115</v>
      </c>
      <c r="I361" s="31"/>
      <c r="J361" s="28"/>
    </row>
    <row r="362" spans="6:10" ht="15.75" x14ac:dyDescent="0.25">
      <c r="F362" t="s">
        <v>249</v>
      </c>
      <c r="G362" s="29" t="s">
        <v>2092</v>
      </c>
      <c r="H362" s="29" t="s">
        <v>1992</v>
      </c>
      <c r="I362" s="31"/>
      <c r="J362" s="28"/>
    </row>
    <row r="363" spans="6:10" ht="15.75" x14ac:dyDescent="0.25">
      <c r="F363" t="s">
        <v>249</v>
      </c>
      <c r="G363" s="29" t="s">
        <v>2092</v>
      </c>
      <c r="H363" s="29" t="s">
        <v>1997</v>
      </c>
      <c r="I363" s="31"/>
      <c r="J363" s="28"/>
    </row>
    <row r="364" spans="6:10" ht="15.75" x14ac:dyDescent="0.25">
      <c r="F364" t="s">
        <v>249</v>
      </c>
      <c r="G364" s="29" t="s">
        <v>2092</v>
      </c>
      <c r="H364" s="29" t="s">
        <v>2000</v>
      </c>
      <c r="I364" s="31"/>
      <c r="J364" s="28"/>
    </row>
    <row r="365" spans="6:10" ht="15.75" x14ac:dyDescent="0.25">
      <c r="F365" t="s">
        <v>249</v>
      </c>
      <c r="G365" s="29" t="s">
        <v>2092</v>
      </c>
      <c r="H365" s="29" t="s">
        <v>2002</v>
      </c>
      <c r="I365" s="31"/>
      <c r="J365" s="28"/>
    </row>
    <row r="366" spans="6:10" ht="15.75" x14ac:dyDescent="0.25">
      <c r="F366" t="s">
        <v>249</v>
      </c>
      <c r="G366" s="29" t="s">
        <v>2092</v>
      </c>
      <c r="H366" s="29" t="s">
        <v>2004</v>
      </c>
      <c r="I366" s="31"/>
      <c r="J366" s="28"/>
    </row>
    <row r="367" spans="6:10" ht="15.75" x14ac:dyDescent="0.25">
      <c r="F367" t="s">
        <v>249</v>
      </c>
      <c r="G367" s="29" t="s">
        <v>2092</v>
      </c>
      <c r="H367" s="29" t="s">
        <v>2006</v>
      </c>
      <c r="I367" s="31"/>
      <c r="J367" s="28"/>
    </row>
    <row r="368" spans="6:10" ht="15.75" x14ac:dyDescent="0.25">
      <c r="F368" t="s">
        <v>249</v>
      </c>
      <c r="G368" s="29" t="s">
        <v>2092</v>
      </c>
      <c r="H368" s="29" t="s">
        <v>2133</v>
      </c>
      <c r="I368" s="31"/>
      <c r="J368" s="28"/>
    </row>
    <row r="369" spans="6:10" ht="15.75" x14ac:dyDescent="0.25">
      <c r="F369" t="s">
        <v>249</v>
      </c>
      <c r="G369" s="29" t="s">
        <v>2092</v>
      </c>
      <c r="H369" s="29" t="s">
        <v>2137</v>
      </c>
      <c r="I369" s="31"/>
      <c r="J369" s="28"/>
    </row>
    <row r="370" spans="6:10" ht="15.75" x14ac:dyDescent="0.25">
      <c r="F370" t="s">
        <v>249</v>
      </c>
      <c r="G370" s="29" t="s">
        <v>2092</v>
      </c>
      <c r="H370" s="29" t="s">
        <v>2015</v>
      </c>
      <c r="I370" s="31"/>
      <c r="J370" s="28"/>
    </row>
    <row r="371" spans="6:10" ht="15.75" x14ac:dyDescent="0.25">
      <c r="F371" t="s">
        <v>249</v>
      </c>
      <c r="G371" s="29" t="s">
        <v>2092</v>
      </c>
      <c r="H371" s="29" t="s">
        <v>2017</v>
      </c>
      <c r="I371" s="31"/>
      <c r="J371" s="28"/>
    </row>
    <row r="372" spans="6:10" ht="15.75" x14ac:dyDescent="0.25">
      <c r="F372" t="s">
        <v>249</v>
      </c>
      <c r="G372" s="29" t="s">
        <v>2092</v>
      </c>
      <c r="H372" s="29" t="s">
        <v>2019</v>
      </c>
      <c r="I372" s="31"/>
      <c r="J372" s="28"/>
    </row>
    <row r="373" spans="6:10" ht="15.75" x14ac:dyDescent="0.25">
      <c r="F373" t="s">
        <v>249</v>
      </c>
      <c r="G373" s="29" t="s">
        <v>2092</v>
      </c>
      <c r="H373" s="29" t="s">
        <v>2021</v>
      </c>
      <c r="I373" s="31"/>
      <c r="J373" s="28"/>
    </row>
    <row r="374" spans="6:10" ht="15.75" x14ac:dyDescent="0.25">
      <c r="F374" t="s">
        <v>249</v>
      </c>
      <c r="G374" s="29" t="s">
        <v>2092</v>
      </c>
      <c r="H374" s="29" t="s">
        <v>2030</v>
      </c>
      <c r="I374" s="31"/>
      <c r="J374" s="28"/>
    </row>
    <row r="375" spans="6:10" ht="15.75" x14ac:dyDescent="0.25">
      <c r="F375" t="s">
        <v>249</v>
      </c>
      <c r="G375" s="29" t="s">
        <v>2092</v>
      </c>
      <c r="H375" s="29" t="s">
        <v>2032</v>
      </c>
      <c r="I375" s="31"/>
      <c r="J375" s="28"/>
    </row>
    <row r="376" spans="6:10" ht="15.75" x14ac:dyDescent="0.25">
      <c r="F376" t="s">
        <v>249</v>
      </c>
      <c r="G376" s="29" t="s">
        <v>2092</v>
      </c>
      <c r="H376" s="29" t="s">
        <v>2034</v>
      </c>
      <c r="I376" s="31"/>
      <c r="J376" s="28"/>
    </row>
    <row r="377" spans="6:10" ht="15.75" x14ac:dyDescent="0.25">
      <c r="F377" t="s">
        <v>249</v>
      </c>
      <c r="G377" s="29" t="s">
        <v>2092</v>
      </c>
      <c r="H377" s="29" t="s">
        <v>2036</v>
      </c>
      <c r="I377" s="31"/>
      <c r="J377" s="28"/>
    </row>
    <row r="378" spans="6:10" ht="15.75" x14ac:dyDescent="0.25">
      <c r="F378" t="s">
        <v>249</v>
      </c>
      <c r="G378" s="29" t="s">
        <v>2092</v>
      </c>
      <c r="H378" s="29" t="s">
        <v>2038</v>
      </c>
      <c r="I378" s="31"/>
      <c r="J378" s="28"/>
    </row>
    <row r="379" spans="6:10" ht="15.75" x14ac:dyDescent="0.25">
      <c r="F379" t="s">
        <v>249</v>
      </c>
      <c r="G379" s="29" t="s">
        <v>2092</v>
      </c>
      <c r="H379" s="29" t="s">
        <v>2040</v>
      </c>
      <c r="I379" s="31"/>
      <c r="J379" s="28"/>
    </row>
    <row r="380" spans="6:10" ht="15.75" x14ac:dyDescent="0.25">
      <c r="F380" t="s">
        <v>249</v>
      </c>
      <c r="G380" s="29" t="s">
        <v>2092</v>
      </c>
      <c r="H380" s="29" t="s">
        <v>2043</v>
      </c>
      <c r="I380" s="31"/>
      <c r="J380" s="28"/>
    </row>
    <row r="381" spans="6:10" ht="15.75" x14ac:dyDescent="0.25">
      <c r="F381" t="s">
        <v>249</v>
      </c>
      <c r="G381" s="29" t="s">
        <v>2092</v>
      </c>
      <c r="H381" s="29" t="s">
        <v>2059</v>
      </c>
      <c r="I381" s="31"/>
      <c r="J381" s="28"/>
    </row>
    <row r="382" spans="6:10" ht="15.75" x14ac:dyDescent="0.25">
      <c r="F382" t="s">
        <v>249</v>
      </c>
      <c r="G382" s="29" t="s">
        <v>2092</v>
      </c>
      <c r="H382" s="29" t="s">
        <v>2061</v>
      </c>
      <c r="I382" s="31"/>
      <c r="J382" s="28"/>
    </row>
    <row r="383" spans="6:10" ht="15.75" x14ac:dyDescent="0.25">
      <c r="F383" t="s">
        <v>249</v>
      </c>
      <c r="G383" s="29" t="s">
        <v>2092</v>
      </c>
      <c r="H383" s="29" t="s">
        <v>2063</v>
      </c>
      <c r="I383" s="31"/>
      <c r="J383" s="28"/>
    </row>
    <row r="384" spans="6:10" ht="15.75" x14ac:dyDescent="0.25">
      <c r="F384" t="s">
        <v>249</v>
      </c>
      <c r="G384" s="29" t="s">
        <v>2092</v>
      </c>
      <c r="H384" s="29" t="s">
        <v>2067</v>
      </c>
      <c r="I384" s="31"/>
      <c r="J384" s="28"/>
    </row>
    <row r="385" spans="6:10" ht="15.75" x14ac:dyDescent="0.25">
      <c r="F385" t="s">
        <v>249</v>
      </c>
      <c r="G385" s="29" t="s">
        <v>2092</v>
      </c>
      <c r="H385" s="29" t="s">
        <v>2069</v>
      </c>
      <c r="I385" s="31"/>
      <c r="J385" s="28"/>
    </row>
    <row r="386" spans="6:10" ht="15.75" x14ac:dyDescent="0.25">
      <c r="F386" t="s">
        <v>249</v>
      </c>
      <c r="G386" s="29" t="s">
        <v>2092</v>
      </c>
      <c r="H386" s="29" t="s">
        <v>2071</v>
      </c>
      <c r="I386" s="31"/>
      <c r="J386" s="28"/>
    </row>
    <row r="387" spans="6:10" ht="15.75" x14ac:dyDescent="0.25">
      <c r="F387" t="s">
        <v>249</v>
      </c>
      <c r="G387" s="29" t="s">
        <v>2092</v>
      </c>
      <c r="H387" s="29" t="s">
        <v>2073</v>
      </c>
      <c r="I387" s="31"/>
      <c r="J387" s="28"/>
    </row>
    <row r="388" spans="6:10" ht="15.75" x14ac:dyDescent="0.25">
      <c r="F388" t="s">
        <v>249</v>
      </c>
      <c r="G388" s="29" t="s">
        <v>2092</v>
      </c>
      <c r="H388" s="29" t="s">
        <v>2075</v>
      </c>
      <c r="I388" s="31"/>
      <c r="J388" s="28"/>
    </row>
    <row r="389" spans="6:10" ht="15.75" x14ac:dyDescent="0.25">
      <c r="F389" t="s">
        <v>249</v>
      </c>
      <c r="G389" s="29" t="s">
        <v>2092</v>
      </c>
      <c r="H389" s="29" t="s">
        <v>2077</v>
      </c>
      <c r="I389" s="31"/>
      <c r="J389" s="28"/>
    </row>
    <row r="390" spans="6:10" ht="15.75" x14ac:dyDescent="0.25">
      <c r="F390" t="s">
        <v>249</v>
      </c>
      <c r="G390" s="29" t="s">
        <v>2092</v>
      </c>
      <c r="H390" s="29" t="s">
        <v>2079</v>
      </c>
      <c r="I390" s="31"/>
      <c r="J390" s="28"/>
    </row>
    <row r="391" spans="6:10" ht="15.75" x14ac:dyDescent="0.25">
      <c r="F391" t="s">
        <v>249</v>
      </c>
      <c r="G391" s="29" t="s">
        <v>2092</v>
      </c>
      <c r="H391" s="29" t="s">
        <v>2082</v>
      </c>
      <c r="I391" s="31"/>
      <c r="J391" s="28"/>
    </row>
    <row r="392" spans="6:10" ht="15.75" x14ac:dyDescent="0.25">
      <c r="F392" t="s">
        <v>249</v>
      </c>
      <c r="G392" s="29" t="s">
        <v>2092</v>
      </c>
      <c r="H392" s="29" t="s">
        <v>2084</v>
      </c>
      <c r="I392" s="31"/>
      <c r="J392" s="28"/>
    </row>
    <row r="393" spans="6:10" ht="15.75" x14ac:dyDescent="0.25">
      <c r="F393" t="s">
        <v>249</v>
      </c>
      <c r="G393" s="29" t="s">
        <v>2092</v>
      </c>
      <c r="H393" s="29" t="s">
        <v>2089</v>
      </c>
      <c r="I393" s="31"/>
      <c r="J393" s="28"/>
    </row>
    <row r="394" spans="6:10" ht="15.75" x14ac:dyDescent="0.25">
      <c r="F394" t="s">
        <v>249</v>
      </c>
      <c r="G394" s="29" t="s">
        <v>2092</v>
      </c>
      <c r="H394" s="29" t="s">
        <v>2119</v>
      </c>
      <c r="I394" s="31"/>
      <c r="J394" s="28"/>
    </row>
    <row r="395" spans="6:10" ht="15.75" x14ac:dyDescent="0.25">
      <c r="F395" t="s">
        <v>249</v>
      </c>
      <c r="G395" s="29" t="s">
        <v>2092</v>
      </c>
      <c r="H395" s="29" t="s">
        <v>2122</v>
      </c>
      <c r="I395" s="31"/>
      <c r="J395" s="28"/>
    </row>
    <row r="396" spans="6:10" ht="15.75" x14ac:dyDescent="0.25">
      <c r="F396" t="s">
        <v>249</v>
      </c>
      <c r="G396" s="29" t="s">
        <v>2092</v>
      </c>
      <c r="H396" s="29" t="s">
        <v>2124</v>
      </c>
      <c r="I396" s="31"/>
      <c r="J396" s="28"/>
    </row>
    <row r="397" spans="6:10" ht="15.75" x14ac:dyDescent="0.25">
      <c r="F397" t="s">
        <v>249</v>
      </c>
      <c r="G397" s="29" t="s">
        <v>2092</v>
      </c>
      <c r="H397" s="29" t="s">
        <v>2129</v>
      </c>
      <c r="I397" s="31"/>
      <c r="J397" s="28"/>
    </row>
    <row r="398" spans="6:10" ht="15.75" x14ac:dyDescent="0.25">
      <c r="F398" t="s">
        <v>249</v>
      </c>
      <c r="G398" s="29" t="s">
        <v>2092</v>
      </c>
      <c r="H398" s="29" t="s">
        <v>2135</v>
      </c>
      <c r="I398" s="31"/>
      <c r="J398" s="28"/>
    </row>
    <row r="399" spans="6:10" ht="15.75" x14ac:dyDescent="0.25">
      <c r="F399" t="s">
        <v>249</v>
      </c>
      <c r="G399" s="29" t="s">
        <v>2092</v>
      </c>
      <c r="H399" s="29" t="s">
        <v>2140</v>
      </c>
      <c r="I399" s="31"/>
      <c r="J399" s="28"/>
    </row>
    <row r="400" spans="6:10" ht="15.75" x14ac:dyDescent="0.25">
      <c r="F400" t="s">
        <v>249</v>
      </c>
      <c r="G400" s="29" t="s">
        <v>2045</v>
      </c>
      <c r="H400" s="29" t="s">
        <v>43</v>
      </c>
      <c r="I400" s="31"/>
      <c r="J400" s="28"/>
    </row>
    <row r="401" spans="6:10" ht="15.75" x14ac:dyDescent="0.25">
      <c r="F401" t="s">
        <v>249</v>
      </c>
      <c r="G401" s="29" t="s">
        <v>2045</v>
      </c>
      <c r="H401" s="29" t="s">
        <v>1953</v>
      </c>
      <c r="I401" s="31"/>
      <c r="J401" s="28"/>
    </row>
    <row r="402" spans="6:10" ht="15.75" x14ac:dyDescent="0.25">
      <c r="F402" t="s">
        <v>249</v>
      </c>
      <c r="G402" s="29" t="s">
        <v>2045</v>
      </c>
      <c r="H402" s="29" t="s">
        <v>1726</v>
      </c>
      <c r="I402" s="31"/>
      <c r="J402" s="28"/>
    </row>
    <row r="403" spans="6:10" ht="15.75" x14ac:dyDescent="0.25">
      <c r="F403" t="s">
        <v>249</v>
      </c>
      <c r="G403" s="29" t="s">
        <v>2045</v>
      </c>
      <c r="H403" s="29" t="s">
        <v>1723</v>
      </c>
      <c r="I403" s="31"/>
      <c r="J403" s="28"/>
    </row>
    <row r="404" spans="6:10" ht="15.75" x14ac:dyDescent="0.25">
      <c r="F404" t="s">
        <v>249</v>
      </c>
      <c r="G404" s="29" t="s">
        <v>2045</v>
      </c>
      <c r="H404" s="29" t="s">
        <v>2087</v>
      </c>
      <c r="I404" s="31"/>
      <c r="J404" s="28"/>
    </row>
    <row r="405" spans="6:10" ht="15.75" x14ac:dyDescent="0.25">
      <c r="F405" t="s">
        <v>249</v>
      </c>
      <c r="G405" s="29" t="s">
        <v>2045</v>
      </c>
      <c r="H405" s="29" t="s">
        <v>1830</v>
      </c>
      <c r="I405" s="31"/>
      <c r="J405" s="28"/>
    </row>
    <row r="406" spans="6:10" ht="15.75" x14ac:dyDescent="0.25">
      <c r="F406" t="s">
        <v>249</v>
      </c>
      <c r="G406" s="29" t="s">
        <v>2045</v>
      </c>
      <c r="H406" s="29" t="s">
        <v>1754</v>
      </c>
      <c r="I406" s="31"/>
      <c r="J406" s="28"/>
    </row>
    <row r="407" spans="6:10" ht="15.75" x14ac:dyDescent="0.25">
      <c r="F407" t="s">
        <v>249</v>
      </c>
      <c r="G407" s="29" t="s">
        <v>2045</v>
      </c>
      <c r="H407" s="29" t="s">
        <v>1901</v>
      </c>
      <c r="I407" s="31"/>
      <c r="J407" s="28"/>
    </row>
    <row r="408" spans="6:10" ht="15.75" x14ac:dyDescent="0.25">
      <c r="F408" t="s">
        <v>249</v>
      </c>
      <c r="G408" s="29" t="s">
        <v>2045</v>
      </c>
      <c r="H408" s="29" t="s">
        <v>2085</v>
      </c>
      <c r="I408" s="31"/>
      <c r="J408" s="28"/>
    </row>
    <row r="409" spans="6:10" ht="15.75" x14ac:dyDescent="0.25">
      <c r="F409" t="s">
        <v>249</v>
      </c>
      <c r="G409" s="29" t="s">
        <v>2045</v>
      </c>
      <c r="H409" s="29" t="s">
        <v>1951</v>
      </c>
      <c r="I409" s="31"/>
      <c r="J409" s="28"/>
    </row>
    <row r="410" spans="6:10" ht="15.75" x14ac:dyDescent="0.25">
      <c r="F410" t="s">
        <v>249</v>
      </c>
      <c r="G410" s="29" t="s">
        <v>2045</v>
      </c>
      <c r="H410" s="29" t="s">
        <v>2056</v>
      </c>
      <c r="I410" s="31"/>
      <c r="J410" s="28"/>
    </row>
    <row r="411" spans="6:10" ht="15.75" x14ac:dyDescent="0.25">
      <c r="F411" t="s">
        <v>249</v>
      </c>
      <c r="G411" s="29" t="s">
        <v>2045</v>
      </c>
      <c r="H411" s="29" t="s">
        <v>2131</v>
      </c>
      <c r="I411" s="31"/>
      <c r="J411" s="28"/>
    </row>
    <row r="412" spans="6:10" ht="15.75" x14ac:dyDescent="0.25">
      <c r="F412" t="s">
        <v>249</v>
      </c>
      <c r="G412" s="29" t="s">
        <v>2045</v>
      </c>
      <c r="H412" s="29" t="s">
        <v>2065</v>
      </c>
      <c r="I412" s="31"/>
      <c r="J412" s="28"/>
    </row>
    <row r="413" spans="6:10" ht="15.75" x14ac:dyDescent="0.25">
      <c r="F413" t="s">
        <v>249</v>
      </c>
      <c r="G413" s="29" t="s">
        <v>2045</v>
      </c>
      <c r="H413" s="29" t="s">
        <v>2090</v>
      </c>
      <c r="I413" s="31"/>
      <c r="J413" s="28"/>
    </row>
    <row r="414" spans="6:10" ht="15.75" x14ac:dyDescent="0.25">
      <c r="F414" t="s">
        <v>249</v>
      </c>
      <c r="G414" s="29" t="s">
        <v>2045</v>
      </c>
      <c r="H414" s="29" t="s">
        <v>1960</v>
      </c>
      <c r="I414" s="31"/>
      <c r="J414" s="28"/>
    </row>
    <row r="415" spans="6:10" ht="15.75" x14ac:dyDescent="0.25">
      <c r="F415" t="s">
        <v>249</v>
      </c>
      <c r="G415" s="29" t="s">
        <v>2045</v>
      </c>
      <c r="H415" s="29" t="s">
        <v>2028</v>
      </c>
      <c r="I415" s="31"/>
      <c r="J415" s="28"/>
    </row>
    <row r="416" spans="6:10" ht="15.75" x14ac:dyDescent="0.25">
      <c r="F416" t="s">
        <v>249</v>
      </c>
      <c r="G416" s="29" t="s">
        <v>2045</v>
      </c>
      <c r="H416" s="29" t="s">
        <v>1963</v>
      </c>
      <c r="I416" s="31"/>
      <c r="J416" s="28"/>
    </row>
    <row r="417" spans="6:10" ht="15.75" x14ac:dyDescent="0.25">
      <c r="F417" t="s">
        <v>249</v>
      </c>
      <c r="G417" s="29" t="s">
        <v>2045</v>
      </c>
      <c r="H417" s="29" t="s">
        <v>1965</v>
      </c>
      <c r="I417" s="31"/>
      <c r="J417" s="28"/>
    </row>
    <row r="418" spans="6:10" ht="15.75" x14ac:dyDescent="0.25">
      <c r="F418" t="s">
        <v>249</v>
      </c>
      <c r="G418" s="29" t="s">
        <v>2045</v>
      </c>
      <c r="H418" s="29" t="s">
        <v>1971</v>
      </c>
      <c r="I418" s="31"/>
      <c r="J418" s="28"/>
    </row>
    <row r="419" spans="6:10" ht="15.75" x14ac:dyDescent="0.25">
      <c r="F419" t="s">
        <v>249</v>
      </c>
      <c r="G419" s="29" t="s">
        <v>2045</v>
      </c>
      <c r="H419" s="29" t="s">
        <v>1975</v>
      </c>
      <c r="I419" s="31"/>
      <c r="J419" s="28"/>
    </row>
    <row r="420" spans="6:10" ht="15.75" x14ac:dyDescent="0.25">
      <c r="F420" t="s">
        <v>249</v>
      </c>
      <c r="G420" s="29" t="s">
        <v>2045</v>
      </c>
      <c r="H420" s="29" t="s">
        <v>2113</v>
      </c>
      <c r="I420" s="31"/>
      <c r="J420" s="28"/>
    </row>
    <row r="421" spans="6:10" ht="15.75" x14ac:dyDescent="0.25">
      <c r="F421" t="s">
        <v>249</v>
      </c>
      <c r="G421" s="29" t="s">
        <v>2045</v>
      </c>
      <c r="H421" s="29" t="s">
        <v>1980</v>
      </c>
      <c r="I421" s="31"/>
      <c r="J421" s="28"/>
    </row>
    <row r="422" spans="6:10" ht="15.75" x14ac:dyDescent="0.25">
      <c r="F422" t="s">
        <v>249</v>
      </c>
      <c r="G422" s="29" t="s">
        <v>2045</v>
      </c>
      <c r="H422" s="29" t="s">
        <v>1982</v>
      </c>
      <c r="I422" s="31"/>
      <c r="J422" s="28"/>
    </row>
    <row r="423" spans="6:10" ht="15.75" x14ac:dyDescent="0.25">
      <c r="F423" t="s">
        <v>249</v>
      </c>
      <c r="G423" s="29" t="s">
        <v>2045</v>
      </c>
      <c r="H423" s="29" t="s">
        <v>1987</v>
      </c>
      <c r="I423" s="31"/>
      <c r="J423" s="28"/>
    </row>
    <row r="424" spans="6:10" ht="15.75" x14ac:dyDescent="0.25">
      <c r="F424" t="s">
        <v>249</v>
      </c>
      <c r="G424" s="29" t="s">
        <v>2045</v>
      </c>
      <c r="H424" s="29" t="s">
        <v>1990</v>
      </c>
      <c r="I424" s="31"/>
      <c r="J424" s="28"/>
    </row>
    <row r="425" spans="6:10" ht="15.75" x14ac:dyDescent="0.25">
      <c r="F425" t="s">
        <v>249</v>
      </c>
      <c r="G425" s="29" t="s">
        <v>2045</v>
      </c>
      <c r="H425" s="29" t="s">
        <v>2115</v>
      </c>
      <c r="I425" s="31"/>
      <c r="J425" s="28"/>
    </row>
    <row r="426" spans="6:10" ht="15.75" x14ac:dyDescent="0.25">
      <c r="F426" t="s">
        <v>249</v>
      </c>
      <c r="G426" s="29" t="s">
        <v>2045</v>
      </c>
      <c r="H426" s="29" t="s">
        <v>1992</v>
      </c>
      <c r="I426" s="31"/>
      <c r="J426" s="28"/>
    </row>
    <row r="427" spans="6:10" ht="15.75" x14ac:dyDescent="0.25">
      <c r="F427" t="s">
        <v>249</v>
      </c>
      <c r="G427" s="29" t="s">
        <v>2045</v>
      </c>
      <c r="H427" s="29" t="s">
        <v>1997</v>
      </c>
      <c r="I427" s="31"/>
      <c r="J427" s="28"/>
    </row>
    <row r="428" spans="6:10" ht="15.75" x14ac:dyDescent="0.25">
      <c r="F428" t="s">
        <v>249</v>
      </c>
      <c r="G428" s="29" t="s">
        <v>2045</v>
      </c>
      <c r="H428" s="29" t="s">
        <v>2000</v>
      </c>
      <c r="I428" s="31"/>
      <c r="J428" s="28"/>
    </row>
    <row r="429" spans="6:10" ht="15.75" x14ac:dyDescent="0.25">
      <c r="F429" t="s">
        <v>249</v>
      </c>
      <c r="G429" s="29" t="s">
        <v>2045</v>
      </c>
      <c r="H429" s="29" t="s">
        <v>2002</v>
      </c>
      <c r="I429" s="31"/>
      <c r="J429" s="28"/>
    </row>
    <row r="430" spans="6:10" ht="15.75" x14ac:dyDescent="0.25">
      <c r="F430" t="s">
        <v>249</v>
      </c>
      <c r="G430" s="29" t="s">
        <v>2045</v>
      </c>
      <c r="H430" s="29" t="s">
        <v>2004</v>
      </c>
      <c r="I430" s="31"/>
      <c r="J430" s="28"/>
    </row>
    <row r="431" spans="6:10" ht="15.75" x14ac:dyDescent="0.25">
      <c r="F431" t="s">
        <v>249</v>
      </c>
      <c r="G431" s="29" t="s">
        <v>2045</v>
      </c>
      <c r="H431" s="29" t="s">
        <v>2006</v>
      </c>
      <c r="I431" s="31"/>
      <c r="J431" s="28"/>
    </row>
    <row r="432" spans="6:10" ht="15.75" x14ac:dyDescent="0.25">
      <c r="F432" t="s">
        <v>249</v>
      </c>
      <c r="G432" s="29" t="s">
        <v>2045</v>
      </c>
      <c r="H432" s="29" t="s">
        <v>2133</v>
      </c>
      <c r="I432" s="31"/>
      <c r="J432" s="28"/>
    </row>
    <row r="433" spans="6:10" ht="15.75" x14ac:dyDescent="0.25">
      <c r="F433" t="s">
        <v>249</v>
      </c>
      <c r="G433" s="29" t="s">
        <v>2045</v>
      </c>
      <c r="H433" s="29" t="s">
        <v>2137</v>
      </c>
      <c r="I433" s="31"/>
      <c r="J433" s="28"/>
    </row>
    <row r="434" spans="6:10" ht="15.75" x14ac:dyDescent="0.25">
      <c r="F434" t="s">
        <v>249</v>
      </c>
      <c r="G434" s="29" t="s">
        <v>2045</v>
      </c>
      <c r="H434" s="29" t="s">
        <v>2015</v>
      </c>
      <c r="I434" s="31"/>
      <c r="J434" s="28"/>
    </row>
    <row r="435" spans="6:10" ht="15.75" x14ac:dyDescent="0.25">
      <c r="F435" t="s">
        <v>249</v>
      </c>
      <c r="G435" s="29" t="s">
        <v>2045</v>
      </c>
      <c r="H435" s="29" t="s">
        <v>2017</v>
      </c>
      <c r="I435" s="31"/>
      <c r="J435" s="28"/>
    </row>
    <row r="436" spans="6:10" ht="15.75" x14ac:dyDescent="0.25">
      <c r="F436" t="s">
        <v>249</v>
      </c>
      <c r="G436" s="29" t="s">
        <v>2045</v>
      </c>
      <c r="H436" s="29" t="s">
        <v>2019</v>
      </c>
      <c r="I436" s="31"/>
      <c r="J436" s="28"/>
    </row>
    <row r="437" spans="6:10" ht="15.75" x14ac:dyDescent="0.25">
      <c r="F437" t="s">
        <v>249</v>
      </c>
      <c r="G437" s="29" t="s">
        <v>2045</v>
      </c>
      <c r="H437" s="29" t="s">
        <v>2021</v>
      </c>
      <c r="I437" s="31"/>
      <c r="J437" s="28"/>
    </row>
    <row r="438" spans="6:10" ht="15.75" x14ac:dyDescent="0.25">
      <c r="F438" t="s">
        <v>249</v>
      </c>
      <c r="G438" s="29" t="s">
        <v>2045</v>
      </c>
      <c r="H438" s="29" t="s">
        <v>2030</v>
      </c>
      <c r="I438" s="31"/>
      <c r="J438" s="28"/>
    </row>
    <row r="439" spans="6:10" ht="15.75" x14ac:dyDescent="0.25">
      <c r="F439" t="s">
        <v>249</v>
      </c>
      <c r="G439" s="29" t="s">
        <v>2045</v>
      </c>
      <c r="H439" s="29" t="s">
        <v>2032</v>
      </c>
      <c r="I439" s="31"/>
      <c r="J439" s="28"/>
    </row>
    <row r="440" spans="6:10" ht="15.75" x14ac:dyDescent="0.25">
      <c r="F440" t="s">
        <v>249</v>
      </c>
      <c r="G440" s="29" t="s">
        <v>2045</v>
      </c>
      <c r="H440" s="29" t="s">
        <v>2034</v>
      </c>
      <c r="I440" s="31"/>
      <c r="J440" s="28"/>
    </row>
    <row r="441" spans="6:10" ht="15.75" x14ac:dyDescent="0.25">
      <c r="F441" t="s">
        <v>249</v>
      </c>
      <c r="G441" s="29" t="s">
        <v>2045</v>
      </c>
      <c r="H441" s="29" t="s">
        <v>2036</v>
      </c>
      <c r="I441" s="31"/>
      <c r="J441" s="28"/>
    </row>
    <row r="442" spans="6:10" ht="15.75" x14ac:dyDescent="0.25">
      <c r="F442" t="s">
        <v>249</v>
      </c>
      <c r="G442" s="29" t="s">
        <v>2045</v>
      </c>
      <c r="H442" s="29" t="s">
        <v>2038</v>
      </c>
      <c r="I442" s="31"/>
      <c r="J442" s="28"/>
    </row>
    <row r="443" spans="6:10" ht="15.75" x14ac:dyDescent="0.25">
      <c r="F443" t="s">
        <v>249</v>
      </c>
      <c r="G443" s="29" t="s">
        <v>2045</v>
      </c>
      <c r="H443" s="29" t="s">
        <v>2040</v>
      </c>
      <c r="I443" s="31"/>
      <c r="J443" s="28"/>
    </row>
    <row r="444" spans="6:10" ht="15.75" x14ac:dyDescent="0.25">
      <c r="F444" t="s">
        <v>249</v>
      </c>
      <c r="G444" s="29" t="s">
        <v>2045</v>
      </c>
      <c r="H444" s="29" t="s">
        <v>2043</v>
      </c>
      <c r="I444" s="31"/>
      <c r="J444" s="28"/>
    </row>
    <row r="445" spans="6:10" ht="15.75" x14ac:dyDescent="0.25">
      <c r="F445" t="s">
        <v>249</v>
      </c>
      <c r="G445" s="29" t="s">
        <v>2045</v>
      </c>
      <c r="H445" s="29" t="s">
        <v>2059</v>
      </c>
      <c r="I445" s="31"/>
      <c r="J445" s="28"/>
    </row>
    <row r="446" spans="6:10" ht="15.75" x14ac:dyDescent="0.25">
      <c r="F446" t="s">
        <v>249</v>
      </c>
      <c r="G446" s="29" t="s">
        <v>2045</v>
      </c>
      <c r="H446" s="29" t="s">
        <v>2061</v>
      </c>
      <c r="I446" s="31"/>
      <c r="J446" s="28"/>
    </row>
    <row r="447" spans="6:10" ht="15.75" x14ac:dyDescent="0.25">
      <c r="F447" t="s">
        <v>249</v>
      </c>
      <c r="G447" s="29" t="s">
        <v>2045</v>
      </c>
      <c r="H447" s="29" t="s">
        <v>2063</v>
      </c>
      <c r="I447" s="31"/>
      <c r="J447" s="28"/>
    </row>
    <row r="448" spans="6:10" ht="15.75" x14ac:dyDescent="0.25">
      <c r="F448" t="s">
        <v>249</v>
      </c>
      <c r="G448" s="29" t="s">
        <v>2045</v>
      </c>
      <c r="H448" s="29" t="s">
        <v>2067</v>
      </c>
      <c r="I448" s="31"/>
      <c r="J448" s="28"/>
    </row>
    <row r="449" spans="6:10" ht="15.75" x14ac:dyDescent="0.25">
      <c r="F449" t="s">
        <v>249</v>
      </c>
      <c r="G449" s="29" t="s">
        <v>2045</v>
      </c>
      <c r="H449" s="29" t="s">
        <v>2069</v>
      </c>
      <c r="I449" s="31"/>
      <c r="J449" s="28"/>
    </row>
    <row r="450" spans="6:10" ht="15.75" x14ac:dyDescent="0.25">
      <c r="F450" t="s">
        <v>249</v>
      </c>
      <c r="G450" s="29" t="s">
        <v>2045</v>
      </c>
      <c r="H450" s="29" t="s">
        <v>2071</v>
      </c>
      <c r="I450" s="31"/>
      <c r="J450" s="28"/>
    </row>
    <row r="451" spans="6:10" ht="15.75" x14ac:dyDescent="0.25">
      <c r="F451" t="s">
        <v>249</v>
      </c>
      <c r="G451" s="29" t="s">
        <v>2045</v>
      </c>
      <c r="H451" s="29" t="s">
        <v>2073</v>
      </c>
      <c r="I451" s="31"/>
      <c r="J451" s="28"/>
    </row>
    <row r="452" spans="6:10" ht="15.75" x14ac:dyDescent="0.25">
      <c r="F452" t="s">
        <v>249</v>
      </c>
      <c r="G452" s="29" t="s">
        <v>2045</v>
      </c>
      <c r="H452" s="29" t="s">
        <v>2075</v>
      </c>
      <c r="I452" s="31"/>
      <c r="J452" s="28"/>
    </row>
    <row r="453" spans="6:10" ht="15.75" x14ac:dyDescent="0.25">
      <c r="F453" t="s">
        <v>249</v>
      </c>
      <c r="G453" s="29" t="s">
        <v>2045</v>
      </c>
      <c r="H453" s="29" t="s">
        <v>2077</v>
      </c>
      <c r="I453" s="31"/>
      <c r="J453" s="28"/>
    </row>
    <row r="454" spans="6:10" ht="15.75" x14ac:dyDescent="0.25">
      <c r="F454" t="s">
        <v>249</v>
      </c>
      <c r="G454" s="29" t="s">
        <v>2045</v>
      </c>
      <c r="H454" s="29" t="s">
        <v>2079</v>
      </c>
      <c r="I454" s="31"/>
      <c r="J454" s="28"/>
    </row>
    <row r="455" spans="6:10" ht="15.75" x14ac:dyDescent="0.25">
      <c r="F455" t="s">
        <v>249</v>
      </c>
      <c r="G455" s="29" t="s">
        <v>2045</v>
      </c>
      <c r="H455" s="29" t="s">
        <v>2082</v>
      </c>
      <c r="I455" s="31"/>
      <c r="J455" s="28"/>
    </row>
    <row r="456" spans="6:10" ht="15.75" x14ac:dyDescent="0.25">
      <c r="F456" t="s">
        <v>249</v>
      </c>
      <c r="G456" s="29" t="s">
        <v>2045</v>
      </c>
      <c r="H456" s="29" t="s">
        <v>2084</v>
      </c>
      <c r="I456" s="31"/>
      <c r="J456" s="28"/>
    </row>
    <row r="457" spans="6:10" ht="15.75" x14ac:dyDescent="0.25">
      <c r="F457" t="s">
        <v>249</v>
      </c>
      <c r="G457" s="29" t="s">
        <v>2045</v>
      </c>
      <c r="H457" s="29" t="s">
        <v>2089</v>
      </c>
      <c r="I457" s="31"/>
      <c r="J457" s="28"/>
    </row>
    <row r="458" spans="6:10" ht="15.75" x14ac:dyDescent="0.25">
      <c r="F458" t="s">
        <v>249</v>
      </c>
      <c r="G458" s="29" t="s">
        <v>2045</v>
      </c>
      <c r="H458" s="29" t="s">
        <v>2119</v>
      </c>
      <c r="I458" s="31"/>
      <c r="J458" s="28"/>
    </row>
    <row r="459" spans="6:10" ht="15.75" x14ac:dyDescent="0.25">
      <c r="F459" t="s">
        <v>249</v>
      </c>
      <c r="G459" s="29" t="s">
        <v>2045</v>
      </c>
      <c r="H459" s="29" t="s">
        <v>2122</v>
      </c>
      <c r="I459" s="31"/>
      <c r="J459" s="28"/>
    </row>
    <row r="460" spans="6:10" ht="15.75" x14ac:dyDescent="0.25">
      <c r="F460" t="s">
        <v>249</v>
      </c>
      <c r="G460" s="29" t="s">
        <v>2045</v>
      </c>
      <c r="H460" s="29" t="s">
        <v>2124</v>
      </c>
      <c r="I460" s="31"/>
      <c r="J460" s="28"/>
    </row>
    <row r="461" spans="6:10" ht="15.75" x14ac:dyDescent="0.25">
      <c r="F461" t="s">
        <v>249</v>
      </c>
      <c r="G461" s="29" t="s">
        <v>2045</v>
      </c>
      <c r="H461" s="29" t="s">
        <v>2129</v>
      </c>
      <c r="I461" s="31"/>
      <c r="J461" s="28"/>
    </row>
    <row r="462" spans="6:10" ht="15.75" x14ac:dyDescent="0.25">
      <c r="F462" t="s">
        <v>249</v>
      </c>
      <c r="G462" s="29" t="s">
        <v>2045</v>
      </c>
      <c r="H462" s="29" t="s">
        <v>2135</v>
      </c>
      <c r="I462" s="31"/>
      <c r="J462" s="28"/>
    </row>
    <row r="463" spans="6:10" ht="15.75" x14ac:dyDescent="0.25">
      <c r="F463" t="s">
        <v>249</v>
      </c>
      <c r="G463" s="29" t="s">
        <v>2045</v>
      </c>
      <c r="H463" s="29" t="s">
        <v>2140</v>
      </c>
      <c r="I463" s="31"/>
      <c r="J463" s="28"/>
    </row>
    <row r="464" spans="6:10" ht="15.75" x14ac:dyDescent="0.25">
      <c r="F464" t="s">
        <v>249</v>
      </c>
      <c r="G464" s="29" t="s">
        <v>1961</v>
      </c>
      <c r="H464" s="29" t="s">
        <v>43</v>
      </c>
      <c r="I464" s="31"/>
      <c r="J464" s="28"/>
    </row>
    <row r="465" spans="6:10" ht="15.75" x14ac:dyDescent="0.25">
      <c r="F465" t="s">
        <v>249</v>
      </c>
      <c r="G465" s="29" t="s">
        <v>1961</v>
      </c>
      <c r="H465" s="29" t="s">
        <v>1953</v>
      </c>
      <c r="I465" s="31"/>
      <c r="J465" s="28"/>
    </row>
    <row r="466" spans="6:10" ht="15.75" x14ac:dyDescent="0.25">
      <c r="F466" t="s">
        <v>249</v>
      </c>
      <c r="G466" s="29" t="s">
        <v>1961</v>
      </c>
      <c r="H466" s="29" t="s">
        <v>1726</v>
      </c>
      <c r="I466" s="31"/>
      <c r="J466" s="28"/>
    </row>
    <row r="467" spans="6:10" ht="15.75" x14ac:dyDescent="0.25">
      <c r="F467" t="s">
        <v>249</v>
      </c>
      <c r="G467" s="29" t="s">
        <v>1961</v>
      </c>
      <c r="H467" s="29" t="s">
        <v>1723</v>
      </c>
      <c r="I467" s="31"/>
      <c r="J467" s="28"/>
    </row>
    <row r="468" spans="6:10" ht="15.75" x14ac:dyDescent="0.25">
      <c r="F468" t="s">
        <v>249</v>
      </c>
      <c r="G468" s="29" t="s">
        <v>1961</v>
      </c>
      <c r="H468" s="29" t="s">
        <v>2087</v>
      </c>
      <c r="I468" s="31"/>
      <c r="J468" s="28"/>
    </row>
    <row r="469" spans="6:10" ht="15.75" x14ac:dyDescent="0.25">
      <c r="F469" t="s">
        <v>249</v>
      </c>
      <c r="G469" s="29" t="s">
        <v>1961</v>
      </c>
      <c r="H469" s="29" t="s">
        <v>1830</v>
      </c>
      <c r="I469" s="31"/>
      <c r="J469" s="28"/>
    </row>
    <row r="470" spans="6:10" ht="15.75" x14ac:dyDescent="0.25">
      <c r="F470" t="s">
        <v>249</v>
      </c>
      <c r="G470" s="29" t="s">
        <v>1961</v>
      </c>
      <c r="H470" s="29" t="s">
        <v>1754</v>
      </c>
      <c r="I470" s="31"/>
      <c r="J470" s="28"/>
    </row>
    <row r="471" spans="6:10" ht="15.75" x14ac:dyDescent="0.25">
      <c r="F471" t="s">
        <v>249</v>
      </c>
      <c r="G471" s="29" t="s">
        <v>1961</v>
      </c>
      <c r="H471" s="29" t="s">
        <v>1901</v>
      </c>
      <c r="I471" s="31"/>
      <c r="J471" s="28"/>
    </row>
    <row r="472" spans="6:10" ht="15.75" x14ac:dyDescent="0.25">
      <c r="F472" t="s">
        <v>249</v>
      </c>
      <c r="G472" s="29" t="s">
        <v>1961</v>
      </c>
      <c r="H472" s="29" t="s">
        <v>2085</v>
      </c>
      <c r="I472" s="31"/>
      <c r="J472" s="28"/>
    </row>
    <row r="473" spans="6:10" ht="15.75" x14ac:dyDescent="0.25">
      <c r="F473" t="s">
        <v>249</v>
      </c>
      <c r="G473" s="29" t="s">
        <v>1961</v>
      </c>
      <c r="H473" s="29" t="s">
        <v>1951</v>
      </c>
      <c r="I473" s="31"/>
      <c r="J473" s="28"/>
    </row>
    <row r="474" spans="6:10" ht="15.75" x14ac:dyDescent="0.25">
      <c r="F474" t="s">
        <v>249</v>
      </c>
      <c r="G474" s="29" t="s">
        <v>1961</v>
      </c>
      <c r="H474" s="29" t="s">
        <v>2056</v>
      </c>
      <c r="I474" s="31"/>
      <c r="J474" s="28"/>
    </row>
    <row r="475" spans="6:10" ht="15.75" x14ac:dyDescent="0.25">
      <c r="F475" t="s">
        <v>249</v>
      </c>
      <c r="G475" s="29" t="s">
        <v>1961</v>
      </c>
      <c r="H475" s="29" t="s">
        <v>2131</v>
      </c>
      <c r="I475" s="31"/>
      <c r="J475" s="28"/>
    </row>
    <row r="476" spans="6:10" ht="15.75" x14ac:dyDescent="0.25">
      <c r="F476" t="s">
        <v>249</v>
      </c>
      <c r="G476" s="29" t="s">
        <v>1961</v>
      </c>
      <c r="H476" s="29" t="s">
        <v>2065</v>
      </c>
      <c r="I476" s="31"/>
      <c r="J476" s="28"/>
    </row>
    <row r="477" spans="6:10" ht="15.75" x14ac:dyDescent="0.25">
      <c r="F477" t="s">
        <v>249</v>
      </c>
      <c r="G477" s="29" t="s">
        <v>1961</v>
      </c>
      <c r="H477" s="29" t="s">
        <v>2090</v>
      </c>
      <c r="I477" s="31"/>
      <c r="J477" s="28"/>
    </row>
    <row r="478" spans="6:10" ht="15.75" x14ac:dyDescent="0.25">
      <c r="F478" t="s">
        <v>249</v>
      </c>
      <c r="G478" s="29" t="s">
        <v>1961</v>
      </c>
      <c r="H478" s="29" t="s">
        <v>1960</v>
      </c>
      <c r="I478" s="31"/>
      <c r="J478" s="28"/>
    </row>
    <row r="479" spans="6:10" ht="15.75" x14ac:dyDescent="0.25">
      <c r="F479" t="s">
        <v>249</v>
      </c>
      <c r="G479" s="29" t="s">
        <v>1961</v>
      </c>
      <c r="H479" s="29" t="s">
        <v>2028</v>
      </c>
      <c r="I479" s="31"/>
      <c r="J479" s="28"/>
    </row>
    <row r="480" spans="6:10" ht="15.75" x14ac:dyDescent="0.25">
      <c r="F480" t="s">
        <v>249</v>
      </c>
      <c r="G480" s="29" t="s">
        <v>1961</v>
      </c>
      <c r="H480" s="29" t="s">
        <v>1963</v>
      </c>
      <c r="I480" s="31"/>
      <c r="J480" s="28"/>
    </row>
    <row r="481" spans="6:10" ht="15.75" x14ac:dyDescent="0.25">
      <c r="F481" t="s">
        <v>249</v>
      </c>
      <c r="G481" s="29" t="s">
        <v>1961</v>
      </c>
      <c r="H481" s="29" t="s">
        <v>1965</v>
      </c>
      <c r="I481" s="31"/>
      <c r="J481" s="28"/>
    </row>
    <row r="482" spans="6:10" ht="15.75" x14ac:dyDescent="0.25">
      <c r="F482" t="s">
        <v>249</v>
      </c>
      <c r="G482" s="29" t="s">
        <v>1961</v>
      </c>
      <c r="H482" s="29" t="s">
        <v>1971</v>
      </c>
      <c r="I482" s="31"/>
      <c r="J482" s="28"/>
    </row>
    <row r="483" spans="6:10" ht="15.75" x14ac:dyDescent="0.25">
      <c r="F483" t="s">
        <v>249</v>
      </c>
      <c r="G483" s="29" t="s">
        <v>1961</v>
      </c>
      <c r="H483" s="29" t="s">
        <v>1975</v>
      </c>
      <c r="I483" s="31"/>
      <c r="J483" s="28"/>
    </row>
    <row r="484" spans="6:10" ht="15.75" x14ac:dyDescent="0.25">
      <c r="F484" t="s">
        <v>249</v>
      </c>
      <c r="G484" s="29" t="s">
        <v>1961</v>
      </c>
      <c r="H484" s="29" t="s">
        <v>2113</v>
      </c>
      <c r="I484" s="31"/>
      <c r="J484" s="28"/>
    </row>
    <row r="485" spans="6:10" ht="15.75" x14ac:dyDescent="0.25">
      <c r="F485" t="s">
        <v>249</v>
      </c>
      <c r="G485" s="29" t="s">
        <v>1961</v>
      </c>
      <c r="H485" s="29" t="s">
        <v>1980</v>
      </c>
      <c r="I485" s="31"/>
      <c r="J485" s="28"/>
    </row>
    <row r="486" spans="6:10" ht="15.75" x14ac:dyDescent="0.25">
      <c r="F486" t="s">
        <v>249</v>
      </c>
      <c r="G486" s="29" t="s">
        <v>1961</v>
      </c>
      <c r="H486" s="29" t="s">
        <v>1982</v>
      </c>
      <c r="I486" s="31"/>
      <c r="J486" s="28"/>
    </row>
    <row r="487" spans="6:10" ht="15.75" x14ac:dyDescent="0.25">
      <c r="F487" t="s">
        <v>249</v>
      </c>
      <c r="G487" s="29" t="s">
        <v>1961</v>
      </c>
      <c r="H487" s="29" t="s">
        <v>1987</v>
      </c>
      <c r="I487" s="31"/>
      <c r="J487" s="28"/>
    </row>
    <row r="488" spans="6:10" ht="15.75" x14ac:dyDescent="0.25">
      <c r="F488" t="s">
        <v>249</v>
      </c>
      <c r="G488" s="29" t="s">
        <v>1961</v>
      </c>
      <c r="H488" s="29" t="s">
        <v>1990</v>
      </c>
      <c r="I488" s="31"/>
      <c r="J488" s="28"/>
    </row>
    <row r="489" spans="6:10" ht="15.75" x14ac:dyDescent="0.25">
      <c r="F489" t="s">
        <v>249</v>
      </c>
      <c r="G489" s="29" t="s">
        <v>1961</v>
      </c>
      <c r="H489" s="29" t="s">
        <v>2115</v>
      </c>
      <c r="I489" s="31"/>
      <c r="J489" s="28"/>
    </row>
    <row r="490" spans="6:10" ht="15.75" x14ac:dyDescent="0.25">
      <c r="F490" t="s">
        <v>249</v>
      </c>
      <c r="G490" s="29" t="s">
        <v>1961</v>
      </c>
      <c r="H490" s="29" t="s">
        <v>1992</v>
      </c>
      <c r="I490" s="31"/>
      <c r="J490" s="28"/>
    </row>
    <row r="491" spans="6:10" ht="15.75" x14ac:dyDescent="0.25">
      <c r="F491" t="s">
        <v>249</v>
      </c>
      <c r="G491" s="29" t="s">
        <v>1961</v>
      </c>
      <c r="H491" s="29" t="s">
        <v>1997</v>
      </c>
      <c r="I491" s="31"/>
      <c r="J491" s="28"/>
    </row>
    <row r="492" spans="6:10" ht="15.75" x14ac:dyDescent="0.25">
      <c r="F492" t="s">
        <v>249</v>
      </c>
      <c r="G492" s="29" t="s">
        <v>1961</v>
      </c>
      <c r="H492" s="29" t="s">
        <v>2000</v>
      </c>
      <c r="I492" s="31"/>
      <c r="J492" s="28"/>
    </row>
    <row r="493" spans="6:10" ht="15.75" x14ac:dyDescent="0.25">
      <c r="F493" t="s">
        <v>249</v>
      </c>
      <c r="G493" s="29" t="s">
        <v>1961</v>
      </c>
      <c r="H493" s="29" t="s">
        <v>2002</v>
      </c>
      <c r="I493" s="31"/>
      <c r="J493" s="28"/>
    </row>
    <row r="494" spans="6:10" ht="15.75" x14ac:dyDescent="0.25">
      <c r="F494" t="s">
        <v>249</v>
      </c>
      <c r="G494" s="29" t="s">
        <v>1961</v>
      </c>
      <c r="H494" s="29" t="s">
        <v>2004</v>
      </c>
      <c r="I494" s="31"/>
      <c r="J494" s="28"/>
    </row>
    <row r="495" spans="6:10" ht="15.75" x14ac:dyDescent="0.25">
      <c r="F495" t="s">
        <v>249</v>
      </c>
      <c r="G495" s="29" t="s">
        <v>1961</v>
      </c>
      <c r="H495" s="29" t="s">
        <v>2006</v>
      </c>
      <c r="I495" s="31"/>
      <c r="J495" s="28"/>
    </row>
    <row r="496" spans="6:10" ht="15.75" x14ac:dyDescent="0.25">
      <c r="F496" t="s">
        <v>249</v>
      </c>
      <c r="G496" s="29" t="s">
        <v>1961</v>
      </c>
      <c r="H496" s="29" t="s">
        <v>2133</v>
      </c>
      <c r="I496" s="31"/>
      <c r="J496" s="28"/>
    </row>
    <row r="497" spans="6:10" ht="15.75" x14ac:dyDescent="0.25">
      <c r="F497" t="s">
        <v>249</v>
      </c>
      <c r="G497" s="29" t="s">
        <v>1961</v>
      </c>
      <c r="H497" s="29" t="s">
        <v>2137</v>
      </c>
      <c r="I497" s="31"/>
      <c r="J497" s="28"/>
    </row>
    <row r="498" spans="6:10" ht="15.75" x14ac:dyDescent="0.25">
      <c r="F498" t="s">
        <v>249</v>
      </c>
      <c r="G498" s="29" t="s">
        <v>1961</v>
      </c>
      <c r="H498" s="29" t="s">
        <v>2015</v>
      </c>
      <c r="I498" s="31"/>
      <c r="J498" s="28"/>
    </row>
    <row r="499" spans="6:10" ht="15.75" x14ac:dyDescent="0.25">
      <c r="F499" t="s">
        <v>249</v>
      </c>
      <c r="G499" s="29" t="s">
        <v>1961</v>
      </c>
      <c r="H499" s="29" t="s">
        <v>2017</v>
      </c>
      <c r="I499" s="31"/>
      <c r="J499" s="28"/>
    </row>
    <row r="500" spans="6:10" ht="15.75" x14ac:dyDescent="0.25">
      <c r="F500" t="s">
        <v>249</v>
      </c>
      <c r="G500" s="29" t="s">
        <v>1961</v>
      </c>
      <c r="H500" s="29" t="s">
        <v>2019</v>
      </c>
      <c r="I500" s="31"/>
      <c r="J500" s="28"/>
    </row>
    <row r="501" spans="6:10" ht="15.75" x14ac:dyDescent="0.25">
      <c r="F501" t="s">
        <v>249</v>
      </c>
      <c r="G501" s="29" t="s">
        <v>1961</v>
      </c>
      <c r="H501" s="29" t="s">
        <v>2021</v>
      </c>
      <c r="I501" s="31"/>
      <c r="J501" s="28"/>
    </row>
    <row r="502" spans="6:10" ht="15.75" x14ac:dyDescent="0.25">
      <c r="F502" t="s">
        <v>249</v>
      </c>
      <c r="G502" s="29" t="s">
        <v>1961</v>
      </c>
      <c r="H502" s="29" t="s">
        <v>2030</v>
      </c>
      <c r="I502" s="31"/>
      <c r="J502" s="28"/>
    </row>
    <row r="503" spans="6:10" ht="15.75" x14ac:dyDescent="0.25">
      <c r="F503" t="s">
        <v>249</v>
      </c>
      <c r="G503" s="29" t="s">
        <v>1961</v>
      </c>
      <c r="H503" s="29" t="s">
        <v>2032</v>
      </c>
      <c r="I503" s="31"/>
      <c r="J503" s="28"/>
    </row>
    <row r="504" spans="6:10" ht="15.75" x14ac:dyDescent="0.25">
      <c r="F504" t="s">
        <v>249</v>
      </c>
      <c r="G504" s="29" t="s">
        <v>1961</v>
      </c>
      <c r="H504" s="29" t="s">
        <v>2034</v>
      </c>
      <c r="I504" s="31"/>
      <c r="J504" s="28"/>
    </row>
    <row r="505" spans="6:10" ht="15.75" x14ac:dyDescent="0.25">
      <c r="F505" t="s">
        <v>249</v>
      </c>
      <c r="G505" s="29" t="s">
        <v>1961</v>
      </c>
      <c r="H505" s="29" t="s">
        <v>2036</v>
      </c>
      <c r="I505" s="31"/>
      <c r="J505" s="28"/>
    </row>
    <row r="506" spans="6:10" ht="15.75" x14ac:dyDescent="0.25">
      <c r="F506" t="s">
        <v>249</v>
      </c>
      <c r="G506" s="29" t="s">
        <v>1961</v>
      </c>
      <c r="H506" s="29" t="s">
        <v>2038</v>
      </c>
      <c r="I506" s="31"/>
      <c r="J506" s="28"/>
    </row>
    <row r="507" spans="6:10" ht="15.75" x14ac:dyDescent="0.25">
      <c r="F507" t="s">
        <v>249</v>
      </c>
      <c r="G507" s="29" t="s">
        <v>1961</v>
      </c>
      <c r="H507" s="29" t="s">
        <v>2040</v>
      </c>
      <c r="I507" s="31"/>
      <c r="J507" s="28"/>
    </row>
    <row r="508" spans="6:10" ht="15.75" x14ac:dyDescent="0.25">
      <c r="F508" t="s">
        <v>249</v>
      </c>
      <c r="G508" s="29" t="s">
        <v>1961</v>
      </c>
      <c r="H508" s="29" t="s">
        <v>2043</v>
      </c>
      <c r="I508" s="31"/>
      <c r="J508" s="28"/>
    </row>
    <row r="509" spans="6:10" ht="15.75" x14ac:dyDescent="0.25">
      <c r="F509" t="s">
        <v>249</v>
      </c>
      <c r="G509" s="29" t="s">
        <v>1961</v>
      </c>
      <c r="H509" s="29" t="s">
        <v>2059</v>
      </c>
      <c r="I509" s="31"/>
      <c r="J509" s="28"/>
    </row>
    <row r="510" spans="6:10" ht="15.75" x14ac:dyDescent="0.25">
      <c r="F510" t="s">
        <v>249</v>
      </c>
      <c r="G510" s="29" t="s">
        <v>1961</v>
      </c>
      <c r="H510" s="29" t="s">
        <v>2061</v>
      </c>
      <c r="I510" s="31"/>
      <c r="J510" s="28"/>
    </row>
    <row r="511" spans="6:10" ht="15.75" x14ac:dyDescent="0.25">
      <c r="F511" t="s">
        <v>249</v>
      </c>
      <c r="G511" s="29" t="s">
        <v>1961</v>
      </c>
      <c r="H511" s="29" t="s">
        <v>2063</v>
      </c>
      <c r="I511" s="31"/>
      <c r="J511" s="28"/>
    </row>
    <row r="512" spans="6:10" ht="15.75" x14ac:dyDescent="0.25">
      <c r="F512" t="s">
        <v>249</v>
      </c>
      <c r="G512" s="29" t="s">
        <v>1961</v>
      </c>
      <c r="H512" s="29" t="s">
        <v>2067</v>
      </c>
      <c r="I512" s="31"/>
      <c r="J512" s="28"/>
    </row>
    <row r="513" spans="6:10" ht="15.75" x14ac:dyDescent="0.25">
      <c r="F513" t="s">
        <v>249</v>
      </c>
      <c r="G513" s="29" t="s">
        <v>1961</v>
      </c>
      <c r="H513" s="29" t="s">
        <v>2069</v>
      </c>
      <c r="I513" s="31"/>
      <c r="J513" s="28"/>
    </row>
    <row r="514" spans="6:10" ht="15.75" x14ac:dyDescent="0.25">
      <c r="F514" t="s">
        <v>249</v>
      </c>
      <c r="G514" s="29" t="s">
        <v>1961</v>
      </c>
      <c r="H514" s="29" t="s">
        <v>2071</v>
      </c>
      <c r="I514" s="31"/>
      <c r="J514" s="28"/>
    </row>
    <row r="515" spans="6:10" ht="15.75" x14ac:dyDescent="0.25">
      <c r="F515" t="s">
        <v>249</v>
      </c>
      <c r="G515" s="29" t="s">
        <v>1961</v>
      </c>
      <c r="H515" s="29" t="s">
        <v>2073</v>
      </c>
      <c r="I515" s="31"/>
      <c r="J515" s="28"/>
    </row>
    <row r="516" spans="6:10" ht="15.75" x14ac:dyDescent="0.25">
      <c r="F516" t="s">
        <v>249</v>
      </c>
      <c r="G516" s="29" t="s">
        <v>1961</v>
      </c>
      <c r="H516" s="29" t="s">
        <v>2075</v>
      </c>
      <c r="I516" s="31"/>
      <c r="J516" s="28"/>
    </row>
    <row r="517" spans="6:10" ht="15.75" x14ac:dyDescent="0.25">
      <c r="F517" t="s">
        <v>249</v>
      </c>
      <c r="G517" s="29" t="s">
        <v>1961</v>
      </c>
      <c r="H517" s="29" t="s">
        <v>2077</v>
      </c>
      <c r="I517" s="31"/>
      <c r="J517" s="28"/>
    </row>
    <row r="518" spans="6:10" ht="15.75" x14ac:dyDescent="0.25">
      <c r="F518" t="s">
        <v>249</v>
      </c>
      <c r="G518" s="29" t="s">
        <v>1961</v>
      </c>
      <c r="H518" s="29" t="s">
        <v>2079</v>
      </c>
      <c r="I518" s="31"/>
      <c r="J518" s="28"/>
    </row>
    <row r="519" spans="6:10" ht="15.75" x14ac:dyDescent="0.25">
      <c r="F519" t="s">
        <v>249</v>
      </c>
      <c r="G519" s="29" t="s">
        <v>1961</v>
      </c>
      <c r="H519" s="29" t="s">
        <v>2082</v>
      </c>
      <c r="I519" s="31"/>
      <c r="J519" s="28"/>
    </row>
    <row r="520" spans="6:10" ht="15.75" x14ac:dyDescent="0.25">
      <c r="F520" t="s">
        <v>249</v>
      </c>
      <c r="G520" s="29" t="s">
        <v>1961</v>
      </c>
      <c r="H520" s="29" t="s">
        <v>2084</v>
      </c>
      <c r="I520" s="31"/>
      <c r="J520" s="28"/>
    </row>
    <row r="521" spans="6:10" ht="15.75" x14ac:dyDescent="0.25">
      <c r="F521" t="s">
        <v>249</v>
      </c>
      <c r="G521" s="29" t="s">
        <v>1961</v>
      </c>
      <c r="H521" s="29" t="s">
        <v>2089</v>
      </c>
      <c r="I521" s="31"/>
      <c r="J521" s="28"/>
    </row>
    <row r="522" spans="6:10" ht="15.75" x14ac:dyDescent="0.25">
      <c r="F522" t="s">
        <v>249</v>
      </c>
      <c r="G522" s="29" t="s">
        <v>1961</v>
      </c>
      <c r="H522" s="29" t="s">
        <v>2119</v>
      </c>
      <c r="I522" s="31"/>
      <c r="J522" s="28"/>
    </row>
    <row r="523" spans="6:10" ht="15.75" x14ac:dyDescent="0.25">
      <c r="F523" t="s">
        <v>249</v>
      </c>
      <c r="G523" s="29" t="s">
        <v>1961</v>
      </c>
      <c r="H523" s="29" t="s">
        <v>2122</v>
      </c>
      <c r="I523" s="31"/>
      <c r="J523" s="28"/>
    </row>
    <row r="524" spans="6:10" ht="15.75" x14ac:dyDescent="0.25">
      <c r="F524" t="s">
        <v>249</v>
      </c>
      <c r="G524" s="29" t="s">
        <v>1961</v>
      </c>
      <c r="H524" s="29" t="s">
        <v>2124</v>
      </c>
      <c r="I524" s="31"/>
      <c r="J524" s="28"/>
    </row>
    <row r="525" spans="6:10" ht="15.75" x14ac:dyDescent="0.25">
      <c r="F525" t="s">
        <v>249</v>
      </c>
      <c r="G525" s="29" t="s">
        <v>1961</v>
      </c>
      <c r="H525" s="29" t="s">
        <v>2129</v>
      </c>
      <c r="I525" s="31"/>
      <c r="J525" s="28"/>
    </row>
    <row r="526" spans="6:10" ht="15.75" x14ac:dyDescent="0.25">
      <c r="F526" t="s">
        <v>249</v>
      </c>
      <c r="G526" s="29" t="s">
        <v>1961</v>
      </c>
      <c r="H526" s="29" t="s">
        <v>2135</v>
      </c>
      <c r="I526" s="31"/>
      <c r="J526" s="28"/>
    </row>
    <row r="527" spans="6:10" ht="15.75" x14ac:dyDescent="0.25">
      <c r="F527" t="s">
        <v>249</v>
      </c>
      <c r="G527" s="29" t="s">
        <v>1961</v>
      </c>
      <c r="H527" s="29" t="s">
        <v>2140</v>
      </c>
      <c r="I527" s="31"/>
      <c r="J527" s="28"/>
    </row>
    <row r="528" spans="6:10" ht="15.75" x14ac:dyDescent="0.25">
      <c r="F528" t="s">
        <v>249</v>
      </c>
      <c r="G528" s="29" t="s">
        <v>2046</v>
      </c>
      <c r="H528" s="29" t="s">
        <v>43</v>
      </c>
      <c r="I528" s="31"/>
      <c r="J528" s="28"/>
    </row>
    <row r="529" spans="6:10" ht="15.75" x14ac:dyDescent="0.25">
      <c r="F529" t="s">
        <v>249</v>
      </c>
      <c r="G529" s="29" t="s">
        <v>2046</v>
      </c>
      <c r="H529" s="29" t="s">
        <v>1953</v>
      </c>
      <c r="I529" s="31"/>
      <c r="J529" s="28"/>
    </row>
    <row r="530" spans="6:10" ht="15.75" x14ac:dyDescent="0.25">
      <c r="F530" t="s">
        <v>249</v>
      </c>
      <c r="G530" s="29" t="s">
        <v>2046</v>
      </c>
      <c r="H530" s="29" t="s">
        <v>1726</v>
      </c>
      <c r="I530" s="31"/>
      <c r="J530" s="28"/>
    </row>
    <row r="531" spans="6:10" ht="15.75" x14ac:dyDescent="0.25">
      <c r="F531" t="s">
        <v>249</v>
      </c>
      <c r="G531" s="29" t="s">
        <v>2046</v>
      </c>
      <c r="H531" s="29" t="s">
        <v>1723</v>
      </c>
      <c r="I531" s="31"/>
      <c r="J531" s="28"/>
    </row>
    <row r="532" spans="6:10" ht="15.75" x14ac:dyDescent="0.25">
      <c r="F532" t="s">
        <v>249</v>
      </c>
      <c r="G532" s="29" t="s">
        <v>2046</v>
      </c>
      <c r="H532" s="29" t="s">
        <v>2087</v>
      </c>
      <c r="I532" s="31"/>
      <c r="J532" s="28"/>
    </row>
    <row r="533" spans="6:10" ht="15.75" x14ac:dyDescent="0.25">
      <c r="F533" t="s">
        <v>249</v>
      </c>
      <c r="G533" s="29" t="s">
        <v>2046</v>
      </c>
      <c r="H533" s="29" t="s">
        <v>1830</v>
      </c>
      <c r="I533" s="31"/>
      <c r="J533" s="28"/>
    </row>
    <row r="534" spans="6:10" ht="15.75" x14ac:dyDescent="0.25">
      <c r="F534" t="s">
        <v>249</v>
      </c>
      <c r="G534" s="29" t="s">
        <v>2046</v>
      </c>
      <c r="H534" s="29" t="s">
        <v>1754</v>
      </c>
      <c r="I534" s="31"/>
      <c r="J534" s="28"/>
    </row>
    <row r="535" spans="6:10" ht="15.75" x14ac:dyDescent="0.25">
      <c r="F535" t="s">
        <v>249</v>
      </c>
      <c r="G535" s="29" t="s">
        <v>2046</v>
      </c>
      <c r="H535" s="29" t="s">
        <v>1901</v>
      </c>
      <c r="I535" s="31"/>
      <c r="J535" s="28"/>
    </row>
    <row r="536" spans="6:10" ht="15.75" x14ac:dyDescent="0.25">
      <c r="F536" t="s">
        <v>249</v>
      </c>
      <c r="G536" s="29" t="s">
        <v>2046</v>
      </c>
      <c r="H536" s="29" t="s">
        <v>2085</v>
      </c>
      <c r="I536" s="31"/>
      <c r="J536" s="28"/>
    </row>
    <row r="537" spans="6:10" ht="15.75" x14ac:dyDescent="0.25">
      <c r="F537" t="s">
        <v>249</v>
      </c>
      <c r="G537" s="29" t="s">
        <v>2046</v>
      </c>
      <c r="H537" s="29" t="s">
        <v>1951</v>
      </c>
      <c r="I537" s="31"/>
      <c r="J537" s="28"/>
    </row>
    <row r="538" spans="6:10" ht="15.75" x14ac:dyDescent="0.25">
      <c r="F538" t="s">
        <v>249</v>
      </c>
      <c r="G538" s="29" t="s">
        <v>2046</v>
      </c>
      <c r="H538" s="29" t="s">
        <v>2056</v>
      </c>
      <c r="I538" s="31"/>
      <c r="J538" s="28"/>
    </row>
    <row r="539" spans="6:10" ht="15.75" x14ac:dyDescent="0.25">
      <c r="F539" t="s">
        <v>249</v>
      </c>
      <c r="G539" s="29" t="s">
        <v>2046</v>
      </c>
      <c r="H539" s="29" t="s">
        <v>2131</v>
      </c>
      <c r="I539" s="31"/>
      <c r="J539" s="28"/>
    </row>
    <row r="540" spans="6:10" ht="15.75" x14ac:dyDescent="0.25">
      <c r="F540" t="s">
        <v>249</v>
      </c>
      <c r="G540" s="29" t="s">
        <v>2046</v>
      </c>
      <c r="H540" s="29" t="s">
        <v>2065</v>
      </c>
      <c r="I540" s="31"/>
      <c r="J540" s="28"/>
    </row>
    <row r="541" spans="6:10" ht="15.75" x14ac:dyDescent="0.25">
      <c r="F541" t="s">
        <v>249</v>
      </c>
      <c r="G541" s="29" t="s">
        <v>2046</v>
      </c>
      <c r="H541" s="29" t="s">
        <v>2090</v>
      </c>
      <c r="I541" s="31"/>
      <c r="J541" s="28"/>
    </row>
    <row r="542" spans="6:10" ht="15.75" x14ac:dyDescent="0.25">
      <c r="F542" t="s">
        <v>249</v>
      </c>
      <c r="G542" s="29" t="s">
        <v>2046</v>
      </c>
      <c r="H542" s="29" t="s">
        <v>1960</v>
      </c>
      <c r="I542" s="31"/>
      <c r="J542" s="28"/>
    </row>
    <row r="543" spans="6:10" ht="15.75" x14ac:dyDescent="0.25">
      <c r="F543" t="s">
        <v>249</v>
      </c>
      <c r="G543" s="29" t="s">
        <v>2046</v>
      </c>
      <c r="H543" s="29" t="s">
        <v>2028</v>
      </c>
      <c r="I543" s="31"/>
      <c r="J543" s="28"/>
    </row>
    <row r="544" spans="6:10" ht="15.75" x14ac:dyDescent="0.25">
      <c r="F544" t="s">
        <v>249</v>
      </c>
      <c r="G544" s="29" t="s">
        <v>2046</v>
      </c>
      <c r="H544" s="29" t="s">
        <v>1963</v>
      </c>
      <c r="I544" s="31"/>
      <c r="J544" s="28"/>
    </row>
    <row r="545" spans="6:10" ht="15.75" x14ac:dyDescent="0.25">
      <c r="F545" t="s">
        <v>249</v>
      </c>
      <c r="G545" s="29" t="s">
        <v>2046</v>
      </c>
      <c r="H545" s="29" t="s">
        <v>1965</v>
      </c>
      <c r="I545" s="31"/>
      <c r="J545" s="28"/>
    </row>
    <row r="546" spans="6:10" ht="15.75" x14ac:dyDescent="0.25">
      <c r="F546" t="s">
        <v>249</v>
      </c>
      <c r="G546" s="29" t="s">
        <v>2046</v>
      </c>
      <c r="H546" s="29" t="s">
        <v>1971</v>
      </c>
      <c r="I546" s="31"/>
      <c r="J546" s="28"/>
    </row>
    <row r="547" spans="6:10" ht="15.75" x14ac:dyDescent="0.25">
      <c r="F547" t="s">
        <v>249</v>
      </c>
      <c r="G547" s="29" t="s">
        <v>2046</v>
      </c>
      <c r="H547" s="29" t="s">
        <v>1975</v>
      </c>
      <c r="I547" s="31"/>
      <c r="J547" s="28"/>
    </row>
    <row r="548" spans="6:10" ht="15.75" x14ac:dyDescent="0.25">
      <c r="F548" t="s">
        <v>249</v>
      </c>
      <c r="G548" s="29" t="s">
        <v>2046</v>
      </c>
      <c r="H548" s="29" t="s">
        <v>2113</v>
      </c>
      <c r="I548" s="31"/>
      <c r="J548" s="28"/>
    </row>
    <row r="549" spans="6:10" ht="15.75" x14ac:dyDescent="0.25">
      <c r="F549" t="s">
        <v>249</v>
      </c>
      <c r="G549" s="29" t="s">
        <v>2046</v>
      </c>
      <c r="H549" s="29" t="s">
        <v>1980</v>
      </c>
      <c r="I549" s="31"/>
      <c r="J549" s="28"/>
    </row>
    <row r="550" spans="6:10" ht="15.75" x14ac:dyDescent="0.25">
      <c r="F550" t="s">
        <v>249</v>
      </c>
      <c r="G550" s="29" t="s">
        <v>2046</v>
      </c>
      <c r="H550" s="29" t="s">
        <v>1982</v>
      </c>
      <c r="I550" s="31"/>
      <c r="J550" s="28"/>
    </row>
    <row r="551" spans="6:10" ht="15.75" x14ac:dyDescent="0.25">
      <c r="F551" t="s">
        <v>249</v>
      </c>
      <c r="G551" s="29" t="s">
        <v>2046</v>
      </c>
      <c r="H551" s="29" t="s">
        <v>1987</v>
      </c>
      <c r="I551" s="31"/>
      <c r="J551" s="28"/>
    </row>
    <row r="552" spans="6:10" ht="15.75" x14ac:dyDescent="0.25">
      <c r="F552" t="s">
        <v>249</v>
      </c>
      <c r="G552" s="29" t="s">
        <v>2046</v>
      </c>
      <c r="H552" s="29" t="s">
        <v>1990</v>
      </c>
      <c r="I552" s="31"/>
      <c r="J552" s="28"/>
    </row>
    <row r="553" spans="6:10" ht="15.75" x14ac:dyDescent="0.25">
      <c r="F553" t="s">
        <v>249</v>
      </c>
      <c r="G553" s="29" t="s">
        <v>2046</v>
      </c>
      <c r="H553" s="29" t="s">
        <v>2115</v>
      </c>
      <c r="I553" s="31"/>
      <c r="J553" s="28"/>
    </row>
    <row r="554" spans="6:10" ht="15.75" x14ac:dyDescent="0.25">
      <c r="F554" t="s">
        <v>249</v>
      </c>
      <c r="G554" s="29" t="s">
        <v>2046</v>
      </c>
      <c r="H554" s="29" t="s">
        <v>1992</v>
      </c>
      <c r="I554" s="31"/>
      <c r="J554" s="28"/>
    </row>
    <row r="555" spans="6:10" ht="15.75" x14ac:dyDescent="0.25">
      <c r="F555" t="s">
        <v>249</v>
      </c>
      <c r="G555" s="29" t="s">
        <v>2046</v>
      </c>
      <c r="H555" s="29" t="s">
        <v>1997</v>
      </c>
      <c r="I555" s="31"/>
      <c r="J555" s="28"/>
    </row>
    <row r="556" spans="6:10" ht="15.75" x14ac:dyDescent="0.25">
      <c r="F556" t="s">
        <v>249</v>
      </c>
      <c r="G556" s="29" t="s">
        <v>2046</v>
      </c>
      <c r="H556" s="29" t="s">
        <v>2000</v>
      </c>
      <c r="I556" s="31"/>
      <c r="J556" s="28"/>
    </row>
    <row r="557" spans="6:10" ht="15.75" x14ac:dyDescent="0.25">
      <c r="F557" t="s">
        <v>249</v>
      </c>
      <c r="G557" s="29" t="s">
        <v>2046</v>
      </c>
      <c r="H557" s="29" t="s">
        <v>2002</v>
      </c>
      <c r="I557" s="31"/>
      <c r="J557" s="28"/>
    </row>
    <row r="558" spans="6:10" ht="15.75" x14ac:dyDescent="0.25">
      <c r="F558" t="s">
        <v>249</v>
      </c>
      <c r="G558" s="29" t="s">
        <v>2046</v>
      </c>
      <c r="H558" s="29" t="s">
        <v>2004</v>
      </c>
      <c r="I558" s="31"/>
      <c r="J558" s="28"/>
    </row>
    <row r="559" spans="6:10" ht="15.75" x14ac:dyDescent="0.25">
      <c r="F559" t="s">
        <v>249</v>
      </c>
      <c r="G559" s="29" t="s">
        <v>2046</v>
      </c>
      <c r="H559" s="29" t="s">
        <v>2006</v>
      </c>
      <c r="I559" s="31"/>
      <c r="J559" s="28"/>
    </row>
    <row r="560" spans="6:10" ht="15.75" x14ac:dyDescent="0.25">
      <c r="F560" t="s">
        <v>249</v>
      </c>
      <c r="G560" s="29" t="s">
        <v>2046</v>
      </c>
      <c r="H560" s="29" t="s">
        <v>2133</v>
      </c>
      <c r="I560" s="31"/>
      <c r="J560" s="28"/>
    </row>
    <row r="561" spans="6:10" ht="15.75" x14ac:dyDescent="0.25">
      <c r="F561" t="s">
        <v>249</v>
      </c>
      <c r="G561" s="29" t="s">
        <v>2046</v>
      </c>
      <c r="H561" s="29" t="s">
        <v>2137</v>
      </c>
      <c r="I561" s="31"/>
      <c r="J561" s="28"/>
    </row>
    <row r="562" spans="6:10" ht="15.75" x14ac:dyDescent="0.25">
      <c r="F562" t="s">
        <v>249</v>
      </c>
      <c r="G562" s="29" t="s">
        <v>2046</v>
      </c>
      <c r="H562" s="29" t="s">
        <v>2015</v>
      </c>
      <c r="I562" s="31"/>
      <c r="J562" s="28"/>
    </row>
    <row r="563" spans="6:10" ht="15.75" x14ac:dyDescent="0.25">
      <c r="F563" t="s">
        <v>249</v>
      </c>
      <c r="G563" s="29" t="s">
        <v>2046</v>
      </c>
      <c r="H563" s="29" t="s">
        <v>2017</v>
      </c>
      <c r="I563" s="31"/>
      <c r="J563" s="28"/>
    </row>
    <row r="564" spans="6:10" ht="15.75" x14ac:dyDescent="0.25">
      <c r="F564" t="s">
        <v>249</v>
      </c>
      <c r="G564" s="29" t="s">
        <v>2046</v>
      </c>
      <c r="H564" s="29" t="s">
        <v>2019</v>
      </c>
      <c r="I564" s="31"/>
      <c r="J564" s="28"/>
    </row>
    <row r="565" spans="6:10" ht="15.75" x14ac:dyDescent="0.25">
      <c r="F565" t="s">
        <v>249</v>
      </c>
      <c r="G565" s="29" t="s">
        <v>2046</v>
      </c>
      <c r="H565" s="29" t="s">
        <v>2021</v>
      </c>
      <c r="I565" s="31"/>
      <c r="J565" s="28"/>
    </row>
    <row r="566" spans="6:10" ht="15.75" x14ac:dyDescent="0.25">
      <c r="F566" t="s">
        <v>249</v>
      </c>
      <c r="G566" s="29" t="s">
        <v>2046</v>
      </c>
      <c r="H566" s="29" t="s">
        <v>2030</v>
      </c>
      <c r="I566" s="31"/>
      <c r="J566" s="28"/>
    </row>
    <row r="567" spans="6:10" ht="15.75" x14ac:dyDescent="0.25">
      <c r="F567" t="s">
        <v>249</v>
      </c>
      <c r="G567" s="29" t="s">
        <v>2046</v>
      </c>
      <c r="H567" s="29" t="s">
        <v>2032</v>
      </c>
      <c r="I567" s="31"/>
      <c r="J567" s="28"/>
    </row>
    <row r="568" spans="6:10" ht="15.75" x14ac:dyDescent="0.25">
      <c r="F568" t="s">
        <v>249</v>
      </c>
      <c r="G568" s="29" t="s">
        <v>2046</v>
      </c>
      <c r="H568" s="29" t="s">
        <v>2034</v>
      </c>
      <c r="I568" s="31"/>
      <c r="J568" s="28"/>
    </row>
    <row r="569" spans="6:10" ht="15.75" x14ac:dyDescent="0.25">
      <c r="F569" t="s">
        <v>249</v>
      </c>
      <c r="G569" s="29" t="s">
        <v>2046</v>
      </c>
      <c r="H569" s="29" t="s">
        <v>2036</v>
      </c>
      <c r="I569" s="31"/>
      <c r="J569" s="28"/>
    </row>
    <row r="570" spans="6:10" ht="15.75" x14ac:dyDescent="0.25">
      <c r="F570" t="s">
        <v>249</v>
      </c>
      <c r="G570" s="29" t="s">
        <v>2046</v>
      </c>
      <c r="H570" s="29" t="s">
        <v>2038</v>
      </c>
      <c r="I570" s="31"/>
      <c r="J570" s="28"/>
    </row>
    <row r="571" spans="6:10" ht="15.75" x14ac:dyDescent="0.25">
      <c r="F571" t="s">
        <v>249</v>
      </c>
      <c r="G571" s="29" t="s">
        <v>2046</v>
      </c>
      <c r="H571" s="29" t="s">
        <v>2040</v>
      </c>
      <c r="I571" s="31"/>
      <c r="J571" s="28"/>
    </row>
    <row r="572" spans="6:10" ht="15.75" x14ac:dyDescent="0.25">
      <c r="F572" t="s">
        <v>249</v>
      </c>
      <c r="G572" s="29" t="s">
        <v>2046</v>
      </c>
      <c r="H572" s="29" t="s">
        <v>2043</v>
      </c>
      <c r="I572" s="31"/>
      <c r="J572" s="28"/>
    </row>
    <row r="573" spans="6:10" ht="15.75" x14ac:dyDescent="0.25">
      <c r="F573" t="s">
        <v>249</v>
      </c>
      <c r="G573" s="29" t="s">
        <v>2046</v>
      </c>
      <c r="H573" s="29" t="s">
        <v>2059</v>
      </c>
      <c r="I573" s="31"/>
      <c r="J573" s="28"/>
    </row>
    <row r="574" spans="6:10" ht="15.75" x14ac:dyDescent="0.25">
      <c r="F574" t="s">
        <v>249</v>
      </c>
      <c r="G574" s="29" t="s">
        <v>2046</v>
      </c>
      <c r="H574" s="29" t="s">
        <v>2061</v>
      </c>
      <c r="I574" s="31"/>
      <c r="J574" s="28"/>
    </row>
    <row r="575" spans="6:10" ht="15.75" x14ac:dyDescent="0.25">
      <c r="F575" t="s">
        <v>249</v>
      </c>
      <c r="G575" s="29" t="s">
        <v>2046</v>
      </c>
      <c r="H575" s="29" t="s">
        <v>2063</v>
      </c>
      <c r="I575" s="31"/>
      <c r="J575" s="28"/>
    </row>
    <row r="576" spans="6:10" ht="15.75" x14ac:dyDescent="0.25">
      <c r="F576" t="s">
        <v>249</v>
      </c>
      <c r="G576" s="29" t="s">
        <v>2046</v>
      </c>
      <c r="H576" s="29" t="s">
        <v>2067</v>
      </c>
      <c r="I576" s="31"/>
      <c r="J576" s="28"/>
    </row>
    <row r="577" spans="6:10" ht="15.75" x14ac:dyDescent="0.25">
      <c r="F577" t="s">
        <v>249</v>
      </c>
      <c r="G577" s="29" t="s">
        <v>2046</v>
      </c>
      <c r="H577" s="29" t="s">
        <v>2069</v>
      </c>
      <c r="I577" s="31"/>
      <c r="J577" s="28"/>
    </row>
    <row r="578" spans="6:10" ht="15.75" x14ac:dyDescent="0.25">
      <c r="F578" t="s">
        <v>249</v>
      </c>
      <c r="G578" s="29" t="s">
        <v>2046</v>
      </c>
      <c r="H578" s="29" t="s">
        <v>2071</v>
      </c>
      <c r="I578" s="31"/>
      <c r="J578" s="28"/>
    </row>
    <row r="579" spans="6:10" ht="15.75" x14ac:dyDescent="0.25">
      <c r="F579" t="s">
        <v>249</v>
      </c>
      <c r="G579" s="29" t="s">
        <v>2046</v>
      </c>
      <c r="H579" s="29" t="s">
        <v>2073</v>
      </c>
      <c r="I579" s="31"/>
      <c r="J579" s="28"/>
    </row>
    <row r="580" spans="6:10" ht="15.75" x14ac:dyDescent="0.25">
      <c r="F580" t="s">
        <v>249</v>
      </c>
      <c r="G580" s="29" t="s">
        <v>2046</v>
      </c>
      <c r="H580" s="29" t="s">
        <v>2075</v>
      </c>
      <c r="I580" s="31"/>
      <c r="J580" s="28"/>
    </row>
    <row r="581" spans="6:10" ht="15.75" x14ac:dyDescent="0.25">
      <c r="F581" t="s">
        <v>249</v>
      </c>
      <c r="G581" s="29" t="s">
        <v>2046</v>
      </c>
      <c r="H581" s="29" t="s">
        <v>2077</v>
      </c>
      <c r="I581" s="31"/>
      <c r="J581" s="28"/>
    </row>
    <row r="582" spans="6:10" ht="15.75" x14ac:dyDescent="0.25">
      <c r="F582" t="s">
        <v>249</v>
      </c>
      <c r="G582" s="29" t="s">
        <v>2046</v>
      </c>
      <c r="H582" s="29" t="s">
        <v>2079</v>
      </c>
      <c r="I582" s="31"/>
      <c r="J582" s="28"/>
    </row>
    <row r="583" spans="6:10" ht="15.75" x14ac:dyDescent="0.25">
      <c r="F583" t="s">
        <v>249</v>
      </c>
      <c r="G583" s="29" t="s">
        <v>2046</v>
      </c>
      <c r="H583" s="29" t="s">
        <v>2082</v>
      </c>
      <c r="I583" s="31"/>
      <c r="J583" s="28"/>
    </row>
    <row r="584" spans="6:10" ht="15.75" x14ac:dyDescent="0.25">
      <c r="F584" t="s">
        <v>249</v>
      </c>
      <c r="G584" s="29" t="s">
        <v>2046</v>
      </c>
      <c r="H584" s="29" t="s">
        <v>2084</v>
      </c>
      <c r="I584" s="31"/>
      <c r="J584" s="28"/>
    </row>
    <row r="585" spans="6:10" ht="15.75" x14ac:dyDescent="0.25">
      <c r="F585" t="s">
        <v>249</v>
      </c>
      <c r="G585" s="29" t="s">
        <v>2046</v>
      </c>
      <c r="H585" s="29" t="s">
        <v>2089</v>
      </c>
      <c r="I585" s="31"/>
      <c r="J585" s="28"/>
    </row>
    <row r="586" spans="6:10" ht="15.75" x14ac:dyDescent="0.25">
      <c r="F586" t="s">
        <v>249</v>
      </c>
      <c r="G586" s="29" t="s">
        <v>2046</v>
      </c>
      <c r="H586" s="29" t="s">
        <v>2119</v>
      </c>
      <c r="I586" s="31"/>
      <c r="J586" s="28"/>
    </row>
    <row r="587" spans="6:10" ht="15.75" x14ac:dyDescent="0.25">
      <c r="F587" t="s">
        <v>249</v>
      </c>
      <c r="G587" s="29" t="s">
        <v>2046</v>
      </c>
      <c r="H587" s="29" t="s">
        <v>2122</v>
      </c>
      <c r="I587" s="31"/>
      <c r="J587" s="28"/>
    </row>
    <row r="588" spans="6:10" ht="15.75" x14ac:dyDescent="0.25">
      <c r="F588" t="s">
        <v>249</v>
      </c>
      <c r="G588" s="29" t="s">
        <v>2046</v>
      </c>
      <c r="H588" s="29" t="s">
        <v>2124</v>
      </c>
      <c r="I588" s="31"/>
      <c r="J588" s="28"/>
    </row>
    <row r="589" spans="6:10" ht="15.75" x14ac:dyDescent="0.25">
      <c r="F589" t="s">
        <v>249</v>
      </c>
      <c r="G589" s="29" t="s">
        <v>2046</v>
      </c>
      <c r="H589" s="29" t="s">
        <v>2129</v>
      </c>
      <c r="I589" s="31"/>
      <c r="J589" s="28"/>
    </row>
    <row r="590" spans="6:10" ht="15.75" x14ac:dyDescent="0.25">
      <c r="F590" t="s">
        <v>249</v>
      </c>
      <c r="G590" s="29" t="s">
        <v>2046</v>
      </c>
      <c r="H590" s="29" t="s">
        <v>2135</v>
      </c>
      <c r="I590" s="31"/>
      <c r="J590" s="28"/>
    </row>
    <row r="591" spans="6:10" ht="15.75" x14ac:dyDescent="0.25">
      <c r="F591" t="s">
        <v>249</v>
      </c>
      <c r="G591" s="29" t="s">
        <v>2046</v>
      </c>
      <c r="H591" s="29" t="s">
        <v>2140</v>
      </c>
      <c r="I591" s="31"/>
      <c r="J591" s="28"/>
    </row>
    <row r="592" spans="6:10" ht="15.75" x14ac:dyDescent="0.25">
      <c r="F592" t="s">
        <v>249</v>
      </c>
      <c r="G592" s="29" t="s">
        <v>1966</v>
      </c>
      <c r="H592" s="29" t="s">
        <v>43</v>
      </c>
      <c r="I592" s="31"/>
      <c r="J592" s="28"/>
    </row>
    <row r="593" spans="6:10" ht="15.75" x14ac:dyDescent="0.25">
      <c r="F593" t="s">
        <v>249</v>
      </c>
      <c r="G593" s="29" t="s">
        <v>1966</v>
      </c>
      <c r="H593" s="29" t="s">
        <v>1953</v>
      </c>
      <c r="I593" s="31"/>
      <c r="J593" s="28"/>
    </row>
    <row r="594" spans="6:10" ht="15.75" x14ac:dyDescent="0.25">
      <c r="F594" t="s">
        <v>249</v>
      </c>
      <c r="G594" s="29" t="s">
        <v>1966</v>
      </c>
      <c r="H594" s="29" t="s">
        <v>1726</v>
      </c>
      <c r="I594" s="31"/>
      <c r="J594" s="28"/>
    </row>
    <row r="595" spans="6:10" ht="15.75" x14ac:dyDescent="0.25">
      <c r="F595" t="s">
        <v>249</v>
      </c>
      <c r="G595" s="29" t="s">
        <v>1966</v>
      </c>
      <c r="H595" s="29" t="s">
        <v>1723</v>
      </c>
      <c r="I595" s="31"/>
      <c r="J595" s="28"/>
    </row>
    <row r="596" spans="6:10" ht="15.75" x14ac:dyDescent="0.25">
      <c r="F596" t="s">
        <v>249</v>
      </c>
      <c r="G596" s="29" t="s">
        <v>1966</v>
      </c>
      <c r="H596" s="29" t="s">
        <v>2087</v>
      </c>
      <c r="I596" s="31"/>
      <c r="J596" s="28"/>
    </row>
    <row r="597" spans="6:10" ht="15.75" x14ac:dyDescent="0.25">
      <c r="F597" t="s">
        <v>249</v>
      </c>
      <c r="G597" s="29" t="s">
        <v>1966</v>
      </c>
      <c r="H597" s="29" t="s">
        <v>1830</v>
      </c>
      <c r="I597" s="31"/>
      <c r="J597" s="28"/>
    </row>
    <row r="598" spans="6:10" ht="15.75" x14ac:dyDescent="0.25">
      <c r="F598" t="s">
        <v>249</v>
      </c>
      <c r="G598" s="29" t="s">
        <v>1966</v>
      </c>
      <c r="H598" s="29" t="s">
        <v>1754</v>
      </c>
      <c r="I598" s="31"/>
      <c r="J598" s="28"/>
    </row>
    <row r="599" spans="6:10" ht="15.75" x14ac:dyDescent="0.25">
      <c r="F599" t="s">
        <v>249</v>
      </c>
      <c r="G599" s="29" t="s">
        <v>1966</v>
      </c>
      <c r="H599" s="29" t="s">
        <v>1901</v>
      </c>
      <c r="I599" s="31"/>
      <c r="J599" s="28"/>
    </row>
    <row r="600" spans="6:10" ht="15.75" x14ac:dyDescent="0.25">
      <c r="F600" t="s">
        <v>249</v>
      </c>
      <c r="G600" s="29" t="s">
        <v>1966</v>
      </c>
      <c r="H600" s="29" t="s">
        <v>2085</v>
      </c>
      <c r="I600" s="31"/>
      <c r="J600" s="28"/>
    </row>
    <row r="601" spans="6:10" ht="15.75" x14ac:dyDescent="0.25">
      <c r="F601" t="s">
        <v>249</v>
      </c>
      <c r="G601" s="29" t="s">
        <v>1966</v>
      </c>
      <c r="H601" s="29" t="s">
        <v>1951</v>
      </c>
      <c r="I601" s="31"/>
      <c r="J601" s="28"/>
    </row>
    <row r="602" spans="6:10" ht="15.75" x14ac:dyDescent="0.25">
      <c r="F602" t="s">
        <v>249</v>
      </c>
      <c r="G602" s="29" t="s">
        <v>1966</v>
      </c>
      <c r="H602" s="29" t="s">
        <v>2056</v>
      </c>
      <c r="I602" s="31"/>
      <c r="J602" s="28"/>
    </row>
    <row r="603" spans="6:10" ht="15.75" x14ac:dyDescent="0.25">
      <c r="F603" t="s">
        <v>249</v>
      </c>
      <c r="G603" s="29" t="s">
        <v>1966</v>
      </c>
      <c r="H603" s="29" t="s">
        <v>2131</v>
      </c>
      <c r="I603" s="31"/>
      <c r="J603" s="28"/>
    </row>
    <row r="604" spans="6:10" ht="15.75" x14ac:dyDescent="0.25">
      <c r="F604" t="s">
        <v>249</v>
      </c>
      <c r="G604" s="29" t="s">
        <v>1966</v>
      </c>
      <c r="H604" s="29" t="s">
        <v>2065</v>
      </c>
      <c r="I604" s="31"/>
      <c r="J604" s="28"/>
    </row>
    <row r="605" spans="6:10" ht="15.75" x14ac:dyDescent="0.25">
      <c r="F605" t="s">
        <v>249</v>
      </c>
      <c r="G605" s="29" t="s">
        <v>1966</v>
      </c>
      <c r="H605" s="29" t="s">
        <v>2090</v>
      </c>
      <c r="I605" s="31"/>
      <c r="J605" s="28"/>
    </row>
    <row r="606" spans="6:10" ht="15.75" x14ac:dyDescent="0.25">
      <c r="F606" t="s">
        <v>249</v>
      </c>
      <c r="G606" s="29" t="s">
        <v>1966</v>
      </c>
      <c r="H606" s="29" t="s">
        <v>1960</v>
      </c>
      <c r="I606" s="31"/>
      <c r="J606" s="28"/>
    </row>
    <row r="607" spans="6:10" ht="15.75" x14ac:dyDescent="0.25">
      <c r="F607" t="s">
        <v>249</v>
      </c>
      <c r="G607" s="29" t="s">
        <v>1966</v>
      </c>
      <c r="H607" s="29" t="s">
        <v>2028</v>
      </c>
      <c r="I607" s="31"/>
      <c r="J607" s="28"/>
    </row>
    <row r="608" spans="6:10" ht="15.75" x14ac:dyDescent="0.25">
      <c r="F608" t="s">
        <v>249</v>
      </c>
      <c r="G608" s="29" t="s">
        <v>1966</v>
      </c>
      <c r="H608" s="29" t="s">
        <v>1963</v>
      </c>
      <c r="I608" s="31"/>
      <c r="J608" s="28"/>
    </row>
    <row r="609" spans="6:10" ht="15.75" x14ac:dyDescent="0.25">
      <c r="F609" t="s">
        <v>249</v>
      </c>
      <c r="G609" s="29" t="s">
        <v>1966</v>
      </c>
      <c r="H609" s="29" t="s">
        <v>1965</v>
      </c>
      <c r="I609" s="31"/>
      <c r="J609" s="28"/>
    </row>
    <row r="610" spans="6:10" ht="15.75" x14ac:dyDescent="0.25">
      <c r="F610" t="s">
        <v>249</v>
      </c>
      <c r="G610" s="29" t="s">
        <v>1966</v>
      </c>
      <c r="H610" s="29" t="s">
        <v>1971</v>
      </c>
      <c r="I610" s="31"/>
      <c r="J610" s="28"/>
    </row>
    <row r="611" spans="6:10" ht="15.75" x14ac:dyDescent="0.25">
      <c r="F611" t="s">
        <v>249</v>
      </c>
      <c r="G611" s="29" t="s">
        <v>1966</v>
      </c>
      <c r="H611" s="29" t="s">
        <v>1975</v>
      </c>
      <c r="I611" s="31"/>
      <c r="J611" s="28"/>
    </row>
    <row r="612" spans="6:10" ht="15.75" x14ac:dyDescent="0.25">
      <c r="F612" t="s">
        <v>249</v>
      </c>
      <c r="G612" s="29" t="s">
        <v>1966</v>
      </c>
      <c r="H612" s="29" t="s">
        <v>2113</v>
      </c>
      <c r="I612" s="31"/>
      <c r="J612" s="28"/>
    </row>
    <row r="613" spans="6:10" ht="15.75" x14ac:dyDescent="0.25">
      <c r="F613" t="s">
        <v>249</v>
      </c>
      <c r="G613" s="29" t="s">
        <v>1966</v>
      </c>
      <c r="H613" s="29" t="s">
        <v>1980</v>
      </c>
      <c r="I613" s="31"/>
      <c r="J613" s="28"/>
    </row>
    <row r="614" spans="6:10" ht="15.75" x14ac:dyDescent="0.25">
      <c r="F614" t="s">
        <v>249</v>
      </c>
      <c r="G614" s="29" t="s">
        <v>1966</v>
      </c>
      <c r="H614" s="29" t="s">
        <v>1982</v>
      </c>
      <c r="I614" s="31"/>
      <c r="J614" s="28"/>
    </row>
    <row r="615" spans="6:10" ht="15.75" x14ac:dyDescent="0.25">
      <c r="F615" t="s">
        <v>249</v>
      </c>
      <c r="G615" s="29" t="s">
        <v>1966</v>
      </c>
      <c r="H615" s="29" t="s">
        <v>1987</v>
      </c>
      <c r="I615" s="31"/>
      <c r="J615" s="28"/>
    </row>
    <row r="616" spans="6:10" ht="15.75" x14ac:dyDescent="0.25">
      <c r="F616" t="s">
        <v>249</v>
      </c>
      <c r="G616" s="29" t="s">
        <v>1966</v>
      </c>
      <c r="H616" s="29" t="s">
        <v>1990</v>
      </c>
      <c r="I616" s="31"/>
      <c r="J616" s="28"/>
    </row>
    <row r="617" spans="6:10" ht="15.75" x14ac:dyDescent="0.25">
      <c r="F617" t="s">
        <v>249</v>
      </c>
      <c r="G617" s="29" t="s">
        <v>1966</v>
      </c>
      <c r="H617" s="29" t="s">
        <v>2115</v>
      </c>
      <c r="I617" s="31"/>
      <c r="J617" s="28"/>
    </row>
    <row r="618" spans="6:10" ht="15.75" x14ac:dyDescent="0.25">
      <c r="F618" t="s">
        <v>249</v>
      </c>
      <c r="G618" s="29" t="s">
        <v>1966</v>
      </c>
      <c r="H618" s="29" t="s">
        <v>1992</v>
      </c>
      <c r="I618" s="31"/>
      <c r="J618" s="28"/>
    </row>
    <row r="619" spans="6:10" ht="15.75" x14ac:dyDescent="0.25">
      <c r="F619" t="s">
        <v>249</v>
      </c>
      <c r="G619" s="29" t="s">
        <v>1966</v>
      </c>
      <c r="H619" s="29" t="s">
        <v>1997</v>
      </c>
      <c r="I619" s="31"/>
      <c r="J619" s="28"/>
    </row>
    <row r="620" spans="6:10" ht="15.75" x14ac:dyDescent="0.25">
      <c r="F620" t="s">
        <v>249</v>
      </c>
      <c r="G620" s="29" t="s">
        <v>1966</v>
      </c>
      <c r="H620" s="29" t="s">
        <v>2000</v>
      </c>
      <c r="I620" s="31"/>
      <c r="J620" s="28"/>
    </row>
    <row r="621" spans="6:10" ht="15.75" x14ac:dyDescent="0.25">
      <c r="F621" t="s">
        <v>249</v>
      </c>
      <c r="G621" s="29" t="s">
        <v>1966</v>
      </c>
      <c r="H621" s="29" t="s">
        <v>2002</v>
      </c>
      <c r="I621" s="31"/>
      <c r="J621" s="28"/>
    </row>
    <row r="622" spans="6:10" ht="15.75" x14ac:dyDescent="0.25">
      <c r="F622" t="s">
        <v>249</v>
      </c>
      <c r="G622" s="29" t="s">
        <v>1966</v>
      </c>
      <c r="H622" s="29" t="s">
        <v>2004</v>
      </c>
      <c r="I622" s="31"/>
      <c r="J622" s="28"/>
    </row>
    <row r="623" spans="6:10" ht="15.75" x14ac:dyDescent="0.25">
      <c r="F623" t="s">
        <v>249</v>
      </c>
      <c r="G623" s="29" t="s">
        <v>1966</v>
      </c>
      <c r="H623" s="29" t="s">
        <v>2006</v>
      </c>
      <c r="I623" s="31"/>
      <c r="J623" s="28"/>
    </row>
    <row r="624" spans="6:10" ht="15.75" x14ac:dyDescent="0.25">
      <c r="F624" t="s">
        <v>249</v>
      </c>
      <c r="G624" s="29" t="s">
        <v>1966</v>
      </c>
      <c r="H624" s="29" t="s">
        <v>2133</v>
      </c>
      <c r="I624" s="31"/>
      <c r="J624" s="28"/>
    </row>
    <row r="625" spans="6:10" ht="15.75" x14ac:dyDescent="0.25">
      <c r="F625" t="s">
        <v>249</v>
      </c>
      <c r="G625" s="29" t="s">
        <v>1966</v>
      </c>
      <c r="H625" s="29" t="s">
        <v>2137</v>
      </c>
      <c r="I625" s="31"/>
      <c r="J625" s="28"/>
    </row>
    <row r="626" spans="6:10" ht="15.75" x14ac:dyDescent="0.25">
      <c r="F626" t="s">
        <v>249</v>
      </c>
      <c r="G626" s="29" t="s">
        <v>1966</v>
      </c>
      <c r="H626" s="29" t="s">
        <v>2015</v>
      </c>
      <c r="I626" s="31"/>
      <c r="J626" s="28"/>
    </row>
    <row r="627" spans="6:10" ht="15.75" x14ac:dyDescent="0.25">
      <c r="F627" t="s">
        <v>249</v>
      </c>
      <c r="G627" s="29" t="s">
        <v>1966</v>
      </c>
      <c r="H627" s="29" t="s">
        <v>2017</v>
      </c>
      <c r="I627" s="31"/>
      <c r="J627" s="28"/>
    </row>
    <row r="628" spans="6:10" ht="15.75" x14ac:dyDescent="0.25">
      <c r="F628" t="s">
        <v>249</v>
      </c>
      <c r="G628" s="29" t="s">
        <v>1966</v>
      </c>
      <c r="H628" s="29" t="s">
        <v>2019</v>
      </c>
      <c r="I628" s="31"/>
      <c r="J628" s="28"/>
    </row>
    <row r="629" spans="6:10" ht="15.75" x14ac:dyDescent="0.25">
      <c r="F629" t="s">
        <v>249</v>
      </c>
      <c r="G629" s="29" t="s">
        <v>1966</v>
      </c>
      <c r="H629" s="29" t="s">
        <v>2021</v>
      </c>
      <c r="I629" s="31"/>
      <c r="J629" s="28"/>
    </row>
    <row r="630" spans="6:10" ht="15.75" x14ac:dyDescent="0.25">
      <c r="F630" t="s">
        <v>249</v>
      </c>
      <c r="G630" s="29" t="s">
        <v>1966</v>
      </c>
      <c r="H630" s="29" t="s">
        <v>2030</v>
      </c>
      <c r="I630" s="31"/>
      <c r="J630" s="28"/>
    </row>
    <row r="631" spans="6:10" ht="15.75" x14ac:dyDescent="0.25">
      <c r="F631" t="s">
        <v>249</v>
      </c>
      <c r="G631" s="29" t="s">
        <v>1966</v>
      </c>
      <c r="H631" s="29" t="s">
        <v>2032</v>
      </c>
      <c r="I631" s="31"/>
      <c r="J631" s="28"/>
    </row>
    <row r="632" spans="6:10" ht="15.75" x14ac:dyDescent="0.25">
      <c r="F632" t="s">
        <v>249</v>
      </c>
      <c r="G632" s="29" t="s">
        <v>1966</v>
      </c>
      <c r="H632" s="29" t="s">
        <v>2034</v>
      </c>
      <c r="I632" s="31"/>
      <c r="J632" s="28"/>
    </row>
    <row r="633" spans="6:10" ht="15.75" x14ac:dyDescent="0.25">
      <c r="F633" t="s">
        <v>249</v>
      </c>
      <c r="G633" s="29" t="s">
        <v>1966</v>
      </c>
      <c r="H633" s="29" t="s">
        <v>2036</v>
      </c>
      <c r="I633" s="31"/>
      <c r="J633" s="28"/>
    </row>
    <row r="634" spans="6:10" ht="15.75" x14ac:dyDescent="0.25">
      <c r="F634" t="s">
        <v>249</v>
      </c>
      <c r="G634" s="29" t="s">
        <v>1966</v>
      </c>
      <c r="H634" s="29" t="s">
        <v>2038</v>
      </c>
      <c r="I634" s="31"/>
      <c r="J634" s="28"/>
    </row>
    <row r="635" spans="6:10" ht="15.75" x14ac:dyDescent="0.25">
      <c r="F635" t="s">
        <v>249</v>
      </c>
      <c r="G635" s="29" t="s">
        <v>1966</v>
      </c>
      <c r="H635" s="29" t="s">
        <v>2040</v>
      </c>
      <c r="I635" s="31"/>
      <c r="J635" s="28"/>
    </row>
    <row r="636" spans="6:10" ht="15.75" x14ac:dyDescent="0.25">
      <c r="F636" t="s">
        <v>249</v>
      </c>
      <c r="G636" s="29" t="s">
        <v>1966</v>
      </c>
      <c r="H636" s="29" t="s">
        <v>2043</v>
      </c>
      <c r="I636" s="31"/>
      <c r="J636" s="28"/>
    </row>
    <row r="637" spans="6:10" ht="15.75" x14ac:dyDescent="0.25">
      <c r="F637" t="s">
        <v>249</v>
      </c>
      <c r="G637" s="29" t="s">
        <v>1966</v>
      </c>
      <c r="H637" s="29" t="s">
        <v>2059</v>
      </c>
      <c r="I637" s="31"/>
      <c r="J637" s="28"/>
    </row>
    <row r="638" spans="6:10" ht="15.75" x14ac:dyDescent="0.25">
      <c r="F638" t="s">
        <v>249</v>
      </c>
      <c r="G638" s="29" t="s">
        <v>1966</v>
      </c>
      <c r="H638" s="29" t="s">
        <v>2061</v>
      </c>
      <c r="I638" s="31"/>
      <c r="J638" s="28"/>
    </row>
    <row r="639" spans="6:10" ht="15.75" x14ac:dyDescent="0.25">
      <c r="F639" t="s">
        <v>249</v>
      </c>
      <c r="G639" s="29" t="s">
        <v>1966</v>
      </c>
      <c r="H639" s="29" t="s">
        <v>2063</v>
      </c>
      <c r="I639" s="31"/>
      <c r="J639" s="28"/>
    </row>
    <row r="640" spans="6:10" ht="15.75" x14ac:dyDescent="0.25">
      <c r="F640" t="s">
        <v>249</v>
      </c>
      <c r="G640" s="29" t="s">
        <v>1966</v>
      </c>
      <c r="H640" s="29" t="s">
        <v>2067</v>
      </c>
      <c r="I640" s="31"/>
      <c r="J640" s="28"/>
    </row>
    <row r="641" spans="6:10" ht="15.75" x14ac:dyDescent="0.25">
      <c r="F641" t="s">
        <v>249</v>
      </c>
      <c r="G641" s="29" t="s">
        <v>1966</v>
      </c>
      <c r="H641" s="29" t="s">
        <v>2069</v>
      </c>
      <c r="I641" s="31"/>
      <c r="J641" s="28"/>
    </row>
    <row r="642" spans="6:10" ht="15.75" x14ac:dyDescent="0.25">
      <c r="F642" t="s">
        <v>249</v>
      </c>
      <c r="G642" s="29" t="s">
        <v>1966</v>
      </c>
      <c r="H642" s="29" t="s">
        <v>2071</v>
      </c>
      <c r="I642" s="31"/>
      <c r="J642" s="28"/>
    </row>
    <row r="643" spans="6:10" ht="15.75" x14ac:dyDescent="0.25">
      <c r="F643" t="s">
        <v>249</v>
      </c>
      <c r="G643" s="29" t="s">
        <v>1966</v>
      </c>
      <c r="H643" s="29" t="s">
        <v>2073</v>
      </c>
      <c r="I643" s="31"/>
      <c r="J643" s="28"/>
    </row>
    <row r="644" spans="6:10" ht="15.75" x14ac:dyDescent="0.25">
      <c r="F644" t="s">
        <v>249</v>
      </c>
      <c r="G644" s="29" t="s">
        <v>1966</v>
      </c>
      <c r="H644" s="29" t="s">
        <v>2075</v>
      </c>
      <c r="I644" s="31"/>
      <c r="J644" s="28"/>
    </row>
    <row r="645" spans="6:10" ht="15.75" x14ac:dyDescent="0.25">
      <c r="F645" t="s">
        <v>249</v>
      </c>
      <c r="G645" s="29" t="s">
        <v>1966</v>
      </c>
      <c r="H645" s="29" t="s">
        <v>2077</v>
      </c>
      <c r="I645" s="31"/>
      <c r="J645" s="28"/>
    </row>
    <row r="646" spans="6:10" ht="15.75" x14ac:dyDescent="0.25">
      <c r="F646" t="s">
        <v>249</v>
      </c>
      <c r="G646" s="29" t="s">
        <v>1966</v>
      </c>
      <c r="H646" s="29" t="s">
        <v>2079</v>
      </c>
      <c r="I646" s="31"/>
      <c r="J646" s="28"/>
    </row>
    <row r="647" spans="6:10" ht="15.75" x14ac:dyDescent="0.25">
      <c r="F647" t="s">
        <v>249</v>
      </c>
      <c r="G647" s="29" t="s">
        <v>1966</v>
      </c>
      <c r="H647" s="29" t="s">
        <v>2082</v>
      </c>
      <c r="I647" s="31"/>
      <c r="J647" s="28"/>
    </row>
    <row r="648" spans="6:10" ht="15.75" x14ac:dyDescent="0.25">
      <c r="F648" t="s">
        <v>249</v>
      </c>
      <c r="G648" s="29" t="s">
        <v>1966</v>
      </c>
      <c r="H648" s="29" t="s">
        <v>2084</v>
      </c>
      <c r="I648" s="31"/>
      <c r="J648" s="28"/>
    </row>
    <row r="649" spans="6:10" ht="15.75" x14ac:dyDescent="0.25">
      <c r="F649" t="s">
        <v>249</v>
      </c>
      <c r="G649" s="29" t="s">
        <v>1966</v>
      </c>
      <c r="H649" s="29" t="s">
        <v>2089</v>
      </c>
      <c r="I649" s="31"/>
      <c r="J649" s="28"/>
    </row>
    <row r="650" spans="6:10" ht="15.75" x14ac:dyDescent="0.25">
      <c r="F650" t="s">
        <v>249</v>
      </c>
      <c r="G650" s="29" t="s">
        <v>1966</v>
      </c>
      <c r="H650" s="29" t="s">
        <v>2119</v>
      </c>
      <c r="I650" s="31"/>
      <c r="J650" s="28"/>
    </row>
    <row r="651" spans="6:10" ht="15.75" x14ac:dyDescent="0.25">
      <c r="F651" t="s">
        <v>249</v>
      </c>
      <c r="G651" s="29" t="s">
        <v>1966</v>
      </c>
      <c r="H651" s="29" t="s">
        <v>2122</v>
      </c>
      <c r="I651" s="31"/>
      <c r="J651" s="28"/>
    </row>
    <row r="652" spans="6:10" ht="15.75" x14ac:dyDescent="0.25">
      <c r="F652" t="s">
        <v>249</v>
      </c>
      <c r="G652" s="29" t="s">
        <v>1966</v>
      </c>
      <c r="H652" s="29" t="s">
        <v>2124</v>
      </c>
      <c r="I652" s="31"/>
      <c r="J652" s="28"/>
    </row>
    <row r="653" spans="6:10" ht="15.75" x14ac:dyDescent="0.25">
      <c r="F653" t="s">
        <v>249</v>
      </c>
      <c r="G653" s="29" t="s">
        <v>1966</v>
      </c>
      <c r="H653" s="29" t="s">
        <v>2129</v>
      </c>
      <c r="I653" s="31"/>
      <c r="J653" s="28"/>
    </row>
    <row r="654" spans="6:10" ht="15.75" x14ac:dyDescent="0.25">
      <c r="F654" t="s">
        <v>249</v>
      </c>
      <c r="G654" s="29" t="s">
        <v>1966</v>
      </c>
      <c r="H654" s="29" t="s">
        <v>2135</v>
      </c>
      <c r="I654" s="31"/>
      <c r="J654" s="28"/>
    </row>
    <row r="655" spans="6:10" ht="15.75" x14ac:dyDescent="0.25">
      <c r="F655" t="s">
        <v>249</v>
      </c>
      <c r="G655" s="29" t="s">
        <v>1966</v>
      </c>
      <c r="H655" s="29" t="s">
        <v>2140</v>
      </c>
      <c r="I655" s="31"/>
      <c r="J655" s="28"/>
    </row>
    <row r="656" spans="6:10" ht="15.75" x14ac:dyDescent="0.25">
      <c r="F656" t="s">
        <v>249</v>
      </c>
      <c r="G656" s="29" t="s">
        <v>1967</v>
      </c>
      <c r="H656" s="29" t="s">
        <v>43</v>
      </c>
      <c r="I656" s="31"/>
      <c r="J656" s="28"/>
    </row>
    <row r="657" spans="6:10" ht="15.75" x14ac:dyDescent="0.25">
      <c r="F657" t="s">
        <v>249</v>
      </c>
      <c r="G657" s="29" t="s">
        <v>1967</v>
      </c>
      <c r="H657" s="29" t="s">
        <v>1953</v>
      </c>
      <c r="I657" s="31"/>
      <c r="J657" s="28"/>
    </row>
    <row r="658" spans="6:10" ht="15.75" x14ac:dyDescent="0.25">
      <c r="F658" t="s">
        <v>249</v>
      </c>
      <c r="G658" s="29" t="s">
        <v>1967</v>
      </c>
      <c r="H658" s="29" t="s">
        <v>1726</v>
      </c>
      <c r="I658" s="31"/>
      <c r="J658" s="28"/>
    </row>
    <row r="659" spans="6:10" ht="15.75" x14ac:dyDescent="0.25">
      <c r="F659" t="s">
        <v>249</v>
      </c>
      <c r="G659" s="29" t="s">
        <v>1967</v>
      </c>
      <c r="H659" s="29" t="s">
        <v>1723</v>
      </c>
      <c r="I659" s="31"/>
      <c r="J659" s="28"/>
    </row>
    <row r="660" spans="6:10" ht="15.75" x14ac:dyDescent="0.25">
      <c r="F660" t="s">
        <v>249</v>
      </c>
      <c r="G660" s="29" t="s">
        <v>1967</v>
      </c>
      <c r="H660" s="29" t="s">
        <v>2087</v>
      </c>
      <c r="I660" s="31"/>
      <c r="J660" s="28"/>
    </row>
    <row r="661" spans="6:10" ht="15.75" x14ac:dyDescent="0.25">
      <c r="F661" t="s">
        <v>249</v>
      </c>
      <c r="G661" s="29" t="s">
        <v>1967</v>
      </c>
      <c r="H661" s="29" t="s">
        <v>1830</v>
      </c>
      <c r="I661" s="31"/>
      <c r="J661" s="28"/>
    </row>
    <row r="662" spans="6:10" ht="15.75" x14ac:dyDescent="0.25">
      <c r="F662" t="s">
        <v>249</v>
      </c>
      <c r="G662" s="29" t="s">
        <v>1967</v>
      </c>
      <c r="H662" s="29" t="s">
        <v>1754</v>
      </c>
      <c r="I662" s="31"/>
      <c r="J662" s="28"/>
    </row>
    <row r="663" spans="6:10" ht="15.75" x14ac:dyDescent="0.25">
      <c r="F663" t="s">
        <v>249</v>
      </c>
      <c r="G663" s="29" t="s">
        <v>1967</v>
      </c>
      <c r="H663" s="29" t="s">
        <v>1901</v>
      </c>
      <c r="I663" s="31"/>
      <c r="J663" s="28"/>
    </row>
    <row r="664" spans="6:10" ht="15.75" x14ac:dyDescent="0.25">
      <c r="F664" t="s">
        <v>249</v>
      </c>
      <c r="G664" s="29" t="s">
        <v>1967</v>
      </c>
      <c r="H664" s="29" t="s">
        <v>2085</v>
      </c>
      <c r="I664" s="31"/>
      <c r="J664" s="28"/>
    </row>
    <row r="665" spans="6:10" ht="15.75" x14ac:dyDescent="0.25">
      <c r="F665" t="s">
        <v>249</v>
      </c>
      <c r="G665" s="29" t="s">
        <v>1967</v>
      </c>
      <c r="H665" s="29" t="s">
        <v>1951</v>
      </c>
      <c r="I665" s="31"/>
      <c r="J665" s="28"/>
    </row>
    <row r="666" spans="6:10" ht="15.75" x14ac:dyDescent="0.25">
      <c r="F666" t="s">
        <v>249</v>
      </c>
      <c r="G666" s="29" t="s">
        <v>1967</v>
      </c>
      <c r="H666" s="29" t="s">
        <v>2056</v>
      </c>
      <c r="I666" s="31"/>
      <c r="J666" s="28"/>
    </row>
    <row r="667" spans="6:10" ht="15.75" x14ac:dyDescent="0.25">
      <c r="F667" t="s">
        <v>249</v>
      </c>
      <c r="G667" s="29" t="s">
        <v>1967</v>
      </c>
      <c r="H667" s="29" t="s">
        <v>2131</v>
      </c>
      <c r="I667" s="31"/>
      <c r="J667" s="28"/>
    </row>
    <row r="668" spans="6:10" ht="15.75" x14ac:dyDescent="0.25">
      <c r="F668" t="s">
        <v>249</v>
      </c>
      <c r="G668" s="29" t="s">
        <v>1967</v>
      </c>
      <c r="H668" s="29" t="s">
        <v>2065</v>
      </c>
      <c r="I668" s="31"/>
      <c r="J668" s="28"/>
    </row>
    <row r="669" spans="6:10" ht="15.75" x14ac:dyDescent="0.25">
      <c r="F669" t="s">
        <v>249</v>
      </c>
      <c r="G669" s="29" t="s">
        <v>1967</v>
      </c>
      <c r="H669" s="29" t="s">
        <v>2090</v>
      </c>
      <c r="I669" s="31"/>
      <c r="J669" s="28"/>
    </row>
    <row r="670" spans="6:10" ht="15.75" x14ac:dyDescent="0.25">
      <c r="F670" t="s">
        <v>249</v>
      </c>
      <c r="G670" s="29" t="s">
        <v>1967</v>
      </c>
      <c r="H670" s="29" t="s">
        <v>1960</v>
      </c>
      <c r="I670" s="31"/>
      <c r="J670" s="28"/>
    </row>
    <row r="671" spans="6:10" ht="15.75" x14ac:dyDescent="0.25">
      <c r="F671" t="s">
        <v>249</v>
      </c>
      <c r="G671" s="29" t="s">
        <v>1967</v>
      </c>
      <c r="H671" s="29" t="s">
        <v>2028</v>
      </c>
      <c r="I671" s="31"/>
      <c r="J671" s="28"/>
    </row>
    <row r="672" spans="6:10" ht="15.75" x14ac:dyDescent="0.25">
      <c r="F672" t="s">
        <v>249</v>
      </c>
      <c r="G672" s="29" t="s">
        <v>1967</v>
      </c>
      <c r="H672" s="29" t="s">
        <v>1963</v>
      </c>
      <c r="I672" s="31"/>
      <c r="J672" s="28"/>
    </row>
    <row r="673" spans="6:10" ht="15.75" x14ac:dyDescent="0.25">
      <c r="F673" t="s">
        <v>249</v>
      </c>
      <c r="G673" s="29" t="s">
        <v>1967</v>
      </c>
      <c r="H673" s="29" t="s">
        <v>1965</v>
      </c>
      <c r="I673" s="31"/>
      <c r="J673" s="28"/>
    </row>
    <row r="674" spans="6:10" ht="15.75" x14ac:dyDescent="0.25">
      <c r="F674" t="s">
        <v>249</v>
      </c>
      <c r="G674" s="29" t="s">
        <v>1967</v>
      </c>
      <c r="H674" s="29" t="s">
        <v>1971</v>
      </c>
      <c r="I674" s="31"/>
      <c r="J674" s="28"/>
    </row>
    <row r="675" spans="6:10" ht="15.75" x14ac:dyDescent="0.25">
      <c r="F675" t="s">
        <v>249</v>
      </c>
      <c r="G675" s="29" t="s">
        <v>1967</v>
      </c>
      <c r="H675" s="29" t="s">
        <v>1975</v>
      </c>
      <c r="I675" s="31"/>
      <c r="J675" s="28"/>
    </row>
    <row r="676" spans="6:10" ht="15.75" x14ac:dyDescent="0.25">
      <c r="F676" t="s">
        <v>249</v>
      </c>
      <c r="G676" s="29" t="s">
        <v>1967</v>
      </c>
      <c r="H676" s="29" t="s">
        <v>2113</v>
      </c>
      <c r="I676" s="31"/>
      <c r="J676" s="28"/>
    </row>
    <row r="677" spans="6:10" ht="15.75" x14ac:dyDescent="0.25">
      <c r="F677" t="s">
        <v>249</v>
      </c>
      <c r="G677" s="29" t="s">
        <v>1967</v>
      </c>
      <c r="H677" s="29" t="s">
        <v>1980</v>
      </c>
      <c r="I677" s="31"/>
      <c r="J677" s="28"/>
    </row>
    <row r="678" spans="6:10" ht="15.75" x14ac:dyDescent="0.25">
      <c r="F678" t="s">
        <v>249</v>
      </c>
      <c r="G678" s="29" t="s">
        <v>1967</v>
      </c>
      <c r="H678" s="29" t="s">
        <v>1982</v>
      </c>
      <c r="I678" s="31"/>
      <c r="J678" s="28"/>
    </row>
    <row r="679" spans="6:10" ht="15.75" x14ac:dyDescent="0.25">
      <c r="F679" t="s">
        <v>249</v>
      </c>
      <c r="G679" s="29" t="s">
        <v>1967</v>
      </c>
      <c r="H679" s="29" t="s">
        <v>1987</v>
      </c>
      <c r="I679" s="31"/>
      <c r="J679" s="28"/>
    </row>
    <row r="680" spans="6:10" ht="15.75" x14ac:dyDescent="0.25">
      <c r="F680" t="s">
        <v>249</v>
      </c>
      <c r="G680" s="29" t="s">
        <v>1967</v>
      </c>
      <c r="H680" s="29" t="s">
        <v>1990</v>
      </c>
      <c r="I680" s="31"/>
      <c r="J680" s="28"/>
    </row>
    <row r="681" spans="6:10" ht="15.75" x14ac:dyDescent="0.25">
      <c r="F681" t="s">
        <v>249</v>
      </c>
      <c r="G681" s="29" t="s">
        <v>1967</v>
      </c>
      <c r="H681" s="29" t="s">
        <v>2115</v>
      </c>
      <c r="I681" s="31"/>
      <c r="J681" s="28"/>
    </row>
    <row r="682" spans="6:10" ht="15.75" x14ac:dyDescent="0.25">
      <c r="F682" t="s">
        <v>249</v>
      </c>
      <c r="G682" s="29" t="s">
        <v>1967</v>
      </c>
      <c r="H682" s="29" t="s">
        <v>1992</v>
      </c>
      <c r="I682" s="31"/>
      <c r="J682" s="28"/>
    </row>
    <row r="683" spans="6:10" ht="15.75" x14ac:dyDescent="0.25">
      <c r="F683" t="s">
        <v>249</v>
      </c>
      <c r="G683" s="29" t="s">
        <v>1967</v>
      </c>
      <c r="H683" s="29" t="s">
        <v>1997</v>
      </c>
      <c r="I683" s="31"/>
      <c r="J683" s="28"/>
    </row>
    <row r="684" spans="6:10" ht="15.75" x14ac:dyDescent="0.25">
      <c r="F684" t="s">
        <v>249</v>
      </c>
      <c r="G684" s="29" t="s">
        <v>1967</v>
      </c>
      <c r="H684" s="29" t="s">
        <v>2000</v>
      </c>
      <c r="I684" s="31"/>
      <c r="J684" s="28"/>
    </row>
    <row r="685" spans="6:10" ht="15.75" x14ac:dyDescent="0.25">
      <c r="F685" t="s">
        <v>249</v>
      </c>
      <c r="G685" s="29" t="s">
        <v>1967</v>
      </c>
      <c r="H685" s="29" t="s">
        <v>2002</v>
      </c>
      <c r="I685" s="31"/>
      <c r="J685" s="28"/>
    </row>
    <row r="686" spans="6:10" ht="15.75" x14ac:dyDescent="0.25">
      <c r="F686" t="s">
        <v>249</v>
      </c>
      <c r="G686" s="29" t="s">
        <v>1967</v>
      </c>
      <c r="H686" s="29" t="s">
        <v>2004</v>
      </c>
      <c r="I686" s="31"/>
      <c r="J686" s="28"/>
    </row>
    <row r="687" spans="6:10" ht="15.75" x14ac:dyDescent="0.25">
      <c r="F687" t="s">
        <v>249</v>
      </c>
      <c r="G687" s="29" t="s">
        <v>1967</v>
      </c>
      <c r="H687" s="29" t="s">
        <v>2006</v>
      </c>
      <c r="I687" s="31"/>
      <c r="J687" s="28"/>
    </row>
    <row r="688" spans="6:10" ht="15.75" x14ac:dyDescent="0.25">
      <c r="F688" t="s">
        <v>249</v>
      </c>
      <c r="G688" s="29" t="s">
        <v>1967</v>
      </c>
      <c r="H688" s="29" t="s">
        <v>2133</v>
      </c>
      <c r="I688" s="31"/>
      <c r="J688" s="28"/>
    </row>
    <row r="689" spans="6:10" ht="15.75" x14ac:dyDescent="0.25">
      <c r="F689" t="s">
        <v>249</v>
      </c>
      <c r="G689" s="29" t="s">
        <v>1967</v>
      </c>
      <c r="H689" s="29" t="s">
        <v>2137</v>
      </c>
      <c r="I689" s="31"/>
      <c r="J689" s="28"/>
    </row>
    <row r="690" spans="6:10" ht="15.75" x14ac:dyDescent="0.25">
      <c r="F690" t="s">
        <v>249</v>
      </c>
      <c r="G690" s="29" t="s">
        <v>1967</v>
      </c>
      <c r="H690" s="29" t="s">
        <v>2015</v>
      </c>
      <c r="I690" s="31"/>
      <c r="J690" s="28"/>
    </row>
    <row r="691" spans="6:10" ht="15.75" x14ac:dyDescent="0.25">
      <c r="F691" t="s">
        <v>249</v>
      </c>
      <c r="G691" s="29" t="s">
        <v>1967</v>
      </c>
      <c r="H691" s="29" t="s">
        <v>2017</v>
      </c>
      <c r="I691" s="31"/>
      <c r="J691" s="28"/>
    </row>
    <row r="692" spans="6:10" ht="15.75" x14ac:dyDescent="0.25">
      <c r="F692" t="s">
        <v>249</v>
      </c>
      <c r="G692" s="29" t="s">
        <v>1967</v>
      </c>
      <c r="H692" s="29" t="s">
        <v>2019</v>
      </c>
      <c r="I692" s="31"/>
      <c r="J692" s="28"/>
    </row>
    <row r="693" spans="6:10" ht="15.75" x14ac:dyDescent="0.25">
      <c r="F693" t="s">
        <v>249</v>
      </c>
      <c r="G693" s="29" t="s">
        <v>1967</v>
      </c>
      <c r="H693" s="29" t="s">
        <v>2021</v>
      </c>
      <c r="I693" s="31"/>
      <c r="J693" s="28"/>
    </row>
    <row r="694" spans="6:10" ht="15.75" x14ac:dyDescent="0.25">
      <c r="F694" t="s">
        <v>249</v>
      </c>
      <c r="G694" s="29" t="s">
        <v>1967</v>
      </c>
      <c r="H694" s="29" t="s">
        <v>2030</v>
      </c>
      <c r="I694" s="31"/>
      <c r="J694" s="28"/>
    </row>
    <row r="695" spans="6:10" ht="15.75" x14ac:dyDescent="0.25">
      <c r="F695" t="s">
        <v>249</v>
      </c>
      <c r="G695" s="29" t="s">
        <v>1967</v>
      </c>
      <c r="H695" s="29" t="s">
        <v>2032</v>
      </c>
      <c r="I695" s="31"/>
      <c r="J695" s="28"/>
    </row>
    <row r="696" spans="6:10" ht="15.75" x14ac:dyDescent="0.25">
      <c r="F696" t="s">
        <v>249</v>
      </c>
      <c r="G696" s="29" t="s">
        <v>1967</v>
      </c>
      <c r="H696" s="29" t="s">
        <v>2034</v>
      </c>
      <c r="I696" s="31"/>
      <c r="J696" s="28"/>
    </row>
    <row r="697" spans="6:10" ht="15.75" x14ac:dyDescent="0.25">
      <c r="F697" t="s">
        <v>249</v>
      </c>
      <c r="G697" s="29" t="s">
        <v>1967</v>
      </c>
      <c r="H697" s="29" t="s">
        <v>2036</v>
      </c>
      <c r="I697" s="31"/>
      <c r="J697" s="28"/>
    </row>
    <row r="698" spans="6:10" ht="15.75" x14ac:dyDescent="0.25">
      <c r="F698" t="s">
        <v>249</v>
      </c>
      <c r="G698" s="29" t="s">
        <v>1967</v>
      </c>
      <c r="H698" s="29" t="s">
        <v>2038</v>
      </c>
      <c r="I698" s="31"/>
      <c r="J698" s="28"/>
    </row>
    <row r="699" spans="6:10" ht="15.75" x14ac:dyDescent="0.25">
      <c r="F699" t="s">
        <v>249</v>
      </c>
      <c r="G699" s="29" t="s">
        <v>1967</v>
      </c>
      <c r="H699" s="29" t="s">
        <v>2040</v>
      </c>
      <c r="I699" s="31"/>
      <c r="J699" s="28"/>
    </row>
    <row r="700" spans="6:10" ht="15.75" x14ac:dyDescent="0.25">
      <c r="F700" t="s">
        <v>249</v>
      </c>
      <c r="G700" s="29" t="s">
        <v>1967</v>
      </c>
      <c r="H700" s="29" t="s">
        <v>2043</v>
      </c>
      <c r="I700" s="31"/>
      <c r="J700" s="28"/>
    </row>
    <row r="701" spans="6:10" ht="15.75" x14ac:dyDescent="0.25">
      <c r="F701" t="s">
        <v>249</v>
      </c>
      <c r="G701" s="29" t="s">
        <v>1967</v>
      </c>
      <c r="H701" s="29" t="s">
        <v>2059</v>
      </c>
      <c r="I701" s="31"/>
      <c r="J701" s="28"/>
    </row>
    <row r="702" spans="6:10" ht="15.75" x14ac:dyDescent="0.25">
      <c r="F702" t="s">
        <v>249</v>
      </c>
      <c r="G702" s="29" t="s">
        <v>1967</v>
      </c>
      <c r="H702" s="29" t="s">
        <v>2061</v>
      </c>
      <c r="I702" s="31"/>
      <c r="J702" s="28"/>
    </row>
    <row r="703" spans="6:10" ht="15.75" x14ac:dyDescent="0.25">
      <c r="F703" t="s">
        <v>249</v>
      </c>
      <c r="G703" s="29" t="s">
        <v>1967</v>
      </c>
      <c r="H703" s="29" t="s">
        <v>2063</v>
      </c>
      <c r="I703" s="31"/>
      <c r="J703" s="28"/>
    </row>
    <row r="704" spans="6:10" ht="15.75" x14ac:dyDescent="0.25">
      <c r="F704" t="s">
        <v>249</v>
      </c>
      <c r="G704" s="29" t="s">
        <v>1967</v>
      </c>
      <c r="H704" s="29" t="s">
        <v>2067</v>
      </c>
      <c r="I704" s="31"/>
      <c r="J704" s="28"/>
    </row>
    <row r="705" spans="6:10" ht="15.75" x14ac:dyDescent="0.25">
      <c r="F705" t="s">
        <v>249</v>
      </c>
      <c r="G705" s="29" t="s">
        <v>1967</v>
      </c>
      <c r="H705" s="29" t="s">
        <v>2069</v>
      </c>
      <c r="I705" s="31"/>
      <c r="J705" s="28"/>
    </row>
    <row r="706" spans="6:10" ht="15.75" x14ac:dyDescent="0.25">
      <c r="F706" t="s">
        <v>249</v>
      </c>
      <c r="G706" s="29" t="s">
        <v>1967</v>
      </c>
      <c r="H706" s="29" t="s">
        <v>2071</v>
      </c>
      <c r="I706" s="31"/>
      <c r="J706" s="28"/>
    </row>
    <row r="707" spans="6:10" ht="15.75" x14ac:dyDescent="0.25">
      <c r="F707" t="s">
        <v>249</v>
      </c>
      <c r="G707" s="29" t="s">
        <v>1967</v>
      </c>
      <c r="H707" s="29" t="s">
        <v>2073</v>
      </c>
      <c r="I707" s="31"/>
      <c r="J707" s="28"/>
    </row>
    <row r="708" spans="6:10" ht="15.75" x14ac:dyDescent="0.25">
      <c r="F708" t="s">
        <v>249</v>
      </c>
      <c r="G708" s="29" t="s">
        <v>1967</v>
      </c>
      <c r="H708" s="29" t="s">
        <v>2075</v>
      </c>
      <c r="I708" s="31"/>
      <c r="J708" s="28"/>
    </row>
    <row r="709" spans="6:10" ht="15.75" x14ac:dyDescent="0.25">
      <c r="F709" t="s">
        <v>249</v>
      </c>
      <c r="G709" s="29" t="s">
        <v>1967</v>
      </c>
      <c r="H709" s="29" t="s">
        <v>2077</v>
      </c>
      <c r="I709" s="31"/>
      <c r="J709" s="28"/>
    </row>
    <row r="710" spans="6:10" ht="15.75" x14ac:dyDescent="0.25">
      <c r="F710" t="s">
        <v>249</v>
      </c>
      <c r="G710" s="29" t="s">
        <v>1967</v>
      </c>
      <c r="H710" s="29" t="s">
        <v>2079</v>
      </c>
      <c r="I710" s="31"/>
      <c r="J710" s="28"/>
    </row>
    <row r="711" spans="6:10" ht="15.75" x14ac:dyDescent="0.25">
      <c r="F711" t="s">
        <v>249</v>
      </c>
      <c r="G711" s="29" t="s">
        <v>1967</v>
      </c>
      <c r="H711" s="29" t="s">
        <v>2082</v>
      </c>
      <c r="I711" s="31"/>
      <c r="J711" s="28"/>
    </row>
    <row r="712" spans="6:10" ht="15.75" x14ac:dyDescent="0.25">
      <c r="F712" t="s">
        <v>249</v>
      </c>
      <c r="G712" s="29" t="s">
        <v>1967</v>
      </c>
      <c r="H712" s="29" t="s">
        <v>2084</v>
      </c>
      <c r="I712" s="31"/>
      <c r="J712" s="28"/>
    </row>
    <row r="713" spans="6:10" ht="15.75" x14ac:dyDescent="0.25">
      <c r="F713" t="s">
        <v>249</v>
      </c>
      <c r="G713" s="29" t="s">
        <v>1967</v>
      </c>
      <c r="H713" s="29" t="s">
        <v>2089</v>
      </c>
      <c r="I713" s="31"/>
      <c r="J713" s="28"/>
    </row>
    <row r="714" spans="6:10" ht="15.75" x14ac:dyDescent="0.25">
      <c r="F714" t="s">
        <v>249</v>
      </c>
      <c r="G714" s="29" t="s">
        <v>1967</v>
      </c>
      <c r="H714" s="29" t="s">
        <v>2119</v>
      </c>
      <c r="I714" s="31"/>
      <c r="J714" s="28"/>
    </row>
    <row r="715" spans="6:10" ht="15.75" x14ac:dyDescent="0.25">
      <c r="F715" t="s">
        <v>249</v>
      </c>
      <c r="G715" s="29" t="s">
        <v>1967</v>
      </c>
      <c r="H715" s="29" t="s">
        <v>2122</v>
      </c>
      <c r="I715" s="31"/>
      <c r="J715" s="28"/>
    </row>
    <row r="716" spans="6:10" ht="15.75" x14ac:dyDescent="0.25">
      <c r="F716" t="s">
        <v>249</v>
      </c>
      <c r="G716" s="29" t="s">
        <v>1967</v>
      </c>
      <c r="H716" s="29" t="s">
        <v>2124</v>
      </c>
      <c r="I716" s="31"/>
      <c r="J716" s="28"/>
    </row>
    <row r="717" spans="6:10" ht="15.75" x14ac:dyDescent="0.25">
      <c r="F717" t="s">
        <v>249</v>
      </c>
      <c r="G717" s="29" t="s">
        <v>1967</v>
      </c>
      <c r="H717" s="29" t="s">
        <v>2129</v>
      </c>
      <c r="I717" s="31"/>
      <c r="J717" s="28"/>
    </row>
    <row r="718" spans="6:10" ht="15.75" x14ac:dyDescent="0.25">
      <c r="F718" t="s">
        <v>249</v>
      </c>
      <c r="G718" s="29" t="s">
        <v>1967</v>
      </c>
      <c r="H718" s="29" t="s">
        <v>2135</v>
      </c>
      <c r="I718" s="31"/>
      <c r="J718" s="28"/>
    </row>
    <row r="719" spans="6:10" ht="15.75" x14ac:dyDescent="0.25">
      <c r="F719" t="s">
        <v>249</v>
      </c>
      <c r="G719" s="29" t="s">
        <v>1967</v>
      </c>
      <c r="H719" s="29" t="s">
        <v>2140</v>
      </c>
      <c r="I719" s="31"/>
      <c r="J719" s="28"/>
    </row>
    <row r="720" spans="6:10" ht="15.75" x14ac:dyDescent="0.25">
      <c r="F720" t="s">
        <v>249</v>
      </c>
      <c r="G720" s="29" t="s">
        <v>1972</v>
      </c>
      <c r="H720" s="29" t="s">
        <v>43</v>
      </c>
      <c r="I720" s="31"/>
      <c r="J720" s="28"/>
    </row>
    <row r="721" spans="6:10" ht="15.75" x14ac:dyDescent="0.25">
      <c r="F721" t="s">
        <v>249</v>
      </c>
      <c r="G721" s="29" t="s">
        <v>1972</v>
      </c>
      <c r="H721" s="29" t="s">
        <v>1953</v>
      </c>
      <c r="I721" s="31"/>
      <c r="J721" s="28"/>
    </row>
    <row r="722" spans="6:10" ht="15.75" x14ac:dyDescent="0.25">
      <c r="F722" t="s">
        <v>249</v>
      </c>
      <c r="G722" s="29" t="s">
        <v>1972</v>
      </c>
      <c r="H722" s="29" t="s">
        <v>1726</v>
      </c>
      <c r="I722" s="31"/>
      <c r="J722" s="28"/>
    </row>
    <row r="723" spans="6:10" ht="15.75" x14ac:dyDescent="0.25">
      <c r="F723" t="s">
        <v>249</v>
      </c>
      <c r="G723" s="29" t="s">
        <v>1972</v>
      </c>
      <c r="H723" s="29" t="s">
        <v>1723</v>
      </c>
      <c r="I723" s="31"/>
      <c r="J723" s="28"/>
    </row>
    <row r="724" spans="6:10" ht="15.75" x14ac:dyDescent="0.25">
      <c r="F724" t="s">
        <v>249</v>
      </c>
      <c r="G724" s="29" t="s">
        <v>1972</v>
      </c>
      <c r="H724" s="29" t="s">
        <v>2087</v>
      </c>
      <c r="I724" s="31"/>
      <c r="J724" s="28"/>
    </row>
    <row r="725" spans="6:10" ht="15.75" x14ac:dyDescent="0.25">
      <c r="F725" t="s">
        <v>249</v>
      </c>
      <c r="G725" s="29" t="s">
        <v>1972</v>
      </c>
      <c r="H725" s="29" t="s">
        <v>1830</v>
      </c>
      <c r="I725" s="31"/>
      <c r="J725" s="28"/>
    </row>
    <row r="726" spans="6:10" ht="15.75" x14ac:dyDescent="0.25">
      <c r="F726" t="s">
        <v>249</v>
      </c>
      <c r="G726" s="29" t="s">
        <v>1972</v>
      </c>
      <c r="H726" s="29" t="s">
        <v>1754</v>
      </c>
      <c r="I726" s="31"/>
      <c r="J726" s="28"/>
    </row>
    <row r="727" spans="6:10" ht="15.75" x14ac:dyDescent="0.25">
      <c r="F727" t="s">
        <v>249</v>
      </c>
      <c r="G727" s="29" t="s">
        <v>1972</v>
      </c>
      <c r="H727" s="29" t="s">
        <v>1901</v>
      </c>
      <c r="I727" s="31"/>
      <c r="J727" s="28"/>
    </row>
    <row r="728" spans="6:10" ht="15.75" x14ac:dyDescent="0.25">
      <c r="F728" t="s">
        <v>249</v>
      </c>
      <c r="G728" s="29" t="s">
        <v>1972</v>
      </c>
      <c r="H728" s="29" t="s">
        <v>2085</v>
      </c>
      <c r="I728" s="31"/>
      <c r="J728" s="28"/>
    </row>
    <row r="729" spans="6:10" ht="15.75" x14ac:dyDescent="0.25">
      <c r="F729" t="s">
        <v>249</v>
      </c>
      <c r="G729" s="29" t="s">
        <v>1972</v>
      </c>
      <c r="H729" s="29" t="s">
        <v>1951</v>
      </c>
      <c r="I729" s="31"/>
      <c r="J729" s="28"/>
    </row>
    <row r="730" spans="6:10" ht="15.75" x14ac:dyDescent="0.25">
      <c r="F730" t="s">
        <v>249</v>
      </c>
      <c r="G730" s="29" t="s">
        <v>1972</v>
      </c>
      <c r="H730" s="29" t="s">
        <v>2056</v>
      </c>
      <c r="I730" s="31"/>
      <c r="J730" s="28"/>
    </row>
    <row r="731" spans="6:10" ht="15.75" x14ac:dyDescent="0.25">
      <c r="F731" t="s">
        <v>249</v>
      </c>
      <c r="G731" s="29" t="s">
        <v>1972</v>
      </c>
      <c r="H731" s="29" t="s">
        <v>2131</v>
      </c>
      <c r="I731" s="31"/>
      <c r="J731" s="28"/>
    </row>
    <row r="732" spans="6:10" ht="15.75" x14ac:dyDescent="0.25">
      <c r="F732" t="s">
        <v>249</v>
      </c>
      <c r="G732" s="29" t="s">
        <v>1972</v>
      </c>
      <c r="H732" s="29" t="s">
        <v>2065</v>
      </c>
      <c r="I732" s="31"/>
      <c r="J732" s="28"/>
    </row>
    <row r="733" spans="6:10" ht="15.75" x14ac:dyDescent="0.25">
      <c r="F733" t="s">
        <v>249</v>
      </c>
      <c r="G733" s="29" t="s">
        <v>1972</v>
      </c>
      <c r="H733" s="29" t="s">
        <v>2090</v>
      </c>
      <c r="I733" s="31"/>
      <c r="J733" s="28"/>
    </row>
    <row r="734" spans="6:10" ht="15.75" x14ac:dyDescent="0.25">
      <c r="F734" t="s">
        <v>249</v>
      </c>
      <c r="G734" s="29" t="s">
        <v>1972</v>
      </c>
      <c r="H734" s="29" t="s">
        <v>1960</v>
      </c>
      <c r="I734" s="31"/>
      <c r="J734" s="28"/>
    </row>
    <row r="735" spans="6:10" ht="15.75" x14ac:dyDescent="0.25">
      <c r="F735" t="s">
        <v>249</v>
      </c>
      <c r="G735" s="29" t="s">
        <v>1972</v>
      </c>
      <c r="H735" s="29" t="s">
        <v>2028</v>
      </c>
      <c r="I735" s="31"/>
      <c r="J735" s="28"/>
    </row>
    <row r="736" spans="6:10" ht="15.75" x14ac:dyDescent="0.25">
      <c r="F736" t="s">
        <v>249</v>
      </c>
      <c r="G736" s="29" t="s">
        <v>1972</v>
      </c>
      <c r="H736" s="29" t="s">
        <v>1963</v>
      </c>
      <c r="I736" s="31"/>
      <c r="J736" s="28"/>
    </row>
    <row r="737" spans="6:10" ht="15.75" x14ac:dyDescent="0.25">
      <c r="F737" t="s">
        <v>249</v>
      </c>
      <c r="G737" s="29" t="s">
        <v>1972</v>
      </c>
      <c r="H737" s="29" t="s">
        <v>1965</v>
      </c>
      <c r="I737" s="31"/>
      <c r="J737" s="28"/>
    </row>
    <row r="738" spans="6:10" ht="15.75" x14ac:dyDescent="0.25">
      <c r="F738" t="s">
        <v>249</v>
      </c>
      <c r="G738" s="29" t="s">
        <v>1972</v>
      </c>
      <c r="H738" s="29" t="s">
        <v>1971</v>
      </c>
      <c r="I738" s="31"/>
      <c r="J738" s="28"/>
    </row>
    <row r="739" spans="6:10" ht="15.75" x14ac:dyDescent="0.25">
      <c r="F739" t="s">
        <v>249</v>
      </c>
      <c r="G739" s="29" t="s">
        <v>1972</v>
      </c>
      <c r="H739" s="29" t="s">
        <v>1975</v>
      </c>
      <c r="I739" s="31"/>
      <c r="J739" s="28"/>
    </row>
    <row r="740" spans="6:10" ht="15.75" x14ac:dyDescent="0.25">
      <c r="F740" t="s">
        <v>249</v>
      </c>
      <c r="G740" s="29" t="s">
        <v>1972</v>
      </c>
      <c r="H740" s="29" t="s">
        <v>2113</v>
      </c>
      <c r="I740" s="31"/>
      <c r="J740" s="28"/>
    </row>
    <row r="741" spans="6:10" ht="15.75" x14ac:dyDescent="0.25">
      <c r="F741" t="s">
        <v>249</v>
      </c>
      <c r="G741" s="29" t="s">
        <v>1972</v>
      </c>
      <c r="H741" s="29" t="s">
        <v>1980</v>
      </c>
      <c r="I741" s="31"/>
      <c r="J741" s="28"/>
    </row>
    <row r="742" spans="6:10" ht="15.75" x14ac:dyDescent="0.25">
      <c r="F742" t="s">
        <v>249</v>
      </c>
      <c r="G742" s="29" t="s">
        <v>1972</v>
      </c>
      <c r="H742" s="29" t="s">
        <v>1982</v>
      </c>
      <c r="I742" s="31"/>
      <c r="J742" s="28"/>
    </row>
    <row r="743" spans="6:10" ht="15.75" x14ac:dyDescent="0.25">
      <c r="F743" t="s">
        <v>249</v>
      </c>
      <c r="G743" s="29" t="s">
        <v>1972</v>
      </c>
      <c r="H743" s="29" t="s">
        <v>1987</v>
      </c>
      <c r="I743" s="31"/>
      <c r="J743" s="28"/>
    </row>
    <row r="744" spans="6:10" ht="15.75" x14ac:dyDescent="0.25">
      <c r="F744" t="s">
        <v>249</v>
      </c>
      <c r="G744" s="29" t="s">
        <v>1972</v>
      </c>
      <c r="H744" s="29" t="s">
        <v>1990</v>
      </c>
      <c r="I744" s="31"/>
      <c r="J744" s="28"/>
    </row>
    <row r="745" spans="6:10" ht="15.75" x14ac:dyDescent="0.25">
      <c r="F745" t="s">
        <v>249</v>
      </c>
      <c r="G745" s="29" t="s">
        <v>1972</v>
      </c>
      <c r="H745" s="29" t="s">
        <v>2115</v>
      </c>
      <c r="I745" s="31"/>
      <c r="J745" s="28"/>
    </row>
    <row r="746" spans="6:10" ht="15.75" x14ac:dyDescent="0.25">
      <c r="F746" t="s">
        <v>249</v>
      </c>
      <c r="G746" s="29" t="s">
        <v>1972</v>
      </c>
      <c r="H746" s="29" t="s">
        <v>1992</v>
      </c>
      <c r="I746" s="31"/>
      <c r="J746" s="28"/>
    </row>
    <row r="747" spans="6:10" ht="15.75" x14ac:dyDescent="0.25">
      <c r="F747" t="s">
        <v>249</v>
      </c>
      <c r="G747" s="29" t="s">
        <v>1972</v>
      </c>
      <c r="H747" s="29" t="s">
        <v>1997</v>
      </c>
      <c r="I747" s="31"/>
      <c r="J747" s="28"/>
    </row>
    <row r="748" spans="6:10" ht="15.75" x14ac:dyDescent="0.25">
      <c r="F748" t="s">
        <v>249</v>
      </c>
      <c r="G748" s="29" t="s">
        <v>1972</v>
      </c>
      <c r="H748" s="29" t="s">
        <v>2000</v>
      </c>
      <c r="I748" s="31"/>
      <c r="J748" s="28"/>
    </row>
    <row r="749" spans="6:10" ht="15.75" x14ac:dyDescent="0.25">
      <c r="F749" t="s">
        <v>249</v>
      </c>
      <c r="G749" s="29" t="s">
        <v>1972</v>
      </c>
      <c r="H749" s="29" t="s">
        <v>2002</v>
      </c>
      <c r="I749" s="31"/>
      <c r="J749" s="28"/>
    </row>
    <row r="750" spans="6:10" ht="15.75" x14ac:dyDescent="0.25">
      <c r="F750" t="s">
        <v>249</v>
      </c>
      <c r="G750" s="29" t="s">
        <v>1972</v>
      </c>
      <c r="H750" s="29" t="s">
        <v>2004</v>
      </c>
      <c r="I750" s="31"/>
      <c r="J750" s="28"/>
    </row>
    <row r="751" spans="6:10" ht="15.75" x14ac:dyDescent="0.25">
      <c r="F751" t="s">
        <v>249</v>
      </c>
      <c r="G751" s="29" t="s">
        <v>1972</v>
      </c>
      <c r="H751" s="29" t="s">
        <v>2006</v>
      </c>
      <c r="I751" s="31"/>
      <c r="J751" s="28"/>
    </row>
    <row r="752" spans="6:10" ht="15.75" x14ac:dyDescent="0.25">
      <c r="F752" t="s">
        <v>249</v>
      </c>
      <c r="G752" s="29" t="s">
        <v>1972</v>
      </c>
      <c r="H752" s="29" t="s">
        <v>2133</v>
      </c>
      <c r="I752" s="31"/>
      <c r="J752" s="28"/>
    </row>
    <row r="753" spans="6:10" ht="15.75" x14ac:dyDescent="0.25">
      <c r="F753" t="s">
        <v>249</v>
      </c>
      <c r="G753" s="29" t="s">
        <v>1972</v>
      </c>
      <c r="H753" s="29" t="s">
        <v>2137</v>
      </c>
      <c r="I753" s="31"/>
      <c r="J753" s="28"/>
    </row>
    <row r="754" spans="6:10" ht="15.75" x14ac:dyDescent="0.25">
      <c r="F754" t="s">
        <v>249</v>
      </c>
      <c r="G754" s="29" t="s">
        <v>1972</v>
      </c>
      <c r="H754" s="29" t="s">
        <v>2015</v>
      </c>
      <c r="I754" s="31"/>
      <c r="J754" s="28"/>
    </row>
    <row r="755" spans="6:10" ht="15.75" x14ac:dyDescent="0.25">
      <c r="F755" t="s">
        <v>249</v>
      </c>
      <c r="G755" s="29" t="s">
        <v>1972</v>
      </c>
      <c r="H755" s="29" t="s">
        <v>2017</v>
      </c>
      <c r="I755" s="31"/>
      <c r="J755" s="28"/>
    </row>
    <row r="756" spans="6:10" ht="15.75" x14ac:dyDescent="0.25">
      <c r="F756" t="s">
        <v>249</v>
      </c>
      <c r="G756" s="29" t="s">
        <v>1972</v>
      </c>
      <c r="H756" s="29" t="s">
        <v>2019</v>
      </c>
      <c r="I756" s="31"/>
      <c r="J756" s="28"/>
    </row>
    <row r="757" spans="6:10" ht="15.75" x14ac:dyDescent="0.25">
      <c r="F757" t="s">
        <v>249</v>
      </c>
      <c r="G757" s="29" t="s">
        <v>1972</v>
      </c>
      <c r="H757" s="29" t="s">
        <v>2021</v>
      </c>
      <c r="I757" s="31"/>
      <c r="J757" s="28"/>
    </row>
    <row r="758" spans="6:10" ht="15.75" x14ac:dyDescent="0.25">
      <c r="F758" t="s">
        <v>249</v>
      </c>
      <c r="G758" s="29" t="s">
        <v>1972</v>
      </c>
      <c r="H758" s="29" t="s">
        <v>2030</v>
      </c>
      <c r="I758" s="31"/>
      <c r="J758" s="28"/>
    </row>
    <row r="759" spans="6:10" ht="15.75" x14ac:dyDescent="0.25">
      <c r="F759" t="s">
        <v>249</v>
      </c>
      <c r="G759" s="29" t="s">
        <v>1972</v>
      </c>
      <c r="H759" s="29" t="s">
        <v>2032</v>
      </c>
      <c r="I759" s="31"/>
      <c r="J759" s="28"/>
    </row>
    <row r="760" spans="6:10" ht="15.75" x14ac:dyDescent="0.25">
      <c r="F760" t="s">
        <v>249</v>
      </c>
      <c r="G760" s="29" t="s">
        <v>1972</v>
      </c>
      <c r="H760" s="29" t="s">
        <v>2034</v>
      </c>
      <c r="I760" s="31"/>
      <c r="J760" s="28"/>
    </row>
    <row r="761" spans="6:10" ht="15.75" x14ac:dyDescent="0.25">
      <c r="F761" t="s">
        <v>249</v>
      </c>
      <c r="G761" s="29" t="s">
        <v>1972</v>
      </c>
      <c r="H761" s="29" t="s">
        <v>2036</v>
      </c>
      <c r="I761" s="31"/>
      <c r="J761" s="28"/>
    </row>
    <row r="762" spans="6:10" ht="15.75" x14ac:dyDescent="0.25">
      <c r="F762" t="s">
        <v>249</v>
      </c>
      <c r="G762" s="29" t="s">
        <v>1972</v>
      </c>
      <c r="H762" s="29" t="s">
        <v>2038</v>
      </c>
      <c r="I762" s="31"/>
      <c r="J762" s="28"/>
    </row>
    <row r="763" spans="6:10" ht="15.75" x14ac:dyDescent="0.25">
      <c r="F763" t="s">
        <v>249</v>
      </c>
      <c r="G763" s="29" t="s">
        <v>1972</v>
      </c>
      <c r="H763" s="29" t="s">
        <v>2040</v>
      </c>
      <c r="I763" s="31"/>
      <c r="J763" s="28"/>
    </row>
    <row r="764" spans="6:10" ht="15.75" x14ac:dyDescent="0.25">
      <c r="F764" t="s">
        <v>249</v>
      </c>
      <c r="G764" s="29" t="s">
        <v>1972</v>
      </c>
      <c r="H764" s="29" t="s">
        <v>2043</v>
      </c>
      <c r="I764" s="31"/>
      <c r="J764" s="28"/>
    </row>
    <row r="765" spans="6:10" ht="15.75" x14ac:dyDescent="0.25">
      <c r="F765" t="s">
        <v>249</v>
      </c>
      <c r="G765" s="29" t="s">
        <v>1972</v>
      </c>
      <c r="H765" s="29" t="s">
        <v>2059</v>
      </c>
      <c r="I765" s="31"/>
      <c r="J765" s="28"/>
    </row>
    <row r="766" spans="6:10" ht="15.75" x14ac:dyDescent="0.25">
      <c r="F766" t="s">
        <v>249</v>
      </c>
      <c r="G766" s="29" t="s">
        <v>1972</v>
      </c>
      <c r="H766" s="29" t="s">
        <v>2061</v>
      </c>
      <c r="I766" s="31"/>
      <c r="J766" s="28"/>
    </row>
    <row r="767" spans="6:10" ht="15.75" x14ac:dyDescent="0.25">
      <c r="F767" t="s">
        <v>249</v>
      </c>
      <c r="G767" s="29" t="s">
        <v>1972</v>
      </c>
      <c r="H767" s="29" t="s">
        <v>2063</v>
      </c>
      <c r="I767" s="31"/>
      <c r="J767" s="28"/>
    </row>
    <row r="768" spans="6:10" ht="15.75" x14ac:dyDescent="0.25">
      <c r="F768" t="s">
        <v>249</v>
      </c>
      <c r="G768" s="29" t="s">
        <v>1972</v>
      </c>
      <c r="H768" s="29" t="s">
        <v>2067</v>
      </c>
      <c r="I768" s="31"/>
      <c r="J768" s="28"/>
    </row>
    <row r="769" spans="6:10" ht="15.75" x14ac:dyDescent="0.25">
      <c r="F769" t="s">
        <v>249</v>
      </c>
      <c r="G769" s="29" t="s">
        <v>1972</v>
      </c>
      <c r="H769" s="29" t="s">
        <v>2069</v>
      </c>
      <c r="I769" s="31"/>
      <c r="J769" s="28"/>
    </row>
    <row r="770" spans="6:10" ht="15.75" x14ac:dyDescent="0.25">
      <c r="F770" t="s">
        <v>249</v>
      </c>
      <c r="G770" s="29" t="s">
        <v>1972</v>
      </c>
      <c r="H770" s="29" t="s">
        <v>2071</v>
      </c>
      <c r="I770" s="31"/>
      <c r="J770" s="28"/>
    </row>
    <row r="771" spans="6:10" ht="15.75" x14ac:dyDescent="0.25">
      <c r="F771" t="s">
        <v>249</v>
      </c>
      <c r="G771" s="29" t="s">
        <v>1972</v>
      </c>
      <c r="H771" s="29" t="s">
        <v>2073</v>
      </c>
      <c r="I771" s="31"/>
      <c r="J771" s="28"/>
    </row>
    <row r="772" spans="6:10" ht="15.75" x14ac:dyDescent="0.25">
      <c r="F772" t="s">
        <v>249</v>
      </c>
      <c r="G772" s="29" t="s">
        <v>1972</v>
      </c>
      <c r="H772" s="29" t="s">
        <v>2075</v>
      </c>
      <c r="I772" s="31"/>
      <c r="J772" s="28"/>
    </row>
    <row r="773" spans="6:10" ht="15.75" x14ac:dyDescent="0.25">
      <c r="F773" t="s">
        <v>249</v>
      </c>
      <c r="G773" s="29" t="s">
        <v>1972</v>
      </c>
      <c r="H773" s="29" t="s">
        <v>2077</v>
      </c>
      <c r="I773" s="31"/>
      <c r="J773" s="28"/>
    </row>
    <row r="774" spans="6:10" ht="15.75" x14ac:dyDescent="0.25">
      <c r="F774" t="s">
        <v>249</v>
      </c>
      <c r="G774" s="29" t="s">
        <v>1972</v>
      </c>
      <c r="H774" s="29" t="s">
        <v>2079</v>
      </c>
      <c r="I774" s="31"/>
      <c r="J774" s="28"/>
    </row>
    <row r="775" spans="6:10" ht="15.75" x14ac:dyDescent="0.25">
      <c r="F775" t="s">
        <v>249</v>
      </c>
      <c r="G775" s="29" t="s">
        <v>1972</v>
      </c>
      <c r="H775" s="29" t="s">
        <v>2082</v>
      </c>
      <c r="I775" s="31"/>
      <c r="J775" s="28"/>
    </row>
    <row r="776" spans="6:10" ht="15.75" x14ac:dyDescent="0.25">
      <c r="F776" t="s">
        <v>249</v>
      </c>
      <c r="G776" s="29" t="s">
        <v>1972</v>
      </c>
      <c r="H776" s="29" t="s">
        <v>2084</v>
      </c>
      <c r="I776" s="31"/>
      <c r="J776" s="28"/>
    </row>
    <row r="777" spans="6:10" ht="15.75" x14ac:dyDescent="0.25">
      <c r="F777" t="s">
        <v>249</v>
      </c>
      <c r="G777" s="29" t="s">
        <v>1972</v>
      </c>
      <c r="H777" s="29" t="s">
        <v>2089</v>
      </c>
      <c r="I777" s="31"/>
      <c r="J777" s="28"/>
    </row>
    <row r="778" spans="6:10" ht="15.75" x14ac:dyDescent="0.25">
      <c r="F778" t="s">
        <v>249</v>
      </c>
      <c r="G778" s="29" t="s">
        <v>1972</v>
      </c>
      <c r="H778" s="29" t="s">
        <v>2119</v>
      </c>
      <c r="I778" s="31"/>
      <c r="J778" s="28"/>
    </row>
    <row r="779" spans="6:10" ht="15.75" x14ac:dyDescent="0.25">
      <c r="F779" t="s">
        <v>249</v>
      </c>
      <c r="G779" s="29" t="s">
        <v>1972</v>
      </c>
      <c r="H779" s="29" t="s">
        <v>2122</v>
      </c>
      <c r="I779" s="31"/>
      <c r="J779" s="28"/>
    </row>
    <row r="780" spans="6:10" ht="15.75" x14ac:dyDescent="0.25">
      <c r="F780" t="s">
        <v>249</v>
      </c>
      <c r="G780" s="29" t="s">
        <v>1972</v>
      </c>
      <c r="H780" s="29" t="s">
        <v>2124</v>
      </c>
      <c r="I780" s="31"/>
      <c r="J780" s="28"/>
    </row>
    <row r="781" spans="6:10" ht="15.75" x14ac:dyDescent="0.25">
      <c r="F781" t="s">
        <v>249</v>
      </c>
      <c r="G781" s="29" t="s">
        <v>1972</v>
      </c>
      <c r="H781" s="29" t="s">
        <v>2129</v>
      </c>
      <c r="I781" s="31"/>
      <c r="J781" s="28"/>
    </row>
    <row r="782" spans="6:10" ht="15.75" x14ac:dyDescent="0.25">
      <c r="F782" t="s">
        <v>249</v>
      </c>
      <c r="G782" s="29" t="s">
        <v>1972</v>
      </c>
      <c r="H782" s="29" t="s">
        <v>2135</v>
      </c>
      <c r="I782" s="31"/>
      <c r="J782" s="28"/>
    </row>
    <row r="783" spans="6:10" ht="15.75" x14ac:dyDescent="0.25">
      <c r="F783" t="s">
        <v>249</v>
      </c>
      <c r="G783" s="29" t="s">
        <v>1972</v>
      </c>
      <c r="H783" s="29" t="s">
        <v>2140</v>
      </c>
      <c r="I783" s="31"/>
      <c r="J783" s="28"/>
    </row>
    <row r="784" spans="6:10" ht="15.75" x14ac:dyDescent="0.25">
      <c r="F784" t="s">
        <v>249</v>
      </c>
      <c r="G784" s="29" t="s">
        <v>1976</v>
      </c>
      <c r="H784" s="29" t="s">
        <v>43</v>
      </c>
      <c r="I784" s="31"/>
      <c r="J784" s="28"/>
    </row>
    <row r="785" spans="6:10" ht="15.75" x14ac:dyDescent="0.25">
      <c r="F785" t="s">
        <v>249</v>
      </c>
      <c r="G785" s="29" t="s">
        <v>1976</v>
      </c>
      <c r="H785" s="29" t="s">
        <v>1953</v>
      </c>
      <c r="I785" s="31"/>
      <c r="J785" s="28"/>
    </row>
    <row r="786" spans="6:10" ht="15.75" x14ac:dyDescent="0.25">
      <c r="F786" t="s">
        <v>249</v>
      </c>
      <c r="G786" s="29" t="s">
        <v>1976</v>
      </c>
      <c r="H786" s="29" t="s">
        <v>1726</v>
      </c>
      <c r="I786" s="31"/>
      <c r="J786" s="28"/>
    </row>
    <row r="787" spans="6:10" ht="15.75" x14ac:dyDescent="0.25">
      <c r="F787" t="s">
        <v>249</v>
      </c>
      <c r="G787" s="29" t="s">
        <v>1976</v>
      </c>
      <c r="H787" s="29" t="s">
        <v>1723</v>
      </c>
      <c r="I787" s="31"/>
      <c r="J787" s="28"/>
    </row>
    <row r="788" spans="6:10" ht="15.75" x14ac:dyDescent="0.25">
      <c r="F788" t="s">
        <v>249</v>
      </c>
      <c r="G788" s="29" t="s">
        <v>1976</v>
      </c>
      <c r="H788" s="29" t="s">
        <v>2087</v>
      </c>
      <c r="I788" s="31"/>
      <c r="J788" s="28"/>
    </row>
    <row r="789" spans="6:10" ht="15.75" x14ac:dyDescent="0.25">
      <c r="F789" t="s">
        <v>249</v>
      </c>
      <c r="G789" s="29" t="s">
        <v>1976</v>
      </c>
      <c r="H789" s="29" t="s">
        <v>1830</v>
      </c>
      <c r="I789" s="31"/>
      <c r="J789" s="28"/>
    </row>
    <row r="790" spans="6:10" ht="15.75" x14ac:dyDescent="0.25">
      <c r="F790" t="s">
        <v>249</v>
      </c>
      <c r="G790" s="29" t="s">
        <v>1976</v>
      </c>
      <c r="H790" s="29" t="s">
        <v>1754</v>
      </c>
      <c r="I790" s="31"/>
      <c r="J790" s="28"/>
    </row>
    <row r="791" spans="6:10" ht="15.75" x14ac:dyDescent="0.25">
      <c r="F791" t="s">
        <v>249</v>
      </c>
      <c r="G791" s="29" t="s">
        <v>1976</v>
      </c>
      <c r="H791" s="29" t="s">
        <v>1901</v>
      </c>
      <c r="I791" s="31"/>
      <c r="J791" s="28"/>
    </row>
    <row r="792" spans="6:10" ht="15.75" x14ac:dyDescent="0.25">
      <c r="F792" t="s">
        <v>249</v>
      </c>
      <c r="G792" s="29" t="s">
        <v>1976</v>
      </c>
      <c r="H792" s="29" t="s">
        <v>2085</v>
      </c>
      <c r="I792" s="31"/>
      <c r="J792" s="28"/>
    </row>
    <row r="793" spans="6:10" ht="15.75" x14ac:dyDescent="0.25">
      <c r="F793" t="s">
        <v>249</v>
      </c>
      <c r="G793" s="29" t="s">
        <v>1976</v>
      </c>
      <c r="H793" s="29" t="s">
        <v>1951</v>
      </c>
      <c r="I793" s="31"/>
      <c r="J793" s="28"/>
    </row>
    <row r="794" spans="6:10" ht="15.75" x14ac:dyDescent="0.25">
      <c r="F794" t="s">
        <v>249</v>
      </c>
      <c r="G794" s="29" t="s">
        <v>1976</v>
      </c>
      <c r="H794" s="29" t="s">
        <v>2056</v>
      </c>
      <c r="I794" s="31"/>
      <c r="J794" s="28"/>
    </row>
    <row r="795" spans="6:10" ht="15.75" x14ac:dyDescent="0.25">
      <c r="F795" t="s">
        <v>249</v>
      </c>
      <c r="G795" s="29" t="s">
        <v>1976</v>
      </c>
      <c r="H795" s="29" t="s">
        <v>2131</v>
      </c>
      <c r="I795" s="31"/>
      <c r="J795" s="28"/>
    </row>
    <row r="796" spans="6:10" ht="15.75" x14ac:dyDescent="0.25">
      <c r="F796" t="s">
        <v>249</v>
      </c>
      <c r="G796" s="29" t="s">
        <v>1976</v>
      </c>
      <c r="H796" s="29" t="s">
        <v>2065</v>
      </c>
      <c r="I796" s="31"/>
      <c r="J796" s="28"/>
    </row>
    <row r="797" spans="6:10" ht="15.75" x14ac:dyDescent="0.25">
      <c r="F797" t="s">
        <v>249</v>
      </c>
      <c r="G797" s="29" t="s">
        <v>1976</v>
      </c>
      <c r="H797" s="29" t="s">
        <v>2090</v>
      </c>
      <c r="I797" s="31"/>
      <c r="J797" s="28"/>
    </row>
    <row r="798" spans="6:10" ht="15.75" x14ac:dyDescent="0.25">
      <c r="F798" t="s">
        <v>249</v>
      </c>
      <c r="G798" s="29" t="s">
        <v>1976</v>
      </c>
      <c r="H798" s="29" t="s">
        <v>1960</v>
      </c>
      <c r="I798" s="31"/>
      <c r="J798" s="28"/>
    </row>
    <row r="799" spans="6:10" ht="15.75" x14ac:dyDescent="0.25">
      <c r="F799" t="s">
        <v>249</v>
      </c>
      <c r="G799" s="29" t="s">
        <v>1976</v>
      </c>
      <c r="H799" s="29" t="s">
        <v>2028</v>
      </c>
      <c r="I799" s="31"/>
      <c r="J799" s="28"/>
    </row>
    <row r="800" spans="6:10" ht="15.75" x14ac:dyDescent="0.25">
      <c r="F800" t="s">
        <v>249</v>
      </c>
      <c r="G800" s="29" t="s">
        <v>1976</v>
      </c>
      <c r="H800" s="29" t="s">
        <v>1963</v>
      </c>
      <c r="I800" s="31"/>
      <c r="J800" s="28"/>
    </row>
    <row r="801" spans="6:10" ht="15.75" x14ac:dyDescent="0.25">
      <c r="F801" t="s">
        <v>249</v>
      </c>
      <c r="G801" s="29" t="s">
        <v>1976</v>
      </c>
      <c r="H801" s="29" t="s">
        <v>1965</v>
      </c>
      <c r="I801" s="31"/>
      <c r="J801" s="28"/>
    </row>
    <row r="802" spans="6:10" ht="15.75" x14ac:dyDescent="0.25">
      <c r="F802" t="s">
        <v>249</v>
      </c>
      <c r="G802" s="29" t="s">
        <v>1976</v>
      </c>
      <c r="H802" s="29" t="s">
        <v>1971</v>
      </c>
      <c r="I802" s="31"/>
      <c r="J802" s="28"/>
    </row>
    <row r="803" spans="6:10" ht="15.75" x14ac:dyDescent="0.25">
      <c r="F803" t="s">
        <v>249</v>
      </c>
      <c r="G803" s="29" t="s">
        <v>1976</v>
      </c>
      <c r="H803" s="29" t="s">
        <v>1975</v>
      </c>
      <c r="I803" s="31"/>
      <c r="J803" s="28"/>
    </row>
    <row r="804" spans="6:10" ht="15.75" x14ac:dyDescent="0.25">
      <c r="F804" t="s">
        <v>249</v>
      </c>
      <c r="G804" s="29" t="s">
        <v>1976</v>
      </c>
      <c r="H804" s="29" t="s">
        <v>2113</v>
      </c>
      <c r="I804" s="31"/>
      <c r="J804" s="28"/>
    </row>
    <row r="805" spans="6:10" ht="15.75" x14ac:dyDescent="0.25">
      <c r="F805" t="s">
        <v>249</v>
      </c>
      <c r="G805" s="29" t="s">
        <v>1976</v>
      </c>
      <c r="H805" s="29" t="s">
        <v>1980</v>
      </c>
      <c r="I805" s="31"/>
      <c r="J805" s="28"/>
    </row>
    <row r="806" spans="6:10" ht="15.75" x14ac:dyDescent="0.25">
      <c r="F806" t="s">
        <v>249</v>
      </c>
      <c r="G806" s="29" t="s">
        <v>1976</v>
      </c>
      <c r="H806" s="29" t="s">
        <v>1982</v>
      </c>
      <c r="I806" s="31"/>
      <c r="J806" s="28"/>
    </row>
    <row r="807" spans="6:10" ht="15.75" x14ac:dyDescent="0.25">
      <c r="F807" t="s">
        <v>249</v>
      </c>
      <c r="G807" s="29" t="s">
        <v>1976</v>
      </c>
      <c r="H807" s="29" t="s">
        <v>1987</v>
      </c>
      <c r="I807" s="31"/>
      <c r="J807" s="28"/>
    </row>
    <row r="808" spans="6:10" ht="15.75" x14ac:dyDescent="0.25">
      <c r="F808" t="s">
        <v>249</v>
      </c>
      <c r="G808" s="29" t="s">
        <v>1976</v>
      </c>
      <c r="H808" s="29" t="s">
        <v>1990</v>
      </c>
      <c r="I808" s="31"/>
      <c r="J808" s="28"/>
    </row>
    <row r="809" spans="6:10" ht="15.75" x14ac:dyDescent="0.25">
      <c r="F809" t="s">
        <v>249</v>
      </c>
      <c r="G809" s="29" t="s">
        <v>1976</v>
      </c>
      <c r="H809" s="29" t="s">
        <v>2115</v>
      </c>
      <c r="I809" s="31"/>
      <c r="J809" s="28"/>
    </row>
    <row r="810" spans="6:10" ht="15.75" x14ac:dyDescent="0.25">
      <c r="F810" t="s">
        <v>249</v>
      </c>
      <c r="G810" s="29" t="s">
        <v>1976</v>
      </c>
      <c r="H810" s="29" t="s">
        <v>1992</v>
      </c>
      <c r="I810" s="31"/>
      <c r="J810" s="28"/>
    </row>
    <row r="811" spans="6:10" ht="15.75" x14ac:dyDescent="0.25">
      <c r="F811" t="s">
        <v>249</v>
      </c>
      <c r="G811" s="29" t="s">
        <v>1976</v>
      </c>
      <c r="H811" s="29" t="s">
        <v>1997</v>
      </c>
      <c r="I811" s="31"/>
      <c r="J811" s="28"/>
    </row>
    <row r="812" spans="6:10" ht="15.75" x14ac:dyDescent="0.25">
      <c r="F812" t="s">
        <v>249</v>
      </c>
      <c r="G812" s="29" t="s">
        <v>1976</v>
      </c>
      <c r="H812" s="29" t="s">
        <v>2000</v>
      </c>
      <c r="I812" s="31"/>
      <c r="J812" s="28"/>
    </row>
    <row r="813" spans="6:10" ht="15.75" x14ac:dyDescent="0.25">
      <c r="F813" t="s">
        <v>249</v>
      </c>
      <c r="G813" s="29" t="s">
        <v>1976</v>
      </c>
      <c r="H813" s="29" t="s">
        <v>2002</v>
      </c>
      <c r="I813" s="31"/>
      <c r="J813" s="28"/>
    </row>
    <row r="814" spans="6:10" ht="15.75" x14ac:dyDescent="0.25">
      <c r="F814" t="s">
        <v>249</v>
      </c>
      <c r="G814" s="29" t="s">
        <v>1976</v>
      </c>
      <c r="H814" s="29" t="s">
        <v>2004</v>
      </c>
      <c r="I814" s="31"/>
      <c r="J814" s="28"/>
    </row>
    <row r="815" spans="6:10" ht="15.75" x14ac:dyDescent="0.25">
      <c r="F815" t="s">
        <v>249</v>
      </c>
      <c r="G815" s="29" t="s">
        <v>1976</v>
      </c>
      <c r="H815" s="29" t="s">
        <v>2006</v>
      </c>
      <c r="I815" s="31"/>
      <c r="J815" s="28"/>
    </row>
    <row r="816" spans="6:10" ht="15.75" x14ac:dyDescent="0.25">
      <c r="F816" t="s">
        <v>249</v>
      </c>
      <c r="G816" s="29" t="s">
        <v>1976</v>
      </c>
      <c r="H816" s="29" t="s">
        <v>2133</v>
      </c>
      <c r="I816" s="31"/>
      <c r="J816" s="28"/>
    </row>
    <row r="817" spans="6:10" ht="15.75" x14ac:dyDescent="0.25">
      <c r="F817" t="s">
        <v>249</v>
      </c>
      <c r="G817" s="29" t="s">
        <v>1976</v>
      </c>
      <c r="H817" s="29" t="s">
        <v>2137</v>
      </c>
      <c r="I817" s="31"/>
      <c r="J817" s="28"/>
    </row>
    <row r="818" spans="6:10" ht="15.75" x14ac:dyDescent="0.25">
      <c r="F818" t="s">
        <v>249</v>
      </c>
      <c r="G818" s="29" t="s">
        <v>1976</v>
      </c>
      <c r="H818" s="29" t="s">
        <v>2015</v>
      </c>
      <c r="I818" s="31"/>
      <c r="J818" s="28"/>
    </row>
    <row r="819" spans="6:10" ht="15.75" x14ac:dyDescent="0.25">
      <c r="F819" t="s">
        <v>249</v>
      </c>
      <c r="G819" s="29" t="s">
        <v>1976</v>
      </c>
      <c r="H819" s="29" t="s">
        <v>2017</v>
      </c>
      <c r="I819" s="31"/>
      <c r="J819" s="28"/>
    </row>
    <row r="820" spans="6:10" ht="15.75" x14ac:dyDescent="0.25">
      <c r="F820" t="s">
        <v>249</v>
      </c>
      <c r="G820" s="29" t="s">
        <v>1976</v>
      </c>
      <c r="H820" s="29" t="s">
        <v>2019</v>
      </c>
      <c r="I820" s="31"/>
      <c r="J820" s="28"/>
    </row>
    <row r="821" spans="6:10" ht="15.75" x14ac:dyDescent="0.25">
      <c r="F821" t="s">
        <v>249</v>
      </c>
      <c r="G821" s="29" t="s">
        <v>1976</v>
      </c>
      <c r="H821" s="29" t="s">
        <v>2021</v>
      </c>
      <c r="I821" s="31"/>
      <c r="J821" s="28"/>
    </row>
    <row r="822" spans="6:10" ht="15.75" x14ac:dyDescent="0.25">
      <c r="F822" t="s">
        <v>249</v>
      </c>
      <c r="G822" s="29" t="s">
        <v>1976</v>
      </c>
      <c r="H822" s="29" t="s">
        <v>2030</v>
      </c>
      <c r="I822" s="31"/>
      <c r="J822" s="28"/>
    </row>
    <row r="823" spans="6:10" ht="15.75" x14ac:dyDescent="0.25">
      <c r="F823" t="s">
        <v>249</v>
      </c>
      <c r="G823" s="29" t="s">
        <v>1976</v>
      </c>
      <c r="H823" s="29" t="s">
        <v>2032</v>
      </c>
      <c r="I823" s="31"/>
      <c r="J823" s="28"/>
    </row>
    <row r="824" spans="6:10" ht="15.75" x14ac:dyDescent="0.25">
      <c r="F824" t="s">
        <v>249</v>
      </c>
      <c r="G824" s="29" t="s">
        <v>1976</v>
      </c>
      <c r="H824" s="29" t="s">
        <v>2034</v>
      </c>
      <c r="I824" s="31"/>
      <c r="J824" s="28"/>
    </row>
    <row r="825" spans="6:10" ht="15.75" x14ac:dyDescent="0.25">
      <c r="F825" t="s">
        <v>249</v>
      </c>
      <c r="G825" s="29" t="s">
        <v>1976</v>
      </c>
      <c r="H825" s="29" t="s">
        <v>2036</v>
      </c>
      <c r="I825" s="31"/>
      <c r="J825" s="28"/>
    </row>
    <row r="826" spans="6:10" ht="15.75" x14ac:dyDescent="0.25">
      <c r="F826" t="s">
        <v>249</v>
      </c>
      <c r="G826" s="29" t="s">
        <v>1976</v>
      </c>
      <c r="H826" s="29" t="s">
        <v>2038</v>
      </c>
      <c r="I826" s="31"/>
      <c r="J826" s="28"/>
    </row>
    <row r="827" spans="6:10" ht="15.75" x14ac:dyDescent="0.25">
      <c r="F827" t="s">
        <v>249</v>
      </c>
      <c r="G827" s="29" t="s">
        <v>1976</v>
      </c>
      <c r="H827" s="29" t="s">
        <v>2040</v>
      </c>
      <c r="I827" s="31"/>
      <c r="J827" s="28"/>
    </row>
    <row r="828" spans="6:10" ht="15.75" x14ac:dyDescent="0.25">
      <c r="F828" t="s">
        <v>249</v>
      </c>
      <c r="G828" s="29" t="s">
        <v>1976</v>
      </c>
      <c r="H828" s="29" t="s">
        <v>2043</v>
      </c>
      <c r="I828" s="31"/>
      <c r="J828" s="28"/>
    </row>
    <row r="829" spans="6:10" ht="15.75" x14ac:dyDescent="0.25">
      <c r="F829" t="s">
        <v>249</v>
      </c>
      <c r="G829" s="29" t="s">
        <v>1976</v>
      </c>
      <c r="H829" s="29" t="s">
        <v>2059</v>
      </c>
      <c r="I829" s="31"/>
      <c r="J829" s="28"/>
    </row>
    <row r="830" spans="6:10" ht="15.75" x14ac:dyDescent="0.25">
      <c r="F830" t="s">
        <v>249</v>
      </c>
      <c r="G830" s="29" t="s">
        <v>1976</v>
      </c>
      <c r="H830" s="29" t="s">
        <v>2061</v>
      </c>
      <c r="I830" s="31"/>
      <c r="J830" s="28"/>
    </row>
    <row r="831" spans="6:10" ht="15.75" x14ac:dyDescent="0.25">
      <c r="F831" t="s">
        <v>249</v>
      </c>
      <c r="G831" s="29" t="s">
        <v>1976</v>
      </c>
      <c r="H831" s="29" t="s">
        <v>2063</v>
      </c>
      <c r="I831" s="31"/>
      <c r="J831" s="28"/>
    </row>
    <row r="832" spans="6:10" ht="15.75" x14ac:dyDescent="0.25">
      <c r="F832" t="s">
        <v>249</v>
      </c>
      <c r="G832" s="29" t="s">
        <v>1976</v>
      </c>
      <c r="H832" s="29" t="s">
        <v>2067</v>
      </c>
      <c r="I832" s="31"/>
      <c r="J832" s="28"/>
    </row>
    <row r="833" spans="6:10" ht="15.75" x14ac:dyDescent="0.25">
      <c r="F833" t="s">
        <v>249</v>
      </c>
      <c r="G833" s="29" t="s">
        <v>1976</v>
      </c>
      <c r="H833" s="29" t="s">
        <v>2069</v>
      </c>
      <c r="I833" s="31"/>
      <c r="J833" s="28"/>
    </row>
    <row r="834" spans="6:10" ht="15.75" x14ac:dyDescent="0.25">
      <c r="F834" t="s">
        <v>249</v>
      </c>
      <c r="G834" s="29" t="s">
        <v>1976</v>
      </c>
      <c r="H834" s="29" t="s">
        <v>2071</v>
      </c>
      <c r="I834" s="31"/>
      <c r="J834" s="28"/>
    </row>
    <row r="835" spans="6:10" ht="15.75" x14ac:dyDescent="0.25">
      <c r="F835" t="s">
        <v>249</v>
      </c>
      <c r="G835" s="29" t="s">
        <v>1976</v>
      </c>
      <c r="H835" s="29" t="s">
        <v>2073</v>
      </c>
      <c r="I835" s="31"/>
      <c r="J835" s="28"/>
    </row>
    <row r="836" spans="6:10" ht="15.75" x14ac:dyDescent="0.25">
      <c r="F836" t="s">
        <v>249</v>
      </c>
      <c r="G836" s="29" t="s">
        <v>1976</v>
      </c>
      <c r="H836" s="29" t="s">
        <v>2075</v>
      </c>
      <c r="I836" s="31"/>
      <c r="J836" s="28"/>
    </row>
    <row r="837" spans="6:10" ht="15.75" x14ac:dyDescent="0.25">
      <c r="F837" t="s">
        <v>249</v>
      </c>
      <c r="G837" s="29" t="s">
        <v>1976</v>
      </c>
      <c r="H837" s="29" t="s">
        <v>2077</v>
      </c>
      <c r="I837" s="31"/>
      <c r="J837" s="28"/>
    </row>
    <row r="838" spans="6:10" ht="15.75" x14ac:dyDescent="0.25">
      <c r="F838" t="s">
        <v>249</v>
      </c>
      <c r="G838" s="29" t="s">
        <v>1976</v>
      </c>
      <c r="H838" s="29" t="s">
        <v>2079</v>
      </c>
      <c r="I838" s="31"/>
      <c r="J838" s="28"/>
    </row>
    <row r="839" spans="6:10" ht="15.75" x14ac:dyDescent="0.25">
      <c r="F839" t="s">
        <v>249</v>
      </c>
      <c r="G839" s="29" t="s">
        <v>1976</v>
      </c>
      <c r="H839" s="29" t="s">
        <v>2082</v>
      </c>
      <c r="I839" s="31"/>
      <c r="J839" s="28"/>
    </row>
    <row r="840" spans="6:10" ht="15.75" x14ac:dyDescent="0.25">
      <c r="F840" t="s">
        <v>249</v>
      </c>
      <c r="G840" s="29" t="s">
        <v>1976</v>
      </c>
      <c r="H840" s="29" t="s">
        <v>2084</v>
      </c>
      <c r="I840" s="31"/>
      <c r="J840" s="28"/>
    </row>
    <row r="841" spans="6:10" ht="15.75" x14ac:dyDescent="0.25">
      <c r="F841" t="s">
        <v>249</v>
      </c>
      <c r="G841" s="29" t="s">
        <v>1976</v>
      </c>
      <c r="H841" s="29" t="s">
        <v>2089</v>
      </c>
      <c r="I841" s="31"/>
      <c r="J841" s="28"/>
    </row>
    <row r="842" spans="6:10" ht="15.75" x14ac:dyDescent="0.25">
      <c r="F842" t="s">
        <v>249</v>
      </c>
      <c r="G842" s="29" t="s">
        <v>1976</v>
      </c>
      <c r="H842" s="29" t="s">
        <v>2119</v>
      </c>
      <c r="I842" s="31"/>
      <c r="J842" s="28"/>
    </row>
    <row r="843" spans="6:10" ht="15.75" x14ac:dyDescent="0.25">
      <c r="F843" t="s">
        <v>249</v>
      </c>
      <c r="G843" s="29" t="s">
        <v>1976</v>
      </c>
      <c r="H843" s="29" t="s">
        <v>2122</v>
      </c>
      <c r="I843" s="31"/>
      <c r="J843" s="28"/>
    </row>
    <row r="844" spans="6:10" ht="15.75" x14ac:dyDescent="0.25">
      <c r="F844" t="s">
        <v>249</v>
      </c>
      <c r="G844" s="29" t="s">
        <v>1976</v>
      </c>
      <c r="H844" s="29" t="s">
        <v>2124</v>
      </c>
      <c r="I844" s="31"/>
      <c r="J844" s="28"/>
    </row>
    <row r="845" spans="6:10" ht="15.75" x14ac:dyDescent="0.25">
      <c r="F845" t="s">
        <v>249</v>
      </c>
      <c r="G845" s="29" t="s">
        <v>1976</v>
      </c>
      <c r="H845" s="29" t="s">
        <v>2129</v>
      </c>
      <c r="I845" s="31"/>
      <c r="J845" s="28"/>
    </row>
    <row r="846" spans="6:10" ht="15.75" x14ac:dyDescent="0.25">
      <c r="F846" t="s">
        <v>249</v>
      </c>
      <c r="G846" s="29" t="s">
        <v>1976</v>
      </c>
      <c r="H846" s="29" t="s">
        <v>2135</v>
      </c>
      <c r="I846" s="31"/>
      <c r="J846" s="28"/>
    </row>
    <row r="847" spans="6:10" ht="15.75" x14ac:dyDescent="0.25">
      <c r="F847" t="s">
        <v>249</v>
      </c>
      <c r="G847" s="29" t="s">
        <v>1976</v>
      </c>
      <c r="H847" s="29" t="s">
        <v>2140</v>
      </c>
      <c r="I847" s="31"/>
      <c r="J847" s="28"/>
    </row>
    <row r="848" spans="6:10" ht="15.75" x14ac:dyDescent="0.25">
      <c r="F848" t="s">
        <v>249</v>
      </c>
      <c r="G848" s="29" t="s">
        <v>2152</v>
      </c>
      <c r="H848" s="29" t="s">
        <v>43</v>
      </c>
      <c r="I848" s="31"/>
      <c r="J848" s="28"/>
    </row>
    <row r="849" spans="6:10" ht="15.75" x14ac:dyDescent="0.25">
      <c r="F849" t="s">
        <v>249</v>
      </c>
      <c r="G849" s="29" t="s">
        <v>2152</v>
      </c>
      <c r="H849" s="29" t="s">
        <v>1953</v>
      </c>
      <c r="I849" s="31"/>
      <c r="J849" s="28"/>
    </row>
    <row r="850" spans="6:10" ht="15.75" x14ac:dyDescent="0.25">
      <c r="F850" t="s">
        <v>249</v>
      </c>
      <c r="G850" s="29" t="s">
        <v>2152</v>
      </c>
      <c r="H850" s="29" t="s">
        <v>1726</v>
      </c>
      <c r="I850" s="31"/>
      <c r="J850" s="28"/>
    </row>
    <row r="851" spans="6:10" ht="15.75" x14ac:dyDescent="0.25">
      <c r="F851" t="s">
        <v>249</v>
      </c>
      <c r="G851" s="29" t="s">
        <v>2152</v>
      </c>
      <c r="H851" s="29" t="s">
        <v>1723</v>
      </c>
      <c r="I851" s="31"/>
      <c r="J851" s="28"/>
    </row>
    <row r="852" spans="6:10" ht="15.75" x14ac:dyDescent="0.25">
      <c r="F852" t="s">
        <v>249</v>
      </c>
      <c r="G852" s="29" t="s">
        <v>2152</v>
      </c>
      <c r="H852" s="29" t="s">
        <v>2087</v>
      </c>
      <c r="I852" s="31"/>
      <c r="J852" s="28"/>
    </row>
    <row r="853" spans="6:10" ht="15.75" x14ac:dyDescent="0.25">
      <c r="F853" t="s">
        <v>249</v>
      </c>
      <c r="G853" s="29" t="s">
        <v>2152</v>
      </c>
      <c r="H853" s="29" t="s">
        <v>1830</v>
      </c>
      <c r="I853" s="31"/>
      <c r="J853" s="28"/>
    </row>
    <row r="854" spans="6:10" ht="15.75" x14ac:dyDescent="0.25">
      <c r="F854" t="s">
        <v>249</v>
      </c>
      <c r="G854" s="29" t="s">
        <v>2152</v>
      </c>
      <c r="H854" s="29" t="s">
        <v>1754</v>
      </c>
      <c r="I854" s="31"/>
      <c r="J854" s="28"/>
    </row>
    <row r="855" spans="6:10" ht="15.75" x14ac:dyDescent="0.25">
      <c r="F855" t="s">
        <v>249</v>
      </c>
      <c r="G855" s="29" t="s">
        <v>2152</v>
      </c>
      <c r="H855" s="29" t="s">
        <v>1901</v>
      </c>
      <c r="I855" s="31"/>
      <c r="J855" s="28"/>
    </row>
    <row r="856" spans="6:10" ht="15.75" x14ac:dyDescent="0.25">
      <c r="F856" t="s">
        <v>249</v>
      </c>
      <c r="G856" s="29" t="s">
        <v>2152</v>
      </c>
      <c r="H856" s="29" t="s">
        <v>2085</v>
      </c>
      <c r="I856" s="31"/>
      <c r="J856" s="28"/>
    </row>
    <row r="857" spans="6:10" ht="15.75" x14ac:dyDescent="0.25">
      <c r="F857" t="s">
        <v>249</v>
      </c>
      <c r="G857" s="29" t="s">
        <v>2152</v>
      </c>
      <c r="H857" s="29" t="s">
        <v>1951</v>
      </c>
      <c r="I857" s="31"/>
      <c r="J857" s="28"/>
    </row>
    <row r="858" spans="6:10" ht="15.75" x14ac:dyDescent="0.25">
      <c r="F858" t="s">
        <v>249</v>
      </c>
      <c r="G858" s="29" t="s">
        <v>2152</v>
      </c>
      <c r="H858" s="29" t="s">
        <v>2056</v>
      </c>
      <c r="I858" s="31"/>
      <c r="J858" s="28"/>
    </row>
    <row r="859" spans="6:10" ht="15.75" x14ac:dyDescent="0.25">
      <c r="F859" t="s">
        <v>249</v>
      </c>
      <c r="G859" s="29" t="s">
        <v>2152</v>
      </c>
      <c r="H859" s="29" t="s">
        <v>2131</v>
      </c>
      <c r="I859" s="31"/>
      <c r="J859" s="28"/>
    </row>
    <row r="860" spans="6:10" ht="15.75" x14ac:dyDescent="0.25">
      <c r="F860" t="s">
        <v>249</v>
      </c>
      <c r="G860" s="29" t="s">
        <v>2152</v>
      </c>
      <c r="H860" s="29" t="s">
        <v>2065</v>
      </c>
      <c r="I860" s="31"/>
      <c r="J860" s="28"/>
    </row>
    <row r="861" spans="6:10" ht="15.75" x14ac:dyDescent="0.25">
      <c r="F861" t="s">
        <v>249</v>
      </c>
      <c r="G861" s="29" t="s">
        <v>2152</v>
      </c>
      <c r="H861" s="29" t="s">
        <v>2090</v>
      </c>
      <c r="I861" s="31"/>
      <c r="J861" s="28"/>
    </row>
    <row r="862" spans="6:10" ht="15.75" x14ac:dyDescent="0.25">
      <c r="F862" t="s">
        <v>249</v>
      </c>
      <c r="G862" s="29" t="s">
        <v>2152</v>
      </c>
      <c r="H862" s="29" t="s">
        <v>1960</v>
      </c>
      <c r="I862" s="31"/>
      <c r="J862" s="28"/>
    </row>
    <row r="863" spans="6:10" ht="15.75" x14ac:dyDescent="0.25">
      <c r="F863" t="s">
        <v>249</v>
      </c>
      <c r="G863" s="29" t="s">
        <v>2152</v>
      </c>
      <c r="H863" s="29" t="s">
        <v>2028</v>
      </c>
      <c r="I863" s="31"/>
      <c r="J863" s="28"/>
    </row>
    <row r="864" spans="6:10" ht="15.75" x14ac:dyDescent="0.25">
      <c r="F864" t="s">
        <v>249</v>
      </c>
      <c r="G864" s="29" t="s">
        <v>2152</v>
      </c>
      <c r="H864" s="29" t="s">
        <v>1963</v>
      </c>
      <c r="I864" s="31"/>
      <c r="J864" s="28"/>
    </row>
    <row r="865" spans="6:10" ht="15.75" x14ac:dyDescent="0.25">
      <c r="F865" t="s">
        <v>249</v>
      </c>
      <c r="G865" s="29" t="s">
        <v>2152</v>
      </c>
      <c r="H865" s="29" t="s">
        <v>1965</v>
      </c>
      <c r="I865" s="31"/>
      <c r="J865" s="28"/>
    </row>
    <row r="866" spans="6:10" ht="15.75" x14ac:dyDescent="0.25">
      <c r="F866" t="s">
        <v>249</v>
      </c>
      <c r="G866" s="29" t="s">
        <v>2152</v>
      </c>
      <c r="H866" s="29" t="s">
        <v>1971</v>
      </c>
      <c r="I866" s="31"/>
      <c r="J866" s="28"/>
    </row>
    <row r="867" spans="6:10" ht="15.75" x14ac:dyDescent="0.25">
      <c r="F867" t="s">
        <v>249</v>
      </c>
      <c r="G867" s="29" t="s">
        <v>2152</v>
      </c>
      <c r="H867" s="29" t="s">
        <v>1975</v>
      </c>
      <c r="I867" s="31"/>
      <c r="J867" s="28"/>
    </row>
    <row r="868" spans="6:10" ht="15.75" x14ac:dyDescent="0.25">
      <c r="F868" t="s">
        <v>249</v>
      </c>
      <c r="G868" s="29" t="s">
        <v>2152</v>
      </c>
      <c r="H868" s="29" t="s">
        <v>2113</v>
      </c>
      <c r="I868" s="31"/>
      <c r="J868" s="28"/>
    </row>
    <row r="869" spans="6:10" ht="15.75" x14ac:dyDescent="0.25">
      <c r="F869" t="s">
        <v>249</v>
      </c>
      <c r="G869" s="29" t="s">
        <v>2152</v>
      </c>
      <c r="H869" s="29" t="s">
        <v>1980</v>
      </c>
      <c r="I869" s="31"/>
      <c r="J869" s="28"/>
    </row>
    <row r="870" spans="6:10" ht="15.75" x14ac:dyDescent="0.25">
      <c r="F870" t="s">
        <v>249</v>
      </c>
      <c r="G870" s="29" t="s">
        <v>2152</v>
      </c>
      <c r="H870" s="29" t="s">
        <v>1982</v>
      </c>
      <c r="I870" s="31"/>
      <c r="J870" s="28"/>
    </row>
    <row r="871" spans="6:10" ht="15.75" x14ac:dyDescent="0.25">
      <c r="F871" t="s">
        <v>249</v>
      </c>
      <c r="G871" s="29" t="s">
        <v>2152</v>
      </c>
      <c r="H871" s="29" t="s">
        <v>1987</v>
      </c>
      <c r="I871" s="31"/>
      <c r="J871" s="28"/>
    </row>
    <row r="872" spans="6:10" ht="15.75" x14ac:dyDescent="0.25">
      <c r="F872" t="s">
        <v>249</v>
      </c>
      <c r="G872" s="29" t="s">
        <v>2152</v>
      </c>
      <c r="H872" s="29" t="s">
        <v>1990</v>
      </c>
      <c r="I872" s="31"/>
      <c r="J872" s="28"/>
    </row>
    <row r="873" spans="6:10" ht="15.75" x14ac:dyDescent="0.25">
      <c r="F873" t="s">
        <v>249</v>
      </c>
      <c r="G873" s="29" t="s">
        <v>2152</v>
      </c>
      <c r="H873" s="29" t="s">
        <v>2115</v>
      </c>
      <c r="I873" s="31"/>
      <c r="J873" s="28"/>
    </row>
    <row r="874" spans="6:10" ht="15.75" x14ac:dyDescent="0.25">
      <c r="F874" t="s">
        <v>249</v>
      </c>
      <c r="G874" s="29" t="s">
        <v>2152</v>
      </c>
      <c r="H874" s="29" t="s">
        <v>1992</v>
      </c>
      <c r="I874" s="31"/>
      <c r="J874" s="28"/>
    </row>
    <row r="875" spans="6:10" ht="15.75" x14ac:dyDescent="0.25">
      <c r="F875" t="s">
        <v>249</v>
      </c>
      <c r="G875" s="29" t="s">
        <v>2152</v>
      </c>
      <c r="H875" s="29" t="s">
        <v>1997</v>
      </c>
      <c r="I875" s="31"/>
      <c r="J875" s="28"/>
    </row>
    <row r="876" spans="6:10" ht="15.75" x14ac:dyDescent="0.25">
      <c r="F876" t="s">
        <v>249</v>
      </c>
      <c r="G876" s="29" t="s">
        <v>2152</v>
      </c>
      <c r="H876" s="29" t="s">
        <v>2000</v>
      </c>
      <c r="I876" s="31"/>
      <c r="J876" s="28"/>
    </row>
    <row r="877" spans="6:10" ht="15.75" x14ac:dyDescent="0.25">
      <c r="F877" t="s">
        <v>249</v>
      </c>
      <c r="G877" s="29" t="s">
        <v>2152</v>
      </c>
      <c r="H877" s="29" t="s">
        <v>2002</v>
      </c>
      <c r="I877" s="31"/>
      <c r="J877" s="28"/>
    </row>
    <row r="878" spans="6:10" ht="15.75" x14ac:dyDescent="0.25">
      <c r="F878" t="s">
        <v>249</v>
      </c>
      <c r="G878" s="29" t="s">
        <v>2152</v>
      </c>
      <c r="H878" s="29" t="s">
        <v>2004</v>
      </c>
      <c r="I878" s="31"/>
      <c r="J878" s="28"/>
    </row>
    <row r="879" spans="6:10" ht="15.75" x14ac:dyDescent="0.25">
      <c r="F879" t="s">
        <v>249</v>
      </c>
      <c r="G879" s="29" t="s">
        <v>2152</v>
      </c>
      <c r="H879" s="29" t="s">
        <v>2006</v>
      </c>
      <c r="I879" s="31"/>
      <c r="J879" s="28"/>
    </row>
    <row r="880" spans="6:10" ht="15.75" x14ac:dyDescent="0.25">
      <c r="F880" t="s">
        <v>249</v>
      </c>
      <c r="G880" s="29" t="s">
        <v>2152</v>
      </c>
      <c r="H880" s="29" t="s">
        <v>2133</v>
      </c>
      <c r="I880" s="31"/>
      <c r="J880" s="28"/>
    </row>
    <row r="881" spans="6:10" ht="15.75" x14ac:dyDescent="0.25">
      <c r="F881" t="s">
        <v>249</v>
      </c>
      <c r="G881" s="29" t="s">
        <v>2152</v>
      </c>
      <c r="H881" s="29" t="s">
        <v>2137</v>
      </c>
      <c r="I881" s="31"/>
      <c r="J881" s="28"/>
    </row>
    <row r="882" spans="6:10" ht="15.75" x14ac:dyDescent="0.25">
      <c r="F882" t="s">
        <v>249</v>
      </c>
      <c r="G882" s="29" t="s">
        <v>2152</v>
      </c>
      <c r="H882" s="29" t="s">
        <v>2015</v>
      </c>
      <c r="I882" s="31"/>
      <c r="J882" s="28"/>
    </row>
    <row r="883" spans="6:10" ht="15.75" x14ac:dyDescent="0.25">
      <c r="F883" t="s">
        <v>249</v>
      </c>
      <c r="G883" s="29" t="s">
        <v>2152</v>
      </c>
      <c r="H883" s="29" t="s">
        <v>2017</v>
      </c>
      <c r="I883" s="31"/>
      <c r="J883" s="28"/>
    </row>
    <row r="884" spans="6:10" ht="15.75" x14ac:dyDescent="0.25">
      <c r="F884" t="s">
        <v>249</v>
      </c>
      <c r="G884" s="29" t="s">
        <v>2152</v>
      </c>
      <c r="H884" s="29" t="s">
        <v>2019</v>
      </c>
      <c r="I884" s="31"/>
      <c r="J884" s="28"/>
    </row>
    <row r="885" spans="6:10" ht="15.75" x14ac:dyDescent="0.25">
      <c r="F885" t="s">
        <v>249</v>
      </c>
      <c r="G885" s="29" t="s">
        <v>2152</v>
      </c>
      <c r="H885" s="29" t="s">
        <v>2021</v>
      </c>
      <c r="I885" s="31"/>
      <c r="J885" s="28"/>
    </row>
    <row r="886" spans="6:10" ht="15.75" x14ac:dyDescent="0.25">
      <c r="F886" t="s">
        <v>249</v>
      </c>
      <c r="G886" s="29" t="s">
        <v>2152</v>
      </c>
      <c r="H886" s="29" t="s">
        <v>2030</v>
      </c>
      <c r="I886" s="31"/>
      <c r="J886" s="28"/>
    </row>
    <row r="887" spans="6:10" ht="15.75" x14ac:dyDescent="0.25">
      <c r="F887" t="s">
        <v>249</v>
      </c>
      <c r="G887" s="29" t="s">
        <v>2152</v>
      </c>
      <c r="H887" s="29" t="s">
        <v>2032</v>
      </c>
      <c r="I887" s="31"/>
      <c r="J887" s="28"/>
    </row>
    <row r="888" spans="6:10" ht="15.75" x14ac:dyDescent="0.25">
      <c r="F888" t="s">
        <v>249</v>
      </c>
      <c r="G888" s="29" t="s">
        <v>2152</v>
      </c>
      <c r="H888" s="29" t="s">
        <v>2034</v>
      </c>
      <c r="I888" s="31"/>
      <c r="J888" s="28"/>
    </row>
    <row r="889" spans="6:10" ht="15.75" x14ac:dyDescent="0.25">
      <c r="F889" t="s">
        <v>249</v>
      </c>
      <c r="G889" s="29" t="s">
        <v>2152</v>
      </c>
      <c r="H889" s="29" t="s">
        <v>2036</v>
      </c>
      <c r="I889" s="31"/>
      <c r="J889" s="28"/>
    </row>
    <row r="890" spans="6:10" ht="15.75" x14ac:dyDescent="0.25">
      <c r="F890" t="s">
        <v>249</v>
      </c>
      <c r="G890" s="29" t="s">
        <v>2152</v>
      </c>
      <c r="H890" s="29" t="s">
        <v>2038</v>
      </c>
      <c r="I890" s="31"/>
      <c r="J890" s="28"/>
    </row>
    <row r="891" spans="6:10" ht="15.75" x14ac:dyDescent="0.25">
      <c r="F891" t="s">
        <v>249</v>
      </c>
      <c r="G891" s="29" t="s">
        <v>2152</v>
      </c>
      <c r="H891" s="29" t="s">
        <v>2040</v>
      </c>
      <c r="I891" s="31"/>
      <c r="J891" s="28"/>
    </row>
    <row r="892" spans="6:10" ht="15.75" x14ac:dyDescent="0.25">
      <c r="F892" t="s">
        <v>249</v>
      </c>
      <c r="G892" s="29" t="s">
        <v>2152</v>
      </c>
      <c r="H892" s="29" t="s">
        <v>2043</v>
      </c>
      <c r="I892" s="31"/>
      <c r="J892" s="28"/>
    </row>
    <row r="893" spans="6:10" ht="15.75" x14ac:dyDescent="0.25">
      <c r="F893" t="s">
        <v>249</v>
      </c>
      <c r="G893" s="29" t="s">
        <v>2152</v>
      </c>
      <c r="H893" s="29" t="s">
        <v>2059</v>
      </c>
      <c r="I893" s="31"/>
      <c r="J893" s="28"/>
    </row>
    <row r="894" spans="6:10" ht="15.75" x14ac:dyDescent="0.25">
      <c r="F894" t="s">
        <v>249</v>
      </c>
      <c r="G894" s="29" t="s">
        <v>2152</v>
      </c>
      <c r="H894" s="29" t="s">
        <v>2061</v>
      </c>
      <c r="I894" s="31"/>
      <c r="J894" s="28"/>
    </row>
    <row r="895" spans="6:10" ht="15.75" x14ac:dyDescent="0.25">
      <c r="F895" t="s">
        <v>249</v>
      </c>
      <c r="G895" s="29" t="s">
        <v>2152</v>
      </c>
      <c r="H895" s="29" t="s">
        <v>2063</v>
      </c>
      <c r="I895" s="31"/>
      <c r="J895" s="28"/>
    </row>
    <row r="896" spans="6:10" ht="15.75" x14ac:dyDescent="0.25">
      <c r="F896" t="s">
        <v>249</v>
      </c>
      <c r="G896" s="29" t="s">
        <v>2152</v>
      </c>
      <c r="H896" s="29" t="s">
        <v>2067</v>
      </c>
      <c r="I896" s="31"/>
      <c r="J896" s="28"/>
    </row>
    <row r="897" spans="6:10" ht="15.75" x14ac:dyDescent="0.25">
      <c r="F897" t="s">
        <v>249</v>
      </c>
      <c r="G897" s="29" t="s">
        <v>2152</v>
      </c>
      <c r="H897" s="29" t="s">
        <v>2069</v>
      </c>
      <c r="I897" s="31"/>
      <c r="J897" s="28"/>
    </row>
    <row r="898" spans="6:10" ht="15.75" x14ac:dyDescent="0.25">
      <c r="F898" t="s">
        <v>249</v>
      </c>
      <c r="G898" s="29" t="s">
        <v>2152</v>
      </c>
      <c r="H898" s="29" t="s">
        <v>2071</v>
      </c>
      <c r="I898" s="31"/>
      <c r="J898" s="28"/>
    </row>
    <row r="899" spans="6:10" ht="15.75" x14ac:dyDescent="0.25">
      <c r="F899" t="s">
        <v>249</v>
      </c>
      <c r="G899" s="29" t="s">
        <v>2152</v>
      </c>
      <c r="H899" s="29" t="s">
        <v>2073</v>
      </c>
      <c r="I899" s="31"/>
      <c r="J899" s="28"/>
    </row>
    <row r="900" spans="6:10" ht="15.75" x14ac:dyDescent="0.25">
      <c r="F900" t="s">
        <v>249</v>
      </c>
      <c r="G900" s="29" t="s">
        <v>2152</v>
      </c>
      <c r="H900" s="29" t="s">
        <v>2075</v>
      </c>
      <c r="I900" s="31"/>
      <c r="J900" s="28"/>
    </row>
    <row r="901" spans="6:10" ht="15.75" x14ac:dyDescent="0.25">
      <c r="F901" t="s">
        <v>249</v>
      </c>
      <c r="G901" s="29" t="s">
        <v>2152</v>
      </c>
      <c r="H901" s="29" t="s">
        <v>2077</v>
      </c>
      <c r="I901" s="31"/>
      <c r="J901" s="28"/>
    </row>
    <row r="902" spans="6:10" ht="15.75" x14ac:dyDescent="0.25">
      <c r="F902" t="s">
        <v>249</v>
      </c>
      <c r="G902" s="29" t="s">
        <v>2152</v>
      </c>
      <c r="H902" s="29" t="s">
        <v>2079</v>
      </c>
      <c r="I902" s="31"/>
      <c r="J902" s="28"/>
    </row>
    <row r="903" spans="6:10" ht="15.75" x14ac:dyDescent="0.25">
      <c r="F903" t="s">
        <v>249</v>
      </c>
      <c r="G903" s="29" t="s">
        <v>2152</v>
      </c>
      <c r="H903" s="29" t="s">
        <v>2082</v>
      </c>
      <c r="I903" s="31"/>
      <c r="J903" s="28"/>
    </row>
    <row r="904" spans="6:10" ht="15.75" x14ac:dyDescent="0.25">
      <c r="F904" t="s">
        <v>249</v>
      </c>
      <c r="G904" s="29" t="s">
        <v>2152</v>
      </c>
      <c r="H904" s="29" t="s">
        <v>2084</v>
      </c>
      <c r="I904" s="31"/>
      <c r="J904" s="28"/>
    </row>
    <row r="905" spans="6:10" ht="15.75" x14ac:dyDescent="0.25">
      <c r="F905" t="s">
        <v>249</v>
      </c>
      <c r="G905" s="29" t="s">
        <v>2152</v>
      </c>
      <c r="H905" s="29" t="s">
        <v>2089</v>
      </c>
      <c r="I905" s="31"/>
      <c r="J905" s="28"/>
    </row>
    <row r="906" spans="6:10" ht="15.75" x14ac:dyDescent="0.25">
      <c r="F906" t="s">
        <v>249</v>
      </c>
      <c r="G906" s="29" t="s">
        <v>2152</v>
      </c>
      <c r="H906" s="29" t="s">
        <v>2119</v>
      </c>
      <c r="I906" s="31"/>
      <c r="J906" s="28"/>
    </row>
    <row r="907" spans="6:10" ht="15.75" x14ac:dyDescent="0.25">
      <c r="F907" t="s">
        <v>249</v>
      </c>
      <c r="G907" s="29" t="s">
        <v>2152</v>
      </c>
      <c r="H907" s="29" t="s">
        <v>2122</v>
      </c>
      <c r="I907" s="31"/>
      <c r="J907" s="28"/>
    </row>
    <row r="908" spans="6:10" ht="15.75" x14ac:dyDescent="0.25">
      <c r="F908" t="s">
        <v>249</v>
      </c>
      <c r="G908" s="29" t="s">
        <v>2152</v>
      </c>
      <c r="H908" s="29" t="s">
        <v>2124</v>
      </c>
      <c r="I908" s="31"/>
      <c r="J908" s="28"/>
    </row>
    <row r="909" spans="6:10" ht="15.75" x14ac:dyDescent="0.25">
      <c r="F909" t="s">
        <v>249</v>
      </c>
      <c r="G909" s="29" t="s">
        <v>2152</v>
      </c>
      <c r="H909" s="29" t="s">
        <v>2129</v>
      </c>
      <c r="I909" s="31"/>
      <c r="J909" s="28"/>
    </row>
    <row r="910" spans="6:10" ht="15.75" x14ac:dyDescent="0.25">
      <c r="F910" t="s">
        <v>249</v>
      </c>
      <c r="G910" s="29" t="s">
        <v>2152</v>
      </c>
      <c r="H910" s="29" t="s">
        <v>2135</v>
      </c>
      <c r="I910" s="31"/>
      <c r="J910" s="28"/>
    </row>
    <row r="911" spans="6:10" ht="15.75" x14ac:dyDescent="0.25">
      <c r="F911" t="s">
        <v>249</v>
      </c>
      <c r="G911" s="29" t="s">
        <v>2152</v>
      </c>
      <c r="H911" s="29" t="s">
        <v>2140</v>
      </c>
      <c r="I911" s="31"/>
      <c r="J911" s="28"/>
    </row>
    <row r="912" spans="6:10" ht="15.75" x14ac:dyDescent="0.25">
      <c r="F912" t="s">
        <v>249</v>
      </c>
      <c r="G912" s="29" t="s">
        <v>1983</v>
      </c>
      <c r="H912" s="29" t="s">
        <v>43</v>
      </c>
      <c r="I912" s="31"/>
      <c r="J912" s="28"/>
    </row>
    <row r="913" spans="6:10" ht="15.75" x14ac:dyDescent="0.25">
      <c r="F913" t="s">
        <v>249</v>
      </c>
      <c r="G913" s="29" t="s">
        <v>1983</v>
      </c>
      <c r="H913" s="29" t="s">
        <v>1953</v>
      </c>
      <c r="I913" s="31"/>
      <c r="J913" s="28"/>
    </row>
    <row r="914" spans="6:10" ht="15.75" x14ac:dyDescent="0.25">
      <c r="F914" t="s">
        <v>249</v>
      </c>
      <c r="G914" s="29" t="s">
        <v>1983</v>
      </c>
      <c r="H914" s="29" t="s">
        <v>1726</v>
      </c>
      <c r="I914" s="31"/>
      <c r="J914" s="28"/>
    </row>
    <row r="915" spans="6:10" ht="15.75" x14ac:dyDescent="0.25">
      <c r="F915" t="s">
        <v>249</v>
      </c>
      <c r="G915" s="29" t="s">
        <v>1983</v>
      </c>
      <c r="H915" s="29" t="s">
        <v>1723</v>
      </c>
      <c r="I915" s="31"/>
      <c r="J915" s="28"/>
    </row>
    <row r="916" spans="6:10" ht="15.75" x14ac:dyDescent="0.25">
      <c r="F916" t="s">
        <v>249</v>
      </c>
      <c r="G916" s="29" t="s">
        <v>1983</v>
      </c>
      <c r="H916" s="29" t="s">
        <v>2087</v>
      </c>
      <c r="I916" s="31"/>
      <c r="J916" s="28"/>
    </row>
    <row r="917" spans="6:10" ht="15.75" x14ac:dyDescent="0.25">
      <c r="F917" t="s">
        <v>249</v>
      </c>
      <c r="G917" s="29" t="s">
        <v>1983</v>
      </c>
      <c r="H917" s="29" t="s">
        <v>1830</v>
      </c>
      <c r="I917" s="31"/>
      <c r="J917" s="28"/>
    </row>
    <row r="918" spans="6:10" ht="15.75" x14ac:dyDescent="0.25">
      <c r="F918" t="s">
        <v>249</v>
      </c>
      <c r="G918" s="29" t="s">
        <v>1983</v>
      </c>
      <c r="H918" s="29" t="s">
        <v>1754</v>
      </c>
      <c r="I918" s="31"/>
      <c r="J918" s="28"/>
    </row>
    <row r="919" spans="6:10" ht="15.75" x14ac:dyDescent="0.25">
      <c r="F919" t="s">
        <v>249</v>
      </c>
      <c r="G919" s="29" t="s">
        <v>1983</v>
      </c>
      <c r="H919" s="29" t="s">
        <v>1901</v>
      </c>
      <c r="I919" s="31"/>
      <c r="J919" s="28"/>
    </row>
    <row r="920" spans="6:10" ht="15.75" x14ac:dyDescent="0.25">
      <c r="F920" t="s">
        <v>249</v>
      </c>
      <c r="G920" s="29" t="s">
        <v>1983</v>
      </c>
      <c r="H920" s="29" t="s">
        <v>2085</v>
      </c>
      <c r="I920" s="31"/>
      <c r="J920" s="28"/>
    </row>
    <row r="921" spans="6:10" ht="15.75" x14ac:dyDescent="0.25">
      <c r="F921" t="s">
        <v>249</v>
      </c>
      <c r="G921" s="29" t="s">
        <v>1983</v>
      </c>
      <c r="H921" s="29" t="s">
        <v>1951</v>
      </c>
      <c r="I921" s="31"/>
      <c r="J921" s="28"/>
    </row>
    <row r="922" spans="6:10" ht="15.75" x14ac:dyDescent="0.25">
      <c r="F922" t="s">
        <v>249</v>
      </c>
      <c r="G922" s="29" t="s">
        <v>1983</v>
      </c>
      <c r="H922" s="29" t="s">
        <v>2056</v>
      </c>
      <c r="I922" s="31"/>
      <c r="J922" s="28"/>
    </row>
    <row r="923" spans="6:10" ht="15.75" x14ac:dyDescent="0.25">
      <c r="F923" t="s">
        <v>249</v>
      </c>
      <c r="G923" s="29" t="s">
        <v>1983</v>
      </c>
      <c r="H923" s="29" t="s">
        <v>2131</v>
      </c>
      <c r="I923" s="31"/>
      <c r="J923" s="28"/>
    </row>
    <row r="924" spans="6:10" ht="15.75" x14ac:dyDescent="0.25">
      <c r="F924" t="s">
        <v>249</v>
      </c>
      <c r="G924" s="29" t="s">
        <v>1983</v>
      </c>
      <c r="H924" s="29" t="s">
        <v>2065</v>
      </c>
      <c r="I924" s="31"/>
      <c r="J924" s="28"/>
    </row>
    <row r="925" spans="6:10" ht="15.75" x14ac:dyDescent="0.25">
      <c r="F925" t="s">
        <v>249</v>
      </c>
      <c r="G925" s="29" t="s">
        <v>1983</v>
      </c>
      <c r="H925" s="29" t="s">
        <v>2090</v>
      </c>
      <c r="I925" s="31"/>
      <c r="J925" s="28"/>
    </row>
    <row r="926" spans="6:10" ht="15.75" x14ac:dyDescent="0.25">
      <c r="F926" t="s">
        <v>249</v>
      </c>
      <c r="G926" s="29" t="s">
        <v>1983</v>
      </c>
      <c r="H926" s="29" t="s">
        <v>1960</v>
      </c>
      <c r="I926" s="31"/>
      <c r="J926" s="28"/>
    </row>
    <row r="927" spans="6:10" ht="15.75" x14ac:dyDescent="0.25">
      <c r="F927" t="s">
        <v>249</v>
      </c>
      <c r="G927" s="29" t="s">
        <v>1983</v>
      </c>
      <c r="H927" s="29" t="s">
        <v>2028</v>
      </c>
      <c r="I927" s="31"/>
      <c r="J927" s="28"/>
    </row>
    <row r="928" spans="6:10" ht="15.75" x14ac:dyDescent="0.25">
      <c r="F928" t="s">
        <v>249</v>
      </c>
      <c r="G928" s="29" t="s">
        <v>1983</v>
      </c>
      <c r="H928" s="29" t="s">
        <v>1963</v>
      </c>
      <c r="I928" s="31"/>
      <c r="J928" s="28"/>
    </row>
    <row r="929" spans="6:10" ht="15.75" x14ac:dyDescent="0.25">
      <c r="F929" t="s">
        <v>249</v>
      </c>
      <c r="G929" s="29" t="s">
        <v>1983</v>
      </c>
      <c r="H929" s="29" t="s">
        <v>1965</v>
      </c>
      <c r="I929" s="31"/>
      <c r="J929" s="28"/>
    </row>
    <row r="930" spans="6:10" ht="15.75" x14ac:dyDescent="0.25">
      <c r="F930" t="s">
        <v>249</v>
      </c>
      <c r="G930" s="29" t="s">
        <v>1983</v>
      </c>
      <c r="H930" s="29" t="s">
        <v>1971</v>
      </c>
      <c r="I930" s="31"/>
      <c r="J930" s="28"/>
    </row>
    <row r="931" spans="6:10" ht="15.75" x14ac:dyDescent="0.25">
      <c r="F931" t="s">
        <v>249</v>
      </c>
      <c r="G931" s="29" t="s">
        <v>1983</v>
      </c>
      <c r="H931" s="29" t="s">
        <v>1975</v>
      </c>
      <c r="I931" s="31"/>
      <c r="J931" s="28"/>
    </row>
    <row r="932" spans="6:10" ht="15.75" x14ac:dyDescent="0.25">
      <c r="F932" t="s">
        <v>249</v>
      </c>
      <c r="G932" s="29" t="s">
        <v>1983</v>
      </c>
      <c r="H932" s="29" t="s">
        <v>2113</v>
      </c>
      <c r="I932" s="31"/>
      <c r="J932" s="28"/>
    </row>
    <row r="933" spans="6:10" ht="15.75" x14ac:dyDescent="0.25">
      <c r="F933" t="s">
        <v>249</v>
      </c>
      <c r="G933" s="29" t="s">
        <v>1983</v>
      </c>
      <c r="H933" s="29" t="s">
        <v>1980</v>
      </c>
      <c r="I933" s="31"/>
      <c r="J933" s="28"/>
    </row>
    <row r="934" spans="6:10" ht="15.75" x14ac:dyDescent="0.25">
      <c r="F934" t="s">
        <v>249</v>
      </c>
      <c r="G934" s="29" t="s">
        <v>1983</v>
      </c>
      <c r="H934" s="29" t="s">
        <v>1982</v>
      </c>
      <c r="I934" s="31"/>
      <c r="J934" s="28"/>
    </row>
    <row r="935" spans="6:10" ht="15.75" x14ac:dyDescent="0.25">
      <c r="F935" t="s">
        <v>249</v>
      </c>
      <c r="G935" s="29" t="s">
        <v>1983</v>
      </c>
      <c r="H935" s="29" t="s">
        <v>1987</v>
      </c>
      <c r="I935" s="31"/>
      <c r="J935" s="28"/>
    </row>
    <row r="936" spans="6:10" ht="15.75" x14ac:dyDescent="0.25">
      <c r="F936" t="s">
        <v>249</v>
      </c>
      <c r="G936" s="29" t="s">
        <v>1983</v>
      </c>
      <c r="H936" s="29" t="s">
        <v>1990</v>
      </c>
      <c r="I936" s="31"/>
      <c r="J936" s="28"/>
    </row>
    <row r="937" spans="6:10" ht="15.75" x14ac:dyDescent="0.25">
      <c r="F937" t="s">
        <v>249</v>
      </c>
      <c r="G937" s="29" t="s">
        <v>1983</v>
      </c>
      <c r="H937" s="29" t="s">
        <v>2115</v>
      </c>
      <c r="I937" s="31"/>
      <c r="J937" s="28"/>
    </row>
    <row r="938" spans="6:10" ht="15.75" x14ac:dyDescent="0.25">
      <c r="F938" t="s">
        <v>249</v>
      </c>
      <c r="G938" s="29" t="s">
        <v>1983</v>
      </c>
      <c r="H938" s="29" t="s">
        <v>1992</v>
      </c>
      <c r="I938" s="31"/>
      <c r="J938" s="28"/>
    </row>
    <row r="939" spans="6:10" ht="15.75" x14ac:dyDescent="0.25">
      <c r="F939" t="s">
        <v>249</v>
      </c>
      <c r="G939" s="29" t="s">
        <v>1983</v>
      </c>
      <c r="H939" s="29" t="s">
        <v>1997</v>
      </c>
      <c r="I939" s="31"/>
      <c r="J939" s="28"/>
    </row>
    <row r="940" spans="6:10" ht="15.75" x14ac:dyDescent="0.25">
      <c r="F940" t="s">
        <v>249</v>
      </c>
      <c r="G940" s="29" t="s">
        <v>1983</v>
      </c>
      <c r="H940" s="29" t="s">
        <v>2000</v>
      </c>
      <c r="I940" s="31"/>
      <c r="J940" s="28"/>
    </row>
    <row r="941" spans="6:10" ht="15.75" x14ac:dyDescent="0.25">
      <c r="F941" t="s">
        <v>249</v>
      </c>
      <c r="G941" s="29" t="s">
        <v>1983</v>
      </c>
      <c r="H941" s="29" t="s">
        <v>2002</v>
      </c>
      <c r="I941" s="31"/>
      <c r="J941" s="28"/>
    </row>
    <row r="942" spans="6:10" ht="15.75" x14ac:dyDescent="0.25">
      <c r="F942" t="s">
        <v>249</v>
      </c>
      <c r="G942" s="29" t="s">
        <v>1983</v>
      </c>
      <c r="H942" s="29" t="s">
        <v>2004</v>
      </c>
      <c r="I942" s="31"/>
      <c r="J942" s="28"/>
    </row>
    <row r="943" spans="6:10" ht="15.75" x14ac:dyDescent="0.25">
      <c r="F943" t="s">
        <v>249</v>
      </c>
      <c r="G943" s="29" t="s">
        <v>1983</v>
      </c>
      <c r="H943" s="29" t="s">
        <v>2006</v>
      </c>
      <c r="I943" s="31"/>
      <c r="J943" s="28"/>
    </row>
    <row r="944" spans="6:10" ht="15.75" x14ac:dyDescent="0.25">
      <c r="F944" t="s">
        <v>249</v>
      </c>
      <c r="G944" s="29" t="s">
        <v>1983</v>
      </c>
      <c r="H944" s="29" t="s">
        <v>2133</v>
      </c>
      <c r="I944" s="31"/>
      <c r="J944" s="28"/>
    </row>
    <row r="945" spans="6:10" ht="15.75" x14ac:dyDescent="0.25">
      <c r="F945" t="s">
        <v>249</v>
      </c>
      <c r="G945" s="29" t="s">
        <v>1983</v>
      </c>
      <c r="H945" s="29" t="s">
        <v>2137</v>
      </c>
      <c r="I945" s="31"/>
      <c r="J945" s="28"/>
    </row>
    <row r="946" spans="6:10" ht="15.75" x14ac:dyDescent="0.25">
      <c r="F946" t="s">
        <v>249</v>
      </c>
      <c r="G946" s="29" t="s">
        <v>1983</v>
      </c>
      <c r="H946" s="29" t="s">
        <v>2015</v>
      </c>
      <c r="I946" s="31"/>
      <c r="J946" s="28"/>
    </row>
    <row r="947" spans="6:10" ht="15.75" x14ac:dyDescent="0.25">
      <c r="F947" t="s">
        <v>249</v>
      </c>
      <c r="G947" s="29" t="s">
        <v>1983</v>
      </c>
      <c r="H947" s="29" t="s">
        <v>2017</v>
      </c>
      <c r="I947" s="31"/>
      <c r="J947" s="28"/>
    </row>
    <row r="948" spans="6:10" ht="15.75" x14ac:dyDescent="0.25">
      <c r="F948" t="s">
        <v>249</v>
      </c>
      <c r="G948" s="29" t="s">
        <v>1983</v>
      </c>
      <c r="H948" s="29" t="s">
        <v>2019</v>
      </c>
      <c r="I948" s="31"/>
      <c r="J948" s="28"/>
    </row>
    <row r="949" spans="6:10" ht="15.75" x14ac:dyDescent="0.25">
      <c r="F949" t="s">
        <v>249</v>
      </c>
      <c r="G949" s="29" t="s">
        <v>1983</v>
      </c>
      <c r="H949" s="29" t="s">
        <v>2021</v>
      </c>
      <c r="I949" s="31"/>
      <c r="J949" s="28"/>
    </row>
    <row r="950" spans="6:10" ht="15.75" x14ac:dyDescent="0.25">
      <c r="F950" t="s">
        <v>249</v>
      </c>
      <c r="G950" s="29" t="s">
        <v>1983</v>
      </c>
      <c r="H950" s="29" t="s">
        <v>2030</v>
      </c>
      <c r="I950" s="31"/>
      <c r="J950" s="28"/>
    </row>
    <row r="951" spans="6:10" ht="15.75" x14ac:dyDescent="0.25">
      <c r="F951" t="s">
        <v>249</v>
      </c>
      <c r="G951" s="29" t="s">
        <v>1983</v>
      </c>
      <c r="H951" s="29" t="s">
        <v>2032</v>
      </c>
      <c r="I951" s="31"/>
      <c r="J951" s="28"/>
    </row>
    <row r="952" spans="6:10" ht="15.75" x14ac:dyDescent="0.25">
      <c r="F952" t="s">
        <v>249</v>
      </c>
      <c r="G952" s="29" t="s">
        <v>1983</v>
      </c>
      <c r="H952" s="29" t="s">
        <v>2034</v>
      </c>
      <c r="I952" s="31"/>
      <c r="J952" s="28"/>
    </row>
    <row r="953" spans="6:10" ht="15.75" x14ac:dyDescent="0.25">
      <c r="F953" t="s">
        <v>249</v>
      </c>
      <c r="G953" s="29" t="s">
        <v>1983</v>
      </c>
      <c r="H953" s="29" t="s">
        <v>2036</v>
      </c>
      <c r="I953" s="31"/>
      <c r="J953" s="28"/>
    </row>
    <row r="954" spans="6:10" ht="15.75" x14ac:dyDescent="0.25">
      <c r="F954" t="s">
        <v>249</v>
      </c>
      <c r="G954" s="29" t="s">
        <v>1983</v>
      </c>
      <c r="H954" s="29" t="s">
        <v>2038</v>
      </c>
      <c r="I954" s="31"/>
      <c r="J954" s="28"/>
    </row>
    <row r="955" spans="6:10" ht="15.75" x14ac:dyDescent="0.25">
      <c r="F955" t="s">
        <v>249</v>
      </c>
      <c r="G955" s="29" t="s">
        <v>1983</v>
      </c>
      <c r="H955" s="29" t="s">
        <v>2040</v>
      </c>
      <c r="I955" s="31"/>
      <c r="J955" s="28"/>
    </row>
    <row r="956" spans="6:10" ht="15.75" x14ac:dyDescent="0.25">
      <c r="F956" t="s">
        <v>249</v>
      </c>
      <c r="G956" s="29" t="s">
        <v>1983</v>
      </c>
      <c r="H956" s="29" t="s">
        <v>2043</v>
      </c>
      <c r="I956" s="31"/>
      <c r="J956" s="28"/>
    </row>
    <row r="957" spans="6:10" ht="15.75" x14ac:dyDescent="0.25">
      <c r="F957" t="s">
        <v>249</v>
      </c>
      <c r="G957" s="29" t="s">
        <v>1983</v>
      </c>
      <c r="H957" s="29" t="s">
        <v>2059</v>
      </c>
      <c r="I957" s="31"/>
      <c r="J957" s="28"/>
    </row>
    <row r="958" spans="6:10" ht="15.75" x14ac:dyDescent="0.25">
      <c r="F958" t="s">
        <v>249</v>
      </c>
      <c r="G958" s="29" t="s">
        <v>1983</v>
      </c>
      <c r="H958" s="29" t="s">
        <v>2061</v>
      </c>
      <c r="I958" s="31"/>
      <c r="J958" s="28"/>
    </row>
    <row r="959" spans="6:10" ht="15.75" x14ac:dyDescent="0.25">
      <c r="F959" t="s">
        <v>249</v>
      </c>
      <c r="G959" s="29" t="s">
        <v>1983</v>
      </c>
      <c r="H959" s="29" t="s">
        <v>2063</v>
      </c>
      <c r="I959" s="31"/>
      <c r="J959" s="28"/>
    </row>
    <row r="960" spans="6:10" ht="15.75" x14ac:dyDescent="0.25">
      <c r="F960" t="s">
        <v>249</v>
      </c>
      <c r="G960" s="29" t="s">
        <v>1983</v>
      </c>
      <c r="H960" s="29" t="s">
        <v>2067</v>
      </c>
      <c r="I960" s="31"/>
      <c r="J960" s="28"/>
    </row>
    <row r="961" spans="6:10" ht="15.75" x14ac:dyDescent="0.25">
      <c r="F961" t="s">
        <v>249</v>
      </c>
      <c r="G961" s="29" t="s">
        <v>1983</v>
      </c>
      <c r="H961" s="29" t="s">
        <v>2069</v>
      </c>
      <c r="I961" s="31"/>
      <c r="J961" s="28"/>
    </row>
    <row r="962" spans="6:10" ht="15.75" x14ac:dyDescent="0.25">
      <c r="F962" t="s">
        <v>249</v>
      </c>
      <c r="G962" s="29" t="s">
        <v>1983</v>
      </c>
      <c r="H962" s="29" t="s">
        <v>2071</v>
      </c>
      <c r="I962" s="31"/>
      <c r="J962" s="28"/>
    </row>
    <row r="963" spans="6:10" ht="15.75" x14ac:dyDescent="0.25">
      <c r="F963" t="s">
        <v>249</v>
      </c>
      <c r="G963" s="29" t="s">
        <v>1983</v>
      </c>
      <c r="H963" s="29" t="s">
        <v>2073</v>
      </c>
      <c r="I963" s="31"/>
      <c r="J963" s="28"/>
    </row>
    <row r="964" spans="6:10" ht="15.75" x14ac:dyDescent="0.25">
      <c r="F964" t="s">
        <v>249</v>
      </c>
      <c r="G964" s="29" t="s">
        <v>1983</v>
      </c>
      <c r="H964" s="29" t="s">
        <v>2075</v>
      </c>
      <c r="I964" s="31"/>
      <c r="J964" s="28"/>
    </row>
    <row r="965" spans="6:10" ht="15.75" x14ac:dyDescent="0.25">
      <c r="F965" t="s">
        <v>249</v>
      </c>
      <c r="G965" s="29" t="s">
        <v>1983</v>
      </c>
      <c r="H965" s="29" t="s">
        <v>2077</v>
      </c>
      <c r="I965" s="31"/>
      <c r="J965" s="28"/>
    </row>
    <row r="966" spans="6:10" ht="15.75" x14ac:dyDescent="0.25">
      <c r="F966" t="s">
        <v>249</v>
      </c>
      <c r="G966" s="29" t="s">
        <v>1983</v>
      </c>
      <c r="H966" s="29" t="s">
        <v>2079</v>
      </c>
      <c r="I966" s="31"/>
      <c r="J966" s="28"/>
    </row>
    <row r="967" spans="6:10" ht="15.75" x14ac:dyDescent="0.25">
      <c r="F967" t="s">
        <v>249</v>
      </c>
      <c r="G967" s="29" t="s">
        <v>1983</v>
      </c>
      <c r="H967" s="29" t="s">
        <v>2082</v>
      </c>
      <c r="I967" s="31"/>
      <c r="J967" s="28"/>
    </row>
    <row r="968" spans="6:10" ht="15.75" x14ac:dyDescent="0.25">
      <c r="F968" t="s">
        <v>249</v>
      </c>
      <c r="G968" s="29" t="s">
        <v>1983</v>
      </c>
      <c r="H968" s="29" t="s">
        <v>2084</v>
      </c>
      <c r="I968" s="31"/>
      <c r="J968" s="28"/>
    </row>
    <row r="969" spans="6:10" ht="15.75" x14ac:dyDescent="0.25">
      <c r="F969" t="s">
        <v>249</v>
      </c>
      <c r="G969" s="29" t="s">
        <v>1983</v>
      </c>
      <c r="H969" s="29" t="s">
        <v>2089</v>
      </c>
      <c r="I969" s="31"/>
      <c r="J969" s="28"/>
    </row>
    <row r="970" spans="6:10" ht="15.75" x14ac:dyDescent="0.25">
      <c r="F970" t="s">
        <v>249</v>
      </c>
      <c r="G970" s="29" t="s">
        <v>1983</v>
      </c>
      <c r="H970" s="29" t="s">
        <v>2119</v>
      </c>
      <c r="I970" s="31"/>
      <c r="J970" s="28"/>
    </row>
    <row r="971" spans="6:10" ht="15.75" x14ac:dyDescent="0.25">
      <c r="F971" t="s">
        <v>249</v>
      </c>
      <c r="G971" s="29" t="s">
        <v>1983</v>
      </c>
      <c r="H971" s="29" t="s">
        <v>2122</v>
      </c>
      <c r="I971" s="31"/>
      <c r="J971" s="28"/>
    </row>
    <row r="972" spans="6:10" ht="15.75" x14ac:dyDescent="0.25">
      <c r="F972" t="s">
        <v>249</v>
      </c>
      <c r="G972" s="29" t="s">
        <v>1983</v>
      </c>
      <c r="H972" s="29" t="s">
        <v>2124</v>
      </c>
      <c r="I972" s="31"/>
      <c r="J972" s="28"/>
    </row>
    <row r="973" spans="6:10" ht="15.75" x14ac:dyDescent="0.25">
      <c r="F973" t="s">
        <v>249</v>
      </c>
      <c r="G973" s="29" t="s">
        <v>1983</v>
      </c>
      <c r="H973" s="29" t="s">
        <v>2129</v>
      </c>
      <c r="I973" s="31"/>
      <c r="J973" s="28"/>
    </row>
    <row r="974" spans="6:10" ht="15.75" x14ac:dyDescent="0.25">
      <c r="F974" t="s">
        <v>249</v>
      </c>
      <c r="G974" s="29" t="s">
        <v>1983</v>
      </c>
      <c r="H974" s="29" t="s">
        <v>2135</v>
      </c>
      <c r="I974" s="31"/>
      <c r="J974" s="28"/>
    </row>
    <row r="975" spans="6:10" ht="15.75" x14ac:dyDescent="0.25">
      <c r="F975" t="s">
        <v>249</v>
      </c>
      <c r="G975" s="29" t="s">
        <v>1983</v>
      </c>
      <c r="H975" s="29" t="s">
        <v>2140</v>
      </c>
      <c r="I975" s="31"/>
      <c r="J975" s="28"/>
    </row>
    <row r="976" spans="6:10" ht="15.75" x14ac:dyDescent="0.25">
      <c r="F976" t="s">
        <v>249</v>
      </c>
      <c r="G976" s="29" t="s">
        <v>1984</v>
      </c>
      <c r="H976" s="29" t="s">
        <v>43</v>
      </c>
      <c r="I976" s="31"/>
      <c r="J976" s="28"/>
    </row>
    <row r="977" spans="6:10" ht="15.75" x14ac:dyDescent="0.25">
      <c r="F977" t="s">
        <v>249</v>
      </c>
      <c r="G977" s="29" t="s">
        <v>1984</v>
      </c>
      <c r="H977" s="29" t="s">
        <v>1953</v>
      </c>
      <c r="I977" s="31"/>
      <c r="J977" s="28"/>
    </row>
    <row r="978" spans="6:10" ht="15.75" x14ac:dyDescent="0.25">
      <c r="F978" t="s">
        <v>249</v>
      </c>
      <c r="G978" s="29" t="s">
        <v>1984</v>
      </c>
      <c r="H978" s="29" t="s">
        <v>1726</v>
      </c>
      <c r="I978" s="31"/>
      <c r="J978" s="28"/>
    </row>
    <row r="979" spans="6:10" ht="15.75" x14ac:dyDescent="0.25">
      <c r="F979" t="s">
        <v>249</v>
      </c>
      <c r="G979" s="29" t="s">
        <v>1984</v>
      </c>
      <c r="H979" s="29" t="s">
        <v>1723</v>
      </c>
      <c r="I979" s="31"/>
      <c r="J979" s="28"/>
    </row>
    <row r="980" spans="6:10" ht="15.75" x14ac:dyDescent="0.25">
      <c r="F980" t="s">
        <v>249</v>
      </c>
      <c r="G980" s="29" t="s">
        <v>1984</v>
      </c>
      <c r="H980" s="29" t="s">
        <v>2087</v>
      </c>
      <c r="I980" s="31"/>
      <c r="J980" s="28"/>
    </row>
    <row r="981" spans="6:10" ht="15.75" x14ac:dyDescent="0.25">
      <c r="F981" t="s">
        <v>249</v>
      </c>
      <c r="G981" s="29" t="s">
        <v>1984</v>
      </c>
      <c r="H981" s="29" t="s">
        <v>1830</v>
      </c>
      <c r="I981" s="31"/>
      <c r="J981" s="28"/>
    </row>
    <row r="982" spans="6:10" ht="15.75" x14ac:dyDescent="0.25">
      <c r="F982" t="s">
        <v>249</v>
      </c>
      <c r="G982" s="29" t="s">
        <v>1984</v>
      </c>
      <c r="H982" s="29" t="s">
        <v>1754</v>
      </c>
      <c r="I982" s="31"/>
      <c r="J982" s="28"/>
    </row>
    <row r="983" spans="6:10" ht="15.75" x14ac:dyDescent="0.25">
      <c r="F983" t="s">
        <v>249</v>
      </c>
      <c r="G983" s="29" t="s">
        <v>1984</v>
      </c>
      <c r="H983" s="29" t="s">
        <v>1901</v>
      </c>
      <c r="I983" s="31"/>
      <c r="J983" s="28"/>
    </row>
    <row r="984" spans="6:10" ht="15.75" x14ac:dyDescent="0.25">
      <c r="F984" t="s">
        <v>249</v>
      </c>
      <c r="G984" s="29" t="s">
        <v>1984</v>
      </c>
      <c r="H984" s="29" t="s">
        <v>2085</v>
      </c>
      <c r="I984" s="31"/>
      <c r="J984" s="28"/>
    </row>
    <row r="985" spans="6:10" ht="15.75" x14ac:dyDescent="0.25">
      <c r="F985" t="s">
        <v>249</v>
      </c>
      <c r="G985" s="29" t="s">
        <v>1984</v>
      </c>
      <c r="H985" s="29" t="s">
        <v>1951</v>
      </c>
      <c r="I985" s="31"/>
      <c r="J985" s="28"/>
    </row>
    <row r="986" spans="6:10" ht="15.75" x14ac:dyDescent="0.25">
      <c r="F986" t="s">
        <v>249</v>
      </c>
      <c r="G986" s="29" t="s">
        <v>1984</v>
      </c>
      <c r="H986" s="29" t="s">
        <v>2056</v>
      </c>
      <c r="I986" s="31"/>
      <c r="J986" s="28"/>
    </row>
    <row r="987" spans="6:10" ht="15.75" x14ac:dyDescent="0.25">
      <c r="F987" t="s">
        <v>249</v>
      </c>
      <c r="G987" s="29" t="s">
        <v>1984</v>
      </c>
      <c r="H987" s="29" t="s">
        <v>2131</v>
      </c>
      <c r="I987" s="31"/>
      <c r="J987" s="28"/>
    </row>
    <row r="988" spans="6:10" ht="15.75" x14ac:dyDescent="0.25">
      <c r="F988" t="s">
        <v>249</v>
      </c>
      <c r="G988" s="29" t="s">
        <v>1984</v>
      </c>
      <c r="H988" s="29" t="s">
        <v>2065</v>
      </c>
      <c r="I988" s="31"/>
      <c r="J988" s="28"/>
    </row>
    <row r="989" spans="6:10" ht="15.75" x14ac:dyDescent="0.25">
      <c r="F989" t="s">
        <v>249</v>
      </c>
      <c r="G989" s="29" t="s">
        <v>1984</v>
      </c>
      <c r="H989" s="29" t="s">
        <v>2090</v>
      </c>
      <c r="I989" s="31"/>
      <c r="J989" s="28"/>
    </row>
    <row r="990" spans="6:10" ht="15.75" x14ac:dyDescent="0.25">
      <c r="F990" t="s">
        <v>249</v>
      </c>
      <c r="G990" s="29" t="s">
        <v>1984</v>
      </c>
      <c r="H990" s="29" t="s">
        <v>1960</v>
      </c>
      <c r="I990" s="31"/>
      <c r="J990" s="28"/>
    </row>
    <row r="991" spans="6:10" ht="15.75" x14ac:dyDescent="0.25">
      <c r="F991" t="s">
        <v>249</v>
      </c>
      <c r="G991" s="29" t="s">
        <v>1984</v>
      </c>
      <c r="H991" s="29" t="s">
        <v>2028</v>
      </c>
      <c r="I991" s="31"/>
      <c r="J991" s="28"/>
    </row>
    <row r="992" spans="6:10" ht="15.75" x14ac:dyDescent="0.25">
      <c r="F992" t="s">
        <v>249</v>
      </c>
      <c r="G992" s="29" t="s">
        <v>1984</v>
      </c>
      <c r="H992" s="29" t="s">
        <v>1963</v>
      </c>
      <c r="I992" s="31"/>
      <c r="J992" s="28"/>
    </row>
    <row r="993" spans="6:10" ht="15.75" x14ac:dyDescent="0.25">
      <c r="F993" t="s">
        <v>249</v>
      </c>
      <c r="G993" s="29" t="s">
        <v>1984</v>
      </c>
      <c r="H993" s="29" t="s">
        <v>1965</v>
      </c>
      <c r="I993" s="31"/>
      <c r="J993" s="28"/>
    </row>
    <row r="994" spans="6:10" ht="15.75" x14ac:dyDescent="0.25">
      <c r="F994" t="s">
        <v>249</v>
      </c>
      <c r="G994" s="29" t="s">
        <v>1984</v>
      </c>
      <c r="H994" s="29" t="s">
        <v>1971</v>
      </c>
      <c r="I994" s="31"/>
      <c r="J994" s="28"/>
    </row>
    <row r="995" spans="6:10" ht="15.75" x14ac:dyDescent="0.25">
      <c r="F995" t="s">
        <v>249</v>
      </c>
      <c r="G995" s="29" t="s">
        <v>1984</v>
      </c>
      <c r="H995" s="29" t="s">
        <v>1975</v>
      </c>
      <c r="I995" s="31"/>
      <c r="J995" s="28"/>
    </row>
    <row r="996" spans="6:10" ht="15.75" x14ac:dyDescent="0.25">
      <c r="F996" t="s">
        <v>249</v>
      </c>
      <c r="G996" s="29" t="s">
        <v>1984</v>
      </c>
      <c r="H996" s="29" t="s">
        <v>2113</v>
      </c>
      <c r="I996" s="31"/>
      <c r="J996" s="28"/>
    </row>
    <row r="997" spans="6:10" ht="15.75" x14ac:dyDescent="0.25">
      <c r="F997" t="s">
        <v>249</v>
      </c>
      <c r="G997" s="29" t="s">
        <v>1984</v>
      </c>
      <c r="H997" s="29" t="s">
        <v>1980</v>
      </c>
      <c r="I997" s="31"/>
      <c r="J997" s="28"/>
    </row>
    <row r="998" spans="6:10" ht="15.75" x14ac:dyDescent="0.25">
      <c r="F998" t="s">
        <v>249</v>
      </c>
      <c r="G998" s="29" t="s">
        <v>1984</v>
      </c>
      <c r="H998" s="29" t="s">
        <v>1982</v>
      </c>
      <c r="I998" s="31"/>
      <c r="J998" s="28"/>
    </row>
    <row r="999" spans="6:10" ht="15.75" x14ac:dyDescent="0.25">
      <c r="F999" t="s">
        <v>249</v>
      </c>
      <c r="G999" s="29" t="s">
        <v>1984</v>
      </c>
      <c r="H999" s="29" t="s">
        <v>1987</v>
      </c>
      <c r="I999" s="31"/>
      <c r="J999" s="28"/>
    </row>
    <row r="1000" spans="6:10" ht="15.75" x14ac:dyDescent="0.25">
      <c r="F1000" t="s">
        <v>249</v>
      </c>
      <c r="G1000" s="29" t="s">
        <v>1984</v>
      </c>
      <c r="H1000" s="29" t="s">
        <v>1990</v>
      </c>
      <c r="I1000" s="31"/>
      <c r="J1000" s="28"/>
    </row>
    <row r="1001" spans="6:10" ht="15.75" x14ac:dyDescent="0.25">
      <c r="F1001" t="s">
        <v>249</v>
      </c>
      <c r="G1001" s="29" t="s">
        <v>1984</v>
      </c>
      <c r="H1001" s="29" t="s">
        <v>2115</v>
      </c>
      <c r="I1001" s="31"/>
      <c r="J1001" s="28"/>
    </row>
    <row r="1002" spans="6:10" ht="15.75" x14ac:dyDescent="0.25">
      <c r="F1002" t="s">
        <v>249</v>
      </c>
      <c r="G1002" s="29" t="s">
        <v>1984</v>
      </c>
      <c r="H1002" s="29" t="s">
        <v>1992</v>
      </c>
      <c r="I1002" s="31"/>
      <c r="J1002" s="28"/>
    </row>
    <row r="1003" spans="6:10" ht="15.75" x14ac:dyDescent="0.25">
      <c r="F1003" t="s">
        <v>249</v>
      </c>
      <c r="G1003" s="29" t="s">
        <v>1984</v>
      </c>
      <c r="H1003" s="29" t="s">
        <v>1997</v>
      </c>
      <c r="I1003" s="31"/>
      <c r="J1003" s="28"/>
    </row>
    <row r="1004" spans="6:10" ht="15.75" x14ac:dyDescent="0.25">
      <c r="F1004" t="s">
        <v>249</v>
      </c>
      <c r="G1004" s="29" t="s">
        <v>1984</v>
      </c>
      <c r="H1004" s="29" t="s">
        <v>2000</v>
      </c>
      <c r="I1004" s="31"/>
      <c r="J1004" s="28"/>
    </row>
    <row r="1005" spans="6:10" ht="15.75" x14ac:dyDescent="0.25">
      <c r="F1005" t="s">
        <v>249</v>
      </c>
      <c r="G1005" s="29" t="s">
        <v>1984</v>
      </c>
      <c r="H1005" s="29" t="s">
        <v>2002</v>
      </c>
      <c r="I1005" s="31"/>
      <c r="J1005" s="28"/>
    </row>
    <row r="1006" spans="6:10" ht="15.75" x14ac:dyDescent="0.25">
      <c r="F1006" t="s">
        <v>249</v>
      </c>
      <c r="G1006" s="29" t="s">
        <v>1984</v>
      </c>
      <c r="H1006" s="29" t="s">
        <v>2004</v>
      </c>
      <c r="I1006" s="31"/>
      <c r="J1006" s="28"/>
    </row>
    <row r="1007" spans="6:10" ht="15.75" x14ac:dyDescent="0.25">
      <c r="F1007" t="s">
        <v>249</v>
      </c>
      <c r="G1007" s="29" t="s">
        <v>1984</v>
      </c>
      <c r="H1007" s="29" t="s">
        <v>2006</v>
      </c>
      <c r="I1007" s="31"/>
      <c r="J1007" s="28"/>
    </row>
    <row r="1008" spans="6:10" ht="15.75" x14ac:dyDescent="0.25">
      <c r="F1008" t="s">
        <v>249</v>
      </c>
      <c r="G1008" s="29" t="s">
        <v>1984</v>
      </c>
      <c r="H1008" s="29" t="s">
        <v>2133</v>
      </c>
      <c r="I1008" s="31"/>
      <c r="J1008" s="28"/>
    </row>
    <row r="1009" spans="6:10" ht="15.75" x14ac:dyDescent="0.25">
      <c r="F1009" t="s">
        <v>249</v>
      </c>
      <c r="G1009" s="29" t="s">
        <v>1984</v>
      </c>
      <c r="H1009" s="29" t="s">
        <v>2137</v>
      </c>
      <c r="I1009" s="31"/>
      <c r="J1009" s="28"/>
    </row>
    <row r="1010" spans="6:10" ht="15.75" x14ac:dyDescent="0.25">
      <c r="F1010" t="s">
        <v>249</v>
      </c>
      <c r="G1010" s="29" t="s">
        <v>1984</v>
      </c>
      <c r="H1010" s="29" t="s">
        <v>2015</v>
      </c>
      <c r="I1010" s="31"/>
      <c r="J1010" s="28"/>
    </row>
    <row r="1011" spans="6:10" ht="15.75" x14ac:dyDescent="0.25">
      <c r="F1011" t="s">
        <v>249</v>
      </c>
      <c r="G1011" s="29" t="s">
        <v>1984</v>
      </c>
      <c r="H1011" s="29" t="s">
        <v>2017</v>
      </c>
      <c r="I1011" s="31"/>
      <c r="J1011" s="28"/>
    </row>
    <row r="1012" spans="6:10" ht="15.75" x14ac:dyDescent="0.25">
      <c r="F1012" t="s">
        <v>249</v>
      </c>
      <c r="G1012" s="29" t="s">
        <v>1984</v>
      </c>
      <c r="H1012" s="29" t="s">
        <v>2019</v>
      </c>
      <c r="I1012" s="31"/>
      <c r="J1012" s="28"/>
    </row>
    <row r="1013" spans="6:10" ht="15.75" x14ac:dyDescent="0.25">
      <c r="F1013" t="s">
        <v>249</v>
      </c>
      <c r="G1013" s="29" t="s">
        <v>1984</v>
      </c>
      <c r="H1013" s="29" t="s">
        <v>2021</v>
      </c>
      <c r="I1013" s="31"/>
      <c r="J1013" s="28"/>
    </row>
    <row r="1014" spans="6:10" ht="15.75" x14ac:dyDescent="0.25">
      <c r="F1014" t="s">
        <v>249</v>
      </c>
      <c r="G1014" s="29" t="s">
        <v>1984</v>
      </c>
      <c r="H1014" s="29" t="s">
        <v>2030</v>
      </c>
      <c r="I1014" s="31"/>
      <c r="J1014" s="28"/>
    </row>
    <row r="1015" spans="6:10" ht="15.75" x14ac:dyDescent="0.25">
      <c r="F1015" t="s">
        <v>249</v>
      </c>
      <c r="G1015" s="29" t="s">
        <v>1984</v>
      </c>
      <c r="H1015" s="29" t="s">
        <v>2032</v>
      </c>
      <c r="I1015" s="31"/>
      <c r="J1015" s="28"/>
    </row>
    <row r="1016" spans="6:10" ht="15.75" x14ac:dyDescent="0.25">
      <c r="F1016" t="s">
        <v>249</v>
      </c>
      <c r="G1016" s="29" t="s">
        <v>1984</v>
      </c>
      <c r="H1016" s="29" t="s">
        <v>2034</v>
      </c>
      <c r="I1016" s="31"/>
      <c r="J1016" s="28"/>
    </row>
    <row r="1017" spans="6:10" ht="15.75" x14ac:dyDescent="0.25">
      <c r="F1017" t="s">
        <v>249</v>
      </c>
      <c r="G1017" s="29" t="s">
        <v>1984</v>
      </c>
      <c r="H1017" s="29" t="s">
        <v>2036</v>
      </c>
      <c r="I1017" s="31"/>
      <c r="J1017" s="28"/>
    </row>
    <row r="1018" spans="6:10" ht="15.75" x14ac:dyDescent="0.25">
      <c r="F1018" t="s">
        <v>249</v>
      </c>
      <c r="G1018" s="29" t="s">
        <v>1984</v>
      </c>
      <c r="H1018" s="29" t="s">
        <v>2038</v>
      </c>
      <c r="I1018" s="31"/>
      <c r="J1018" s="28"/>
    </row>
    <row r="1019" spans="6:10" ht="15.75" x14ac:dyDescent="0.25">
      <c r="F1019" t="s">
        <v>249</v>
      </c>
      <c r="G1019" s="29" t="s">
        <v>1984</v>
      </c>
      <c r="H1019" s="29" t="s">
        <v>2040</v>
      </c>
      <c r="I1019" s="31"/>
      <c r="J1019" s="28"/>
    </row>
    <row r="1020" spans="6:10" ht="15.75" x14ac:dyDescent="0.25">
      <c r="F1020" t="s">
        <v>249</v>
      </c>
      <c r="G1020" s="29" t="s">
        <v>1984</v>
      </c>
      <c r="H1020" s="29" t="s">
        <v>2043</v>
      </c>
      <c r="I1020" s="31"/>
      <c r="J1020" s="28"/>
    </row>
    <row r="1021" spans="6:10" ht="15.75" x14ac:dyDescent="0.25">
      <c r="F1021" t="s">
        <v>249</v>
      </c>
      <c r="G1021" s="29" t="s">
        <v>1984</v>
      </c>
      <c r="H1021" s="29" t="s">
        <v>2059</v>
      </c>
      <c r="I1021" s="31"/>
      <c r="J1021" s="28"/>
    </row>
    <row r="1022" spans="6:10" ht="15.75" x14ac:dyDescent="0.25">
      <c r="F1022" t="s">
        <v>249</v>
      </c>
      <c r="G1022" s="29" t="s">
        <v>1984</v>
      </c>
      <c r="H1022" s="29" t="s">
        <v>2061</v>
      </c>
      <c r="I1022" s="31"/>
      <c r="J1022" s="28"/>
    </row>
    <row r="1023" spans="6:10" ht="15.75" x14ac:dyDescent="0.25">
      <c r="F1023" t="s">
        <v>249</v>
      </c>
      <c r="G1023" s="29" t="s">
        <v>1984</v>
      </c>
      <c r="H1023" s="29" t="s">
        <v>2063</v>
      </c>
      <c r="I1023" s="31"/>
      <c r="J1023" s="28"/>
    </row>
    <row r="1024" spans="6:10" ht="15.75" x14ac:dyDescent="0.25">
      <c r="F1024" t="s">
        <v>249</v>
      </c>
      <c r="G1024" s="29" t="s">
        <v>1984</v>
      </c>
      <c r="H1024" s="29" t="s">
        <v>2067</v>
      </c>
      <c r="I1024" s="31"/>
      <c r="J1024" s="28"/>
    </row>
    <row r="1025" spans="6:10" ht="15.75" x14ac:dyDescent="0.25">
      <c r="F1025" t="s">
        <v>249</v>
      </c>
      <c r="G1025" s="29" t="s">
        <v>1984</v>
      </c>
      <c r="H1025" s="29" t="s">
        <v>2069</v>
      </c>
      <c r="I1025" s="31"/>
      <c r="J1025" s="28"/>
    </row>
    <row r="1026" spans="6:10" ht="15.75" x14ac:dyDescent="0.25">
      <c r="F1026" t="s">
        <v>249</v>
      </c>
      <c r="G1026" s="29" t="s">
        <v>1984</v>
      </c>
      <c r="H1026" s="29" t="s">
        <v>2071</v>
      </c>
      <c r="I1026" s="31"/>
      <c r="J1026" s="28"/>
    </row>
    <row r="1027" spans="6:10" ht="15.75" x14ac:dyDescent="0.25">
      <c r="F1027" t="s">
        <v>249</v>
      </c>
      <c r="G1027" s="29" t="s">
        <v>1984</v>
      </c>
      <c r="H1027" s="29" t="s">
        <v>2073</v>
      </c>
      <c r="I1027" s="31"/>
      <c r="J1027" s="28"/>
    </row>
    <row r="1028" spans="6:10" ht="15.75" x14ac:dyDescent="0.25">
      <c r="F1028" t="s">
        <v>249</v>
      </c>
      <c r="G1028" s="29" t="s">
        <v>1984</v>
      </c>
      <c r="H1028" s="29" t="s">
        <v>2075</v>
      </c>
      <c r="I1028" s="31"/>
      <c r="J1028" s="28"/>
    </row>
    <row r="1029" spans="6:10" ht="15.75" x14ac:dyDescent="0.25">
      <c r="F1029" t="s">
        <v>249</v>
      </c>
      <c r="G1029" s="29" t="s">
        <v>1984</v>
      </c>
      <c r="H1029" s="29" t="s">
        <v>2077</v>
      </c>
      <c r="I1029" s="31"/>
      <c r="J1029" s="28"/>
    </row>
    <row r="1030" spans="6:10" ht="15.75" x14ac:dyDescent="0.25">
      <c r="F1030" t="s">
        <v>249</v>
      </c>
      <c r="G1030" s="29" t="s">
        <v>1984</v>
      </c>
      <c r="H1030" s="29" t="s">
        <v>2079</v>
      </c>
      <c r="I1030" s="31"/>
      <c r="J1030" s="28"/>
    </row>
    <row r="1031" spans="6:10" ht="15.75" x14ac:dyDescent="0.25">
      <c r="F1031" t="s">
        <v>249</v>
      </c>
      <c r="G1031" s="29" t="s">
        <v>1984</v>
      </c>
      <c r="H1031" s="29" t="s">
        <v>2082</v>
      </c>
      <c r="I1031" s="31"/>
      <c r="J1031" s="28"/>
    </row>
    <row r="1032" spans="6:10" ht="15.75" x14ac:dyDescent="0.25">
      <c r="F1032" t="s">
        <v>249</v>
      </c>
      <c r="G1032" s="29" t="s">
        <v>1984</v>
      </c>
      <c r="H1032" s="29" t="s">
        <v>2084</v>
      </c>
      <c r="I1032" s="31"/>
      <c r="J1032" s="28"/>
    </row>
    <row r="1033" spans="6:10" ht="15.75" x14ac:dyDescent="0.25">
      <c r="F1033" t="s">
        <v>249</v>
      </c>
      <c r="G1033" s="29" t="s">
        <v>1984</v>
      </c>
      <c r="H1033" s="29" t="s">
        <v>2089</v>
      </c>
      <c r="I1033" s="31"/>
      <c r="J1033" s="28"/>
    </row>
    <row r="1034" spans="6:10" ht="15.75" x14ac:dyDescent="0.25">
      <c r="F1034" t="s">
        <v>249</v>
      </c>
      <c r="G1034" s="29" t="s">
        <v>1984</v>
      </c>
      <c r="H1034" s="29" t="s">
        <v>2119</v>
      </c>
      <c r="I1034" s="31"/>
      <c r="J1034" s="28"/>
    </row>
    <row r="1035" spans="6:10" ht="15.75" x14ac:dyDescent="0.25">
      <c r="F1035" t="s">
        <v>249</v>
      </c>
      <c r="G1035" s="29" t="s">
        <v>1984</v>
      </c>
      <c r="H1035" s="29" t="s">
        <v>2122</v>
      </c>
      <c r="I1035" s="31"/>
      <c r="J1035" s="28"/>
    </row>
    <row r="1036" spans="6:10" ht="15.75" x14ac:dyDescent="0.25">
      <c r="F1036" t="s">
        <v>249</v>
      </c>
      <c r="G1036" s="29" t="s">
        <v>1984</v>
      </c>
      <c r="H1036" s="29" t="s">
        <v>2124</v>
      </c>
      <c r="I1036" s="31"/>
      <c r="J1036" s="28"/>
    </row>
    <row r="1037" spans="6:10" ht="15.75" x14ac:dyDescent="0.25">
      <c r="F1037" t="s">
        <v>249</v>
      </c>
      <c r="G1037" s="29" t="s">
        <v>1984</v>
      </c>
      <c r="H1037" s="29" t="s">
        <v>2129</v>
      </c>
      <c r="I1037" s="31"/>
      <c r="J1037" s="28"/>
    </row>
    <row r="1038" spans="6:10" ht="15.75" x14ac:dyDescent="0.25">
      <c r="F1038" t="s">
        <v>249</v>
      </c>
      <c r="G1038" s="29" t="s">
        <v>1984</v>
      </c>
      <c r="H1038" s="29" t="s">
        <v>2135</v>
      </c>
      <c r="I1038" s="31"/>
      <c r="J1038" s="28"/>
    </row>
    <row r="1039" spans="6:10" ht="15.75" x14ac:dyDescent="0.25">
      <c r="F1039" t="s">
        <v>249</v>
      </c>
      <c r="G1039" s="29" t="s">
        <v>1984</v>
      </c>
      <c r="H1039" s="29" t="s">
        <v>2140</v>
      </c>
      <c r="I1039" s="31"/>
      <c r="J1039" s="28"/>
    </row>
    <row r="1040" spans="6:10" ht="15.75" x14ac:dyDescent="0.25">
      <c r="F1040" t="s">
        <v>249</v>
      </c>
      <c r="G1040" s="29" t="s">
        <v>1993</v>
      </c>
      <c r="H1040" s="29" t="s">
        <v>43</v>
      </c>
      <c r="I1040" s="31"/>
      <c r="J1040" s="28"/>
    </row>
    <row r="1041" spans="6:10" ht="15.75" x14ac:dyDescent="0.25">
      <c r="F1041" t="s">
        <v>249</v>
      </c>
      <c r="G1041" s="29" t="s">
        <v>1993</v>
      </c>
      <c r="H1041" s="29" t="s">
        <v>1953</v>
      </c>
      <c r="I1041" s="31"/>
      <c r="J1041" s="28"/>
    </row>
    <row r="1042" spans="6:10" ht="15.75" x14ac:dyDescent="0.25">
      <c r="F1042" t="s">
        <v>249</v>
      </c>
      <c r="G1042" s="29" t="s">
        <v>1993</v>
      </c>
      <c r="H1042" s="29" t="s">
        <v>1726</v>
      </c>
      <c r="I1042" s="31"/>
      <c r="J1042" s="28"/>
    </row>
    <row r="1043" spans="6:10" ht="15.75" x14ac:dyDescent="0.25">
      <c r="F1043" t="s">
        <v>249</v>
      </c>
      <c r="G1043" s="29" t="s">
        <v>1993</v>
      </c>
      <c r="H1043" s="29" t="s">
        <v>1723</v>
      </c>
      <c r="I1043" s="31"/>
      <c r="J1043" s="28"/>
    </row>
    <row r="1044" spans="6:10" ht="15.75" x14ac:dyDescent="0.25">
      <c r="F1044" t="s">
        <v>249</v>
      </c>
      <c r="G1044" s="29" t="s">
        <v>1993</v>
      </c>
      <c r="H1044" s="29" t="s">
        <v>2087</v>
      </c>
      <c r="I1044" s="31"/>
      <c r="J1044" s="28"/>
    </row>
    <row r="1045" spans="6:10" ht="15.75" x14ac:dyDescent="0.25">
      <c r="F1045" t="s">
        <v>249</v>
      </c>
      <c r="G1045" s="29" t="s">
        <v>1993</v>
      </c>
      <c r="H1045" s="29" t="s">
        <v>1830</v>
      </c>
      <c r="I1045" s="31"/>
      <c r="J1045" s="28"/>
    </row>
    <row r="1046" spans="6:10" ht="15.75" x14ac:dyDescent="0.25">
      <c r="F1046" t="s">
        <v>249</v>
      </c>
      <c r="G1046" s="29" t="s">
        <v>1993</v>
      </c>
      <c r="H1046" s="29" t="s">
        <v>1754</v>
      </c>
      <c r="I1046" s="31"/>
      <c r="J1046" s="28"/>
    </row>
    <row r="1047" spans="6:10" ht="15.75" x14ac:dyDescent="0.25">
      <c r="F1047" t="s">
        <v>249</v>
      </c>
      <c r="G1047" s="29" t="s">
        <v>1993</v>
      </c>
      <c r="H1047" s="29" t="s">
        <v>1901</v>
      </c>
      <c r="I1047" s="31"/>
      <c r="J1047" s="28"/>
    </row>
    <row r="1048" spans="6:10" ht="15.75" x14ac:dyDescent="0.25">
      <c r="F1048" t="s">
        <v>249</v>
      </c>
      <c r="G1048" s="29" t="s">
        <v>1993</v>
      </c>
      <c r="H1048" s="29" t="s">
        <v>2085</v>
      </c>
      <c r="I1048" s="31"/>
      <c r="J1048" s="28"/>
    </row>
    <row r="1049" spans="6:10" ht="15.75" x14ac:dyDescent="0.25">
      <c r="F1049" t="s">
        <v>249</v>
      </c>
      <c r="G1049" s="29" t="s">
        <v>1993</v>
      </c>
      <c r="H1049" s="29" t="s">
        <v>1951</v>
      </c>
      <c r="I1049" s="31"/>
      <c r="J1049" s="28"/>
    </row>
    <row r="1050" spans="6:10" ht="15.75" x14ac:dyDescent="0.25">
      <c r="F1050" t="s">
        <v>249</v>
      </c>
      <c r="G1050" s="29" t="s">
        <v>1993</v>
      </c>
      <c r="H1050" s="29" t="s">
        <v>2056</v>
      </c>
      <c r="I1050" s="31"/>
      <c r="J1050" s="28"/>
    </row>
    <row r="1051" spans="6:10" ht="15.75" x14ac:dyDescent="0.25">
      <c r="F1051" t="s">
        <v>249</v>
      </c>
      <c r="G1051" s="29" t="s">
        <v>1993</v>
      </c>
      <c r="H1051" s="29" t="s">
        <v>2131</v>
      </c>
      <c r="I1051" s="31"/>
      <c r="J1051" s="28"/>
    </row>
    <row r="1052" spans="6:10" ht="15.75" x14ac:dyDescent="0.25">
      <c r="F1052" t="s">
        <v>249</v>
      </c>
      <c r="G1052" s="29" t="s">
        <v>1993</v>
      </c>
      <c r="H1052" s="29" t="s">
        <v>2065</v>
      </c>
      <c r="I1052" s="31"/>
      <c r="J1052" s="28"/>
    </row>
    <row r="1053" spans="6:10" ht="15.75" x14ac:dyDescent="0.25">
      <c r="F1053" t="s">
        <v>249</v>
      </c>
      <c r="G1053" s="29" t="s">
        <v>1993</v>
      </c>
      <c r="H1053" s="29" t="s">
        <v>2090</v>
      </c>
      <c r="I1053" s="31"/>
      <c r="J1053" s="28"/>
    </row>
    <row r="1054" spans="6:10" ht="15.75" x14ac:dyDescent="0.25">
      <c r="F1054" t="s">
        <v>249</v>
      </c>
      <c r="G1054" s="29" t="s">
        <v>1993</v>
      </c>
      <c r="H1054" s="29" t="s">
        <v>1960</v>
      </c>
      <c r="I1054" s="31"/>
      <c r="J1054" s="28"/>
    </row>
    <row r="1055" spans="6:10" ht="15.75" x14ac:dyDescent="0.25">
      <c r="F1055" t="s">
        <v>249</v>
      </c>
      <c r="G1055" s="29" t="s">
        <v>1993</v>
      </c>
      <c r="H1055" s="29" t="s">
        <v>2028</v>
      </c>
      <c r="I1055" s="31"/>
      <c r="J1055" s="28"/>
    </row>
    <row r="1056" spans="6:10" ht="15.75" x14ac:dyDescent="0.25">
      <c r="F1056" t="s">
        <v>249</v>
      </c>
      <c r="G1056" s="29" t="s">
        <v>1993</v>
      </c>
      <c r="H1056" s="29" t="s">
        <v>1963</v>
      </c>
      <c r="I1056" s="31"/>
      <c r="J1056" s="28"/>
    </row>
    <row r="1057" spans="6:10" ht="15.75" x14ac:dyDescent="0.25">
      <c r="F1057" t="s">
        <v>249</v>
      </c>
      <c r="G1057" s="29" t="s">
        <v>1993</v>
      </c>
      <c r="H1057" s="29" t="s">
        <v>1965</v>
      </c>
      <c r="I1057" s="31"/>
      <c r="J1057" s="28"/>
    </row>
    <row r="1058" spans="6:10" ht="15.75" x14ac:dyDescent="0.25">
      <c r="F1058" t="s">
        <v>249</v>
      </c>
      <c r="G1058" s="29" t="s">
        <v>1993</v>
      </c>
      <c r="H1058" s="29" t="s">
        <v>1971</v>
      </c>
      <c r="I1058" s="31"/>
      <c r="J1058" s="28"/>
    </row>
    <row r="1059" spans="6:10" ht="15.75" x14ac:dyDescent="0.25">
      <c r="F1059" t="s">
        <v>249</v>
      </c>
      <c r="G1059" s="29" t="s">
        <v>1993</v>
      </c>
      <c r="H1059" s="29" t="s">
        <v>1975</v>
      </c>
      <c r="I1059" s="31"/>
      <c r="J1059" s="28"/>
    </row>
    <row r="1060" spans="6:10" ht="15.75" x14ac:dyDescent="0.25">
      <c r="F1060" t="s">
        <v>249</v>
      </c>
      <c r="G1060" s="29" t="s">
        <v>1993</v>
      </c>
      <c r="H1060" s="29" t="s">
        <v>2113</v>
      </c>
      <c r="I1060" s="31"/>
      <c r="J1060" s="28"/>
    </row>
    <row r="1061" spans="6:10" ht="15.75" x14ac:dyDescent="0.25">
      <c r="F1061" t="s">
        <v>249</v>
      </c>
      <c r="G1061" s="29" t="s">
        <v>1993</v>
      </c>
      <c r="H1061" s="29" t="s">
        <v>1980</v>
      </c>
      <c r="I1061" s="31"/>
      <c r="J1061" s="28"/>
    </row>
    <row r="1062" spans="6:10" ht="15.75" x14ac:dyDescent="0.25">
      <c r="F1062" t="s">
        <v>249</v>
      </c>
      <c r="G1062" s="29" t="s">
        <v>1993</v>
      </c>
      <c r="H1062" s="29" t="s">
        <v>1982</v>
      </c>
      <c r="I1062" s="31"/>
      <c r="J1062" s="28"/>
    </row>
    <row r="1063" spans="6:10" ht="15.75" x14ac:dyDescent="0.25">
      <c r="F1063" t="s">
        <v>249</v>
      </c>
      <c r="G1063" s="29" t="s">
        <v>1993</v>
      </c>
      <c r="H1063" s="29" t="s">
        <v>1987</v>
      </c>
      <c r="I1063" s="31"/>
      <c r="J1063" s="28"/>
    </row>
    <row r="1064" spans="6:10" ht="15.75" x14ac:dyDescent="0.25">
      <c r="F1064" t="s">
        <v>249</v>
      </c>
      <c r="G1064" s="29" t="s">
        <v>1993</v>
      </c>
      <c r="H1064" s="29" t="s">
        <v>1990</v>
      </c>
      <c r="I1064" s="31"/>
      <c r="J1064" s="28"/>
    </row>
    <row r="1065" spans="6:10" ht="15.75" x14ac:dyDescent="0.25">
      <c r="F1065" t="s">
        <v>249</v>
      </c>
      <c r="G1065" s="29" t="s">
        <v>1993</v>
      </c>
      <c r="H1065" s="29" t="s">
        <v>2115</v>
      </c>
      <c r="I1065" s="31"/>
      <c r="J1065" s="28"/>
    </row>
    <row r="1066" spans="6:10" ht="15.75" x14ac:dyDescent="0.25">
      <c r="F1066" t="s">
        <v>249</v>
      </c>
      <c r="G1066" s="29" t="s">
        <v>1993</v>
      </c>
      <c r="H1066" s="29" t="s">
        <v>1992</v>
      </c>
      <c r="I1066" s="31"/>
      <c r="J1066" s="28"/>
    </row>
    <row r="1067" spans="6:10" ht="15.75" x14ac:dyDescent="0.25">
      <c r="F1067" t="s">
        <v>249</v>
      </c>
      <c r="G1067" s="29" t="s">
        <v>1993</v>
      </c>
      <c r="H1067" s="29" t="s">
        <v>1997</v>
      </c>
      <c r="I1067" s="31"/>
      <c r="J1067" s="28"/>
    </row>
    <row r="1068" spans="6:10" ht="15.75" x14ac:dyDescent="0.25">
      <c r="F1068" t="s">
        <v>249</v>
      </c>
      <c r="G1068" s="29" t="s">
        <v>1993</v>
      </c>
      <c r="H1068" s="29" t="s">
        <v>2000</v>
      </c>
      <c r="I1068" s="31"/>
      <c r="J1068" s="28"/>
    </row>
    <row r="1069" spans="6:10" ht="15.75" x14ac:dyDescent="0.25">
      <c r="F1069" t="s">
        <v>249</v>
      </c>
      <c r="G1069" s="29" t="s">
        <v>1993</v>
      </c>
      <c r="H1069" s="29" t="s">
        <v>2002</v>
      </c>
      <c r="I1069" s="31"/>
      <c r="J1069" s="28"/>
    </row>
    <row r="1070" spans="6:10" ht="15.75" x14ac:dyDescent="0.25">
      <c r="F1070" t="s">
        <v>249</v>
      </c>
      <c r="G1070" s="29" t="s">
        <v>1993</v>
      </c>
      <c r="H1070" s="29" t="s">
        <v>2004</v>
      </c>
      <c r="I1070" s="31"/>
      <c r="J1070" s="28"/>
    </row>
    <row r="1071" spans="6:10" ht="15.75" x14ac:dyDescent="0.25">
      <c r="F1071" t="s">
        <v>249</v>
      </c>
      <c r="G1071" s="29" t="s">
        <v>1993</v>
      </c>
      <c r="H1071" s="29" t="s">
        <v>2006</v>
      </c>
      <c r="I1071" s="31"/>
      <c r="J1071" s="28"/>
    </row>
    <row r="1072" spans="6:10" ht="15.75" x14ac:dyDescent="0.25">
      <c r="F1072" t="s">
        <v>249</v>
      </c>
      <c r="G1072" s="29" t="s">
        <v>1993</v>
      </c>
      <c r="H1072" s="29" t="s">
        <v>2133</v>
      </c>
      <c r="I1072" s="31"/>
      <c r="J1072" s="28"/>
    </row>
    <row r="1073" spans="6:10" ht="15.75" x14ac:dyDescent="0.25">
      <c r="F1073" t="s">
        <v>249</v>
      </c>
      <c r="G1073" s="29" t="s">
        <v>1993</v>
      </c>
      <c r="H1073" s="29" t="s">
        <v>2137</v>
      </c>
      <c r="I1073" s="31"/>
      <c r="J1073" s="28"/>
    </row>
    <row r="1074" spans="6:10" ht="15.75" x14ac:dyDescent="0.25">
      <c r="F1074" t="s">
        <v>249</v>
      </c>
      <c r="G1074" s="29" t="s">
        <v>1993</v>
      </c>
      <c r="H1074" s="29" t="s">
        <v>2015</v>
      </c>
      <c r="I1074" s="31"/>
      <c r="J1074" s="28"/>
    </row>
    <row r="1075" spans="6:10" ht="15.75" x14ac:dyDescent="0.25">
      <c r="F1075" t="s">
        <v>249</v>
      </c>
      <c r="G1075" s="29" t="s">
        <v>1993</v>
      </c>
      <c r="H1075" s="29" t="s">
        <v>2017</v>
      </c>
      <c r="I1075" s="31"/>
      <c r="J1075" s="28"/>
    </row>
    <row r="1076" spans="6:10" ht="15.75" x14ac:dyDescent="0.25">
      <c r="F1076" t="s">
        <v>249</v>
      </c>
      <c r="G1076" s="29" t="s">
        <v>1993</v>
      </c>
      <c r="H1076" s="29" t="s">
        <v>2019</v>
      </c>
      <c r="I1076" s="31"/>
      <c r="J1076" s="28"/>
    </row>
    <row r="1077" spans="6:10" ht="15.75" x14ac:dyDescent="0.25">
      <c r="F1077" t="s">
        <v>249</v>
      </c>
      <c r="G1077" s="29" t="s">
        <v>1993</v>
      </c>
      <c r="H1077" s="29" t="s">
        <v>2021</v>
      </c>
      <c r="I1077" s="31"/>
      <c r="J1077" s="28"/>
    </row>
    <row r="1078" spans="6:10" ht="15.75" x14ac:dyDescent="0.25">
      <c r="F1078" t="s">
        <v>249</v>
      </c>
      <c r="G1078" s="29" t="s">
        <v>1993</v>
      </c>
      <c r="H1078" s="29" t="s">
        <v>2030</v>
      </c>
      <c r="I1078" s="31"/>
      <c r="J1078" s="28"/>
    </row>
    <row r="1079" spans="6:10" ht="15.75" x14ac:dyDescent="0.25">
      <c r="F1079" t="s">
        <v>249</v>
      </c>
      <c r="G1079" s="29" t="s">
        <v>1993</v>
      </c>
      <c r="H1079" s="29" t="s">
        <v>2032</v>
      </c>
      <c r="I1079" s="31"/>
      <c r="J1079" s="28"/>
    </row>
    <row r="1080" spans="6:10" ht="15.75" x14ac:dyDescent="0.25">
      <c r="F1080" t="s">
        <v>249</v>
      </c>
      <c r="G1080" s="29" t="s">
        <v>1993</v>
      </c>
      <c r="H1080" s="29" t="s">
        <v>2034</v>
      </c>
      <c r="I1080" s="31"/>
      <c r="J1080" s="28"/>
    </row>
    <row r="1081" spans="6:10" ht="15.75" x14ac:dyDescent="0.25">
      <c r="F1081" t="s">
        <v>249</v>
      </c>
      <c r="G1081" s="29" t="s">
        <v>1993</v>
      </c>
      <c r="H1081" s="29" t="s">
        <v>2036</v>
      </c>
      <c r="I1081" s="31"/>
      <c r="J1081" s="28"/>
    </row>
    <row r="1082" spans="6:10" ht="15.75" x14ac:dyDescent="0.25">
      <c r="F1082" t="s">
        <v>249</v>
      </c>
      <c r="G1082" s="29" t="s">
        <v>1993</v>
      </c>
      <c r="H1082" s="29" t="s">
        <v>2038</v>
      </c>
      <c r="I1082" s="31"/>
      <c r="J1082" s="28"/>
    </row>
    <row r="1083" spans="6:10" ht="15.75" x14ac:dyDescent="0.25">
      <c r="F1083" t="s">
        <v>249</v>
      </c>
      <c r="G1083" s="29" t="s">
        <v>1993</v>
      </c>
      <c r="H1083" s="29" t="s">
        <v>2040</v>
      </c>
      <c r="I1083" s="31"/>
      <c r="J1083" s="28"/>
    </row>
    <row r="1084" spans="6:10" ht="15.75" x14ac:dyDescent="0.25">
      <c r="F1084" t="s">
        <v>249</v>
      </c>
      <c r="G1084" s="29" t="s">
        <v>1993</v>
      </c>
      <c r="H1084" s="29" t="s">
        <v>2043</v>
      </c>
      <c r="I1084" s="31"/>
      <c r="J1084" s="28"/>
    </row>
    <row r="1085" spans="6:10" ht="15.75" x14ac:dyDescent="0.25">
      <c r="F1085" t="s">
        <v>249</v>
      </c>
      <c r="G1085" s="29" t="s">
        <v>1993</v>
      </c>
      <c r="H1085" s="29" t="s">
        <v>2059</v>
      </c>
      <c r="I1085" s="31"/>
      <c r="J1085" s="28"/>
    </row>
    <row r="1086" spans="6:10" ht="15.75" x14ac:dyDescent="0.25">
      <c r="F1086" t="s">
        <v>249</v>
      </c>
      <c r="G1086" s="29" t="s">
        <v>1993</v>
      </c>
      <c r="H1086" s="29" t="s">
        <v>2061</v>
      </c>
      <c r="I1086" s="31"/>
      <c r="J1086" s="28"/>
    </row>
    <row r="1087" spans="6:10" ht="15.75" x14ac:dyDescent="0.25">
      <c r="F1087" t="s">
        <v>249</v>
      </c>
      <c r="G1087" s="29" t="s">
        <v>1993</v>
      </c>
      <c r="H1087" s="29" t="s">
        <v>2063</v>
      </c>
      <c r="I1087" s="31"/>
      <c r="J1087" s="28"/>
    </row>
    <row r="1088" spans="6:10" ht="15.75" x14ac:dyDescent="0.25">
      <c r="F1088" t="s">
        <v>249</v>
      </c>
      <c r="G1088" s="29" t="s">
        <v>1993</v>
      </c>
      <c r="H1088" s="29" t="s">
        <v>2067</v>
      </c>
      <c r="I1088" s="31"/>
      <c r="J1088" s="28"/>
    </row>
    <row r="1089" spans="6:10" ht="15.75" x14ac:dyDescent="0.25">
      <c r="F1089" t="s">
        <v>249</v>
      </c>
      <c r="G1089" s="29" t="s">
        <v>1993</v>
      </c>
      <c r="H1089" s="29" t="s">
        <v>2069</v>
      </c>
      <c r="I1089" s="31"/>
      <c r="J1089" s="28"/>
    </row>
    <row r="1090" spans="6:10" ht="15.75" x14ac:dyDescent="0.25">
      <c r="F1090" t="s">
        <v>249</v>
      </c>
      <c r="G1090" s="29" t="s">
        <v>1993</v>
      </c>
      <c r="H1090" s="29" t="s">
        <v>2071</v>
      </c>
      <c r="I1090" s="31"/>
      <c r="J1090" s="28"/>
    </row>
    <row r="1091" spans="6:10" ht="15.75" x14ac:dyDescent="0.25">
      <c r="F1091" t="s">
        <v>249</v>
      </c>
      <c r="G1091" s="29" t="s">
        <v>1993</v>
      </c>
      <c r="H1091" s="29" t="s">
        <v>2073</v>
      </c>
      <c r="I1091" s="31"/>
      <c r="J1091" s="28"/>
    </row>
    <row r="1092" spans="6:10" ht="15.75" x14ac:dyDescent="0.25">
      <c r="F1092" t="s">
        <v>249</v>
      </c>
      <c r="G1092" s="29" t="s">
        <v>1993</v>
      </c>
      <c r="H1092" s="29" t="s">
        <v>2075</v>
      </c>
      <c r="I1092" s="31"/>
      <c r="J1092" s="28"/>
    </row>
    <row r="1093" spans="6:10" ht="15.75" x14ac:dyDescent="0.25">
      <c r="F1093" t="s">
        <v>249</v>
      </c>
      <c r="G1093" s="29" t="s">
        <v>1993</v>
      </c>
      <c r="H1093" s="29" t="s">
        <v>2077</v>
      </c>
      <c r="I1093" s="31"/>
      <c r="J1093" s="28"/>
    </row>
    <row r="1094" spans="6:10" ht="15.75" x14ac:dyDescent="0.25">
      <c r="F1094" t="s">
        <v>249</v>
      </c>
      <c r="G1094" s="29" t="s">
        <v>1993</v>
      </c>
      <c r="H1094" s="29" t="s">
        <v>2079</v>
      </c>
      <c r="I1094" s="31"/>
      <c r="J1094" s="28"/>
    </row>
    <row r="1095" spans="6:10" ht="15.75" x14ac:dyDescent="0.25">
      <c r="F1095" t="s">
        <v>249</v>
      </c>
      <c r="G1095" s="29" t="s">
        <v>1993</v>
      </c>
      <c r="H1095" s="29" t="s">
        <v>2082</v>
      </c>
      <c r="I1095" s="31"/>
      <c r="J1095" s="28"/>
    </row>
    <row r="1096" spans="6:10" ht="15.75" x14ac:dyDescent="0.25">
      <c r="F1096" t="s">
        <v>249</v>
      </c>
      <c r="G1096" s="29" t="s">
        <v>1993</v>
      </c>
      <c r="H1096" s="29" t="s">
        <v>2084</v>
      </c>
      <c r="I1096" s="31"/>
      <c r="J1096" s="28"/>
    </row>
    <row r="1097" spans="6:10" ht="15.75" x14ac:dyDescent="0.25">
      <c r="F1097" t="s">
        <v>249</v>
      </c>
      <c r="G1097" s="29" t="s">
        <v>1993</v>
      </c>
      <c r="H1097" s="29" t="s">
        <v>2089</v>
      </c>
      <c r="I1097" s="31"/>
      <c r="J1097" s="28"/>
    </row>
    <row r="1098" spans="6:10" ht="15.75" x14ac:dyDescent="0.25">
      <c r="F1098" t="s">
        <v>249</v>
      </c>
      <c r="G1098" s="29" t="s">
        <v>1993</v>
      </c>
      <c r="H1098" s="29" t="s">
        <v>2119</v>
      </c>
      <c r="I1098" s="31"/>
      <c r="J1098" s="28"/>
    </row>
    <row r="1099" spans="6:10" ht="15.75" x14ac:dyDescent="0.25">
      <c r="F1099" t="s">
        <v>249</v>
      </c>
      <c r="G1099" s="29" t="s">
        <v>1993</v>
      </c>
      <c r="H1099" s="29" t="s">
        <v>2122</v>
      </c>
      <c r="I1099" s="31"/>
      <c r="J1099" s="28"/>
    </row>
    <row r="1100" spans="6:10" ht="15.75" x14ac:dyDescent="0.25">
      <c r="F1100" t="s">
        <v>249</v>
      </c>
      <c r="G1100" s="29" t="s">
        <v>1993</v>
      </c>
      <c r="H1100" s="29" t="s">
        <v>2124</v>
      </c>
      <c r="I1100" s="31"/>
      <c r="J1100" s="28"/>
    </row>
    <row r="1101" spans="6:10" ht="15.75" x14ac:dyDescent="0.25">
      <c r="F1101" t="s">
        <v>249</v>
      </c>
      <c r="G1101" s="29" t="s">
        <v>1993</v>
      </c>
      <c r="H1101" s="29" t="s">
        <v>2129</v>
      </c>
      <c r="I1101" s="31"/>
      <c r="J1101" s="28"/>
    </row>
    <row r="1102" spans="6:10" ht="15.75" x14ac:dyDescent="0.25">
      <c r="F1102" t="s">
        <v>249</v>
      </c>
      <c r="G1102" s="29" t="s">
        <v>1993</v>
      </c>
      <c r="H1102" s="29" t="s">
        <v>2135</v>
      </c>
      <c r="I1102" s="31"/>
      <c r="J1102" s="28"/>
    </row>
    <row r="1103" spans="6:10" ht="15.75" x14ac:dyDescent="0.25">
      <c r="F1103" t="s">
        <v>249</v>
      </c>
      <c r="G1103" s="29" t="s">
        <v>1993</v>
      </c>
      <c r="H1103" s="29" t="s">
        <v>2140</v>
      </c>
      <c r="I1103" s="31"/>
      <c r="J1103" s="28"/>
    </row>
    <row r="1104" spans="6:10" ht="15.75" x14ac:dyDescent="0.25">
      <c r="F1104" t="s">
        <v>249</v>
      </c>
      <c r="G1104" s="29" t="s">
        <v>1994</v>
      </c>
      <c r="H1104" s="29" t="s">
        <v>43</v>
      </c>
      <c r="I1104" s="31"/>
      <c r="J1104" s="28"/>
    </row>
    <row r="1105" spans="6:10" ht="15.75" x14ac:dyDescent="0.25">
      <c r="F1105" t="s">
        <v>249</v>
      </c>
      <c r="G1105" s="29" t="s">
        <v>1994</v>
      </c>
      <c r="H1105" s="29" t="s">
        <v>1953</v>
      </c>
      <c r="I1105" s="31"/>
      <c r="J1105" s="28"/>
    </row>
    <row r="1106" spans="6:10" ht="15.75" x14ac:dyDescent="0.25">
      <c r="F1106" t="s">
        <v>249</v>
      </c>
      <c r="G1106" s="29" t="s">
        <v>1994</v>
      </c>
      <c r="H1106" s="29" t="s">
        <v>1726</v>
      </c>
      <c r="I1106" s="31"/>
      <c r="J1106" s="28"/>
    </row>
    <row r="1107" spans="6:10" ht="15.75" x14ac:dyDescent="0.25">
      <c r="F1107" t="s">
        <v>249</v>
      </c>
      <c r="G1107" s="29" t="s">
        <v>1994</v>
      </c>
      <c r="H1107" s="29" t="s">
        <v>1723</v>
      </c>
      <c r="I1107" s="31"/>
      <c r="J1107" s="28"/>
    </row>
    <row r="1108" spans="6:10" ht="15.75" x14ac:dyDescent="0.25">
      <c r="F1108" t="s">
        <v>249</v>
      </c>
      <c r="G1108" s="29" t="s">
        <v>1994</v>
      </c>
      <c r="H1108" s="29" t="s">
        <v>2087</v>
      </c>
      <c r="I1108" s="31"/>
      <c r="J1108" s="28"/>
    </row>
    <row r="1109" spans="6:10" ht="15.75" x14ac:dyDescent="0.25">
      <c r="F1109" t="s">
        <v>249</v>
      </c>
      <c r="G1109" s="29" t="s">
        <v>1994</v>
      </c>
      <c r="H1109" s="29" t="s">
        <v>1830</v>
      </c>
      <c r="I1109" s="31"/>
      <c r="J1109" s="28"/>
    </row>
    <row r="1110" spans="6:10" ht="15.75" x14ac:dyDescent="0.25">
      <c r="F1110" t="s">
        <v>249</v>
      </c>
      <c r="G1110" s="29" t="s">
        <v>1994</v>
      </c>
      <c r="H1110" s="29" t="s">
        <v>1754</v>
      </c>
      <c r="I1110" s="31"/>
      <c r="J1110" s="28"/>
    </row>
    <row r="1111" spans="6:10" ht="15.75" x14ac:dyDescent="0.25">
      <c r="F1111" t="s">
        <v>249</v>
      </c>
      <c r="G1111" s="29" t="s">
        <v>1994</v>
      </c>
      <c r="H1111" s="29" t="s">
        <v>1901</v>
      </c>
      <c r="I1111" s="31"/>
      <c r="J1111" s="28"/>
    </row>
    <row r="1112" spans="6:10" ht="15.75" x14ac:dyDescent="0.25">
      <c r="F1112" t="s">
        <v>249</v>
      </c>
      <c r="G1112" s="29" t="s">
        <v>1994</v>
      </c>
      <c r="H1112" s="29" t="s">
        <v>2085</v>
      </c>
      <c r="I1112" s="31"/>
      <c r="J1112" s="28"/>
    </row>
    <row r="1113" spans="6:10" ht="15.75" x14ac:dyDescent="0.25">
      <c r="F1113" t="s">
        <v>249</v>
      </c>
      <c r="G1113" s="29" t="s">
        <v>1994</v>
      </c>
      <c r="H1113" s="29" t="s">
        <v>1951</v>
      </c>
      <c r="I1113" s="31"/>
      <c r="J1113" s="28"/>
    </row>
    <row r="1114" spans="6:10" ht="15.75" x14ac:dyDescent="0.25">
      <c r="F1114" t="s">
        <v>249</v>
      </c>
      <c r="G1114" s="29" t="s">
        <v>1994</v>
      </c>
      <c r="H1114" s="29" t="s">
        <v>2056</v>
      </c>
      <c r="I1114" s="31"/>
      <c r="J1114" s="28"/>
    </row>
    <row r="1115" spans="6:10" ht="15.75" x14ac:dyDescent="0.25">
      <c r="F1115" t="s">
        <v>249</v>
      </c>
      <c r="G1115" s="29" t="s">
        <v>1994</v>
      </c>
      <c r="H1115" s="29" t="s">
        <v>2131</v>
      </c>
      <c r="I1115" s="31"/>
      <c r="J1115" s="28"/>
    </row>
    <row r="1116" spans="6:10" ht="15.75" x14ac:dyDescent="0.25">
      <c r="F1116" t="s">
        <v>249</v>
      </c>
      <c r="G1116" s="29" t="s">
        <v>1994</v>
      </c>
      <c r="H1116" s="29" t="s">
        <v>2065</v>
      </c>
      <c r="I1116" s="31"/>
      <c r="J1116" s="28"/>
    </row>
    <row r="1117" spans="6:10" ht="15.75" x14ac:dyDescent="0.25">
      <c r="F1117" t="s">
        <v>249</v>
      </c>
      <c r="G1117" s="29" t="s">
        <v>1994</v>
      </c>
      <c r="H1117" s="29" t="s">
        <v>2090</v>
      </c>
      <c r="I1117" s="31"/>
      <c r="J1117" s="28"/>
    </row>
    <row r="1118" spans="6:10" ht="15.75" x14ac:dyDescent="0.25">
      <c r="F1118" t="s">
        <v>249</v>
      </c>
      <c r="G1118" s="29" t="s">
        <v>1994</v>
      </c>
      <c r="H1118" s="29" t="s">
        <v>1960</v>
      </c>
      <c r="I1118" s="31"/>
      <c r="J1118" s="28"/>
    </row>
    <row r="1119" spans="6:10" ht="15.75" x14ac:dyDescent="0.25">
      <c r="F1119" t="s">
        <v>249</v>
      </c>
      <c r="G1119" s="29" t="s">
        <v>1994</v>
      </c>
      <c r="H1119" s="29" t="s">
        <v>2028</v>
      </c>
      <c r="I1119" s="31"/>
      <c r="J1119" s="28"/>
    </row>
    <row r="1120" spans="6:10" ht="15.75" x14ac:dyDescent="0.25">
      <c r="F1120" t="s">
        <v>249</v>
      </c>
      <c r="G1120" s="29" t="s">
        <v>1994</v>
      </c>
      <c r="H1120" s="29" t="s">
        <v>1963</v>
      </c>
      <c r="I1120" s="31"/>
      <c r="J1120" s="28"/>
    </row>
    <row r="1121" spans="6:10" ht="15.75" x14ac:dyDescent="0.25">
      <c r="F1121" t="s">
        <v>249</v>
      </c>
      <c r="G1121" s="29" t="s">
        <v>1994</v>
      </c>
      <c r="H1121" s="29" t="s">
        <v>1965</v>
      </c>
      <c r="I1121" s="31"/>
      <c r="J1121" s="28"/>
    </row>
    <row r="1122" spans="6:10" ht="15.75" x14ac:dyDescent="0.25">
      <c r="F1122" t="s">
        <v>249</v>
      </c>
      <c r="G1122" s="29" t="s">
        <v>1994</v>
      </c>
      <c r="H1122" s="29" t="s">
        <v>1971</v>
      </c>
      <c r="I1122" s="31"/>
      <c r="J1122" s="28"/>
    </row>
    <row r="1123" spans="6:10" ht="15.75" x14ac:dyDescent="0.25">
      <c r="F1123" t="s">
        <v>249</v>
      </c>
      <c r="G1123" s="29" t="s">
        <v>1994</v>
      </c>
      <c r="H1123" s="29" t="s">
        <v>1975</v>
      </c>
      <c r="I1123" s="31"/>
      <c r="J1123" s="28"/>
    </row>
    <row r="1124" spans="6:10" ht="15.75" x14ac:dyDescent="0.25">
      <c r="F1124" t="s">
        <v>249</v>
      </c>
      <c r="G1124" s="29" t="s">
        <v>1994</v>
      </c>
      <c r="H1124" s="29" t="s">
        <v>2113</v>
      </c>
      <c r="I1124" s="31"/>
      <c r="J1124" s="28"/>
    </row>
    <row r="1125" spans="6:10" ht="15.75" x14ac:dyDescent="0.25">
      <c r="F1125" t="s">
        <v>249</v>
      </c>
      <c r="G1125" s="29" t="s">
        <v>1994</v>
      </c>
      <c r="H1125" s="29" t="s">
        <v>1980</v>
      </c>
      <c r="I1125" s="31"/>
      <c r="J1125" s="28"/>
    </row>
    <row r="1126" spans="6:10" ht="15.75" x14ac:dyDescent="0.25">
      <c r="F1126" t="s">
        <v>249</v>
      </c>
      <c r="G1126" s="29" t="s">
        <v>1994</v>
      </c>
      <c r="H1126" s="29" t="s">
        <v>1982</v>
      </c>
      <c r="I1126" s="31"/>
      <c r="J1126" s="28"/>
    </row>
    <row r="1127" spans="6:10" ht="15.75" x14ac:dyDescent="0.25">
      <c r="F1127" t="s">
        <v>249</v>
      </c>
      <c r="G1127" s="29" t="s">
        <v>1994</v>
      </c>
      <c r="H1127" s="29" t="s">
        <v>1987</v>
      </c>
      <c r="I1127" s="31"/>
      <c r="J1127" s="28"/>
    </row>
    <row r="1128" spans="6:10" ht="15.75" x14ac:dyDescent="0.25">
      <c r="F1128" t="s">
        <v>249</v>
      </c>
      <c r="G1128" s="29" t="s">
        <v>1994</v>
      </c>
      <c r="H1128" s="29" t="s">
        <v>1990</v>
      </c>
      <c r="I1128" s="31"/>
      <c r="J1128" s="28"/>
    </row>
    <row r="1129" spans="6:10" ht="15.75" x14ac:dyDescent="0.25">
      <c r="F1129" t="s">
        <v>249</v>
      </c>
      <c r="G1129" s="29" t="s">
        <v>1994</v>
      </c>
      <c r="H1129" s="29" t="s">
        <v>2115</v>
      </c>
      <c r="I1129" s="31"/>
      <c r="J1129" s="28"/>
    </row>
    <row r="1130" spans="6:10" ht="15.75" x14ac:dyDescent="0.25">
      <c r="F1130" t="s">
        <v>249</v>
      </c>
      <c r="G1130" s="29" t="s">
        <v>1994</v>
      </c>
      <c r="H1130" s="29" t="s">
        <v>1992</v>
      </c>
      <c r="I1130" s="31"/>
      <c r="J1130" s="28"/>
    </row>
    <row r="1131" spans="6:10" ht="15.75" x14ac:dyDescent="0.25">
      <c r="F1131" t="s">
        <v>249</v>
      </c>
      <c r="G1131" s="29" t="s">
        <v>1994</v>
      </c>
      <c r="H1131" s="29" t="s">
        <v>1997</v>
      </c>
      <c r="I1131" s="31"/>
      <c r="J1131" s="28"/>
    </row>
    <row r="1132" spans="6:10" ht="15.75" x14ac:dyDescent="0.25">
      <c r="F1132" t="s">
        <v>249</v>
      </c>
      <c r="G1132" s="29" t="s">
        <v>1994</v>
      </c>
      <c r="H1132" s="29" t="s">
        <v>2000</v>
      </c>
      <c r="I1132" s="31"/>
      <c r="J1132" s="28"/>
    </row>
    <row r="1133" spans="6:10" ht="15.75" x14ac:dyDescent="0.25">
      <c r="F1133" t="s">
        <v>249</v>
      </c>
      <c r="G1133" s="29" t="s">
        <v>1994</v>
      </c>
      <c r="H1133" s="29" t="s">
        <v>2002</v>
      </c>
      <c r="I1133" s="31"/>
      <c r="J1133" s="28"/>
    </row>
    <row r="1134" spans="6:10" ht="15.75" x14ac:dyDescent="0.25">
      <c r="F1134" t="s">
        <v>249</v>
      </c>
      <c r="G1134" s="29" t="s">
        <v>1994</v>
      </c>
      <c r="H1134" s="29" t="s">
        <v>2004</v>
      </c>
      <c r="I1134" s="31"/>
      <c r="J1134" s="28"/>
    </row>
    <row r="1135" spans="6:10" ht="15.75" x14ac:dyDescent="0.25">
      <c r="F1135" t="s">
        <v>249</v>
      </c>
      <c r="G1135" s="29" t="s">
        <v>1994</v>
      </c>
      <c r="H1135" s="29" t="s">
        <v>2006</v>
      </c>
      <c r="I1135" s="31"/>
      <c r="J1135" s="28"/>
    </row>
    <row r="1136" spans="6:10" ht="15.75" x14ac:dyDescent="0.25">
      <c r="F1136" t="s">
        <v>249</v>
      </c>
      <c r="G1136" s="29" t="s">
        <v>1994</v>
      </c>
      <c r="H1136" s="29" t="s">
        <v>2133</v>
      </c>
      <c r="I1136" s="31"/>
      <c r="J1136" s="28"/>
    </row>
    <row r="1137" spans="6:10" ht="15.75" x14ac:dyDescent="0.25">
      <c r="F1137" t="s">
        <v>249</v>
      </c>
      <c r="G1137" s="29" t="s">
        <v>1994</v>
      </c>
      <c r="H1137" s="29" t="s">
        <v>2137</v>
      </c>
      <c r="I1137" s="31"/>
      <c r="J1137" s="28"/>
    </row>
    <row r="1138" spans="6:10" ht="15.75" x14ac:dyDescent="0.25">
      <c r="F1138" t="s">
        <v>249</v>
      </c>
      <c r="G1138" s="29" t="s">
        <v>1994</v>
      </c>
      <c r="H1138" s="29" t="s">
        <v>2015</v>
      </c>
      <c r="I1138" s="31"/>
      <c r="J1138" s="28"/>
    </row>
    <row r="1139" spans="6:10" ht="15.75" x14ac:dyDescent="0.25">
      <c r="F1139" t="s">
        <v>249</v>
      </c>
      <c r="G1139" s="29" t="s">
        <v>1994</v>
      </c>
      <c r="H1139" s="29" t="s">
        <v>2017</v>
      </c>
      <c r="I1139" s="31"/>
      <c r="J1139" s="28"/>
    </row>
    <row r="1140" spans="6:10" ht="15.75" x14ac:dyDescent="0.25">
      <c r="F1140" t="s">
        <v>249</v>
      </c>
      <c r="G1140" s="29" t="s">
        <v>1994</v>
      </c>
      <c r="H1140" s="29" t="s">
        <v>2019</v>
      </c>
      <c r="I1140" s="31"/>
      <c r="J1140" s="28"/>
    </row>
    <row r="1141" spans="6:10" ht="15.75" x14ac:dyDescent="0.25">
      <c r="F1141" t="s">
        <v>249</v>
      </c>
      <c r="G1141" s="29" t="s">
        <v>1994</v>
      </c>
      <c r="H1141" s="29" t="s">
        <v>2021</v>
      </c>
      <c r="I1141" s="31"/>
      <c r="J1141" s="28"/>
    </row>
    <row r="1142" spans="6:10" ht="15.75" x14ac:dyDescent="0.25">
      <c r="F1142" t="s">
        <v>249</v>
      </c>
      <c r="G1142" s="29" t="s">
        <v>1994</v>
      </c>
      <c r="H1142" s="29" t="s">
        <v>2030</v>
      </c>
      <c r="I1142" s="31"/>
      <c r="J1142" s="28"/>
    </row>
    <row r="1143" spans="6:10" ht="15.75" x14ac:dyDescent="0.25">
      <c r="F1143" t="s">
        <v>249</v>
      </c>
      <c r="G1143" s="29" t="s">
        <v>1994</v>
      </c>
      <c r="H1143" s="29" t="s">
        <v>2032</v>
      </c>
      <c r="I1143" s="31"/>
      <c r="J1143" s="28"/>
    </row>
    <row r="1144" spans="6:10" ht="15.75" x14ac:dyDescent="0.25">
      <c r="F1144" t="s">
        <v>249</v>
      </c>
      <c r="G1144" s="29" t="s">
        <v>1994</v>
      </c>
      <c r="H1144" s="29" t="s">
        <v>2034</v>
      </c>
      <c r="I1144" s="31"/>
      <c r="J1144" s="28"/>
    </row>
    <row r="1145" spans="6:10" ht="15.75" x14ac:dyDescent="0.25">
      <c r="F1145" t="s">
        <v>249</v>
      </c>
      <c r="G1145" s="29" t="s">
        <v>1994</v>
      </c>
      <c r="H1145" s="29" t="s">
        <v>2036</v>
      </c>
      <c r="I1145" s="31"/>
      <c r="J1145" s="28"/>
    </row>
    <row r="1146" spans="6:10" ht="15.75" x14ac:dyDescent="0.25">
      <c r="F1146" t="s">
        <v>249</v>
      </c>
      <c r="G1146" s="29" t="s">
        <v>1994</v>
      </c>
      <c r="H1146" s="29" t="s">
        <v>2038</v>
      </c>
      <c r="I1146" s="31"/>
      <c r="J1146" s="28"/>
    </row>
    <row r="1147" spans="6:10" ht="15.75" x14ac:dyDescent="0.25">
      <c r="F1147" t="s">
        <v>249</v>
      </c>
      <c r="G1147" s="29" t="s">
        <v>1994</v>
      </c>
      <c r="H1147" s="29" t="s">
        <v>2040</v>
      </c>
      <c r="I1147" s="31"/>
      <c r="J1147" s="28"/>
    </row>
    <row r="1148" spans="6:10" ht="15.75" x14ac:dyDescent="0.25">
      <c r="F1148" t="s">
        <v>249</v>
      </c>
      <c r="G1148" s="29" t="s">
        <v>1994</v>
      </c>
      <c r="H1148" s="29" t="s">
        <v>2043</v>
      </c>
      <c r="I1148" s="31"/>
      <c r="J1148" s="28"/>
    </row>
    <row r="1149" spans="6:10" ht="15.75" x14ac:dyDescent="0.25">
      <c r="F1149" t="s">
        <v>249</v>
      </c>
      <c r="G1149" s="29" t="s">
        <v>1994</v>
      </c>
      <c r="H1149" s="29" t="s">
        <v>2059</v>
      </c>
      <c r="I1149" s="31"/>
      <c r="J1149" s="28"/>
    </row>
    <row r="1150" spans="6:10" ht="15.75" x14ac:dyDescent="0.25">
      <c r="F1150" t="s">
        <v>249</v>
      </c>
      <c r="G1150" s="29" t="s">
        <v>1994</v>
      </c>
      <c r="H1150" s="29" t="s">
        <v>2061</v>
      </c>
      <c r="I1150" s="31"/>
      <c r="J1150" s="28"/>
    </row>
    <row r="1151" spans="6:10" ht="15.75" x14ac:dyDescent="0.25">
      <c r="F1151" t="s">
        <v>249</v>
      </c>
      <c r="G1151" s="29" t="s">
        <v>1994</v>
      </c>
      <c r="H1151" s="29" t="s">
        <v>2063</v>
      </c>
      <c r="I1151" s="31"/>
      <c r="J1151" s="28"/>
    </row>
    <row r="1152" spans="6:10" ht="15.75" x14ac:dyDescent="0.25">
      <c r="F1152" t="s">
        <v>249</v>
      </c>
      <c r="G1152" s="29" t="s">
        <v>1994</v>
      </c>
      <c r="H1152" s="29" t="s">
        <v>2067</v>
      </c>
      <c r="I1152" s="31"/>
      <c r="J1152" s="28"/>
    </row>
    <row r="1153" spans="6:10" ht="15.75" x14ac:dyDescent="0.25">
      <c r="F1153" t="s">
        <v>249</v>
      </c>
      <c r="G1153" s="29" t="s">
        <v>1994</v>
      </c>
      <c r="H1153" s="29" t="s">
        <v>2069</v>
      </c>
      <c r="I1153" s="31"/>
      <c r="J1153" s="28"/>
    </row>
    <row r="1154" spans="6:10" ht="15.75" x14ac:dyDescent="0.25">
      <c r="F1154" t="s">
        <v>249</v>
      </c>
      <c r="G1154" s="29" t="s">
        <v>1994</v>
      </c>
      <c r="H1154" s="29" t="s">
        <v>2071</v>
      </c>
      <c r="I1154" s="31"/>
      <c r="J1154" s="28"/>
    </row>
    <row r="1155" spans="6:10" ht="15.75" x14ac:dyDescent="0.25">
      <c r="F1155" t="s">
        <v>249</v>
      </c>
      <c r="G1155" s="29" t="s">
        <v>1994</v>
      </c>
      <c r="H1155" s="29" t="s">
        <v>2073</v>
      </c>
      <c r="I1155" s="31"/>
      <c r="J1155" s="28"/>
    </row>
    <row r="1156" spans="6:10" ht="15.75" x14ac:dyDescent="0.25">
      <c r="F1156" t="s">
        <v>249</v>
      </c>
      <c r="G1156" s="29" t="s">
        <v>1994</v>
      </c>
      <c r="H1156" s="29" t="s">
        <v>2075</v>
      </c>
      <c r="I1156" s="31"/>
      <c r="J1156" s="28"/>
    </row>
    <row r="1157" spans="6:10" ht="15.75" x14ac:dyDescent="0.25">
      <c r="F1157" t="s">
        <v>249</v>
      </c>
      <c r="G1157" s="29" t="s">
        <v>1994</v>
      </c>
      <c r="H1157" s="29" t="s">
        <v>2077</v>
      </c>
      <c r="I1157" s="31"/>
      <c r="J1157" s="28"/>
    </row>
    <row r="1158" spans="6:10" ht="15.75" x14ac:dyDescent="0.25">
      <c r="F1158" t="s">
        <v>249</v>
      </c>
      <c r="G1158" s="29" t="s">
        <v>1994</v>
      </c>
      <c r="H1158" s="29" t="s">
        <v>2079</v>
      </c>
      <c r="I1158" s="31"/>
      <c r="J1158" s="28"/>
    </row>
    <row r="1159" spans="6:10" ht="15.75" x14ac:dyDescent="0.25">
      <c r="F1159" t="s">
        <v>249</v>
      </c>
      <c r="G1159" s="29" t="s">
        <v>1994</v>
      </c>
      <c r="H1159" s="29" t="s">
        <v>2082</v>
      </c>
      <c r="I1159" s="31"/>
      <c r="J1159" s="28"/>
    </row>
    <row r="1160" spans="6:10" ht="15.75" x14ac:dyDescent="0.25">
      <c r="F1160" t="s">
        <v>249</v>
      </c>
      <c r="G1160" s="29" t="s">
        <v>1994</v>
      </c>
      <c r="H1160" s="29" t="s">
        <v>2084</v>
      </c>
      <c r="I1160" s="31"/>
      <c r="J1160" s="28"/>
    </row>
    <row r="1161" spans="6:10" ht="15.75" x14ac:dyDescent="0.25">
      <c r="F1161" t="s">
        <v>249</v>
      </c>
      <c r="G1161" s="29" t="s">
        <v>1994</v>
      </c>
      <c r="H1161" s="29" t="s">
        <v>2089</v>
      </c>
      <c r="I1161" s="31"/>
      <c r="J1161" s="28"/>
    </row>
    <row r="1162" spans="6:10" ht="15.75" x14ac:dyDescent="0.25">
      <c r="F1162" t="s">
        <v>249</v>
      </c>
      <c r="G1162" s="29" t="s">
        <v>1994</v>
      </c>
      <c r="H1162" s="29" t="s">
        <v>2119</v>
      </c>
      <c r="I1162" s="31"/>
      <c r="J1162" s="28"/>
    </row>
    <row r="1163" spans="6:10" ht="15.75" x14ac:dyDescent="0.25">
      <c r="F1163" t="s">
        <v>249</v>
      </c>
      <c r="G1163" s="29" t="s">
        <v>1994</v>
      </c>
      <c r="H1163" s="29" t="s">
        <v>2122</v>
      </c>
      <c r="I1163" s="31"/>
      <c r="J1163" s="28"/>
    </row>
    <row r="1164" spans="6:10" ht="15.75" x14ac:dyDescent="0.25">
      <c r="F1164" t="s">
        <v>249</v>
      </c>
      <c r="G1164" s="29" t="s">
        <v>1994</v>
      </c>
      <c r="H1164" s="29" t="s">
        <v>2124</v>
      </c>
      <c r="I1164" s="31"/>
      <c r="J1164" s="28"/>
    </row>
    <row r="1165" spans="6:10" ht="15.75" x14ac:dyDescent="0.25">
      <c r="F1165" t="s">
        <v>249</v>
      </c>
      <c r="G1165" s="29" t="s">
        <v>1994</v>
      </c>
      <c r="H1165" s="29" t="s">
        <v>2129</v>
      </c>
      <c r="I1165" s="31"/>
      <c r="J1165" s="28"/>
    </row>
    <row r="1166" spans="6:10" ht="15.75" x14ac:dyDescent="0.25">
      <c r="F1166" t="s">
        <v>249</v>
      </c>
      <c r="G1166" s="29" t="s">
        <v>1994</v>
      </c>
      <c r="H1166" s="29" t="s">
        <v>2135</v>
      </c>
      <c r="I1166" s="31"/>
      <c r="J1166" s="28"/>
    </row>
    <row r="1167" spans="6:10" ht="15.75" x14ac:dyDescent="0.25">
      <c r="F1167" t="s">
        <v>249</v>
      </c>
      <c r="G1167" s="29" t="s">
        <v>1994</v>
      </c>
      <c r="H1167" s="29" t="s">
        <v>2140</v>
      </c>
      <c r="I1167" s="31"/>
      <c r="J1167" s="28"/>
    </row>
    <row r="1168" spans="6:10" ht="15.75" x14ac:dyDescent="0.25">
      <c r="F1168" t="s">
        <v>249</v>
      </c>
      <c r="G1168" s="29" t="s">
        <v>2142</v>
      </c>
      <c r="H1168" s="29" t="s">
        <v>43</v>
      </c>
      <c r="I1168" s="31"/>
      <c r="J1168" s="28"/>
    </row>
    <row r="1169" spans="6:10" ht="15.75" x14ac:dyDescent="0.25">
      <c r="F1169" t="s">
        <v>249</v>
      </c>
      <c r="G1169" s="29" t="s">
        <v>2142</v>
      </c>
      <c r="H1169" s="29" t="s">
        <v>1953</v>
      </c>
      <c r="I1169" s="31"/>
      <c r="J1169" s="28"/>
    </row>
    <row r="1170" spans="6:10" ht="15.75" x14ac:dyDescent="0.25">
      <c r="F1170" t="s">
        <v>249</v>
      </c>
      <c r="G1170" s="29" t="s">
        <v>2142</v>
      </c>
      <c r="H1170" s="29" t="s">
        <v>1726</v>
      </c>
      <c r="I1170" s="31"/>
      <c r="J1170" s="28"/>
    </row>
    <row r="1171" spans="6:10" ht="15.75" x14ac:dyDescent="0.25">
      <c r="F1171" t="s">
        <v>249</v>
      </c>
      <c r="G1171" s="29" t="s">
        <v>2142</v>
      </c>
      <c r="H1171" s="29" t="s">
        <v>1723</v>
      </c>
      <c r="I1171" s="31"/>
      <c r="J1171" s="28"/>
    </row>
    <row r="1172" spans="6:10" ht="15.75" x14ac:dyDescent="0.25">
      <c r="F1172" t="s">
        <v>249</v>
      </c>
      <c r="G1172" s="29" t="s">
        <v>2142</v>
      </c>
      <c r="H1172" s="29" t="s">
        <v>2087</v>
      </c>
      <c r="I1172" s="31"/>
      <c r="J1172" s="28"/>
    </row>
    <row r="1173" spans="6:10" ht="15.75" x14ac:dyDescent="0.25">
      <c r="F1173" t="s">
        <v>249</v>
      </c>
      <c r="G1173" s="29" t="s">
        <v>2142</v>
      </c>
      <c r="H1173" s="29" t="s">
        <v>1830</v>
      </c>
      <c r="I1173" s="31"/>
      <c r="J1173" s="28"/>
    </row>
    <row r="1174" spans="6:10" ht="15.75" x14ac:dyDescent="0.25">
      <c r="F1174" t="s">
        <v>249</v>
      </c>
      <c r="G1174" s="29" t="s">
        <v>2142</v>
      </c>
      <c r="H1174" s="29" t="s">
        <v>1754</v>
      </c>
      <c r="I1174" s="31"/>
      <c r="J1174" s="28"/>
    </row>
    <row r="1175" spans="6:10" ht="15.75" x14ac:dyDescent="0.25">
      <c r="F1175" t="s">
        <v>249</v>
      </c>
      <c r="G1175" s="29" t="s">
        <v>2142</v>
      </c>
      <c r="H1175" s="29" t="s">
        <v>1901</v>
      </c>
      <c r="I1175" s="31"/>
      <c r="J1175" s="28"/>
    </row>
    <row r="1176" spans="6:10" ht="15.75" x14ac:dyDescent="0.25">
      <c r="F1176" t="s">
        <v>249</v>
      </c>
      <c r="G1176" s="29" t="s">
        <v>2142</v>
      </c>
      <c r="H1176" s="29" t="s">
        <v>2085</v>
      </c>
      <c r="I1176" s="31"/>
      <c r="J1176" s="28"/>
    </row>
    <row r="1177" spans="6:10" ht="15.75" x14ac:dyDescent="0.25">
      <c r="F1177" t="s">
        <v>249</v>
      </c>
      <c r="G1177" s="29" t="s">
        <v>2142</v>
      </c>
      <c r="H1177" s="29" t="s">
        <v>1951</v>
      </c>
      <c r="I1177" s="31"/>
      <c r="J1177" s="28"/>
    </row>
    <row r="1178" spans="6:10" ht="15.75" x14ac:dyDescent="0.25">
      <c r="F1178" t="s">
        <v>249</v>
      </c>
      <c r="G1178" s="29" t="s">
        <v>2142</v>
      </c>
      <c r="H1178" s="29" t="s">
        <v>2056</v>
      </c>
      <c r="I1178" s="31"/>
      <c r="J1178" s="28"/>
    </row>
    <row r="1179" spans="6:10" ht="15.75" x14ac:dyDescent="0.25">
      <c r="F1179" t="s">
        <v>249</v>
      </c>
      <c r="G1179" s="29" t="s">
        <v>2142</v>
      </c>
      <c r="H1179" s="29" t="s">
        <v>2131</v>
      </c>
      <c r="I1179" s="31"/>
      <c r="J1179" s="28"/>
    </row>
    <row r="1180" spans="6:10" ht="15.75" x14ac:dyDescent="0.25">
      <c r="F1180" t="s">
        <v>249</v>
      </c>
      <c r="G1180" s="29" t="s">
        <v>2142</v>
      </c>
      <c r="H1180" s="29" t="s">
        <v>2065</v>
      </c>
      <c r="I1180" s="31"/>
      <c r="J1180" s="28"/>
    </row>
    <row r="1181" spans="6:10" ht="15.75" x14ac:dyDescent="0.25">
      <c r="F1181" t="s">
        <v>249</v>
      </c>
      <c r="G1181" s="29" t="s">
        <v>2142</v>
      </c>
      <c r="H1181" s="29" t="s">
        <v>2090</v>
      </c>
      <c r="I1181" s="31"/>
      <c r="J1181" s="28"/>
    </row>
    <row r="1182" spans="6:10" ht="15.75" x14ac:dyDescent="0.25">
      <c r="F1182" t="s">
        <v>249</v>
      </c>
      <c r="G1182" s="29" t="s">
        <v>2142</v>
      </c>
      <c r="H1182" s="29" t="s">
        <v>1960</v>
      </c>
      <c r="I1182" s="31"/>
      <c r="J1182" s="28"/>
    </row>
    <row r="1183" spans="6:10" ht="15.75" x14ac:dyDescent="0.25">
      <c r="F1183" t="s">
        <v>249</v>
      </c>
      <c r="G1183" s="29" t="s">
        <v>2142</v>
      </c>
      <c r="H1183" s="29" t="s">
        <v>2028</v>
      </c>
      <c r="I1183" s="31"/>
      <c r="J1183" s="28"/>
    </row>
    <row r="1184" spans="6:10" ht="15.75" x14ac:dyDescent="0.25">
      <c r="F1184" t="s">
        <v>249</v>
      </c>
      <c r="G1184" s="29" t="s">
        <v>2142</v>
      </c>
      <c r="H1184" s="29" t="s">
        <v>1963</v>
      </c>
      <c r="I1184" s="31"/>
      <c r="J1184" s="28"/>
    </row>
    <row r="1185" spans="6:10" ht="15.75" x14ac:dyDescent="0.25">
      <c r="F1185" t="s">
        <v>249</v>
      </c>
      <c r="G1185" s="29" t="s">
        <v>2142</v>
      </c>
      <c r="H1185" s="29" t="s">
        <v>1965</v>
      </c>
      <c r="I1185" s="31"/>
      <c r="J1185" s="28"/>
    </row>
    <row r="1186" spans="6:10" ht="15.75" x14ac:dyDescent="0.25">
      <c r="F1186" t="s">
        <v>249</v>
      </c>
      <c r="G1186" s="29" t="s">
        <v>2142</v>
      </c>
      <c r="H1186" s="29" t="s">
        <v>1971</v>
      </c>
      <c r="I1186" s="31"/>
      <c r="J1186" s="28"/>
    </row>
    <row r="1187" spans="6:10" ht="15.75" x14ac:dyDescent="0.25">
      <c r="F1187" t="s">
        <v>249</v>
      </c>
      <c r="G1187" s="29" t="s">
        <v>2142</v>
      </c>
      <c r="H1187" s="29" t="s">
        <v>1975</v>
      </c>
      <c r="I1187" s="31"/>
      <c r="J1187" s="28"/>
    </row>
    <row r="1188" spans="6:10" ht="15.75" x14ac:dyDescent="0.25">
      <c r="F1188" t="s">
        <v>249</v>
      </c>
      <c r="G1188" s="29" t="s">
        <v>2142</v>
      </c>
      <c r="H1188" s="29" t="s">
        <v>2113</v>
      </c>
      <c r="I1188" s="31"/>
      <c r="J1188" s="28"/>
    </row>
    <row r="1189" spans="6:10" ht="15.75" x14ac:dyDescent="0.25">
      <c r="F1189" t="s">
        <v>249</v>
      </c>
      <c r="G1189" s="29" t="s">
        <v>2142</v>
      </c>
      <c r="H1189" s="29" t="s">
        <v>1980</v>
      </c>
      <c r="I1189" s="31"/>
      <c r="J1189" s="28"/>
    </row>
    <row r="1190" spans="6:10" ht="15.75" x14ac:dyDescent="0.25">
      <c r="F1190" t="s">
        <v>249</v>
      </c>
      <c r="G1190" s="29" t="s">
        <v>2142</v>
      </c>
      <c r="H1190" s="29" t="s">
        <v>1982</v>
      </c>
      <c r="I1190" s="31"/>
      <c r="J1190" s="28"/>
    </row>
    <row r="1191" spans="6:10" ht="15.75" x14ac:dyDescent="0.25">
      <c r="F1191" t="s">
        <v>249</v>
      </c>
      <c r="G1191" s="29" t="s">
        <v>2142</v>
      </c>
      <c r="H1191" s="29" t="s">
        <v>1987</v>
      </c>
      <c r="I1191" s="31"/>
      <c r="J1191" s="28"/>
    </row>
    <row r="1192" spans="6:10" ht="15.75" x14ac:dyDescent="0.25">
      <c r="F1192" t="s">
        <v>249</v>
      </c>
      <c r="G1192" s="29" t="s">
        <v>2142</v>
      </c>
      <c r="H1192" s="29" t="s">
        <v>1990</v>
      </c>
      <c r="I1192" s="31"/>
      <c r="J1192" s="28"/>
    </row>
    <row r="1193" spans="6:10" ht="15.75" x14ac:dyDescent="0.25">
      <c r="F1193" t="s">
        <v>249</v>
      </c>
      <c r="G1193" s="29" t="s">
        <v>2142</v>
      </c>
      <c r="H1193" s="29" t="s">
        <v>2115</v>
      </c>
      <c r="I1193" s="31"/>
      <c r="J1193" s="28"/>
    </row>
    <row r="1194" spans="6:10" ht="15.75" x14ac:dyDescent="0.25">
      <c r="F1194" t="s">
        <v>249</v>
      </c>
      <c r="G1194" s="29" t="s">
        <v>2142</v>
      </c>
      <c r="H1194" s="29" t="s">
        <v>1992</v>
      </c>
      <c r="I1194" s="31"/>
      <c r="J1194" s="28"/>
    </row>
    <row r="1195" spans="6:10" ht="15.75" x14ac:dyDescent="0.25">
      <c r="F1195" t="s">
        <v>249</v>
      </c>
      <c r="G1195" s="29" t="s">
        <v>2142</v>
      </c>
      <c r="H1195" s="29" t="s">
        <v>1997</v>
      </c>
      <c r="I1195" s="31"/>
      <c r="J1195" s="28"/>
    </row>
    <row r="1196" spans="6:10" ht="15.75" x14ac:dyDescent="0.25">
      <c r="F1196" t="s">
        <v>249</v>
      </c>
      <c r="G1196" s="29" t="s">
        <v>2142</v>
      </c>
      <c r="H1196" s="29" t="s">
        <v>2000</v>
      </c>
      <c r="I1196" s="31"/>
      <c r="J1196" s="28"/>
    </row>
    <row r="1197" spans="6:10" ht="15.75" x14ac:dyDescent="0.25">
      <c r="F1197" t="s">
        <v>249</v>
      </c>
      <c r="G1197" s="29" t="s">
        <v>2142</v>
      </c>
      <c r="H1197" s="29" t="s">
        <v>2002</v>
      </c>
      <c r="I1197" s="31"/>
      <c r="J1197" s="28"/>
    </row>
    <row r="1198" spans="6:10" ht="15.75" x14ac:dyDescent="0.25">
      <c r="F1198" t="s">
        <v>249</v>
      </c>
      <c r="G1198" s="29" t="s">
        <v>2142</v>
      </c>
      <c r="H1198" s="29" t="s">
        <v>2004</v>
      </c>
      <c r="I1198" s="31"/>
      <c r="J1198" s="28"/>
    </row>
    <row r="1199" spans="6:10" ht="15.75" x14ac:dyDescent="0.25">
      <c r="F1199" t="s">
        <v>249</v>
      </c>
      <c r="G1199" s="29" t="s">
        <v>2142</v>
      </c>
      <c r="H1199" s="29" t="s">
        <v>2006</v>
      </c>
      <c r="I1199" s="31"/>
      <c r="J1199" s="28"/>
    </row>
    <row r="1200" spans="6:10" ht="15.75" x14ac:dyDescent="0.25">
      <c r="F1200" t="s">
        <v>249</v>
      </c>
      <c r="G1200" s="29" t="s">
        <v>2142</v>
      </c>
      <c r="H1200" s="29" t="s">
        <v>2133</v>
      </c>
      <c r="I1200" s="31"/>
      <c r="J1200" s="28"/>
    </row>
    <row r="1201" spans="6:10" ht="15.75" x14ac:dyDescent="0.25">
      <c r="F1201" t="s">
        <v>249</v>
      </c>
      <c r="G1201" s="29" t="s">
        <v>2142</v>
      </c>
      <c r="H1201" s="29" t="s">
        <v>2137</v>
      </c>
      <c r="I1201" s="31"/>
      <c r="J1201" s="28"/>
    </row>
    <row r="1202" spans="6:10" ht="15.75" x14ac:dyDescent="0.25">
      <c r="F1202" t="s">
        <v>249</v>
      </c>
      <c r="G1202" s="29" t="s">
        <v>2142</v>
      </c>
      <c r="H1202" s="29" t="s">
        <v>2015</v>
      </c>
      <c r="I1202" s="31"/>
      <c r="J1202" s="28"/>
    </row>
    <row r="1203" spans="6:10" ht="15.75" x14ac:dyDescent="0.25">
      <c r="F1203" t="s">
        <v>249</v>
      </c>
      <c r="G1203" s="29" t="s">
        <v>2142</v>
      </c>
      <c r="H1203" s="29" t="s">
        <v>2017</v>
      </c>
      <c r="I1203" s="31"/>
      <c r="J1203" s="28"/>
    </row>
    <row r="1204" spans="6:10" ht="15.75" x14ac:dyDescent="0.25">
      <c r="F1204" t="s">
        <v>249</v>
      </c>
      <c r="G1204" s="29" t="s">
        <v>2142</v>
      </c>
      <c r="H1204" s="29" t="s">
        <v>2019</v>
      </c>
      <c r="I1204" s="31"/>
      <c r="J1204" s="28"/>
    </row>
    <row r="1205" spans="6:10" ht="15.75" x14ac:dyDescent="0.25">
      <c r="F1205" t="s">
        <v>249</v>
      </c>
      <c r="G1205" s="29" t="s">
        <v>2142</v>
      </c>
      <c r="H1205" s="29" t="s">
        <v>2021</v>
      </c>
      <c r="I1205" s="31"/>
      <c r="J1205" s="28"/>
    </row>
    <row r="1206" spans="6:10" ht="15.75" x14ac:dyDescent="0.25">
      <c r="F1206" t="s">
        <v>249</v>
      </c>
      <c r="G1206" s="29" t="s">
        <v>2142</v>
      </c>
      <c r="H1206" s="29" t="s">
        <v>2030</v>
      </c>
      <c r="I1206" s="31"/>
      <c r="J1206" s="28"/>
    </row>
    <row r="1207" spans="6:10" ht="15.75" x14ac:dyDescent="0.25">
      <c r="F1207" t="s">
        <v>249</v>
      </c>
      <c r="G1207" s="29" t="s">
        <v>2142</v>
      </c>
      <c r="H1207" s="29" t="s">
        <v>2032</v>
      </c>
      <c r="I1207" s="31"/>
      <c r="J1207" s="28"/>
    </row>
    <row r="1208" spans="6:10" ht="15.75" x14ac:dyDescent="0.25">
      <c r="F1208" t="s">
        <v>249</v>
      </c>
      <c r="G1208" s="29" t="s">
        <v>2142</v>
      </c>
      <c r="H1208" s="29" t="s">
        <v>2034</v>
      </c>
      <c r="I1208" s="31"/>
      <c r="J1208" s="28"/>
    </row>
    <row r="1209" spans="6:10" ht="15.75" x14ac:dyDescent="0.25">
      <c r="F1209" t="s">
        <v>249</v>
      </c>
      <c r="G1209" s="29" t="s">
        <v>2142</v>
      </c>
      <c r="H1209" s="29" t="s">
        <v>2036</v>
      </c>
      <c r="I1209" s="31"/>
      <c r="J1209" s="28"/>
    </row>
    <row r="1210" spans="6:10" ht="15.75" x14ac:dyDescent="0.25">
      <c r="F1210" t="s">
        <v>249</v>
      </c>
      <c r="G1210" s="29" t="s">
        <v>2142</v>
      </c>
      <c r="H1210" s="29" t="s">
        <v>2038</v>
      </c>
      <c r="I1210" s="31"/>
      <c r="J1210" s="28"/>
    </row>
    <row r="1211" spans="6:10" ht="15.75" x14ac:dyDescent="0.25">
      <c r="F1211" t="s">
        <v>249</v>
      </c>
      <c r="G1211" s="29" t="s">
        <v>2142</v>
      </c>
      <c r="H1211" s="29" t="s">
        <v>2040</v>
      </c>
      <c r="I1211" s="31"/>
      <c r="J1211" s="28"/>
    </row>
    <row r="1212" spans="6:10" ht="15.75" x14ac:dyDescent="0.25">
      <c r="F1212" t="s">
        <v>249</v>
      </c>
      <c r="G1212" s="29" t="s">
        <v>2142</v>
      </c>
      <c r="H1212" s="29" t="s">
        <v>2043</v>
      </c>
      <c r="I1212" s="31"/>
      <c r="J1212" s="28"/>
    </row>
    <row r="1213" spans="6:10" ht="15.75" x14ac:dyDescent="0.25">
      <c r="F1213" t="s">
        <v>249</v>
      </c>
      <c r="G1213" s="29" t="s">
        <v>2142</v>
      </c>
      <c r="H1213" s="29" t="s">
        <v>2059</v>
      </c>
      <c r="I1213" s="31"/>
      <c r="J1213" s="28"/>
    </row>
    <row r="1214" spans="6:10" ht="15.75" x14ac:dyDescent="0.25">
      <c r="F1214" t="s">
        <v>249</v>
      </c>
      <c r="G1214" s="29" t="s">
        <v>2142</v>
      </c>
      <c r="H1214" s="29" t="s">
        <v>2061</v>
      </c>
      <c r="I1214" s="31"/>
      <c r="J1214" s="28"/>
    </row>
    <row r="1215" spans="6:10" ht="15.75" x14ac:dyDescent="0.25">
      <c r="F1215" t="s">
        <v>249</v>
      </c>
      <c r="G1215" s="29" t="s">
        <v>2142</v>
      </c>
      <c r="H1215" s="29" t="s">
        <v>2063</v>
      </c>
      <c r="I1215" s="31"/>
      <c r="J1215" s="28"/>
    </row>
    <row r="1216" spans="6:10" ht="15.75" x14ac:dyDescent="0.25">
      <c r="F1216" t="s">
        <v>249</v>
      </c>
      <c r="G1216" s="29" t="s">
        <v>2142</v>
      </c>
      <c r="H1216" s="29" t="s">
        <v>2067</v>
      </c>
      <c r="I1216" s="31"/>
      <c r="J1216" s="28"/>
    </row>
    <row r="1217" spans="6:10" ht="15.75" x14ac:dyDescent="0.25">
      <c r="F1217" t="s">
        <v>249</v>
      </c>
      <c r="G1217" s="29" t="s">
        <v>2142</v>
      </c>
      <c r="H1217" s="29" t="s">
        <v>2069</v>
      </c>
      <c r="I1217" s="31"/>
      <c r="J1217" s="28"/>
    </row>
    <row r="1218" spans="6:10" ht="15.75" x14ac:dyDescent="0.25">
      <c r="F1218" t="s">
        <v>249</v>
      </c>
      <c r="G1218" s="29" t="s">
        <v>2142</v>
      </c>
      <c r="H1218" s="29" t="s">
        <v>2071</v>
      </c>
      <c r="I1218" s="31"/>
      <c r="J1218" s="28"/>
    </row>
    <row r="1219" spans="6:10" ht="15.75" x14ac:dyDescent="0.25">
      <c r="F1219" t="s">
        <v>249</v>
      </c>
      <c r="G1219" s="29" t="s">
        <v>2142</v>
      </c>
      <c r="H1219" s="29" t="s">
        <v>2073</v>
      </c>
      <c r="I1219" s="31"/>
      <c r="J1219" s="28"/>
    </row>
    <row r="1220" spans="6:10" ht="15.75" x14ac:dyDescent="0.25">
      <c r="F1220" t="s">
        <v>249</v>
      </c>
      <c r="G1220" s="29" t="s">
        <v>2142</v>
      </c>
      <c r="H1220" s="29" t="s">
        <v>2075</v>
      </c>
      <c r="I1220" s="31"/>
      <c r="J1220" s="28"/>
    </row>
    <row r="1221" spans="6:10" ht="15.75" x14ac:dyDescent="0.25">
      <c r="F1221" t="s">
        <v>249</v>
      </c>
      <c r="G1221" s="29" t="s">
        <v>2142</v>
      </c>
      <c r="H1221" s="29" t="s">
        <v>2077</v>
      </c>
      <c r="I1221" s="31"/>
      <c r="J1221" s="28"/>
    </row>
    <row r="1222" spans="6:10" ht="15.75" x14ac:dyDescent="0.25">
      <c r="F1222" t="s">
        <v>249</v>
      </c>
      <c r="G1222" s="29" t="s">
        <v>2142</v>
      </c>
      <c r="H1222" s="29" t="s">
        <v>2079</v>
      </c>
      <c r="I1222" s="31"/>
      <c r="J1222" s="28"/>
    </row>
    <row r="1223" spans="6:10" ht="15.75" x14ac:dyDescent="0.25">
      <c r="F1223" t="s">
        <v>249</v>
      </c>
      <c r="G1223" s="29" t="s">
        <v>2142</v>
      </c>
      <c r="H1223" s="29" t="s">
        <v>2082</v>
      </c>
      <c r="I1223" s="31"/>
      <c r="J1223" s="28"/>
    </row>
    <row r="1224" spans="6:10" ht="15.75" x14ac:dyDescent="0.25">
      <c r="F1224" t="s">
        <v>249</v>
      </c>
      <c r="G1224" s="29" t="s">
        <v>2142</v>
      </c>
      <c r="H1224" s="29" t="s">
        <v>2084</v>
      </c>
      <c r="I1224" s="31"/>
      <c r="J1224" s="28"/>
    </row>
    <row r="1225" spans="6:10" ht="15.75" x14ac:dyDescent="0.25">
      <c r="F1225" t="s">
        <v>249</v>
      </c>
      <c r="G1225" s="29" t="s">
        <v>2142</v>
      </c>
      <c r="H1225" s="29" t="s">
        <v>2089</v>
      </c>
      <c r="I1225" s="31"/>
      <c r="J1225" s="28"/>
    </row>
    <row r="1226" spans="6:10" ht="15.75" x14ac:dyDescent="0.25">
      <c r="F1226" t="s">
        <v>249</v>
      </c>
      <c r="G1226" s="29" t="s">
        <v>2142</v>
      </c>
      <c r="H1226" s="29" t="s">
        <v>2119</v>
      </c>
      <c r="I1226" s="31"/>
      <c r="J1226" s="28"/>
    </row>
    <row r="1227" spans="6:10" ht="15.75" x14ac:dyDescent="0.25">
      <c r="F1227" t="s">
        <v>249</v>
      </c>
      <c r="G1227" s="29" t="s">
        <v>2142</v>
      </c>
      <c r="H1227" s="29" t="s">
        <v>2122</v>
      </c>
      <c r="I1227" s="31"/>
      <c r="J1227" s="28"/>
    </row>
    <row r="1228" spans="6:10" ht="15.75" x14ac:dyDescent="0.25">
      <c r="F1228" t="s">
        <v>249</v>
      </c>
      <c r="G1228" s="29" t="s">
        <v>2142</v>
      </c>
      <c r="H1228" s="29" t="s">
        <v>2124</v>
      </c>
      <c r="I1228" s="31"/>
      <c r="J1228" s="28"/>
    </row>
    <row r="1229" spans="6:10" ht="15.75" x14ac:dyDescent="0.25">
      <c r="F1229" t="s">
        <v>249</v>
      </c>
      <c r="G1229" s="29" t="s">
        <v>2142</v>
      </c>
      <c r="H1229" s="29" t="s">
        <v>2129</v>
      </c>
      <c r="I1229" s="31"/>
      <c r="J1229" s="28"/>
    </row>
    <row r="1230" spans="6:10" ht="15.75" x14ac:dyDescent="0.25">
      <c r="F1230" t="s">
        <v>249</v>
      </c>
      <c r="G1230" s="29" t="s">
        <v>2142</v>
      </c>
      <c r="H1230" s="29" t="s">
        <v>2135</v>
      </c>
      <c r="I1230" s="31"/>
      <c r="J1230" s="28"/>
    </row>
    <row r="1231" spans="6:10" ht="15.75" x14ac:dyDescent="0.25">
      <c r="F1231" t="s">
        <v>249</v>
      </c>
      <c r="G1231" s="29" t="s">
        <v>2142</v>
      </c>
      <c r="H1231" s="29" t="s">
        <v>2140</v>
      </c>
      <c r="I1231" s="31"/>
      <c r="J1231" s="28"/>
    </row>
    <row r="1232" spans="6:10" ht="15.75" x14ac:dyDescent="0.25">
      <c r="F1232" t="s">
        <v>249</v>
      </c>
      <c r="G1232" s="29" t="s">
        <v>1995</v>
      </c>
      <c r="H1232" s="29" t="s">
        <v>43</v>
      </c>
      <c r="I1232" s="31"/>
      <c r="J1232" s="28"/>
    </row>
    <row r="1233" spans="6:10" ht="15.75" x14ac:dyDescent="0.25">
      <c r="F1233" t="s">
        <v>249</v>
      </c>
      <c r="G1233" s="29" t="s">
        <v>1995</v>
      </c>
      <c r="H1233" s="29" t="s">
        <v>1953</v>
      </c>
      <c r="I1233" s="31"/>
      <c r="J1233" s="28"/>
    </row>
    <row r="1234" spans="6:10" ht="15.75" x14ac:dyDescent="0.25">
      <c r="F1234" t="s">
        <v>249</v>
      </c>
      <c r="G1234" s="29" t="s">
        <v>1995</v>
      </c>
      <c r="H1234" s="29" t="s">
        <v>1726</v>
      </c>
      <c r="I1234" s="31"/>
      <c r="J1234" s="28"/>
    </row>
    <row r="1235" spans="6:10" ht="15.75" x14ac:dyDescent="0.25">
      <c r="F1235" t="s">
        <v>249</v>
      </c>
      <c r="G1235" s="29" t="s">
        <v>1995</v>
      </c>
      <c r="H1235" s="29" t="s">
        <v>1723</v>
      </c>
      <c r="I1235" s="31"/>
      <c r="J1235" s="28"/>
    </row>
    <row r="1236" spans="6:10" ht="15.75" x14ac:dyDescent="0.25">
      <c r="F1236" t="s">
        <v>249</v>
      </c>
      <c r="G1236" s="29" t="s">
        <v>1995</v>
      </c>
      <c r="H1236" s="29" t="s">
        <v>2087</v>
      </c>
      <c r="I1236" s="31"/>
      <c r="J1236" s="28"/>
    </row>
    <row r="1237" spans="6:10" ht="15.75" x14ac:dyDescent="0.25">
      <c r="F1237" t="s">
        <v>249</v>
      </c>
      <c r="G1237" s="29" t="s">
        <v>1995</v>
      </c>
      <c r="H1237" s="29" t="s">
        <v>1830</v>
      </c>
      <c r="I1237" s="31"/>
      <c r="J1237" s="28"/>
    </row>
    <row r="1238" spans="6:10" ht="15.75" x14ac:dyDescent="0.25">
      <c r="F1238" t="s">
        <v>249</v>
      </c>
      <c r="G1238" s="29" t="s">
        <v>1995</v>
      </c>
      <c r="H1238" s="29" t="s">
        <v>1754</v>
      </c>
      <c r="I1238" s="31"/>
      <c r="J1238" s="28"/>
    </row>
    <row r="1239" spans="6:10" ht="15.75" x14ac:dyDescent="0.25">
      <c r="F1239" t="s">
        <v>249</v>
      </c>
      <c r="G1239" s="29" t="s">
        <v>1995</v>
      </c>
      <c r="H1239" s="29" t="s">
        <v>1901</v>
      </c>
      <c r="I1239" s="31"/>
      <c r="J1239" s="28"/>
    </row>
    <row r="1240" spans="6:10" ht="15.75" x14ac:dyDescent="0.25">
      <c r="F1240" t="s">
        <v>249</v>
      </c>
      <c r="G1240" s="29" t="s">
        <v>1995</v>
      </c>
      <c r="H1240" s="29" t="s">
        <v>2085</v>
      </c>
      <c r="I1240" s="31"/>
      <c r="J1240" s="28"/>
    </row>
    <row r="1241" spans="6:10" ht="15.75" x14ac:dyDescent="0.25">
      <c r="F1241" t="s">
        <v>249</v>
      </c>
      <c r="G1241" s="29" t="s">
        <v>1995</v>
      </c>
      <c r="H1241" s="29" t="s">
        <v>1951</v>
      </c>
      <c r="I1241" s="31"/>
      <c r="J1241" s="28"/>
    </row>
    <row r="1242" spans="6:10" ht="15.75" x14ac:dyDescent="0.25">
      <c r="F1242" t="s">
        <v>249</v>
      </c>
      <c r="G1242" s="29" t="s">
        <v>1995</v>
      </c>
      <c r="H1242" s="29" t="s">
        <v>2056</v>
      </c>
      <c r="I1242" s="31"/>
      <c r="J1242" s="28"/>
    </row>
    <row r="1243" spans="6:10" ht="15.75" x14ac:dyDescent="0.25">
      <c r="F1243" t="s">
        <v>249</v>
      </c>
      <c r="G1243" s="29" t="s">
        <v>1995</v>
      </c>
      <c r="H1243" s="29" t="s">
        <v>2131</v>
      </c>
      <c r="I1243" s="31"/>
      <c r="J1243" s="28"/>
    </row>
    <row r="1244" spans="6:10" ht="15.75" x14ac:dyDescent="0.25">
      <c r="F1244" t="s">
        <v>249</v>
      </c>
      <c r="G1244" s="29" t="s">
        <v>1995</v>
      </c>
      <c r="H1244" s="29" t="s">
        <v>2065</v>
      </c>
      <c r="I1244" s="31"/>
      <c r="J1244" s="28"/>
    </row>
    <row r="1245" spans="6:10" ht="15.75" x14ac:dyDescent="0.25">
      <c r="F1245" t="s">
        <v>249</v>
      </c>
      <c r="G1245" s="29" t="s">
        <v>1995</v>
      </c>
      <c r="H1245" s="29" t="s">
        <v>2090</v>
      </c>
      <c r="I1245" s="31"/>
      <c r="J1245" s="28"/>
    </row>
    <row r="1246" spans="6:10" ht="15.75" x14ac:dyDescent="0.25">
      <c r="F1246" t="s">
        <v>249</v>
      </c>
      <c r="G1246" s="29" t="s">
        <v>1995</v>
      </c>
      <c r="H1246" s="29" t="s">
        <v>1960</v>
      </c>
      <c r="I1246" s="31"/>
      <c r="J1246" s="28"/>
    </row>
    <row r="1247" spans="6:10" ht="15.75" x14ac:dyDescent="0.25">
      <c r="F1247" t="s">
        <v>249</v>
      </c>
      <c r="G1247" s="29" t="s">
        <v>1995</v>
      </c>
      <c r="H1247" s="29" t="s">
        <v>2028</v>
      </c>
      <c r="I1247" s="31"/>
      <c r="J1247" s="28"/>
    </row>
    <row r="1248" spans="6:10" ht="15.75" x14ac:dyDescent="0.25">
      <c r="F1248" t="s">
        <v>249</v>
      </c>
      <c r="G1248" s="29" t="s">
        <v>1995</v>
      </c>
      <c r="H1248" s="29" t="s">
        <v>1963</v>
      </c>
      <c r="I1248" s="31"/>
      <c r="J1248" s="28"/>
    </row>
    <row r="1249" spans="6:10" ht="15.75" x14ac:dyDescent="0.25">
      <c r="F1249" t="s">
        <v>249</v>
      </c>
      <c r="G1249" s="29" t="s">
        <v>1995</v>
      </c>
      <c r="H1249" s="29" t="s">
        <v>1965</v>
      </c>
      <c r="I1249" s="31"/>
      <c r="J1249" s="28"/>
    </row>
    <row r="1250" spans="6:10" ht="15.75" x14ac:dyDescent="0.25">
      <c r="F1250" t="s">
        <v>249</v>
      </c>
      <c r="G1250" s="29" t="s">
        <v>1995</v>
      </c>
      <c r="H1250" s="29" t="s">
        <v>1971</v>
      </c>
      <c r="I1250" s="31"/>
      <c r="J1250" s="28"/>
    </row>
    <row r="1251" spans="6:10" ht="15.75" x14ac:dyDescent="0.25">
      <c r="F1251" t="s">
        <v>249</v>
      </c>
      <c r="G1251" s="29" t="s">
        <v>1995</v>
      </c>
      <c r="H1251" s="29" t="s">
        <v>1975</v>
      </c>
      <c r="I1251" s="31"/>
      <c r="J1251" s="28"/>
    </row>
    <row r="1252" spans="6:10" ht="15.75" x14ac:dyDescent="0.25">
      <c r="F1252" t="s">
        <v>249</v>
      </c>
      <c r="G1252" s="29" t="s">
        <v>1995</v>
      </c>
      <c r="H1252" s="29" t="s">
        <v>2113</v>
      </c>
      <c r="I1252" s="31"/>
      <c r="J1252" s="28"/>
    </row>
    <row r="1253" spans="6:10" ht="15.75" x14ac:dyDescent="0.25">
      <c r="F1253" t="s">
        <v>249</v>
      </c>
      <c r="G1253" s="29" t="s">
        <v>1995</v>
      </c>
      <c r="H1253" s="29" t="s">
        <v>1980</v>
      </c>
      <c r="I1253" s="31"/>
      <c r="J1253" s="28"/>
    </row>
    <row r="1254" spans="6:10" ht="15.75" x14ac:dyDescent="0.25">
      <c r="F1254" t="s">
        <v>249</v>
      </c>
      <c r="G1254" s="29" t="s">
        <v>1995</v>
      </c>
      <c r="H1254" s="29" t="s">
        <v>1982</v>
      </c>
      <c r="I1254" s="31"/>
      <c r="J1254" s="28"/>
    </row>
    <row r="1255" spans="6:10" ht="15.75" x14ac:dyDescent="0.25">
      <c r="F1255" t="s">
        <v>249</v>
      </c>
      <c r="G1255" s="29" t="s">
        <v>1995</v>
      </c>
      <c r="H1255" s="29" t="s">
        <v>1987</v>
      </c>
      <c r="I1255" s="31"/>
      <c r="J1255" s="28"/>
    </row>
    <row r="1256" spans="6:10" ht="15.75" x14ac:dyDescent="0.25">
      <c r="F1256" t="s">
        <v>249</v>
      </c>
      <c r="G1256" s="29" t="s">
        <v>1995</v>
      </c>
      <c r="H1256" s="29" t="s">
        <v>1990</v>
      </c>
      <c r="I1256" s="31"/>
      <c r="J1256" s="28"/>
    </row>
    <row r="1257" spans="6:10" ht="15.75" x14ac:dyDescent="0.25">
      <c r="F1257" t="s">
        <v>249</v>
      </c>
      <c r="G1257" s="29" t="s">
        <v>1995</v>
      </c>
      <c r="H1257" s="29" t="s">
        <v>2115</v>
      </c>
      <c r="I1257" s="31"/>
      <c r="J1257" s="28"/>
    </row>
    <row r="1258" spans="6:10" ht="15.75" x14ac:dyDescent="0.25">
      <c r="F1258" t="s">
        <v>249</v>
      </c>
      <c r="G1258" s="29" t="s">
        <v>1995</v>
      </c>
      <c r="H1258" s="29" t="s">
        <v>1992</v>
      </c>
      <c r="I1258" s="31"/>
      <c r="J1258" s="28"/>
    </row>
    <row r="1259" spans="6:10" ht="15.75" x14ac:dyDescent="0.25">
      <c r="F1259" t="s">
        <v>249</v>
      </c>
      <c r="G1259" s="29" t="s">
        <v>1995</v>
      </c>
      <c r="H1259" s="29" t="s">
        <v>1997</v>
      </c>
      <c r="I1259" s="31"/>
      <c r="J1259" s="28"/>
    </row>
    <row r="1260" spans="6:10" ht="15.75" x14ac:dyDescent="0.25">
      <c r="F1260" t="s">
        <v>249</v>
      </c>
      <c r="G1260" s="29" t="s">
        <v>1995</v>
      </c>
      <c r="H1260" s="29" t="s">
        <v>2000</v>
      </c>
      <c r="I1260" s="31"/>
      <c r="J1260" s="28"/>
    </row>
    <row r="1261" spans="6:10" ht="15.75" x14ac:dyDescent="0.25">
      <c r="F1261" t="s">
        <v>249</v>
      </c>
      <c r="G1261" s="29" t="s">
        <v>1995</v>
      </c>
      <c r="H1261" s="29" t="s">
        <v>2002</v>
      </c>
      <c r="I1261" s="31"/>
      <c r="J1261" s="28"/>
    </row>
    <row r="1262" spans="6:10" ht="15.75" x14ac:dyDescent="0.25">
      <c r="F1262" t="s">
        <v>249</v>
      </c>
      <c r="G1262" s="29" t="s">
        <v>1995</v>
      </c>
      <c r="H1262" s="29" t="s">
        <v>2004</v>
      </c>
      <c r="I1262" s="31"/>
      <c r="J1262" s="28"/>
    </row>
    <row r="1263" spans="6:10" ht="15.75" x14ac:dyDescent="0.25">
      <c r="F1263" t="s">
        <v>249</v>
      </c>
      <c r="G1263" s="29" t="s">
        <v>1995</v>
      </c>
      <c r="H1263" s="29" t="s">
        <v>2006</v>
      </c>
      <c r="I1263" s="31"/>
      <c r="J1263" s="28"/>
    </row>
    <row r="1264" spans="6:10" ht="15.75" x14ac:dyDescent="0.25">
      <c r="F1264" t="s">
        <v>249</v>
      </c>
      <c r="G1264" s="29" t="s">
        <v>1995</v>
      </c>
      <c r="H1264" s="29" t="s">
        <v>2133</v>
      </c>
      <c r="I1264" s="31"/>
      <c r="J1264" s="28"/>
    </row>
    <row r="1265" spans="6:10" ht="15.75" x14ac:dyDescent="0.25">
      <c r="F1265" t="s">
        <v>249</v>
      </c>
      <c r="G1265" s="29" t="s">
        <v>1995</v>
      </c>
      <c r="H1265" s="29" t="s">
        <v>2137</v>
      </c>
      <c r="I1265" s="31"/>
      <c r="J1265" s="28"/>
    </row>
    <row r="1266" spans="6:10" ht="15.75" x14ac:dyDescent="0.25">
      <c r="F1266" t="s">
        <v>249</v>
      </c>
      <c r="G1266" s="29" t="s">
        <v>1995</v>
      </c>
      <c r="H1266" s="29" t="s">
        <v>2015</v>
      </c>
      <c r="I1266" s="31"/>
      <c r="J1266" s="28"/>
    </row>
    <row r="1267" spans="6:10" ht="15.75" x14ac:dyDescent="0.25">
      <c r="F1267" t="s">
        <v>249</v>
      </c>
      <c r="G1267" s="29" t="s">
        <v>1995</v>
      </c>
      <c r="H1267" s="29" t="s">
        <v>2017</v>
      </c>
      <c r="I1267" s="31"/>
      <c r="J1267" s="28"/>
    </row>
    <row r="1268" spans="6:10" ht="15.75" x14ac:dyDescent="0.25">
      <c r="F1268" t="s">
        <v>249</v>
      </c>
      <c r="G1268" s="29" t="s">
        <v>1995</v>
      </c>
      <c r="H1268" s="29" t="s">
        <v>2019</v>
      </c>
      <c r="I1268" s="31"/>
      <c r="J1268" s="28"/>
    </row>
    <row r="1269" spans="6:10" ht="15.75" x14ac:dyDescent="0.25">
      <c r="F1269" t="s">
        <v>249</v>
      </c>
      <c r="G1269" s="29" t="s">
        <v>1995</v>
      </c>
      <c r="H1269" s="29" t="s">
        <v>2021</v>
      </c>
      <c r="I1269" s="31"/>
      <c r="J1269" s="28"/>
    </row>
    <row r="1270" spans="6:10" ht="15.75" x14ac:dyDescent="0.25">
      <c r="F1270" t="s">
        <v>249</v>
      </c>
      <c r="G1270" s="29" t="s">
        <v>1995</v>
      </c>
      <c r="H1270" s="29" t="s">
        <v>2030</v>
      </c>
      <c r="I1270" s="31"/>
      <c r="J1270" s="28"/>
    </row>
    <row r="1271" spans="6:10" ht="15.75" x14ac:dyDescent="0.25">
      <c r="F1271" t="s">
        <v>249</v>
      </c>
      <c r="G1271" s="29" t="s">
        <v>1995</v>
      </c>
      <c r="H1271" s="29" t="s">
        <v>2032</v>
      </c>
      <c r="I1271" s="31"/>
      <c r="J1271" s="28"/>
    </row>
    <row r="1272" spans="6:10" ht="15.75" x14ac:dyDescent="0.25">
      <c r="F1272" t="s">
        <v>249</v>
      </c>
      <c r="G1272" s="29" t="s">
        <v>1995</v>
      </c>
      <c r="H1272" s="29" t="s">
        <v>2034</v>
      </c>
      <c r="I1272" s="31"/>
      <c r="J1272" s="28"/>
    </row>
    <row r="1273" spans="6:10" ht="15.75" x14ac:dyDescent="0.25">
      <c r="F1273" t="s">
        <v>249</v>
      </c>
      <c r="G1273" s="29" t="s">
        <v>1995</v>
      </c>
      <c r="H1273" s="29" t="s">
        <v>2036</v>
      </c>
      <c r="I1273" s="31"/>
      <c r="J1273" s="28"/>
    </row>
    <row r="1274" spans="6:10" ht="15.75" x14ac:dyDescent="0.25">
      <c r="F1274" t="s">
        <v>249</v>
      </c>
      <c r="G1274" s="29" t="s">
        <v>1995</v>
      </c>
      <c r="H1274" s="29" t="s">
        <v>2038</v>
      </c>
      <c r="I1274" s="31"/>
      <c r="J1274" s="28"/>
    </row>
    <row r="1275" spans="6:10" ht="15.75" x14ac:dyDescent="0.25">
      <c r="F1275" t="s">
        <v>249</v>
      </c>
      <c r="G1275" s="29" t="s">
        <v>1995</v>
      </c>
      <c r="H1275" s="29" t="s">
        <v>2040</v>
      </c>
      <c r="I1275" s="31"/>
      <c r="J1275" s="28"/>
    </row>
    <row r="1276" spans="6:10" ht="15.75" x14ac:dyDescent="0.25">
      <c r="F1276" t="s">
        <v>249</v>
      </c>
      <c r="G1276" s="29" t="s">
        <v>1995</v>
      </c>
      <c r="H1276" s="29" t="s">
        <v>2043</v>
      </c>
      <c r="I1276" s="31"/>
      <c r="J1276" s="28"/>
    </row>
    <row r="1277" spans="6:10" ht="15.75" x14ac:dyDescent="0.25">
      <c r="F1277" t="s">
        <v>249</v>
      </c>
      <c r="G1277" s="29" t="s">
        <v>1995</v>
      </c>
      <c r="H1277" s="29" t="s">
        <v>2059</v>
      </c>
      <c r="I1277" s="31"/>
      <c r="J1277" s="28"/>
    </row>
    <row r="1278" spans="6:10" ht="15.75" x14ac:dyDescent="0.25">
      <c r="F1278" t="s">
        <v>249</v>
      </c>
      <c r="G1278" s="29" t="s">
        <v>1995</v>
      </c>
      <c r="H1278" s="29" t="s">
        <v>2061</v>
      </c>
      <c r="I1278" s="31"/>
      <c r="J1278" s="28"/>
    </row>
    <row r="1279" spans="6:10" ht="15.75" x14ac:dyDescent="0.25">
      <c r="F1279" t="s">
        <v>249</v>
      </c>
      <c r="G1279" s="29" t="s">
        <v>1995</v>
      </c>
      <c r="H1279" s="29" t="s">
        <v>2063</v>
      </c>
      <c r="I1279" s="31"/>
      <c r="J1279" s="28"/>
    </row>
    <row r="1280" spans="6:10" ht="15.75" x14ac:dyDescent="0.25">
      <c r="F1280" t="s">
        <v>249</v>
      </c>
      <c r="G1280" s="29" t="s">
        <v>1995</v>
      </c>
      <c r="H1280" s="29" t="s">
        <v>2067</v>
      </c>
      <c r="I1280" s="31"/>
      <c r="J1280" s="28"/>
    </row>
    <row r="1281" spans="6:10" ht="15.75" x14ac:dyDescent="0.25">
      <c r="F1281" t="s">
        <v>249</v>
      </c>
      <c r="G1281" s="29" t="s">
        <v>1995</v>
      </c>
      <c r="H1281" s="29" t="s">
        <v>2069</v>
      </c>
      <c r="I1281" s="31"/>
      <c r="J1281" s="28"/>
    </row>
    <row r="1282" spans="6:10" ht="15.75" x14ac:dyDescent="0.25">
      <c r="F1282" t="s">
        <v>249</v>
      </c>
      <c r="G1282" s="29" t="s">
        <v>1995</v>
      </c>
      <c r="H1282" s="29" t="s">
        <v>2071</v>
      </c>
      <c r="I1282" s="31"/>
      <c r="J1282" s="28"/>
    </row>
    <row r="1283" spans="6:10" ht="15.75" x14ac:dyDescent="0.25">
      <c r="F1283" t="s">
        <v>249</v>
      </c>
      <c r="G1283" s="29" t="s">
        <v>1995</v>
      </c>
      <c r="H1283" s="29" t="s">
        <v>2073</v>
      </c>
      <c r="I1283" s="31"/>
      <c r="J1283" s="28"/>
    </row>
    <row r="1284" spans="6:10" ht="15.75" x14ac:dyDescent="0.25">
      <c r="F1284" t="s">
        <v>249</v>
      </c>
      <c r="G1284" s="29" t="s">
        <v>1995</v>
      </c>
      <c r="H1284" s="29" t="s">
        <v>2075</v>
      </c>
      <c r="I1284" s="31"/>
      <c r="J1284" s="28"/>
    </row>
    <row r="1285" spans="6:10" ht="15.75" x14ac:dyDescent="0.25">
      <c r="F1285" t="s">
        <v>249</v>
      </c>
      <c r="G1285" s="29" t="s">
        <v>1995</v>
      </c>
      <c r="H1285" s="29" t="s">
        <v>2077</v>
      </c>
      <c r="I1285" s="31"/>
      <c r="J1285" s="28"/>
    </row>
    <row r="1286" spans="6:10" ht="15.75" x14ac:dyDescent="0.25">
      <c r="F1286" t="s">
        <v>249</v>
      </c>
      <c r="G1286" s="29" t="s">
        <v>1995</v>
      </c>
      <c r="H1286" s="29" t="s">
        <v>2079</v>
      </c>
      <c r="I1286" s="31"/>
      <c r="J1286" s="28"/>
    </row>
    <row r="1287" spans="6:10" ht="15.75" x14ac:dyDescent="0.25">
      <c r="F1287" t="s">
        <v>249</v>
      </c>
      <c r="G1287" s="29" t="s">
        <v>1995</v>
      </c>
      <c r="H1287" s="29" t="s">
        <v>2082</v>
      </c>
      <c r="I1287" s="31"/>
      <c r="J1287" s="28"/>
    </row>
    <row r="1288" spans="6:10" ht="15.75" x14ac:dyDescent="0.25">
      <c r="F1288" t="s">
        <v>249</v>
      </c>
      <c r="G1288" s="29" t="s">
        <v>1995</v>
      </c>
      <c r="H1288" s="29" t="s">
        <v>2084</v>
      </c>
      <c r="I1288" s="31"/>
      <c r="J1288" s="28"/>
    </row>
    <row r="1289" spans="6:10" ht="15.75" x14ac:dyDescent="0.25">
      <c r="F1289" t="s">
        <v>249</v>
      </c>
      <c r="G1289" s="29" t="s">
        <v>1995</v>
      </c>
      <c r="H1289" s="29" t="s">
        <v>2089</v>
      </c>
      <c r="I1289" s="31"/>
      <c r="J1289" s="28"/>
    </row>
    <row r="1290" spans="6:10" ht="15.75" x14ac:dyDescent="0.25">
      <c r="F1290" t="s">
        <v>249</v>
      </c>
      <c r="G1290" s="29" t="s">
        <v>1995</v>
      </c>
      <c r="H1290" s="29" t="s">
        <v>2119</v>
      </c>
      <c r="I1290" s="31"/>
      <c r="J1290" s="28"/>
    </row>
    <row r="1291" spans="6:10" ht="15.75" x14ac:dyDescent="0.25">
      <c r="F1291" t="s">
        <v>249</v>
      </c>
      <c r="G1291" s="29" t="s">
        <v>1995</v>
      </c>
      <c r="H1291" s="29" t="s">
        <v>2122</v>
      </c>
      <c r="I1291" s="31"/>
      <c r="J1291" s="28"/>
    </row>
    <row r="1292" spans="6:10" ht="15.75" x14ac:dyDescent="0.25">
      <c r="F1292" t="s">
        <v>249</v>
      </c>
      <c r="G1292" s="29" t="s">
        <v>1995</v>
      </c>
      <c r="H1292" s="29" t="s">
        <v>2124</v>
      </c>
      <c r="I1292" s="31"/>
      <c r="J1292" s="28"/>
    </row>
    <row r="1293" spans="6:10" ht="15.75" x14ac:dyDescent="0.25">
      <c r="F1293" t="s">
        <v>249</v>
      </c>
      <c r="G1293" s="29" t="s">
        <v>1995</v>
      </c>
      <c r="H1293" s="29" t="s">
        <v>2129</v>
      </c>
      <c r="I1293" s="31"/>
      <c r="J1293" s="28"/>
    </row>
    <row r="1294" spans="6:10" ht="15.75" x14ac:dyDescent="0.25">
      <c r="F1294" t="s">
        <v>249</v>
      </c>
      <c r="G1294" s="29" t="s">
        <v>1995</v>
      </c>
      <c r="H1294" s="29" t="s">
        <v>2135</v>
      </c>
      <c r="I1294" s="31"/>
      <c r="J1294" s="28"/>
    </row>
    <row r="1295" spans="6:10" ht="15.75" x14ac:dyDescent="0.25">
      <c r="F1295" t="s">
        <v>249</v>
      </c>
      <c r="G1295" s="29" t="s">
        <v>1995</v>
      </c>
      <c r="H1295" s="29" t="s">
        <v>2140</v>
      </c>
      <c r="I1295" s="31"/>
      <c r="J1295" s="28"/>
    </row>
    <row r="1296" spans="6:10" ht="15.75" x14ac:dyDescent="0.25">
      <c r="F1296" t="s">
        <v>249</v>
      </c>
      <c r="G1296" s="29" t="s">
        <v>2007</v>
      </c>
      <c r="H1296" s="29" t="s">
        <v>43</v>
      </c>
      <c r="I1296" s="31"/>
      <c r="J1296" s="28"/>
    </row>
    <row r="1297" spans="6:10" ht="15.75" x14ac:dyDescent="0.25">
      <c r="F1297" t="s">
        <v>249</v>
      </c>
      <c r="G1297" s="29" t="s">
        <v>2007</v>
      </c>
      <c r="H1297" s="29" t="s">
        <v>1953</v>
      </c>
      <c r="I1297" s="31"/>
      <c r="J1297" s="28"/>
    </row>
    <row r="1298" spans="6:10" ht="15.75" x14ac:dyDescent="0.25">
      <c r="F1298" t="s">
        <v>249</v>
      </c>
      <c r="G1298" s="29" t="s">
        <v>2007</v>
      </c>
      <c r="H1298" s="29" t="s">
        <v>1726</v>
      </c>
      <c r="I1298" s="31"/>
      <c r="J1298" s="28"/>
    </row>
    <row r="1299" spans="6:10" ht="15.75" x14ac:dyDescent="0.25">
      <c r="F1299" t="s">
        <v>249</v>
      </c>
      <c r="G1299" s="29" t="s">
        <v>2007</v>
      </c>
      <c r="H1299" s="29" t="s">
        <v>1723</v>
      </c>
      <c r="I1299" s="31"/>
      <c r="J1299" s="28"/>
    </row>
    <row r="1300" spans="6:10" ht="15.75" x14ac:dyDescent="0.25">
      <c r="F1300" t="s">
        <v>249</v>
      </c>
      <c r="G1300" s="29" t="s">
        <v>2007</v>
      </c>
      <c r="H1300" s="29" t="s">
        <v>2087</v>
      </c>
      <c r="I1300" s="31"/>
      <c r="J1300" s="28"/>
    </row>
    <row r="1301" spans="6:10" ht="15.75" x14ac:dyDescent="0.25">
      <c r="F1301" t="s">
        <v>249</v>
      </c>
      <c r="G1301" s="29" t="s">
        <v>2007</v>
      </c>
      <c r="H1301" s="29" t="s">
        <v>1830</v>
      </c>
      <c r="I1301" s="31"/>
      <c r="J1301" s="28"/>
    </row>
    <row r="1302" spans="6:10" ht="15.75" x14ac:dyDescent="0.25">
      <c r="F1302" t="s">
        <v>249</v>
      </c>
      <c r="G1302" s="29" t="s">
        <v>2007</v>
      </c>
      <c r="H1302" s="29" t="s">
        <v>1754</v>
      </c>
      <c r="I1302" s="31"/>
      <c r="J1302" s="28"/>
    </row>
    <row r="1303" spans="6:10" ht="15.75" x14ac:dyDescent="0.25">
      <c r="F1303" t="s">
        <v>249</v>
      </c>
      <c r="G1303" s="29" t="s">
        <v>2007</v>
      </c>
      <c r="H1303" s="29" t="s">
        <v>1901</v>
      </c>
      <c r="I1303" s="31"/>
      <c r="J1303" s="28"/>
    </row>
    <row r="1304" spans="6:10" ht="15.75" x14ac:dyDescent="0.25">
      <c r="F1304" t="s">
        <v>249</v>
      </c>
      <c r="G1304" s="29" t="s">
        <v>2007</v>
      </c>
      <c r="H1304" s="29" t="s">
        <v>2085</v>
      </c>
      <c r="I1304" s="31"/>
      <c r="J1304" s="28"/>
    </row>
    <row r="1305" spans="6:10" ht="15.75" x14ac:dyDescent="0.25">
      <c r="F1305" t="s">
        <v>249</v>
      </c>
      <c r="G1305" s="29" t="s">
        <v>2007</v>
      </c>
      <c r="H1305" s="29" t="s">
        <v>1951</v>
      </c>
      <c r="I1305" s="31"/>
      <c r="J1305" s="28"/>
    </row>
    <row r="1306" spans="6:10" ht="15.75" x14ac:dyDescent="0.25">
      <c r="F1306" t="s">
        <v>249</v>
      </c>
      <c r="G1306" s="29" t="s">
        <v>2007</v>
      </c>
      <c r="H1306" s="29" t="s">
        <v>2056</v>
      </c>
      <c r="I1306" s="31"/>
      <c r="J1306" s="28"/>
    </row>
    <row r="1307" spans="6:10" ht="15.75" x14ac:dyDescent="0.25">
      <c r="F1307" t="s">
        <v>249</v>
      </c>
      <c r="G1307" s="29" t="s">
        <v>2007</v>
      </c>
      <c r="H1307" s="29" t="s">
        <v>2131</v>
      </c>
      <c r="I1307" s="31"/>
      <c r="J1307" s="28"/>
    </row>
    <row r="1308" spans="6:10" ht="15.75" x14ac:dyDescent="0.25">
      <c r="F1308" t="s">
        <v>249</v>
      </c>
      <c r="G1308" s="29" t="s">
        <v>2007</v>
      </c>
      <c r="H1308" s="29" t="s">
        <v>2065</v>
      </c>
      <c r="I1308" s="31"/>
      <c r="J1308" s="28"/>
    </row>
    <row r="1309" spans="6:10" ht="15.75" x14ac:dyDescent="0.25">
      <c r="F1309" t="s">
        <v>249</v>
      </c>
      <c r="G1309" s="29" t="s">
        <v>2007</v>
      </c>
      <c r="H1309" s="29" t="s">
        <v>2090</v>
      </c>
      <c r="I1309" s="31"/>
      <c r="J1309" s="28"/>
    </row>
    <row r="1310" spans="6:10" ht="15.75" x14ac:dyDescent="0.25">
      <c r="F1310" t="s">
        <v>249</v>
      </c>
      <c r="G1310" s="29" t="s">
        <v>2007</v>
      </c>
      <c r="H1310" s="29" t="s">
        <v>1960</v>
      </c>
      <c r="I1310" s="31"/>
      <c r="J1310" s="28"/>
    </row>
    <row r="1311" spans="6:10" ht="15.75" x14ac:dyDescent="0.25">
      <c r="F1311" t="s">
        <v>249</v>
      </c>
      <c r="G1311" s="29" t="s">
        <v>2007</v>
      </c>
      <c r="H1311" s="29" t="s">
        <v>2028</v>
      </c>
      <c r="I1311" s="31"/>
      <c r="J1311" s="28"/>
    </row>
    <row r="1312" spans="6:10" ht="15.75" x14ac:dyDescent="0.25">
      <c r="F1312" t="s">
        <v>249</v>
      </c>
      <c r="G1312" s="29" t="s">
        <v>2007</v>
      </c>
      <c r="H1312" s="29" t="s">
        <v>1963</v>
      </c>
      <c r="I1312" s="31"/>
      <c r="J1312" s="28"/>
    </row>
    <row r="1313" spans="6:10" ht="15.75" x14ac:dyDescent="0.25">
      <c r="F1313" t="s">
        <v>249</v>
      </c>
      <c r="G1313" s="29" t="s">
        <v>2007</v>
      </c>
      <c r="H1313" s="29" t="s">
        <v>1965</v>
      </c>
      <c r="I1313" s="31"/>
      <c r="J1313" s="28"/>
    </row>
    <row r="1314" spans="6:10" ht="15.75" x14ac:dyDescent="0.25">
      <c r="F1314" t="s">
        <v>249</v>
      </c>
      <c r="G1314" s="29" t="s">
        <v>2007</v>
      </c>
      <c r="H1314" s="29" t="s">
        <v>1971</v>
      </c>
      <c r="I1314" s="31"/>
      <c r="J1314" s="28"/>
    </row>
    <row r="1315" spans="6:10" ht="15.75" x14ac:dyDescent="0.25">
      <c r="F1315" t="s">
        <v>249</v>
      </c>
      <c r="G1315" s="29" t="s">
        <v>2007</v>
      </c>
      <c r="H1315" s="29" t="s">
        <v>1975</v>
      </c>
      <c r="I1315" s="31"/>
      <c r="J1315" s="28"/>
    </row>
    <row r="1316" spans="6:10" ht="15.75" x14ac:dyDescent="0.25">
      <c r="F1316" t="s">
        <v>249</v>
      </c>
      <c r="G1316" s="29" t="s">
        <v>2007</v>
      </c>
      <c r="H1316" s="29" t="s">
        <v>2113</v>
      </c>
      <c r="I1316" s="31"/>
      <c r="J1316" s="28"/>
    </row>
    <row r="1317" spans="6:10" ht="15.75" x14ac:dyDescent="0.25">
      <c r="F1317" t="s">
        <v>249</v>
      </c>
      <c r="G1317" s="29" t="s">
        <v>2007</v>
      </c>
      <c r="H1317" s="29" t="s">
        <v>1980</v>
      </c>
      <c r="I1317" s="31"/>
      <c r="J1317" s="28"/>
    </row>
    <row r="1318" spans="6:10" ht="15.75" x14ac:dyDescent="0.25">
      <c r="F1318" t="s">
        <v>249</v>
      </c>
      <c r="G1318" s="29" t="s">
        <v>2007</v>
      </c>
      <c r="H1318" s="29" t="s">
        <v>1982</v>
      </c>
      <c r="I1318" s="31"/>
      <c r="J1318" s="28"/>
    </row>
    <row r="1319" spans="6:10" ht="15.75" x14ac:dyDescent="0.25">
      <c r="F1319" t="s">
        <v>249</v>
      </c>
      <c r="G1319" s="29" t="s">
        <v>2007</v>
      </c>
      <c r="H1319" s="29" t="s">
        <v>1987</v>
      </c>
      <c r="I1319" s="31"/>
      <c r="J1319" s="28"/>
    </row>
    <row r="1320" spans="6:10" ht="15.75" x14ac:dyDescent="0.25">
      <c r="F1320" t="s">
        <v>249</v>
      </c>
      <c r="G1320" s="29" t="s">
        <v>2007</v>
      </c>
      <c r="H1320" s="29" t="s">
        <v>1990</v>
      </c>
      <c r="I1320" s="31"/>
      <c r="J1320" s="28"/>
    </row>
    <row r="1321" spans="6:10" ht="15.75" x14ac:dyDescent="0.25">
      <c r="F1321" t="s">
        <v>249</v>
      </c>
      <c r="G1321" s="29" t="s">
        <v>2007</v>
      </c>
      <c r="H1321" s="29" t="s">
        <v>2115</v>
      </c>
      <c r="I1321" s="31"/>
      <c r="J1321" s="28"/>
    </row>
    <row r="1322" spans="6:10" ht="15.75" x14ac:dyDescent="0.25">
      <c r="F1322" t="s">
        <v>249</v>
      </c>
      <c r="G1322" s="29" t="s">
        <v>2007</v>
      </c>
      <c r="H1322" s="29" t="s">
        <v>1992</v>
      </c>
      <c r="I1322" s="31"/>
      <c r="J1322" s="28"/>
    </row>
    <row r="1323" spans="6:10" ht="15.75" x14ac:dyDescent="0.25">
      <c r="F1323" t="s">
        <v>249</v>
      </c>
      <c r="G1323" s="29" t="s">
        <v>2007</v>
      </c>
      <c r="H1323" s="29" t="s">
        <v>1997</v>
      </c>
      <c r="I1323" s="31"/>
      <c r="J1323" s="28"/>
    </row>
    <row r="1324" spans="6:10" ht="15.75" x14ac:dyDescent="0.25">
      <c r="F1324" t="s">
        <v>249</v>
      </c>
      <c r="G1324" s="29" t="s">
        <v>2007</v>
      </c>
      <c r="H1324" s="29" t="s">
        <v>2000</v>
      </c>
      <c r="I1324" s="31"/>
      <c r="J1324" s="28"/>
    </row>
    <row r="1325" spans="6:10" ht="15.75" x14ac:dyDescent="0.25">
      <c r="F1325" t="s">
        <v>249</v>
      </c>
      <c r="G1325" s="29" t="s">
        <v>2007</v>
      </c>
      <c r="H1325" s="29" t="s">
        <v>2002</v>
      </c>
      <c r="I1325" s="31"/>
      <c r="J1325" s="28"/>
    </row>
    <row r="1326" spans="6:10" ht="15.75" x14ac:dyDescent="0.25">
      <c r="F1326" t="s">
        <v>249</v>
      </c>
      <c r="G1326" s="29" t="s">
        <v>2007</v>
      </c>
      <c r="H1326" s="29" t="s">
        <v>2004</v>
      </c>
      <c r="I1326" s="31"/>
      <c r="J1326" s="28"/>
    </row>
    <row r="1327" spans="6:10" ht="15.75" x14ac:dyDescent="0.25">
      <c r="F1327" t="s">
        <v>249</v>
      </c>
      <c r="G1327" s="29" t="s">
        <v>2007</v>
      </c>
      <c r="H1327" s="29" t="s">
        <v>2006</v>
      </c>
      <c r="I1327" s="31"/>
      <c r="J1327" s="28"/>
    </row>
    <row r="1328" spans="6:10" ht="15.75" x14ac:dyDescent="0.25">
      <c r="F1328" t="s">
        <v>249</v>
      </c>
      <c r="G1328" s="29" t="s">
        <v>2007</v>
      </c>
      <c r="H1328" s="29" t="s">
        <v>2133</v>
      </c>
      <c r="I1328" s="31"/>
      <c r="J1328" s="28"/>
    </row>
    <row r="1329" spans="6:10" ht="15.75" x14ac:dyDescent="0.25">
      <c r="F1329" t="s">
        <v>249</v>
      </c>
      <c r="G1329" s="29" t="s">
        <v>2007</v>
      </c>
      <c r="H1329" s="29" t="s">
        <v>2137</v>
      </c>
      <c r="I1329" s="31"/>
      <c r="J1329" s="28"/>
    </row>
    <row r="1330" spans="6:10" ht="15.75" x14ac:dyDescent="0.25">
      <c r="F1330" t="s">
        <v>249</v>
      </c>
      <c r="G1330" s="29" t="s">
        <v>2007</v>
      </c>
      <c r="H1330" s="29" t="s">
        <v>2015</v>
      </c>
      <c r="I1330" s="31"/>
      <c r="J1330" s="28"/>
    </row>
    <row r="1331" spans="6:10" ht="15.75" x14ac:dyDescent="0.25">
      <c r="F1331" t="s">
        <v>249</v>
      </c>
      <c r="G1331" s="29" t="s">
        <v>2007</v>
      </c>
      <c r="H1331" s="29" t="s">
        <v>2017</v>
      </c>
      <c r="I1331" s="31"/>
      <c r="J1331" s="28"/>
    </row>
    <row r="1332" spans="6:10" ht="15.75" x14ac:dyDescent="0.25">
      <c r="F1332" t="s">
        <v>249</v>
      </c>
      <c r="G1332" s="29" t="s">
        <v>2007</v>
      </c>
      <c r="H1332" s="29" t="s">
        <v>2019</v>
      </c>
      <c r="I1332" s="31"/>
      <c r="J1332" s="28"/>
    </row>
    <row r="1333" spans="6:10" ht="15.75" x14ac:dyDescent="0.25">
      <c r="F1333" t="s">
        <v>249</v>
      </c>
      <c r="G1333" s="29" t="s">
        <v>2007</v>
      </c>
      <c r="H1333" s="29" t="s">
        <v>2021</v>
      </c>
      <c r="I1333" s="31"/>
      <c r="J1333" s="28"/>
    </row>
    <row r="1334" spans="6:10" ht="15.75" x14ac:dyDescent="0.25">
      <c r="F1334" t="s">
        <v>249</v>
      </c>
      <c r="G1334" s="29" t="s">
        <v>2007</v>
      </c>
      <c r="H1334" s="29" t="s">
        <v>2030</v>
      </c>
      <c r="I1334" s="31"/>
      <c r="J1334" s="28"/>
    </row>
    <row r="1335" spans="6:10" ht="15.75" x14ac:dyDescent="0.25">
      <c r="F1335" t="s">
        <v>249</v>
      </c>
      <c r="G1335" s="29" t="s">
        <v>2007</v>
      </c>
      <c r="H1335" s="29" t="s">
        <v>2032</v>
      </c>
      <c r="I1335" s="31"/>
      <c r="J1335" s="28"/>
    </row>
    <row r="1336" spans="6:10" ht="15.75" x14ac:dyDescent="0.25">
      <c r="F1336" t="s">
        <v>249</v>
      </c>
      <c r="G1336" s="29" t="s">
        <v>2007</v>
      </c>
      <c r="H1336" s="29" t="s">
        <v>2034</v>
      </c>
      <c r="I1336" s="31"/>
      <c r="J1336" s="28"/>
    </row>
    <row r="1337" spans="6:10" ht="15.75" x14ac:dyDescent="0.25">
      <c r="F1337" t="s">
        <v>249</v>
      </c>
      <c r="G1337" s="29" t="s">
        <v>2007</v>
      </c>
      <c r="H1337" s="29" t="s">
        <v>2036</v>
      </c>
      <c r="I1337" s="31"/>
      <c r="J1337" s="28"/>
    </row>
    <row r="1338" spans="6:10" ht="15.75" x14ac:dyDescent="0.25">
      <c r="F1338" t="s">
        <v>249</v>
      </c>
      <c r="G1338" s="29" t="s">
        <v>2007</v>
      </c>
      <c r="H1338" s="29" t="s">
        <v>2038</v>
      </c>
      <c r="I1338" s="31"/>
      <c r="J1338" s="28"/>
    </row>
    <row r="1339" spans="6:10" ht="15.75" x14ac:dyDescent="0.25">
      <c r="F1339" t="s">
        <v>249</v>
      </c>
      <c r="G1339" s="29" t="s">
        <v>2007</v>
      </c>
      <c r="H1339" s="29" t="s">
        <v>2040</v>
      </c>
      <c r="I1339" s="31"/>
      <c r="J1339" s="28"/>
    </row>
    <row r="1340" spans="6:10" ht="15.75" x14ac:dyDescent="0.25">
      <c r="F1340" t="s">
        <v>249</v>
      </c>
      <c r="G1340" s="29" t="s">
        <v>2007</v>
      </c>
      <c r="H1340" s="29" t="s">
        <v>2043</v>
      </c>
      <c r="I1340" s="31"/>
      <c r="J1340" s="28"/>
    </row>
    <row r="1341" spans="6:10" ht="15.75" x14ac:dyDescent="0.25">
      <c r="F1341" t="s">
        <v>249</v>
      </c>
      <c r="G1341" s="29" t="s">
        <v>2007</v>
      </c>
      <c r="H1341" s="29" t="s">
        <v>2059</v>
      </c>
      <c r="I1341" s="31"/>
      <c r="J1341" s="28"/>
    </row>
    <row r="1342" spans="6:10" ht="15.75" x14ac:dyDescent="0.25">
      <c r="F1342" t="s">
        <v>249</v>
      </c>
      <c r="G1342" s="29" t="s">
        <v>2007</v>
      </c>
      <c r="H1342" s="29" t="s">
        <v>2061</v>
      </c>
      <c r="I1342" s="31"/>
      <c r="J1342" s="28"/>
    </row>
    <row r="1343" spans="6:10" ht="15.75" x14ac:dyDescent="0.25">
      <c r="F1343" t="s">
        <v>249</v>
      </c>
      <c r="G1343" s="29" t="s">
        <v>2007</v>
      </c>
      <c r="H1343" s="29" t="s">
        <v>2063</v>
      </c>
      <c r="I1343" s="31"/>
      <c r="J1343" s="28"/>
    </row>
    <row r="1344" spans="6:10" ht="15.75" x14ac:dyDescent="0.25">
      <c r="F1344" t="s">
        <v>249</v>
      </c>
      <c r="G1344" s="29" t="s">
        <v>2007</v>
      </c>
      <c r="H1344" s="29" t="s">
        <v>2067</v>
      </c>
      <c r="I1344" s="31"/>
      <c r="J1344" s="28"/>
    </row>
    <row r="1345" spans="6:10" ht="15.75" x14ac:dyDescent="0.25">
      <c r="F1345" t="s">
        <v>249</v>
      </c>
      <c r="G1345" s="29" t="s">
        <v>2007</v>
      </c>
      <c r="H1345" s="29" t="s">
        <v>2069</v>
      </c>
      <c r="I1345" s="31"/>
      <c r="J1345" s="28"/>
    </row>
    <row r="1346" spans="6:10" ht="15.75" x14ac:dyDescent="0.25">
      <c r="F1346" t="s">
        <v>249</v>
      </c>
      <c r="G1346" s="29" t="s">
        <v>2007</v>
      </c>
      <c r="H1346" s="29" t="s">
        <v>2071</v>
      </c>
      <c r="I1346" s="31"/>
      <c r="J1346" s="28"/>
    </row>
    <row r="1347" spans="6:10" ht="15.75" x14ac:dyDescent="0.25">
      <c r="F1347" t="s">
        <v>249</v>
      </c>
      <c r="G1347" s="29" t="s">
        <v>2007</v>
      </c>
      <c r="H1347" s="29" t="s">
        <v>2073</v>
      </c>
      <c r="I1347" s="31"/>
      <c r="J1347" s="28"/>
    </row>
    <row r="1348" spans="6:10" ht="15.75" x14ac:dyDescent="0.25">
      <c r="F1348" t="s">
        <v>249</v>
      </c>
      <c r="G1348" s="29" t="s">
        <v>2007</v>
      </c>
      <c r="H1348" s="29" t="s">
        <v>2075</v>
      </c>
      <c r="I1348" s="31"/>
      <c r="J1348" s="28"/>
    </row>
    <row r="1349" spans="6:10" ht="15.75" x14ac:dyDescent="0.25">
      <c r="F1349" t="s">
        <v>249</v>
      </c>
      <c r="G1349" s="29" t="s">
        <v>2007</v>
      </c>
      <c r="H1349" s="29" t="s">
        <v>2077</v>
      </c>
      <c r="I1349" s="31"/>
      <c r="J1349" s="28"/>
    </row>
    <row r="1350" spans="6:10" ht="15.75" x14ac:dyDescent="0.25">
      <c r="F1350" t="s">
        <v>249</v>
      </c>
      <c r="G1350" s="29" t="s">
        <v>2007</v>
      </c>
      <c r="H1350" s="29" t="s">
        <v>2079</v>
      </c>
      <c r="I1350" s="31"/>
      <c r="J1350" s="28"/>
    </row>
    <row r="1351" spans="6:10" ht="15.75" x14ac:dyDescent="0.25">
      <c r="F1351" t="s">
        <v>249</v>
      </c>
      <c r="G1351" s="29" t="s">
        <v>2007</v>
      </c>
      <c r="H1351" s="29" t="s">
        <v>2082</v>
      </c>
      <c r="I1351" s="31"/>
      <c r="J1351" s="28"/>
    </row>
    <row r="1352" spans="6:10" ht="15.75" x14ac:dyDescent="0.25">
      <c r="F1352" t="s">
        <v>249</v>
      </c>
      <c r="G1352" s="29" t="s">
        <v>2007</v>
      </c>
      <c r="H1352" s="29" t="s">
        <v>2084</v>
      </c>
      <c r="I1352" s="31"/>
      <c r="J1352" s="28"/>
    </row>
    <row r="1353" spans="6:10" ht="15.75" x14ac:dyDescent="0.25">
      <c r="F1353" t="s">
        <v>249</v>
      </c>
      <c r="G1353" s="29" t="s">
        <v>2007</v>
      </c>
      <c r="H1353" s="29" t="s">
        <v>2089</v>
      </c>
      <c r="I1353" s="31"/>
      <c r="J1353" s="28"/>
    </row>
    <row r="1354" spans="6:10" ht="15.75" x14ac:dyDescent="0.25">
      <c r="F1354" t="s">
        <v>249</v>
      </c>
      <c r="G1354" s="29" t="s">
        <v>2007</v>
      </c>
      <c r="H1354" s="29" t="s">
        <v>2119</v>
      </c>
      <c r="I1354" s="31"/>
      <c r="J1354" s="28"/>
    </row>
    <row r="1355" spans="6:10" ht="15.75" x14ac:dyDescent="0.25">
      <c r="F1355" t="s">
        <v>249</v>
      </c>
      <c r="G1355" s="29" t="s">
        <v>2007</v>
      </c>
      <c r="H1355" s="29" t="s">
        <v>2122</v>
      </c>
      <c r="I1355" s="31"/>
      <c r="J1355" s="28"/>
    </row>
    <row r="1356" spans="6:10" ht="15.75" x14ac:dyDescent="0.25">
      <c r="F1356" t="s">
        <v>249</v>
      </c>
      <c r="G1356" s="29" t="s">
        <v>2007</v>
      </c>
      <c r="H1356" s="29" t="s">
        <v>2124</v>
      </c>
      <c r="I1356" s="31"/>
      <c r="J1356" s="28"/>
    </row>
    <row r="1357" spans="6:10" ht="15.75" x14ac:dyDescent="0.25">
      <c r="F1357" t="s">
        <v>249</v>
      </c>
      <c r="G1357" s="29" t="s">
        <v>2007</v>
      </c>
      <c r="H1357" s="29" t="s">
        <v>2129</v>
      </c>
      <c r="I1357" s="31"/>
      <c r="J1357" s="28"/>
    </row>
    <row r="1358" spans="6:10" ht="15.75" x14ac:dyDescent="0.25">
      <c r="F1358" t="s">
        <v>249</v>
      </c>
      <c r="G1358" s="29" t="s">
        <v>2007</v>
      </c>
      <c r="H1358" s="29" t="s">
        <v>2135</v>
      </c>
      <c r="I1358" s="31"/>
      <c r="J1358" s="28"/>
    </row>
    <row r="1359" spans="6:10" ht="15.75" x14ac:dyDescent="0.25">
      <c r="F1359" t="s">
        <v>249</v>
      </c>
      <c r="G1359" s="29" t="s">
        <v>2007</v>
      </c>
      <c r="H1359" s="29" t="s">
        <v>2140</v>
      </c>
      <c r="I1359" s="31"/>
      <c r="J1359" s="28"/>
    </row>
    <row r="1360" spans="6:10" ht="15.75" x14ac:dyDescent="0.25">
      <c r="F1360" t="s">
        <v>249</v>
      </c>
      <c r="G1360" s="29" t="s">
        <v>2008</v>
      </c>
      <c r="H1360" s="29" t="s">
        <v>43</v>
      </c>
      <c r="I1360" s="31"/>
      <c r="J1360" s="28"/>
    </row>
    <row r="1361" spans="6:10" ht="15.75" x14ac:dyDescent="0.25">
      <c r="F1361" t="s">
        <v>249</v>
      </c>
      <c r="G1361" s="29" t="s">
        <v>2008</v>
      </c>
      <c r="H1361" s="29" t="s">
        <v>1953</v>
      </c>
      <c r="I1361" s="31"/>
      <c r="J1361" s="28"/>
    </row>
    <row r="1362" spans="6:10" ht="15.75" x14ac:dyDescent="0.25">
      <c r="F1362" t="s">
        <v>249</v>
      </c>
      <c r="G1362" s="29" t="s">
        <v>2008</v>
      </c>
      <c r="H1362" s="29" t="s">
        <v>1726</v>
      </c>
      <c r="I1362" s="31"/>
      <c r="J1362" s="28"/>
    </row>
    <row r="1363" spans="6:10" ht="15.75" x14ac:dyDescent="0.25">
      <c r="F1363" t="s">
        <v>249</v>
      </c>
      <c r="G1363" s="29" t="s">
        <v>2008</v>
      </c>
      <c r="H1363" s="29" t="s">
        <v>1723</v>
      </c>
      <c r="I1363" s="31"/>
      <c r="J1363" s="28"/>
    </row>
    <row r="1364" spans="6:10" ht="15.75" x14ac:dyDescent="0.25">
      <c r="F1364" t="s">
        <v>249</v>
      </c>
      <c r="G1364" s="29" t="s">
        <v>2008</v>
      </c>
      <c r="H1364" s="29" t="s">
        <v>2087</v>
      </c>
      <c r="I1364" s="31"/>
      <c r="J1364" s="28"/>
    </row>
    <row r="1365" spans="6:10" ht="15.75" x14ac:dyDescent="0.25">
      <c r="F1365" t="s">
        <v>249</v>
      </c>
      <c r="G1365" s="29" t="s">
        <v>2008</v>
      </c>
      <c r="H1365" s="29" t="s">
        <v>1830</v>
      </c>
      <c r="I1365" s="31"/>
      <c r="J1365" s="28"/>
    </row>
    <row r="1366" spans="6:10" ht="15.75" x14ac:dyDescent="0.25">
      <c r="F1366" t="s">
        <v>249</v>
      </c>
      <c r="G1366" s="29" t="s">
        <v>2008</v>
      </c>
      <c r="H1366" s="29" t="s">
        <v>1754</v>
      </c>
      <c r="I1366" s="31"/>
      <c r="J1366" s="28"/>
    </row>
    <row r="1367" spans="6:10" ht="15.75" x14ac:dyDescent="0.25">
      <c r="F1367" t="s">
        <v>249</v>
      </c>
      <c r="G1367" s="29" t="s">
        <v>2008</v>
      </c>
      <c r="H1367" s="29" t="s">
        <v>1901</v>
      </c>
      <c r="I1367" s="31"/>
      <c r="J1367" s="28"/>
    </row>
    <row r="1368" spans="6:10" ht="15.75" x14ac:dyDescent="0.25">
      <c r="F1368" t="s">
        <v>249</v>
      </c>
      <c r="G1368" s="29" t="s">
        <v>2008</v>
      </c>
      <c r="H1368" s="29" t="s">
        <v>2085</v>
      </c>
      <c r="I1368" s="31"/>
      <c r="J1368" s="28"/>
    </row>
    <row r="1369" spans="6:10" ht="15.75" x14ac:dyDescent="0.25">
      <c r="F1369" t="s">
        <v>249</v>
      </c>
      <c r="G1369" s="29" t="s">
        <v>2008</v>
      </c>
      <c r="H1369" s="29" t="s">
        <v>1951</v>
      </c>
      <c r="I1369" s="31"/>
      <c r="J1369" s="28"/>
    </row>
    <row r="1370" spans="6:10" ht="15.75" x14ac:dyDescent="0.25">
      <c r="F1370" t="s">
        <v>249</v>
      </c>
      <c r="G1370" s="29" t="s">
        <v>2008</v>
      </c>
      <c r="H1370" s="29" t="s">
        <v>2056</v>
      </c>
      <c r="I1370" s="31"/>
      <c r="J1370" s="28"/>
    </row>
    <row r="1371" spans="6:10" ht="15.75" x14ac:dyDescent="0.25">
      <c r="F1371" t="s">
        <v>249</v>
      </c>
      <c r="G1371" s="29" t="s">
        <v>2008</v>
      </c>
      <c r="H1371" s="29" t="s">
        <v>2131</v>
      </c>
      <c r="I1371" s="31"/>
      <c r="J1371" s="28"/>
    </row>
    <row r="1372" spans="6:10" ht="15.75" x14ac:dyDescent="0.25">
      <c r="F1372" t="s">
        <v>249</v>
      </c>
      <c r="G1372" s="29" t="s">
        <v>2008</v>
      </c>
      <c r="H1372" s="29" t="s">
        <v>2065</v>
      </c>
      <c r="I1372" s="31"/>
      <c r="J1372" s="28"/>
    </row>
    <row r="1373" spans="6:10" ht="15.75" x14ac:dyDescent="0.25">
      <c r="F1373" t="s">
        <v>249</v>
      </c>
      <c r="G1373" s="29" t="s">
        <v>2008</v>
      </c>
      <c r="H1373" s="29" t="s">
        <v>2090</v>
      </c>
      <c r="I1373" s="31"/>
      <c r="J1373" s="28"/>
    </row>
    <row r="1374" spans="6:10" ht="15.75" x14ac:dyDescent="0.25">
      <c r="F1374" t="s">
        <v>249</v>
      </c>
      <c r="G1374" s="29" t="s">
        <v>2008</v>
      </c>
      <c r="H1374" s="29" t="s">
        <v>1960</v>
      </c>
      <c r="I1374" s="31"/>
      <c r="J1374" s="28"/>
    </row>
    <row r="1375" spans="6:10" ht="15.75" x14ac:dyDescent="0.25">
      <c r="F1375" t="s">
        <v>249</v>
      </c>
      <c r="G1375" s="29" t="s">
        <v>2008</v>
      </c>
      <c r="H1375" s="29" t="s">
        <v>2028</v>
      </c>
      <c r="I1375" s="31"/>
      <c r="J1375" s="28"/>
    </row>
    <row r="1376" spans="6:10" ht="15.75" x14ac:dyDescent="0.25">
      <c r="F1376" t="s">
        <v>249</v>
      </c>
      <c r="G1376" s="29" t="s">
        <v>2008</v>
      </c>
      <c r="H1376" s="29" t="s">
        <v>1963</v>
      </c>
      <c r="I1376" s="31"/>
      <c r="J1376" s="28"/>
    </row>
    <row r="1377" spans="6:10" ht="15.75" x14ac:dyDescent="0.25">
      <c r="F1377" t="s">
        <v>249</v>
      </c>
      <c r="G1377" s="29" t="s">
        <v>2008</v>
      </c>
      <c r="H1377" s="29" t="s">
        <v>1965</v>
      </c>
      <c r="I1377" s="31"/>
      <c r="J1377" s="28"/>
    </row>
    <row r="1378" spans="6:10" ht="15.75" x14ac:dyDescent="0.25">
      <c r="F1378" t="s">
        <v>249</v>
      </c>
      <c r="G1378" s="29" t="s">
        <v>2008</v>
      </c>
      <c r="H1378" s="29" t="s">
        <v>1971</v>
      </c>
      <c r="I1378" s="31"/>
      <c r="J1378" s="28"/>
    </row>
    <row r="1379" spans="6:10" ht="15.75" x14ac:dyDescent="0.25">
      <c r="F1379" t="s">
        <v>249</v>
      </c>
      <c r="G1379" s="29" t="s">
        <v>2008</v>
      </c>
      <c r="H1379" s="29" t="s">
        <v>1975</v>
      </c>
      <c r="I1379" s="31"/>
      <c r="J1379" s="28"/>
    </row>
    <row r="1380" spans="6:10" ht="15.75" x14ac:dyDescent="0.25">
      <c r="F1380" t="s">
        <v>249</v>
      </c>
      <c r="G1380" s="29" t="s">
        <v>2008</v>
      </c>
      <c r="H1380" s="29" t="s">
        <v>2113</v>
      </c>
      <c r="I1380" s="31"/>
      <c r="J1380" s="28"/>
    </row>
    <row r="1381" spans="6:10" ht="15.75" x14ac:dyDescent="0.25">
      <c r="F1381" t="s">
        <v>249</v>
      </c>
      <c r="G1381" s="29" t="s">
        <v>2008</v>
      </c>
      <c r="H1381" s="29" t="s">
        <v>1980</v>
      </c>
      <c r="I1381" s="31"/>
      <c r="J1381" s="28"/>
    </row>
    <row r="1382" spans="6:10" ht="15.75" x14ac:dyDescent="0.25">
      <c r="F1382" t="s">
        <v>249</v>
      </c>
      <c r="G1382" s="29" t="s">
        <v>2008</v>
      </c>
      <c r="H1382" s="29" t="s">
        <v>1982</v>
      </c>
      <c r="I1382" s="31"/>
      <c r="J1382" s="28"/>
    </row>
    <row r="1383" spans="6:10" ht="15.75" x14ac:dyDescent="0.25">
      <c r="F1383" t="s">
        <v>249</v>
      </c>
      <c r="G1383" s="29" t="s">
        <v>2008</v>
      </c>
      <c r="H1383" s="29" t="s">
        <v>1987</v>
      </c>
      <c r="I1383" s="31"/>
      <c r="J1383" s="28"/>
    </row>
    <row r="1384" spans="6:10" ht="15.75" x14ac:dyDescent="0.25">
      <c r="F1384" t="s">
        <v>249</v>
      </c>
      <c r="G1384" s="29" t="s">
        <v>2008</v>
      </c>
      <c r="H1384" s="29" t="s">
        <v>1990</v>
      </c>
      <c r="I1384" s="31"/>
      <c r="J1384" s="28"/>
    </row>
    <row r="1385" spans="6:10" ht="15.75" x14ac:dyDescent="0.25">
      <c r="F1385" t="s">
        <v>249</v>
      </c>
      <c r="G1385" s="29" t="s">
        <v>2008</v>
      </c>
      <c r="H1385" s="29" t="s">
        <v>2115</v>
      </c>
      <c r="I1385" s="31"/>
      <c r="J1385" s="28"/>
    </row>
    <row r="1386" spans="6:10" ht="15.75" x14ac:dyDescent="0.25">
      <c r="F1386" t="s">
        <v>249</v>
      </c>
      <c r="G1386" s="29" t="s">
        <v>2008</v>
      </c>
      <c r="H1386" s="29" t="s">
        <v>1992</v>
      </c>
      <c r="I1386" s="31"/>
      <c r="J1386" s="28"/>
    </row>
    <row r="1387" spans="6:10" ht="15.75" x14ac:dyDescent="0.25">
      <c r="F1387" t="s">
        <v>249</v>
      </c>
      <c r="G1387" s="29" t="s">
        <v>2008</v>
      </c>
      <c r="H1387" s="29" t="s">
        <v>1997</v>
      </c>
      <c r="I1387" s="31"/>
      <c r="J1387" s="28"/>
    </row>
    <row r="1388" spans="6:10" ht="15.75" x14ac:dyDescent="0.25">
      <c r="F1388" t="s">
        <v>249</v>
      </c>
      <c r="G1388" s="29" t="s">
        <v>2008</v>
      </c>
      <c r="H1388" s="29" t="s">
        <v>2000</v>
      </c>
      <c r="I1388" s="31"/>
      <c r="J1388" s="28"/>
    </row>
    <row r="1389" spans="6:10" ht="15.75" x14ac:dyDescent="0.25">
      <c r="F1389" t="s">
        <v>249</v>
      </c>
      <c r="G1389" s="29" t="s">
        <v>2008</v>
      </c>
      <c r="H1389" s="29" t="s">
        <v>2002</v>
      </c>
      <c r="I1389" s="31"/>
      <c r="J1389" s="28"/>
    </row>
    <row r="1390" spans="6:10" ht="15.75" x14ac:dyDescent="0.25">
      <c r="F1390" t="s">
        <v>249</v>
      </c>
      <c r="G1390" s="29" t="s">
        <v>2008</v>
      </c>
      <c r="H1390" s="29" t="s">
        <v>2004</v>
      </c>
      <c r="I1390" s="31"/>
      <c r="J1390" s="28"/>
    </row>
    <row r="1391" spans="6:10" ht="15.75" x14ac:dyDescent="0.25">
      <c r="F1391" t="s">
        <v>249</v>
      </c>
      <c r="G1391" s="29" t="s">
        <v>2008</v>
      </c>
      <c r="H1391" s="29" t="s">
        <v>2006</v>
      </c>
      <c r="I1391" s="31"/>
      <c r="J1391" s="28"/>
    </row>
    <row r="1392" spans="6:10" ht="15.75" x14ac:dyDescent="0.25">
      <c r="F1392" t="s">
        <v>249</v>
      </c>
      <c r="G1392" s="29" t="s">
        <v>2008</v>
      </c>
      <c r="H1392" s="29" t="s">
        <v>2133</v>
      </c>
      <c r="I1392" s="31"/>
      <c r="J1392" s="28"/>
    </row>
    <row r="1393" spans="6:10" ht="15.75" x14ac:dyDescent="0.25">
      <c r="F1393" t="s">
        <v>249</v>
      </c>
      <c r="G1393" s="29" t="s">
        <v>2008</v>
      </c>
      <c r="H1393" s="29" t="s">
        <v>2137</v>
      </c>
      <c r="I1393" s="31"/>
      <c r="J1393" s="28"/>
    </row>
    <row r="1394" spans="6:10" ht="15.75" x14ac:dyDescent="0.25">
      <c r="F1394" t="s">
        <v>249</v>
      </c>
      <c r="G1394" s="29" t="s">
        <v>2008</v>
      </c>
      <c r="H1394" s="29" t="s">
        <v>2015</v>
      </c>
      <c r="I1394" s="31"/>
      <c r="J1394" s="28"/>
    </row>
    <row r="1395" spans="6:10" ht="15.75" x14ac:dyDescent="0.25">
      <c r="F1395" t="s">
        <v>249</v>
      </c>
      <c r="G1395" s="29" t="s">
        <v>2008</v>
      </c>
      <c r="H1395" s="29" t="s">
        <v>2017</v>
      </c>
      <c r="I1395" s="31"/>
      <c r="J1395" s="28"/>
    </row>
    <row r="1396" spans="6:10" ht="15.75" x14ac:dyDescent="0.25">
      <c r="F1396" t="s">
        <v>249</v>
      </c>
      <c r="G1396" s="29" t="s">
        <v>2008</v>
      </c>
      <c r="H1396" s="29" t="s">
        <v>2019</v>
      </c>
      <c r="I1396" s="31"/>
      <c r="J1396" s="28"/>
    </row>
    <row r="1397" spans="6:10" ht="15.75" x14ac:dyDescent="0.25">
      <c r="F1397" t="s">
        <v>249</v>
      </c>
      <c r="G1397" s="29" t="s">
        <v>2008</v>
      </c>
      <c r="H1397" s="29" t="s">
        <v>2021</v>
      </c>
      <c r="I1397" s="31"/>
      <c r="J1397" s="28"/>
    </row>
    <row r="1398" spans="6:10" ht="15.75" x14ac:dyDescent="0.25">
      <c r="F1398" t="s">
        <v>249</v>
      </c>
      <c r="G1398" s="29" t="s">
        <v>2008</v>
      </c>
      <c r="H1398" s="29" t="s">
        <v>2030</v>
      </c>
      <c r="I1398" s="31"/>
      <c r="J1398" s="28"/>
    </row>
    <row r="1399" spans="6:10" ht="15.75" x14ac:dyDescent="0.25">
      <c r="F1399" t="s">
        <v>249</v>
      </c>
      <c r="G1399" s="29" t="s">
        <v>2008</v>
      </c>
      <c r="H1399" s="29" t="s">
        <v>2032</v>
      </c>
      <c r="I1399" s="31"/>
      <c r="J1399" s="28"/>
    </row>
    <row r="1400" spans="6:10" ht="15.75" x14ac:dyDescent="0.25">
      <c r="F1400" t="s">
        <v>249</v>
      </c>
      <c r="G1400" s="29" t="s">
        <v>2008</v>
      </c>
      <c r="H1400" s="29" t="s">
        <v>2034</v>
      </c>
      <c r="I1400" s="31"/>
      <c r="J1400" s="28"/>
    </row>
    <row r="1401" spans="6:10" ht="15.75" x14ac:dyDescent="0.25">
      <c r="F1401" t="s">
        <v>249</v>
      </c>
      <c r="G1401" s="29" t="s">
        <v>2008</v>
      </c>
      <c r="H1401" s="29" t="s">
        <v>2036</v>
      </c>
      <c r="I1401" s="31"/>
      <c r="J1401" s="28"/>
    </row>
    <row r="1402" spans="6:10" ht="15.75" x14ac:dyDescent="0.25">
      <c r="F1402" t="s">
        <v>249</v>
      </c>
      <c r="G1402" s="29" t="s">
        <v>2008</v>
      </c>
      <c r="H1402" s="29" t="s">
        <v>2038</v>
      </c>
      <c r="I1402" s="31"/>
      <c r="J1402" s="28"/>
    </row>
    <row r="1403" spans="6:10" ht="15.75" x14ac:dyDescent="0.25">
      <c r="F1403" t="s">
        <v>249</v>
      </c>
      <c r="G1403" s="29" t="s">
        <v>2008</v>
      </c>
      <c r="H1403" s="29" t="s">
        <v>2040</v>
      </c>
      <c r="I1403" s="31"/>
      <c r="J1403" s="28"/>
    </row>
    <row r="1404" spans="6:10" ht="15.75" x14ac:dyDescent="0.25">
      <c r="F1404" t="s">
        <v>249</v>
      </c>
      <c r="G1404" s="29" t="s">
        <v>2008</v>
      </c>
      <c r="H1404" s="29" t="s">
        <v>2043</v>
      </c>
      <c r="I1404" s="31"/>
      <c r="J1404" s="28"/>
    </row>
    <row r="1405" spans="6:10" ht="15.75" x14ac:dyDescent="0.25">
      <c r="F1405" t="s">
        <v>249</v>
      </c>
      <c r="G1405" s="29" t="s">
        <v>2008</v>
      </c>
      <c r="H1405" s="29" t="s">
        <v>2059</v>
      </c>
      <c r="I1405" s="31"/>
      <c r="J1405" s="28"/>
    </row>
    <row r="1406" spans="6:10" ht="15.75" x14ac:dyDescent="0.25">
      <c r="F1406" t="s">
        <v>249</v>
      </c>
      <c r="G1406" s="29" t="s">
        <v>2008</v>
      </c>
      <c r="H1406" s="29" t="s">
        <v>2061</v>
      </c>
      <c r="I1406" s="31"/>
      <c r="J1406" s="28"/>
    </row>
    <row r="1407" spans="6:10" ht="15.75" x14ac:dyDescent="0.25">
      <c r="F1407" t="s">
        <v>249</v>
      </c>
      <c r="G1407" s="29" t="s">
        <v>2008</v>
      </c>
      <c r="H1407" s="29" t="s">
        <v>2063</v>
      </c>
      <c r="I1407" s="31"/>
      <c r="J1407" s="28"/>
    </row>
    <row r="1408" spans="6:10" ht="15.75" x14ac:dyDescent="0.25">
      <c r="F1408" t="s">
        <v>249</v>
      </c>
      <c r="G1408" s="29" t="s">
        <v>2008</v>
      </c>
      <c r="H1408" s="29" t="s">
        <v>2067</v>
      </c>
      <c r="I1408" s="31"/>
      <c r="J1408" s="28"/>
    </row>
    <row r="1409" spans="6:10" ht="15.75" x14ac:dyDescent="0.25">
      <c r="F1409" t="s">
        <v>249</v>
      </c>
      <c r="G1409" s="29" t="s">
        <v>2008</v>
      </c>
      <c r="H1409" s="29" t="s">
        <v>2069</v>
      </c>
      <c r="I1409" s="31"/>
      <c r="J1409" s="28"/>
    </row>
    <row r="1410" spans="6:10" ht="15.75" x14ac:dyDescent="0.25">
      <c r="F1410" t="s">
        <v>249</v>
      </c>
      <c r="G1410" s="29" t="s">
        <v>2008</v>
      </c>
      <c r="H1410" s="29" t="s">
        <v>2071</v>
      </c>
      <c r="I1410" s="31"/>
      <c r="J1410" s="28"/>
    </row>
    <row r="1411" spans="6:10" ht="15.75" x14ac:dyDescent="0.25">
      <c r="F1411" t="s">
        <v>249</v>
      </c>
      <c r="G1411" s="29" t="s">
        <v>2008</v>
      </c>
      <c r="H1411" s="29" t="s">
        <v>2073</v>
      </c>
      <c r="I1411" s="31"/>
      <c r="J1411" s="28"/>
    </row>
    <row r="1412" spans="6:10" ht="15.75" x14ac:dyDescent="0.25">
      <c r="F1412" t="s">
        <v>249</v>
      </c>
      <c r="G1412" s="29" t="s">
        <v>2008</v>
      </c>
      <c r="H1412" s="29" t="s">
        <v>2075</v>
      </c>
      <c r="I1412" s="31"/>
      <c r="J1412" s="28"/>
    </row>
    <row r="1413" spans="6:10" ht="15.75" x14ac:dyDescent="0.25">
      <c r="F1413" t="s">
        <v>249</v>
      </c>
      <c r="G1413" s="29" t="s">
        <v>2008</v>
      </c>
      <c r="H1413" s="29" t="s">
        <v>2077</v>
      </c>
      <c r="I1413" s="31"/>
      <c r="J1413" s="28"/>
    </row>
    <row r="1414" spans="6:10" ht="15.75" x14ac:dyDescent="0.25">
      <c r="F1414" t="s">
        <v>249</v>
      </c>
      <c r="G1414" s="29" t="s">
        <v>2008</v>
      </c>
      <c r="H1414" s="29" t="s">
        <v>2079</v>
      </c>
      <c r="I1414" s="31"/>
      <c r="J1414" s="28"/>
    </row>
    <row r="1415" spans="6:10" ht="15.75" x14ac:dyDescent="0.25">
      <c r="F1415" t="s">
        <v>249</v>
      </c>
      <c r="G1415" s="29" t="s">
        <v>2008</v>
      </c>
      <c r="H1415" s="29" t="s">
        <v>2082</v>
      </c>
      <c r="I1415" s="31"/>
      <c r="J1415" s="28"/>
    </row>
    <row r="1416" spans="6:10" ht="15.75" x14ac:dyDescent="0.25">
      <c r="F1416" t="s">
        <v>249</v>
      </c>
      <c r="G1416" s="29" t="s">
        <v>2008</v>
      </c>
      <c r="H1416" s="29" t="s">
        <v>2084</v>
      </c>
      <c r="I1416" s="31"/>
      <c r="J1416" s="28"/>
    </row>
    <row r="1417" spans="6:10" ht="15.75" x14ac:dyDescent="0.25">
      <c r="F1417" t="s">
        <v>249</v>
      </c>
      <c r="G1417" s="29" t="s">
        <v>2008</v>
      </c>
      <c r="H1417" s="29" t="s">
        <v>2089</v>
      </c>
      <c r="I1417" s="31"/>
      <c r="J1417" s="28"/>
    </row>
    <row r="1418" spans="6:10" ht="15.75" x14ac:dyDescent="0.25">
      <c r="F1418" t="s">
        <v>249</v>
      </c>
      <c r="G1418" s="29" t="s">
        <v>2008</v>
      </c>
      <c r="H1418" s="29" t="s">
        <v>2119</v>
      </c>
      <c r="I1418" s="31"/>
      <c r="J1418" s="28"/>
    </row>
    <row r="1419" spans="6:10" ht="15.75" x14ac:dyDescent="0.25">
      <c r="F1419" t="s">
        <v>249</v>
      </c>
      <c r="G1419" s="29" t="s">
        <v>2008</v>
      </c>
      <c r="H1419" s="29" t="s">
        <v>2122</v>
      </c>
      <c r="I1419" s="31"/>
      <c r="J1419" s="28"/>
    </row>
    <row r="1420" spans="6:10" ht="15.75" x14ac:dyDescent="0.25">
      <c r="F1420" t="s">
        <v>249</v>
      </c>
      <c r="G1420" s="29" t="s">
        <v>2008</v>
      </c>
      <c r="H1420" s="29" t="s">
        <v>2124</v>
      </c>
      <c r="I1420" s="31"/>
      <c r="J1420" s="28"/>
    </row>
    <row r="1421" spans="6:10" ht="15.75" x14ac:dyDescent="0.25">
      <c r="F1421" t="s">
        <v>249</v>
      </c>
      <c r="G1421" s="29" t="s">
        <v>2008</v>
      </c>
      <c r="H1421" s="29" t="s">
        <v>2129</v>
      </c>
      <c r="I1421" s="31"/>
      <c r="J1421" s="28"/>
    </row>
    <row r="1422" spans="6:10" ht="15.75" x14ac:dyDescent="0.25">
      <c r="F1422" t="s">
        <v>249</v>
      </c>
      <c r="G1422" s="29" t="s">
        <v>2008</v>
      </c>
      <c r="H1422" s="29" t="s">
        <v>2135</v>
      </c>
      <c r="I1422" s="31"/>
      <c r="J1422" s="28"/>
    </row>
    <row r="1423" spans="6:10" ht="15.75" x14ac:dyDescent="0.25">
      <c r="F1423" t="s">
        <v>249</v>
      </c>
      <c r="G1423" s="29" t="s">
        <v>2008</v>
      </c>
      <c r="H1423" s="29" t="s">
        <v>2140</v>
      </c>
      <c r="I1423" s="31"/>
      <c r="J1423" s="28"/>
    </row>
    <row r="1424" spans="6:10" ht="15.75" x14ac:dyDescent="0.25">
      <c r="F1424" t="s">
        <v>249</v>
      </c>
      <c r="G1424" s="29" t="s">
        <v>2009</v>
      </c>
      <c r="H1424" s="29" t="s">
        <v>43</v>
      </c>
      <c r="I1424" s="31"/>
      <c r="J1424" s="28"/>
    </row>
    <row r="1425" spans="6:10" ht="15.75" x14ac:dyDescent="0.25">
      <c r="F1425" t="s">
        <v>249</v>
      </c>
      <c r="G1425" s="29" t="s">
        <v>2009</v>
      </c>
      <c r="H1425" s="29" t="s">
        <v>1953</v>
      </c>
      <c r="I1425" s="31"/>
      <c r="J1425" s="28"/>
    </row>
    <row r="1426" spans="6:10" ht="15.75" x14ac:dyDescent="0.25">
      <c r="F1426" t="s">
        <v>249</v>
      </c>
      <c r="G1426" s="29" t="s">
        <v>2009</v>
      </c>
      <c r="H1426" s="29" t="s">
        <v>1726</v>
      </c>
      <c r="I1426" s="31"/>
      <c r="J1426" s="28"/>
    </row>
    <row r="1427" spans="6:10" ht="15.75" x14ac:dyDescent="0.25">
      <c r="F1427" t="s">
        <v>249</v>
      </c>
      <c r="G1427" s="29" t="s">
        <v>2009</v>
      </c>
      <c r="H1427" s="29" t="s">
        <v>1723</v>
      </c>
      <c r="I1427" s="31"/>
      <c r="J1427" s="28"/>
    </row>
    <row r="1428" spans="6:10" ht="15.75" x14ac:dyDescent="0.25">
      <c r="F1428" t="s">
        <v>249</v>
      </c>
      <c r="G1428" s="29" t="s">
        <v>2009</v>
      </c>
      <c r="H1428" s="29" t="s">
        <v>2087</v>
      </c>
      <c r="I1428" s="31"/>
      <c r="J1428" s="28"/>
    </row>
    <row r="1429" spans="6:10" ht="15.75" x14ac:dyDescent="0.25">
      <c r="F1429" t="s">
        <v>249</v>
      </c>
      <c r="G1429" s="29" t="s">
        <v>2009</v>
      </c>
      <c r="H1429" s="29" t="s">
        <v>1830</v>
      </c>
      <c r="I1429" s="31"/>
      <c r="J1429" s="28"/>
    </row>
    <row r="1430" spans="6:10" ht="15.75" x14ac:dyDescent="0.25">
      <c r="F1430" t="s">
        <v>249</v>
      </c>
      <c r="G1430" s="29" t="s">
        <v>2009</v>
      </c>
      <c r="H1430" s="29" t="s">
        <v>1754</v>
      </c>
      <c r="I1430" s="31"/>
      <c r="J1430" s="28"/>
    </row>
    <row r="1431" spans="6:10" ht="15.75" x14ac:dyDescent="0.25">
      <c r="F1431" t="s">
        <v>249</v>
      </c>
      <c r="G1431" s="29" t="s">
        <v>2009</v>
      </c>
      <c r="H1431" s="29" t="s">
        <v>1901</v>
      </c>
      <c r="I1431" s="31"/>
      <c r="J1431" s="28"/>
    </row>
    <row r="1432" spans="6:10" ht="15.75" x14ac:dyDescent="0.25">
      <c r="F1432" t="s">
        <v>249</v>
      </c>
      <c r="G1432" s="29" t="s">
        <v>2009</v>
      </c>
      <c r="H1432" s="29" t="s">
        <v>2085</v>
      </c>
      <c r="I1432" s="31"/>
      <c r="J1432" s="28"/>
    </row>
    <row r="1433" spans="6:10" ht="15.75" x14ac:dyDescent="0.25">
      <c r="F1433" t="s">
        <v>249</v>
      </c>
      <c r="G1433" s="29" t="s">
        <v>2009</v>
      </c>
      <c r="H1433" s="29" t="s">
        <v>1951</v>
      </c>
      <c r="I1433" s="31"/>
      <c r="J1433" s="28"/>
    </row>
    <row r="1434" spans="6:10" ht="15.75" x14ac:dyDescent="0.25">
      <c r="F1434" t="s">
        <v>249</v>
      </c>
      <c r="G1434" s="29" t="s">
        <v>2009</v>
      </c>
      <c r="H1434" s="29" t="s">
        <v>2056</v>
      </c>
      <c r="I1434" s="31"/>
      <c r="J1434" s="28"/>
    </row>
    <row r="1435" spans="6:10" ht="15.75" x14ac:dyDescent="0.25">
      <c r="F1435" t="s">
        <v>249</v>
      </c>
      <c r="G1435" s="29" t="s">
        <v>2009</v>
      </c>
      <c r="H1435" s="29" t="s">
        <v>2131</v>
      </c>
      <c r="I1435" s="31"/>
      <c r="J1435" s="28"/>
    </row>
    <row r="1436" spans="6:10" ht="15.75" x14ac:dyDescent="0.25">
      <c r="F1436" t="s">
        <v>249</v>
      </c>
      <c r="G1436" s="29" t="s">
        <v>2009</v>
      </c>
      <c r="H1436" s="29" t="s">
        <v>2065</v>
      </c>
      <c r="I1436" s="31"/>
      <c r="J1436" s="28"/>
    </row>
    <row r="1437" spans="6:10" ht="15.75" x14ac:dyDescent="0.25">
      <c r="F1437" t="s">
        <v>249</v>
      </c>
      <c r="G1437" s="29" t="s">
        <v>2009</v>
      </c>
      <c r="H1437" s="29" t="s">
        <v>2090</v>
      </c>
      <c r="I1437" s="31"/>
      <c r="J1437" s="28"/>
    </row>
    <row r="1438" spans="6:10" ht="15.75" x14ac:dyDescent="0.25">
      <c r="F1438" t="s">
        <v>249</v>
      </c>
      <c r="G1438" s="29" t="s">
        <v>2009</v>
      </c>
      <c r="H1438" s="29" t="s">
        <v>1960</v>
      </c>
      <c r="I1438" s="31"/>
      <c r="J1438" s="28"/>
    </row>
    <row r="1439" spans="6:10" ht="15.75" x14ac:dyDescent="0.25">
      <c r="F1439" t="s">
        <v>249</v>
      </c>
      <c r="G1439" s="29" t="s">
        <v>2009</v>
      </c>
      <c r="H1439" s="29" t="s">
        <v>2028</v>
      </c>
      <c r="I1439" s="31"/>
      <c r="J1439" s="28"/>
    </row>
    <row r="1440" spans="6:10" ht="15.75" x14ac:dyDescent="0.25">
      <c r="F1440" t="s">
        <v>249</v>
      </c>
      <c r="G1440" s="29" t="s">
        <v>2009</v>
      </c>
      <c r="H1440" s="29" t="s">
        <v>1963</v>
      </c>
      <c r="I1440" s="31"/>
      <c r="J1440" s="28"/>
    </row>
    <row r="1441" spans="6:10" ht="15.75" x14ac:dyDescent="0.25">
      <c r="F1441" t="s">
        <v>249</v>
      </c>
      <c r="G1441" s="29" t="s">
        <v>2009</v>
      </c>
      <c r="H1441" s="29" t="s">
        <v>1965</v>
      </c>
      <c r="I1441" s="31"/>
      <c r="J1441" s="28"/>
    </row>
    <row r="1442" spans="6:10" ht="15.75" x14ac:dyDescent="0.25">
      <c r="F1442" t="s">
        <v>249</v>
      </c>
      <c r="G1442" s="29" t="s">
        <v>2009</v>
      </c>
      <c r="H1442" s="29" t="s">
        <v>1971</v>
      </c>
      <c r="I1442" s="31"/>
      <c r="J1442" s="28"/>
    </row>
    <row r="1443" spans="6:10" ht="15.75" x14ac:dyDescent="0.25">
      <c r="F1443" t="s">
        <v>249</v>
      </c>
      <c r="G1443" s="29" t="s">
        <v>2009</v>
      </c>
      <c r="H1443" s="29" t="s">
        <v>1975</v>
      </c>
      <c r="I1443" s="31"/>
      <c r="J1443" s="28"/>
    </row>
    <row r="1444" spans="6:10" ht="15.75" x14ac:dyDescent="0.25">
      <c r="F1444" t="s">
        <v>249</v>
      </c>
      <c r="G1444" s="29" t="s">
        <v>2009</v>
      </c>
      <c r="H1444" s="29" t="s">
        <v>2113</v>
      </c>
      <c r="I1444" s="31"/>
      <c r="J1444" s="28"/>
    </row>
    <row r="1445" spans="6:10" ht="15.75" x14ac:dyDescent="0.25">
      <c r="F1445" t="s">
        <v>249</v>
      </c>
      <c r="G1445" s="29" t="s">
        <v>2009</v>
      </c>
      <c r="H1445" s="29" t="s">
        <v>1980</v>
      </c>
      <c r="I1445" s="31"/>
      <c r="J1445" s="28"/>
    </row>
    <row r="1446" spans="6:10" ht="15.75" x14ac:dyDescent="0.25">
      <c r="F1446" t="s">
        <v>249</v>
      </c>
      <c r="G1446" s="29" t="s">
        <v>2009</v>
      </c>
      <c r="H1446" s="29" t="s">
        <v>1982</v>
      </c>
      <c r="I1446" s="31"/>
      <c r="J1446" s="28"/>
    </row>
    <row r="1447" spans="6:10" ht="15.75" x14ac:dyDescent="0.25">
      <c r="F1447" t="s">
        <v>249</v>
      </c>
      <c r="G1447" s="29" t="s">
        <v>2009</v>
      </c>
      <c r="H1447" s="29" t="s">
        <v>1987</v>
      </c>
      <c r="I1447" s="31"/>
      <c r="J1447" s="28"/>
    </row>
    <row r="1448" spans="6:10" ht="15.75" x14ac:dyDescent="0.25">
      <c r="F1448" t="s">
        <v>249</v>
      </c>
      <c r="G1448" s="29" t="s">
        <v>2009</v>
      </c>
      <c r="H1448" s="29" t="s">
        <v>1990</v>
      </c>
      <c r="I1448" s="31"/>
      <c r="J1448" s="28"/>
    </row>
    <row r="1449" spans="6:10" ht="15.75" x14ac:dyDescent="0.25">
      <c r="F1449" t="s">
        <v>249</v>
      </c>
      <c r="G1449" s="29" t="s">
        <v>2009</v>
      </c>
      <c r="H1449" s="29" t="s">
        <v>2115</v>
      </c>
      <c r="I1449" s="31"/>
      <c r="J1449" s="28"/>
    </row>
    <row r="1450" spans="6:10" ht="15.75" x14ac:dyDescent="0.25">
      <c r="F1450" t="s">
        <v>249</v>
      </c>
      <c r="G1450" s="29" t="s">
        <v>2009</v>
      </c>
      <c r="H1450" s="29" t="s">
        <v>1992</v>
      </c>
      <c r="I1450" s="31"/>
      <c r="J1450" s="28"/>
    </row>
    <row r="1451" spans="6:10" ht="15.75" x14ac:dyDescent="0.25">
      <c r="F1451" t="s">
        <v>249</v>
      </c>
      <c r="G1451" s="29" t="s">
        <v>2009</v>
      </c>
      <c r="H1451" s="29" t="s">
        <v>1997</v>
      </c>
      <c r="I1451" s="31"/>
      <c r="J1451" s="28"/>
    </row>
    <row r="1452" spans="6:10" ht="15.75" x14ac:dyDescent="0.25">
      <c r="F1452" t="s">
        <v>249</v>
      </c>
      <c r="G1452" s="29" t="s">
        <v>2009</v>
      </c>
      <c r="H1452" s="29" t="s">
        <v>2000</v>
      </c>
      <c r="I1452" s="31"/>
      <c r="J1452" s="28"/>
    </row>
    <row r="1453" spans="6:10" ht="15.75" x14ac:dyDescent="0.25">
      <c r="F1453" t="s">
        <v>249</v>
      </c>
      <c r="G1453" s="29" t="s">
        <v>2009</v>
      </c>
      <c r="H1453" s="29" t="s">
        <v>2002</v>
      </c>
      <c r="I1453" s="31"/>
      <c r="J1453" s="28"/>
    </row>
    <row r="1454" spans="6:10" ht="15.75" x14ac:dyDescent="0.25">
      <c r="F1454" t="s">
        <v>249</v>
      </c>
      <c r="G1454" s="29" t="s">
        <v>2009</v>
      </c>
      <c r="H1454" s="29" t="s">
        <v>2004</v>
      </c>
      <c r="I1454" s="31"/>
      <c r="J1454" s="28"/>
    </row>
    <row r="1455" spans="6:10" ht="15.75" x14ac:dyDescent="0.25">
      <c r="F1455" t="s">
        <v>249</v>
      </c>
      <c r="G1455" s="29" t="s">
        <v>2009</v>
      </c>
      <c r="H1455" s="29" t="s">
        <v>2006</v>
      </c>
      <c r="I1455" s="31"/>
      <c r="J1455" s="28"/>
    </row>
    <row r="1456" spans="6:10" ht="15.75" x14ac:dyDescent="0.25">
      <c r="F1456" t="s">
        <v>249</v>
      </c>
      <c r="G1456" s="29" t="s">
        <v>2009</v>
      </c>
      <c r="H1456" s="29" t="s">
        <v>2133</v>
      </c>
      <c r="I1456" s="31"/>
      <c r="J1456" s="28"/>
    </row>
    <row r="1457" spans="6:10" ht="15.75" x14ac:dyDescent="0.25">
      <c r="F1457" t="s">
        <v>249</v>
      </c>
      <c r="G1457" s="29" t="s">
        <v>2009</v>
      </c>
      <c r="H1457" s="29" t="s">
        <v>2137</v>
      </c>
      <c r="I1457" s="31"/>
      <c r="J1457" s="28"/>
    </row>
    <row r="1458" spans="6:10" ht="15.75" x14ac:dyDescent="0.25">
      <c r="F1458" t="s">
        <v>249</v>
      </c>
      <c r="G1458" s="29" t="s">
        <v>2009</v>
      </c>
      <c r="H1458" s="29" t="s">
        <v>2015</v>
      </c>
      <c r="I1458" s="31"/>
      <c r="J1458" s="28"/>
    </row>
    <row r="1459" spans="6:10" ht="15.75" x14ac:dyDescent="0.25">
      <c r="F1459" t="s">
        <v>249</v>
      </c>
      <c r="G1459" s="29" t="s">
        <v>2009</v>
      </c>
      <c r="H1459" s="29" t="s">
        <v>2017</v>
      </c>
      <c r="I1459" s="31"/>
      <c r="J1459" s="28"/>
    </row>
    <row r="1460" spans="6:10" ht="15.75" x14ac:dyDescent="0.25">
      <c r="F1460" t="s">
        <v>249</v>
      </c>
      <c r="G1460" s="29" t="s">
        <v>2009</v>
      </c>
      <c r="H1460" s="29" t="s">
        <v>2019</v>
      </c>
      <c r="I1460" s="31"/>
      <c r="J1460" s="28"/>
    </row>
    <row r="1461" spans="6:10" ht="15.75" x14ac:dyDescent="0.25">
      <c r="F1461" t="s">
        <v>249</v>
      </c>
      <c r="G1461" s="29" t="s">
        <v>2009</v>
      </c>
      <c r="H1461" s="29" t="s">
        <v>2021</v>
      </c>
      <c r="I1461" s="31"/>
      <c r="J1461" s="28"/>
    </row>
    <row r="1462" spans="6:10" ht="15.75" x14ac:dyDescent="0.25">
      <c r="F1462" t="s">
        <v>249</v>
      </c>
      <c r="G1462" s="29" t="s">
        <v>2009</v>
      </c>
      <c r="H1462" s="29" t="s">
        <v>2030</v>
      </c>
      <c r="I1462" s="31"/>
      <c r="J1462" s="28"/>
    </row>
    <row r="1463" spans="6:10" ht="15.75" x14ac:dyDescent="0.25">
      <c r="F1463" t="s">
        <v>249</v>
      </c>
      <c r="G1463" s="29" t="s">
        <v>2009</v>
      </c>
      <c r="H1463" s="29" t="s">
        <v>2032</v>
      </c>
      <c r="I1463" s="31"/>
      <c r="J1463" s="28"/>
    </row>
    <row r="1464" spans="6:10" ht="15.75" x14ac:dyDescent="0.25">
      <c r="F1464" t="s">
        <v>249</v>
      </c>
      <c r="G1464" s="29" t="s">
        <v>2009</v>
      </c>
      <c r="H1464" s="29" t="s">
        <v>2034</v>
      </c>
      <c r="I1464" s="31"/>
      <c r="J1464" s="28"/>
    </row>
    <row r="1465" spans="6:10" ht="15.75" x14ac:dyDescent="0.25">
      <c r="F1465" t="s">
        <v>249</v>
      </c>
      <c r="G1465" s="29" t="s">
        <v>2009</v>
      </c>
      <c r="H1465" s="29" t="s">
        <v>2036</v>
      </c>
      <c r="I1465" s="31"/>
      <c r="J1465" s="28"/>
    </row>
    <row r="1466" spans="6:10" ht="15.75" x14ac:dyDescent="0.25">
      <c r="F1466" t="s">
        <v>249</v>
      </c>
      <c r="G1466" s="29" t="s">
        <v>2009</v>
      </c>
      <c r="H1466" s="29" t="s">
        <v>2038</v>
      </c>
      <c r="I1466" s="31"/>
      <c r="J1466" s="28"/>
    </row>
    <row r="1467" spans="6:10" ht="15.75" x14ac:dyDescent="0.25">
      <c r="F1467" t="s">
        <v>249</v>
      </c>
      <c r="G1467" s="29" t="s">
        <v>2009</v>
      </c>
      <c r="H1467" s="29" t="s">
        <v>2040</v>
      </c>
      <c r="I1467" s="31"/>
      <c r="J1467" s="28"/>
    </row>
    <row r="1468" spans="6:10" ht="15.75" x14ac:dyDescent="0.25">
      <c r="F1468" t="s">
        <v>249</v>
      </c>
      <c r="G1468" s="29" t="s">
        <v>2009</v>
      </c>
      <c r="H1468" s="29" t="s">
        <v>2043</v>
      </c>
      <c r="I1468" s="31"/>
      <c r="J1468" s="28"/>
    </row>
    <row r="1469" spans="6:10" ht="15.75" x14ac:dyDescent="0.25">
      <c r="F1469" t="s">
        <v>249</v>
      </c>
      <c r="G1469" s="29" t="s">
        <v>2009</v>
      </c>
      <c r="H1469" s="29" t="s">
        <v>2059</v>
      </c>
      <c r="I1469" s="31"/>
      <c r="J1469" s="28"/>
    </row>
    <row r="1470" spans="6:10" ht="15.75" x14ac:dyDescent="0.25">
      <c r="F1470" t="s">
        <v>249</v>
      </c>
      <c r="G1470" s="29" t="s">
        <v>2009</v>
      </c>
      <c r="H1470" s="29" t="s">
        <v>2061</v>
      </c>
      <c r="I1470" s="31"/>
      <c r="J1470" s="28"/>
    </row>
    <row r="1471" spans="6:10" ht="15.75" x14ac:dyDescent="0.25">
      <c r="F1471" t="s">
        <v>249</v>
      </c>
      <c r="G1471" s="29" t="s">
        <v>2009</v>
      </c>
      <c r="H1471" s="29" t="s">
        <v>2063</v>
      </c>
      <c r="I1471" s="31"/>
      <c r="J1471" s="28"/>
    </row>
    <row r="1472" spans="6:10" ht="15.75" x14ac:dyDescent="0.25">
      <c r="F1472" t="s">
        <v>249</v>
      </c>
      <c r="G1472" s="29" t="s">
        <v>2009</v>
      </c>
      <c r="H1472" s="29" t="s">
        <v>2067</v>
      </c>
      <c r="I1472" s="31"/>
      <c r="J1472" s="28"/>
    </row>
    <row r="1473" spans="6:10" ht="15.75" x14ac:dyDescent="0.25">
      <c r="F1473" t="s">
        <v>249</v>
      </c>
      <c r="G1473" s="29" t="s">
        <v>2009</v>
      </c>
      <c r="H1473" s="29" t="s">
        <v>2069</v>
      </c>
      <c r="I1473" s="31"/>
      <c r="J1473" s="28"/>
    </row>
    <row r="1474" spans="6:10" ht="15.75" x14ac:dyDescent="0.25">
      <c r="F1474" t="s">
        <v>249</v>
      </c>
      <c r="G1474" s="29" t="s">
        <v>2009</v>
      </c>
      <c r="H1474" s="29" t="s">
        <v>2071</v>
      </c>
      <c r="I1474" s="31"/>
      <c r="J1474" s="28"/>
    </row>
    <row r="1475" spans="6:10" ht="15.75" x14ac:dyDescent="0.25">
      <c r="F1475" t="s">
        <v>249</v>
      </c>
      <c r="G1475" s="29" t="s">
        <v>2009</v>
      </c>
      <c r="H1475" s="29" t="s">
        <v>2073</v>
      </c>
      <c r="I1475" s="31"/>
      <c r="J1475" s="28"/>
    </row>
    <row r="1476" spans="6:10" ht="15.75" x14ac:dyDescent="0.25">
      <c r="F1476" t="s">
        <v>249</v>
      </c>
      <c r="G1476" s="29" t="s">
        <v>2009</v>
      </c>
      <c r="H1476" s="29" t="s">
        <v>2075</v>
      </c>
      <c r="I1476" s="31"/>
      <c r="J1476" s="28"/>
    </row>
    <row r="1477" spans="6:10" ht="15.75" x14ac:dyDescent="0.25">
      <c r="F1477" t="s">
        <v>249</v>
      </c>
      <c r="G1477" s="29" t="s">
        <v>2009</v>
      </c>
      <c r="H1477" s="29" t="s">
        <v>2077</v>
      </c>
      <c r="I1477" s="31"/>
      <c r="J1477" s="28"/>
    </row>
    <row r="1478" spans="6:10" ht="15.75" x14ac:dyDescent="0.25">
      <c r="F1478" t="s">
        <v>249</v>
      </c>
      <c r="G1478" s="29" t="s">
        <v>2009</v>
      </c>
      <c r="H1478" s="29" t="s">
        <v>2079</v>
      </c>
      <c r="I1478" s="31"/>
      <c r="J1478" s="28"/>
    </row>
    <row r="1479" spans="6:10" ht="15.75" x14ac:dyDescent="0.25">
      <c r="F1479" t="s">
        <v>249</v>
      </c>
      <c r="G1479" s="29" t="s">
        <v>2009</v>
      </c>
      <c r="H1479" s="29" t="s">
        <v>2082</v>
      </c>
      <c r="I1479" s="31"/>
      <c r="J1479" s="28"/>
    </row>
    <row r="1480" spans="6:10" ht="15.75" x14ac:dyDescent="0.25">
      <c r="F1480" t="s">
        <v>249</v>
      </c>
      <c r="G1480" s="29" t="s">
        <v>2009</v>
      </c>
      <c r="H1480" s="29" t="s">
        <v>2084</v>
      </c>
      <c r="I1480" s="31"/>
      <c r="J1480" s="28"/>
    </row>
    <row r="1481" spans="6:10" ht="15.75" x14ac:dyDescent="0.25">
      <c r="F1481" t="s">
        <v>249</v>
      </c>
      <c r="G1481" s="29" t="s">
        <v>2009</v>
      </c>
      <c r="H1481" s="29" t="s">
        <v>2089</v>
      </c>
      <c r="I1481" s="31"/>
      <c r="J1481" s="28"/>
    </row>
    <row r="1482" spans="6:10" ht="15.75" x14ac:dyDescent="0.25">
      <c r="F1482" t="s">
        <v>249</v>
      </c>
      <c r="G1482" s="29" t="s">
        <v>2009</v>
      </c>
      <c r="H1482" s="29" t="s">
        <v>2119</v>
      </c>
      <c r="I1482" s="31"/>
      <c r="J1482" s="28"/>
    </row>
    <row r="1483" spans="6:10" ht="15.75" x14ac:dyDescent="0.25">
      <c r="F1483" t="s">
        <v>249</v>
      </c>
      <c r="G1483" s="29" t="s">
        <v>2009</v>
      </c>
      <c r="H1483" s="29" t="s">
        <v>2122</v>
      </c>
      <c r="I1483" s="31"/>
      <c r="J1483" s="28"/>
    </row>
    <row r="1484" spans="6:10" ht="15.75" x14ac:dyDescent="0.25">
      <c r="F1484" t="s">
        <v>249</v>
      </c>
      <c r="G1484" s="29" t="s">
        <v>2009</v>
      </c>
      <c r="H1484" s="29" t="s">
        <v>2124</v>
      </c>
      <c r="I1484" s="31"/>
      <c r="J1484" s="28"/>
    </row>
    <row r="1485" spans="6:10" ht="15.75" x14ac:dyDescent="0.25">
      <c r="F1485" t="s">
        <v>249</v>
      </c>
      <c r="G1485" s="29" t="s">
        <v>2009</v>
      </c>
      <c r="H1485" s="29" t="s">
        <v>2129</v>
      </c>
      <c r="I1485" s="31"/>
      <c r="J1485" s="28"/>
    </row>
    <row r="1486" spans="6:10" ht="15.75" x14ac:dyDescent="0.25">
      <c r="F1486" t="s">
        <v>249</v>
      </c>
      <c r="G1486" s="29" t="s">
        <v>2009</v>
      </c>
      <c r="H1486" s="29" t="s">
        <v>2135</v>
      </c>
      <c r="I1486" s="31"/>
      <c r="J1486" s="28"/>
    </row>
    <row r="1487" spans="6:10" ht="15.75" x14ac:dyDescent="0.25">
      <c r="F1487" t="s">
        <v>249</v>
      </c>
      <c r="G1487" s="29" t="s">
        <v>2009</v>
      </c>
      <c r="H1487" s="29" t="s">
        <v>2140</v>
      </c>
      <c r="I1487" s="31"/>
      <c r="J1487" s="28"/>
    </row>
    <row r="1488" spans="6:10" ht="15.75" x14ac:dyDescent="0.25">
      <c r="F1488" t="s">
        <v>249</v>
      </c>
      <c r="G1488" s="29" t="s">
        <v>2010</v>
      </c>
      <c r="H1488" s="29" t="s">
        <v>43</v>
      </c>
      <c r="I1488" s="31"/>
      <c r="J1488" s="28"/>
    </row>
    <row r="1489" spans="6:10" ht="15.75" x14ac:dyDescent="0.25">
      <c r="F1489" t="s">
        <v>249</v>
      </c>
      <c r="G1489" s="29" t="s">
        <v>2010</v>
      </c>
      <c r="H1489" s="29" t="s">
        <v>1953</v>
      </c>
      <c r="I1489" s="31"/>
      <c r="J1489" s="28"/>
    </row>
    <row r="1490" spans="6:10" ht="15.75" x14ac:dyDescent="0.25">
      <c r="F1490" t="s">
        <v>249</v>
      </c>
      <c r="G1490" s="29" t="s">
        <v>2010</v>
      </c>
      <c r="H1490" s="29" t="s">
        <v>1726</v>
      </c>
      <c r="I1490" s="31"/>
      <c r="J1490" s="28"/>
    </row>
    <row r="1491" spans="6:10" ht="15.75" x14ac:dyDescent="0.25">
      <c r="F1491" t="s">
        <v>249</v>
      </c>
      <c r="G1491" s="29" t="s">
        <v>2010</v>
      </c>
      <c r="H1491" s="29" t="s">
        <v>1723</v>
      </c>
      <c r="I1491" s="31"/>
      <c r="J1491" s="28"/>
    </row>
    <row r="1492" spans="6:10" ht="15.75" x14ac:dyDescent="0.25">
      <c r="F1492" t="s">
        <v>249</v>
      </c>
      <c r="G1492" s="29" t="s">
        <v>2010</v>
      </c>
      <c r="H1492" s="29" t="s">
        <v>2087</v>
      </c>
      <c r="I1492" s="31"/>
      <c r="J1492" s="28"/>
    </row>
    <row r="1493" spans="6:10" ht="15.75" x14ac:dyDescent="0.25">
      <c r="F1493" t="s">
        <v>249</v>
      </c>
      <c r="G1493" s="29" t="s">
        <v>2010</v>
      </c>
      <c r="H1493" s="29" t="s">
        <v>1830</v>
      </c>
      <c r="I1493" s="31"/>
      <c r="J1493" s="28"/>
    </row>
    <row r="1494" spans="6:10" ht="15.75" x14ac:dyDescent="0.25">
      <c r="F1494" t="s">
        <v>249</v>
      </c>
      <c r="G1494" s="29" t="s">
        <v>2010</v>
      </c>
      <c r="H1494" s="29" t="s">
        <v>1754</v>
      </c>
      <c r="I1494" s="31"/>
      <c r="J1494" s="28"/>
    </row>
    <row r="1495" spans="6:10" ht="15.75" x14ac:dyDescent="0.25">
      <c r="F1495" t="s">
        <v>249</v>
      </c>
      <c r="G1495" s="29" t="s">
        <v>2010</v>
      </c>
      <c r="H1495" s="29" t="s">
        <v>1901</v>
      </c>
      <c r="I1495" s="31"/>
      <c r="J1495" s="28"/>
    </row>
    <row r="1496" spans="6:10" ht="15.75" x14ac:dyDescent="0.25">
      <c r="F1496" t="s">
        <v>249</v>
      </c>
      <c r="G1496" s="29" t="s">
        <v>2010</v>
      </c>
      <c r="H1496" s="29" t="s">
        <v>2085</v>
      </c>
      <c r="I1496" s="31"/>
      <c r="J1496" s="28"/>
    </row>
    <row r="1497" spans="6:10" ht="15.75" x14ac:dyDescent="0.25">
      <c r="F1497" t="s">
        <v>249</v>
      </c>
      <c r="G1497" s="29" t="s">
        <v>2010</v>
      </c>
      <c r="H1497" s="29" t="s">
        <v>1951</v>
      </c>
      <c r="I1497" s="31"/>
      <c r="J1497" s="28"/>
    </row>
    <row r="1498" spans="6:10" ht="15.75" x14ac:dyDescent="0.25">
      <c r="F1498" t="s">
        <v>249</v>
      </c>
      <c r="G1498" s="29" t="s">
        <v>2010</v>
      </c>
      <c r="H1498" s="29" t="s">
        <v>2056</v>
      </c>
      <c r="I1498" s="31"/>
      <c r="J1498" s="28"/>
    </row>
    <row r="1499" spans="6:10" ht="15.75" x14ac:dyDescent="0.25">
      <c r="F1499" t="s">
        <v>249</v>
      </c>
      <c r="G1499" s="29" t="s">
        <v>2010</v>
      </c>
      <c r="H1499" s="29" t="s">
        <v>2131</v>
      </c>
      <c r="I1499" s="31"/>
      <c r="J1499" s="28"/>
    </row>
    <row r="1500" spans="6:10" ht="15.75" x14ac:dyDescent="0.25">
      <c r="F1500" t="s">
        <v>249</v>
      </c>
      <c r="G1500" s="29" t="s">
        <v>2010</v>
      </c>
      <c r="H1500" s="29" t="s">
        <v>2065</v>
      </c>
      <c r="I1500" s="31"/>
      <c r="J1500" s="28"/>
    </row>
    <row r="1501" spans="6:10" ht="15.75" x14ac:dyDescent="0.25">
      <c r="F1501" t="s">
        <v>249</v>
      </c>
      <c r="G1501" s="29" t="s">
        <v>2010</v>
      </c>
      <c r="H1501" s="29" t="s">
        <v>2090</v>
      </c>
      <c r="I1501" s="31"/>
      <c r="J1501" s="28"/>
    </row>
    <row r="1502" spans="6:10" ht="15.75" x14ac:dyDescent="0.25">
      <c r="F1502" t="s">
        <v>249</v>
      </c>
      <c r="G1502" s="29" t="s">
        <v>2010</v>
      </c>
      <c r="H1502" s="29" t="s">
        <v>1960</v>
      </c>
      <c r="I1502" s="31"/>
      <c r="J1502" s="28"/>
    </row>
    <row r="1503" spans="6:10" ht="15.75" x14ac:dyDescent="0.25">
      <c r="F1503" t="s">
        <v>249</v>
      </c>
      <c r="G1503" s="29" t="s">
        <v>2010</v>
      </c>
      <c r="H1503" s="29" t="s">
        <v>2028</v>
      </c>
      <c r="I1503" s="31"/>
      <c r="J1503" s="28"/>
    </row>
    <row r="1504" spans="6:10" ht="15.75" x14ac:dyDescent="0.25">
      <c r="F1504" t="s">
        <v>249</v>
      </c>
      <c r="G1504" s="29" t="s">
        <v>2010</v>
      </c>
      <c r="H1504" s="29" t="s">
        <v>1963</v>
      </c>
      <c r="I1504" s="31"/>
      <c r="J1504" s="28"/>
    </row>
    <row r="1505" spans="6:10" ht="15.75" x14ac:dyDescent="0.25">
      <c r="F1505" t="s">
        <v>249</v>
      </c>
      <c r="G1505" s="29" t="s">
        <v>2010</v>
      </c>
      <c r="H1505" s="29" t="s">
        <v>1965</v>
      </c>
      <c r="I1505" s="31"/>
      <c r="J1505" s="28"/>
    </row>
    <row r="1506" spans="6:10" ht="15.75" x14ac:dyDescent="0.25">
      <c r="F1506" t="s">
        <v>249</v>
      </c>
      <c r="G1506" s="29" t="s">
        <v>2010</v>
      </c>
      <c r="H1506" s="29" t="s">
        <v>1971</v>
      </c>
      <c r="I1506" s="31"/>
      <c r="J1506" s="28"/>
    </row>
    <row r="1507" spans="6:10" ht="15.75" x14ac:dyDescent="0.25">
      <c r="F1507" t="s">
        <v>249</v>
      </c>
      <c r="G1507" s="29" t="s">
        <v>2010</v>
      </c>
      <c r="H1507" s="29" t="s">
        <v>1975</v>
      </c>
      <c r="I1507" s="31"/>
      <c r="J1507" s="28"/>
    </row>
    <row r="1508" spans="6:10" ht="15.75" x14ac:dyDescent="0.25">
      <c r="F1508" t="s">
        <v>249</v>
      </c>
      <c r="G1508" s="29" t="s">
        <v>2010</v>
      </c>
      <c r="H1508" s="29" t="s">
        <v>2113</v>
      </c>
      <c r="I1508" s="31"/>
      <c r="J1508" s="28"/>
    </row>
    <row r="1509" spans="6:10" ht="15.75" x14ac:dyDescent="0.25">
      <c r="F1509" t="s">
        <v>249</v>
      </c>
      <c r="G1509" s="29" t="s">
        <v>2010</v>
      </c>
      <c r="H1509" s="29" t="s">
        <v>1980</v>
      </c>
      <c r="I1509" s="31"/>
      <c r="J1509" s="28"/>
    </row>
    <row r="1510" spans="6:10" ht="15.75" x14ac:dyDescent="0.25">
      <c r="F1510" t="s">
        <v>249</v>
      </c>
      <c r="G1510" s="29" t="s">
        <v>2010</v>
      </c>
      <c r="H1510" s="29" t="s">
        <v>1982</v>
      </c>
      <c r="I1510" s="31"/>
      <c r="J1510" s="28"/>
    </row>
    <row r="1511" spans="6:10" ht="15.75" x14ac:dyDescent="0.25">
      <c r="F1511" t="s">
        <v>249</v>
      </c>
      <c r="G1511" s="29" t="s">
        <v>2010</v>
      </c>
      <c r="H1511" s="29" t="s">
        <v>1987</v>
      </c>
      <c r="I1511" s="31"/>
      <c r="J1511" s="28"/>
    </row>
    <row r="1512" spans="6:10" ht="15.75" x14ac:dyDescent="0.25">
      <c r="F1512" t="s">
        <v>249</v>
      </c>
      <c r="G1512" s="29" t="s">
        <v>2010</v>
      </c>
      <c r="H1512" s="29" t="s">
        <v>1990</v>
      </c>
      <c r="I1512" s="31"/>
      <c r="J1512" s="28"/>
    </row>
    <row r="1513" spans="6:10" ht="15.75" x14ac:dyDescent="0.25">
      <c r="F1513" t="s">
        <v>249</v>
      </c>
      <c r="G1513" s="29" t="s">
        <v>2010</v>
      </c>
      <c r="H1513" s="29" t="s">
        <v>2115</v>
      </c>
      <c r="I1513" s="31"/>
      <c r="J1513" s="28"/>
    </row>
    <row r="1514" spans="6:10" ht="15.75" x14ac:dyDescent="0.25">
      <c r="F1514" t="s">
        <v>249</v>
      </c>
      <c r="G1514" s="29" t="s">
        <v>2010</v>
      </c>
      <c r="H1514" s="29" t="s">
        <v>1992</v>
      </c>
      <c r="I1514" s="31"/>
      <c r="J1514" s="28"/>
    </row>
    <row r="1515" spans="6:10" ht="15.75" x14ac:dyDescent="0.25">
      <c r="F1515" t="s">
        <v>249</v>
      </c>
      <c r="G1515" s="29" t="s">
        <v>2010</v>
      </c>
      <c r="H1515" s="29" t="s">
        <v>1997</v>
      </c>
      <c r="I1515" s="31"/>
      <c r="J1515" s="28"/>
    </row>
    <row r="1516" spans="6:10" ht="15.75" x14ac:dyDescent="0.25">
      <c r="F1516" t="s">
        <v>249</v>
      </c>
      <c r="G1516" s="29" t="s">
        <v>2010</v>
      </c>
      <c r="H1516" s="29" t="s">
        <v>2000</v>
      </c>
      <c r="I1516" s="31"/>
      <c r="J1516" s="28"/>
    </row>
    <row r="1517" spans="6:10" ht="15.75" x14ac:dyDescent="0.25">
      <c r="F1517" t="s">
        <v>249</v>
      </c>
      <c r="G1517" s="29" t="s">
        <v>2010</v>
      </c>
      <c r="H1517" s="29" t="s">
        <v>2002</v>
      </c>
      <c r="I1517" s="31"/>
      <c r="J1517" s="28"/>
    </row>
    <row r="1518" spans="6:10" ht="15.75" x14ac:dyDescent="0.25">
      <c r="F1518" t="s">
        <v>249</v>
      </c>
      <c r="G1518" s="29" t="s">
        <v>2010</v>
      </c>
      <c r="H1518" s="29" t="s">
        <v>2004</v>
      </c>
      <c r="I1518" s="31"/>
      <c r="J1518" s="28"/>
    </row>
    <row r="1519" spans="6:10" ht="15.75" x14ac:dyDescent="0.25">
      <c r="F1519" t="s">
        <v>249</v>
      </c>
      <c r="G1519" s="29" t="s">
        <v>2010</v>
      </c>
      <c r="H1519" s="29" t="s">
        <v>2006</v>
      </c>
      <c r="I1519" s="31"/>
      <c r="J1519" s="28"/>
    </row>
    <row r="1520" spans="6:10" ht="15.75" x14ac:dyDescent="0.25">
      <c r="F1520" t="s">
        <v>249</v>
      </c>
      <c r="G1520" s="29" t="s">
        <v>2010</v>
      </c>
      <c r="H1520" s="29" t="s">
        <v>2133</v>
      </c>
      <c r="I1520" s="31"/>
      <c r="J1520" s="28"/>
    </row>
    <row r="1521" spans="6:10" ht="15.75" x14ac:dyDescent="0.25">
      <c r="F1521" t="s">
        <v>249</v>
      </c>
      <c r="G1521" s="29" t="s">
        <v>2010</v>
      </c>
      <c r="H1521" s="29" t="s">
        <v>2137</v>
      </c>
      <c r="I1521" s="31"/>
      <c r="J1521" s="28"/>
    </row>
    <row r="1522" spans="6:10" ht="15.75" x14ac:dyDescent="0.25">
      <c r="F1522" t="s">
        <v>249</v>
      </c>
      <c r="G1522" s="29" t="s">
        <v>2010</v>
      </c>
      <c r="H1522" s="29" t="s">
        <v>2015</v>
      </c>
      <c r="I1522" s="31"/>
      <c r="J1522" s="28"/>
    </row>
    <row r="1523" spans="6:10" ht="15.75" x14ac:dyDescent="0.25">
      <c r="F1523" t="s">
        <v>249</v>
      </c>
      <c r="G1523" s="29" t="s">
        <v>2010</v>
      </c>
      <c r="H1523" s="29" t="s">
        <v>2017</v>
      </c>
      <c r="I1523" s="31"/>
      <c r="J1523" s="28"/>
    </row>
    <row r="1524" spans="6:10" ht="15.75" x14ac:dyDescent="0.25">
      <c r="F1524" t="s">
        <v>249</v>
      </c>
      <c r="G1524" s="29" t="s">
        <v>2010</v>
      </c>
      <c r="H1524" s="29" t="s">
        <v>2019</v>
      </c>
      <c r="I1524" s="31"/>
      <c r="J1524" s="28"/>
    </row>
    <row r="1525" spans="6:10" ht="15.75" x14ac:dyDescent="0.25">
      <c r="F1525" t="s">
        <v>249</v>
      </c>
      <c r="G1525" s="29" t="s">
        <v>2010</v>
      </c>
      <c r="H1525" s="29" t="s">
        <v>2021</v>
      </c>
      <c r="I1525" s="31"/>
      <c r="J1525" s="28"/>
    </row>
    <row r="1526" spans="6:10" ht="15.75" x14ac:dyDescent="0.25">
      <c r="F1526" t="s">
        <v>249</v>
      </c>
      <c r="G1526" s="29" t="s">
        <v>2010</v>
      </c>
      <c r="H1526" s="29" t="s">
        <v>2030</v>
      </c>
      <c r="I1526" s="31"/>
      <c r="J1526" s="28"/>
    </row>
    <row r="1527" spans="6:10" ht="15.75" x14ac:dyDescent="0.25">
      <c r="F1527" t="s">
        <v>249</v>
      </c>
      <c r="G1527" s="29" t="s">
        <v>2010</v>
      </c>
      <c r="H1527" s="29" t="s">
        <v>2032</v>
      </c>
      <c r="I1527" s="31"/>
      <c r="J1527" s="28"/>
    </row>
    <row r="1528" spans="6:10" ht="15.75" x14ac:dyDescent="0.25">
      <c r="F1528" t="s">
        <v>249</v>
      </c>
      <c r="G1528" s="29" t="s">
        <v>2010</v>
      </c>
      <c r="H1528" s="29" t="s">
        <v>2034</v>
      </c>
      <c r="I1528" s="31"/>
      <c r="J1528" s="28"/>
    </row>
    <row r="1529" spans="6:10" ht="15.75" x14ac:dyDescent="0.25">
      <c r="F1529" t="s">
        <v>249</v>
      </c>
      <c r="G1529" s="29" t="s">
        <v>2010</v>
      </c>
      <c r="H1529" s="29" t="s">
        <v>2036</v>
      </c>
      <c r="I1529" s="31"/>
      <c r="J1529" s="28"/>
    </row>
    <row r="1530" spans="6:10" ht="15.75" x14ac:dyDescent="0.25">
      <c r="F1530" t="s">
        <v>249</v>
      </c>
      <c r="G1530" s="29" t="s">
        <v>2010</v>
      </c>
      <c r="H1530" s="29" t="s">
        <v>2038</v>
      </c>
      <c r="I1530" s="31"/>
      <c r="J1530" s="28"/>
    </row>
    <row r="1531" spans="6:10" ht="15.75" x14ac:dyDescent="0.25">
      <c r="F1531" t="s">
        <v>249</v>
      </c>
      <c r="G1531" s="29" t="s">
        <v>2010</v>
      </c>
      <c r="H1531" s="29" t="s">
        <v>2040</v>
      </c>
      <c r="I1531" s="31"/>
      <c r="J1531" s="28"/>
    </row>
    <row r="1532" spans="6:10" ht="15.75" x14ac:dyDescent="0.25">
      <c r="F1532" t="s">
        <v>249</v>
      </c>
      <c r="G1532" s="29" t="s">
        <v>2010</v>
      </c>
      <c r="H1532" s="29" t="s">
        <v>2043</v>
      </c>
      <c r="I1532" s="31"/>
      <c r="J1532" s="28"/>
    </row>
    <row r="1533" spans="6:10" ht="15.75" x14ac:dyDescent="0.25">
      <c r="F1533" t="s">
        <v>249</v>
      </c>
      <c r="G1533" s="29" t="s">
        <v>2010</v>
      </c>
      <c r="H1533" s="29" t="s">
        <v>2059</v>
      </c>
      <c r="I1533" s="31"/>
      <c r="J1533" s="28"/>
    </row>
    <row r="1534" spans="6:10" ht="15.75" x14ac:dyDescent="0.25">
      <c r="F1534" t="s">
        <v>249</v>
      </c>
      <c r="G1534" s="29" t="s">
        <v>2010</v>
      </c>
      <c r="H1534" s="29" t="s">
        <v>2061</v>
      </c>
      <c r="I1534" s="31"/>
      <c r="J1534" s="28"/>
    </row>
    <row r="1535" spans="6:10" ht="15.75" x14ac:dyDescent="0.25">
      <c r="F1535" t="s">
        <v>249</v>
      </c>
      <c r="G1535" s="29" t="s">
        <v>2010</v>
      </c>
      <c r="H1535" s="29" t="s">
        <v>2063</v>
      </c>
      <c r="I1535" s="31"/>
      <c r="J1535" s="28"/>
    </row>
    <row r="1536" spans="6:10" ht="15.75" x14ac:dyDescent="0.25">
      <c r="F1536" t="s">
        <v>249</v>
      </c>
      <c r="G1536" s="29" t="s">
        <v>2010</v>
      </c>
      <c r="H1536" s="29" t="s">
        <v>2067</v>
      </c>
      <c r="I1536" s="31"/>
      <c r="J1536" s="28"/>
    </row>
    <row r="1537" spans="6:10" ht="15.75" x14ac:dyDescent="0.25">
      <c r="F1537" t="s">
        <v>249</v>
      </c>
      <c r="G1537" s="29" t="s">
        <v>2010</v>
      </c>
      <c r="H1537" s="29" t="s">
        <v>2069</v>
      </c>
      <c r="I1537" s="31"/>
      <c r="J1537" s="28"/>
    </row>
    <row r="1538" spans="6:10" ht="15.75" x14ac:dyDescent="0.25">
      <c r="F1538" t="s">
        <v>249</v>
      </c>
      <c r="G1538" s="29" t="s">
        <v>2010</v>
      </c>
      <c r="H1538" s="29" t="s">
        <v>2071</v>
      </c>
      <c r="I1538" s="31"/>
      <c r="J1538" s="28"/>
    </row>
    <row r="1539" spans="6:10" ht="15.75" x14ac:dyDescent="0.25">
      <c r="F1539" t="s">
        <v>249</v>
      </c>
      <c r="G1539" s="29" t="s">
        <v>2010</v>
      </c>
      <c r="H1539" s="29" t="s">
        <v>2073</v>
      </c>
      <c r="I1539" s="31"/>
      <c r="J1539" s="28"/>
    </row>
    <row r="1540" spans="6:10" ht="15.75" x14ac:dyDescent="0.25">
      <c r="F1540" t="s">
        <v>249</v>
      </c>
      <c r="G1540" s="29" t="s">
        <v>2010</v>
      </c>
      <c r="H1540" s="29" t="s">
        <v>2075</v>
      </c>
      <c r="I1540" s="31"/>
      <c r="J1540" s="28"/>
    </row>
    <row r="1541" spans="6:10" ht="15.75" x14ac:dyDescent="0.25">
      <c r="F1541" t="s">
        <v>249</v>
      </c>
      <c r="G1541" s="29" t="s">
        <v>2010</v>
      </c>
      <c r="H1541" s="29" t="s">
        <v>2077</v>
      </c>
      <c r="I1541" s="31"/>
      <c r="J1541" s="28"/>
    </row>
    <row r="1542" spans="6:10" ht="15.75" x14ac:dyDescent="0.25">
      <c r="F1542" t="s">
        <v>249</v>
      </c>
      <c r="G1542" s="29" t="s">
        <v>2010</v>
      </c>
      <c r="H1542" s="29" t="s">
        <v>2079</v>
      </c>
      <c r="I1542" s="31"/>
      <c r="J1542" s="28"/>
    </row>
    <row r="1543" spans="6:10" ht="15.75" x14ac:dyDescent="0.25">
      <c r="F1543" t="s">
        <v>249</v>
      </c>
      <c r="G1543" s="29" t="s">
        <v>2010</v>
      </c>
      <c r="H1543" s="29" t="s">
        <v>2082</v>
      </c>
      <c r="I1543" s="31"/>
      <c r="J1543" s="28"/>
    </row>
    <row r="1544" spans="6:10" ht="15.75" x14ac:dyDescent="0.25">
      <c r="F1544" t="s">
        <v>249</v>
      </c>
      <c r="G1544" s="29" t="s">
        <v>2010</v>
      </c>
      <c r="H1544" s="29" t="s">
        <v>2084</v>
      </c>
      <c r="I1544" s="31"/>
      <c r="J1544" s="28"/>
    </row>
    <row r="1545" spans="6:10" ht="15.75" x14ac:dyDescent="0.25">
      <c r="F1545" t="s">
        <v>249</v>
      </c>
      <c r="G1545" s="29" t="s">
        <v>2010</v>
      </c>
      <c r="H1545" s="29" t="s">
        <v>2089</v>
      </c>
      <c r="I1545" s="31"/>
      <c r="J1545" s="28"/>
    </row>
    <row r="1546" spans="6:10" ht="15.75" x14ac:dyDescent="0.25">
      <c r="F1546" t="s">
        <v>249</v>
      </c>
      <c r="G1546" s="29" t="s">
        <v>2010</v>
      </c>
      <c r="H1546" s="29" t="s">
        <v>2119</v>
      </c>
      <c r="I1546" s="31"/>
      <c r="J1546" s="28"/>
    </row>
    <row r="1547" spans="6:10" ht="15.75" x14ac:dyDescent="0.25">
      <c r="F1547" t="s">
        <v>249</v>
      </c>
      <c r="G1547" s="29" t="s">
        <v>2010</v>
      </c>
      <c r="H1547" s="29" t="s">
        <v>2122</v>
      </c>
      <c r="I1547" s="31"/>
      <c r="J1547" s="28"/>
    </row>
    <row r="1548" spans="6:10" ht="15.75" x14ac:dyDescent="0.25">
      <c r="F1548" t="s">
        <v>249</v>
      </c>
      <c r="G1548" s="29" t="s">
        <v>2010</v>
      </c>
      <c r="H1548" s="29" t="s">
        <v>2124</v>
      </c>
      <c r="I1548" s="31"/>
      <c r="J1548" s="28"/>
    </row>
    <row r="1549" spans="6:10" ht="15.75" x14ac:dyDescent="0.25">
      <c r="F1549" t="s">
        <v>249</v>
      </c>
      <c r="G1549" s="29" t="s">
        <v>2010</v>
      </c>
      <c r="H1549" s="29" t="s">
        <v>2129</v>
      </c>
      <c r="I1549" s="31"/>
      <c r="J1549" s="28"/>
    </row>
    <row r="1550" spans="6:10" ht="15.75" x14ac:dyDescent="0.25">
      <c r="F1550" t="s">
        <v>249</v>
      </c>
      <c r="G1550" s="29" t="s">
        <v>2010</v>
      </c>
      <c r="H1550" s="29" t="s">
        <v>2135</v>
      </c>
      <c r="I1550" s="31"/>
      <c r="J1550" s="28"/>
    </row>
    <row r="1551" spans="6:10" ht="15.75" x14ac:dyDescent="0.25">
      <c r="F1551" t="s">
        <v>249</v>
      </c>
      <c r="G1551" s="29" t="s">
        <v>2010</v>
      </c>
      <c r="H1551" s="29" t="s">
        <v>2140</v>
      </c>
      <c r="I1551" s="31"/>
      <c r="J1551" s="28"/>
    </row>
    <row r="1552" spans="6:10" ht="15.75" x14ac:dyDescent="0.25">
      <c r="F1552" t="s">
        <v>249</v>
      </c>
      <c r="G1552" s="29" t="s">
        <v>2011</v>
      </c>
      <c r="H1552" s="29" t="s">
        <v>43</v>
      </c>
      <c r="I1552" s="31"/>
      <c r="J1552" s="28"/>
    </row>
    <row r="1553" spans="6:10" ht="15.75" x14ac:dyDescent="0.25">
      <c r="F1553" t="s">
        <v>249</v>
      </c>
      <c r="G1553" s="29" t="s">
        <v>2011</v>
      </c>
      <c r="H1553" s="29" t="s">
        <v>1953</v>
      </c>
      <c r="I1553" s="31"/>
      <c r="J1553" s="28"/>
    </row>
    <row r="1554" spans="6:10" ht="15.75" x14ac:dyDescent="0.25">
      <c r="F1554" t="s">
        <v>249</v>
      </c>
      <c r="G1554" s="29" t="s">
        <v>2011</v>
      </c>
      <c r="H1554" s="29" t="s">
        <v>1726</v>
      </c>
      <c r="I1554" s="31"/>
      <c r="J1554" s="28"/>
    </row>
    <row r="1555" spans="6:10" ht="15.75" x14ac:dyDescent="0.25">
      <c r="F1555" t="s">
        <v>249</v>
      </c>
      <c r="G1555" s="29" t="s">
        <v>2011</v>
      </c>
      <c r="H1555" s="29" t="s">
        <v>1723</v>
      </c>
      <c r="I1555" s="31"/>
      <c r="J1555" s="28"/>
    </row>
    <row r="1556" spans="6:10" ht="15.75" x14ac:dyDescent="0.25">
      <c r="F1556" t="s">
        <v>249</v>
      </c>
      <c r="G1556" s="29" t="s">
        <v>2011</v>
      </c>
      <c r="H1556" s="29" t="s">
        <v>2087</v>
      </c>
      <c r="I1556" s="31"/>
      <c r="J1556" s="28"/>
    </row>
    <row r="1557" spans="6:10" ht="15.75" x14ac:dyDescent="0.25">
      <c r="F1557" t="s">
        <v>249</v>
      </c>
      <c r="G1557" s="29" t="s">
        <v>2011</v>
      </c>
      <c r="H1557" s="29" t="s">
        <v>1830</v>
      </c>
      <c r="I1557" s="31"/>
      <c r="J1557" s="28"/>
    </row>
    <row r="1558" spans="6:10" ht="15.75" x14ac:dyDescent="0.25">
      <c r="F1558" t="s">
        <v>249</v>
      </c>
      <c r="G1558" s="29" t="s">
        <v>2011</v>
      </c>
      <c r="H1558" s="29" t="s">
        <v>1754</v>
      </c>
      <c r="I1558" s="31"/>
      <c r="J1558" s="28"/>
    </row>
    <row r="1559" spans="6:10" ht="15.75" x14ac:dyDescent="0.25">
      <c r="F1559" t="s">
        <v>249</v>
      </c>
      <c r="G1559" s="29" t="s">
        <v>2011</v>
      </c>
      <c r="H1559" s="29" t="s">
        <v>1901</v>
      </c>
      <c r="I1559" s="31"/>
      <c r="J1559" s="28"/>
    </row>
    <row r="1560" spans="6:10" ht="15.75" x14ac:dyDescent="0.25">
      <c r="F1560" t="s">
        <v>249</v>
      </c>
      <c r="G1560" s="29" t="s">
        <v>2011</v>
      </c>
      <c r="H1560" s="29" t="s">
        <v>2085</v>
      </c>
      <c r="I1560" s="31"/>
      <c r="J1560" s="28"/>
    </row>
    <row r="1561" spans="6:10" ht="15.75" x14ac:dyDescent="0.25">
      <c r="F1561" t="s">
        <v>249</v>
      </c>
      <c r="G1561" s="29" t="s">
        <v>2011</v>
      </c>
      <c r="H1561" s="29" t="s">
        <v>1951</v>
      </c>
      <c r="I1561" s="31"/>
      <c r="J1561" s="28"/>
    </row>
    <row r="1562" spans="6:10" ht="15.75" x14ac:dyDescent="0.25">
      <c r="F1562" t="s">
        <v>249</v>
      </c>
      <c r="G1562" s="29" t="s">
        <v>2011</v>
      </c>
      <c r="H1562" s="29" t="s">
        <v>2056</v>
      </c>
      <c r="I1562" s="31"/>
      <c r="J1562" s="28"/>
    </row>
    <row r="1563" spans="6:10" ht="15.75" x14ac:dyDescent="0.25">
      <c r="F1563" t="s">
        <v>249</v>
      </c>
      <c r="G1563" s="29" t="s">
        <v>2011</v>
      </c>
      <c r="H1563" s="29" t="s">
        <v>2131</v>
      </c>
      <c r="I1563" s="31"/>
      <c r="J1563" s="28"/>
    </row>
    <row r="1564" spans="6:10" ht="15.75" x14ac:dyDescent="0.25">
      <c r="F1564" t="s">
        <v>249</v>
      </c>
      <c r="G1564" s="29" t="s">
        <v>2011</v>
      </c>
      <c r="H1564" s="29" t="s">
        <v>2065</v>
      </c>
      <c r="I1564" s="31"/>
      <c r="J1564" s="28"/>
    </row>
    <row r="1565" spans="6:10" ht="15.75" x14ac:dyDescent="0.25">
      <c r="F1565" t="s">
        <v>249</v>
      </c>
      <c r="G1565" s="29" t="s">
        <v>2011</v>
      </c>
      <c r="H1565" s="29" t="s">
        <v>2090</v>
      </c>
      <c r="I1565" s="31"/>
      <c r="J1565" s="28"/>
    </row>
    <row r="1566" spans="6:10" ht="15.75" x14ac:dyDescent="0.25">
      <c r="F1566" t="s">
        <v>249</v>
      </c>
      <c r="G1566" s="29" t="s">
        <v>2011</v>
      </c>
      <c r="H1566" s="29" t="s">
        <v>1960</v>
      </c>
      <c r="I1566" s="31"/>
      <c r="J1566" s="28"/>
    </row>
    <row r="1567" spans="6:10" ht="15.75" x14ac:dyDescent="0.25">
      <c r="F1567" t="s">
        <v>249</v>
      </c>
      <c r="G1567" s="29" t="s">
        <v>2011</v>
      </c>
      <c r="H1567" s="29" t="s">
        <v>2028</v>
      </c>
      <c r="I1567" s="31"/>
      <c r="J1567" s="28"/>
    </row>
    <row r="1568" spans="6:10" ht="15.75" x14ac:dyDescent="0.25">
      <c r="F1568" t="s">
        <v>249</v>
      </c>
      <c r="G1568" s="29" t="s">
        <v>2011</v>
      </c>
      <c r="H1568" s="29" t="s">
        <v>1963</v>
      </c>
      <c r="I1568" s="31"/>
      <c r="J1568" s="28"/>
    </row>
    <row r="1569" spans="6:10" ht="15.75" x14ac:dyDescent="0.25">
      <c r="F1569" t="s">
        <v>249</v>
      </c>
      <c r="G1569" s="29" t="s">
        <v>2011</v>
      </c>
      <c r="H1569" s="29" t="s">
        <v>1965</v>
      </c>
      <c r="I1569" s="31"/>
      <c r="J1569" s="28"/>
    </row>
    <row r="1570" spans="6:10" ht="15.75" x14ac:dyDescent="0.25">
      <c r="F1570" t="s">
        <v>249</v>
      </c>
      <c r="G1570" s="29" t="s">
        <v>2011</v>
      </c>
      <c r="H1570" s="29" t="s">
        <v>1971</v>
      </c>
      <c r="I1570" s="31"/>
      <c r="J1570" s="28"/>
    </row>
    <row r="1571" spans="6:10" ht="15.75" x14ac:dyDescent="0.25">
      <c r="F1571" t="s">
        <v>249</v>
      </c>
      <c r="G1571" s="29" t="s">
        <v>2011</v>
      </c>
      <c r="H1571" s="29" t="s">
        <v>1975</v>
      </c>
      <c r="I1571" s="31"/>
      <c r="J1571" s="28"/>
    </row>
    <row r="1572" spans="6:10" ht="15.75" x14ac:dyDescent="0.25">
      <c r="F1572" t="s">
        <v>249</v>
      </c>
      <c r="G1572" s="29" t="s">
        <v>2011</v>
      </c>
      <c r="H1572" s="29" t="s">
        <v>2113</v>
      </c>
      <c r="I1572" s="31"/>
      <c r="J1572" s="28"/>
    </row>
    <row r="1573" spans="6:10" ht="15.75" x14ac:dyDescent="0.25">
      <c r="F1573" t="s">
        <v>249</v>
      </c>
      <c r="G1573" s="29" t="s">
        <v>2011</v>
      </c>
      <c r="H1573" s="29" t="s">
        <v>1980</v>
      </c>
      <c r="I1573" s="31"/>
      <c r="J1573" s="28"/>
    </row>
    <row r="1574" spans="6:10" ht="15.75" x14ac:dyDescent="0.25">
      <c r="F1574" t="s">
        <v>249</v>
      </c>
      <c r="G1574" s="29" t="s">
        <v>2011</v>
      </c>
      <c r="H1574" s="29" t="s">
        <v>1982</v>
      </c>
      <c r="I1574" s="31"/>
      <c r="J1574" s="28"/>
    </row>
    <row r="1575" spans="6:10" ht="15.75" x14ac:dyDescent="0.25">
      <c r="F1575" t="s">
        <v>249</v>
      </c>
      <c r="G1575" s="29" t="s">
        <v>2011</v>
      </c>
      <c r="H1575" s="29" t="s">
        <v>1987</v>
      </c>
      <c r="I1575" s="31"/>
      <c r="J1575" s="28"/>
    </row>
    <row r="1576" spans="6:10" ht="15.75" x14ac:dyDescent="0.25">
      <c r="F1576" t="s">
        <v>249</v>
      </c>
      <c r="G1576" s="29" t="s">
        <v>2011</v>
      </c>
      <c r="H1576" s="29" t="s">
        <v>1990</v>
      </c>
      <c r="I1576" s="31"/>
      <c r="J1576" s="28"/>
    </row>
    <row r="1577" spans="6:10" ht="15.75" x14ac:dyDescent="0.25">
      <c r="F1577" t="s">
        <v>249</v>
      </c>
      <c r="G1577" s="29" t="s">
        <v>2011</v>
      </c>
      <c r="H1577" s="29" t="s">
        <v>2115</v>
      </c>
      <c r="I1577" s="31"/>
      <c r="J1577" s="28"/>
    </row>
    <row r="1578" spans="6:10" ht="15.75" x14ac:dyDescent="0.25">
      <c r="F1578" t="s">
        <v>249</v>
      </c>
      <c r="G1578" s="29" t="s">
        <v>2011</v>
      </c>
      <c r="H1578" s="29" t="s">
        <v>1992</v>
      </c>
      <c r="I1578" s="31"/>
      <c r="J1578" s="28"/>
    </row>
    <row r="1579" spans="6:10" ht="15.75" x14ac:dyDescent="0.25">
      <c r="F1579" t="s">
        <v>249</v>
      </c>
      <c r="G1579" s="29" t="s">
        <v>2011</v>
      </c>
      <c r="H1579" s="29" t="s">
        <v>1997</v>
      </c>
      <c r="I1579" s="31"/>
      <c r="J1579" s="28"/>
    </row>
    <row r="1580" spans="6:10" ht="15.75" x14ac:dyDescent="0.25">
      <c r="F1580" t="s">
        <v>249</v>
      </c>
      <c r="G1580" s="29" t="s">
        <v>2011</v>
      </c>
      <c r="H1580" s="29" t="s">
        <v>2000</v>
      </c>
      <c r="I1580" s="31"/>
      <c r="J1580" s="28"/>
    </row>
    <row r="1581" spans="6:10" ht="15.75" x14ac:dyDescent="0.25">
      <c r="F1581" t="s">
        <v>249</v>
      </c>
      <c r="G1581" s="29" t="s">
        <v>2011</v>
      </c>
      <c r="H1581" s="29" t="s">
        <v>2002</v>
      </c>
      <c r="I1581" s="31"/>
      <c r="J1581" s="28"/>
    </row>
    <row r="1582" spans="6:10" ht="15.75" x14ac:dyDescent="0.25">
      <c r="F1582" t="s">
        <v>249</v>
      </c>
      <c r="G1582" s="29" t="s">
        <v>2011</v>
      </c>
      <c r="H1582" s="29" t="s">
        <v>2004</v>
      </c>
      <c r="I1582" s="31"/>
      <c r="J1582" s="28"/>
    </row>
    <row r="1583" spans="6:10" ht="15.75" x14ac:dyDescent="0.25">
      <c r="F1583" t="s">
        <v>249</v>
      </c>
      <c r="G1583" s="29" t="s">
        <v>2011</v>
      </c>
      <c r="H1583" s="29" t="s">
        <v>2006</v>
      </c>
      <c r="I1583" s="31"/>
      <c r="J1583" s="28"/>
    </row>
    <row r="1584" spans="6:10" ht="15.75" x14ac:dyDescent="0.25">
      <c r="F1584" t="s">
        <v>249</v>
      </c>
      <c r="G1584" s="29" t="s">
        <v>2011</v>
      </c>
      <c r="H1584" s="29" t="s">
        <v>2133</v>
      </c>
      <c r="I1584" s="31"/>
      <c r="J1584" s="28"/>
    </row>
    <row r="1585" spans="6:10" ht="15.75" x14ac:dyDescent="0.25">
      <c r="F1585" t="s">
        <v>249</v>
      </c>
      <c r="G1585" s="29" t="s">
        <v>2011</v>
      </c>
      <c r="H1585" s="29" t="s">
        <v>2137</v>
      </c>
      <c r="I1585" s="31"/>
      <c r="J1585" s="28"/>
    </row>
    <row r="1586" spans="6:10" ht="15.75" x14ac:dyDescent="0.25">
      <c r="F1586" t="s">
        <v>249</v>
      </c>
      <c r="G1586" s="29" t="s">
        <v>2011</v>
      </c>
      <c r="H1586" s="29" t="s">
        <v>2015</v>
      </c>
      <c r="I1586" s="31"/>
      <c r="J1586" s="28"/>
    </row>
    <row r="1587" spans="6:10" ht="15.75" x14ac:dyDescent="0.25">
      <c r="F1587" t="s">
        <v>249</v>
      </c>
      <c r="G1587" s="29" t="s">
        <v>2011</v>
      </c>
      <c r="H1587" s="29" t="s">
        <v>2017</v>
      </c>
      <c r="I1587" s="31"/>
      <c r="J1587" s="28"/>
    </row>
    <row r="1588" spans="6:10" ht="15.75" x14ac:dyDescent="0.25">
      <c r="F1588" t="s">
        <v>249</v>
      </c>
      <c r="G1588" s="29" t="s">
        <v>2011</v>
      </c>
      <c r="H1588" s="29" t="s">
        <v>2019</v>
      </c>
      <c r="I1588" s="31"/>
      <c r="J1588" s="28"/>
    </row>
    <row r="1589" spans="6:10" ht="15.75" x14ac:dyDescent="0.25">
      <c r="F1589" t="s">
        <v>249</v>
      </c>
      <c r="G1589" s="29" t="s">
        <v>2011</v>
      </c>
      <c r="H1589" s="29" t="s">
        <v>2021</v>
      </c>
      <c r="I1589" s="31"/>
      <c r="J1589" s="28"/>
    </row>
    <row r="1590" spans="6:10" ht="15.75" x14ac:dyDescent="0.25">
      <c r="F1590" t="s">
        <v>249</v>
      </c>
      <c r="G1590" s="29" t="s">
        <v>2011</v>
      </c>
      <c r="H1590" s="29" t="s">
        <v>2030</v>
      </c>
      <c r="I1590" s="31"/>
      <c r="J1590" s="28"/>
    </row>
    <row r="1591" spans="6:10" ht="15.75" x14ac:dyDescent="0.25">
      <c r="F1591" t="s">
        <v>249</v>
      </c>
      <c r="G1591" s="29" t="s">
        <v>2011</v>
      </c>
      <c r="H1591" s="29" t="s">
        <v>2032</v>
      </c>
      <c r="I1591" s="31"/>
      <c r="J1591" s="28"/>
    </row>
    <row r="1592" spans="6:10" ht="15.75" x14ac:dyDescent="0.25">
      <c r="F1592" t="s">
        <v>249</v>
      </c>
      <c r="G1592" s="29" t="s">
        <v>2011</v>
      </c>
      <c r="H1592" s="29" t="s">
        <v>2034</v>
      </c>
      <c r="I1592" s="31"/>
      <c r="J1592" s="28"/>
    </row>
    <row r="1593" spans="6:10" ht="15.75" x14ac:dyDescent="0.25">
      <c r="F1593" t="s">
        <v>249</v>
      </c>
      <c r="G1593" s="29" t="s">
        <v>2011</v>
      </c>
      <c r="H1593" s="29" t="s">
        <v>2036</v>
      </c>
      <c r="I1593" s="31"/>
      <c r="J1593" s="28"/>
    </row>
    <row r="1594" spans="6:10" ht="15.75" x14ac:dyDescent="0.25">
      <c r="F1594" t="s">
        <v>249</v>
      </c>
      <c r="G1594" s="29" t="s">
        <v>2011</v>
      </c>
      <c r="H1594" s="29" t="s">
        <v>2038</v>
      </c>
      <c r="I1594" s="31"/>
      <c r="J1594" s="28"/>
    </row>
    <row r="1595" spans="6:10" ht="15.75" x14ac:dyDescent="0.25">
      <c r="F1595" t="s">
        <v>249</v>
      </c>
      <c r="G1595" s="29" t="s">
        <v>2011</v>
      </c>
      <c r="H1595" s="29" t="s">
        <v>2040</v>
      </c>
      <c r="I1595" s="31"/>
      <c r="J1595" s="28"/>
    </row>
    <row r="1596" spans="6:10" ht="15.75" x14ac:dyDescent="0.25">
      <c r="F1596" t="s">
        <v>249</v>
      </c>
      <c r="G1596" s="29" t="s">
        <v>2011</v>
      </c>
      <c r="H1596" s="29" t="s">
        <v>2043</v>
      </c>
      <c r="I1596" s="31"/>
      <c r="J1596" s="28"/>
    </row>
    <row r="1597" spans="6:10" ht="15.75" x14ac:dyDescent="0.25">
      <c r="F1597" t="s">
        <v>249</v>
      </c>
      <c r="G1597" s="29" t="s">
        <v>2011</v>
      </c>
      <c r="H1597" s="29" t="s">
        <v>2059</v>
      </c>
      <c r="I1597" s="31"/>
      <c r="J1597" s="28"/>
    </row>
    <row r="1598" spans="6:10" ht="15.75" x14ac:dyDescent="0.25">
      <c r="F1598" t="s">
        <v>249</v>
      </c>
      <c r="G1598" s="29" t="s">
        <v>2011</v>
      </c>
      <c r="H1598" s="29" t="s">
        <v>2061</v>
      </c>
      <c r="I1598" s="31"/>
      <c r="J1598" s="28"/>
    </row>
    <row r="1599" spans="6:10" ht="15.75" x14ac:dyDescent="0.25">
      <c r="F1599" t="s">
        <v>249</v>
      </c>
      <c r="G1599" s="29" t="s">
        <v>2011</v>
      </c>
      <c r="H1599" s="29" t="s">
        <v>2063</v>
      </c>
      <c r="I1599" s="31"/>
      <c r="J1599" s="28"/>
    </row>
    <row r="1600" spans="6:10" ht="15.75" x14ac:dyDescent="0.25">
      <c r="F1600" t="s">
        <v>249</v>
      </c>
      <c r="G1600" s="29" t="s">
        <v>2011</v>
      </c>
      <c r="H1600" s="29" t="s">
        <v>2067</v>
      </c>
      <c r="I1600" s="31"/>
      <c r="J1600" s="28"/>
    </row>
    <row r="1601" spans="6:10" ht="15.75" x14ac:dyDescent="0.25">
      <c r="F1601" t="s">
        <v>249</v>
      </c>
      <c r="G1601" s="29" t="s">
        <v>2011</v>
      </c>
      <c r="H1601" s="29" t="s">
        <v>2069</v>
      </c>
      <c r="I1601" s="31"/>
      <c r="J1601" s="28"/>
    </row>
    <row r="1602" spans="6:10" ht="15.75" x14ac:dyDescent="0.25">
      <c r="F1602" t="s">
        <v>249</v>
      </c>
      <c r="G1602" s="29" t="s">
        <v>2011</v>
      </c>
      <c r="H1602" s="29" t="s">
        <v>2071</v>
      </c>
      <c r="I1602" s="31"/>
      <c r="J1602" s="28"/>
    </row>
    <row r="1603" spans="6:10" ht="15.75" x14ac:dyDescent="0.25">
      <c r="F1603" t="s">
        <v>249</v>
      </c>
      <c r="G1603" s="29" t="s">
        <v>2011</v>
      </c>
      <c r="H1603" s="29" t="s">
        <v>2073</v>
      </c>
      <c r="I1603" s="31"/>
      <c r="J1603" s="28"/>
    </row>
    <row r="1604" spans="6:10" ht="15.75" x14ac:dyDescent="0.25">
      <c r="F1604" t="s">
        <v>249</v>
      </c>
      <c r="G1604" s="29" t="s">
        <v>2011</v>
      </c>
      <c r="H1604" s="29" t="s">
        <v>2075</v>
      </c>
      <c r="I1604" s="31"/>
      <c r="J1604" s="28"/>
    </row>
    <row r="1605" spans="6:10" ht="15.75" x14ac:dyDescent="0.25">
      <c r="F1605" t="s">
        <v>249</v>
      </c>
      <c r="G1605" s="29" t="s">
        <v>2011</v>
      </c>
      <c r="H1605" s="29" t="s">
        <v>2077</v>
      </c>
      <c r="I1605" s="31"/>
      <c r="J1605" s="28"/>
    </row>
    <row r="1606" spans="6:10" ht="15.75" x14ac:dyDescent="0.25">
      <c r="F1606" t="s">
        <v>249</v>
      </c>
      <c r="G1606" s="29" t="s">
        <v>2011</v>
      </c>
      <c r="H1606" s="29" t="s">
        <v>2079</v>
      </c>
      <c r="I1606" s="31"/>
      <c r="J1606" s="28"/>
    </row>
    <row r="1607" spans="6:10" ht="15.75" x14ac:dyDescent="0.25">
      <c r="F1607" t="s">
        <v>249</v>
      </c>
      <c r="G1607" s="29" t="s">
        <v>2011</v>
      </c>
      <c r="H1607" s="29" t="s">
        <v>2082</v>
      </c>
      <c r="I1607" s="31"/>
      <c r="J1607" s="28"/>
    </row>
    <row r="1608" spans="6:10" ht="15.75" x14ac:dyDescent="0.25">
      <c r="F1608" t="s">
        <v>249</v>
      </c>
      <c r="G1608" s="29" t="s">
        <v>2011</v>
      </c>
      <c r="H1608" s="29" t="s">
        <v>2084</v>
      </c>
      <c r="I1608" s="31"/>
      <c r="J1608" s="28"/>
    </row>
    <row r="1609" spans="6:10" ht="15.75" x14ac:dyDescent="0.25">
      <c r="F1609" t="s">
        <v>249</v>
      </c>
      <c r="G1609" s="29" t="s">
        <v>2011</v>
      </c>
      <c r="H1609" s="29" t="s">
        <v>2089</v>
      </c>
      <c r="I1609" s="31"/>
      <c r="J1609" s="28"/>
    </row>
    <row r="1610" spans="6:10" ht="15.75" x14ac:dyDescent="0.25">
      <c r="F1610" t="s">
        <v>249</v>
      </c>
      <c r="G1610" s="29" t="s">
        <v>2011</v>
      </c>
      <c r="H1610" s="29" t="s">
        <v>2119</v>
      </c>
      <c r="I1610" s="31"/>
      <c r="J1610" s="28"/>
    </row>
    <row r="1611" spans="6:10" ht="15.75" x14ac:dyDescent="0.25">
      <c r="F1611" t="s">
        <v>249</v>
      </c>
      <c r="G1611" s="29" t="s">
        <v>2011</v>
      </c>
      <c r="H1611" s="29" t="s">
        <v>2122</v>
      </c>
      <c r="I1611" s="31"/>
      <c r="J1611" s="28"/>
    </row>
    <row r="1612" spans="6:10" ht="15.75" x14ac:dyDescent="0.25">
      <c r="F1612" t="s">
        <v>249</v>
      </c>
      <c r="G1612" s="29" t="s">
        <v>2011</v>
      </c>
      <c r="H1612" s="29" t="s">
        <v>2124</v>
      </c>
      <c r="I1612" s="31"/>
      <c r="J1612" s="28"/>
    </row>
    <row r="1613" spans="6:10" ht="15.75" x14ac:dyDescent="0.25">
      <c r="F1613" t="s">
        <v>249</v>
      </c>
      <c r="G1613" s="29" t="s">
        <v>2011</v>
      </c>
      <c r="H1613" s="29" t="s">
        <v>2129</v>
      </c>
      <c r="I1613" s="31"/>
      <c r="J1613" s="28"/>
    </row>
    <row r="1614" spans="6:10" ht="15.75" x14ac:dyDescent="0.25">
      <c r="F1614" t="s">
        <v>249</v>
      </c>
      <c r="G1614" s="29" t="s">
        <v>2011</v>
      </c>
      <c r="H1614" s="29" t="s">
        <v>2135</v>
      </c>
      <c r="I1614" s="31"/>
      <c r="J1614" s="28"/>
    </row>
    <row r="1615" spans="6:10" ht="15.75" x14ac:dyDescent="0.25">
      <c r="F1615" t="s">
        <v>249</v>
      </c>
      <c r="G1615" s="29" t="s">
        <v>2011</v>
      </c>
      <c r="H1615" s="29" t="s">
        <v>2140</v>
      </c>
      <c r="I1615" s="31"/>
      <c r="J1615" s="28"/>
    </row>
    <row r="1616" spans="6:10" ht="15.75" x14ac:dyDescent="0.25">
      <c r="F1616" t="s">
        <v>249</v>
      </c>
      <c r="G1616" s="29" t="s">
        <v>2108</v>
      </c>
      <c r="H1616" s="29" t="s">
        <v>43</v>
      </c>
      <c r="I1616" s="31"/>
      <c r="J1616" s="28"/>
    </row>
    <row r="1617" spans="6:10" ht="15.75" x14ac:dyDescent="0.25">
      <c r="F1617" t="s">
        <v>249</v>
      </c>
      <c r="G1617" s="29" t="s">
        <v>2108</v>
      </c>
      <c r="H1617" s="29" t="s">
        <v>1953</v>
      </c>
      <c r="I1617" s="31"/>
      <c r="J1617" s="28"/>
    </row>
    <row r="1618" spans="6:10" ht="15.75" x14ac:dyDescent="0.25">
      <c r="F1618" t="s">
        <v>249</v>
      </c>
      <c r="G1618" s="29" t="s">
        <v>2108</v>
      </c>
      <c r="H1618" s="29" t="s">
        <v>1726</v>
      </c>
      <c r="I1618" s="31"/>
      <c r="J1618" s="28"/>
    </row>
    <row r="1619" spans="6:10" ht="15.75" x14ac:dyDescent="0.25">
      <c r="F1619" t="s">
        <v>249</v>
      </c>
      <c r="G1619" s="29" t="s">
        <v>2108</v>
      </c>
      <c r="H1619" s="29" t="s">
        <v>1723</v>
      </c>
      <c r="I1619" s="31"/>
      <c r="J1619" s="28"/>
    </row>
    <row r="1620" spans="6:10" ht="15.75" x14ac:dyDescent="0.25">
      <c r="F1620" t="s">
        <v>249</v>
      </c>
      <c r="G1620" s="29" t="s">
        <v>2108</v>
      </c>
      <c r="H1620" s="29" t="s">
        <v>2087</v>
      </c>
      <c r="I1620" s="31"/>
      <c r="J1620" s="28"/>
    </row>
    <row r="1621" spans="6:10" ht="15.75" x14ac:dyDescent="0.25">
      <c r="F1621" t="s">
        <v>249</v>
      </c>
      <c r="G1621" s="29" t="s">
        <v>2108</v>
      </c>
      <c r="H1621" s="29" t="s">
        <v>1830</v>
      </c>
      <c r="I1621" s="31"/>
      <c r="J1621" s="28"/>
    </row>
    <row r="1622" spans="6:10" ht="15.75" x14ac:dyDescent="0.25">
      <c r="F1622" t="s">
        <v>249</v>
      </c>
      <c r="G1622" s="29" t="s">
        <v>2108</v>
      </c>
      <c r="H1622" s="29" t="s">
        <v>1754</v>
      </c>
      <c r="I1622" s="31"/>
      <c r="J1622" s="28"/>
    </row>
    <row r="1623" spans="6:10" ht="15.75" x14ac:dyDescent="0.25">
      <c r="F1623" t="s">
        <v>249</v>
      </c>
      <c r="G1623" s="29" t="s">
        <v>2108</v>
      </c>
      <c r="H1623" s="29" t="s">
        <v>1901</v>
      </c>
      <c r="I1623" s="31"/>
      <c r="J1623" s="28"/>
    </row>
    <row r="1624" spans="6:10" ht="15.75" x14ac:dyDescent="0.25">
      <c r="F1624" t="s">
        <v>249</v>
      </c>
      <c r="G1624" s="29" t="s">
        <v>2108</v>
      </c>
      <c r="H1624" s="29" t="s">
        <v>2085</v>
      </c>
      <c r="I1624" s="31"/>
      <c r="J1624" s="28"/>
    </row>
    <row r="1625" spans="6:10" ht="15.75" x14ac:dyDescent="0.25">
      <c r="F1625" t="s">
        <v>249</v>
      </c>
      <c r="G1625" s="29" t="s">
        <v>2108</v>
      </c>
      <c r="H1625" s="29" t="s">
        <v>1951</v>
      </c>
      <c r="I1625" s="31"/>
      <c r="J1625" s="28"/>
    </row>
    <row r="1626" spans="6:10" ht="15.75" x14ac:dyDescent="0.25">
      <c r="F1626" t="s">
        <v>249</v>
      </c>
      <c r="G1626" s="29" t="s">
        <v>2108</v>
      </c>
      <c r="H1626" s="29" t="s">
        <v>2056</v>
      </c>
      <c r="I1626" s="31"/>
      <c r="J1626" s="28"/>
    </row>
    <row r="1627" spans="6:10" ht="15.75" x14ac:dyDescent="0.25">
      <c r="F1627" t="s">
        <v>249</v>
      </c>
      <c r="G1627" s="29" t="s">
        <v>2108</v>
      </c>
      <c r="H1627" s="29" t="s">
        <v>2131</v>
      </c>
      <c r="I1627" s="31"/>
      <c r="J1627" s="28"/>
    </row>
    <row r="1628" spans="6:10" ht="15.75" x14ac:dyDescent="0.25">
      <c r="F1628" t="s">
        <v>249</v>
      </c>
      <c r="G1628" s="29" t="s">
        <v>2108</v>
      </c>
      <c r="H1628" s="29" t="s">
        <v>2065</v>
      </c>
      <c r="I1628" s="31"/>
      <c r="J1628" s="28"/>
    </row>
    <row r="1629" spans="6:10" ht="15.75" x14ac:dyDescent="0.25">
      <c r="F1629" t="s">
        <v>249</v>
      </c>
      <c r="G1629" s="29" t="s">
        <v>2108</v>
      </c>
      <c r="H1629" s="29" t="s">
        <v>2090</v>
      </c>
      <c r="I1629" s="31"/>
      <c r="J1629" s="28"/>
    </row>
    <row r="1630" spans="6:10" ht="15.75" x14ac:dyDescent="0.25">
      <c r="F1630" t="s">
        <v>249</v>
      </c>
      <c r="G1630" s="29" t="s">
        <v>2108</v>
      </c>
      <c r="H1630" s="29" t="s">
        <v>1960</v>
      </c>
      <c r="I1630" s="31"/>
      <c r="J1630" s="28"/>
    </row>
    <row r="1631" spans="6:10" ht="15.75" x14ac:dyDescent="0.25">
      <c r="F1631" t="s">
        <v>249</v>
      </c>
      <c r="G1631" s="29" t="s">
        <v>2108</v>
      </c>
      <c r="H1631" s="29" t="s">
        <v>2028</v>
      </c>
      <c r="I1631" s="31"/>
      <c r="J1631" s="28"/>
    </row>
    <row r="1632" spans="6:10" ht="15.75" x14ac:dyDescent="0.25">
      <c r="F1632" t="s">
        <v>249</v>
      </c>
      <c r="G1632" s="29" t="s">
        <v>2108</v>
      </c>
      <c r="H1632" s="29" t="s">
        <v>1963</v>
      </c>
      <c r="I1632" s="31"/>
      <c r="J1632" s="28"/>
    </row>
    <row r="1633" spans="6:10" ht="15.75" x14ac:dyDescent="0.25">
      <c r="F1633" t="s">
        <v>249</v>
      </c>
      <c r="G1633" s="29" t="s">
        <v>2108</v>
      </c>
      <c r="H1633" s="29" t="s">
        <v>1965</v>
      </c>
      <c r="I1633" s="31"/>
      <c r="J1633" s="28"/>
    </row>
    <row r="1634" spans="6:10" ht="15.75" x14ac:dyDescent="0.25">
      <c r="F1634" t="s">
        <v>249</v>
      </c>
      <c r="G1634" s="29" t="s">
        <v>2108</v>
      </c>
      <c r="H1634" s="29" t="s">
        <v>1971</v>
      </c>
      <c r="I1634" s="31"/>
      <c r="J1634" s="28"/>
    </row>
    <row r="1635" spans="6:10" ht="15.75" x14ac:dyDescent="0.25">
      <c r="F1635" t="s">
        <v>249</v>
      </c>
      <c r="G1635" s="29" t="s">
        <v>2108</v>
      </c>
      <c r="H1635" s="29" t="s">
        <v>1975</v>
      </c>
      <c r="I1635" s="31"/>
      <c r="J1635" s="28"/>
    </row>
    <row r="1636" spans="6:10" ht="15.75" x14ac:dyDescent="0.25">
      <c r="F1636" t="s">
        <v>249</v>
      </c>
      <c r="G1636" s="29" t="s">
        <v>2108</v>
      </c>
      <c r="H1636" s="29" t="s">
        <v>2113</v>
      </c>
      <c r="I1636" s="31"/>
      <c r="J1636" s="28"/>
    </row>
    <row r="1637" spans="6:10" ht="15.75" x14ac:dyDescent="0.25">
      <c r="F1637" t="s">
        <v>249</v>
      </c>
      <c r="G1637" s="29" t="s">
        <v>2108</v>
      </c>
      <c r="H1637" s="29" t="s">
        <v>1980</v>
      </c>
      <c r="I1637" s="31"/>
      <c r="J1637" s="28"/>
    </row>
    <row r="1638" spans="6:10" ht="15.75" x14ac:dyDescent="0.25">
      <c r="F1638" t="s">
        <v>249</v>
      </c>
      <c r="G1638" s="29" t="s">
        <v>2108</v>
      </c>
      <c r="H1638" s="29" t="s">
        <v>1982</v>
      </c>
      <c r="I1638" s="31"/>
      <c r="J1638" s="28"/>
    </row>
    <row r="1639" spans="6:10" ht="15.75" x14ac:dyDescent="0.25">
      <c r="F1639" t="s">
        <v>249</v>
      </c>
      <c r="G1639" s="29" t="s">
        <v>2108</v>
      </c>
      <c r="H1639" s="29" t="s">
        <v>1987</v>
      </c>
      <c r="I1639" s="31"/>
      <c r="J1639" s="28"/>
    </row>
    <row r="1640" spans="6:10" ht="15.75" x14ac:dyDescent="0.25">
      <c r="F1640" t="s">
        <v>249</v>
      </c>
      <c r="G1640" s="29" t="s">
        <v>2108</v>
      </c>
      <c r="H1640" s="29" t="s">
        <v>1990</v>
      </c>
      <c r="I1640" s="31"/>
      <c r="J1640" s="28"/>
    </row>
    <row r="1641" spans="6:10" ht="15.75" x14ac:dyDescent="0.25">
      <c r="F1641" t="s">
        <v>249</v>
      </c>
      <c r="G1641" s="29" t="s">
        <v>2108</v>
      </c>
      <c r="H1641" s="29" t="s">
        <v>2115</v>
      </c>
      <c r="I1641" s="31"/>
      <c r="J1641" s="28"/>
    </row>
    <row r="1642" spans="6:10" ht="15.75" x14ac:dyDescent="0.25">
      <c r="F1642" t="s">
        <v>249</v>
      </c>
      <c r="G1642" s="29" t="s">
        <v>2108</v>
      </c>
      <c r="H1642" s="29" t="s">
        <v>1992</v>
      </c>
      <c r="I1642" s="31"/>
      <c r="J1642" s="28"/>
    </row>
    <row r="1643" spans="6:10" ht="15.75" x14ac:dyDescent="0.25">
      <c r="F1643" t="s">
        <v>249</v>
      </c>
      <c r="G1643" s="29" t="s">
        <v>2108</v>
      </c>
      <c r="H1643" s="29" t="s">
        <v>1997</v>
      </c>
      <c r="I1643" s="31"/>
      <c r="J1643" s="28"/>
    </row>
    <row r="1644" spans="6:10" ht="15.75" x14ac:dyDescent="0.25">
      <c r="F1644" t="s">
        <v>249</v>
      </c>
      <c r="G1644" s="29" t="s">
        <v>2108</v>
      </c>
      <c r="H1644" s="29" t="s">
        <v>2000</v>
      </c>
      <c r="I1644" s="31"/>
      <c r="J1644" s="28"/>
    </row>
    <row r="1645" spans="6:10" ht="15.75" x14ac:dyDescent="0.25">
      <c r="F1645" t="s">
        <v>249</v>
      </c>
      <c r="G1645" s="29" t="s">
        <v>2108</v>
      </c>
      <c r="H1645" s="29" t="s">
        <v>2002</v>
      </c>
      <c r="I1645" s="31"/>
      <c r="J1645" s="28"/>
    </row>
    <row r="1646" spans="6:10" ht="15.75" x14ac:dyDescent="0.25">
      <c r="F1646" t="s">
        <v>249</v>
      </c>
      <c r="G1646" s="29" t="s">
        <v>2108</v>
      </c>
      <c r="H1646" s="29" t="s">
        <v>2004</v>
      </c>
      <c r="I1646" s="31"/>
      <c r="J1646" s="28"/>
    </row>
    <row r="1647" spans="6:10" ht="15.75" x14ac:dyDescent="0.25">
      <c r="F1647" t="s">
        <v>249</v>
      </c>
      <c r="G1647" s="29" t="s">
        <v>2108</v>
      </c>
      <c r="H1647" s="29" t="s">
        <v>2006</v>
      </c>
      <c r="I1647" s="31"/>
      <c r="J1647" s="28"/>
    </row>
    <row r="1648" spans="6:10" ht="15.75" x14ac:dyDescent="0.25">
      <c r="F1648" t="s">
        <v>249</v>
      </c>
      <c r="G1648" s="29" t="s">
        <v>2108</v>
      </c>
      <c r="H1648" s="29" t="s">
        <v>2133</v>
      </c>
      <c r="I1648" s="31"/>
      <c r="J1648" s="28"/>
    </row>
    <row r="1649" spans="6:10" ht="15.75" x14ac:dyDescent="0.25">
      <c r="F1649" t="s">
        <v>249</v>
      </c>
      <c r="G1649" s="29" t="s">
        <v>2108</v>
      </c>
      <c r="H1649" s="29" t="s">
        <v>2137</v>
      </c>
      <c r="I1649" s="31"/>
      <c r="J1649" s="28"/>
    </row>
    <row r="1650" spans="6:10" ht="15.75" x14ac:dyDescent="0.25">
      <c r="F1650" t="s">
        <v>249</v>
      </c>
      <c r="G1650" s="29" t="s">
        <v>2108</v>
      </c>
      <c r="H1650" s="29" t="s">
        <v>2015</v>
      </c>
      <c r="I1650" s="31"/>
      <c r="J1650" s="28"/>
    </row>
    <row r="1651" spans="6:10" ht="15.75" x14ac:dyDescent="0.25">
      <c r="F1651" t="s">
        <v>249</v>
      </c>
      <c r="G1651" s="29" t="s">
        <v>2108</v>
      </c>
      <c r="H1651" s="29" t="s">
        <v>2017</v>
      </c>
      <c r="I1651" s="31"/>
      <c r="J1651" s="28"/>
    </row>
    <row r="1652" spans="6:10" ht="15.75" x14ac:dyDescent="0.25">
      <c r="F1652" t="s">
        <v>249</v>
      </c>
      <c r="G1652" s="29" t="s">
        <v>2108</v>
      </c>
      <c r="H1652" s="29" t="s">
        <v>2019</v>
      </c>
      <c r="I1652" s="31"/>
      <c r="J1652" s="28"/>
    </row>
    <row r="1653" spans="6:10" ht="15.75" x14ac:dyDescent="0.25">
      <c r="F1653" t="s">
        <v>249</v>
      </c>
      <c r="G1653" s="29" t="s">
        <v>2108</v>
      </c>
      <c r="H1653" s="29" t="s">
        <v>2021</v>
      </c>
      <c r="I1653" s="31"/>
      <c r="J1653" s="28"/>
    </row>
    <row r="1654" spans="6:10" ht="15.75" x14ac:dyDescent="0.25">
      <c r="F1654" t="s">
        <v>249</v>
      </c>
      <c r="G1654" s="29" t="s">
        <v>2108</v>
      </c>
      <c r="H1654" s="29" t="s">
        <v>2030</v>
      </c>
      <c r="I1654" s="31"/>
      <c r="J1654" s="28"/>
    </row>
    <row r="1655" spans="6:10" ht="15.75" x14ac:dyDescent="0.25">
      <c r="F1655" t="s">
        <v>249</v>
      </c>
      <c r="G1655" s="29" t="s">
        <v>2108</v>
      </c>
      <c r="H1655" s="29" t="s">
        <v>2032</v>
      </c>
      <c r="I1655" s="31"/>
      <c r="J1655" s="28"/>
    </row>
    <row r="1656" spans="6:10" ht="15.75" x14ac:dyDescent="0.25">
      <c r="F1656" t="s">
        <v>249</v>
      </c>
      <c r="G1656" s="29" t="s">
        <v>2108</v>
      </c>
      <c r="H1656" s="29" t="s">
        <v>2034</v>
      </c>
      <c r="I1656" s="31"/>
      <c r="J1656" s="28"/>
    </row>
    <row r="1657" spans="6:10" ht="15.75" x14ac:dyDescent="0.25">
      <c r="F1657" t="s">
        <v>249</v>
      </c>
      <c r="G1657" s="29" t="s">
        <v>2108</v>
      </c>
      <c r="H1657" s="29" t="s">
        <v>2036</v>
      </c>
      <c r="I1657" s="31"/>
      <c r="J1657" s="28"/>
    </row>
    <row r="1658" spans="6:10" ht="15.75" x14ac:dyDescent="0.25">
      <c r="F1658" t="s">
        <v>249</v>
      </c>
      <c r="G1658" s="29" t="s">
        <v>2108</v>
      </c>
      <c r="H1658" s="29" t="s">
        <v>2038</v>
      </c>
      <c r="I1658" s="31"/>
      <c r="J1658" s="28"/>
    </row>
    <row r="1659" spans="6:10" ht="15.75" x14ac:dyDescent="0.25">
      <c r="F1659" t="s">
        <v>249</v>
      </c>
      <c r="G1659" s="29" t="s">
        <v>2108</v>
      </c>
      <c r="H1659" s="29" t="s">
        <v>2040</v>
      </c>
      <c r="I1659" s="31"/>
      <c r="J1659" s="28"/>
    </row>
    <row r="1660" spans="6:10" ht="15.75" x14ac:dyDescent="0.25">
      <c r="F1660" t="s">
        <v>249</v>
      </c>
      <c r="G1660" s="29" t="s">
        <v>2108</v>
      </c>
      <c r="H1660" s="29" t="s">
        <v>2043</v>
      </c>
      <c r="I1660" s="31"/>
      <c r="J1660" s="28"/>
    </row>
    <row r="1661" spans="6:10" ht="15.75" x14ac:dyDescent="0.25">
      <c r="F1661" t="s">
        <v>249</v>
      </c>
      <c r="G1661" s="29" t="s">
        <v>2108</v>
      </c>
      <c r="H1661" s="29" t="s">
        <v>2059</v>
      </c>
      <c r="I1661" s="31"/>
      <c r="J1661" s="28"/>
    </row>
    <row r="1662" spans="6:10" ht="15.75" x14ac:dyDescent="0.25">
      <c r="F1662" t="s">
        <v>249</v>
      </c>
      <c r="G1662" s="29" t="s">
        <v>2108</v>
      </c>
      <c r="H1662" s="29" t="s">
        <v>2061</v>
      </c>
      <c r="I1662" s="31"/>
      <c r="J1662" s="28"/>
    </row>
    <row r="1663" spans="6:10" ht="15.75" x14ac:dyDescent="0.25">
      <c r="F1663" t="s">
        <v>249</v>
      </c>
      <c r="G1663" s="29" t="s">
        <v>2108</v>
      </c>
      <c r="H1663" s="29" t="s">
        <v>2063</v>
      </c>
      <c r="I1663" s="31"/>
      <c r="J1663" s="28"/>
    </row>
    <row r="1664" spans="6:10" ht="15.75" x14ac:dyDescent="0.25">
      <c r="F1664" t="s">
        <v>249</v>
      </c>
      <c r="G1664" s="29" t="s">
        <v>2108</v>
      </c>
      <c r="H1664" s="29" t="s">
        <v>2067</v>
      </c>
      <c r="I1664" s="31"/>
      <c r="J1664" s="28"/>
    </row>
    <row r="1665" spans="6:10" ht="15.75" x14ac:dyDescent="0.25">
      <c r="F1665" t="s">
        <v>249</v>
      </c>
      <c r="G1665" s="29" t="s">
        <v>2108</v>
      </c>
      <c r="H1665" s="29" t="s">
        <v>2069</v>
      </c>
      <c r="I1665" s="31"/>
      <c r="J1665" s="28"/>
    </row>
    <row r="1666" spans="6:10" ht="15.75" x14ac:dyDescent="0.25">
      <c r="F1666" t="s">
        <v>249</v>
      </c>
      <c r="G1666" s="29" t="s">
        <v>2108</v>
      </c>
      <c r="H1666" s="29" t="s">
        <v>2071</v>
      </c>
      <c r="I1666" s="31"/>
      <c r="J1666" s="28"/>
    </row>
    <row r="1667" spans="6:10" ht="15.75" x14ac:dyDescent="0.25">
      <c r="F1667" t="s">
        <v>249</v>
      </c>
      <c r="G1667" s="29" t="s">
        <v>2108</v>
      </c>
      <c r="H1667" s="29" t="s">
        <v>2073</v>
      </c>
      <c r="I1667" s="31"/>
      <c r="J1667" s="28"/>
    </row>
    <row r="1668" spans="6:10" ht="15.75" x14ac:dyDescent="0.25">
      <c r="F1668" t="s">
        <v>249</v>
      </c>
      <c r="G1668" s="29" t="s">
        <v>2108</v>
      </c>
      <c r="H1668" s="29" t="s">
        <v>2075</v>
      </c>
      <c r="I1668" s="31"/>
      <c r="J1668" s="28"/>
    </row>
    <row r="1669" spans="6:10" ht="15.75" x14ac:dyDescent="0.25">
      <c r="F1669" t="s">
        <v>249</v>
      </c>
      <c r="G1669" s="29" t="s">
        <v>2108</v>
      </c>
      <c r="H1669" s="29" t="s">
        <v>2077</v>
      </c>
      <c r="I1669" s="31"/>
      <c r="J1669" s="28"/>
    </row>
    <row r="1670" spans="6:10" ht="15.75" x14ac:dyDescent="0.25">
      <c r="F1670" t="s">
        <v>249</v>
      </c>
      <c r="G1670" s="29" t="s">
        <v>2108</v>
      </c>
      <c r="H1670" s="29" t="s">
        <v>2079</v>
      </c>
      <c r="I1670" s="31"/>
      <c r="J1670" s="28"/>
    </row>
    <row r="1671" spans="6:10" ht="15.75" x14ac:dyDescent="0.25">
      <c r="F1671" t="s">
        <v>249</v>
      </c>
      <c r="G1671" s="29" t="s">
        <v>2108</v>
      </c>
      <c r="H1671" s="29" t="s">
        <v>2082</v>
      </c>
      <c r="I1671" s="31"/>
      <c r="J1671" s="28"/>
    </row>
    <row r="1672" spans="6:10" ht="15.75" x14ac:dyDescent="0.25">
      <c r="F1672" t="s">
        <v>249</v>
      </c>
      <c r="G1672" s="29" t="s">
        <v>2108</v>
      </c>
      <c r="H1672" s="29" t="s">
        <v>2084</v>
      </c>
      <c r="I1672" s="31"/>
      <c r="J1672" s="28"/>
    </row>
    <row r="1673" spans="6:10" ht="15.75" x14ac:dyDescent="0.25">
      <c r="F1673" t="s">
        <v>249</v>
      </c>
      <c r="G1673" s="29" t="s">
        <v>2108</v>
      </c>
      <c r="H1673" s="29" t="s">
        <v>2089</v>
      </c>
      <c r="I1673" s="31"/>
      <c r="J1673" s="28"/>
    </row>
    <row r="1674" spans="6:10" ht="15.75" x14ac:dyDescent="0.25">
      <c r="F1674" t="s">
        <v>249</v>
      </c>
      <c r="G1674" s="29" t="s">
        <v>2108</v>
      </c>
      <c r="H1674" s="29" t="s">
        <v>2119</v>
      </c>
      <c r="I1674" s="31"/>
      <c r="J1674" s="28"/>
    </row>
    <row r="1675" spans="6:10" ht="15.75" x14ac:dyDescent="0.25">
      <c r="F1675" t="s">
        <v>249</v>
      </c>
      <c r="G1675" s="29" t="s">
        <v>2108</v>
      </c>
      <c r="H1675" s="29" t="s">
        <v>2122</v>
      </c>
      <c r="I1675" s="31"/>
      <c r="J1675" s="28"/>
    </row>
    <row r="1676" spans="6:10" ht="15.75" x14ac:dyDescent="0.25">
      <c r="F1676" t="s">
        <v>249</v>
      </c>
      <c r="G1676" s="29" t="s">
        <v>2108</v>
      </c>
      <c r="H1676" s="29" t="s">
        <v>2124</v>
      </c>
      <c r="I1676" s="31"/>
      <c r="J1676" s="28"/>
    </row>
    <row r="1677" spans="6:10" ht="15.75" x14ac:dyDescent="0.25">
      <c r="F1677" t="s">
        <v>249</v>
      </c>
      <c r="G1677" s="29" t="s">
        <v>2108</v>
      </c>
      <c r="H1677" s="29" t="s">
        <v>2129</v>
      </c>
      <c r="I1677" s="31"/>
      <c r="J1677" s="28"/>
    </row>
    <row r="1678" spans="6:10" ht="15.75" x14ac:dyDescent="0.25">
      <c r="F1678" t="s">
        <v>249</v>
      </c>
      <c r="G1678" s="29" t="s">
        <v>2108</v>
      </c>
      <c r="H1678" s="29" t="s">
        <v>2135</v>
      </c>
      <c r="I1678" s="31"/>
      <c r="J1678" s="28"/>
    </row>
    <row r="1679" spans="6:10" ht="15.75" x14ac:dyDescent="0.25">
      <c r="F1679" t="s">
        <v>249</v>
      </c>
      <c r="G1679" s="29" t="s">
        <v>2108</v>
      </c>
      <c r="H1679" s="29" t="s">
        <v>2140</v>
      </c>
      <c r="I1679" s="31"/>
      <c r="J1679" s="28"/>
    </row>
    <row r="1680" spans="6:10" ht="15.75" x14ac:dyDescent="0.25">
      <c r="F1680" t="s">
        <v>249</v>
      </c>
      <c r="G1680" s="29" t="s">
        <v>2157</v>
      </c>
      <c r="H1680" s="29" t="s">
        <v>43</v>
      </c>
      <c r="I1680" s="31"/>
      <c r="J1680" s="28"/>
    </row>
    <row r="1681" spans="6:10" ht="15.75" x14ac:dyDescent="0.25">
      <c r="F1681" t="s">
        <v>249</v>
      </c>
      <c r="G1681" s="29" t="s">
        <v>2157</v>
      </c>
      <c r="H1681" s="29" t="s">
        <v>1953</v>
      </c>
      <c r="I1681" s="31"/>
      <c r="J1681" s="28"/>
    </row>
    <row r="1682" spans="6:10" ht="15.75" x14ac:dyDescent="0.25">
      <c r="F1682" t="s">
        <v>249</v>
      </c>
      <c r="G1682" s="29" t="s">
        <v>2157</v>
      </c>
      <c r="H1682" s="29" t="s">
        <v>1726</v>
      </c>
      <c r="I1682" s="31"/>
      <c r="J1682" s="28"/>
    </row>
    <row r="1683" spans="6:10" ht="15.75" x14ac:dyDescent="0.25">
      <c r="F1683" t="s">
        <v>249</v>
      </c>
      <c r="G1683" s="29" t="s">
        <v>2157</v>
      </c>
      <c r="H1683" s="29" t="s">
        <v>1723</v>
      </c>
      <c r="I1683" s="31"/>
      <c r="J1683" s="28"/>
    </row>
    <row r="1684" spans="6:10" ht="15.75" x14ac:dyDescent="0.25">
      <c r="F1684" t="s">
        <v>249</v>
      </c>
      <c r="G1684" s="29" t="s">
        <v>2157</v>
      </c>
      <c r="H1684" s="29" t="s">
        <v>2087</v>
      </c>
      <c r="I1684" s="31"/>
      <c r="J1684" s="28"/>
    </row>
    <row r="1685" spans="6:10" ht="15.75" x14ac:dyDescent="0.25">
      <c r="F1685" t="s">
        <v>249</v>
      </c>
      <c r="G1685" s="29" t="s">
        <v>2157</v>
      </c>
      <c r="H1685" s="29" t="s">
        <v>1830</v>
      </c>
      <c r="I1685" s="31"/>
      <c r="J1685" s="28"/>
    </row>
    <row r="1686" spans="6:10" ht="15.75" x14ac:dyDescent="0.25">
      <c r="F1686" t="s">
        <v>249</v>
      </c>
      <c r="G1686" s="29" t="s">
        <v>2157</v>
      </c>
      <c r="H1686" s="29" t="s">
        <v>1754</v>
      </c>
      <c r="I1686" s="31"/>
      <c r="J1686" s="28"/>
    </row>
    <row r="1687" spans="6:10" ht="15.75" x14ac:dyDescent="0.25">
      <c r="F1687" t="s">
        <v>249</v>
      </c>
      <c r="G1687" s="29" t="s">
        <v>2157</v>
      </c>
      <c r="H1687" s="29" t="s">
        <v>1901</v>
      </c>
      <c r="I1687" s="31"/>
      <c r="J1687" s="28"/>
    </row>
    <row r="1688" spans="6:10" ht="15.75" x14ac:dyDescent="0.25">
      <c r="F1688" t="s">
        <v>249</v>
      </c>
      <c r="G1688" s="29" t="s">
        <v>2157</v>
      </c>
      <c r="H1688" s="29" t="s">
        <v>2085</v>
      </c>
      <c r="I1688" s="31"/>
      <c r="J1688" s="28"/>
    </row>
    <row r="1689" spans="6:10" ht="15.75" x14ac:dyDescent="0.25">
      <c r="F1689" t="s">
        <v>249</v>
      </c>
      <c r="G1689" s="29" t="s">
        <v>2157</v>
      </c>
      <c r="H1689" s="29" t="s">
        <v>1951</v>
      </c>
      <c r="I1689" s="31"/>
      <c r="J1689" s="28"/>
    </row>
    <row r="1690" spans="6:10" ht="15.75" x14ac:dyDescent="0.25">
      <c r="F1690" t="s">
        <v>249</v>
      </c>
      <c r="G1690" s="29" t="s">
        <v>2157</v>
      </c>
      <c r="H1690" s="29" t="s">
        <v>2056</v>
      </c>
      <c r="I1690" s="31"/>
      <c r="J1690" s="28"/>
    </row>
    <row r="1691" spans="6:10" ht="15.75" x14ac:dyDescent="0.25">
      <c r="F1691" t="s">
        <v>249</v>
      </c>
      <c r="G1691" s="29" t="s">
        <v>2157</v>
      </c>
      <c r="H1691" s="29" t="s">
        <v>2131</v>
      </c>
      <c r="I1691" s="31"/>
      <c r="J1691" s="28"/>
    </row>
    <row r="1692" spans="6:10" ht="15.75" x14ac:dyDescent="0.25">
      <c r="F1692" t="s">
        <v>249</v>
      </c>
      <c r="G1692" s="29" t="s">
        <v>2157</v>
      </c>
      <c r="H1692" s="29" t="s">
        <v>2065</v>
      </c>
      <c r="I1692" s="31"/>
      <c r="J1692" s="28"/>
    </row>
    <row r="1693" spans="6:10" ht="15.75" x14ac:dyDescent="0.25">
      <c r="F1693" t="s">
        <v>249</v>
      </c>
      <c r="G1693" s="29" t="s">
        <v>2157</v>
      </c>
      <c r="H1693" s="29" t="s">
        <v>2090</v>
      </c>
      <c r="I1693" s="31"/>
      <c r="J1693" s="28"/>
    </row>
    <row r="1694" spans="6:10" ht="15.75" x14ac:dyDescent="0.25">
      <c r="F1694" t="s">
        <v>249</v>
      </c>
      <c r="G1694" s="29" t="s">
        <v>2157</v>
      </c>
      <c r="H1694" s="29" t="s">
        <v>1960</v>
      </c>
      <c r="I1694" s="31"/>
      <c r="J1694" s="28"/>
    </row>
    <row r="1695" spans="6:10" ht="15.75" x14ac:dyDescent="0.25">
      <c r="F1695" t="s">
        <v>249</v>
      </c>
      <c r="G1695" s="29" t="s">
        <v>2157</v>
      </c>
      <c r="H1695" s="29" t="s">
        <v>2028</v>
      </c>
      <c r="I1695" s="31"/>
      <c r="J1695" s="28"/>
    </row>
    <row r="1696" spans="6:10" ht="15.75" x14ac:dyDescent="0.25">
      <c r="F1696" t="s">
        <v>249</v>
      </c>
      <c r="G1696" s="29" t="s">
        <v>2157</v>
      </c>
      <c r="H1696" s="29" t="s">
        <v>1963</v>
      </c>
      <c r="I1696" s="31"/>
      <c r="J1696" s="28"/>
    </row>
    <row r="1697" spans="6:10" ht="15.75" x14ac:dyDescent="0.25">
      <c r="F1697" t="s">
        <v>249</v>
      </c>
      <c r="G1697" s="29" t="s">
        <v>2157</v>
      </c>
      <c r="H1697" s="29" t="s">
        <v>1965</v>
      </c>
      <c r="I1697" s="31"/>
      <c r="J1697" s="28"/>
    </row>
    <row r="1698" spans="6:10" ht="15.75" x14ac:dyDescent="0.25">
      <c r="F1698" t="s">
        <v>249</v>
      </c>
      <c r="G1698" s="29" t="s">
        <v>2157</v>
      </c>
      <c r="H1698" s="29" t="s">
        <v>1971</v>
      </c>
      <c r="I1698" s="31"/>
      <c r="J1698" s="28"/>
    </row>
    <row r="1699" spans="6:10" ht="15.75" x14ac:dyDescent="0.25">
      <c r="F1699" t="s">
        <v>249</v>
      </c>
      <c r="G1699" s="29" t="s">
        <v>2157</v>
      </c>
      <c r="H1699" s="29" t="s">
        <v>1975</v>
      </c>
      <c r="I1699" s="31"/>
      <c r="J1699" s="28"/>
    </row>
    <row r="1700" spans="6:10" ht="15.75" x14ac:dyDescent="0.25">
      <c r="F1700" t="s">
        <v>249</v>
      </c>
      <c r="G1700" s="29" t="s">
        <v>2157</v>
      </c>
      <c r="H1700" s="29" t="s">
        <v>2113</v>
      </c>
      <c r="I1700" s="31"/>
      <c r="J1700" s="28"/>
    </row>
    <row r="1701" spans="6:10" ht="15.75" x14ac:dyDescent="0.25">
      <c r="F1701" t="s">
        <v>249</v>
      </c>
      <c r="G1701" s="29" t="s">
        <v>2157</v>
      </c>
      <c r="H1701" s="29" t="s">
        <v>1980</v>
      </c>
      <c r="I1701" s="31"/>
      <c r="J1701" s="28"/>
    </row>
    <row r="1702" spans="6:10" ht="15.75" x14ac:dyDescent="0.25">
      <c r="F1702" t="s">
        <v>249</v>
      </c>
      <c r="G1702" s="29" t="s">
        <v>2157</v>
      </c>
      <c r="H1702" s="29" t="s">
        <v>1982</v>
      </c>
      <c r="I1702" s="31"/>
      <c r="J1702" s="28"/>
    </row>
    <row r="1703" spans="6:10" ht="15.75" x14ac:dyDescent="0.25">
      <c r="F1703" t="s">
        <v>249</v>
      </c>
      <c r="G1703" s="29" t="s">
        <v>2157</v>
      </c>
      <c r="H1703" s="29" t="s">
        <v>1987</v>
      </c>
      <c r="I1703" s="31"/>
      <c r="J1703" s="28"/>
    </row>
    <row r="1704" spans="6:10" ht="15.75" x14ac:dyDescent="0.25">
      <c r="F1704" t="s">
        <v>249</v>
      </c>
      <c r="G1704" s="29" t="s">
        <v>2157</v>
      </c>
      <c r="H1704" s="29" t="s">
        <v>1990</v>
      </c>
      <c r="I1704" s="31"/>
      <c r="J1704" s="28"/>
    </row>
    <row r="1705" spans="6:10" ht="15.75" x14ac:dyDescent="0.25">
      <c r="F1705" t="s">
        <v>249</v>
      </c>
      <c r="G1705" s="29" t="s">
        <v>2157</v>
      </c>
      <c r="H1705" s="29" t="s">
        <v>2115</v>
      </c>
      <c r="I1705" s="31"/>
      <c r="J1705" s="28"/>
    </row>
    <row r="1706" spans="6:10" ht="15.75" x14ac:dyDescent="0.25">
      <c r="F1706" t="s">
        <v>249</v>
      </c>
      <c r="G1706" s="29" t="s">
        <v>2157</v>
      </c>
      <c r="H1706" s="29" t="s">
        <v>1992</v>
      </c>
      <c r="I1706" s="31"/>
      <c r="J1706" s="28"/>
    </row>
    <row r="1707" spans="6:10" ht="15.75" x14ac:dyDescent="0.25">
      <c r="F1707" t="s">
        <v>249</v>
      </c>
      <c r="G1707" s="29" t="s">
        <v>2157</v>
      </c>
      <c r="H1707" s="29" t="s">
        <v>1997</v>
      </c>
      <c r="I1707" s="31"/>
      <c r="J1707" s="28"/>
    </row>
    <row r="1708" spans="6:10" ht="15.75" x14ac:dyDescent="0.25">
      <c r="F1708" t="s">
        <v>249</v>
      </c>
      <c r="G1708" s="29" t="s">
        <v>2157</v>
      </c>
      <c r="H1708" s="29" t="s">
        <v>2000</v>
      </c>
      <c r="I1708" s="31"/>
      <c r="J1708" s="28"/>
    </row>
    <row r="1709" spans="6:10" ht="15.75" x14ac:dyDescent="0.25">
      <c r="F1709" t="s">
        <v>249</v>
      </c>
      <c r="G1709" s="29" t="s">
        <v>2157</v>
      </c>
      <c r="H1709" s="29" t="s">
        <v>2002</v>
      </c>
      <c r="I1709" s="31"/>
      <c r="J1709" s="28"/>
    </row>
    <row r="1710" spans="6:10" ht="15.75" x14ac:dyDescent="0.25">
      <c r="F1710" t="s">
        <v>249</v>
      </c>
      <c r="G1710" s="29" t="s">
        <v>2157</v>
      </c>
      <c r="H1710" s="29" t="s">
        <v>2004</v>
      </c>
      <c r="I1710" s="31"/>
      <c r="J1710" s="28"/>
    </row>
    <row r="1711" spans="6:10" ht="15.75" x14ac:dyDescent="0.25">
      <c r="F1711" t="s">
        <v>249</v>
      </c>
      <c r="G1711" s="29" t="s">
        <v>2157</v>
      </c>
      <c r="H1711" s="29" t="s">
        <v>2006</v>
      </c>
      <c r="I1711" s="31"/>
      <c r="J1711" s="28"/>
    </row>
    <row r="1712" spans="6:10" ht="15.75" x14ac:dyDescent="0.25">
      <c r="F1712" t="s">
        <v>249</v>
      </c>
      <c r="G1712" s="29" t="s">
        <v>2157</v>
      </c>
      <c r="H1712" s="29" t="s">
        <v>2133</v>
      </c>
      <c r="I1712" s="31"/>
      <c r="J1712" s="28"/>
    </row>
    <row r="1713" spans="6:10" ht="15.75" x14ac:dyDescent="0.25">
      <c r="F1713" t="s">
        <v>249</v>
      </c>
      <c r="G1713" s="29" t="s">
        <v>2157</v>
      </c>
      <c r="H1713" s="29" t="s">
        <v>2137</v>
      </c>
      <c r="I1713" s="31"/>
      <c r="J1713" s="28"/>
    </row>
    <row r="1714" spans="6:10" ht="15.75" x14ac:dyDescent="0.25">
      <c r="F1714" t="s">
        <v>249</v>
      </c>
      <c r="G1714" s="29" t="s">
        <v>2157</v>
      </c>
      <c r="H1714" s="29" t="s">
        <v>2015</v>
      </c>
      <c r="I1714" s="31"/>
      <c r="J1714" s="28"/>
    </row>
    <row r="1715" spans="6:10" ht="15.75" x14ac:dyDescent="0.25">
      <c r="F1715" t="s">
        <v>249</v>
      </c>
      <c r="G1715" s="29" t="s">
        <v>2157</v>
      </c>
      <c r="H1715" s="29" t="s">
        <v>2017</v>
      </c>
      <c r="I1715" s="31"/>
      <c r="J1715" s="28"/>
    </row>
    <row r="1716" spans="6:10" ht="15.75" x14ac:dyDescent="0.25">
      <c r="F1716" t="s">
        <v>249</v>
      </c>
      <c r="G1716" s="29" t="s">
        <v>2157</v>
      </c>
      <c r="H1716" s="29" t="s">
        <v>2019</v>
      </c>
      <c r="I1716" s="31"/>
      <c r="J1716" s="28"/>
    </row>
    <row r="1717" spans="6:10" ht="15.75" x14ac:dyDescent="0.25">
      <c r="F1717" t="s">
        <v>249</v>
      </c>
      <c r="G1717" s="29" t="s">
        <v>2157</v>
      </c>
      <c r="H1717" s="29" t="s">
        <v>2021</v>
      </c>
      <c r="I1717" s="31"/>
      <c r="J1717" s="28"/>
    </row>
    <row r="1718" spans="6:10" ht="15.75" x14ac:dyDescent="0.25">
      <c r="F1718" t="s">
        <v>249</v>
      </c>
      <c r="G1718" s="29" t="s">
        <v>2157</v>
      </c>
      <c r="H1718" s="29" t="s">
        <v>2030</v>
      </c>
      <c r="I1718" s="31"/>
      <c r="J1718" s="28"/>
    </row>
    <row r="1719" spans="6:10" ht="15.75" x14ac:dyDescent="0.25">
      <c r="F1719" t="s">
        <v>249</v>
      </c>
      <c r="G1719" s="29" t="s">
        <v>2157</v>
      </c>
      <c r="H1719" s="29" t="s">
        <v>2032</v>
      </c>
      <c r="I1719" s="31"/>
      <c r="J1719" s="28"/>
    </row>
    <row r="1720" spans="6:10" ht="15.75" x14ac:dyDescent="0.25">
      <c r="F1720" t="s">
        <v>249</v>
      </c>
      <c r="G1720" s="29" t="s">
        <v>2157</v>
      </c>
      <c r="H1720" s="29" t="s">
        <v>2034</v>
      </c>
      <c r="I1720" s="31"/>
      <c r="J1720" s="28"/>
    </row>
    <row r="1721" spans="6:10" ht="15.75" x14ac:dyDescent="0.25">
      <c r="F1721" t="s">
        <v>249</v>
      </c>
      <c r="G1721" s="29" t="s">
        <v>2157</v>
      </c>
      <c r="H1721" s="29" t="s">
        <v>2036</v>
      </c>
      <c r="I1721" s="31"/>
      <c r="J1721" s="28"/>
    </row>
    <row r="1722" spans="6:10" ht="15.75" x14ac:dyDescent="0.25">
      <c r="F1722" t="s">
        <v>249</v>
      </c>
      <c r="G1722" s="29" t="s">
        <v>2157</v>
      </c>
      <c r="H1722" s="29" t="s">
        <v>2038</v>
      </c>
      <c r="I1722" s="31"/>
      <c r="J1722" s="28"/>
    </row>
    <row r="1723" spans="6:10" ht="15.75" x14ac:dyDescent="0.25">
      <c r="F1723" t="s">
        <v>249</v>
      </c>
      <c r="G1723" s="29" t="s">
        <v>2157</v>
      </c>
      <c r="H1723" s="29" t="s">
        <v>2040</v>
      </c>
      <c r="I1723" s="31"/>
      <c r="J1723" s="28"/>
    </row>
    <row r="1724" spans="6:10" ht="15.75" x14ac:dyDescent="0.25">
      <c r="F1724" t="s">
        <v>249</v>
      </c>
      <c r="G1724" s="29" t="s">
        <v>2157</v>
      </c>
      <c r="H1724" s="29" t="s">
        <v>2043</v>
      </c>
      <c r="I1724" s="31"/>
      <c r="J1724" s="28"/>
    </row>
    <row r="1725" spans="6:10" ht="15.75" x14ac:dyDescent="0.25">
      <c r="F1725" t="s">
        <v>249</v>
      </c>
      <c r="G1725" s="29" t="s">
        <v>2157</v>
      </c>
      <c r="H1725" s="29" t="s">
        <v>2059</v>
      </c>
      <c r="I1725" s="31"/>
      <c r="J1725" s="28"/>
    </row>
    <row r="1726" spans="6:10" ht="15.75" x14ac:dyDescent="0.25">
      <c r="F1726" t="s">
        <v>249</v>
      </c>
      <c r="G1726" s="29" t="s">
        <v>2157</v>
      </c>
      <c r="H1726" s="29" t="s">
        <v>2061</v>
      </c>
      <c r="I1726" s="31"/>
      <c r="J1726" s="28"/>
    </row>
    <row r="1727" spans="6:10" ht="15.75" x14ac:dyDescent="0.25">
      <c r="F1727" t="s">
        <v>249</v>
      </c>
      <c r="G1727" s="29" t="s">
        <v>2157</v>
      </c>
      <c r="H1727" s="29" t="s">
        <v>2063</v>
      </c>
      <c r="I1727" s="31"/>
      <c r="J1727" s="28"/>
    </row>
    <row r="1728" spans="6:10" ht="15.75" x14ac:dyDescent="0.25">
      <c r="F1728" t="s">
        <v>249</v>
      </c>
      <c r="G1728" s="29" t="s">
        <v>2157</v>
      </c>
      <c r="H1728" s="29" t="s">
        <v>2067</v>
      </c>
      <c r="I1728" s="31"/>
      <c r="J1728" s="28"/>
    </row>
    <row r="1729" spans="6:10" ht="15.75" x14ac:dyDescent="0.25">
      <c r="F1729" t="s">
        <v>249</v>
      </c>
      <c r="G1729" s="29" t="s">
        <v>2157</v>
      </c>
      <c r="H1729" s="29" t="s">
        <v>2069</v>
      </c>
      <c r="I1729" s="31"/>
      <c r="J1729" s="28"/>
    </row>
    <row r="1730" spans="6:10" ht="15.75" x14ac:dyDescent="0.25">
      <c r="F1730" t="s">
        <v>249</v>
      </c>
      <c r="G1730" s="29" t="s">
        <v>2157</v>
      </c>
      <c r="H1730" s="29" t="s">
        <v>2071</v>
      </c>
      <c r="I1730" s="31"/>
      <c r="J1730" s="28"/>
    </row>
    <row r="1731" spans="6:10" ht="15.75" x14ac:dyDescent="0.25">
      <c r="F1731" t="s">
        <v>249</v>
      </c>
      <c r="G1731" s="29" t="s">
        <v>2157</v>
      </c>
      <c r="H1731" s="29" t="s">
        <v>2073</v>
      </c>
      <c r="I1731" s="31"/>
      <c r="J1731" s="28"/>
    </row>
    <row r="1732" spans="6:10" ht="15.75" x14ac:dyDescent="0.25">
      <c r="F1732" t="s">
        <v>249</v>
      </c>
      <c r="G1732" s="29" t="s">
        <v>2157</v>
      </c>
      <c r="H1732" s="29" t="s">
        <v>2075</v>
      </c>
      <c r="I1732" s="31"/>
      <c r="J1732" s="28"/>
    </row>
    <row r="1733" spans="6:10" ht="15.75" x14ac:dyDescent="0.25">
      <c r="F1733" t="s">
        <v>249</v>
      </c>
      <c r="G1733" s="29" t="s">
        <v>2157</v>
      </c>
      <c r="H1733" s="29" t="s">
        <v>2077</v>
      </c>
      <c r="I1733" s="31"/>
      <c r="J1733" s="28"/>
    </row>
    <row r="1734" spans="6:10" ht="15.75" x14ac:dyDescent="0.25">
      <c r="F1734" t="s">
        <v>249</v>
      </c>
      <c r="G1734" s="29" t="s">
        <v>2157</v>
      </c>
      <c r="H1734" s="29" t="s">
        <v>2079</v>
      </c>
      <c r="I1734" s="31"/>
      <c r="J1734" s="28"/>
    </row>
    <row r="1735" spans="6:10" ht="15.75" x14ac:dyDescent="0.25">
      <c r="F1735" t="s">
        <v>249</v>
      </c>
      <c r="G1735" s="29" t="s">
        <v>2157</v>
      </c>
      <c r="H1735" s="29" t="s">
        <v>2082</v>
      </c>
      <c r="I1735" s="31"/>
      <c r="J1735" s="28"/>
    </row>
    <row r="1736" spans="6:10" ht="15.75" x14ac:dyDescent="0.25">
      <c r="F1736" t="s">
        <v>249</v>
      </c>
      <c r="G1736" s="29" t="s">
        <v>2157</v>
      </c>
      <c r="H1736" s="29" t="s">
        <v>2084</v>
      </c>
      <c r="I1736" s="31"/>
      <c r="J1736" s="28"/>
    </row>
    <row r="1737" spans="6:10" ht="15.75" x14ac:dyDescent="0.25">
      <c r="F1737" t="s">
        <v>249</v>
      </c>
      <c r="G1737" s="29" t="s">
        <v>2157</v>
      </c>
      <c r="H1737" s="29" t="s">
        <v>2089</v>
      </c>
      <c r="I1737" s="31"/>
      <c r="J1737" s="28"/>
    </row>
    <row r="1738" spans="6:10" ht="15.75" x14ac:dyDescent="0.25">
      <c r="F1738" t="s">
        <v>249</v>
      </c>
      <c r="G1738" s="29" t="s">
        <v>2157</v>
      </c>
      <c r="H1738" s="29" t="s">
        <v>2119</v>
      </c>
      <c r="I1738" s="31"/>
      <c r="J1738" s="28"/>
    </row>
    <row r="1739" spans="6:10" ht="15.75" x14ac:dyDescent="0.25">
      <c r="F1739" t="s">
        <v>249</v>
      </c>
      <c r="G1739" s="29" t="s">
        <v>2157</v>
      </c>
      <c r="H1739" s="29" t="s">
        <v>2122</v>
      </c>
      <c r="I1739" s="31"/>
      <c r="J1739" s="28"/>
    </row>
    <row r="1740" spans="6:10" ht="15.75" x14ac:dyDescent="0.25">
      <c r="F1740" t="s">
        <v>249</v>
      </c>
      <c r="G1740" s="29" t="s">
        <v>2157</v>
      </c>
      <c r="H1740" s="29" t="s">
        <v>2124</v>
      </c>
      <c r="I1740" s="31"/>
      <c r="J1740" s="28"/>
    </row>
    <row r="1741" spans="6:10" ht="15.75" x14ac:dyDescent="0.25">
      <c r="F1741" t="s">
        <v>249</v>
      </c>
      <c r="G1741" s="29" t="s">
        <v>2157</v>
      </c>
      <c r="H1741" s="29" t="s">
        <v>2129</v>
      </c>
      <c r="I1741" s="31"/>
      <c r="J1741" s="28"/>
    </row>
    <row r="1742" spans="6:10" ht="15.75" x14ac:dyDescent="0.25">
      <c r="F1742" t="s">
        <v>249</v>
      </c>
      <c r="G1742" s="29" t="s">
        <v>2157</v>
      </c>
      <c r="H1742" s="29" t="s">
        <v>2135</v>
      </c>
      <c r="I1742" s="31"/>
      <c r="J1742" s="28"/>
    </row>
    <row r="1743" spans="6:10" ht="15.75" x14ac:dyDescent="0.25">
      <c r="F1743" t="s">
        <v>249</v>
      </c>
      <c r="G1743" s="29" t="s">
        <v>2157</v>
      </c>
      <c r="H1743" s="29" t="s">
        <v>2140</v>
      </c>
      <c r="I1743" s="31"/>
      <c r="J1743" s="28"/>
    </row>
    <row r="1744" spans="6:10" ht="15.75" x14ac:dyDescent="0.25">
      <c r="F1744" t="s">
        <v>249</v>
      </c>
      <c r="G1744" s="29" t="s">
        <v>2153</v>
      </c>
      <c r="H1744" s="29" t="s">
        <v>43</v>
      </c>
      <c r="I1744" s="31"/>
      <c r="J1744" s="28"/>
    </row>
    <row r="1745" spans="6:10" ht="15.75" x14ac:dyDescent="0.25">
      <c r="F1745" t="s">
        <v>249</v>
      </c>
      <c r="G1745" s="29" t="s">
        <v>2153</v>
      </c>
      <c r="H1745" s="29" t="s">
        <v>1953</v>
      </c>
      <c r="I1745" s="31"/>
      <c r="J1745" s="28"/>
    </row>
    <row r="1746" spans="6:10" ht="15.75" x14ac:dyDescent="0.25">
      <c r="F1746" t="s">
        <v>249</v>
      </c>
      <c r="G1746" s="29" t="s">
        <v>2153</v>
      </c>
      <c r="H1746" s="29" t="s">
        <v>1726</v>
      </c>
      <c r="I1746" s="31"/>
      <c r="J1746" s="28"/>
    </row>
    <row r="1747" spans="6:10" ht="15.75" x14ac:dyDescent="0.25">
      <c r="F1747" t="s">
        <v>249</v>
      </c>
      <c r="G1747" s="29" t="s">
        <v>2153</v>
      </c>
      <c r="H1747" s="29" t="s">
        <v>1723</v>
      </c>
      <c r="I1747" s="31"/>
      <c r="J1747" s="28"/>
    </row>
    <row r="1748" spans="6:10" ht="15.75" x14ac:dyDescent="0.25">
      <c r="F1748" t="s">
        <v>249</v>
      </c>
      <c r="G1748" s="29" t="s">
        <v>2153</v>
      </c>
      <c r="H1748" s="29" t="s">
        <v>2087</v>
      </c>
      <c r="I1748" s="31"/>
      <c r="J1748" s="28"/>
    </row>
    <row r="1749" spans="6:10" ht="15.75" x14ac:dyDescent="0.25">
      <c r="F1749" t="s">
        <v>249</v>
      </c>
      <c r="G1749" s="29" t="s">
        <v>2153</v>
      </c>
      <c r="H1749" s="29" t="s">
        <v>1830</v>
      </c>
      <c r="I1749" s="31"/>
      <c r="J1749" s="28"/>
    </row>
    <row r="1750" spans="6:10" ht="15.75" x14ac:dyDescent="0.25">
      <c r="F1750" t="s">
        <v>249</v>
      </c>
      <c r="G1750" s="29" t="s">
        <v>2153</v>
      </c>
      <c r="H1750" s="29" t="s">
        <v>1754</v>
      </c>
      <c r="I1750" s="31"/>
      <c r="J1750" s="28"/>
    </row>
    <row r="1751" spans="6:10" ht="15.75" x14ac:dyDescent="0.25">
      <c r="F1751" t="s">
        <v>249</v>
      </c>
      <c r="G1751" s="29" t="s">
        <v>2153</v>
      </c>
      <c r="H1751" s="29" t="s">
        <v>1901</v>
      </c>
      <c r="I1751" s="31"/>
      <c r="J1751" s="28"/>
    </row>
    <row r="1752" spans="6:10" ht="15.75" x14ac:dyDescent="0.25">
      <c r="F1752" t="s">
        <v>249</v>
      </c>
      <c r="G1752" s="29" t="s">
        <v>2153</v>
      </c>
      <c r="H1752" s="29" t="s">
        <v>2085</v>
      </c>
      <c r="I1752" s="31"/>
      <c r="J1752" s="28"/>
    </row>
    <row r="1753" spans="6:10" ht="15.75" x14ac:dyDescent="0.25">
      <c r="F1753" t="s">
        <v>249</v>
      </c>
      <c r="G1753" s="29" t="s">
        <v>2153</v>
      </c>
      <c r="H1753" s="29" t="s">
        <v>1951</v>
      </c>
      <c r="I1753" s="31"/>
      <c r="J1753" s="28"/>
    </row>
    <row r="1754" spans="6:10" ht="15.75" x14ac:dyDescent="0.25">
      <c r="F1754" t="s">
        <v>249</v>
      </c>
      <c r="G1754" s="29" t="s">
        <v>2153</v>
      </c>
      <c r="H1754" s="29" t="s">
        <v>2056</v>
      </c>
      <c r="I1754" s="31"/>
      <c r="J1754" s="28"/>
    </row>
    <row r="1755" spans="6:10" ht="15.75" x14ac:dyDescent="0.25">
      <c r="F1755" t="s">
        <v>249</v>
      </c>
      <c r="G1755" s="29" t="s">
        <v>2153</v>
      </c>
      <c r="H1755" s="29" t="s">
        <v>2131</v>
      </c>
      <c r="I1755" s="31"/>
      <c r="J1755" s="28"/>
    </row>
    <row r="1756" spans="6:10" ht="15.75" x14ac:dyDescent="0.25">
      <c r="F1756" t="s">
        <v>249</v>
      </c>
      <c r="G1756" s="29" t="s">
        <v>2153</v>
      </c>
      <c r="H1756" s="29" t="s">
        <v>2065</v>
      </c>
      <c r="I1756" s="31"/>
      <c r="J1756" s="28"/>
    </row>
    <row r="1757" spans="6:10" ht="15.75" x14ac:dyDescent="0.25">
      <c r="F1757" t="s">
        <v>249</v>
      </c>
      <c r="G1757" s="29" t="s">
        <v>2153</v>
      </c>
      <c r="H1757" s="29" t="s">
        <v>2090</v>
      </c>
      <c r="I1757" s="31"/>
      <c r="J1757" s="28"/>
    </row>
    <row r="1758" spans="6:10" ht="15.75" x14ac:dyDescent="0.25">
      <c r="F1758" t="s">
        <v>249</v>
      </c>
      <c r="G1758" s="29" t="s">
        <v>2153</v>
      </c>
      <c r="H1758" s="29" t="s">
        <v>1960</v>
      </c>
      <c r="I1758" s="31"/>
      <c r="J1758" s="28"/>
    </row>
    <row r="1759" spans="6:10" ht="15.75" x14ac:dyDescent="0.25">
      <c r="F1759" t="s">
        <v>249</v>
      </c>
      <c r="G1759" s="29" t="s">
        <v>2153</v>
      </c>
      <c r="H1759" s="29" t="s">
        <v>2028</v>
      </c>
      <c r="I1759" s="31"/>
      <c r="J1759" s="28"/>
    </row>
    <row r="1760" spans="6:10" ht="15.75" x14ac:dyDescent="0.25">
      <c r="F1760" t="s">
        <v>249</v>
      </c>
      <c r="G1760" s="29" t="s">
        <v>2153</v>
      </c>
      <c r="H1760" s="29" t="s">
        <v>1963</v>
      </c>
      <c r="I1760" s="31"/>
      <c r="J1760" s="28"/>
    </row>
    <row r="1761" spans="6:10" ht="15.75" x14ac:dyDescent="0.25">
      <c r="F1761" t="s">
        <v>249</v>
      </c>
      <c r="G1761" s="29" t="s">
        <v>2153</v>
      </c>
      <c r="H1761" s="29" t="s">
        <v>1965</v>
      </c>
      <c r="I1761" s="31"/>
      <c r="J1761" s="28"/>
    </row>
    <row r="1762" spans="6:10" ht="15.75" x14ac:dyDescent="0.25">
      <c r="F1762" t="s">
        <v>249</v>
      </c>
      <c r="G1762" s="29" t="s">
        <v>2153</v>
      </c>
      <c r="H1762" s="29" t="s">
        <v>1971</v>
      </c>
      <c r="I1762" s="31"/>
      <c r="J1762" s="28"/>
    </row>
    <row r="1763" spans="6:10" ht="15.75" x14ac:dyDescent="0.25">
      <c r="F1763" t="s">
        <v>249</v>
      </c>
      <c r="G1763" s="29" t="s">
        <v>2153</v>
      </c>
      <c r="H1763" s="29" t="s">
        <v>1975</v>
      </c>
      <c r="I1763" s="31"/>
      <c r="J1763" s="28"/>
    </row>
    <row r="1764" spans="6:10" ht="15.75" x14ac:dyDescent="0.25">
      <c r="F1764" t="s">
        <v>249</v>
      </c>
      <c r="G1764" s="29" t="s">
        <v>2153</v>
      </c>
      <c r="H1764" s="29" t="s">
        <v>2113</v>
      </c>
      <c r="I1764" s="31"/>
      <c r="J1764" s="28"/>
    </row>
    <row r="1765" spans="6:10" ht="15.75" x14ac:dyDescent="0.25">
      <c r="F1765" t="s">
        <v>249</v>
      </c>
      <c r="G1765" s="29" t="s">
        <v>2153</v>
      </c>
      <c r="H1765" s="29" t="s">
        <v>1980</v>
      </c>
      <c r="I1765" s="31"/>
      <c r="J1765" s="28"/>
    </row>
    <row r="1766" spans="6:10" ht="15.75" x14ac:dyDescent="0.25">
      <c r="F1766" t="s">
        <v>249</v>
      </c>
      <c r="G1766" s="29" t="s">
        <v>2153</v>
      </c>
      <c r="H1766" s="29" t="s">
        <v>1982</v>
      </c>
      <c r="I1766" s="31"/>
      <c r="J1766" s="28"/>
    </row>
    <row r="1767" spans="6:10" ht="15.75" x14ac:dyDescent="0.25">
      <c r="F1767" t="s">
        <v>249</v>
      </c>
      <c r="G1767" s="29" t="s">
        <v>2153</v>
      </c>
      <c r="H1767" s="29" t="s">
        <v>1987</v>
      </c>
      <c r="I1767" s="31"/>
      <c r="J1767" s="28"/>
    </row>
    <row r="1768" spans="6:10" ht="15.75" x14ac:dyDescent="0.25">
      <c r="F1768" t="s">
        <v>249</v>
      </c>
      <c r="G1768" s="29" t="s">
        <v>2153</v>
      </c>
      <c r="H1768" s="29" t="s">
        <v>1990</v>
      </c>
      <c r="I1768" s="31"/>
      <c r="J1768" s="28"/>
    </row>
    <row r="1769" spans="6:10" ht="15.75" x14ac:dyDescent="0.25">
      <c r="F1769" t="s">
        <v>249</v>
      </c>
      <c r="G1769" s="29" t="s">
        <v>2153</v>
      </c>
      <c r="H1769" s="29" t="s">
        <v>2115</v>
      </c>
      <c r="I1769" s="31"/>
      <c r="J1769" s="28"/>
    </row>
    <row r="1770" spans="6:10" ht="15.75" x14ac:dyDescent="0.25">
      <c r="F1770" t="s">
        <v>249</v>
      </c>
      <c r="G1770" s="29" t="s">
        <v>2153</v>
      </c>
      <c r="H1770" s="29" t="s">
        <v>1992</v>
      </c>
      <c r="I1770" s="31"/>
      <c r="J1770" s="28"/>
    </row>
    <row r="1771" spans="6:10" ht="15.75" x14ac:dyDescent="0.25">
      <c r="F1771" t="s">
        <v>249</v>
      </c>
      <c r="G1771" s="29" t="s">
        <v>2153</v>
      </c>
      <c r="H1771" s="29" t="s">
        <v>1997</v>
      </c>
      <c r="I1771" s="31"/>
      <c r="J1771" s="28"/>
    </row>
    <row r="1772" spans="6:10" ht="15.75" x14ac:dyDescent="0.25">
      <c r="F1772" t="s">
        <v>249</v>
      </c>
      <c r="G1772" s="29" t="s">
        <v>2153</v>
      </c>
      <c r="H1772" s="29" t="s">
        <v>2000</v>
      </c>
      <c r="I1772" s="31"/>
      <c r="J1772" s="28"/>
    </row>
    <row r="1773" spans="6:10" ht="15.75" x14ac:dyDescent="0.25">
      <c r="F1773" t="s">
        <v>249</v>
      </c>
      <c r="G1773" s="29" t="s">
        <v>2153</v>
      </c>
      <c r="H1773" s="29" t="s">
        <v>2002</v>
      </c>
      <c r="I1773" s="31"/>
      <c r="J1773" s="28"/>
    </row>
    <row r="1774" spans="6:10" ht="15.75" x14ac:dyDescent="0.25">
      <c r="F1774" t="s">
        <v>249</v>
      </c>
      <c r="G1774" s="29" t="s">
        <v>2153</v>
      </c>
      <c r="H1774" s="29" t="s">
        <v>2004</v>
      </c>
      <c r="I1774" s="31"/>
      <c r="J1774" s="28"/>
    </row>
    <row r="1775" spans="6:10" ht="15.75" x14ac:dyDescent="0.25">
      <c r="F1775" t="s">
        <v>249</v>
      </c>
      <c r="G1775" s="29" t="s">
        <v>2153</v>
      </c>
      <c r="H1775" s="29" t="s">
        <v>2006</v>
      </c>
      <c r="I1775" s="31"/>
      <c r="J1775" s="28"/>
    </row>
    <row r="1776" spans="6:10" ht="15.75" x14ac:dyDescent="0.25">
      <c r="F1776" t="s">
        <v>249</v>
      </c>
      <c r="G1776" s="29" t="s">
        <v>2153</v>
      </c>
      <c r="H1776" s="29" t="s">
        <v>2133</v>
      </c>
      <c r="I1776" s="31"/>
      <c r="J1776" s="28"/>
    </row>
    <row r="1777" spans="6:10" ht="15.75" x14ac:dyDescent="0.25">
      <c r="F1777" t="s">
        <v>249</v>
      </c>
      <c r="G1777" s="29" t="s">
        <v>2153</v>
      </c>
      <c r="H1777" s="29" t="s">
        <v>2137</v>
      </c>
      <c r="I1777" s="31"/>
      <c r="J1777" s="28"/>
    </row>
    <row r="1778" spans="6:10" ht="15.75" x14ac:dyDescent="0.25">
      <c r="F1778" t="s">
        <v>249</v>
      </c>
      <c r="G1778" s="29" t="s">
        <v>2153</v>
      </c>
      <c r="H1778" s="29" t="s">
        <v>2015</v>
      </c>
      <c r="I1778" s="31"/>
      <c r="J1778" s="28"/>
    </row>
    <row r="1779" spans="6:10" ht="15.75" x14ac:dyDescent="0.25">
      <c r="F1779" t="s">
        <v>249</v>
      </c>
      <c r="G1779" s="29" t="s">
        <v>2153</v>
      </c>
      <c r="H1779" s="29" t="s">
        <v>2017</v>
      </c>
      <c r="I1779" s="31"/>
      <c r="J1779" s="28"/>
    </row>
    <row r="1780" spans="6:10" ht="15.75" x14ac:dyDescent="0.25">
      <c r="F1780" t="s">
        <v>249</v>
      </c>
      <c r="G1780" s="29" t="s">
        <v>2153</v>
      </c>
      <c r="H1780" s="29" t="s">
        <v>2019</v>
      </c>
      <c r="I1780" s="31"/>
      <c r="J1780" s="28"/>
    </row>
    <row r="1781" spans="6:10" ht="15.75" x14ac:dyDescent="0.25">
      <c r="F1781" t="s">
        <v>249</v>
      </c>
      <c r="G1781" s="29" t="s">
        <v>2153</v>
      </c>
      <c r="H1781" s="29" t="s">
        <v>2021</v>
      </c>
      <c r="I1781" s="31"/>
      <c r="J1781" s="28"/>
    </row>
    <row r="1782" spans="6:10" ht="15.75" x14ac:dyDescent="0.25">
      <c r="F1782" t="s">
        <v>249</v>
      </c>
      <c r="G1782" s="29" t="s">
        <v>2153</v>
      </c>
      <c r="H1782" s="29" t="s">
        <v>2030</v>
      </c>
      <c r="I1782" s="31"/>
      <c r="J1782" s="28"/>
    </row>
    <row r="1783" spans="6:10" ht="15.75" x14ac:dyDescent="0.25">
      <c r="F1783" t="s">
        <v>249</v>
      </c>
      <c r="G1783" s="29" t="s">
        <v>2153</v>
      </c>
      <c r="H1783" s="29" t="s">
        <v>2032</v>
      </c>
      <c r="I1783" s="31"/>
      <c r="J1783" s="28"/>
    </row>
    <row r="1784" spans="6:10" ht="15.75" x14ac:dyDescent="0.25">
      <c r="F1784" t="s">
        <v>249</v>
      </c>
      <c r="G1784" s="29" t="s">
        <v>2153</v>
      </c>
      <c r="H1784" s="29" t="s">
        <v>2034</v>
      </c>
      <c r="I1784" s="31"/>
      <c r="J1784" s="28"/>
    </row>
    <row r="1785" spans="6:10" ht="15.75" x14ac:dyDescent="0.25">
      <c r="F1785" t="s">
        <v>249</v>
      </c>
      <c r="G1785" s="29" t="s">
        <v>2153</v>
      </c>
      <c r="H1785" s="29" t="s">
        <v>2036</v>
      </c>
      <c r="I1785" s="31"/>
      <c r="J1785" s="28"/>
    </row>
    <row r="1786" spans="6:10" ht="15.75" x14ac:dyDescent="0.25">
      <c r="F1786" t="s">
        <v>249</v>
      </c>
      <c r="G1786" s="29" t="s">
        <v>2153</v>
      </c>
      <c r="H1786" s="29" t="s">
        <v>2038</v>
      </c>
      <c r="I1786" s="31"/>
      <c r="J1786" s="28"/>
    </row>
    <row r="1787" spans="6:10" ht="15.75" x14ac:dyDescent="0.25">
      <c r="F1787" t="s">
        <v>249</v>
      </c>
      <c r="G1787" s="29" t="s">
        <v>2153</v>
      </c>
      <c r="H1787" s="29" t="s">
        <v>2040</v>
      </c>
      <c r="I1787" s="31"/>
      <c r="J1787" s="28"/>
    </row>
    <row r="1788" spans="6:10" ht="15.75" x14ac:dyDescent="0.25">
      <c r="F1788" t="s">
        <v>249</v>
      </c>
      <c r="G1788" s="29" t="s">
        <v>2153</v>
      </c>
      <c r="H1788" s="29" t="s">
        <v>2043</v>
      </c>
      <c r="I1788" s="31"/>
      <c r="J1788" s="28"/>
    </row>
    <row r="1789" spans="6:10" ht="15.75" x14ac:dyDescent="0.25">
      <c r="F1789" t="s">
        <v>249</v>
      </c>
      <c r="G1789" s="29" t="s">
        <v>2153</v>
      </c>
      <c r="H1789" s="29" t="s">
        <v>2059</v>
      </c>
      <c r="I1789" s="31"/>
      <c r="J1789" s="28"/>
    </row>
    <row r="1790" spans="6:10" ht="15.75" x14ac:dyDescent="0.25">
      <c r="F1790" t="s">
        <v>249</v>
      </c>
      <c r="G1790" s="29" t="s">
        <v>2153</v>
      </c>
      <c r="H1790" s="29" t="s">
        <v>2061</v>
      </c>
      <c r="I1790" s="31"/>
      <c r="J1790" s="28"/>
    </row>
    <row r="1791" spans="6:10" ht="15.75" x14ac:dyDescent="0.25">
      <c r="F1791" t="s">
        <v>249</v>
      </c>
      <c r="G1791" s="29" t="s">
        <v>2153</v>
      </c>
      <c r="H1791" s="29" t="s">
        <v>2063</v>
      </c>
      <c r="I1791" s="31"/>
      <c r="J1791" s="28"/>
    </row>
    <row r="1792" spans="6:10" ht="15.75" x14ac:dyDescent="0.25">
      <c r="F1792" t="s">
        <v>249</v>
      </c>
      <c r="G1792" s="29" t="s">
        <v>2153</v>
      </c>
      <c r="H1792" s="29" t="s">
        <v>2067</v>
      </c>
      <c r="I1792" s="31"/>
      <c r="J1792" s="28"/>
    </row>
    <row r="1793" spans="6:10" ht="15.75" x14ac:dyDescent="0.25">
      <c r="F1793" t="s">
        <v>249</v>
      </c>
      <c r="G1793" s="29" t="s">
        <v>2153</v>
      </c>
      <c r="H1793" s="29" t="s">
        <v>2069</v>
      </c>
      <c r="I1793" s="31"/>
      <c r="J1793" s="28"/>
    </row>
    <row r="1794" spans="6:10" ht="15.75" x14ac:dyDescent="0.25">
      <c r="F1794" t="s">
        <v>249</v>
      </c>
      <c r="G1794" s="29" t="s">
        <v>2153</v>
      </c>
      <c r="H1794" s="29" t="s">
        <v>2071</v>
      </c>
      <c r="I1794" s="31"/>
      <c r="J1794" s="28"/>
    </row>
    <row r="1795" spans="6:10" ht="15.75" x14ac:dyDescent="0.25">
      <c r="F1795" t="s">
        <v>249</v>
      </c>
      <c r="G1795" s="29" t="s">
        <v>2153</v>
      </c>
      <c r="H1795" s="29" t="s">
        <v>2073</v>
      </c>
      <c r="I1795" s="31"/>
      <c r="J1795" s="28"/>
    </row>
    <row r="1796" spans="6:10" ht="15.75" x14ac:dyDescent="0.25">
      <c r="F1796" t="s">
        <v>249</v>
      </c>
      <c r="G1796" s="29" t="s">
        <v>2153</v>
      </c>
      <c r="H1796" s="29" t="s">
        <v>2075</v>
      </c>
      <c r="I1796" s="31"/>
      <c r="J1796" s="28"/>
    </row>
    <row r="1797" spans="6:10" ht="15.75" x14ac:dyDescent="0.25">
      <c r="F1797" t="s">
        <v>249</v>
      </c>
      <c r="G1797" s="29" t="s">
        <v>2153</v>
      </c>
      <c r="H1797" s="29" t="s">
        <v>2077</v>
      </c>
      <c r="I1797" s="31"/>
      <c r="J1797" s="28"/>
    </row>
    <row r="1798" spans="6:10" ht="15.75" x14ac:dyDescent="0.25">
      <c r="F1798" t="s">
        <v>249</v>
      </c>
      <c r="G1798" s="29" t="s">
        <v>2153</v>
      </c>
      <c r="H1798" s="29" t="s">
        <v>2079</v>
      </c>
      <c r="I1798" s="31"/>
      <c r="J1798" s="28"/>
    </row>
    <row r="1799" spans="6:10" ht="15.75" x14ac:dyDescent="0.25">
      <c r="F1799" t="s">
        <v>249</v>
      </c>
      <c r="G1799" s="29" t="s">
        <v>2153</v>
      </c>
      <c r="H1799" s="29" t="s">
        <v>2082</v>
      </c>
      <c r="I1799" s="31"/>
      <c r="J1799" s="28"/>
    </row>
    <row r="1800" spans="6:10" ht="15.75" x14ac:dyDescent="0.25">
      <c r="F1800" t="s">
        <v>249</v>
      </c>
      <c r="G1800" s="29" t="s">
        <v>2153</v>
      </c>
      <c r="H1800" s="29" t="s">
        <v>2084</v>
      </c>
      <c r="I1800" s="31"/>
      <c r="J1800" s="28"/>
    </row>
    <row r="1801" spans="6:10" ht="15.75" x14ac:dyDescent="0.25">
      <c r="F1801" t="s">
        <v>249</v>
      </c>
      <c r="G1801" s="29" t="s">
        <v>2153</v>
      </c>
      <c r="H1801" s="29" t="s">
        <v>2089</v>
      </c>
      <c r="I1801" s="31"/>
      <c r="J1801" s="28"/>
    </row>
    <row r="1802" spans="6:10" ht="15.75" x14ac:dyDescent="0.25">
      <c r="F1802" t="s">
        <v>249</v>
      </c>
      <c r="G1802" s="29" t="s">
        <v>2153</v>
      </c>
      <c r="H1802" s="29" t="s">
        <v>2119</v>
      </c>
      <c r="I1802" s="31"/>
      <c r="J1802" s="28"/>
    </row>
    <row r="1803" spans="6:10" ht="15.75" x14ac:dyDescent="0.25">
      <c r="F1803" t="s">
        <v>249</v>
      </c>
      <c r="G1803" s="29" t="s">
        <v>2153</v>
      </c>
      <c r="H1803" s="29" t="s">
        <v>2122</v>
      </c>
      <c r="I1803" s="31"/>
      <c r="J1803" s="28"/>
    </row>
    <row r="1804" spans="6:10" ht="15.75" x14ac:dyDescent="0.25">
      <c r="F1804" t="s">
        <v>249</v>
      </c>
      <c r="G1804" s="29" t="s">
        <v>2153</v>
      </c>
      <c r="H1804" s="29" t="s">
        <v>2124</v>
      </c>
      <c r="I1804" s="31"/>
      <c r="J1804" s="28"/>
    </row>
    <row r="1805" spans="6:10" ht="15.75" x14ac:dyDescent="0.25">
      <c r="F1805" t="s">
        <v>249</v>
      </c>
      <c r="G1805" s="29" t="s">
        <v>2153</v>
      </c>
      <c r="H1805" s="29" t="s">
        <v>2129</v>
      </c>
      <c r="I1805" s="31"/>
      <c r="J1805" s="28"/>
    </row>
    <row r="1806" spans="6:10" ht="15.75" x14ac:dyDescent="0.25">
      <c r="F1806" t="s">
        <v>249</v>
      </c>
      <c r="G1806" s="29" t="s">
        <v>2153</v>
      </c>
      <c r="H1806" s="29" t="s">
        <v>2135</v>
      </c>
      <c r="I1806" s="31"/>
      <c r="J1806" s="28"/>
    </row>
    <row r="1807" spans="6:10" ht="15.75" x14ac:dyDescent="0.25">
      <c r="F1807" t="s">
        <v>249</v>
      </c>
      <c r="G1807" s="29" t="s">
        <v>2153</v>
      </c>
      <c r="H1807" s="29" t="s">
        <v>2140</v>
      </c>
      <c r="I1807" s="31"/>
      <c r="J1807" s="28"/>
    </row>
    <row r="1808" spans="6:10" ht="15.75" x14ac:dyDescent="0.25">
      <c r="F1808" t="s">
        <v>249</v>
      </c>
      <c r="G1808" s="29" t="s">
        <v>2022</v>
      </c>
      <c r="H1808" s="29" t="s">
        <v>43</v>
      </c>
      <c r="I1808" s="31"/>
      <c r="J1808" s="28"/>
    </row>
    <row r="1809" spans="6:10" ht="15.75" x14ac:dyDescent="0.25">
      <c r="F1809" t="s">
        <v>249</v>
      </c>
      <c r="G1809" s="29" t="s">
        <v>2022</v>
      </c>
      <c r="H1809" s="29" t="s">
        <v>1953</v>
      </c>
      <c r="I1809" s="31"/>
      <c r="J1809" s="28"/>
    </row>
    <row r="1810" spans="6:10" ht="15.75" x14ac:dyDescent="0.25">
      <c r="F1810" t="s">
        <v>249</v>
      </c>
      <c r="G1810" s="29" t="s">
        <v>2022</v>
      </c>
      <c r="H1810" s="29" t="s">
        <v>1726</v>
      </c>
      <c r="I1810" s="31"/>
      <c r="J1810" s="28"/>
    </row>
    <row r="1811" spans="6:10" ht="15.75" x14ac:dyDescent="0.25">
      <c r="F1811" t="s">
        <v>249</v>
      </c>
      <c r="G1811" s="29" t="s">
        <v>2022</v>
      </c>
      <c r="H1811" s="29" t="s">
        <v>1723</v>
      </c>
      <c r="I1811" s="31"/>
      <c r="J1811" s="28"/>
    </row>
    <row r="1812" spans="6:10" ht="15.75" x14ac:dyDescent="0.25">
      <c r="F1812" t="s">
        <v>249</v>
      </c>
      <c r="G1812" s="29" t="s">
        <v>2022</v>
      </c>
      <c r="H1812" s="29" t="s">
        <v>2087</v>
      </c>
      <c r="I1812" s="31"/>
      <c r="J1812" s="28"/>
    </row>
    <row r="1813" spans="6:10" ht="15.75" x14ac:dyDescent="0.25">
      <c r="F1813" t="s">
        <v>249</v>
      </c>
      <c r="G1813" s="29" t="s">
        <v>2022</v>
      </c>
      <c r="H1813" s="29" t="s">
        <v>1830</v>
      </c>
      <c r="I1813" s="31"/>
      <c r="J1813" s="28"/>
    </row>
    <row r="1814" spans="6:10" ht="15.75" x14ac:dyDescent="0.25">
      <c r="F1814" t="s">
        <v>249</v>
      </c>
      <c r="G1814" s="29" t="s">
        <v>2022</v>
      </c>
      <c r="H1814" s="29" t="s">
        <v>1754</v>
      </c>
      <c r="I1814" s="31"/>
      <c r="J1814" s="28"/>
    </row>
    <row r="1815" spans="6:10" ht="15.75" x14ac:dyDescent="0.25">
      <c r="F1815" t="s">
        <v>249</v>
      </c>
      <c r="G1815" s="29" t="s">
        <v>2022</v>
      </c>
      <c r="H1815" s="29" t="s">
        <v>1901</v>
      </c>
      <c r="I1815" s="31"/>
      <c r="J1815" s="28"/>
    </row>
    <row r="1816" spans="6:10" ht="15.75" x14ac:dyDescent="0.25">
      <c r="F1816" t="s">
        <v>249</v>
      </c>
      <c r="G1816" s="29" t="s">
        <v>2022</v>
      </c>
      <c r="H1816" s="29" t="s">
        <v>2085</v>
      </c>
      <c r="I1816" s="31"/>
      <c r="J1816" s="28"/>
    </row>
    <row r="1817" spans="6:10" ht="15.75" x14ac:dyDescent="0.25">
      <c r="F1817" t="s">
        <v>249</v>
      </c>
      <c r="G1817" s="29" t="s">
        <v>2022</v>
      </c>
      <c r="H1817" s="29" t="s">
        <v>1951</v>
      </c>
      <c r="I1817" s="31"/>
      <c r="J1817" s="28"/>
    </row>
    <row r="1818" spans="6:10" ht="15.75" x14ac:dyDescent="0.25">
      <c r="F1818" t="s">
        <v>249</v>
      </c>
      <c r="G1818" s="29" t="s">
        <v>2022</v>
      </c>
      <c r="H1818" s="29" t="s">
        <v>2056</v>
      </c>
      <c r="I1818" s="31"/>
      <c r="J1818" s="28"/>
    </row>
    <row r="1819" spans="6:10" ht="15.75" x14ac:dyDescent="0.25">
      <c r="F1819" t="s">
        <v>249</v>
      </c>
      <c r="G1819" s="29" t="s">
        <v>2022</v>
      </c>
      <c r="H1819" s="29" t="s">
        <v>2131</v>
      </c>
      <c r="I1819" s="31"/>
      <c r="J1819" s="28"/>
    </row>
    <row r="1820" spans="6:10" ht="15.75" x14ac:dyDescent="0.25">
      <c r="F1820" t="s">
        <v>249</v>
      </c>
      <c r="G1820" s="29" t="s">
        <v>2022</v>
      </c>
      <c r="H1820" s="29" t="s">
        <v>2065</v>
      </c>
      <c r="I1820" s="31"/>
      <c r="J1820" s="28"/>
    </row>
    <row r="1821" spans="6:10" ht="15.75" x14ac:dyDescent="0.25">
      <c r="F1821" t="s">
        <v>249</v>
      </c>
      <c r="G1821" s="29" t="s">
        <v>2022</v>
      </c>
      <c r="H1821" s="29" t="s">
        <v>2090</v>
      </c>
      <c r="I1821" s="31"/>
      <c r="J1821" s="28"/>
    </row>
    <row r="1822" spans="6:10" ht="15.75" x14ac:dyDescent="0.25">
      <c r="F1822" t="s">
        <v>249</v>
      </c>
      <c r="G1822" s="29" t="s">
        <v>2022</v>
      </c>
      <c r="H1822" s="29" t="s">
        <v>1960</v>
      </c>
      <c r="I1822" s="31"/>
      <c r="J1822" s="28"/>
    </row>
    <row r="1823" spans="6:10" ht="15.75" x14ac:dyDescent="0.25">
      <c r="F1823" t="s">
        <v>249</v>
      </c>
      <c r="G1823" s="29" t="s">
        <v>2022</v>
      </c>
      <c r="H1823" s="29" t="s">
        <v>2028</v>
      </c>
      <c r="I1823" s="31"/>
      <c r="J1823" s="28"/>
    </row>
    <row r="1824" spans="6:10" ht="15.75" x14ac:dyDescent="0.25">
      <c r="F1824" t="s">
        <v>249</v>
      </c>
      <c r="G1824" s="29" t="s">
        <v>2022</v>
      </c>
      <c r="H1824" s="29" t="s">
        <v>1963</v>
      </c>
      <c r="I1824" s="31"/>
      <c r="J1824" s="28"/>
    </row>
    <row r="1825" spans="6:10" ht="15.75" x14ac:dyDescent="0.25">
      <c r="F1825" t="s">
        <v>249</v>
      </c>
      <c r="G1825" s="29" t="s">
        <v>2022</v>
      </c>
      <c r="H1825" s="29" t="s">
        <v>1965</v>
      </c>
      <c r="I1825" s="31"/>
      <c r="J1825" s="28"/>
    </row>
    <row r="1826" spans="6:10" ht="15.75" x14ac:dyDescent="0.25">
      <c r="F1826" t="s">
        <v>249</v>
      </c>
      <c r="G1826" s="29" t="s">
        <v>2022</v>
      </c>
      <c r="H1826" s="29" t="s">
        <v>1971</v>
      </c>
      <c r="I1826" s="31"/>
      <c r="J1826" s="28"/>
    </row>
    <row r="1827" spans="6:10" ht="15.75" x14ac:dyDescent="0.25">
      <c r="F1827" t="s">
        <v>249</v>
      </c>
      <c r="G1827" s="29" t="s">
        <v>2022</v>
      </c>
      <c r="H1827" s="29" t="s">
        <v>1975</v>
      </c>
      <c r="I1827" s="31"/>
      <c r="J1827" s="28"/>
    </row>
    <row r="1828" spans="6:10" ht="15.75" x14ac:dyDescent="0.25">
      <c r="F1828" t="s">
        <v>249</v>
      </c>
      <c r="G1828" s="29" t="s">
        <v>2022</v>
      </c>
      <c r="H1828" s="29" t="s">
        <v>2113</v>
      </c>
      <c r="I1828" s="31"/>
      <c r="J1828" s="28"/>
    </row>
    <row r="1829" spans="6:10" ht="15.75" x14ac:dyDescent="0.25">
      <c r="F1829" t="s">
        <v>249</v>
      </c>
      <c r="G1829" s="29" t="s">
        <v>2022</v>
      </c>
      <c r="H1829" s="29" t="s">
        <v>1980</v>
      </c>
      <c r="I1829" s="31"/>
      <c r="J1829" s="28"/>
    </row>
    <row r="1830" spans="6:10" ht="15.75" x14ac:dyDescent="0.25">
      <c r="F1830" t="s">
        <v>249</v>
      </c>
      <c r="G1830" s="29" t="s">
        <v>2022</v>
      </c>
      <c r="H1830" s="29" t="s">
        <v>1982</v>
      </c>
      <c r="I1830" s="31"/>
      <c r="J1830" s="28"/>
    </row>
    <row r="1831" spans="6:10" ht="15.75" x14ac:dyDescent="0.25">
      <c r="F1831" t="s">
        <v>249</v>
      </c>
      <c r="G1831" s="29" t="s">
        <v>2022</v>
      </c>
      <c r="H1831" s="29" t="s">
        <v>1987</v>
      </c>
      <c r="I1831" s="31"/>
      <c r="J1831" s="28"/>
    </row>
    <row r="1832" spans="6:10" ht="15.75" x14ac:dyDescent="0.25">
      <c r="F1832" t="s">
        <v>249</v>
      </c>
      <c r="G1832" s="29" t="s">
        <v>2022</v>
      </c>
      <c r="H1832" s="29" t="s">
        <v>1990</v>
      </c>
      <c r="I1832" s="31"/>
      <c r="J1832" s="28"/>
    </row>
    <row r="1833" spans="6:10" ht="15.75" x14ac:dyDescent="0.25">
      <c r="F1833" t="s">
        <v>249</v>
      </c>
      <c r="G1833" s="29" t="s">
        <v>2022</v>
      </c>
      <c r="H1833" s="29" t="s">
        <v>2115</v>
      </c>
      <c r="I1833" s="31"/>
      <c r="J1833" s="28"/>
    </row>
    <row r="1834" spans="6:10" ht="15.75" x14ac:dyDescent="0.25">
      <c r="F1834" t="s">
        <v>249</v>
      </c>
      <c r="G1834" s="29" t="s">
        <v>2022</v>
      </c>
      <c r="H1834" s="29" t="s">
        <v>1992</v>
      </c>
      <c r="I1834" s="31"/>
      <c r="J1834" s="28"/>
    </row>
    <row r="1835" spans="6:10" ht="15.75" x14ac:dyDescent="0.25">
      <c r="F1835" t="s">
        <v>249</v>
      </c>
      <c r="G1835" s="29" t="s">
        <v>2022</v>
      </c>
      <c r="H1835" s="29" t="s">
        <v>1997</v>
      </c>
      <c r="I1835" s="31"/>
      <c r="J1835" s="28"/>
    </row>
    <row r="1836" spans="6:10" ht="15.75" x14ac:dyDescent="0.25">
      <c r="F1836" t="s">
        <v>249</v>
      </c>
      <c r="G1836" s="29" t="s">
        <v>2022</v>
      </c>
      <c r="H1836" s="29" t="s">
        <v>2000</v>
      </c>
      <c r="I1836" s="31"/>
      <c r="J1836" s="28"/>
    </row>
    <row r="1837" spans="6:10" ht="15.75" x14ac:dyDescent="0.25">
      <c r="F1837" t="s">
        <v>249</v>
      </c>
      <c r="G1837" s="29" t="s">
        <v>2022</v>
      </c>
      <c r="H1837" s="29" t="s">
        <v>2002</v>
      </c>
      <c r="I1837" s="31"/>
      <c r="J1837" s="28"/>
    </row>
    <row r="1838" spans="6:10" ht="15.75" x14ac:dyDescent="0.25">
      <c r="F1838" t="s">
        <v>249</v>
      </c>
      <c r="G1838" s="29" t="s">
        <v>2022</v>
      </c>
      <c r="H1838" s="29" t="s">
        <v>2004</v>
      </c>
      <c r="I1838" s="31"/>
      <c r="J1838" s="28"/>
    </row>
    <row r="1839" spans="6:10" ht="15.75" x14ac:dyDescent="0.25">
      <c r="F1839" t="s">
        <v>249</v>
      </c>
      <c r="G1839" s="29" t="s">
        <v>2022</v>
      </c>
      <c r="H1839" s="29" t="s">
        <v>2006</v>
      </c>
      <c r="I1839" s="31"/>
      <c r="J1839" s="28"/>
    </row>
    <row r="1840" spans="6:10" ht="15.75" x14ac:dyDescent="0.25">
      <c r="F1840" t="s">
        <v>249</v>
      </c>
      <c r="G1840" s="29" t="s">
        <v>2022</v>
      </c>
      <c r="H1840" s="29" t="s">
        <v>2133</v>
      </c>
      <c r="I1840" s="31"/>
      <c r="J1840" s="28"/>
    </row>
    <row r="1841" spans="6:10" ht="15.75" x14ac:dyDescent="0.25">
      <c r="F1841" t="s">
        <v>249</v>
      </c>
      <c r="G1841" s="29" t="s">
        <v>2022</v>
      </c>
      <c r="H1841" s="29" t="s">
        <v>2137</v>
      </c>
      <c r="I1841" s="31"/>
      <c r="J1841" s="28"/>
    </row>
    <row r="1842" spans="6:10" ht="15.75" x14ac:dyDescent="0.25">
      <c r="F1842" t="s">
        <v>249</v>
      </c>
      <c r="G1842" s="29" t="s">
        <v>2022</v>
      </c>
      <c r="H1842" s="29" t="s">
        <v>2015</v>
      </c>
      <c r="I1842" s="31"/>
      <c r="J1842" s="28"/>
    </row>
    <row r="1843" spans="6:10" ht="15.75" x14ac:dyDescent="0.25">
      <c r="F1843" t="s">
        <v>249</v>
      </c>
      <c r="G1843" s="29" t="s">
        <v>2022</v>
      </c>
      <c r="H1843" s="29" t="s">
        <v>2017</v>
      </c>
      <c r="I1843" s="31"/>
      <c r="J1843" s="28"/>
    </row>
    <row r="1844" spans="6:10" ht="15.75" x14ac:dyDescent="0.25">
      <c r="F1844" t="s">
        <v>249</v>
      </c>
      <c r="G1844" s="29" t="s">
        <v>2022</v>
      </c>
      <c r="H1844" s="29" t="s">
        <v>2019</v>
      </c>
      <c r="I1844" s="31"/>
      <c r="J1844" s="28"/>
    </row>
    <row r="1845" spans="6:10" ht="15.75" x14ac:dyDescent="0.25">
      <c r="F1845" t="s">
        <v>249</v>
      </c>
      <c r="G1845" s="29" t="s">
        <v>2022</v>
      </c>
      <c r="H1845" s="29" t="s">
        <v>2021</v>
      </c>
      <c r="I1845" s="31"/>
      <c r="J1845" s="28"/>
    </row>
    <row r="1846" spans="6:10" ht="15.75" x14ac:dyDescent="0.25">
      <c r="F1846" t="s">
        <v>249</v>
      </c>
      <c r="G1846" s="29" t="s">
        <v>2022</v>
      </c>
      <c r="H1846" s="29" t="s">
        <v>2030</v>
      </c>
      <c r="I1846" s="31"/>
      <c r="J1846" s="28"/>
    </row>
    <row r="1847" spans="6:10" ht="15.75" x14ac:dyDescent="0.25">
      <c r="F1847" t="s">
        <v>249</v>
      </c>
      <c r="G1847" s="29" t="s">
        <v>2022</v>
      </c>
      <c r="H1847" s="29" t="s">
        <v>2032</v>
      </c>
      <c r="I1847" s="31"/>
      <c r="J1847" s="28"/>
    </row>
    <row r="1848" spans="6:10" ht="15.75" x14ac:dyDescent="0.25">
      <c r="F1848" t="s">
        <v>249</v>
      </c>
      <c r="G1848" s="29" t="s">
        <v>2022</v>
      </c>
      <c r="H1848" s="29" t="s">
        <v>2034</v>
      </c>
      <c r="I1848" s="31"/>
      <c r="J1848" s="28"/>
    </row>
    <row r="1849" spans="6:10" ht="15.75" x14ac:dyDescent="0.25">
      <c r="F1849" t="s">
        <v>249</v>
      </c>
      <c r="G1849" s="29" t="s">
        <v>2022</v>
      </c>
      <c r="H1849" s="29" t="s">
        <v>2036</v>
      </c>
      <c r="I1849" s="31"/>
      <c r="J1849" s="28"/>
    </row>
    <row r="1850" spans="6:10" ht="15.75" x14ac:dyDescent="0.25">
      <c r="F1850" t="s">
        <v>249</v>
      </c>
      <c r="G1850" s="29" t="s">
        <v>2022</v>
      </c>
      <c r="H1850" s="29" t="s">
        <v>2038</v>
      </c>
      <c r="I1850" s="31"/>
      <c r="J1850" s="28"/>
    </row>
    <row r="1851" spans="6:10" ht="15.75" x14ac:dyDescent="0.25">
      <c r="F1851" t="s">
        <v>249</v>
      </c>
      <c r="G1851" s="29" t="s">
        <v>2022</v>
      </c>
      <c r="H1851" s="29" t="s">
        <v>2040</v>
      </c>
      <c r="I1851" s="31"/>
      <c r="J1851" s="28"/>
    </row>
    <row r="1852" spans="6:10" ht="15.75" x14ac:dyDescent="0.25">
      <c r="F1852" t="s">
        <v>249</v>
      </c>
      <c r="G1852" s="29" t="s">
        <v>2022</v>
      </c>
      <c r="H1852" s="29" t="s">
        <v>2043</v>
      </c>
      <c r="I1852" s="31"/>
      <c r="J1852" s="28"/>
    </row>
    <row r="1853" spans="6:10" ht="15.75" x14ac:dyDescent="0.25">
      <c r="F1853" t="s">
        <v>249</v>
      </c>
      <c r="G1853" s="29" t="s">
        <v>2022</v>
      </c>
      <c r="H1853" s="29" t="s">
        <v>2059</v>
      </c>
      <c r="I1853" s="31"/>
      <c r="J1853" s="28"/>
    </row>
    <row r="1854" spans="6:10" ht="15.75" x14ac:dyDescent="0.25">
      <c r="F1854" t="s">
        <v>249</v>
      </c>
      <c r="G1854" s="29" t="s">
        <v>2022</v>
      </c>
      <c r="H1854" s="29" t="s">
        <v>2061</v>
      </c>
      <c r="I1854" s="31"/>
      <c r="J1854" s="28"/>
    </row>
    <row r="1855" spans="6:10" ht="15.75" x14ac:dyDescent="0.25">
      <c r="F1855" t="s">
        <v>249</v>
      </c>
      <c r="G1855" s="29" t="s">
        <v>2022</v>
      </c>
      <c r="H1855" s="29" t="s">
        <v>2063</v>
      </c>
      <c r="I1855" s="31"/>
      <c r="J1855" s="28"/>
    </row>
    <row r="1856" spans="6:10" ht="15.75" x14ac:dyDescent="0.25">
      <c r="F1856" t="s">
        <v>249</v>
      </c>
      <c r="G1856" s="29" t="s">
        <v>2022</v>
      </c>
      <c r="H1856" s="29" t="s">
        <v>2067</v>
      </c>
      <c r="I1856" s="31"/>
      <c r="J1856" s="28"/>
    </row>
    <row r="1857" spans="6:10" ht="15.75" x14ac:dyDescent="0.25">
      <c r="F1857" t="s">
        <v>249</v>
      </c>
      <c r="G1857" s="29" t="s">
        <v>2022</v>
      </c>
      <c r="H1857" s="29" t="s">
        <v>2069</v>
      </c>
      <c r="I1857" s="31"/>
      <c r="J1857" s="28"/>
    </row>
    <row r="1858" spans="6:10" ht="15.75" x14ac:dyDescent="0.25">
      <c r="F1858" t="s">
        <v>249</v>
      </c>
      <c r="G1858" s="29" t="s">
        <v>2022</v>
      </c>
      <c r="H1858" s="29" t="s">
        <v>2071</v>
      </c>
      <c r="I1858" s="31"/>
      <c r="J1858" s="28"/>
    </row>
    <row r="1859" spans="6:10" ht="15.75" x14ac:dyDescent="0.25">
      <c r="F1859" t="s">
        <v>249</v>
      </c>
      <c r="G1859" s="29" t="s">
        <v>2022</v>
      </c>
      <c r="H1859" s="29" t="s">
        <v>2073</v>
      </c>
      <c r="I1859" s="31"/>
      <c r="J1859" s="28"/>
    </row>
    <row r="1860" spans="6:10" ht="15.75" x14ac:dyDescent="0.25">
      <c r="F1860" t="s">
        <v>249</v>
      </c>
      <c r="G1860" s="29" t="s">
        <v>2022</v>
      </c>
      <c r="H1860" s="29" t="s">
        <v>2075</v>
      </c>
      <c r="I1860" s="31"/>
      <c r="J1860" s="28"/>
    </row>
    <row r="1861" spans="6:10" ht="15.75" x14ac:dyDescent="0.25">
      <c r="F1861" t="s">
        <v>249</v>
      </c>
      <c r="G1861" s="29" t="s">
        <v>2022</v>
      </c>
      <c r="H1861" s="29" t="s">
        <v>2077</v>
      </c>
      <c r="I1861" s="31"/>
      <c r="J1861" s="28"/>
    </row>
    <row r="1862" spans="6:10" ht="15.75" x14ac:dyDescent="0.25">
      <c r="F1862" t="s">
        <v>249</v>
      </c>
      <c r="G1862" s="29" t="s">
        <v>2022</v>
      </c>
      <c r="H1862" s="29" t="s">
        <v>2079</v>
      </c>
      <c r="I1862" s="31"/>
      <c r="J1862" s="28"/>
    </row>
    <row r="1863" spans="6:10" ht="15.75" x14ac:dyDescent="0.25">
      <c r="F1863" t="s">
        <v>249</v>
      </c>
      <c r="G1863" s="29" t="s">
        <v>2022</v>
      </c>
      <c r="H1863" s="29" t="s">
        <v>2082</v>
      </c>
      <c r="I1863" s="31"/>
      <c r="J1863" s="28"/>
    </row>
    <row r="1864" spans="6:10" ht="15.75" x14ac:dyDescent="0.25">
      <c r="F1864" t="s">
        <v>249</v>
      </c>
      <c r="G1864" s="29" t="s">
        <v>2022</v>
      </c>
      <c r="H1864" s="29" t="s">
        <v>2084</v>
      </c>
      <c r="I1864" s="31"/>
      <c r="J1864" s="28"/>
    </row>
    <row r="1865" spans="6:10" ht="15.75" x14ac:dyDescent="0.25">
      <c r="F1865" t="s">
        <v>249</v>
      </c>
      <c r="G1865" s="29" t="s">
        <v>2022</v>
      </c>
      <c r="H1865" s="29" t="s">
        <v>2089</v>
      </c>
      <c r="I1865" s="31"/>
      <c r="J1865" s="28"/>
    </row>
    <row r="1866" spans="6:10" ht="15.75" x14ac:dyDescent="0.25">
      <c r="F1866" t="s">
        <v>249</v>
      </c>
      <c r="G1866" s="29" t="s">
        <v>2022</v>
      </c>
      <c r="H1866" s="29" t="s">
        <v>2119</v>
      </c>
      <c r="I1866" s="31"/>
      <c r="J1866" s="28"/>
    </row>
    <row r="1867" spans="6:10" ht="15.75" x14ac:dyDescent="0.25">
      <c r="F1867" t="s">
        <v>249</v>
      </c>
      <c r="G1867" s="29" t="s">
        <v>2022</v>
      </c>
      <c r="H1867" s="29" t="s">
        <v>2122</v>
      </c>
      <c r="I1867" s="31"/>
      <c r="J1867" s="28"/>
    </row>
    <row r="1868" spans="6:10" ht="15.75" x14ac:dyDescent="0.25">
      <c r="F1868" t="s">
        <v>249</v>
      </c>
      <c r="G1868" s="29" t="s">
        <v>2022</v>
      </c>
      <c r="H1868" s="29" t="s">
        <v>2124</v>
      </c>
      <c r="I1868" s="31"/>
      <c r="J1868" s="28"/>
    </row>
    <row r="1869" spans="6:10" ht="15.75" x14ac:dyDescent="0.25">
      <c r="F1869" t="s">
        <v>249</v>
      </c>
      <c r="G1869" s="29" t="s">
        <v>2022</v>
      </c>
      <c r="H1869" s="29" t="s">
        <v>2129</v>
      </c>
      <c r="I1869" s="31"/>
      <c r="J1869" s="28"/>
    </row>
    <row r="1870" spans="6:10" ht="15.75" x14ac:dyDescent="0.25">
      <c r="F1870" t="s">
        <v>249</v>
      </c>
      <c r="G1870" s="29" t="s">
        <v>2022</v>
      </c>
      <c r="H1870" s="29" t="s">
        <v>2135</v>
      </c>
      <c r="I1870" s="31"/>
      <c r="J1870" s="28"/>
    </row>
    <row r="1871" spans="6:10" ht="15.75" x14ac:dyDescent="0.25">
      <c r="F1871" t="s">
        <v>249</v>
      </c>
      <c r="G1871" s="29" t="s">
        <v>2022</v>
      </c>
      <c r="H1871" s="29" t="s">
        <v>2140</v>
      </c>
      <c r="I1871" s="31"/>
      <c r="J1871" s="28"/>
    </row>
    <row r="1872" spans="6:10" ht="15.75" x14ac:dyDescent="0.25">
      <c r="F1872" t="s">
        <v>249</v>
      </c>
      <c r="G1872" s="29" t="s">
        <v>2023</v>
      </c>
      <c r="H1872" s="29" t="s">
        <v>43</v>
      </c>
      <c r="I1872" s="31"/>
      <c r="J1872" s="28"/>
    </row>
    <row r="1873" spans="6:10" ht="15.75" x14ac:dyDescent="0.25">
      <c r="F1873" t="s">
        <v>249</v>
      </c>
      <c r="G1873" s="29" t="s">
        <v>2023</v>
      </c>
      <c r="H1873" s="29" t="s">
        <v>1953</v>
      </c>
      <c r="I1873" s="31"/>
      <c r="J1873" s="28"/>
    </row>
    <row r="1874" spans="6:10" ht="15.75" x14ac:dyDescent="0.25">
      <c r="F1874" t="s">
        <v>249</v>
      </c>
      <c r="G1874" s="29" t="s">
        <v>2023</v>
      </c>
      <c r="H1874" s="29" t="s">
        <v>1726</v>
      </c>
      <c r="I1874" s="31"/>
      <c r="J1874" s="28"/>
    </row>
    <row r="1875" spans="6:10" ht="15.75" x14ac:dyDescent="0.25">
      <c r="F1875" t="s">
        <v>249</v>
      </c>
      <c r="G1875" s="29" t="s">
        <v>2023</v>
      </c>
      <c r="H1875" s="29" t="s">
        <v>1723</v>
      </c>
      <c r="I1875" s="31"/>
      <c r="J1875" s="28"/>
    </row>
    <row r="1876" spans="6:10" ht="15.75" x14ac:dyDescent="0.25">
      <c r="F1876" t="s">
        <v>249</v>
      </c>
      <c r="G1876" s="29" t="s">
        <v>2023</v>
      </c>
      <c r="H1876" s="29" t="s">
        <v>2087</v>
      </c>
      <c r="I1876" s="31"/>
      <c r="J1876" s="28"/>
    </row>
    <row r="1877" spans="6:10" ht="15.75" x14ac:dyDescent="0.25">
      <c r="F1877" t="s">
        <v>249</v>
      </c>
      <c r="G1877" s="29" t="s">
        <v>2023</v>
      </c>
      <c r="H1877" s="29" t="s">
        <v>1830</v>
      </c>
      <c r="I1877" s="31"/>
      <c r="J1877" s="28"/>
    </row>
    <row r="1878" spans="6:10" ht="15.75" x14ac:dyDescent="0.25">
      <c r="F1878" t="s">
        <v>249</v>
      </c>
      <c r="G1878" s="29" t="s">
        <v>2023</v>
      </c>
      <c r="H1878" s="29" t="s">
        <v>1754</v>
      </c>
      <c r="I1878" s="31"/>
      <c r="J1878" s="28"/>
    </row>
    <row r="1879" spans="6:10" ht="15.75" x14ac:dyDescent="0.25">
      <c r="F1879" t="s">
        <v>249</v>
      </c>
      <c r="G1879" s="29" t="s">
        <v>2023</v>
      </c>
      <c r="H1879" s="29" t="s">
        <v>1901</v>
      </c>
      <c r="I1879" s="31"/>
      <c r="J1879" s="28"/>
    </row>
    <row r="1880" spans="6:10" ht="15.75" x14ac:dyDescent="0.25">
      <c r="F1880" t="s">
        <v>249</v>
      </c>
      <c r="G1880" s="29" t="s">
        <v>2023</v>
      </c>
      <c r="H1880" s="29" t="s">
        <v>2085</v>
      </c>
      <c r="I1880" s="31"/>
      <c r="J1880" s="28"/>
    </row>
    <row r="1881" spans="6:10" ht="15.75" x14ac:dyDescent="0.25">
      <c r="F1881" t="s">
        <v>249</v>
      </c>
      <c r="G1881" s="29" t="s">
        <v>2023</v>
      </c>
      <c r="H1881" s="29" t="s">
        <v>1951</v>
      </c>
      <c r="I1881" s="31"/>
      <c r="J1881" s="28"/>
    </row>
    <row r="1882" spans="6:10" ht="15.75" x14ac:dyDescent="0.25">
      <c r="F1882" t="s">
        <v>249</v>
      </c>
      <c r="G1882" s="29" t="s">
        <v>2023</v>
      </c>
      <c r="H1882" s="29" t="s">
        <v>2056</v>
      </c>
      <c r="I1882" s="31"/>
      <c r="J1882" s="28"/>
    </row>
    <row r="1883" spans="6:10" ht="15.75" x14ac:dyDescent="0.25">
      <c r="F1883" t="s">
        <v>249</v>
      </c>
      <c r="G1883" s="29" t="s">
        <v>2023</v>
      </c>
      <c r="H1883" s="29" t="s">
        <v>2131</v>
      </c>
      <c r="I1883" s="31"/>
      <c r="J1883" s="28"/>
    </row>
    <row r="1884" spans="6:10" ht="15.75" x14ac:dyDescent="0.25">
      <c r="F1884" t="s">
        <v>249</v>
      </c>
      <c r="G1884" s="29" t="s">
        <v>2023</v>
      </c>
      <c r="H1884" s="29" t="s">
        <v>2065</v>
      </c>
      <c r="I1884" s="31"/>
      <c r="J1884" s="28"/>
    </row>
    <row r="1885" spans="6:10" ht="15.75" x14ac:dyDescent="0.25">
      <c r="F1885" t="s">
        <v>249</v>
      </c>
      <c r="G1885" s="29" t="s">
        <v>2023</v>
      </c>
      <c r="H1885" s="29" t="s">
        <v>2090</v>
      </c>
      <c r="I1885" s="31"/>
      <c r="J1885" s="28"/>
    </row>
    <row r="1886" spans="6:10" ht="15.75" x14ac:dyDescent="0.25">
      <c r="F1886" t="s">
        <v>249</v>
      </c>
      <c r="G1886" s="29" t="s">
        <v>2023</v>
      </c>
      <c r="H1886" s="29" t="s">
        <v>1960</v>
      </c>
      <c r="I1886" s="31"/>
      <c r="J1886" s="28"/>
    </row>
    <row r="1887" spans="6:10" ht="15.75" x14ac:dyDescent="0.25">
      <c r="F1887" t="s">
        <v>249</v>
      </c>
      <c r="G1887" s="29" t="s">
        <v>2023</v>
      </c>
      <c r="H1887" s="29" t="s">
        <v>2028</v>
      </c>
      <c r="I1887" s="31"/>
      <c r="J1887" s="28"/>
    </row>
    <row r="1888" spans="6:10" ht="15.75" x14ac:dyDescent="0.25">
      <c r="F1888" t="s">
        <v>249</v>
      </c>
      <c r="G1888" s="29" t="s">
        <v>2023</v>
      </c>
      <c r="H1888" s="29" t="s">
        <v>1963</v>
      </c>
      <c r="I1888" s="31"/>
      <c r="J1888" s="28"/>
    </row>
    <row r="1889" spans="6:10" ht="15.75" x14ac:dyDescent="0.25">
      <c r="F1889" t="s">
        <v>249</v>
      </c>
      <c r="G1889" s="29" t="s">
        <v>2023</v>
      </c>
      <c r="H1889" s="29" t="s">
        <v>1965</v>
      </c>
      <c r="I1889" s="31"/>
      <c r="J1889" s="28"/>
    </row>
    <row r="1890" spans="6:10" ht="15.75" x14ac:dyDescent="0.25">
      <c r="F1890" t="s">
        <v>249</v>
      </c>
      <c r="G1890" s="29" t="s">
        <v>2023</v>
      </c>
      <c r="H1890" s="29" t="s">
        <v>1971</v>
      </c>
      <c r="I1890" s="31"/>
      <c r="J1890" s="28"/>
    </row>
    <row r="1891" spans="6:10" ht="15.75" x14ac:dyDescent="0.25">
      <c r="F1891" t="s">
        <v>249</v>
      </c>
      <c r="G1891" s="29" t="s">
        <v>2023</v>
      </c>
      <c r="H1891" s="29" t="s">
        <v>1975</v>
      </c>
      <c r="I1891" s="31"/>
      <c r="J1891" s="28"/>
    </row>
    <row r="1892" spans="6:10" ht="15.75" x14ac:dyDescent="0.25">
      <c r="F1892" t="s">
        <v>249</v>
      </c>
      <c r="G1892" s="29" t="s">
        <v>2023</v>
      </c>
      <c r="H1892" s="29" t="s">
        <v>2113</v>
      </c>
      <c r="I1892" s="31"/>
      <c r="J1892" s="28"/>
    </row>
    <row r="1893" spans="6:10" ht="15.75" x14ac:dyDescent="0.25">
      <c r="F1893" t="s">
        <v>249</v>
      </c>
      <c r="G1893" s="29" t="s">
        <v>2023</v>
      </c>
      <c r="H1893" s="29" t="s">
        <v>1980</v>
      </c>
      <c r="I1893" s="31"/>
      <c r="J1893" s="28"/>
    </row>
    <row r="1894" spans="6:10" ht="15.75" x14ac:dyDescent="0.25">
      <c r="F1894" t="s">
        <v>249</v>
      </c>
      <c r="G1894" s="29" t="s">
        <v>2023</v>
      </c>
      <c r="H1894" s="29" t="s">
        <v>1982</v>
      </c>
      <c r="I1894" s="31"/>
      <c r="J1894" s="28"/>
    </row>
    <row r="1895" spans="6:10" ht="15.75" x14ac:dyDescent="0.25">
      <c r="F1895" t="s">
        <v>249</v>
      </c>
      <c r="G1895" s="29" t="s">
        <v>2023</v>
      </c>
      <c r="H1895" s="29" t="s">
        <v>1987</v>
      </c>
      <c r="I1895" s="31"/>
      <c r="J1895" s="28"/>
    </row>
    <row r="1896" spans="6:10" ht="15.75" x14ac:dyDescent="0.25">
      <c r="F1896" t="s">
        <v>249</v>
      </c>
      <c r="G1896" s="29" t="s">
        <v>2023</v>
      </c>
      <c r="H1896" s="29" t="s">
        <v>1990</v>
      </c>
      <c r="I1896" s="31"/>
      <c r="J1896" s="28"/>
    </row>
    <row r="1897" spans="6:10" ht="15.75" x14ac:dyDescent="0.25">
      <c r="F1897" t="s">
        <v>249</v>
      </c>
      <c r="G1897" s="29" t="s">
        <v>2023</v>
      </c>
      <c r="H1897" s="29" t="s">
        <v>2115</v>
      </c>
      <c r="I1897" s="31"/>
      <c r="J1897" s="28"/>
    </row>
    <row r="1898" spans="6:10" ht="15.75" x14ac:dyDescent="0.25">
      <c r="F1898" t="s">
        <v>249</v>
      </c>
      <c r="G1898" s="29" t="s">
        <v>2023</v>
      </c>
      <c r="H1898" s="29" t="s">
        <v>1992</v>
      </c>
      <c r="I1898" s="31"/>
      <c r="J1898" s="28"/>
    </row>
    <row r="1899" spans="6:10" ht="15.75" x14ac:dyDescent="0.25">
      <c r="F1899" t="s">
        <v>249</v>
      </c>
      <c r="G1899" s="29" t="s">
        <v>2023</v>
      </c>
      <c r="H1899" s="29" t="s">
        <v>1997</v>
      </c>
      <c r="I1899" s="31"/>
      <c r="J1899" s="28"/>
    </row>
    <row r="1900" spans="6:10" ht="15.75" x14ac:dyDescent="0.25">
      <c r="F1900" t="s">
        <v>249</v>
      </c>
      <c r="G1900" s="29" t="s">
        <v>2023</v>
      </c>
      <c r="H1900" s="29" t="s">
        <v>2000</v>
      </c>
      <c r="I1900" s="31"/>
      <c r="J1900" s="28"/>
    </row>
    <row r="1901" spans="6:10" ht="15.75" x14ac:dyDescent="0.25">
      <c r="F1901" t="s">
        <v>249</v>
      </c>
      <c r="G1901" s="29" t="s">
        <v>2023</v>
      </c>
      <c r="H1901" s="29" t="s">
        <v>2002</v>
      </c>
      <c r="I1901" s="31"/>
      <c r="J1901" s="28"/>
    </row>
    <row r="1902" spans="6:10" ht="15.75" x14ac:dyDescent="0.25">
      <c r="F1902" t="s">
        <v>249</v>
      </c>
      <c r="G1902" s="29" t="s">
        <v>2023</v>
      </c>
      <c r="H1902" s="29" t="s">
        <v>2004</v>
      </c>
      <c r="I1902" s="31"/>
      <c r="J1902" s="28"/>
    </row>
    <row r="1903" spans="6:10" ht="15.75" x14ac:dyDescent="0.25">
      <c r="F1903" t="s">
        <v>249</v>
      </c>
      <c r="G1903" s="29" t="s">
        <v>2023</v>
      </c>
      <c r="H1903" s="29" t="s">
        <v>2006</v>
      </c>
      <c r="I1903" s="31"/>
      <c r="J1903" s="28"/>
    </row>
    <row r="1904" spans="6:10" ht="15.75" x14ac:dyDescent="0.25">
      <c r="F1904" t="s">
        <v>249</v>
      </c>
      <c r="G1904" s="29" t="s">
        <v>2023</v>
      </c>
      <c r="H1904" s="29" t="s">
        <v>2133</v>
      </c>
      <c r="I1904" s="31"/>
      <c r="J1904" s="28"/>
    </row>
    <row r="1905" spans="6:10" ht="15.75" x14ac:dyDescent="0.25">
      <c r="F1905" t="s">
        <v>249</v>
      </c>
      <c r="G1905" s="29" t="s">
        <v>2023</v>
      </c>
      <c r="H1905" s="29" t="s">
        <v>2137</v>
      </c>
      <c r="I1905" s="31"/>
      <c r="J1905" s="28"/>
    </row>
    <row r="1906" spans="6:10" ht="15.75" x14ac:dyDescent="0.25">
      <c r="F1906" t="s">
        <v>249</v>
      </c>
      <c r="G1906" s="29" t="s">
        <v>2023</v>
      </c>
      <c r="H1906" s="29" t="s">
        <v>2015</v>
      </c>
      <c r="I1906" s="31"/>
      <c r="J1906" s="28"/>
    </row>
    <row r="1907" spans="6:10" ht="15.75" x14ac:dyDescent="0.25">
      <c r="F1907" t="s">
        <v>249</v>
      </c>
      <c r="G1907" s="29" t="s">
        <v>2023</v>
      </c>
      <c r="H1907" s="29" t="s">
        <v>2017</v>
      </c>
      <c r="I1907" s="31"/>
      <c r="J1907" s="28"/>
    </row>
    <row r="1908" spans="6:10" ht="15.75" x14ac:dyDescent="0.25">
      <c r="F1908" t="s">
        <v>249</v>
      </c>
      <c r="G1908" s="29" t="s">
        <v>2023</v>
      </c>
      <c r="H1908" s="29" t="s">
        <v>2019</v>
      </c>
      <c r="I1908" s="31"/>
      <c r="J1908" s="28"/>
    </row>
    <row r="1909" spans="6:10" ht="15.75" x14ac:dyDescent="0.25">
      <c r="F1909" t="s">
        <v>249</v>
      </c>
      <c r="G1909" s="29" t="s">
        <v>2023</v>
      </c>
      <c r="H1909" s="29" t="s">
        <v>2021</v>
      </c>
      <c r="I1909" s="31"/>
      <c r="J1909" s="28"/>
    </row>
    <row r="1910" spans="6:10" ht="15.75" x14ac:dyDescent="0.25">
      <c r="F1910" t="s">
        <v>249</v>
      </c>
      <c r="G1910" s="29" t="s">
        <v>2023</v>
      </c>
      <c r="H1910" s="29" t="s">
        <v>2030</v>
      </c>
      <c r="I1910" s="31"/>
      <c r="J1910" s="28"/>
    </row>
    <row r="1911" spans="6:10" ht="15.75" x14ac:dyDescent="0.25">
      <c r="F1911" t="s">
        <v>249</v>
      </c>
      <c r="G1911" s="29" t="s">
        <v>2023</v>
      </c>
      <c r="H1911" s="29" t="s">
        <v>2032</v>
      </c>
      <c r="I1911" s="31"/>
      <c r="J1911" s="28"/>
    </row>
    <row r="1912" spans="6:10" ht="15.75" x14ac:dyDescent="0.25">
      <c r="F1912" t="s">
        <v>249</v>
      </c>
      <c r="G1912" s="29" t="s">
        <v>2023</v>
      </c>
      <c r="H1912" s="29" t="s">
        <v>2034</v>
      </c>
      <c r="I1912" s="31"/>
      <c r="J1912" s="28"/>
    </row>
    <row r="1913" spans="6:10" ht="15.75" x14ac:dyDescent="0.25">
      <c r="F1913" t="s">
        <v>249</v>
      </c>
      <c r="G1913" s="29" t="s">
        <v>2023</v>
      </c>
      <c r="H1913" s="29" t="s">
        <v>2036</v>
      </c>
      <c r="I1913" s="31"/>
      <c r="J1913" s="28"/>
    </row>
    <row r="1914" spans="6:10" ht="15.75" x14ac:dyDescent="0.25">
      <c r="F1914" t="s">
        <v>249</v>
      </c>
      <c r="G1914" s="29" t="s">
        <v>2023</v>
      </c>
      <c r="H1914" s="29" t="s">
        <v>2038</v>
      </c>
      <c r="I1914" s="31"/>
      <c r="J1914" s="28"/>
    </row>
    <row r="1915" spans="6:10" ht="15.75" x14ac:dyDescent="0.25">
      <c r="F1915" t="s">
        <v>249</v>
      </c>
      <c r="G1915" s="29" t="s">
        <v>2023</v>
      </c>
      <c r="H1915" s="29" t="s">
        <v>2040</v>
      </c>
      <c r="I1915" s="31"/>
      <c r="J1915" s="28"/>
    </row>
    <row r="1916" spans="6:10" ht="15.75" x14ac:dyDescent="0.25">
      <c r="F1916" t="s">
        <v>249</v>
      </c>
      <c r="G1916" s="29" t="s">
        <v>2023</v>
      </c>
      <c r="H1916" s="29" t="s">
        <v>2043</v>
      </c>
      <c r="I1916" s="31"/>
      <c r="J1916" s="28"/>
    </row>
    <row r="1917" spans="6:10" ht="15.75" x14ac:dyDescent="0.25">
      <c r="F1917" t="s">
        <v>249</v>
      </c>
      <c r="G1917" s="29" t="s">
        <v>2023</v>
      </c>
      <c r="H1917" s="29" t="s">
        <v>2059</v>
      </c>
      <c r="I1917" s="31"/>
      <c r="J1917" s="28"/>
    </row>
    <row r="1918" spans="6:10" ht="15.75" x14ac:dyDescent="0.25">
      <c r="F1918" t="s">
        <v>249</v>
      </c>
      <c r="G1918" s="29" t="s">
        <v>2023</v>
      </c>
      <c r="H1918" s="29" t="s">
        <v>2061</v>
      </c>
      <c r="I1918" s="31"/>
      <c r="J1918" s="28"/>
    </row>
    <row r="1919" spans="6:10" ht="15.75" x14ac:dyDescent="0.25">
      <c r="F1919" t="s">
        <v>249</v>
      </c>
      <c r="G1919" s="29" t="s">
        <v>2023</v>
      </c>
      <c r="H1919" s="29" t="s">
        <v>2063</v>
      </c>
      <c r="I1919" s="31"/>
      <c r="J1919" s="28"/>
    </row>
    <row r="1920" spans="6:10" ht="15.75" x14ac:dyDescent="0.25">
      <c r="F1920" t="s">
        <v>249</v>
      </c>
      <c r="G1920" s="29" t="s">
        <v>2023</v>
      </c>
      <c r="H1920" s="29" t="s">
        <v>2067</v>
      </c>
      <c r="I1920" s="31"/>
      <c r="J1920" s="28"/>
    </row>
    <row r="1921" spans="6:10" ht="15.75" x14ac:dyDescent="0.25">
      <c r="F1921" t="s">
        <v>249</v>
      </c>
      <c r="G1921" s="29" t="s">
        <v>2023</v>
      </c>
      <c r="H1921" s="29" t="s">
        <v>2069</v>
      </c>
      <c r="I1921" s="31"/>
      <c r="J1921" s="28"/>
    </row>
    <row r="1922" spans="6:10" ht="15.75" x14ac:dyDescent="0.25">
      <c r="F1922" t="s">
        <v>249</v>
      </c>
      <c r="G1922" s="29" t="s">
        <v>2023</v>
      </c>
      <c r="H1922" s="29" t="s">
        <v>2071</v>
      </c>
      <c r="I1922" s="31"/>
      <c r="J1922" s="28"/>
    </row>
    <row r="1923" spans="6:10" ht="15.75" x14ac:dyDescent="0.25">
      <c r="F1923" t="s">
        <v>249</v>
      </c>
      <c r="G1923" s="29" t="s">
        <v>2023</v>
      </c>
      <c r="H1923" s="29" t="s">
        <v>2073</v>
      </c>
      <c r="I1923" s="31"/>
      <c r="J1923" s="28"/>
    </row>
    <row r="1924" spans="6:10" ht="15.75" x14ac:dyDescent="0.25">
      <c r="F1924" t="s">
        <v>249</v>
      </c>
      <c r="G1924" s="29" t="s">
        <v>2023</v>
      </c>
      <c r="H1924" s="29" t="s">
        <v>2075</v>
      </c>
      <c r="I1924" s="31"/>
      <c r="J1924" s="28"/>
    </row>
    <row r="1925" spans="6:10" ht="15.75" x14ac:dyDescent="0.25">
      <c r="F1925" t="s">
        <v>249</v>
      </c>
      <c r="G1925" s="29" t="s">
        <v>2023</v>
      </c>
      <c r="H1925" s="29" t="s">
        <v>2077</v>
      </c>
      <c r="I1925" s="31"/>
      <c r="J1925" s="28"/>
    </row>
    <row r="1926" spans="6:10" ht="15.75" x14ac:dyDescent="0.25">
      <c r="F1926" t="s">
        <v>249</v>
      </c>
      <c r="G1926" s="29" t="s">
        <v>2023</v>
      </c>
      <c r="H1926" s="29" t="s">
        <v>2079</v>
      </c>
      <c r="I1926" s="31"/>
      <c r="J1926" s="28"/>
    </row>
    <row r="1927" spans="6:10" ht="15.75" x14ac:dyDescent="0.25">
      <c r="F1927" t="s">
        <v>249</v>
      </c>
      <c r="G1927" s="29" t="s">
        <v>2023</v>
      </c>
      <c r="H1927" s="29" t="s">
        <v>2082</v>
      </c>
      <c r="I1927" s="31"/>
      <c r="J1927" s="28"/>
    </row>
    <row r="1928" spans="6:10" ht="15.75" x14ac:dyDescent="0.25">
      <c r="F1928" t="s">
        <v>249</v>
      </c>
      <c r="G1928" s="29" t="s">
        <v>2023</v>
      </c>
      <c r="H1928" s="29" t="s">
        <v>2084</v>
      </c>
      <c r="I1928" s="31"/>
      <c r="J1928" s="28"/>
    </row>
    <row r="1929" spans="6:10" ht="15.75" x14ac:dyDescent="0.25">
      <c r="F1929" t="s">
        <v>249</v>
      </c>
      <c r="G1929" s="29" t="s">
        <v>2023</v>
      </c>
      <c r="H1929" s="29" t="s">
        <v>2089</v>
      </c>
      <c r="I1929" s="31"/>
      <c r="J1929" s="28"/>
    </row>
    <row r="1930" spans="6:10" ht="15.75" x14ac:dyDescent="0.25">
      <c r="F1930" t="s">
        <v>249</v>
      </c>
      <c r="G1930" s="29" t="s">
        <v>2023</v>
      </c>
      <c r="H1930" s="29" t="s">
        <v>2119</v>
      </c>
      <c r="I1930" s="31"/>
      <c r="J1930" s="28"/>
    </row>
    <row r="1931" spans="6:10" ht="15.75" x14ac:dyDescent="0.25">
      <c r="F1931" t="s">
        <v>249</v>
      </c>
      <c r="G1931" s="29" t="s">
        <v>2023</v>
      </c>
      <c r="H1931" s="29" t="s">
        <v>2122</v>
      </c>
      <c r="I1931" s="31"/>
      <c r="J1931" s="28"/>
    </row>
    <row r="1932" spans="6:10" ht="15.75" x14ac:dyDescent="0.25">
      <c r="F1932" t="s">
        <v>249</v>
      </c>
      <c r="G1932" s="29" t="s">
        <v>2023</v>
      </c>
      <c r="H1932" s="29" t="s">
        <v>2124</v>
      </c>
      <c r="I1932" s="31"/>
      <c r="J1932" s="28"/>
    </row>
    <row r="1933" spans="6:10" ht="15.75" x14ac:dyDescent="0.25">
      <c r="F1933" t="s">
        <v>249</v>
      </c>
      <c r="G1933" s="29" t="s">
        <v>2023</v>
      </c>
      <c r="H1933" s="29" t="s">
        <v>2129</v>
      </c>
      <c r="I1933" s="31"/>
      <c r="J1933" s="28"/>
    </row>
    <row r="1934" spans="6:10" ht="15.75" x14ac:dyDescent="0.25">
      <c r="F1934" t="s">
        <v>249</v>
      </c>
      <c r="G1934" s="29" t="s">
        <v>2023</v>
      </c>
      <c r="H1934" s="29" t="s">
        <v>2135</v>
      </c>
      <c r="I1934" s="31"/>
      <c r="J1934" s="28"/>
    </row>
    <row r="1935" spans="6:10" ht="15.75" x14ac:dyDescent="0.25">
      <c r="F1935" t="s">
        <v>249</v>
      </c>
      <c r="G1935" s="29" t="s">
        <v>2023</v>
      </c>
      <c r="H1935" s="29" t="s">
        <v>2140</v>
      </c>
      <c r="I1935" s="31"/>
      <c r="J1935" s="28"/>
    </row>
    <row r="1936" spans="6:10" ht="15.75" x14ac:dyDescent="0.25">
      <c r="F1936" t="s">
        <v>249</v>
      </c>
      <c r="G1936" s="29" t="s">
        <v>2024</v>
      </c>
      <c r="H1936" s="29" t="s">
        <v>43</v>
      </c>
      <c r="I1936" s="31"/>
      <c r="J1936" s="28"/>
    </row>
    <row r="1937" spans="6:10" ht="15.75" x14ac:dyDescent="0.25">
      <c r="F1937" t="s">
        <v>249</v>
      </c>
      <c r="G1937" s="29" t="s">
        <v>2024</v>
      </c>
      <c r="H1937" s="29" t="s">
        <v>1953</v>
      </c>
      <c r="I1937" s="31"/>
      <c r="J1937" s="28"/>
    </row>
    <row r="1938" spans="6:10" ht="15.75" x14ac:dyDescent="0.25">
      <c r="F1938" t="s">
        <v>249</v>
      </c>
      <c r="G1938" s="29" t="s">
        <v>2024</v>
      </c>
      <c r="H1938" s="29" t="s">
        <v>1726</v>
      </c>
      <c r="I1938" s="31"/>
      <c r="J1938" s="28"/>
    </row>
    <row r="1939" spans="6:10" ht="15.75" x14ac:dyDescent="0.25">
      <c r="F1939" t="s">
        <v>249</v>
      </c>
      <c r="G1939" s="29" t="s">
        <v>2024</v>
      </c>
      <c r="H1939" s="29" t="s">
        <v>1723</v>
      </c>
      <c r="I1939" s="31"/>
      <c r="J1939" s="28"/>
    </row>
    <row r="1940" spans="6:10" ht="15.75" x14ac:dyDescent="0.25">
      <c r="F1940" t="s">
        <v>249</v>
      </c>
      <c r="G1940" s="29" t="s">
        <v>2024</v>
      </c>
      <c r="H1940" s="29" t="s">
        <v>2087</v>
      </c>
      <c r="I1940" s="31"/>
      <c r="J1940" s="28"/>
    </row>
    <row r="1941" spans="6:10" ht="15.75" x14ac:dyDescent="0.25">
      <c r="F1941" t="s">
        <v>249</v>
      </c>
      <c r="G1941" s="29" t="s">
        <v>2024</v>
      </c>
      <c r="H1941" s="29" t="s">
        <v>1830</v>
      </c>
      <c r="I1941" s="31"/>
      <c r="J1941" s="28"/>
    </row>
    <row r="1942" spans="6:10" ht="15.75" x14ac:dyDescent="0.25">
      <c r="F1942" t="s">
        <v>249</v>
      </c>
      <c r="G1942" s="29" t="s">
        <v>2024</v>
      </c>
      <c r="H1942" s="29" t="s">
        <v>1754</v>
      </c>
      <c r="I1942" s="31"/>
      <c r="J1942" s="28"/>
    </row>
    <row r="1943" spans="6:10" ht="15.75" x14ac:dyDescent="0.25">
      <c r="F1943" t="s">
        <v>249</v>
      </c>
      <c r="G1943" s="29" t="s">
        <v>2024</v>
      </c>
      <c r="H1943" s="29" t="s">
        <v>1901</v>
      </c>
      <c r="I1943" s="31"/>
      <c r="J1943" s="28"/>
    </row>
    <row r="1944" spans="6:10" ht="15.75" x14ac:dyDescent="0.25">
      <c r="F1944" t="s">
        <v>249</v>
      </c>
      <c r="G1944" s="29" t="s">
        <v>2024</v>
      </c>
      <c r="H1944" s="29" t="s">
        <v>2085</v>
      </c>
      <c r="I1944" s="31"/>
      <c r="J1944" s="28"/>
    </row>
    <row r="1945" spans="6:10" ht="15.75" x14ac:dyDescent="0.25">
      <c r="F1945" t="s">
        <v>249</v>
      </c>
      <c r="G1945" s="29" t="s">
        <v>2024</v>
      </c>
      <c r="H1945" s="29" t="s">
        <v>1951</v>
      </c>
      <c r="I1945" s="31"/>
      <c r="J1945" s="28"/>
    </row>
    <row r="1946" spans="6:10" ht="15.75" x14ac:dyDescent="0.25">
      <c r="F1946" t="s">
        <v>249</v>
      </c>
      <c r="G1946" s="29" t="s">
        <v>2024</v>
      </c>
      <c r="H1946" s="29" t="s">
        <v>2056</v>
      </c>
      <c r="I1946" s="31"/>
      <c r="J1946" s="28"/>
    </row>
    <row r="1947" spans="6:10" ht="15.75" x14ac:dyDescent="0.25">
      <c r="F1947" t="s">
        <v>249</v>
      </c>
      <c r="G1947" s="29" t="s">
        <v>2024</v>
      </c>
      <c r="H1947" s="29" t="s">
        <v>2131</v>
      </c>
      <c r="I1947" s="31"/>
      <c r="J1947" s="28"/>
    </row>
    <row r="1948" spans="6:10" ht="15.75" x14ac:dyDescent="0.25">
      <c r="F1948" t="s">
        <v>249</v>
      </c>
      <c r="G1948" s="29" t="s">
        <v>2024</v>
      </c>
      <c r="H1948" s="29" t="s">
        <v>2065</v>
      </c>
      <c r="I1948" s="31"/>
      <c r="J1948" s="28"/>
    </row>
    <row r="1949" spans="6:10" ht="15.75" x14ac:dyDescent="0.25">
      <c r="F1949" t="s">
        <v>249</v>
      </c>
      <c r="G1949" s="29" t="s">
        <v>2024</v>
      </c>
      <c r="H1949" s="29" t="s">
        <v>2090</v>
      </c>
      <c r="I1949" s="31"/>
      <c r="J1949" s="28"/>
    </row>
    <row r="1950" spans="6:10" ht="15.75" x14ac:dyDescent="0.25">
      <c r="F1950" t="s">
        <v>249</v>
      </c>
      <c r="G1950" s="29" t="s">
        <v>2024</v>
      </c>
      <c r="H1950" s="29" t="s">
        <v>1960</v>
      </c>
      <c r="I1950" s="31"/>
      <c r="J1950" s="28"/>
    </row>
    <row r="1951" spans="6:10" ht="15.75" x14ac:dyDescent="0.25">
      <c r="F1951" t="s">
        <v>249</v>
      </c>
      <c r="G1951" s="29" t="s">
        <v>2024</v>
      </c>
      <c r="H1951" s="29" t="s">
        <v>2028</v>
      </c>
      <c r="I1951" s="31"/>
      <c r="J1951" s="28"/>
    </row>
    <row r="1952" spans="6:10" ht="15.75" x14ac:dyDescent="0.25">
      <c r="F1952" t="s">
        <v>249</v>
      </c>
      <c r="G1952" s="29" t="s">
        <v>2024</v>
      </c>
      <c r="H1952" s="29" t="s">
        <v>1963</v>
      </c>
      <c r="I1952" s="31"/>
      <c r="J1952" s="28"/>
    </row>
    <row r="1953" spans="6:10" ht="15.75" x14ac:dyDescent="0.25">
      <c r="F1953" t="s">
        <v>249</v>
      </c>
      <c r="G1953" s="29" t="s">
        <v>2024</v>
      </c>
      <c r="H1953" s="29" t="s">
        <v>1965</v>
      </c>
      <c r="I1953" s="31"/>
      <c r="J1953" s="28"/>
    </row>
    <row r="1954" spans="6:10" ht="15.75" x14ac:dyDescent="0.25">
      <c r="F1954" t="s">
        <v>249</v>
      </c>
      <c r="G1954" s="29" t="s">
        <v>2024</v>
      </c>
      <c r="H1954" s="29" t="s">
        <v>1971</v>
      </c>
      <c r="I1954" s="31"/>
      <c r="J1954" s="28"/>
    </row>
    <row r="1955" spans="6:10" ht="15.75" x14ac:dyDescent="0.25">
      <c r="F1955" t="s">
        <v>249</v>
      </c>
      <c r="G1955" s="29" t="s">
        <v>2024</v>
      </c>
      <c r="H1955" s="29" t="s">
        <v>1975</v>
      </c>
      <c r="I1955" s="31"/>
      <c r="J1955" s="28"/>
    </row>
    <row r="1956" spans="6:10" ht="15.75" x14ac:dyDescent="0.25">
      <c r="F1956" t="s">
        <v>249</v>
      </c>
      <c r="G1956" s="29" t="s">
        <v>2024</v>
      </c>
      <c r="H1956" s="29" t="s">
        <v>2113</v>
      </c>
      <c r="I1956" s="31"/>
      <c r="J1956" s="28"/>
    </row>
    <row r="1957" spans="6:10" ht="15.75" x14ac:dyDescent="0.25">
      <c r="F1957" t="s">
        <v>249</v>
      </c>
      <c r="G1957" s="29" t="s">
        <v>2024</v>
      </c>
      <c r="H1957" s="29" t="s">
        <v>1980</v>
      </c>
      <c r="I1957" s="31"/>
      <c r="J1957" s="28"/>
    </row>
    <row r="1958" spans="6:10" ht="15.75" x14ac:dyDescent="0.25">
      <c r="F1958" t="s">
        <v>249</v>
      </c>
      <c r="G1958" s="29" t="s">
        <v>2024</v>
      </c>
      <c r="H1958" s="29" t="s">
        <v>1982</v>
      </c>
      <c r="I1958" s="31"/>
      <c r="J1958" s="28"/>
    </row>
    <row r="1959" spans="6:10" ht="15.75" x14ac:dyDescent="0.25">
      <c r="F1959" t="s">
        <v>249</v>
      </c>
      <c r="G1959" s="29" t="s">
        <v>2024</v>
      </c>
      <c r="H1959" s="29" t="s">
        <v>1987</v>
      </c>
      <c r="I1959" s="31"/>
      <c r="J1959" s="28"/>
    </row>
    <row r="1960" spans="6:10" ht="15.75" x14ac:dyDescent="0.25">
      <c r="F1960" t="s">
        <v>249</v>
      </c>
      <c r="G1960" s="29" t="s">
        <v>2024</v>
      </c>
      <c r="H1960" s="29" t="s">
        <v>1990</v>
      </c>
      <c r="I1960" s="31"/>
      <c r="J1960" s="28"/>
    </row>
    <row r="1961" spans="6:10" ht="15.75" x14ac:dyDescent="0.25">
      <c r="F1961" t="s">
        <v>249</v>
      </c>
      <c r="G1961" s="29" t="s">
        <v>2024</v>
      </c>
      <c r="H1961" s="29" t="s">
        <v>2115</v>
      </c>
      <c r="I1961" s="31"/>
      <c r="J1961" s="28"/>
    </row>
    <row r="1962" spans="6:10" ht="15.75" x14ac:dyDescent="0.25">
      <c r="F1962" t="s">
        <v>249</v>
      </c>
      <c r="G1962" s="29" t="s">
        <v>2024</v>
      </c>
      <c r="H1962" s="29" t="s">
        <v>1992</v>
      </c>
      <c r="I1962" s="31"/>
      <c r="J1962" s="28"/>
    </row>
    <row r="1963" spans="6:10" ht="15.75" x14ac:dyDescent="0.25">
      <c r="F1963" t="s">
        <v>249</v>
      </c>
      <c r="G1963" s="29" t="s">
        <v>2024</v>
      </c>
      <c r="H1963" s="29" t="s">
        <v>1997</v>
      </c>
      <c r="I1963" s="31"/>
      <c r="J1963" s="28"/>
    </row>
    <row r="1964" spans="6:10" ht="15.75" x14ac:dyDescent="0.25">
      <c r="F1964" t="s">
        <v>249</v>
      </c>
      <c r="G1964" s="29" t="s">
        <v>2024</v>
      </c>
      <c r="H1964" s="29" t="s">
        <v>2000</v>
      </c>
      <c r="I1964" s="31"/>
      <c r="J1964" s="28"/>
    </row>
    <row r="1965" spans="6:10" ht="15.75" x14ac:dyDescent="0.25">
      <c r="F1965" t="s">
        <v>249</v>
      </c>
      <c r="G1965" s="29" t="s">
        <v>2024</v>
      </c>
      <c r="H1965" s="29" t="s">
        <v>2002</v>
      </c>
      <c r="I1965" s="31"/>
      <c r="J1965" s="28"/>
    </row>
    <row r="1966" spans="6:10" ht="15.75" x14ac:dyDescent="0.25">
      <c r="F1966" t="s">
        <v>249</v>
      </c>
      <c r="G1966" s="29" t="s">
        <v>2024</v>
      </c>
      <c r="H1966" s="29" t="s">
        <v>2004</v>
      </c>
      <c r="I1966" s="31"/>
      <c r="J1966" s="28"/>
    </row>
    <row r="1967" spans="6:10" ht="15.75" x14ac:dyDescent="0.25">
      <c r="F1967" t="s">
        <v>249</v>
      </c>
      <c r="G1967" s="29" t="s">
        <v>2024</v>
      </c>
      <c r="H1967" s="29" t="s">
        <v>2006</v>
      </c>
      <c r="I1967" s="31"/>
      <c r="J1967" s="28"/>
    </row>
    <row r="1968" spans="6:10" ht="15.75" x14ac:dyDescent="0.25">
      <c r="F1968" t="s">
        <v>249</v>
      </c>
      <c r="G1968" s="29" t="s">
        <v>2024</v>
      </c>
      <c r="H1968" s="29" t="s">
        <v>2133</v>
      </c>
      <c r="I1968" s="31"/>
      <c r="J1968" s="28"/>
    </row>
    <row r="1969" spans="6:10" ht="15.75" x14ac:dyDescent="0.25">
      <c r="F1969" t="s">
        <v>249</v>
      </c>
      <c r="G1969" s="29" t="s">
        <v>2024</v>
      </c>
      <c r="H1969" s="29" t="s">
        <v>2137</v>
      </c>
      <c r="I1969" s="31"/>
      <c r="J1969" s="28"/>
    </row>
    <row r="1970" spans="6:10" ht="15.75" x14ac:dyDescent="0.25">
      <c r="F1970" t="s">
        <v>249</v>
      </c>
      <c r="G1970" s="29" t="s">
        <v>2024</v>
      </c>
      <c r="H1970" s="29" t="s">
        <v>2015</v>
      </c>
      <c r="I1970" s="31"/>
      <c r="J1970" s="28"/>
    </row>
    <row r="1971" spans="6:10" ht="15.75" x14ac:dyDescent="0.25">
      <c r="F1971" t="s">
        <v>249</v>
      </c>
      <c r="G1971" s="29" t="s">
        <v>2024</v>
      </c>
      <c r="H1971" s="29" t="s">
        <v>2017</v>
      </c>
      <c r="I1971" s="31"/>
      <c r="J1971" s="28"/>
    </row>
    <row r="1972" spans="6:10" ht="15.75" x14ac:dyDescent="0.25">
      <c r="F1972" t="s">
        <v>249</v>
      </c>
      <c r="G1972" s="29" t="s">
        <v>2024</v>
      </c>
      <c r="H1972" s="29" t="s">
        <v>2019</v>
      </c>
      <c r="I1972" s="31"/>
      <c r="J1972" s="28"/>
    </row>
    <row r="1973" spans="6:10" ht="15.75" x14ac:dyDescent="0.25">
      <c r="F1973" t="s">
        <v>249</v>
      </c>
      <c r="G1973" s="29" t="s">
        <v>2024</v>
      </c>
      <c r="H1973" s="29" t="s">
        <v>2021</v>
      </c>
      <c r="I1973" s="31"/>
      <c r="J1973" s="28"/>
    </row>
    <row r="1974" spans="6:10" ht="15.75" x14ac:dyDescent="0.25">
      <c r="F1974" t="s">
        <v>249</v>
      </c>
      <c r="G1974" s="29" t="s">
        <v>2024</v>
      </c>
      <c r="H1974" s="29" t="s">
        <v>2030</v>
      </c>
      <c r="I1974" s="31"/>
      <c r="J1974" s="28"/>
    </row>
    <row r="1975" spans="6:10" ht="15.75" x14ac:dyDescent="0.25">
      <c r="F1975" t="s">
        <v>249</v>
      </c>
      <c r="G1975" s="29" t="s">
        <v>2024</v>
      </c>
      <c r="H1975" s="29" t="s">
        <v>2032</v>
      </c>
      <c r="I1975" s="31"/>
      <c r="J1975" s="28"/>
    </row>
    <row r="1976" spans="6:10" ht="15.75" x14ac:dyDescent="0.25">
      <c r="F1976" t="s">
        <v>249</v>
      </c>
      <c r="G1976" s="29" t="s">
        <v>2024</v>
      </c>
      <c r="H1976" s="29" t="s">
        <v>2034</v>
      </c>
      <c r="I1976" s="31"/>
      <c r="J1976" s="28"/>
    </row>
    <row r="1977" spans="6:10" ht="15.75" x14ac:dyDescent="0.25">
      <c r="F1977" t="s">
        <v>249</v>
      </c>
      <c r="G1977" s="29" t="s">
        <v>2024</v>
      </c>
      <c r="H1977" s="29" t="s">
        <v>2036</v>
      </c>
      <c r="I1977" s="31"/>
      <c r="J1977" s="28"/>
    </row>
    <row r="1978" spans="6:10" ht="15.75" x14ac:dyDescent="0.25">
      <c r="F1978" t="s">
        <v>249</v>
      </c>
      <c r="G1978" s="29" t="s">
        <v>2024</v>
      </c>
      <c r="H1978" s="29" t="s">
        <v>2038</v>
      </c>
      <c r="I1978" s="31"/>
      <c r="J1978" s="28"/>
    </row>
    <row r="1979" spans="6:10" ht="15.75" x14ac:dyDescent="0.25">
      <c r="F1979" t="s">
        <v>249</v>
      </c>
      <c r="G1979" s="29" t="s">
        <v>2024</v>
      </c>
      <c r="H1979" s="29" t="s">
        <v>2040</v>
      </c>
      <c r="I1979" s="31"/>
      <c r="J1979" s="28"/>
    </row>
    <row r="1980" spans="6:10" ht="15.75" x14ac:dyDescent="0.25">
      <c r="F1980" t="s">
        <v>249</v>
      </c>
      <c r="G1980" s="29" t="s">
        <v>2024</v>
      </c>
      <c r="H1980" s="29" t="s">
        <v>2043</v>
      </c>
      <c r="I1980" s="31"/>
      <c r="J1980" s="28"/>
    </row>
    <row r="1981" spans="6:10" ht="15.75" x14ac:dyDescent="0.25">
      <c r="F1981" t="s">
        <v>249</v>
      </c>
      <c r="G1981" s="29" t="s">
        <v>2024</v>
      </c>
      <c r="H1981" s="29" t="s">
        <v>2059</v>
      </c>
      <c r="I1981" s="31"/>
      <c r="J1981" s="28"/>
    </row>
    <row r="1982" spans="6:10" ht="15.75" x14ac:dyDescent="0.25">
      <c r="F1982" t="s">
        <v>249</v>
      </c>
      <c r="G1982" s="29" t="s">
        <v>2024</v>
      </c>
      <c r="H1982" s="29" t="s">
        <v>2061</v>
      </c>
      <c r="I1982" s="31"/>
      <c r="J1982" s="28"/>
    </row>
    <row r="1983" spans="6:10" ht="15.75" x14ac:dyDescent="0.25">
      <c r="F1983" t="s">
        <v>249</v>
      </c>
      <c r="G1983" s="29" t="s">
        <v>2024</v>
      </c>
      <c r="H1983" s="29" t="s">
        <v>2063</v>
      </c>
      <c r="I1983" s="31"/>
      <c r="J1983" s="28"/>
    </row>
    <row r="1984" spans="6:10" ht="15.75" x14ac:dyDescent="0.25">
      <c r="F1984" t="s">
        <v>249</v>
      </c>
      <c r="G1984" s="29" t="s">
        <v>2024</v>
      </c>
      <c r="H1984" s="29" t="s">
        <v>2067</v>
      </c>
      <c r="I1984" s="31"/>
      <c r="J1984" s="28"/>
    </row>
    <row r="1985" spans="6:10" ht="15.75" x14ac:dyDescent="0.25">
      <c r="F1985" t="s">
        <v>249</v>
      </c>
      <c r="G1985" s="29" t="s">
        <v>2024</v>
      </c>
      <c r="H1985" s="29" t="s">
        <v>2069</v>
      </c>
      <c r="I1985" s="31"/>
      <c r="J1985" s="28"/>
    </row>
    <row r="1986" spans="6:10" ht="15.75" x14ac:dyDescent="0.25">
      <c r="F1986" t="s">
        <v>249</v>
      </c>
      <c r="G1986" s="29" t="s">
        <v>2024</v>
      </c>
      <c r="H1986" s="29" t="s">
        <v>2071</v>
      </c>
      <c r="I1986" s="31"/>
      <c r="J1986" s="28"/>
    </row>
    <row r="1987" spans="6:10" ht="15.75" x14ac:dyDescent="0.25">
      <c r="F1987" t="s">
        <v>249</v>
      </c>
      <c r="G1987" s="29" t="s">
        <v>2024</v>
      </c>
      <c r="H1987" s="29" t="s">
        <v>2073</v>
      </c>
      <c r="I1987" s="31"/>
      <c r="J1987" s="28"/>
    </row>
    <row r="1988" spans="6:10" ht="15.75" x14ac:dyDescent="0.25">
      <c r="F1988" t="s">
        <v>249</v>
      </c>
      <c r="G1988" s="29" t="s">
        <v>2024</v>
      </c>
      <c r="H1988" s="29" t="s">
        <v>2075</v>
      </c>
      <c r="I1988" s="31"/>
      <c r="J1988" s="28"/>
    </row>
    <row r="1989" spans="6:10" ht="15.75" x14ac:dyDescent="0.25">
      <c r="F1989" t="s">
        <v>249</v>
      </c>
      <c r="G1989" s="29" t="s">
        <v>2024</v>
      </c>
      <c r="H1989" s="29" t="s">
        <v>2077</v>
      </c>
      <c r="I1989" s="31"/>
      <c r="J1989" s="28"/>
    </row>
    <row r="1990" spans="6:10" ht="15.75" x14ac:dyDescent="0.25">
      <c r="F1990" t="s">
        <v>249</v>
      </c>
      <c r="G1990" s="29" t="s">
        <v>2024</v>
      </c>
      <c r="H1990" s="29" t="s">
        <v>2079</v>
      </c>
      <c r="I1990" s="31"/>
      <c r="J1990" s="28"/>
    </row>
    <row r="1991" spans="6:10" ht="15.75" x14ac:dyDescent="0.25">
      <c r="F1991" t="s">
        <v>249</v>
      </c>
      <c r="G1991" s="29" t="s">
        <v>2024</v>
      </c>
      <c r="H1991" s="29" t="s">
        <v>2082</v>
      </c>
      <c r="I1991" s="31"/>
      <c r="J1991" s="28"/>
    </row>
    <row r="1992" spans="6:10" ht="15.75" x14ac:dyDescent="0.25">
      <c r="F1992" t="s">
        <v>249</v>
      </c>
      <c r="G1992" s="29" t="s">
        <v>2024</v>
      </c>
      <c r="H1992" s="29" t="s">
        <v>2084</v>
      </c>
      <c r="I1992" s="31"/>
      <c r="J1992" s="28"/>
    </row>
    <row r="1993" spans="6:10" ht="15.75" x14ac:dyDescent="0.25">
      <c r="F1993" t="s">
        <v>249</v>
      </c>
      <c r="G1993" s="29" t="s">
        <v>2024</v>
      </c>
      <c r="H1993" s="29" t="s">
        <v>2089</v>
      </c>
      <c r="I1993" s="31"/>
      <c r="J1993" s="28"/>
    </row>
    <row r="1994" spans="6:10" ht="15.75" x14ac:dyDescent="0.25">
      <c r="F1994" t="s">
        <v>249</v>
      </c>
      <c r="G1994" s="29" t="s">
        <v>2024</v>
      </c>
      <c r="H1994" s="29" t="s">
        <v>2119</v>
      </c>
      <c r="I1994" s="31"/>
      <c r="J1994" s="28"/>
    </row>
    <row r="1995" spans="6:10" ht="15.75" x14ac:dyDescent="0.25">
      <c r="F1995" t="s">
        <v>249</v>
      </c>
      <c r="G1995" s="29" t="s">
        <v>2024</v>
      </c>
      <c r="H1995" s="29" t="s">
        <v>2122</v>
      </c>
      <c r="I1995" s="31"/>
      <c r="J1995" s="28"/>
    </row>
    <row r="1996" spans="6:10" ht="15.75" x14ac:dyDescent="0.25">
      <c r="F1996" t="s">
        <v>249</v>
      </c>
      <c r="G1996" s="29" t="s">
        <v>2024</v>
      </c>
      <c r="H1996" s="29" t="s">
        <v>2124</v>
      </c>
      <c r="I1996" s="31"/>
      <c r="J1996" s="28"/>
    </row>
    <row r="1997" spans="6:10" ht="15.75" x14ac:dyDescent="0.25">
      <c r="F1997" t="s">
        <v>249</v>
      </c>
      <c r="G1997" s="29" t="s">
        <v>2024</v>
      </c>
      <c r="H1997" s="29" t="s">
        <v>2129</v>
      </c>
      <c r="I1997" s="31"/>
      <c r="J1997" s="28"/>
    </row>
    <row r="1998" spans="6:10" ht="15.75" x14ac:dyDescent="0.25">
      <c r="F1998" t="s">
        <v>249</v>
      </c>
      <c r="G1998" s="29" t="s">
        <v>2024</v>
      </c>
      <c r="H1998" s="29" t="s">
        <v>2135</v>
      </c>
      <c r="I1998" s="31"/>
      <c r="J1998" s="28"/>
    </row>
    <row r="1999" spans="6:10" ht="15.75" x14ac:dyDescent="0.25">
      <c r="F1999" t="s">
        <v>249</v>
      </c>
      <c r="G1999" s="29" t="s">
        <v>2024</v>
      </c>
      <c r="H1999" s="29" t="s">
        <v>2140</v>
      </c>
      <c r="I1999" s="31"/>
      <c r="J1999" s="28"/>
    </row>
    <row r="2000" spans="6:10" ht="15.75" x14ac:dyDescent="0.25">
      <c r="F2000" t="s">
        <v>249</v>
      </c>
      <c r="G2000" s="29" t="s">
        <v>2025</v>
      </c>
      <c r="H2000" s="29" t="s">
        <v>43</v>
      </c>
      <c r="I2000" s="31"/>
      <c r="J2000" s="28"/>
    </row>
    <row r="2001" spans="6:10" ht="15.75" x14ac:dyDescent="0.25">
      <c r="F2001" t="s">
        <v>249</v>
      </c>
      <c r="G2001" s="29" t="s">
        <v>2025</v>
      </c>
      <c r="H2001" s="29" t="s">
        <v>1953</v>
      </c>
      <c r="I2001" s="31"/>
      <c r="J2001" s="28"/>
    </row>
    <row r="2002" spans="6:10" ht="15.75" x14ac:dyDescent="0.25">
      <c r="F2002" t="s">
        <v>249</v>
      </c>
      <c r="G2002" s="29" t="s">
        <v>2025</v>
      </c>
      <c r="H2002" s="29" t="s">
        <v>1726</v>
      </c>
      <c r="I2002" s="31"/>
      <c r="J2002" s="28"/>
    </row>
    <row r="2003" spans="6:10" ht="15.75" x14ac:dyDescent="0.25">
      <c r="F2003" t="s">
        <v>249</v>
      </c>
      <c r="G2003" s="29" t="s">
        <v>2025</v>
      </c>
      <c r="H2003" s="29" t="s">
        <v>1723</v>
      </c>
      <c r="I2003" s="31"/>
      <c r="J2003" s="28"/>
    </row>
    <row r="2004" spans="6:10" ht="15.75" x14ac:dyDescent="0.25">
      <c r="F2004" t="s">
        <v>249</v>
      </c>
      <c r="G2004" s="29" t="s">
        <v>2025</v>
      </c>
      <c r="H2004" s="29" t="s">
        <v>2087</v>
      </c>
      <c r="I2004" s="31"/>
      <c r="J2004" s="28"/>
    </row>
    <row r="2005" spans="6:10" ht="15.75" x14ac:dyDescent="0.25">
      <c r="F2005" t="s">
        <v>249</v>
      </c>
      <c r="G2005" s="29" t="s">
        <v>2025</v>
      </c>
      <c r="H2005" s="29" t="s">
        <v>1830</v>
      </c>
      <c r="I2005" s="31"/>
      <c r="J2005" s="28"/>
    </row>
    <row r="2006" spans="6:10" ht="15.75" x14ac:dyDescent="0.25">
      <c r="F2006" t="s">
        <v>249</v>
      </c>
      <c r="G2006" s="29" t="s">
        <v>2025</v>
      </c>
      <c r="H2006" s="29" t="s">
        <v>1754</v>
      </c>
      <c r="I2006" s="31"/>
      <c r="J2006" s="28"/>
    </row>
    <row r="2007" spans="6:10" ht="15.75" x14ac:dyDescent="0.25">
      <c r="F2007" t="s">
        <v>249</v>
      </c>
      <c r="G2007" s="29" t="s">
        <v>2025</v>
      </c>
      <c r="H2007" s="29" t="s">
        <v>1901</v>
      </c>
      <c r="I2007" s="31"/>
      <c r="J2007" s="28"/>
    </row>
    <row r="2008" spans="6:10" ht="15.75" x14ac:dyDescent="0.25">
      <c r="F2008" t="s">
        <v>249</v>
      </c>
      <c r="G2008" s="29" t="s">
        <v>2025</v>
      </c>
      <c r="H2008" s="29" t="s">
        <v>2085</v>
      </c>
      <c r="I2008" s="31"/>
      <c r="J2008" s="28"/>
    </row>
    <row r="2009" spans="6:10" ht="15.75" x14ac:dyDescent="0.25">
      <c r="F2009" t="s">
        <v>249</v>
      </c>
      <c r="G2009" s="29" t="s">
        <v>2025</v>
      </c>
      <c r="H2009" s="29" t="s">
        <v>1951</v>
      </c>
      <c r="I2009" s="31"/>
      <c r="J2009" s="28"/>
    </row>
    <row r="2010" spans="6:10" ht="15.75" x14ac:dyDescent="0.25">
      <c r="F2010" t="s">
        <v>249</v>
      </c>
      <c r="G2010" s="29" t="s">
        <v>2025</v>
      </c>
      <c r="H2010" s="29" t="s">
        <v>2056</v>
      </c>
      <c r="I2010" s="31"/>
      <c r="J2010" s="28"/>
    </row>
    <row r="2011" spans="6:10" ht="15.75" x14ac:dyDescent="0.25">
      <c r="F2011" t="s">
        <v>249</v>
      </c>
      <c r="G2011" s="29" t="s">
        <v>2025</v>
      </c>
      <c r="H2011" s="29" t="s">
        <v>2131</v>
      </c>
      <c r="I2011" s="31"/>
      <c r="J2011" s="28"/>
    </row>
    <row r="2012" spans="6:10" ht="15.75" x14ac:dyDescent="0.25">
      <c r="F2012" t="s">
        <v>249</v>
      </c>
      <c r="G2012" s="29" t="s">
        <v>2025</v>
      </c>
      <c r="H2012" s="29" t="s">
        <v>2065</v>
      </c>
      <c r="I2012" s="31"/>
      <c r="J2012" s="28"/>
    </row>
    <row r="2013" spans="6:10" ht="15.75" x14ac:dyDescent="0.25">
      <c r="F2013" t="s">
        <v>249</v>
      </c>
      <c r="G2013" s="29" t="s">
        <v>2025</v>
      </c>
      <c r="H2013" s="29" t="s">
        <v>2090</v>
      </c>
      <c r="I2013" s="31"/>
      <c r="J2013" s="28"/>
    </row>
    <row r="2014" spans="6:10" ht="15.75" x14ac:dyDescent="0.25">
      <c r="F2014" t="s">
        <v>249</v>
      </c>
      <c r="G2014" s="29" t="s">
        <v>2025</v>
      </c>
      <c r="H2014" s="29" t="s">
        <v>1960</v>
      </c>
      <c r="I2014" s="31"/>
      <c r="J2014" s="28"/>
    </row>
    <row r="2015" spans="6:10" ht="15.75" x14ac:dyDescent="0.25">
      <c r="F2015" t="s">
        <v>249</v>
      </c>
      <c r="G2015" s="29" t="s">
        <v>2025</v>
      </c>
      <c r="H2015" s="29" t="s">
        <v>2028</v>
      </c>
      <c r="I2015" s="31"/>
      <c r="J2015" s="28"/>
    </row>
    <row r="2016" spans="6:10" ht="15.75" x14ac:dyDescent="0.25">
      <c r="F2016" t="s">
        <v>249</v>
      </c>
      <c r="G2016" s="29" t="s">
        <v>2025</v>
      </c>
      <c r="H2016" s="29" t="s">
        <v>1963</v>
      </c>
      <c r="I2016" s="31"/>
      <c r="J2016" s="28"/>
    </row>
    <row r="2017" spans="6:10" ht="15.75" x14ac:dyDescent="0.25">
      <c r="F2017" t="s">
        <v>249</v>
      </c>
      <c r="G2017" s="29" t="s">
        <v>2025</v>
      </c>
      <c r="H2017" s="29" t="s">
        <v>1965</v>
      </c>
      <c r="I2017" s="31"/>
      <c r="J2017" s="28"/>
    </row>
    <row r="2018" spans="6:10" ht="15.75" x14ac:dyDescent="0.25">
      <c r="F2018" t="s">
        <v>249</v>
      </c>
      <c r="G2018" s="29" t="s">
        <v>2025</v>
      </c>
      <c r="H2018" s="29" t="s">
        <v>1971</v>
      </c>
      <c r="I2018" s="31"/>
      <c r="J2018" s="28"/>
    </row>
    <row r="2019" spans="6:10" ht="15.75" x14ac:dyDescent="0.25">
      <c r="F2019" t="s">
        <v>249</v>
      </c>
      <c r="G2019" s="29" t="s">
        <v>2025</v>
      </c>
      <c r="H2019" s="29" t="s">
        <v>1975</v>
      </c>
      <c r="I2019" s="31"/>
      <c r="J2019" s="28"/>
    </row>
    <row r="2020" spans="6:10" ht="15.75" x14ac:dyDescent="0.25">
      <c r="F2020" t="s">
        <v>249</v>
      </c>
      <c r="G2020" s="29" t="s">
        <v>2025</v>
      </c>
      <c r="H2020" s="29" t="s">
        <v>2113</v>
      </c>
      <c r="I2020" s="31"/>
      <c r="J2020" s="28"/>
    </row>
    <row r="2021" spans="6:10" ht="15.75" x14ac:dyDescent="0.25">
      <c r="F2021" t="s">
        <v>249</v>
      </c>
      <c r="G2021" s="29" t="s">
        <v>2025</v>
      </c>
      <c r="H2021" s="29" t="s">
        <v>1980</v>
      </c>
      <c r="I2021" s="31"/>
      <c r="J2021" s="28"/>
    </row>
    <row r="2022" spans="6:10" ht="15.75" x14ac:dyDescent="0.25">
      <c r="F2022" t="s">
        <v>249</v>
      </c>
      <c r="G2022" s="29" t="s">
        <v>2025</v>
      </c>
      <c r="H2022" s="29" t="s">
        <v>1982</v>
      </c>
      <c r="I2022" s="31"/>
      <c r="J2022" s="28"/>
    </row>
    <row r="2023" spans="6:10" ht="15.75" x14ac:dyDescent="0.25">
      <c r="F2023" t="s">
        <v>249</v>
      </c>
      <c r="G2023" s="29" t="s">
        <v>2025</v>
      </c>
      <c r="H2023" s="29" t="s">
        <v>1987</v>
      </c>
      <c r="I2023" s="31"/>
      <c r="J2023" s="28"/>
    </row>
    <row r="2024" spans="6:10" ht="15.75" x14ac:dyDescent="0.25">
      <c r="F2024" t="s">
        <v>249</v>
      </c>
      <c r="G2024" s="29" t="s">
        <v>2025</v>
      </c>
      <c r="H2024" s="29" t="s">
        <v>1990</v>
      </c>
      <c r="I2024" s="31"/>
      <c r="J2024" s="28"/>
    </row>
    <row r="2025" spans="6:10" ht="15.75" x14ac:dyDescent="0.25">
      <c r="F2025" t="s">
        <v>249</v>
      </c>
      <c r="G2025" s="29" t="s">
        <v>2025</v>
      </c>
      <c r="H2025" s="29" t="s">
        <v>2115</v>
      </c>
      <c r="I2025" s="31"/>
      <c r="J2025" s="28"/>
    </row>
    <row r="2026" spans="6:10" ht="15.75" x14ac:dyDescent="0.25">
      <c r="F2026" t="s">
        <v>249</v>
      </c>
      <c r="G2026" s="29" t="s">
        <v>2025</v>
      </c>
      <c r="H2026" s="29" t="s">
        <v>1992</v>
      </c>
      <c r="I2026" s="31"/>
      <c r="J2026" s="28"/>
    </row>
    <row r="2027" spans="6:10" ht="15.75" x14ac:dyDescent="0.25">
      <c r="F2027" t="s">
        <v>249</v>
      </c>
      <c r="G2027" s="29" t="s">
        <v>2025</v>
      </c>
      <c r="H2027" s="29" t="s">
        <v>1997</v>
      </c>
      <c r="I2027" s="31"/>
      <c r="J2027" s="28"/>
    </row>
    <row r="2028" spans="6:10" ht="15.75" x14ac:dyDescent="0.25">
      <c r="F2028" t="s">
        <v>249</v>
      </c>
      <c r="G2028" s="29" t="s">
        <v>2025</v>
      </c>
      <c r="H2028" s="29" t="s">
        <v>2000</v>
      </c>
      <c r="I2028" s="31"/>
      <c r="J2028" s="28"/>
    </row>
    <row r="2029" spans="6:10" ht="15.75" x14ac:dyDescent="0.25">
      <c r="F2029" t="s">
        <v>249</v>
      </c>
      <c r="G2029" s="29" t="s">
        <v>2025</v>
      </c>
      <c r="H2029" s="29" t="s">
        <v>2002</v>
      </c>
      <c r="I2029" s="31"/>
      <c r="J2029" s="28"/>
    </row>
    <row r="2030" spans="6:10" ht="15.75" x14ac:dyDescent="0.25">
      <c r="F2030" t="s">
        <v>249</v>
      </c>
      <c r="G2030" s="29" t="s">
        <v>2025</v>
      </c>
      <c r="H2030" s="29" t="s">
        <v>2004</v>
      </c>
      <c r="I2030" s="31"/>
      <c r="J2030" s="28"/>
    </row>
    <row r="2031" spans="6:10" ht="15.75" x14ac:dyDescent="0.25">
      <c r="F2031" t="s">
        <v>249</v>
      </c>
      <c r="G2031" s="29" t="s">
        <v>2025</v>
      </c>
      <c r="H2031" s="29" t="s">
        <v>2006</v>
      </c>
      <c r="I2031" s="31"/>
      <c r="J2031" s="28"/>
    </row>
    <row r="2032" spans="6:10" ht="15.75" x14ac:dyDescent="0.25">
      <c r="F2032" t="s">
        <v>249</v>
      </c>
      <c r="G2032" s="29" t="s">
        <v>2025</v>
      </c>
      <c r="H2032" s="29" t="s">
        <v>2133</v>
      </c>
      <c r="I2032" s="31"/>
      <c r="J2032" s="28"/>
    </row>
    <row r="2033" spans="6:10" ht="15.75" x14ac:dyDescent="0.25">
      <c r="F2033" t="s">
        <v>249</v>
      </c>
      <c r="G2033" s="29" t="s">
        <v>2025</v>
      </c>
      <c r="H2033" s="29" t="s">
        <v>2137</v>
      </c>
      <c r="I2033" s="31"/>
      <c r="J2033" s="28"/>
    </row>
    <row r="2034" spans="6:10" ht="15.75" x14ac:dyDescent="0.25">
      <c r="F2034" t="s">
        <v>249</v>
      </c>
      <c r="G2034" s="29" t="s">
        <v>2025</v>
      </c>
      <c r="H2034" s="29" t="s">
        <v>2015</v>
      </c>
      <c r="I2034" s="31"/>
      <c r="J2034" s="28"/>
    </row>
    <row r="2035" spans="6:10" ht="15.75" x14ac:dyDescent="0.25">
      <c r="F2035" t="s">
        <v>249</v>
      </c>
      <c r="G2035" s="29" t="s">
        <v>2025</v>
      </c>
      <c r="H2035" s="29" t="s">
        <v>2017</v>
      </c>
      <c r="I2035" s="31"/>
      <c r="J2035" s="28"/>
    </row>
    <row r="2036" spans="6:10" ht="15.75" x14ac:dyDescent="0.25">
      <c r="F2036" t="s">
        <v>249</v>
      </c>
      <c r="G2036" s="29" t="s">
        <v>2025</v>
      </c>
      <c r="H2036" s="29" t="s">
        <v>2019</v>
      </c>
      <c r="I2036" s="31"/>
      <c r="J2036" s="28"/>
    </row>
    <row r="2037" spans="6:10" ht="15.75" x14ac:dyDescent="0.25">
      <c r="F2037" t="s">
        <v>249</v>
      </c>
      <c r="G2037" s="29" t="s">
        <v>2025</v>
      </c>
      <c r="H2037" s="29" t="s">
        <v>2021</v>
      </c>
      <c r="I2037" s="31"/>
      <c r="J2037" s="28"/>
    </row>
    <row r="2038" spans="6:10" ht="15.75" x14ac:dyDescent="0.25">
      <c r="F2038" t="s">
        <v>249</v>
      </c>
      <c r="G2038" s="29" t="s">
        <v>2025</v>
      </c>
      <c r="H2038" s="29" t="s">
        <v>2030</v>
      </c>
      <c r="I2038" s="31"/>
      <c r="J2038" s="28"/>
    </row>
    <row r="2039" spans="6:10" ht="15.75" x14ac:dyDescent="0.25">
      <c r="F2039" t="s">
        <v>249</v>
      </c>
      <c r="G2039" s="29" t="s">
        <v>2025</v>
      </c>
      <c r="H2039" s="29" t="s">
        <v>2032</v>
      </c>
      <c r="I2039" s="31"/>
      <c r="J2039" s="28"/>
    </row>
    <row r="2040" spans="6:10" ht="15.75" x14ac:dyDescent="0.25">
      <c r="F2040" t="s">
        <v>249</v>
      </c>
      <c r="G2040" s="29" t="s">
        <v>2025</v>
      </c>
      <c r="H2040" s="29" t="s">
        <v>2034</v>
      </c>
      <c r="I2040" s="31"/>
      <c r="J2040" s="28"/>
    </row>
    <row r="2041" spans="6:10" ht="15.75" x14ac:dyDescent="0.25">
      <c r="F2041" t="s">
        <v>249</v>
      </c>
      <c r="G2041" s="29" t="s">
        <v>2025</v>
      </c>
      <c r="H2041" s="29" t="s">
        <v>2036</v>
      </c>
      <c r="I2041" s="31"/>
      <c r="J2041" s="28"/>
    </row>
    <row r="2042" spans="6:10" ht="15.75" x14ac:dyDescent="0.25">
      <c r="F2042" t="s">
        <v>249</v>
      </c>
      <c r="G2042" s="29" t="s">
        <v>2025</v>
      </c>
      <c r="H2042" s="29" t="s">
        <v>2038</v>
      </c>
      <c r="I2042" s="31"/>
      <c r="J2042" s="28"/>
    </row>
    <row r="2043" spans="6:10" ht="15.75" x14ac:dyDescent="0.25">
      <c r="F2043" t="s">
        <v>249</v>
      </c>
      <c r="G2043" s="29" t="s">
        <v>2025</v>
      </c>
      <c r="H2043" s="29" t="s">
        <v>2040</v>
      </c>
      <c r="I2043" s="31"/>
      <c r="J2043" s="28"/>
    </row>
    <row r="2044" spans="6:10" ht="15.75" x14ac:dyDescent="0.25">
      <c r="F2044" t="s">
        <v>249</v>
      </c>
      <c r="G2044" s="29" t="s">
        <v>2025</v>
      </c>
      <c r="H2044" s="29" t="s">
        <v>2043</v>
      </c>
      <c r="I2044" s="31"/>
      <c r="J2044" s="28"/>
    </row>
    <row r="2045" spans="6:10" ht="15.75" x14ac:dyDescent="0.25">
      <c r="F2045" t="s">
        <v>249</v>
      </c>
      <c r="G2045" s="29" t="s">
        <v>2025</v>
      </c>
      <c r="H2045" s="29" t="s">
        <v>2059</v>
      </c>
      <c r="I2045" s="31"/>
      <c r="J2045" s="28"/>
    </row>
    <row r="2046" spans="6:10" ht="15.75" x14ac:dyDescent="0.25">
      <c r="F2046" t="s">
        <v>249</v>
      </c>
      <c r="G2046" s="29" t="s">
        <v>2025</v>
      </c>
      <c r="H2046" s="29" t="s">
        <v>2061</v>
      </c>
      <c r="I2046" s="31"/>
      <c r="J2046" s="28"/>
    </row>
    <row r="2047" spans="6:10" ht="15.75" x14ac:dyDescent="0.25">
      <c r="F2047" t="s">
        <v>249</v>
      </c>
      <c r="G2047" s="29" t="s">
        <v>2025</v>
      </c>
      <c r="H2047" s="29" t="s">
        <v>2063</v>
      </c>
      <c r="I2047" s="31"/>
      <c r="J2047" s="28"/>
    </row>
    <row r="2048" spans="6:10" ht="15.75" x14ac:dyDescent="0.25">
      <c r="F2048" t="s">
        <v>249</v>
      </c>
      <c r="G2048" s="29" t="s">
        <v>2025</v>
      </c>
      <c r="H2048" s="29" t="s">
        <v>2067</v>
      </c>
      <c r="I2048" s="31"/>
      <c r="J2048" s="28"/>
    </row>
    <row r="2049" spans="6:10" ht="15.75" x14ac:dyDescent="0.25">
      <c r="F2049" t="s">
        <v>249</v>
      </c>
      <c r="G2049" s="29" t="s">
        <v>2025</v>
      </c>
      <c r="H2049" s="29" t="s">
        <v>2069</v>
      </c>
      <c r="I2049" s="31"/>
      <c r="J2049" s="28"/>
    </row>
    <row r="2050" spans="6:10" ht="15.75" x14ac:dyDescent="0.25">
      <c r="F2050" t="s">
        <v>249</v>
      </c>
      <c r="G2050" s="29" t="s">
        <v>2025</v>
      </c>
      <c r="H2050" s="29" t="s">
        <v>2071</v>
      </c>
      <c r="I2050" s="31"/>
      <c r="J2050" s="28"/>
    </row>
    <row r="2051" spans="6:10" ht="15.75" x14ac:dyDescent="0.25">
      <c r="F2051" t="s">
        <v>249</v>
      </c>
      <c r="G2051" s="29" t="s">
        <v>2025</v>
      </c>
      <c r="H2051" s="29" t="s">
        <v>2073</v>
      </c>
      <c r="I2051" s="31"/>
      <c r="J2051" s="28"/>
    </row>
    <row r="2052" spans="6:10" ht="15.75" x14ac:dyDescent="0.25">
      <c r="F2052" t="s">
        <v>249</v>
      </c>
      <c r="G2052" s="29" t="s">
        <v>2025</v>
      </c>
      <c r="H2052" s="29" t="s">
        <v>2075</v>
      </c>
      <c r="I2052" s="31"/>
      <c r="J2052" s="28"/>
    </row>
    <row r="2053" spans="6:10" ht="15.75" x14ac:dyDescent="0.25">
      <c r="F2053" t="s">
        <v>249</v>
      </c>
      <c r="G2053" s="29" t="s">
        <v>2025</v>
      </c>
      <c r="H2053" s="29" t="s">
        <v>2077</v>
      </c>
      <c r="I2053" s="31"/>
      <c r="J2053" s="28"/>
    </row>
    <row r="2054" spans="6:10" ht="15.75" x14ac:dyDescent="0.25">
      <c r="F2054" t="s">
        <v>249</v>
      </c>
      <c r="G2054" s="29" t="s">
        <v>2025</v>
      </c>
      <c r="H2054" s="29" t="s">
        <v>2079</v>
      </c>
      <c r="I2054" s="31"/>
      <c r="J2054" s="28"/>
    </row>
    <row r="2055" spans="6:10" ht="15.75" x14ac:dyDescent="0.25">
      <c r="F2055" t="s">
        <v>249</v>
      </c>
      <c r="G2055" s="29" t="s">
        <v>2025</v>
      </c>
      <c r="H2055" s="29" t="s">
        <v>2082</v>
      </c>
      <c r="I2055" s="31"/>
      <c r="J2055" s="28"/>
    </row>
    <row r="2056" spans="6:10" ht="15.75" x14ac:dyDescent="0.25">
      <c r="F2056" t="s">
        <v>249</v>
      </c>
      <c r="G2056" s="29" t="s">
        <v>2025</v>
      </c>
      <c r="H2056" s="29" t="s">
        <v>2084</v>
      </c>
      <c r="I2056" s="31"/>
      <c r="J2056" s="28"/>
    </row>
    <row r="2057" spans="6:10" ht="15.75" x14ac:dyDescent="0.25">
      <c r="F2057" t="s">
        <v>249</v>
      </c>
      <c r="G2057" s="29" t="s">
        <v>2025</v>
      </c>
      <c r="H2057" s="29" t="s">
        <v>2089</v>
      </c>
      <c r="I2057" s="31"/>
      <c r="J2057" s="28"/>
    </row>
    <row r="2058" spans="6:10" ht="15.75" x14ac:dyDescent="0.25">
      <c r="F2058" t="s">
        <v>249</v>
      </c>
      <c r="G2058" s="29" t="s">
        <v>2025</v>
      </c>
      <c r="H2058" s="29" t="s">
        <v>2119</v>
      </c>
      <c r="I2058" s="31"/>
      <c r="J2058" s="28"/>
    </row>
    <row r="2059" spans="6:10" ht="15.75" x14ac:dyDescent="0.25">
      <c r="F2059" t="s">
        <v>249</v>
      </c>
      <c r="G2059" s="29" t="s">
        <v>2025</v>
      </c>
      <c r="H2059" s="29" t="s">
        <v>2122</v>
      </c>
      <c r="I2059" s="31"/>
      <c r="J2059" s="28"/>
    </row>
    <row r="2060" spans="6:10" ht="15.75" x14ac:dyDescent="0.25">
      <c r="F2060" t="s">
        <v>249</v>
      </c>
      <c r="G2060" s="29" t="s">
        <v>2025</v>
      </c>
      <c r="H2060" s="29" t="s">
        <v>2124</v>
      </c>
      <c r="I2060" s="31"/>
      <c r="J2060" s="28"/>
    </row>
    <row r="2061" spans="6:10" ht="15.75" x14ac:dyDescent="0.25">
      <c r="F2061" t="s">
        <v>249</v>
      </c>
      <c r="G2061" s="29" t="s">
        <v>2025</v>
      </c>
      <c r="H2061" s="29" t="s">
        <v>2129</v>
      </c>
      <c r="I2061" s="31"/>
      <c r="J2061" s="28"/>
    </row>
    <row r="2062" spans="6:10" ht="15.75" x14ac:dyDescent="0.25">
      <c r="F2062" t="s">
        <v>249</v>
      </c>
      <c r="G2062" s="29" t="s">
        <v>2025</v>
      </c>
      <c r="H2062" s="29" t="s">
        <v>2135</v>
      </c>
      <c r="I2062" s="31"/>
      <c r="J2062" s="28"/>
    </row>
    <row r="2063" spans="6:10" ht="15.75" x14ac:dyDescent="0.25">
      <c r="F2063" t="s">
        <v>249</v>
      </c>
      <c r="G2063" s="29" t="s">
        <v>2025</v>
      </c>
      <c r="H2063" s="29" t="s">
        <v>2140</v>
      </c>
      <c r="I2063" s="31"/>
      <c r="J2063" s="28"/>
    </row>
    <row r="2064" spans="6:10" ht="15.75" x14ac:dyDescent="0.25">
      <c r="F2064" t="s">
        <v>249</v>
      </c>
      <c r="G2064" s="29" t="s">
        <v>2047</v>
      </c>
      <c r="H2064" s="29" t="s">
        <v>43</v>
      </c>
      <c r="I2064" s="31"/>
      <c r="J2064" s="28"/>
    </row>
    <row r="2065" spans="6:10" ht="15.75" x14ac:dyDescent="0.25">
      <c r="F2065" t="s">
        <v>249</v>
      </c>
      <c r="G2065" s="29" t="s">
        <v>2047</v>
      </c>
      <c r="H2065" s="29" t="s">
        <v>1953</v>
      </c>
      <c r="I2065" s="31"/>
      <c r="J2065" s="28"/>
    </row>
    <row r="2066" spans="6:10" ht="15.75" x14ac:dyDescent="0.25">
      <c r="F2066" t="s">
        <v>249</v>
      </c>
      <c r="G2066" s="29" t="s">
        <v>2047</v>
      </c>
      <c r="H2066" s="29" t="s">
        <v>1726</v>
      </c>
      <c r="I2066" s="31"/>
      <c r="J2066" s="28"/>
    </row>
    <row r="2067" spans="6:10" ht="15.75" x14ac:dyDescent="0.25">
      <c r="F2067" t="s">
        <v>249</v>
      </c>
      <c r="G2067" s="29" t="s">
        <v>2047</v>
      </c>
      <c r="H2067" s="29" t="s">
        <v>1723</v>
      </c>
      <c r="I2067" s="31"/>
      <c r="J2067" s="28"/>
    </row>
    <row r="2068" spans="6:10" ht="15.75" x14ac:dyDescent="0.25">
      <c r="F2068" t="s">
        <v>249</v>
      </c>
      <c r="G2068" s="29" t="s">
        <v>2047</v>
      </c>
      <c r="H2068" s="29" t="s">
        <v>2087</v>
      </c>
      <c r="I2068" s="31"/>
      <c r="J2068" s="28"/>
    </row>
    <row r="2069" spans="6:10" ht="15.75" x14ac:dyDescent="0.25">
      <c r="F2069" t="s">
        <v>249</v>
      </c>
      <c r="G2069" s="29" t="s">
        <v>2047</v>
      </c>
      <c r="H2069" s="29" t="s">
        <v>1830</v>
      </c>
      <c r="I2069" s="31"/>
      <c r="J2069" s="28"/>
    </row>
    <row r="2070" spans="6:10" ht="15.75" x14ac:dyDescent="0.25">
      <c r="F2070" t="s">
        <v>249</v>
      </c>
      <c r="G2070" s="29" t="s">
        <v>2047</v>
      </c>
      <c r="H2070" s="29" t="s">
        <v>1754</v>
      </c>
      <c r="I2070" s="31"/>
      <c r="J2070" s="28"/>
    </row>
    <row r="2071" spans="6:10" ht="15.75" x14ac:dyDescent="0.25">
      <c r="F2071" t="s">
        <v>249</v>
      </c>
      <c r="G2071" s="29" t="s">
        <v>2047</v>
      </c>
      <c r="H2071" s="29" t="s">
        <v>1901</v>
      </c>
      <c r="I2071" s="31"/>
      <c r="J2071" s="28"/>
    </row>
    <row r="2072" spans="6:10" ht="15.75" x14ac:dyDescent="0.25">
      <c r="F2072" t="s">
        <v>249</v>
      </c>
      <c r="G2072" s="29" t="s">
        <v>2047</v>
      </c>
      <c r="H2072" s="29" t="s">
        <v>2085</v>
      </c>
      <c r="I2072" s="31"/>
      <c r="J2072" s="28"/>
    </row>
    <row r="2073" spans="6:10" ht="15.75" x14ac:dyDescent="0.25">
      <c r="F2073" t="s">
        <v>249</v>
      </c>
      <c r="G2073" s="29" t="s">
        <v>2047</v>
      </c>
      <c r="H2073" s="29" t="s">
        <v>1951</v>
      </c>
      <c r="I2073" s="31"/>
      <c r="J2073" s="28"/>
    </row>
    <row r="2074" spans="6:10" ht="15.75" x14ac:dyDescent="0.25">
      <c r="F2074" t="s">
        <v>249</v>
      </c>
      <c r="G2074" s="29" t="s">
        <v>2047</v>
      </c>
      <c r="H2074" s="29" t="s">
        <v>2056</v>
      </c>
      <c r="I2074" s="31"/>
      <c r="J2074" s="28"/>
    </row>
    <row r="2075" spans="6:10" ht="15.75" x14ac:dyDescent="0.25">
      <c r="F2075" t="s">
        <v>249</v>
      </c>
      <c r="G2075" s="29" t="s">
        <v>2047</v>
      </c>
      <c r="H2075" s="29" t="s">
        <v>2131</v>
      </c>
      <c r="I2075" s="31"/>
      <c r="J2075" s="28"/>
    </row>
    <row r="2076" spans="6:10" ht="15.75" x14ac:dyDescent="0.25">
      <c r="F2076" t="s">
        <v>249</v>
      </c>
      <c r="G2076" s="29" t="s">
        <v>2047</v>
      </c>
      <c r="H2076" s="29" t="s">
        <v>2065</v>
      </c>
      <c r="I2076" s="31"/>
      <c r="J2076" s="28"/>
    </row>
    <row r="2077" spans="6:10" ht="15.75" x14ac:dyDescent="0.25">
      <c r="F2077" t="s">
        <v>249</v>
      </c>
      <c r="G2077" s="29" t="s">
        <v>2047</v>
      </c>
      <c r="H2077" s="29" t="s">
        <v>2090</v>
      </c>
      <c r="I2077" s="31"/>
      <c r="J2077" s="28"/>
    </row>
    <row r="2078" spans="6:10" ht="15.75" x14ac:dyDescent="0.25">
      <c r="F2078" t="s">
        <v>249</v>
      </c>
      <c r="G2078" s="29" t="s">
        <v>2047</v>
      </c>
      <c r="H2078" s="29" t="s">
        <v>1960</v>
      </c>
      <c r="I2078" s="31"/>
      <c r="J2078" s="28"/>
    </row>
    <row r="2079" spans="6:10" ht="15.75" x14ac:dyDescent="0.25">
      <c r="F2079" t="s">
        <v>249</v>
      </c>
      <c r="G2079" s="29" t="s">
        <v>2047</v>
      </c>
      <c r="H2079" s="29" t="s">
        <v>2028</v>
      </c>
      <c r="I2079" s="31"/>
      <c r="J2079" s="28"/>
    </row>
    <row r="2080" spans="6:10" ht="15.75" x14ac:dyDescent="0.25">
      <c r="F2080" t="s">
        <v>249</v>
      </c>
      <c r="G2080" s="29" t="s">
        <v>2047</v>
      </c>
      <c r="H2080" s="29" t="s">
        <v>1963</v>
      </c>
      <c r="I2080" s="31"/>
      <c r="J2080" s="28"/>
    </row>
    <row r="2081" spans="6:10" ht="15.75" x14ac:dyDescent="0.25">
      <c r="F2081" t="s">
        <v>249</v>
      </c>
      <c r="G2081" s="29" t="s">
        <v>2047</v>
      </c>
      <c r="H2081" s="29" t="s">
        <v>1965</v>
      </c>
      <c r="I2081" s="31"/>
      <c r="J2081" s="28"/>
    </row>
    <row r="2082" spans="6:10" ht="15.75" x14ac:dyDescent="0.25">
      <c r="F2082" t="s">
        <v>249</v>
      </c>
      <c r="G2082" s="29" t="s">
        <v>2047</v>
      </c>
      <c r="H2082" s="29" t="s">
        <v>1971</v>
      </c>
      <c r="I2082" s="31"/>
      <c r="J2082" s="28"/>
    </row>
    <row r="2083" spans="6:10" ht="15.75" x14ac:dyDescent="0.25">
      <c r="F2083" t="s">
        <v>249</v>
      </c>
      <c r="G2083" s="29" t="s">
        <v>2047</v>
      </c>
      <c r="H2083" s="29" t="s">
        <v>1975</v>
      </c>
      <c r="I2083" s="31"/>
      <c r="J2083" s="28"/>
    </row>
    <row r="2084" spans="6:10" ht="15.75" x14ac:dyDescent="0.25">
      <c r="F2084" t="s">
        <v>249</v>
      </c>
      <c r="G2084" s="29" t="s">
        <v>2047</v>
      </c>
      <c r="H2084" s="29" t="s">
        <v>2113</v>
      </c>
      <c r="I2084" s="31"/>
      <c r="J2084" s="28"/>
    </row>
    <row r="2085" spans="6:10" ht="15.75" x14ac:dyDescent="0.25">
      <c r="F2085" t="s">
        <v>249</v>
      </c>
      <c r="G2085" s="29" t="s">
        <v>2047</v>
      </c>
      <c r="H2085" s="29" t="s">
        <v>1980</v>
      </c>
      <c r="I2085" s="31"/>
      <c r="J2085" s="28"/>
    </row>
    <row r="2086" spans="6:10" ht="15.75" x14ac:dyDescent="0.25">
      <c r="F2086" t="s">
        <v>249</v>
      </c>
      <c r="G2086" s="29" t="s">
        <v>2047</v>
      </c>
      <c r="H2086" s="29" t="s">
        <v>1982</v>
      </c>
      <c r="I2086" s="31"/>
      <c r="J2086" s="28"/>
    </row>
    <row r="2087" spans="6:10" ht="15.75" x14ac:dyDescent="0.25">
      <c r="F2087" t="s">
        <v>249</v>
      </c>
      <c r="G2087" s="29" t="s">
        <v>2047</v>
      </c>
      <c r="H2087" s="29" t="s">
        <v>1987</v>
      </c>
      <c r="I2087" s="31"/>
      <c r="J2087" s="28"/>
    </row>
    <row r="2088" spans="6:10" ht="15.75" x14ac:dyDescent="0.25">
      <c r="F2088" t="s">
        <v>249</v>
      </c>
      <c r="G2088" s="29" t="s">
        <v>2047</v>
      </c>
      <c r="H2088" s="29" t="s">
        <v>1990</v>
      </c>
      <c r="I2088" s="31"/>
      <c r="J2088" s="28"/>
    </row>
    <row r="2089" spans="6:10" ht="15.75" x14ac:dyDescent="0.25">
      <c r="F2089" t="s">
        <v>249</v>
      </c>
      <c r="G2089" s="29" t="s">
        <v>2047</v>
      </c>
      <c r="H2089" s="29" t="s">
        <v>2115</v>
      </c>
      <c r="I2089" s="31"/>
      <c r="J2089" s="28"/>
    </row>
    <row r="2090" spans="6:10" ht="15.75" x14ac:dyDescent="0.25">
      <c r="F2090" t="s">
        <v>249</v>
      </c>
      <c r="G2090" s="29" t="s">
        <v>2047</v>
      </c>
      <c r="H2090" s="29" t="s">
        <v>1992</v>
      </c>
      <c r="I2090" s="31"/>
      <c r="J2090" s="28"/>
    </row>
    <row r="2091" spans="6:10" ht="15.75" x14ac:dyDescent="0.25">
      <c r="F2091" t="s">
        <v>249</v>
      </c>
      <c r="G2091" s="29" t="s">
        <v>2047</v>
      </c>
      <c r="H2091" s="29" t="s">
        <v>1997</v>
      </c>
      <c r="I2091" s="31"/>
      <c r="J2091" s="28"/>
    </row>
    <row r="2092" spans="6:10" ht="15.75" x14ac:dyDescent="0.25">
      <c r="F2092" t="s">
        <v>249</v>
      </c>
      <c r="G2092" s="29" t="s">
        <v>2047</v>
      </c>
      <c r="H2092" s="29" t="s">
        <v>2000</v>
      </c>
      <c r="I2092" s="31"/>
      <c r="J2092" s="28"/>
    </row>
    <row r="2093" spans="6:10" ht="15.75" x14ac:dyDescent="0.25">
      <c r="F2093" t="s">
        <v>249</v>
      </c>
      <c r="G2093" s="29" t="s">
        <v>2047</v>
      </c>
      <c r="H2093" s="29" t="s">
        <v>2002</v>
      </c>
      <c r="I2093" s="31"/>
      <c r="J2093" s="28"/>
    </row>
    <row r="2094" spans="6:10" ht="15.75" x14ac:dyDescent="0.25">
      <c r="F2094" t="s">
        <v>249</v>
      </c>
      <c r="G2094" s="29" t="s">
        <v>2047</v>
      </c>
      <c r="H2094" s="29" t="s">
        <v>2004</v>
      </c>
      <c r="I2094" s="31"/>
      <c r="J2094" s="28"/>
    </row>
    <row r="2095" spans="6:10" ht="15.75" x14ac:dyDescent="0.25">
      <c r="F2095" t="s">
        <v>249</v>
      </c>
      <c r="G2095" s="29" t="s">
        <v>2047</v>
      </c>
      <c r="H2095" s="29" t="s">
        <v>2006</v>
      </c>
      <c r="I2095" s="31"/>
      <c r="J2095" s="28"/>
    </row>
    <row r="2096" spans="6:10" ht="15.75" x14ac:dyDescent="0.25">
      <c r="F2096" t="s">
        <v>249</v>
      </c>
      <c r="G2096" s="29" t="s">
        <v>2047</v>
      </c>
      <c r="H2096" s="29" t="s">
        <v>2133</v>
      </c>
      <c r="I2096" s="31"/>
      <c r="J2096" s="28"/>
    </row>
    <row r="2097" spans="6:10" ht="15.75" x14ac:dyDescent="0.25">
      <c r="F2097" t="s">
        <v>249</v>
      </c>
      <c r="G2097" s="29" t="s">
        <v>2047</v>
      </c>
      <c r="H2097" s="29" t="s">
        <v>2137</v>
      </c>
      <c r="I2097" s="31"/>
      <c r="J2097" s="28"/>
    </row>
    <row r="2098" spans="6:10" ht="15.75" x14ac:dyDescent="0.25">
      <c r="F2098" t="s">
        <v>249</v>
      </c>
      <c r="G2098" s="29" t="s">
        <v>2047</v>
      </c>
      <c r="H2098" s="29" t="s">
        <v>2015</v>
      </c>
      <c r="I2098" s="31"/>
      <c r="J2098" s="28"/>
    </row>
    <row r="2099" spans="6:10" ht="15.75" x14ac:dyDescent="0.25">
      <c r="F2099" t="s">
        <v>249</v>
      </c>
      <c r="G2099" s="29" t="s">
        <v>2047</v>
      </c>
      <c r="H2099" s="29" t="s">
        <v>2017</v>
      </c>
      <c r="I2099" s="31"/>
      <c r="J2099" s="28"/>
    </row>
    <row r="2100" spans="6:10" ht="15.75" x14ac:dyDescent="0.25">
      <c r="F2100" t="s">
        <v>249</v>
      </c>
      <c r="G2100" s="29" t="s">
        <v>2047</v>
      </c>
      <c r="H2100" s="29" t="s">
        <v>2019</v>
      </c>
      <c r="I2100" s="31"/>
      <c r="J2100" s="28"/>
    </row>
    <row r="2101" spans="6:10" ht="15.75" x14ac:dyDescent="0.25">
      <c r="F2101" t="s">
        <v>249</v>
      </c>
      <c r="G2101" s="29" t="s">
        <v>2047</v>
      </c>
      <c r="H2101" s="29" t="s">
        <v>2021</v>
      </c>
      <c r="I2101" s="31"/>
      <c r="J2101" s="28"/>
    </row>
    <row r="2102" spans="6:10" ht="15.75" x14ac:dyDescent="0.25">
      <c r="F2102" t="s">
        <v>249</v>
      </c>
      <c r="G2102" s="29" t="s">
        <v>2047</v>
      </c>
      <c r="H2102" s="29" t="s">
        <v>2030</v>
      </c>
      <c r="I2102" s="31"/>
      <c r="J2102" s="28"/>
    </row>
    <row r="2103" spans="6:10" ht="15.75" x14ac:dyDescent="0.25">
      <c r="F2103" t="s">
        <v>249</v>
      </c>
      <c r="G2103" s="29" t="s">
        <v>2047</v>
      </c>
      <c r="H2103" s="29" t="s">
        <v>2032</v>
      </c>
      <c r="I2103" s="31"/>
      <c r="J2103" s="28"/>
    </row>
    <row r="2104" spans="6:10" ht="15.75" x14ac:dyDescent="0.25">
      <c r="F2104" t="s">
        <v>249</v>
      </c>
      <c r="G2104" s="29" t="s">
        <v>2047</v>
      </c>
      <c r="H2104" s="29" t="s">
        <v>2034</v>
      </c>
      <c r="I2104" s="31"/>
      <c r="J2104" s="28"/>
    </row>
    <row r="2105" spans="6:10" ht="15.75" x14ac:dyDescent="0.25">
      <c r="F2105" t="s">
        <v>249</v>
      </c>
      <c r="G2105" s="29" t="s">
        <v>2047</v>
      </c>
      <c r="H2105" s="29" t="s">
        <v>2036</v>
      </c>
      <c r="I2105" s="31"/>
      <c r="J2105" s="28"/>
    </row>
    <row r="2106" spans="6:10" ht="15.75" x14ac:dyDescent="0.25">
      <c r="F2106" t="s">
        <v>249</v>
      </c>
      <c r="G2106" s="29" t="s">
        <v>2047</v>
      </c>
      <c r="H2106" s="29" t="s">
        <v>2038</v>
      </c>
      <c r="I2106" s="31"/>
      <c r="J2106" s="28"/>
    </row>
    <row r="2107" spans="6:10" ht="15.75" x14ac:dyDescent="0.25">
      <c r="F2107" t="s">
        <v>249</v>
      </c>
      <c r="G2107" s="29" t="s">
        <v>2047</v>
      </c>
      <c r="H2107" s="29" t="s">
        <v>2040</v>
      </c>
      <c r="I2107" s="31"/>
      <c r="J2107" s="28"/>
    </row>
    <row r="2108" spans="6:10" ht="15.75" x14ac:dyDescent="0.25">
      <c r="F2108" t="s">
        <v>249</v>
      </c>
      <c r="G2108" s="29" t="s">
        <v>2047</v>
      </c>
      <c r="H2108" s="29" t="s">
        <v>2043</v>
      </c>
      <c r="I2108" s="31"/>
      <c r="J2108" s="28"/>
    </row>
    <row r="2109" spans="6:10" ht="15.75" x14ac:dyDescent="0.25">
      <c r="F2109" t="s">
        <v>249</v>
      </c>
      <c r="G2109" s="29" t="s">
        <v>2047</v>
      </c>
      <c r="H2109" s="29" t="s">
        <v>2059</v>
      </c>
      <c r="I2109" s="31"/>
      <c r="J2109" s="28"/>
    </row>
    <row r="2110" spans="6:10" ht="15.75" x14ac:dyDescent="0.25">
      <c r="F2110" t="s">
        <v>249</v>
      </c>
      <c r="G2110" s="29" t="s">
        <v>2047</v>
      </c>
      <c r="H2110" s="29" t="s">
        <v>2061</v>
      </c>
      <c r="I2110" s="31"/>
      <c r="J2110" s="28"/>
    </row>
    <row r="2111" spans="6:10" ht="15.75" x14ac:dyDescent="0.25">
      <c r="F2111" t="s">
        <v>249</v>
      </c>
      <c r="G2111" s="29" t="s">
        <v>2047</v>
      </c>
      <c r="H2111" s="29" t="s">
        <v>2063</v>
      </c>
      <c r="I2111" s="31"/>
      <c r="J2111" s="28"/>
    </row>
    <row r="2112" spans="6:10" ht="15.75" x14ac:dyDescent="0.25">
      <c r="F2112" t="s">
        <v>249</v>
      </c>
      <c r="G2112" s="29" t="s">
        <v>2047</v>
      </c>
      <c r="H2112" s="29" t="s">
        <v>2067</v>
      </c>
      <c r="I2112" s="31"/>
      <c r="J2112" s="28"/>
    </row>
    <row r="2113" spans="6:10" ht="15.75" x14ac:dyDescent="0.25">
      <c r="F2113" t="s">
        <v>249</v>
      </c>
      <c r="G2113" s="29" t="s">
        <v>2047</v>
      </c>
      <c r="H2113" s="29" t="s">
        <v>2069</v>
      </c>
      <c r="I2113" s="31"/>
      <c r="J2113" s="28"/>
    </row>
    <row r="2114" spans="6:10" ht="15.75" x14ac:dyDescent="0.25">
      <c r="F2114" t="s">
        <v>249</v>
      </c>
      <c r="G2114" s="29" t="s">
        <v>2047</v>
      </c>
      <c r="H2114" s="29" t="s">
        <v>2071</v>
      </c>
      <c r="I2114" s="31"/>
      <c r="J2114" s="28"/>
    </row>
    <row r="2115" spans="6:10" ht="15.75" x14ac:dyDescent="0.25">
      <c r="F2115" t="s">
        <v>249</v>
      </c>
      <c r="G2115" s="29" t="s">
        <v>2047</v>
      </c>
      <c r="H2115" s="29" t="s">
        <v>2073</v>
      </c>
      <c r="I2115" s="31"/>
      <c r="J2115" s="28"/>
    </row>
    <row r="2116" spans="6:10" ht="15.75" x14ac:dyDescent="0.25">
      <c r="F2116" t="s">
        <v>249</v>
      </c>
      <c r="G2116" s="29" t="s">
        <v>2047</v>
      </c>
      <c r="H2116" s="29" t="s">
        <v>2075</v>
      </c>
      <c r="I2116" s="31"/>
      <c r="J2116" s="28"/>
    </row>
    <row r="2117" spans="6:10" ht="15.75" x14ac:dyDescent="0.25">
      <c r="F2117" t="s">
        <v>249</v>
      </c>
      <c r="G2117" s="29" t="s">
        <v>2047</v>
      </c>
      <c r="H2117" s="29" t="s">
        <v>2077</v>
      </c>
      <c r="I2117" s="31"/>
      <c r="J2117" s="28"/>
    </row>
    <row r="2118" spans="6:10" ht="15.75" x14ac:dyDescent="0.25">
      <c r="F2118" t="s">
        <v>249</v>
      </c>
      <c r="G2118" s="29" t="s">
        <v>2047</v>
      </c>
      <c r="H2118" s="29" t="s">
        <v>2079</v>
      </c>
      <c r="I2118" s="31"/>
      <c r="J2118" s="28"/>
    </row>
    <row r="2119" spans="6:10" ht="15.75" x14ac:dyDescent="0.25">
      <c r="F2119" t="s">
        <v>249</v>
      </c>
      <c r="G2119" s="29" t="s">
        <v>2047</v>
      </c>
      <c r="H2119" s="29" t="s">
        <v>2082</v>
      </c>
      <c r="I2119" s="31"/>
      <c r="J2119" s="28"/>
    </row>
    <row r="2120" spans="6:10" ht="15.75" x14ac:dyDescent="0.25">
      <c r="F2120" t="s">
        <v>249</v>
      </c>
      <c r="G2120" s="29" t="s">
        <v>2047</v>
      </c>
      <c r="H2120" s="29" t="s">
        <v>2084</v>
      </c>
      <c r="I2120" s="31"/>
      <c r="J2120" s="28"/>
    </row>
    <row r="2121" spans="6:10" ht="15.75" x14ac:dyDescent="0.25">
      <c r="F2121" t="s">
        <v>249</v>
      </c>
      <c r="G2121" s="29" t="s">
        <v>2047</v>
      </c>
      <c r="H2121" s="29" t="s">
        <v>2089</v>
      </c>
      <c r="I2121" s="31"/>
      <c r="J2121" s="28"/>
    </row>
    <row r="2122" spans="6:10" ht="15.75" x14ac:dyDescent="0.25">
      <c r="F2122" t="s">
        <v>249</v>
      </c>
      <c r="G2122" s="29" t="s">
        <v>2047</v>
      </c>
      <c r="H2122" s="29" t="s">
        <v>2119</v>
      </c>
      <c r="I2122" s="31"/>
      <c r="J2122" s="28"/>
    </row>
    <row r="2123" spans="6:10" ht="15.75" x14ac:dyDescent="0.25">
      <c r="F2123" t="s">
        <v>249</v>
      </c>
      <c r="G2123" s="29" t="s">
        <v>2047</v>
      </c>
      <c r="H2123" s="29" t="s">
        <v>2122</v>
      </c>
      <c r="I2123" s="31"/>
      <c r="J2123" s="28"/>
    </row>
    <row r="2124" spans="6:10" ht="15.75" x14ac:dyDescent="0.25">
      <c r="F2124" t="s">
        <v>249</v>
      </c>
      <c r="G2124" s="29" t="s">
        <v>2047</v>
      </c>
      <c r="H2124" s="29" t="s">
        <v>2124</v>
      </c>
      <c r="I2124" s="31"/>
      <c r="J2124" s="28"/>
    </row>
    <row r="2125" spans="6:10" ht="15.75" x14ac:dyDescent="0.25">
      <c r="F2125" t="s">
        <v>249</v>
      </c>
      <c r="G2125" s="29" t="s">
        <v>2047</v>
      </c>
      <c r="H2125" s="29" t="s">
        <v>2129</v>
      </c>
      <c r="I2125" s="31"/>
      <c r="J2125" s="28"/>
    </row>
    <row r="2126" spans="6:10" ht="15.75" x14ac:dyDescent="0.25">
      <c r="F2126" t="s">
        <v>249</v>
      </c>
      <c r="G2126" s="29" t="s">
        <v>2047</v>
      </c>
      <c r="H2126" s="29" t="s">
        <v>2135</v>
      </c>
      <c r="I2126" s="31"/>
      <c r="J2126" s="28"/>
    </row>
    <row r="2127" spans="6:10" ht="15.75" x14ac:dyDescent="0.25">
      <c r="F2127" t="s">
        <v>249</v>
      </c>
      <c r="G2127" s="29" t="s">
        <v>2047</v>
      </c>
      <c r="H2127" s="29" t="s">
        <v>2140</v>
      </c>
      <c r="I2127" s="31"/>
      <c r="J2127" s="28"/>
    </row>
    <row r="2128" spans="6:10" ht="15.75" x14ac:dyDescent="0.25">
      <c r="F2128" t="s">
        <v>249</v>
      </c>
      <c r="G2128" s="29" t="s">
        <v>2048</v>
      </c>
      <c r="H2128" s="29" t="s">
        <v>43</v>
      </c>
      <c r="I2128" s="31"/>
      <c r="J2128" s="28"/>
    </row>
    <row r="2129" spans="6:10" ht="15.75" x14ac:dyDescent="0.25">
      <c r="F2129" t="s">
        <v>249</v>
      </c>
      <c r="G2129" s="29" t="s">
        <v>2048</v>
      </c>
      <c r="H2129" s="29" t="s">
        <v>1953</v>
      </c>
      <c r="I2129" s="31"/>
      <c r="J2129" s="28"/>
    </row>
    <row r="2130" spans="6:10" ht="15.75" x14ac:dyDescent="0.25">
      <c r="F2130" t="s">
        <v>249</v>
      </c>
      <c r="G2130" s="29" t="s">
        <v>2048</v>
      </c>
      <c r="H2130" s="29" t="s">
        <v>1726</v>
      </c>
      <c r="I2130" s="31"/>
      <c r="J2130" s="28"/>
    </row>
    <row r="2131" spans="6:10" ht="15.75" x14ac:dyDescent="0.25">
      <c r="F2131" t="s">
        <v>249</v>
      </c>
      <c r="G2131" s="29" t="s">
        <v>2048</v>
      </c>
      <c r="H2131" s="29" t="s">
        <v>1723</v>
      </c>
      <c r="I2131" s="31"/>
      <c r="J2131" s="28"/>
    </row>
    <row r="2132" spans="6:10" ht="15.75" x14ac:dyDescent="0.25">
      <c r="F2132" t="s">
        <v>249</v>
      </c>
      <c r="G2132" s="29" t="s">
        <v>2048</v>
      </c>
      <c r="H2132" s="29" t="s">
        <v>2087</v>
      </c>
      <c r="I2132" s="31"/>
      <c r="J2132" s="28"/>
    </row>
    <row r="2133" spans="6:10" ht="15.75" x14ac:dyDescent="0.25">
      <c r="F2133" t="s">
        <v>249</v>
      </c>
      <c r="G2133" s="29" t="s">
        <v>2048</v>
      </c>
      <c r="H2133" s="29" t="s">
        <v>1830</v>
      </c>
      <c r="I2133" s="31"/>
      <c r="J2133" s="28"/>
    </row>
    <row r="2134" spans="6:10" ht="15.75" x14ac:dyDescent="0.25">
      <c r="F2134" t="s">
        <v>249</v>
      </c>
      <c r="G2134" s="29" t="s">
        <v>2048</v>
      </c>
      <c r="H2134" s="29" t="s">
        <v>1754</v>
      </c>
      <c r="I2134" s="31"/>
      <c r="J2134" s="28"/>
    </row>
    <row r="2135" spans="6:10" ht="15.75" x14ac:dyDescent="0.25">
      <c r="F2135" t="s">
        <v>249</v>
      </c>
      <c r="G2135" s="29" t="s">
        <v>2048</v>
      </c>
      <c r="H2135" s="29" t="s">
        <v>1901</v>
      </c>
      <c r="I2135" s="31"/>
      <c r="J2135" s="28"/>
    </row>
    <row r="2136" spans="6:10" ht="15.75" x14ac:dyDescent="0.25">
      <c r="F2136" t="s">
        <v>249</v>
      </c>
      <c r="G2136" s="29" t="s">
        <v>2048</v>
      </c>
      <c r="H2136" s="29" t="s">
        <v>2085</v>
      </c>
      <c r="I2136" s="31"/>
      <c r="J2136" s="28"/>
    </row>
    <row r="2137" spans="6:10" ht="15.75" x14ac:dyDescent="0.25">
      <c r="F2137" t="s">
        <v>249</v>
      </c>
      <c r="G2137" s="29" t="s">
        <v>2048</v>
      </c>
      <c r="H2137" s="29" t="s">
        <v>1951</v>
      </c>
      <c r="I2137" s="31"/>
      <c r="J2137" s="28"/>
    </row>
    <row r="2138" spans="6:10" ht="15.75" x14ac:dyDescent="0.25">
      <c r="F2138" t="s">
        <v>249</v>
      </c>
      <c r="G2138" s="29" t="s">
        <v>2048</v>
      </c>
      <c r="H2138" s="29" t="s">
        <v>2056</v>
      </c>
      <c r="I2138" s="31"/>
      <c r="J2138" s="28"/>
    </row>
    <row r="2139" spans="6:10" ht="15.75" x14ac:dyDescent="0.25">
      <c r="F2139" t="s">
        <v>249</v>
      </c>
      <c r="G2139" s="29" t="s">
        <v>2048</v>
      </c>
      <c r="H2139" s="29" t="s">
        <v>2131</v>
      </c>
      <c r="I2139" s="31"/>
      <c r="J2139" s="28"/>
    </row>
    <row r="2140" spans="6:10" ht="15.75" x14ac:dyDescent="0.25">
      <c r="F2140" t="s">
        <v>249</v>
      </c>
      <c r="G2140" s="29" t="s">
        <v>2048</v>
      </c>
      <c r="H2140" s="29" t="s">
        <v>2065</v>
      </c>
      <c r="I2140" s="31"/>
      <c r="J2140" s="28"/>
    </row>
    <row r="2141" spans="6:10" ht="15.75" x14ac:dyDescent="0.25">
      <c r="F2141" t="s">
        <v>249</v>
      </c>
      <c r="G2141" s="29" t="s">
        <v>2048</v>
      </c>
      <c r="H2141" s="29" t="s">
        <v>2090</v>
      </c>
      <c r="I2141" s="31"/>
      <c r="J2141" s="28"/>
    </row>
    <row r="2142" spans="6:10" ht="15.75" x14ac:dyDescent="0.25">
      <c r="F2142" t="s">
        <v>249</v>
      </c>
      <c r="G2142" s="29" t="s">
        <v>2048</v>
      </c>
      <c r="H2142" s="29" t="s">
        <v>1960</v>
      </c>
      <c r="I2142" s="31"/>
      <c r="J2142" s="28"/>
    </row>
    <row r="2143" spans="6:10" ht="15.75" x14ac:dyDescent="0.25">
      <c r="F2143" t="s">
        <v>249</v>
      </c>
      <c r="G2143" s="29" t="s">
        <v>2048</v>
      </c>
      <c r="H2143" s="29" t="s">
        <v>2028</v>
      </c>
      <c r="I2143" s="31"/>
      <c r="J2143" s="28"/>
    </row>
    <row r="2144" spans="6:10" ht="15.75" x14ac:dyDescent="0.25">
      <c r="F2144" t="s">
        <v>249</v>
      </c>
      <c r="G2144" s="29" t="s">
        <v>2048</v>
      </c>
      <c r="H2144" s="29" t="s">
        <v>1963</v>
      </c>
      <c r="I2144" s="31"/>
      <c r="J2144" s="28"/>
    </row>
    <row r="2145" spans="6:10" ht="15.75" x14ac:dyDescent="0.25">
      <c r="F2145" t="s">
        <v>249</v>
      </c>
      <c r="G2145" s="29" t="s">
        <v>2048</v>
      </c>
      <c r="H2145" s="29" t="s">
        <v>1965</v>
      </c>
      <c r="I2145" s="31"/>
      <c r="J2145" s="28"/>
    </row>
    <row r="2146" spans="6:10" ht="15.75" x14ac:dyDescent="0.25">
      <c r="F2146" t="s">
        <v>249</v>
      </c>
      <c r="G2146" s="29" t="s">
        <v>2048</v>
      </c>
      <c r="H2146" s="29" t="s">
        <v>1971</v>
      </c>
      <c r="I2146" s="31"/>
      <c r="J2146" s="28"/>
    </row>
    <row r="2147" spans="6:10" ht="15.75" x14ac:dyDescent="0.25">
      <c r="F2147" t="s">
        <v>249</v>
      </c>
      <c r="G2147" s="29" t="s">
        <v>2048</v>
      </c>
      <c r="H2147" s="29" t="s">
        <v>1975</v>
      </c>
      <c r="I2147" s="31"/>
      <c r="J2147" s="28"/>
    </row>
    <row r="2148" spans="6:10" ht="15.75" x14ac:dyDescent="0.25">
      <c r="F2148" t="s">
        <v>249</v>
      </c>
      <c r="G2148" s="29" t="s">
        <v>2048</v>
      </c>
      <c r="H2148" s="29" t="s">
        <v>2113</v>
      </c>
      <c r="I2148" s="31"/>
      <c r="J2148" s="28"/>
    </row>
    <row r="2149" spans="6:10" ht="15.75" x14ac:dyDescent="0.25">
      <c r="F2149" t="s">
        <v>249</v>
      </c>
      <c r="G2149" s="29" t="s">
        <v>2048</v>
      </c>
      <c r="H2149" s="29" t="s">
        <v>1980</v>
      </c>
      <c r="I2149" s="31"/>
      <c r="J2149" s="28"/>
    </row>
    <row r="2150" spans="6:10" ht="15.75" x14ac:dyDescent="0.25">
      <c r="F2150" t="s">
        <v>249</v>
      </c>
      <c r="G2150" s="29" t="s">
        <v>2048</v>
      </c>
      <c r="H2150" s="29" t="s">
        <v>1982</v>
      </c>
      <c r="I2150" s="31"/>
      <c r="J2150" s="28"/>
    </row>
    <row r="2151" spans="6:10" ht="15.75" x14ac:dyDescent="0.25">
      <c r="F2151" t="s">
        <v>249</v>
      </c>
      <c r="G2151" s="29" t="s">
        <v>2048</v>
      </c>
      <c r="H2151" s="29" t="s">
        <v>1987</v>
      </c>
      <c r="I2151" s="31"/>
      <c r="J2151" s="28"/>
    </row>
    <row r="2152" spans="6:10" ht="15.75" x14ac:dyDescent="0.25">
      <c r="F2152" t="s">
        <v>249</v>
      </c>
      <c r="G2152" s="29" t="s">
        <v>2048</v>
      </c>
      <c r="H2152" s="29" t="s">
        <v>1990</v>
      </c>
      <c r="I2152" s="31"/>
      <c r="J2152" s="28"/>
    </row>
    <row r="2153" spans="6:10" ht="15.75" x14ac:dyDescent="0.25">
      <c r="F2153" t="s">
        <v>249</v>
      </c>
      <c r="G2153" s="29" t="s">
        <v>2048</v>
      </c>
      <c r="H2153" s="29" t="s">
        <v>2115</v>
      </c>
      <c r="I2153" s="31"/>
      <c r="J2153" s="28"/>
    </row>
    <row r="2154" spans="6:10" ht="15.75" x14ac:dyDescent="0.25">
      <c r="F2154" t="s">
        <v>249</v>
      </c>
      <c r="G2154" s="29" t="s">
        <v>2048</v>
      </c>
      <c r="H2154" s="29" t="s">
        <v>1992</v>
      </c>
      <c r="I2154" s="31"/>
      <c r="J2154" s="28"/>
    </row>
    <row r="2155" spans="6:10" ht="15.75" x14ac:dyDescent="0.25">
      <c r="F2155" t="s">
        <v>249</v>
      </c>
      <c r="G2155" s="29" t="s">
        <v>2048</v>
      </c>
      <c r="H2155" s="29" t="s">
        <v>1997</v>
      </c>
      <c r="I2155" s="31"/>
      <c r="J2155" s="28"/>
    </row>
    <row r="2156" spans="6:10" ht="15.75" x14ac:dyDescent="0.25">
      <c r="F2156" t="s">
        <v>249</v>
      </c>
      <c r="G2156" s="29" t="s">
        <v>2048</v>
      </c>
      <c r="H2156" s="29" t="s">
        <v>2000</v>
      </c>
      <c r="I2156" s="31"/>
      <c r="J2156" s="28"/>
    </row>
    <row r="2157" spans="6:10" ht="15.75" x14ac:dyDescent="0.25">
      <c r="F2157" t="s">
        <v>249</v>
      </c>
      <c r="G2157" s="29" t="s">
        <v>2048</v>
      </c>
      <c r="H2157" s="29" t="s">
        <v>2002</v>
      </c>
      <c r="I2157" s="31"/>
      <c r="J2157" s="28"/>
    </row>
    <row r="2158" spans="6:10" ht="15.75" x14ac:dyDescent="0.25">
      <c r="F2158" t="s">
        <v>249</v>
      </c>
      <c r="G2158" s="29" t="s">
        <v>2048</v>
      </c>
      <c r="H2158" s="29" t="s">
        <v>2004</v>
      </c>
      <c r="I2158" s="31"/>
      <c r="J2158" s="28"/>
    </row>
    <row r="2159" spans="6:10" ht="15.75" x14ac:dyDescent="0.25">
      <c r="F2159" t="s">
        <v>249</v>
      </c>
      <c r="G2159" s="29" t="s">
        <v>2048</v>
      </c>
      <c r="H2159" s="29" t="s">
        <v>2006</v>
      </c>
      <c r="I2159" s="31"/>
      <c r="J2159" s="28"/>
    </row>
    <row r="2160" spans="6:10" ht="15.75" x14ac:dyDescent="0.25">
      <c r="F2160" t="s">
        <v>249</v>
      </c>
      <c r="G2160" s="29" t="s">
        <v>2048</v>
      </c>
      <c r="H2160" s="29" t="s">
        <v>2133</v>
      </c>
      <c r="I2160" s="31"/>
      <c r="J2160" s="28"/>
    </row>
    <row r="2161" spans="6:10" ht="15.75" x14ac:dyDescent="0.25">
      <c r="F2161" t="s">
        <v>249</v>
      </c>
      <c r="G2161" s="29" t="s">
        <v>2048</v>
      </c>
      <c r="H2161" s="29" t="s">
        <v>2137</v>
      </c>
      <c r="I2161" s="31"/>
      <c r="J2161" s="28"/>
    </row>
    <row r="2162" spans="6:10" ht="15.75" x14ac:dyDescent="0.25">
      <c r="F2162" t="s">
        <v>249</v>
      </c>
      <c r="G2162" s="29" t="s">
        <v>2048</v>
      </c>
      <c r="H2162" s="29" t="s">
        <v>2015</v>
      </c>
      <c r="I2162" s="31"/>
      <c r="J2162" s="28"/>
    </row>
    <row r="2163" spans="6:10" ht="15.75" x14ac:dyDescent="0.25">
      <c r="F2163" t="s">
        <v>249</v>
      </c>
      <c r="G2163" s="29" t="s">
        <v>2048</v>
      </c>
      <c r="H2163" s="29" t="s">
        <v>2017</v>
      </c>
      <c r="I2163" s="31"/>
      <c r="J2163" s="28"/>
    </row>
    <row r="2164" spans="6:10" ht="15.75" x14ac:dyDescent="0.25">
      <c r="F2164" t="s">
        <v>249</v>
      </c>
      <c r="G2164" s="29" t="s">
        <v>2048</v>
      </c>
      <c r="H2164" s="29" t="s">
        <v>2019</v>
      </c>
      <c r="I2164" s="31"/>
      <c r="J2164" s="28"/>
    </row>
    <row r="2165" spans="6:10" ht="15.75" x14ac:dyDescent="0.25">
      <c r="F2165" t="s">
        <v>249</v>
      </c>
      <c r="G2165" s="29" t="s">
        <v>2048</v>
      </c>
      <c r="H2165" s="29" t="s">
        <v>2021</v>
      </c>
      <c r="I2165" s="31"/>
      <c r="J2165" s="28"/>
    </row>
    <row r="2166" spans="6:10" ht="15.75" x14ac:dyDescent="0.25">
      <c r="F2166" t="s">
        <v>249</v>
      </c>
      <c r="G2166" s="29" t="s">
        <v>2048</v>
      </c>
      <c r="H2166" s="29" t="s">
        <v>2030</v>
      </c>
      <c r="I2166" s="31"/>
      <c r="J2166" s="28"/>
    </row>
    <row r="2167" spans="6:10" ht="15.75" x14ac:dyDescent="0.25">
      <c r="F2167" t="s">
        <v>249</v>
      </c>
      <c r="G2167" s="29" t="s">
        <v>2048</v>
      </c>
      <c r="H2167" s="29" t="s">
        <v>2032</v>
      </c>
      <c r="I2167" s="31"/>
      <c r="J2167" s="28"/>
    </row>
    <row r="2168" spans="6:10" ht="15.75" x14ac:dyDescent="0.25">
      <c r="F2168" t="s">
        <v>249</v>
      </c>
      <c r="G2168" s="29" t="s">
        <v>2048</v>
      </c>
      <c r="H2168" s="29" t="s">
        <v>2034</v>
      </c>
      <c r="I2168" s="31"/>
      <c r="J2168" s="28"/>
    </row>
    <row r="2169" spans="6:10" ht="15.75" x14ac:dyDescent="0.25">
      <c r="F2169" t="s">
        <v>249</v>
      </c>
      <c r="G2169" s="29" t="s">
        <v>2048</v>
      </c>
      <c r="H2169" s="29" t="s">
        <v>2036</v>
      </c>
      <c r="I2169" s="31"/>
      <c r="J2169" s="28"/>
    </row>
    <row r="2170" spans="6:10" ht="15.75" x14ac:dyDescent="0.25">
      <c r="F2170" t="s">
        <v>249</v>
      </c>
      <c r="G2170" s="29" t="s">
        <v>2048</v>
      </c>
      <c r="H2170" s="29" t="s">
        <v>2038</v>
      </c>
      <c r="I2170" s="31"/>
      <c r="J2170" s="28"/>
    </row>
    <row r="2171" spans="6:10" ht="15.75" x14ac:dyDescent="0.25">
      <c r="F2171" t="s">
        <v>249</v>
      </c>
      <c r="G2171" s="29" t="s">
        <v>2048</v>
      </c>
      <c r="H2171" s="29" t="s">
        <v>2040</v>
      </c>
      <c r="I2171" s="31"/>
      <c r="J2171" s="28"/>
    </row>
    <row r="2172" spans="6:10" ht="15.75" x14ac:dyDescent="0.25">
      <c r="F2172" t="s">
        <v>249</v>
      </c>
      <c r="G2172" s="29" t="s">
        <v>2048</v>
      </c>
      <c r="H2172" s="29" t="s">
        <v>2043</v>
      </c>
      <c r="I2172" s="31"/>
      <c r="J2172" s="28"/>
    </row>
    <row r="2173" spans="6:10" ht="15.75" x14ac:dyDescent="0.25">
      <c r="F2173" t="s">
        <v>249</v>
      </c>
      <c r="G2173" s="29" t="s">
        <v>2048</v>
      </c>
      <c r="H2173" s="29" t="s">
        <v>2059</v>
      </c>
      <c r="I2173" s="31"/>
      <c r="J2173" s="28"/>
    </row>
    <row r="2174" spans="6:10" ht="15.75" x14ac:dyDescent="0.25">
      <c r="F2174" t="s">
        <v>249</v>
      </c>
      <c r="G2174" s="29" t="s">
        <v>2048</v>
      </c>
      <c r="H2174" s="29" t="s">
        <v>2061</v>
      </c>
      <c r="I2174" s="31"/>
      <c r="J2174" s="28"/>
    </row>
    <row r="2175" spans="6:10" ht="15.75" x14ac:dyDescent="0.25">
      <c r="F2175" t="s">
        <v>249</v>
      </c>
      <c r="G2175" s="29" t="s">
        <v>2048</v>
      </c>
      <c r="H2175" s="29" t="s">
        <v>2063</v>
      </c>
      <c r="I2175" s="31"/>
      <c r="J2175" s="28"/>
    </row>
    <row r="2176" spans="6:10" ht="15.75" x14ac:dyDescent="0.25">
      <c r="F2176" t="s">
        <v>249</v>
      </c>
      <c r="G2176" s="29" t="s">
        <v>2048</v>
      </c>
      <c r="H2176" s="29" t="s">
        <v>2067</v>
      </c>
      <c r="I2176" s="31"/>
      <c r="J2176" s="28"/>
    </row>
    <row r="2177" spans="6:10" ht="15.75" x14ac:dyDescent="0.25">
      <c r="F2177" t="s">
        <v>249</v>
      </c>
      <c r="G2177" s="29" t="s">
        <v>2048</v>
      </c>
      <c r="H2177" s="29" t="s">
        <v>2069</v>
      </c>
      <c r="I2177" s="31"/>
      <c r="J2177" s="28"/>
    </row>
    <row r="2178" spans="6:10" ht="15.75" x14ac:dyDescent="0.25">
      <c r="F2178" t="s">
        <v>249</v>
      </c>
      <c r="G2178" s="29" t="s">
        <v>2048</v>
      </c>
      <c r="H2178" s="29" t="s">
        <v>2071</v>
      </c>
      <c r="I2178" s="31"/>
      <c r="J2178" s="28"/>
    </row>
    <row r="2179" spans="6:10" ht="15.75" x14ac:dyDescent="0.25">
      <c r="F2179" t="s">
        <v>249</v>
      </c>
      <c r="G2179" s="29" t="s">
        <v>2048</v>
      </c>
      <c r="H2179" s="29" t="s">
        <v>2073</v>
      </c>
      <c r="I2179" s="31"/>
      <c r="J2179" s="28"/>
    </row>
    <row r="2180" spans="6:10" ht="15.75" x14ac:dyDescent="0.25">
      <c r="F2180" t="s">
        <v>249</v>
      </c>
      <c r="G2180" s="29" t="s">
        <v>2048</v>
      </c>
      <c r="H2180" s="29" t="s">
        <v>2075</v>
      </c>
      <c r="I2180" s="31"/>
      <c r="J2180" s="28"/>
    </row>
    <row r="2181" spans="6:10" ht="15.75" x14ac:dyDescent="0.25">
      <c r="F2181" t="s">
        <v>249</v>
      </c>
      <c r="G2181" s="29" t="s">
        <v>2048</v>
      </c>
      <c r="H2181" s="29" t="s">
        <v>2077</v>
      </c>
      <c r="I2181" s="31"/>
      <c r="J2181" s="28"/>
    </row>
    <row r="2182" spans="6:10" ht="15.75" x14ac:dyDescent="0.25">
      <c r="F2182" t="s">
        <v>249</v>
      </c>
      <c r="G2182" s="29" t="s">
        <v>2048</v>
      </c>
      <c r="H2182" s="29" t="s">
        <v>2079</v>
      </c>
      <c r="I2182" s="31"/>
      <c r="J2182" s="28"/>
    </row>
    <row r="2183" spans="6:10" ht="15.75" x14ac:dyDescent="0.25">
      <c r="F2183" t="s">
        <v>249</v>
      </c>
      <c r="G2183" s="29" t="s">
        <v>2048</v>
      </c>
      <c r="H2183" s="29" t="s">
        <v>2082</v>
      </c>
      <c r="I2183" s="31"/>
      <c r="J2183" s="28"/>
    </row>
    <row r="2184" spans="6:10" ht="15.75" x14ac:dyDescent="0.25">
      <c r="F2184" t="s">
        <v>249</v>
      </c>
      <c r="G2184" s="29" t="s">
        <v>2048</v>
      </c>
      <c r="H2184" s="29" t="s">
        <v>2084</v>
      </c>
      <c r="I2184" s="31"/>
      <c r="J2184" s="28"/>
    </row>
    <row r="2185" spans="6:10" ht="15.75" x14ac:dyDescent="0.25">
      <c r="F2185" t="s">
        <v>249</v>
      </c>
      <c r="G2185" s="29" t="s">
        <v>2048</v>
      </c>
      <c r="H2185" s="29" t="s">
        <v>2089</v>
      </c>
      <c r="I2185" s="31"/>
      <c r="J2185" s="28"/>
    </row>
    <row r="2186" spans="6:10" ht="15.75" x14ac:dyDescent="0.25">
      <c r="F2186" t="s">
        <v>249</v>
      </c>
      <c r="G2186" s="29" t="s">
        <v>2048</v>
      </c>
      <c r="H2186" s="29" t="s">
        <v>2119</v>
      </c>
      <c r="I2186" s="31"/>
      <c r="J2186" s="28"/>
    </row>
    <row r="2187" spans="6:10" ht="15.75" x14ac:dyDescent="0.25">
      <c r="F2187" t="s">
        <v>249</v>
      </c>
      <c r="G2187" s="29" t="s">
        <v>2048</v>
      </c>
      <c r="H2187" s="29" t="s">
        <v>2122</v>
      </c>
      <c r="I2187" s="31"/>
      <c r="J2187" s="28"/>
    </row>
    <row r="2188" spans="6:10" ht="15.75" x14ac:dyDescent="0.25">
      <c r="F2188" t="s">
        <v>249</v>
      </c>
      <c r="G2188" s="29" t="s">
        <v>2048</v>
      </c>
      <c r="H2188" s="29" t="s">
        <v>2124</v>
      </c>
      <c r="I2188" s="31"/>
      <c r="J2188" s="28"/>
    </row>
    <row r="2189" spans="6:10" ht="15.75" x14ac:dyDescent="0.25">
      <c r="F2189" t="s">
        <v>249</v>
      </c>
      <c r="G2189" s="29" t="s">
        <v>2048</v>
      </c>
      <c r="H2189" s="29" t="s">
        <v>2129</v>
      </c>
      <c r="I2189" s="31"/>
      <c r="J2189" s="28"/>
    </row>
    <row r="2190" spans="6:10" ht="15.75" x14ac:dyDescent="0.25">
      <c r="F2190" t="s">
        <v>249</v>
      </c>
      <c r="G2190" s="29" t="s">
        <v>2048</v>
      </c>
      <c r="H2190" s="29" t="s">
        <v>2135</v>
      </c>
      <c r="I2190" s="31"/>
      <c r="J2190" s="28"/>
    </row>
    <row r="2191" spans="6:10" ht="15.75" x14ac:dyDescent="0.25">
      <c r="F2191" t="s">
        <v>249</v>
      </c>
      <c r="G2191" s="29" t="s">
        <v>2048</v>
      </c>
      <c r="H2191" s="29" t="s">
        <v>2140</v>
      </c>
      <c r="I2191" s="31"/>
      <c r="J2191" s="28"/>
    </row>
    <row r="2192" spans="6:10" ht="15.75" x14ac:dyDescent="0.25">
      <c r="F2192" t="s">
        <v>249</v>
      </c>
      <c r="G2192" s="29" t="s">
        <v>2049</v>
      </c>
      <c r="H2192" s="29" t="s">
        <v>43</v>
      </c>
      <c r="I2192" s="31"/>
      <c r="J2192" s="28"/>
    </row>
    <row r="2193" spans="6:10" ht="15.75" x14ac:dyDescent="0.25">
      <c r="F2193" t="s">
        <v>249</v>
      </c>
      <c r="G2193" s="29" t="s">
        <v>2049</v>
      </c>
      <c r="H2193" s="29" t="s">
        <v>1953</v>
      </c>
      <c r="I2193" s="31"/>
      <c r="J2193" s="28"/>
    </row>
    <row r="2194" spans="6:10" ht="15.75" x14ac:dyDescent="0.25">
      <c r="F2194" t="s">
        <v>249</v>
      </c>
      <c r="G2194" s="29" t="s">
        <v>2049</v>
      </c>
      <c r="H2194" s="29" t="s">
        <v>1726</v>
      </c>
      <c r="I2194" s="31"/>
      <c r="J2194" s="28"/>
    </row>
    <row r="2195" spans="6:10" ht="15.75" x14ac:dyDescent="0.25">
      <c r="F2195" t="s">
        <v>249</v>
      </c>
      <c r="G2195" s="29" t="s">
        <v>2049</v>
      </c>
      <c r="H2195" s="29" t="s">
        <v>1723</v>
      </c>
      <c r="I2195" s="31"/>
      <c r="J2195" s="28"/>
    </row>
    <row r="2196" spans="6:10" ht="15.75" x14ac:dyDescent="0.25">
      <c r="F2196" t="s">
        <v>249</v>
      </c>
      <c r="G2196" s="29" t="s">
        <v>2049</v>
      </c>
      <c r="H2196" s="29" t="s">
        <v>2087</v>
      </c>
      <c r="I2196" s="31"/>
      <c r="J2196" s="28"/>
    </row>
    <row r="2197" spans="6:10" ht="15.75" x14ac:dyDescent="0.25">
      <c r="F2197" t="s">
        <v>249</v>
      </c>
      <c r="G2197" s="29" t="s">
        <v>2049</v>
      </c>
      <c r="H2197" s="29" t="s">
        <v>1830</v>
      </c>
      <c r="I2197" s="31"/>
      <c r="J2197" s="28"/>
    </row>
    <row r="2198" spans="6:10" ht="15.75" x14ac:dyDescent="0.25">
      <c r="F2198" t="s">
        <v>249</v>
      </c>
      <c r="G2198" s="29" t="s">
        <v>2049</v>
      </c>
      <c r="H2198" s="29" t="s">
        <v>1754</v>
      </c>
      <c r="I2198" s="31"/>
      <c r="J2198" s="28"/>
    </row>
    <row r="2199" spans="6:10" ht="15.75" x14ac:dyDescent="0.25">
      <c r="F2199" t="s">
        <v>249</v>
      </c>
      <c r="G2199" s="29" t="s">
        <v>2049</v>
      </c>
      <c r="H2199" s="29" t="s">
        <v>1901</v>
      </c>
      <c r="I2199" s="31"/>
      <c r="J2199" s="28"/>
    </row>
    <row r="2200" spans="6:10" ht="15.75" x14ac:dyDescent="0.25">
      <c r="F2200" t="s">
        <v>249</v>
      </c>
      <c r="G2200" s="29" t="s">
        <v>2049</v>
      </c>
      <c r="H2200" s="29" t="s">
        <v>2085</v>
      </c>
      <c r="I2200" s="31"/>
      <c r="J2200" s="28"/>
    </row>
    <row r="2201" spans="6:10" ht="15.75" x14ac:dyDescent="0.25">
      <c r="F2201" t="s">
        <v>249</v>
      </c>
      <c r="G2201" s="29" t="s">
        <v>2049</v>
      </c>
      <c r="H2201" s="29" t="s">
        <v>1951</v>
      </c>
      <c r="I2201" s="31"/>
      <c r="J2201" s="28"/>
    </row>
    <row r="2202" spans="6:10" ht="15.75" x14ac:dyDescent="0.25">
      <c r="F2202" t="s">
        <v>249</v>
      </c>
      <c r="G2202" s="29" t="s">
        <v>2049</v>
      </c>
      <c r="H2202" s="29" t="s">
        <v>2056</v>
      </c>
      <c r="I2202" s="31"/>
      <c r="J2202" s="28"/>
    </row>
    <row r="2203" spans="6:10" ht="15.75" x14ac:dyDescent="0.25">
      <c r="F2203" t="s">
        <v>249</v>
      </c>
      <c r="G2203" s="29" t="s">
        <v>2049</v>
      </c>
      <c r="H2203" s="29" t="s">
        <v>2131</v>
      </c>
      <c r="I2203" s="31"/>
      <c r="J2203" s="28"/>
    </row>
    <row r="2204" spans="6:10" ht="15.75" x14ac:dyDescent="0.25">
      <c r="F2204" t="s">
        <v>249</v>
      </c>
      <c r="G2204" s="29" t="s">
        <v>2049</v>
      </c>
      <c r="H2204" s="29" t="s">
        <v>2065</v>
      </c>
      <c r="I2204" s="31"/>
      <c r="J2204" s="28"/>
    </row>
    <row r="2205" spans="6:10" ht="15.75" x14ac:dyDescent="0.25">
      <c r="F2205" t="s">
        <v>249</v>
      </c>
      <c r="G2205" s="29" t="s">
        <v>2049</v>
      </c>
      <c r="H2205" s="29" t="s">
        <v>2090</v>
      </c>
      <c r="I2205" s="31"/>
      <c r="J2205" s="28"/>
    </row>
    <row r="2206" spans="6:10" ht="15.75" x14ac:dyDescent="0.25">
      <c r="F2206" t="s">
        <v>249</v>
      </c>
      <c r="G2206" s="29" t="s">
        <v>2049</v>
      </c>
      <c r="H2206" s="29" t="s">
        <v>1960</v>
      </c>
      <c r="I2206" s="31"/>
      <c r="J2206" s="28"/>
    </row>
    <row r="2207" spans="6:10" ht="15.75" x14ac:dyDescent="0.25">
      <c r="F2207" t="s">
        <v>249</v>
      </c>
      <c r="G2207" s="29" t="s">
        <v>2049</v>
      </c>
      <c r="H2207" s="29" t="s">
        <v>2028</v>
      </c>
      <c r="I2207" s="31"/>
      <c r="J2207" s="28"/>
    </row>
    <row r="2208" spans="6:10" ht="15.75" x14ac:dyDescent="0.25">
      <c r="F2208" t="s">
        <v>249</v>
      </c>
      <c r="G2208" s="29" t="s">
        <v>2049</v>
      </c>
      <c r="H2208" s="29" t="s">
        <v>1963</v>
      </c>
      <c r="I2208" s="31"/>
      <c r="J2208" s="28"/>
    </row>
    <row r="2209" spans="6:10" ht="15.75" x14ac:dyDescent="0.25">
      <c r="F2209" t="s">
        <v>249</v>
      </c>
      <c r="G2209" s="29" t="s">
        <v>2049</v>
      </c>
      <c r="H2209" s="29" t="s">
        <v>1965</v>
      </c>
      <c r="I2209" s="31"/>
      <c r="J2209" s="28"/>
    </row>
    <row r="2210" spans="6:10" ht="15.75" x14ac:dyDescent="0.25">
      <c r="F2210" t="s">
        <v>249</v>
      </c>
      <c r="G2210" s="29" t="s">
        <v>2049</v>
      </c>
      <c r="H2210" s="29" t="s">
        <v>1971</v>
      </c>
      <c r="I2210" s="31"/>
      <c r="J2210" s="28"/>
    </row>
    <row r="2211" spans="6:10" ht="15.75" x14ac:dyDescent="0.25">
      <c r="F2211" t="s">
        <v>249</v>
      </c>
      <c r="G2211" s="29" t="s">
        <v>2049</v>
      </c>
      <c r="H2211" s="29" t="s">
        <v>1975</v>
      </c>
      <c r="I2211" s="31"/>
      <c r="J2211" s="28"/>
    </row>
    <row r="2212" spans="6:10" ht="15.75" x14ac:dyDescent="0.25">
      <c r="F2212" t="s">
        <v>249</v>
      </c>
      <c r="G2212" s="29" t="s">
        <v>2049</v>
      </c>
      <c r="H2212" s="29" t="s">
        <v>2113</v>
      </c>
      <c r="I2212" s="31"/>
      <c r="J2212" s="28"/>
    </row>
    <row r="2213" spans="6:10" ht="15.75" x14ac:dyDescent="0.25">
      <c r="F2213" t="s">
        <v>249</v>
      </c>
      <c r="G2213" s="29" t="s">
        <v>2049</v>
      </c>
      <c r="H2213" s="29" t="s">
        <v>1980</v>
      </c>
      <c r="I2213" s="31"/>
      <c r="J2213" s="28"/>
    </row>
    <row r="2214" spans="6:10" ht="15.75" x14ac:dyDescent="0.25">
      <c r="F2214" t="s">
        <v>249</v>
      </c>
      <c r="G2214" s="29" t="s">
        <v>2049</v>
      </c>
      <c r="H2214" s="29" t="s">
        <v>1982</v>
      </c>
      <c r="I2214" s="31"/>
      <c r="J2214" s="28"/>
    </row>
    <row r="2215" spans="6:10" ht="15.75" x14ac:dyDescent="0.25">
      <c r="F2215" t="s">
        <v>249</v>
      </c>
      <c r="G2215" s="29" t="s">
        <v>2049</v>
      </c>
      <c r="H2215" s="29" t="s">
        <v>1987</v>
      </c>
      <c r="I2215" s="31"/>
      <c r="J2215" s="28"/>
    </row>
    <row r="2216" spans="6:10" ht="15.75" x14ac:dyDescent="0.25">
      <c r="F2216" t="s">
        <v>249</v>
      </c>
      <c r="G2216" s="29" t="s">
        <v>2049</v>
      </c>
      <c r="H2216" s="29" t="s">
        <v>1990</v>
      </c>
      <c r="I2216" s="31"/>
      <c r="J2216" s="28"/>
    </row>
    <row r="2217" spans="6:10" ht="15.75" x14ac:dyDescent="0.25">
      <c r="F2217" t="s">
        <v>249</v>
      </c>
      <c r="G2217" s="29" t="s">
        <v>2049</v>
      </c>
      <c r="H2217" s="29" t="s">
        <v>2115</v>
      </c>
      <c r="I2217" s="31"/>
      <c r="J2217" s="28"/>
    </row>
    <row r="2218" spans="6:10" ht="15.75" x14ac:dyDescent="0.25">
      <c r="F2218" t="s">
        <v>249</v>
      </c>
      <c r="G2218" s="29" t="s">
        <v>2049</v>
      </c>
      <c r="H2218" s="29" t="s">
        <v>1992</v>
      </c>
      <c r="I2218" s="31"/>
      <c r="J2218" s="28"/>
    </row>
    <row r="2219" spans="6:10" ht="15.75" x14ac:dyDescent="0.25">
      <c r="F2219" t="s">
        <v>249</v>
      </c>
      <c r="G2219" s="29" t="s">
        <v>2049</v>
      </c>
      <c r="H2219" s="29" t="s">
        <v>1997</v>
      </c>
      <c r="I2219" s="31"/>
      <c r="J2219" s="28"/>
    </row>
    <row r="2220" spans="6:10" ht="15.75" x14ac:dyDescent="0.25">
      <c r="F2220" t="s">
        <v>249</v>
      </c>
      <c r="G2220" s="29" t="s">
        <v>2049</v>
      </c>
      <c r="H2220" s="29" t="s">
        <v>2000</v>
      </c>
      <c r="I2220" s="31"/>
      <c r="J2220" s="28"/>
    </row>
    <row r="2221" spans="6:10" ht="15.75" x14ac:dyDescent="0.25">
      <c r="F2221" t="s">
        <v>249</v>
      </c>
      <c r="G2221" s="29" t="s">
        <v>2049</v>
      </c>
      <c r="H2221" s="29" t="s">
        <v>2002</v>
      </c>
      <c r="I2221" s="31"/>
      <c r="J2221" s="28"/>
    </row>
    <row r="2222" spans="6:10" ht="15.75" x14ac:dyDescent="0.25">
      <c r="F2222" t="s">
        <v>249</v>
      </c>
      <c r="G2222" s="29" t="s">
        <v>2049</v>
      </c>
      <c r="H2222" s="29" t="s">
        <v>2004</v>
      </c>
      <c r="I2222" s="31"/>
      <c r="J2222" s="28"/>
    </row>
    <row r="2223" spans="6:10" ht="15.75" x14ac:dyDescent="0.25">
      <c r="F2223" t="s">
        <v>249</v>
      </c>
      <c r="G2223" s="29" t="s">
        <v>2049</v>
      </c>
      <c r="H2223" s="29" t="s">
        <v>2006</v>
      </c>
      <c r="I2223" s="31"/>
      <c r="J2223" s="28"/>
    </row>
    <row r="2224" spans="6:10" ht="15.75" x14ac:dyDescent="0.25">
      <c r="F2224" t="s">
        <v>249</v>
      </c>
      <c r="G2224" s="29" t="s">
        <v>2049</v>
      </c>
      <c r="H2224" s="29" t="s">
        <v>2133</v>
      </c>
      <c r="I2224" s="31"/>
      <c r="J2224" s="28"/>
    </row>
    <row r="2225" spans="6:10" ht="15.75" x14ac:dyDescent="0.25">
      <c r="F2225" t="s">
        <v>249</v>
      </c>
      <c r="G2225" s="29" t="s">
        <v>2049</v>
      </c>
      <c r="H2225" s="29" t="s">
        <v>2137</v>
      </c>
      <c r="I2225" s="31"/>
      <c r="J2225" s="28"/>
    </row>
    <row r="2226" spans="6:10" ht="15.75" x14ac:dyDescent="0.25">
      <c r="F2226" t="s">
        <v>249</v>
      </c>
      <c r="G2226" s="29" t="s">
        <v>2049</v>
      </c>
      <c r="H2226" s="29" t="s">
        <v>2015</v>
      </c>
      <c r="I2226" s="31"/>
      <c r="J2226" s="28"/>
    </row>
    <row r="2227" spans="6:10" ht="15.75" x14ac:dyDescent="0.25">
      <c r="F2227" t="s">
        <v>249</v>
      </c>
      <c r="G2227" s="29" t="s">
        <v>2049</v>
      </c>
      <c r="H2227" s="29" t="s">
        <v>2017</v>
      </c>
      <c r="I2227" s="31"/>
      <c r="J2227" s="28"/>
    </row>
    <row r="2228" spans="6:10" ht="15.75" x14ac:dyDescent="0.25">
      <c r="F2228" t="s">
        <v>249</v>
      </c>
      <c r="G2228" s="29" t="s">
        <v>2049</v>
      </c>
      <c r="H2228" s="29" t="s">
        <v>2019</v>
      </c>
      <c r="I2228" s="31"/>
      <c r="J2228" s="28"/>
    </row>
    <row r="2229" spans="6:10" ht="15.75" x14ac:dyDescent="0.25">
      <c r="F2229" t="s">
        <v>249</v>
      </c>
      <c r="G2229" s="29" t="s">
        <v>2049</v>
      </c>
      <c r="H2229" s="29" t="s">
        <v>2021</v>
      </c>
      <c r="I2229" s="31"/>
      <c r="J2229" s="28"/>
    </row>
    <row r="2230" spans="6:10" ht="15.75" x14ac:dyDescent="0.25">
      <c r="F2230" t="s">
        <v>249</v>
      </c>
      <c r="G2230" s="29" t="s">
        <v>2049</v>
      </c>
      <c r="H2230" s="29" t="s">
        <v>2030</v>
      </c>
      <c r="I2230" s="31"/>
      <c r="J2230" s="28"/>
    </row>
    <row r="2231" spans="6:10" ht="15.75" x14ac:dyDescent="0.25">
      <c r="F2231" t="s">
        <v>249</v>
      </c>
      <c r="G2231" s="29" t="s">
        <v>2049</v>
      </c>
      <c r="H2231" s="29" t="s">
        <v>2032</v>
      </c>
      <c r="I2231" s="31"/>
      <c r="J2231" s="28"/>
    </row>
    <row r="2232" spans="6:10" ht="15.75" x14ac:dyDescent="0.25">
      <c r="F2232" t="s">
        <v>249</v>
      </c>
      <c r="G2232" s="29" t="s">
        <v>2049</v>
      </c>
      <c r="H2232" s="29" t="s">
        <v>2034</v>
      </c>
      <c r="I2232" s="31"/>
      <c r="J2232" s="28"/>
    </row>
    <row r="2233" spans="6:10" ht="15.75" x14ac:dyDescent="0.25">
      <c r="F2233" t="s">
        <v>249</v>
      </c>
      <c r="G2233" s="29" t="s">
        <v>2049</v>
      </c>
      <c r="H2233" s="29" t="s">
        <v>2036</v>
      </c>
      <c r="I2233" s="31"/>
      <c r="J2233" s="28"/>
    </row>
    <row r="2234" spans="6:10" ht="15.75" x14ac:dyDescent="0.25">
      <c r="F2234" t="s">
        <v>249</v>
      </c>
      <c r="G2234" s="29" t="s">
        <v>2049</v>
      </c>
      <c r="H2234" s="29" t="s">
        <v>2038</v>
      </c>
      <c r="I2234" s="31"/>
      <c r="J2234" s="28"/>
    </row>
    <row r="2235" spans="6:10" ht="15.75" x14ac:dyDescent="0.25">
      <c r="F2235" t="s">
        <v>249</v>
      </c>
      <c r="G2235" s="29" t="s">
        <v>2049</v>
      </c>
      <c r="H2235" s="29" t="s">
        <v>2040</v>
      </c>
      <c r="I2235" s="31"/>
      <c r="J2235" s="28"/>
    </row>
    <row r="2236" spans="6:10" ht="15.75" x14ac:dyDescent="0.25">
      <c r="F2236" t="s">
        <v>249</v>
      </c>
      <c r="G2236" s="29" t="s">
        <v>2049</v>
      </c>
      <c r="H2236" s="29" t="s">
        <v>2043</v>
      </c>
      <c r="I2236" s="31"/>
      <c r="J2236" s="28"/>
    </row>
    <row r="2237" spans="6:10" ht="15.75" x14ac:dyDescent="0.25">
      <c r="F2237" t="s">
        <v>249</v>
      </c>
      <c r="G2237" s="29" t="s">
        <v>2049</v>
      </c>
      <c r="H2237" s="29" t="s">
        <v>2059</v>
      </c>
      <c r="I2237" s="31"/>
      <c r="J2237" s="28"/>
    </row>
    <row r="2238" spans="6:10" ht="15.75" x14ac:dyDescent="0.25">
      <c r="F2238" t="s">
        <v>249</v>
      </c>
      <c r="G2238" s="29" t="s">
        <v>2049</v>
      </c>
      <c r="H2238" s="29" t="s">
        <v>2061</v>
      </c>
      <c r="I2238" s="31"/>
      <c r="J2238" s="28"/>
    </row>
    <row r="2239" spans="6:10" ht="15.75" x14ac:dyDescent="0.25">
      <c r="F2239" t="s">
        <v>249</v>
      </c>
      <c r="G2239" s="29" t="s">
        <v>2049</v>
      </c>
      <c r="H2239" s="29" t="s">
        <v>2063</v>
      </c>
      <c r="I2239" s="31"/>
      <c r="J2239" s="28"/>
    </row>
    <row r="2240" spans="6:10" ht="15.75" x14ac:dyDescent="0.25">
      <c r="F2240" t="s">
        <v>249</v>
      </c>
      <c r="G2240" s="29" t="s">
        <v>2049</v>
      </c>
      <c r="H2240" s="29" t="s">
        <v>2067</v>
      </c>
      <c r="I2240" s="31"/>
      <c r="J2240" s="28"/>
    </row>
    <row r="2241" spans="6:10" ht="15.75" x14ac:dyDescent="0.25">
      <c r="F2241" t="s">
        <v>249</v>
      </c>
      <c r="G2241" s="29" t="s">
        <v>2049</v>
      </c>
      <c r="H2241" s="29" t="s">
        <v>2069</v>
      </c>
      <c r="I2241" s="31"/>
      <c r="J2241" s="28"/>
    </row>
    <row r="2242" spans="6:10" ht="15.75" x14ac:dyDescent="0.25">
      <c r="F2242" t="s">
        <v>249</v>
      </c>
      <c r="G2242" s="29" t="s">
        <v>2049</v>
      </c>
      <c r="H2242" s="29" t="s">
        <v>2071</v>
      </c>
      <c r="I2242" s="31"/>
      <c r="J2242" s="28"/>
    </row>
    <row r="2243" spans="6:10" ht="15.75" x14ac:dyDescent="0.25">
      <c r="F2243" t="s">
        <v>249</v>
      </c>
      <c r="G2243" s="29" t="s">
        <v>2049</v>
      </c>
      <c r="H2243" s="29" t="s">
        <v>2073</v>
      </c>
      <c r="I2243" s="31"/>
      <c r="J2243" s="28"/>
    </row>
    <row r="2244" spans="6:10" ht="15.75" x14ac:dyDescent="0.25">
      <c r="F2244" t="s">
        <v>249</v>
      </c>
      <c r="G2244" s="29" t="s">
        <v>2049</v>
      </c>
      <c r="H2244" s="29" t="s">
        <v>2075</v>
      </c>
      <c r="I2244" s="31"/>
      <c r="J2244" s="28"/>
    </row>
    <row r="2245" spans="6:10" ht="15.75" x14ac:dyDescent="0.25">
      <c r="F2245" t="s">
        <v>249</v>
      </c>
      <c r="G2245" s="29" t="s">
        <v>2049</v>
      </c>
      <c r="H2245" s="29" t="s">
        <v>2077</v>
      </c>
      <c r="I2245" s="31"/>
      <c r="J2245" s="28"/>
    </row>
    <row r="2246" spans="6:10" ht="15.75" x14ac:dyDescent="0.25">
      <c r="F2246" t="s">
        <v>249</v>
      </c>
      <c r="G2246" s="29" t="s">
        <v>2049</v>
      </c>
      <c r="H2246" s="29" t="s">
        <v>2079</v>
      </c>
      <c r="I2246" s="31"/>
      <c r="J2246" s="28"/>
    </row>
    <row r="2247" spans="6:10" ht="15.75" x14ac:dyDescent="0.25">
      <c r="F2247" t="s">
        <v>249</v>
      </c>
      <c r="G2247" s="29" t="s">
        <v>2049</v>
      </c>
      <c r="H2247" s="29" t="s">
        <v>2082</v>
      </c>
      <c r="I2247" s="31"/>
      <c r="J2247" s="28"/>
    </row>
    <row r="2248" spans="6:10" ht="15.75" x14ac:dyDescent="0.25">
      <c r="F2248" t="s">
        <v>249</v>
      </c>
      <c r="G2248" s="29" t="s">
        <v>2049</v>
      </c>
      <c r="H2248" s="29" t="s">
        <v>2084</v>
      </c>
      <c r="I2248" s="31"/>
      <c r="J2248" s="28"/>
    </row>
    <row r="2249" spans="6:10" ht="15.75" x14ac:dyDescent="0.25">
      <c r="F2249" t="s">
        <v>249</v>
      </c>
      <c r="G2249" s="29" t="s">
        <v>2049</v>
      </c>
      <c r="H2249" s="29" t="s">
        <v>2089</v>
      </c>
      <c r="I2249" s="31"/>
      <c r="J2249" s="28"/>
    </row>
    <row r="2250" spans="6:10" ht="15.75" x14ac:dyDescent="0.25">
      <c r="F2250" t="s">
        <v>249</v>
      </c>
      <c r="G2250" s="29" t="s">
        <v>2049</v>
      </c>
      <c r="H2250" s="29" t="s">
        <v>2119</v>
      </c>
      <c r="I2250" s="31"/>
      <c r="J2250" s="28"/>
    </row>
    <row r="2251" spans="6:10" ht="15.75" x14ac:dyDescent="0.25">
      <c r="F2251" t="s">
        <v>249</v>
      </c>
      <c r="G2251" s="29" t="s">
        <v>2049</v>
      </c>
      <c r="H2251" s="29" t="s">
        <v>2122</v>
      </c>
      <c r="I2251" s="31"/>
      <c r="J2251" s="28"/>
    </row>
    <row r="2252" spans="6:10" ht="15.75" x14ac:dyDescent="0.25">
      <c r="F2252" t="s">
        <v>249</v>
      </c>
      <c r="G2252" s="29" t="s">
        <v>2049</v>
      </c>
      <c r="H2252" s="29" t="s">
        <v>2124</v>
      </c>
      <c r="I2252" s="31"/>
      <c r="J2252" s="28"/>
    </row>
    <row r="2253" spans="6:10" ht="15.75" x14ac:dyDescent="0.25">
      <c r="F2253" t="s">
        <v>249</v>
      </c>
      <c r="G2253" s="29" t="s">
        <v>2049</v>
      </c>
      <c r="H2253" s="29" t="s">
        <v>2129</v>
      </c>
      <c r="I2253" s="31"/>
      <c r="J2253" s="28"/>
    </row>
    <row r="2254" spans="6:10" ht="15.75" x14ac:dyDescent="0.25">
      <c r="F2254" t="s">
        <v>249</v>
      </c>
      <c r="G2254" s="29" t="s">
        <v>2049</v>
      </c>
      <c r="H2254" s="29" t="s">
        <v>2135</v>
      </c>
      <c r="I2254" s="31"/>
      <c r="J2254" s="28"/>
    </row>
    <row r="2255" spans="6:10" ht="15.75" x14ac:dyDescent="0.25">
      <c r="F2255" t="s">
        <v>249</v>
      </c>
      <c r="G2255" s="29" t="s">
        <v>2049</v>
      </c>
      <c r="H2255" s="29" t="s">
        <v>2140</v>
      </c>
      <c r="I2255" s="31"/>
      <c r="J2255" s="28"/>
    </row>
    <row r="2256" spans="6:10" ht="15.75" x14ac:dyDescent="0.25">
      <c r="F2256" t="s">
        <v>249</v>
      </c>
      <c r="G2256" s="29" t="s">
        <v>2050</v>
      </c>
      <c r="H2256" s="29" t="s">
        <v>43</v>
      </c>
      <c r="I2256" s="31"/>
      <c r="J2256" s="28"/>
    </row>
    <row r="2257" spans="6:10" ht="15.75" x14ac:dyDescent="0.25">
      <c r="F2257" t="s">
        <v>249</v>
      </c>
      <c r="G2257" s="29" t="s">
        <v>2050</v>
      </c>
      <c r="H2257" s="29" t="s">
        <v>1953</v>
      </c>
      <c r="I2257" s="31"/>
      <c r="J2257" s="28"/>
    </row>
    <row r="2258" spans="6:10" ht="15.75" x14ac:dyDescent="0.25">
      <c r="F2258" t="s">
        <v>249</v>
      </c>
      <c r="G2258" s="29" t="s">
        <v>2050</v>
      </c>
      <c r="H2258" s="29" t="s">
        <v>1726</v>
      </c>
      <c r="I2258" s="31"/>
      <c r="J2258" s="28"/>
    </row>
    <row r="2259" spans="6:10" ht="15.75" x14ac:dyDescent="0.25">
      <c r="F2259" t="s">
        <v>249</v>
      </c>
      <c r="G2259" s="29" t="s">
        <v>2050</v>
      </c>
      <c r="H2259" s="29" t="s">
        <v>1723</v>
      </c>
      <c r="I2259" s="31"/>
      <c r="J2259" s="28"/>
    </row>
    <row r="2260" spans="6:10" ht="15.75" x14ac:dyDescent="0.25">
      <c r="F2260" t="s">
        <v>249</v>
      </c>
      <c r="G2260" s="29" t="s">
        <v>2050</v>
      </c>
      <c r="H2260" s="29" t="s">
        <v>2087</v>
      </c>
      <c r="I2260" s="31"/>
      <c r="J2260" s="28"/>
    </row>
    <row r="2261" spans="6:10" ht="15.75" x14ac:dyDescent="0.25">
      <c r="F2261" t="s">
        <v>249</v>
      </c>
      <c r="G2261" s="29" t="s">
        <v>2050</v>
      </c>
      <c r="H2261" s="29" t="s">
        <v>1830</v>
      </c>
      <c r="I2261" s="31"/>
      <c r="J2261" s="28"/>
    </row>
    <row r="2262" spans="6:10" ht="15.75" x14ac:dyDescent="0.25">
      <c r="F2262" t="s">
        <v>249</v>
      </c>
      <c r="G2262" s="29" t="s">
        <v>2050</v>
      </c>
      <c r="H2262" s="29" t="s">
        <v>1754</v>
      </c>
      <c r="I2262" s="31"/>
      <c r="J2262" s="28"/>
    </row>
    <row r="2263" spans="6:10" ht="15.75" x14ac:dyDescent="0.25">
      <c r="F2263" t="s">
        <v>249</v>
      </c>
      <c r="G2263" s="29" t="s">
        <v>2050</v>
      </c>
      <c r="H2263" s="29" t="s">
        <v>1901</v>
      </c>
      <c r="I2263" s="31"/>
      <c r="J2263" s="28"/>
    </row>
    <row r="2264" spans="6:10" ht="15.75" x14ac:dyDescent="0.25">
      <c r="F2264" t="s">
        <v>249</v>
      </c>
      <c r="G2264" s="29" t="s">
        <v>2050</v>
      </c>
      <c r="H2264" s="29" t="s">
        <v>2085</v>
      </c>
      <c r="I2264" s="31"/>
      <c r="J2264" s="28"/>
    </row>
    <row r="2265" spans="6:10" ht="15.75" x14ac:dyDescent="0.25">
      <c r="F2265" t="s">
        <v>249</v>
      </c>
      <c r="G2265" s="29" t="s">
        <v>2050</v>
      </c>
      <c r="H2265" s="29" t="s">
        <v>1951</v>
      </c>
      <c r="I2265" s="31"/>
      <c r="J2265" s="28"/>
    </row>
    <row r="2266" spans="6:10" ht="15.75" x14ac:dyDescent="0.25">
      <c r="F2266" t="s">
        <v>249</v>
      </c>
      <c r="G2266" s="29" t="s">
        <v>2050</v>
      </c>
      <c r="H2266" s="29" t="s">
        <v>2056</v>
      </c>
      <c r="I2266" s="31"/>
      <c r="J2266" s="28"/>
    </row>
    <row r="2267" spans="6:10" ht="15.75" x14ac:dyDescent="0.25">
      <c r="F2267" t="s">
        <v>249</v>
      </c>
      <c r="G2267" s="29" t="s">
        <v>2050</v>
      </c>
      <c r="H2267" s="29" t="s">
        <v>2131</v>
      </c>
      <c r="I2267" s="31"/>
      <c r="J2267" s="28"/>
    </row>
    <row r="2268" spans="6:10" ht="15.75" x14ac:dyDescent="0.25">
      <c r="F2268" t="s">
        <v>249</v>
      </c>
      <c r="G2268" s="29" t="s">
        <v>2050</v>
      </c>
      <c r="H2268" s="29" t="s">
        <v>2065</v>
      </c>
      <c r="I2268" s="31"/>
      <c r="J2268" s="28"/>
    </row>
    <row r="2269" spans="6:10" ht="15.75" x14ac:dyDescent="0.25">
      <c r="F2269" t="s">
        <v>249</v>
      </c>
      <c r="G2269" s="29" t="s">
        <v>2050</v>
      </c>
      <c r="H2269" s="29" t="s">
        <v>2090</v>
      </c>
      <c r="I2269" s="31"/>
      <c r="J2269" s="28"/>
    </row>
    <row r="2270" spans="6:10" ht="15.75" x14ac:dyDescent="0.25">
      <c r="F2270" t="s">
        <v>249</v>
      </c>
      <c r="G2270" s="29" t="s">
        <v>2050</v>
      </c>
      <c r="H2270" s="29" t="s">
        <v>1960</v>
      </c>
      <c r="I2270" s="31"/>
      <c r="J2270" s="28"/>
    </row>
    <row r="2271" spans="6:10" ht="15.75" x14ac:dyDescent="0.25">
      <c r="F2271" t="s">
        <v>249</v>
      </c>
      <c r="G2271" s="29" t="s">
        <v>2050</v>
      </c>
      <c r="H2271" s="29" t="s">
        <v>2028</v>
      </c>
      <c r="I2271" s="31"/>
      <c r="J2271" s="28"/>
    </row>
    <row r="2272" spans="6:10" ht="15.75" x14ac:dyDescent="0.25">
      <c r="F2272" t="s">
        <v>249</v>
      </c>
      <c r="G2272" s="29" t="s">
        <v>2050</v>
      </c>
      <c r="H2272" s="29" t="s">
        <v>1963</v>
      </c>
      <c r="I2272" s="31"/>
      <c r="J2272" s="28"/>
    </row>
    <row r="2273" spans="6:10" ht="15.75" x14ac:dyDescent="0.25">
      <c r="F2273" t="s">
        <v>249</v>
      </c>
      <c r="G2273" s="29" t="s">
        <v>2050</v>
      </c>
      <c r="H2273" s="29" t="s">
        <v>1965</v>
      </c>
      <c r="I2273" s="31"/>
      <c r="J2273" s="28"/>
    </row>
    <row r="2274" spans="6:10" ht="15.75" x14ac:dyDescent="0.25">
      <c r="F2274" t="s">
        <v>249</v>
      </c>
      <c r="G2274" s="29" t="s">
        <v>2050</v>
      </c>
      <c r="H2274" s="29" t="s">
        <v>1971</v>
      </c>
      <c r="I2274" s="31"/>
      <c r="J2274" s="28"/>
    </row>
    <row r="2275" spans="6:10" ht="15.75" x14ac:dyDescent="0.25">
      <c r="F2275" t="s">
        <v>249</v>
      </c>
      <c r="G2275" s="29" t="s">
        <v>2050</v>
      </c>
      <c r="H2275" s="29" t="s">
        <v>1975</v>
      </c>
      <c r="I2275" s="31"/>
      <c r="J2275" s="28"/>
    </row>
    <row r="2276" spans="6:10" ht="15.75" x14ac:dyDescent="0.25">
      <c r="F2276" t="s">
        <v>249</v>
      </c>
      <c r="G2276" s="29" t="s">
        <v>2050</v>
      </c>
      <c r="H2276" s="29" t="s">
        <v>2113</v>
      </c>
      <c r="I2276" s="31"/>
      <c r="J2276" s="28"/>
    </row>
    <row r="2277" spans="6:10" ht="15.75" x14ac:dyDescent="0.25">
      <c r="F2277" t="s">
        <v>249</v>
      </c>
      <c r="G2277" s="29" t="s">
        <v>2050</v>
      </c>
      <c r="H2277" s="29" t="s">
        <v>1980</v>
      </c>
      <c r="I2277" s="31"/>
      <c r="J2277" s="28"/>
    </row>
    <row r="2278" spans="6:10" ht="15.75" x14ac:dyDescent="0.25">
      <c r="F2278" t="s">
        <v>249</v>
      </c>
      <c r="G2278" s="29" t="s">
        <v>2050</v>
      </c>
      <c r="H2278" s="29" t="s">
        <v>1982</v>
      </c>
      <c r="I2278" s="31"/>
      <c r="J2278" s="28"/>
    </row>
    <row r="2279" spans="6:10" ht="15.75" x14ac:dyDescent="0.25">
      <c r="F2279" t="s">
        <v>249</v>
      </c>
      <c r="G2279" s="29" t="s">
        <v>2050</v>
      </c>
      <c r="H2279" s="29" t="s">
        <v>1987</v>
      </c>
      <c r="I2279" s="31"/>
      <c r="J2279" s="28"/>
    </row>
    <row r="2280" spans="6:10" ht="15.75" x14ac:dyDescent="0.25">
      <c r="F2280" t="s">
        <v>249</v>
      </c>
      <c r="G2280" s="29" t="s">
        <v>2050</v>
      </c>
      <c r="H2280" s="29" t="s">
        <v>1990</v>
      </c>
      <c r="I2280" s="31"/>
      <c r="J2280" s="28"/>
    </row>
    <row r="2281" spans="6:10" ht="15.75" x14ac:dyDescent="0.25">
      <c r="F2281" t="s">
        <v>249</v>
      </c>
      <c r="G2281" s="29" t="s">
        <v>2050</v>
      </c>
      <c r="H2281" s="29" t="s">
        <v>2115</v>
      </c>
      <c r="I2281" s="31"/>
      <c r="J2281" s="28"/>
    </row>
    <row r="2282" spans="6:10" ht="15.75" x14ac:dyDescent="0.25">
      <c r="F2282" t="s">
        <v>249</v>
      </c>
      <c r="G2282" s="29" t="s">
        <v>2050</v>
      </c>
      <c r="H2282" s="29" t="s">
        <v>1992</v>
      </c>
      <c r="I2282" s="31"/>
      <c r="J2282" s="28"/>
    </row>
    <row r="2283" spans="6:10" ht="15.75" x14ac:dyDescent="0.25">
      <c r="F2283" t="s">
        <v>249</v>
      </c>
      <c r="G2283" s="29" t="s">
        <v>2050</v>
      </c>
      <c r="H2283" s="29" t="s">
        <v>1997</v>
      </c>
      <c r="I2283" s="31"/>
      <c r="J2283" s="28"/>
    </row>
    <row r="2284" spans="6:10" ht="15.75" x14ac:dyDescent="0.25">
      <c r="F2284" t="s">
        <v>249</v>
      </c>
      <c r="G2284" s="29" t="s">
        <v>2050</v>
      </c>
      <c r="H2284" s="29" t="s">
        <v>2000</v>
      </c>
      <c r="I2284" s="31"/>
      <c r="J2284" s="28"/>
    </row>
    <row r="2285" spans="6:10" ht="15.75" x14ac:dyDescent="0.25">
      <c r="F2285" t="s">
        <v>249</v>
      </c>
      <c r="G2285" s="29" t="s">
        <v>2050</v>
      </c>
      <c r="H2285" s="29" t="s">
        <v>2002</v>
      </c>
      <c r="I2285" s="31"/>
      <c r="J2285" s="28"/>
    </row>
    <row r="2286" spans="6:10" ht="15.75" x14ac:dyDescent="0.25">
      <c r="F2286" t="s">
        <v>249</v>
      </c>
      <c r="G2286" s="29" t="s">
        <v>2050</v>
      </c>
      <c r="H2286" s="29" t="s">
        <v>2004</v>
      </c>
      <c r="I2286" s="31"/>
      <c r="J2286" s="28"/>
    </row>
    <row r="2287" spans="6:10" ht="15.75" x14ac:dyDescent="0.25">
      <c r="F2287" t="s">
        <v>249</v>
      </c>
      <c r="G2287" s="29" t="s">
        <v>2050</v>
      </c>
      <c r="H2287" s="29" t="s">
        <v>2006</v>
      </c>
      <c r="I2287" s="31"/>
      <c r="J2287" s="28"/>
    </row>
    <row r="2288" spans="6:10" ht="15.75" x14ac:dyDescent="0.25">
      <c r="F2288" t="s">
        <v>249</v>
      </c>
      <c r="G2288" s="29" t="s">
        <v>2050</v>
      </c>
      <c r="H2288" s="29" t="s">
        <v>2133</v>
      </c>
      <c r="I2288" s="31"/>
      <c r="J2288" s="28"/>
    </row>
    <row r="2289" spans="6:10" ht="15.75" x14ac:dyDescent="0.25">
      <c r="F2289" t="s">
        <v>249</v>
      </c>
      <c r="G2289" s="29" t="s">
        <v>2050</v>
      </c>
      <c r="H2289" s="29" t="s">
        <v>2137</v>
      </c>
      <c r="I2289" s="31"/>
      <c r="J2289" s="28"/>
    </row>
    <row r="2290" spans="6:10" ht="15.75" x14ac:dyDescent="0.25">
      <c r="F2290" t="s">
        <v>249</v>
      </c>
      <c r="G2290" s="29" t="s">
        <v>2050</v>
      </c>
      <c r="H2290" s="29" t="s">
        <v>2015</v>
      </c>
      <c r="I2290" s="31"/>
      <c r="J2290" s="28"/>
    </row>
    <row r="2291" spans="6:10" ht="15.75" x14ac:dyDescent="0.25">
      <c r="F2291" t="s">
        <v>249</v>
      </c>
      <c r="G2291" s="29" t="s">
        <v>2050</v>
      </c>
      <c r="H2291" s="29" t="s">
        <v>2017</v>
      </c>
      <c r="I2291" s="31"/>
      <c r="J2291" s="28"/>
    </row>
    <row r="2292" spans="6:10" ht="15.75" x14ac:dyDescent="0.25">
      <c r="F2292" t="s">
        <v>249</v>
      </c>
      <c r="G2292" s="29" t="s">
        <v>2050</v>
      </c>
      <c r="H2292" s="29" t="s">
        <v>2019</v>
      </c>
      <c r="I2292" s="31"/>
      <c r="J2292" s="28"/>
    </row>
    <row r="2293" spans="6:10" ht="15.75" x14ac:dyDescent="0.25">
      <c r="F2293" t="s">
        <v>249</v>
      </c>
      <c r="G2293" s="29" t="s">
        <v>2050</v>
      </c>
      <c r="H2293" s="29" t="s">
        <v>2021</v>
      </c>
      <c r="I2293" s="31"/>
      <c r="J2293" s="28"/>
    </row>
    <row r="2294" spans="6:10" ht="15.75" x14ac:dyDescent="0.25">
      <c r="F2294" t="s">
        <v>249</v>
      </c>
      <c r="G2294" s="29" t="s">
        <v>2050</v>
      </c>
      <c r="H2294" s="29" t="s">
        <v>2030</v>
      </c>
      <c r="I2294" s="31"/>
      <c r="J2294" s="28"/>
    </row>
    <row r="2295" spans="6:10" ht="15.75" x14ac:dyDescent="0.25">
      <c r="F2295" t="s">
        <v>249</v>
      </c>
      <c r="G2295" s="29" t="s">
        <v>2050</v>
      </c>
      <c r="H2295" s="29" t="s">
        <v>2032</v>
      </c>
      <c r="I2295" s="31"/>
      <c r="J2295" s="28"/>
    </row>
    <row r="2296" spans="6:10" ht="15.75" x14ac:dyDescent="0.25">
      <c r="F2296" t="s">
        <v>249</v>
      </c>
      <c r="G2296" s="29" t="s">
        <v>2050</v>
      </c>
      <c r="H2296" s="29" t="s">
        <v>2034</v>
      </c>
      <c r="I2296" s="31"/>
      <c r="J2296" s="28"/>
    </row>
    <row r="2297" spans="6:10" ht="15.75" x14ac:dyDescent="0.25">
      <c r="F2297" t="s">
        <v>249</v>
      </c>
      <c r="G2297" s="29" t="s">
        <v>2050</v>
      </c>
      <c r="H2297" s="29" t="s">
        <v>2036</v>
      </c>
      <c r="I2297" s="31"/>
      <c r="J2297" s="28"/>
    </row>
    <row r="2298" spans="6:10" ht="15.75" x14ac:dyDescent="0.25">
      <c r="F2298" t="s">
        <v>249</v>
      </c>
      <c r="G2298" s="29" t="s">
        <v>2050</v>
      </c>
      <c r="H2298" s="29" t="s">
        <v>2038</v>
      </c>
      <c r="I2298" s="31"/>
      <c r="J2298" s="28"/>
    </row>
    <row r="2299" spans="6:10" ht="15.75" x14ac:dyDescent="0.25">
      <c r="F2299" t="s">
        <v>249</v>
      </c>
      <c r="G2299" s="29" t="s">
        <v>2050</v>
      </c>
      <c r="H2299" s="29" t="s">
        <v>2040</v>
      </c>
      <c r="I2299" s="31"/>
      <c r="J2299" s="28"/>
    </row>
    <row r="2300" spans="6:10" ht="15.75" x14ac:dyDescent="0.25">
      <c r="F2300" t="s">
        <v>249</v>
      </c>
      <c r="G2300" s="29" t="s">
        <v>2050</v>
      </c>
      <c r="H2300" s="29" t="s">
        <v>2043</v>
      </c>
      <c r="I2300" s="31"/>
      <c r="J2300" s="28"/>
    </row>
    <row r="2301" spans="6:10" ht="15.75" x14ac:dyDescent="0.25">
      <c r="F2301" t="s">
        <v>249</v>
      </c>
      <c r="G2301" s="29" t="s">
        <v>2050</v>
      </c>
      <c r="H2301" s="29" t="s">
        <v>2059</v>
      </c>
      <c r="I2301" s="31"/>
      <c r="J2301" s="28"/>
    </row>
    <row r="2302" spans="6:10" ht="15.75" x14ac:dyDescent="0.25">
      <c r="F2302" t="s">
        <v>249</v>
      </c>
      <c r="G2302" s="29" t="s">
        <v>2050</v>
      </c>
      <c r="H2302" s="29" t="s">
        <v>2061</v>
      </c>
      <c r="I2302" s="31"/>
      <c r="J2302" s="28"/>
    </row>
    <row r="2303" spans="6:10" ht="15.75" x14ac:dyDescent="0.25">
      <c r="F2303" t="s">
        <v>249</v>
      </c>
      <c r="G2303" s="29" t="s">
        <v>2050</v>
      </c>
      <c r="H2303" s="29" t="s">
        <v>2063</v>
      </c>
      <c r="I2303" s="31"/>
      <c r="J2303" s="28"/>
    </row>
    <row r="2304" spans="6:10" ht="15.75" x14ac:dyDescent="0.25">
      <c r="F2304" t="s">
        <v>249</v>
      </c>
      <c r="G2304" s="29" t="s">
        <v>2050</v>
      </c>
      <c r="H2304" s="29" t="s">
        <v>2067</v>
      </c>
      <c r="I2304" s="31"/>
      <c r="J2304" s="28"/>
    </row>
    <row r="2305" spans="6:10" ht="15.75" x14ac:dyDescent="0.25">
      <c r="F2305" t="s">
        <v>249</v>
      </c>
      <c r="G2305" s="29" t="s">
        <v>2050</v>
      </c>
      <c r="H2305" s="29" t="s">
        <v>2069</v>
      </c>
      <c r="I2305" s="31"/>
      <c r="J2305" s="28"/>
    </row>
    <row r="2306" spans="6:10" ht="15.75" x14ac:dyDescent="0.25">
      <c r="F2306" t="s">
        <v>249</v>
      </c>
      <c r="G2306" s="29" t="s">
        <v>2050</v>
      </c>
      <c r="H2306" s="29" t="s">
        <v>2071</v>
      </c>
      <c r="I2306" s="31"/>
      <c r="J2306" s="28"/>
    </row>
    <row r="2307" spans="6:10" ht="15.75" x14ac:dyDescent="0.25">
      <c r="F2307" t="s">
        <v>249</v>
      </c>
      <c r="G2307" s="29" t="s">
        <v>2050</v>
      </c>
      <c r="H2307" s="29" t="s">
        <v>2073</v>
      </c>
      <c r="I2307" s="31"/>
      <c r="J2307" s="28"/>
    </row>
    <row r="2308" spans="6:10" ht="15.75" x14ac:dyDescent="0.25">
      <c r="F2308" t="s">
        <v>249</v>
      </c>
      <c r="G2308" s="29" t="s">
        <v>2050</v>
      </c>
      <c r="H2308" s="29" t="s">
        <v>2075</v>
      </c>
      <c r="I2308" s="31"/>
      <c r="J2308" s="28"/>
    </row>
    <row r="2309" spans="6:10" ht="15.75" x14ac:dyDescent="0.25">
      <c r="F2309" t="s">
        <v>249</v>
      </c>
      <c r="G2309" s="29" t="s">
        <v>2050</v>
      </c>
      <c r="H2309" s="29" t="s">
        <v>2077</v>
      </c>
      <c r="I2309" s="31"/>
      <c r="J2309" s="28"/>
    </row>
    <row r="2310" spans="6:10" ht="15.75" x14ac:dyDescent="0.25">
      <c r="F2310" t="s">
        <v>249</v>
      </c>
      <c r="G2310" s="29" t="s">
        <v>2050</v>
      </c>
      <c r="H2310" s="29" t="s">
        <v>2079</v>
      </c>
      <c r="I2310" s="31"/>
      <c r="J2310" s="28"/>
    </row>
    <row r="2311" spans="6:10" ht="15.75" x14ac:dyDescent="0.25">
      <c r="F2311" t="s">
        <v>249</v>
      </c>
      <c r="G2311" s="29" t="s">
        <v>2050</v>
      </c>
      <c r="H2311" s="29" t="s">
        <v>2082</v>
      </c>
      <c r="I2311" s="31"/>
      <c r="J2311" s="28"/>
    </row>
    <row r="2312" spans="6:10" ht="15.75" x14ac:dyDescent="0.25">
      <c r="F2312" t="s">
        <v>249</v>
      </c>
      <c r="G2312" s="29" t="s">
        <v>2050</v>
      </c>
      <c r="H2312" s="29" t="s">
        <v>2084</v>
      </c>
      <c r="I2312" s="31"/>
      <c r="J2312" s="28"/>
    </row>
    <row r="2313" spans="6:10" ht="15.75" x14ac:dyDescent="0.25">
      <c r="F2313" t="s">
        <v>249</v>
      </c>
      <c r="G2313" s="29" t="s">
        <v>2050</v>
      </c>
      <c r="H2313" s="29" t="s">
        <v>2089</v>
      </c>
      <c r="I2313" s="31"/>
      <c r="J2313" s="28"/>
    </row>
    <row r="2314" spans="6:10" ht="15.75" x14ac:dyDescent="0.25">
      <c r="F2314" t="s">
        <v>249</v>
      </c>
      <c r="G2314" s="29" t="s">
        <v>2050</v>
      </c>
      <c r="H2314" s="29" t="s">
        <v>2119</v>
      </c>
      <c r="I2314" s="31"/>
      <c r="J2314" s="28"/>
    </row>
    <row r="2315" spans="6:10" ht="15.75" x14ac:dyDescent="0.25">
      <c r="F2315" t="s">
        <v>249</v>
      </c>
      <c r="G2315" s="29" t="s">
        <v>2050</v>
      </c>
      <c r="H2315" s="29" t="s">
        <v>2122</v>
      </c>
      <c r="I2315" s="31"/>
      <c r="J2315" s="28"/>
    </row>
    <row r="2316" spans="6:10" ht="15.75" x14ac:dyDescent="0.25">
      <c r="F2316" t="s">
        <v>249</v>
      </c>
      <c r="G2316" s="29" t="s">
        <v>2050</v>
      </c>
      <c r="H2316" s="29" t="s">
        <v>2124</v>
      </c>
      <c r="I2316" s="31"/>
      <c r="J2316" s="28"/>
    </row>
    <row r="2317" spans="6:10" ht="15.75" x14ac:dyDescent="0.25">
      <c r="F2317" t="s">
        <v>249</v>
      </c>
      <c r="G2317" s="29" t="s">
        <v>2050</v>
      </c>
      <c r="H2317" s="29" t="s">
        <v>2129</v>
      </c>
      <c r="I2317" s="31"/>
      <c r="J2317" s="28"/>
    </row>
    <row r="2318" spans="6:10" ht="15.75" x14ac:dyDescent="0.25">
      <c r="F2318" t="s">
        <v>249</v>
      </c>
      <c r="G2318" s="29" t="s">
        <v>2050</v>
      </c>
      <c r="H2318" s="29" t="s">
        <v>2135</v>
      </c>
      <c r="I2318" s="31"/>
      <c r="J2318" s="28"/>
    </row>
    <row r="2319" spans="6:10" ht="15.75" x14ac:dyDescent="0.25">
      <c r="F2319" t="s">
        <v>249</v>
      </c>
      <c r="G2319" s="29" t="s">
        <v>2050</v>
      </c>
      <c r="H2319" s="29" t="s">
        <v>2140</v>
      </c>
      <c r="I2319" s="31"/>
      <c r="J2319" s="28"/>
    </row>
    <row r="2320" spans="6:10" ht="15.75" x14ac:dyDescent="0.25">
      <c r="F2320" t="s">
        <v>249</v>
      </c>
      <c r="G2320" s="29" t="s">
        <v>2051</v>
      </c>
      <c r="H2320" s="29" t="s">
        <v>43</v>
      </c>
      <c r="I2320" s="31"/>
      <c r="J2320" s="28"/>
    </row>
    <row r="2321" spans="6:10" ht="15.75" x14ac:dyDescent="0.25">
      <c r="F2321" t="s">
        <v>249</v>
      </c>
      <c r="G2321" s="29" t="s">
        <v>2051</v>
      </c>
      <c r="H2321" s="29" t="s">
        <v>1953</v>
      </c>
      <c r="I2321" s="31"/>
      <c r="J2321" s="28"/>
    </row>
    <row r="2322" spans="6:10" ht="15.75" x14ac:dyDescent="0.25">
      <c r="F2322" t="s">
        <v>249</v>
      </c>
      <c r="G2322" s="29" t="s">
        <v>2051</v>
      </c>
      <c r="H2322" s="29" t="s">
        <v>1726</v>
      </c>
      <c r="I2322" s="31"/>
      <c r="J2322" s="28"/>
    </row>
    <row r="2323" spans="6:10" ht="15.75" x14ac:dyDescent="0.25">
      <c r="F2323" t="s">
        <v>249</v>
      </c>
      <c r="G2323" s="29" t="s">
        <v>2051</v>
      </c>
      <c r="H2323" s="29" t="s">
        <v>1723</v>
      </c>
      <c r="I2323" s="31"/>
      <c r="J2323" s="28"/>
    </row>
    <row r="2324" spans="6:10" ht="15.75" x14ac:dyDescent="0.25">
      <c r="F2324" t="s">
        <v>249</v>
      </c>
      <c r="G2324" s="29" t="s">
        <v>2051</v>
      </c>
      <c r="H2324" s="29" t="s">
        <v>2087</v>
      </c>
      <c r="I2324" s="31"/>
      <c r="J2324" s="28"/>
    </row>
    <row r="2325" spans="6:10" ht="15.75" x14ac:dyDescent="0.25">
      <c r="F2325" t="s">
        <v>249</v>
      </c>
      <c r="G2325" s="29" t="s">
        <v>2051</v>
      </c>
      <c r="H2325" s="29" t="s">
        <v>1830</v>
      </c>
      <c r="I2325" s="31"/>
      <c r="J2325" s="28"/>
    </row>
    <row r="2326" spans="6:10" ht="15.75" x14ac:dyDescent="0.25">
      <c r="F2326" t="s">
        <v>249</v>
      </c>
      <c r="G2326" s="29" t="s">
        <v>2051</v>
      </c>
      <c r="H2326" s="29" t="s">
        <v>1754</v>
      </c>
      <c r="I2326" s="31"/>
      <c r="J2326" s="28"/>
    </row>
    <row r="2327" spans="6:10" ht="15.75" x14ac:dyDescent="0.25">
      <c r="F2327" t="s">
        <v>249</v>
      </c>
      <c r="G2327" s="29" t="s">
        <v>2051</v>
      </c>
      <c r="H2327" s="29" t="s">
        <v>1901</v>
      </c>
      <c r="I2327" s="31"/>
      <c r="J2327" s="28"/>
    </row>
    <row r="2328" spans="6:10" ht="15.75" x14ac:dyDescent="0.25">
      <c r="F2328" t="s">
        <v>249</v>
      </c>
      <c r="G2328" s="29" t="s">
        <v>2051</v>
      </c>
      <c r="H2328" s="29" t="s">
        <v>2085</v>
      </c>
      <c r="I2328" s="31"/>
      <c r="J2328" s="28"/>
    </row>
    <row r="2329" spans="6:10" ht="15.75" x14ac:dyDescent="0.25">
      <c r="F2329" t="s">
        <v>249</v>
      </c>
      <c r="G2329" s="29" t="s">
        <v>2051</v>
      </c>
      <c r="H2329" s="29" t="s">
        <v>1951</v>
      </c>
      <c r="I2329" s="31"/>
      <c r="J2329" s="28"/>
    </row>
    <row r="2330" spans="6:10" ht="15.75" x14ac:dyDescent="0.25">
      <c r="F2330" t="s">
        <v>249</v>
      </c>
      <c r="G2330" s="29" t="s">
        <v>2051</v>
      </c>
      <c r="H2330" s="29" t="s">
        <v>2056</v>
      </c>
      <c r="I2330" s="31"/>
      <c r="J2330" s="28"/>
    </row>
    <row r="2331" spans="6:10" ht="15.75" x14ac:dyDescent="0.25">
      <c r="F2331" t="s">
        <v>249</v>
      </c>
      <c r="G2331" s="29" t="s">
        <v>2051</v>
      </c>
      <c r="H2331" s="29" t="s">
        <v>2131</v>
      </c>
      <c r="I2331" s="31"/>
      <c r="J2331" s="28"/>
    </row>
    <row r="2332" spans="6:10" ht="15.75" x14ac:dyDescent="0.25">
      <c r="F2332" t="s">
        <v>249</v>
      </c>
      <c r="G2332" s="29" t="s">
        <v>2051</v>
      </c>
      <c r="H2332" s="29" t="s">
        <v>2065</v>
      </c>
      <c r="I2332" s="31"/>
      <c r="J2332" s="28"/>
    </row>
    <row r="2333" spans="6:10" ht="15.75" x14ac:dyDescent="0.25">
      <c r="F2333" t="s">
        <v>249</v>
      </c>
      <c r="G2333" s="29" t="s">
        <v>2051</v>
      </c>
      <c r="H2333" s="29" t="s">
        <v>2090</v>
      </c>
      <c r="I2333" s="31"/>
      <c r="J2333" s="28"/>
    </row>
    <row r="2334" spans="6:10" ht="15.75" x14ac:dyDescent="0.25">
      <c r="F2334" t="s">
        <v>249</v>
      </c>
      <c r="G2334" s="29" t="s">
        <v>2051</v>
      </c>
      <c r="H2334" s="29" t="s">
        <v>1960</v>
      </c>
      <c r="I2334" s="31"/>
      <c r="J2334" s="28"/>
    </row>
    <row r="2335" spans="6:10" ht="15.75" x14ac:dyDescent="0.25">
      <c r="F2335" t="s">
        <v>249</v>
      </c>
      <c r="G2335" s="29" t="s">
        <v>2051</v>
      </c>
      <c r="H2335" s="29" t="s">
        <v>2028</v>
      </c>
      <c r="I2335" s="31"/>
      <c r="J2335" s="28"/>
    </row>
    <row r="2336" spans="6:10" ht="15.75" x14ac:dyDescent="0.25">
      <c r="F2336" t="s">
        <v>249</v>
      </c>
      <c r="G2336" s="29" t="s">
        <v>2051</v>
      </c>
      <c r="H2336" s="29" t="s">
        <v>1963</v>
      </c>
      <c r="I2336" s="31"/>
      <c r="J2336" s="28"/>
    </row>
    <row r="2337" spans="6:10" ht="15.75" x14ac:dyDescent="0.25">
      <c r="F2337" t="s">
        <v>249</v>
      </c>
      <c r="G2337" s="29" t="s">
        <v>2051</v>
      </c>
      <c r="H2337" s="29" t="s">
        <v>1965</v>
      </c>
      <c r="I2337" s="31"/>
      <c r="J2337" s="28"/>
    </row>
    <row r="2338" spans="6:10" ht="15.75" x14ac:dyDescent="0.25">
      <c r="F2338" t="s">
        <v>249</v>
      </c>
      <c r="G2338" s="29" t="s">
        <v>2051</v>
      </c>
      <c r="H2338" s="29" t="s">
        <v>1971</v>
      </c>
      <c r="I2338" s="31"/>
      <c r="J2338" s="28"/>
    </row>
    <row r="2339" spans="6:10" ht="15.75" x14ac:dyDescent="0.25">
      <c r="F2339" t="s">
        <v>249</v>
      </c>
      <c r="G2339" s="29" t="s">
        <v>2051</v>
      </c>
      <c r="H2339" s="29" t="s">
        <v>1975</v>
      </c>
      <c r="I2339" s="31"/>
      <c r="J2339" s="28"/>
    </row>
    <row r="2340" spans="6:10" ht="15.75" x14ac:dyDescent="0.25">
      <c r="F2340" t="s">
        <v>249</v>
      </c>
      <c r="G2340" s="29" t="s">
        <v>2051</v>
      </c>
      <c r="H2340" s="29" t="s">
        <v>2113</v>
      </c>
      <c r="I2340" s="31"/>
      <c r="J2340" s="28"/>
    </row>
    <row r="2341" spans="6:10" ht="15.75" x14ac:dyDescent="0.25">
      <c r="F2341" t="s">
        <v>249</v>
      </c>
      <c r="G2341" s="29" t="s">
        <v>2051</v>
      </c>
      <c r="H2341" s="29" t="s">
        <v>1980</v>
      </c>
      <c r="I2341" s="31"/>
      <c r="J2341" s="28"/>
    </row>
    <row r="2342" spans="6:10" ht="15.75" x14ac:dyDescent="0.25">
      <c r="F2342" t="s">
        <v>249</v>
      </c>
      <c r="G2342" s="29" t="s">
        <v>2051</v>
      </c>
      <c r="H2342" s="29" t="s">
        <v>1982</v>
      </c>
      <c r="I2342" s="31"/>
      <c r="J2342" s="28"/>
    </row>
    <row r="2343" spans="6:10" ht="15.75" x14ac:dyDescent="0.25">
      <c r="F2343" t="s">
        <v>249</v>
      </c>
      <c r="G2343" s="29" t="s">
        <v>2051</v>
      </c>
      <c r="H2343" s="29" t="s">
        <v>1987</v>
      </c>
      <c r="I2343" s="31"/>
      <c r="J2343" s="28"/>
    </row>
    <row r="2344" spans="6:10" ht="15.75" x14ac:dyDescent="0.25">
      <c r="F2344" t="s">
        <v>249</v>
      </c>
      <c r="G2344" s="29" t="s">
        <v>2051</v>
      </c>
      <c r="H2344" s="29" t="s">
        <v>1990</v>
      </c>
      <c r="I2344" s="31"/>
      <c r="J2344" s="28"/>
    </row>
    <row r="2345" spans="6:10" ht="15.75" x14ac:dyDescent="0.25">
      <c r="F2345" t="s">
        <v>249</v>
      </c>
      <c r="G2345" s="29" t="s">
        <v>2051</v>
      </c>
      <c r="H2345" s="29" t="s">
        <v>2115</v>
      </c>
      <c r="I2345" s="31"/>
      <c r="J2345" s="28"/>
    </row>
    <row r="2346" spans="6:10" ht="15.75" x14ac:dyDescent="0.25">
      <c r="F2346" t="s">
        <v>249</v>
      </c>
      <c r="G2346" s="29" t="s">
        <v>2051</v>
      </c>
      <c r="H2346" s="29" t="s">
        <v>1992</v>
      </c>
      <c r="I2346" s="31"/>
      <c r="J2346" s="28"/>
    </row>
    <row r="2347" spans="6:10" ht="15.75" x14ac:dyDescent="0.25">
      <c r="F2347" t="s">
        <v>249</v>
      </c>
      <c r="G2347" s="29" t="s">
        <v>2051</v>
      </c>
      <c r="H2347" s="29" t="s">
        <v>1997</v>
      </c>
      <c r="I2347" s="31"/>
      <c r="J2347" s="28"/>
    </row>
    <row r="2348" spans="6:10" ht="15.75" x14ac:dyDescent="0.25">
      <c r="F2348" t="s">
        <v>249</v>
      </c>
      <c r="G2348" s="29" t="s">
        <v>2051</v>
      </c>
      <c r="H2348" s="29" t="s">
        <v>2000</v>
      </c>
      <c r="I2348" s="31"/>
      <c r="J2348" s="28"/>
    </row>
    <row r="2349" spans="6:10" ht="15.75" x14ac:dyDescent="0.25">
      <c r="F2349" t="s">
        <v>249</v>
      </c>
      <c r="G2349" s="29" t="s">
        <v>2051</v>
      </c>
      <c r="H2349" s="29" t="s">
        <v>2002</v>
      </c>
      <c r="I2349" s="31"/>
      <c r="J2349" s="28"/>
    </row>
    <row r="2350" spans="6:10" ht="15.75" x14ac:dyDescent="0.25">
      <c r="F2350" t="s">
        <v>249</v>
      </c>
      <c r="G2350" s="29" t="s">
        <v>2051</v>
      </c>
      <c r="H2350" s="29" t="s">
        <v>2004</v>
      </c>
      <c r="I2350" s="31"/>
      <c r="J2350" s="28"/>
    </row>
    <row r="2351" spans="6:10" ht="15.75" x14ac:dyDescent="0.25">
      <c r="F2351" t="s">
        <v>249</v>
      </c>
      <c r="G2351" s="29" t="s">
        <v>2051</v>
      </c>
      <c r="H2351" s="29" t="s">
        <v>2006</v>
      </c>
      <c r="I2351" s="31"/>
      <c r="J2351" s="28"/>
    </row>
    <row r="2352" spans="6:10" ht="15.75" x14ac:dyDescent="0.25">
      <c r="F2352" t="s">
        <v>249</v>
      </c>
      <c r="G2352" s="29" t="s">
        <v>2051</v>
      </c>
      <c r="H2352" s="29" t="s">
        <v>2133</v>
      </c>
      <c r="I2352" s="31"/>
      <c r="J2352" s="28"/>
    </row>
    <row r="2353" spans="6:10" ht="15.75" x14ac:dyDescent="0.25">
      <c r="F2353" t="s">
        <v>249</v>
      </c>
      <c r="G2353" s="29" t="s">
        <v>2051</v>
      </c>
      <c r="H2353" s="29" t="s">
        <v>2137</v>
      </c>
      <c r="I2353" s="31"/>
      <c r="J2353" s="28"/>
    </row>
    <row r="2354" spans="6:10" ht="15.75" x14ac:dyDescent="0.25">
      <c r="F2354" t="s">
        <v>249</v>
      </c>
      <c r="G2354" s="29" t="s">
        <v>2051</v>
      </c>
      <c r="H2354" s="29" t="s">
        <v>2015</v>
      </c>
      <c r="I2354" s="31"/>
      <c r="J2354" s="28"/>
    </row>
    <row r="2355" spans="6:10" ht="15.75" x14ac:dyDescent="0.25">
      <c r="F2355" t="s">
        <v>249</v>
      </c>
      <c r="G2355" s="29" t="s">
        <v>2051</v>
      </c>
      <c r="H2355" s="29" t="s">
        <v>2017</v>
      </c>
      <c r="I2355" s="31"/>
      <c r="J2355" s="28"/>
    </row>
    <row r="2356" spans="6:10" ht="15.75" x14ac:dyDescent="0.25">
      <c r="F2356" t="s">
        <v>249</v>
      </c>
      <c r="G2356" s="29" t="s">
        <v>2051</v>
      </c>
      <c r="H2356" s="29" t="s">
        <v>2019</v>
      </c>
      <c r="I2356" s="31"/>
      <c r="J2356" s="28"/>
    </row>
    <row r="2357" spans="6:10" ht="15.75" x14ac:dyDescent="0.25">
      <c r="F2357" t="s">
        <v>249</v>
      </c>
      <c r="G2357" s="29" t="s">
        <v>2051</v>
      </c>
      <c r="H2357" s="29" t="s">
        <v>2021</v>
      </c>
      <c r="I2357" s="31"/>
      <c r="J2357" s="28"/>
    </row>
    <row r="2358" spans="6:10" ht="15.75" x14ac:dyDescent="0.25">
      <c r="F2358" t="s">
        <v>249</v>
      </c>
      <c r="G2358" s="29" t="s">
        <v>2051</v>
      </c>
      <c r="H2358" s="29" t="s">
        <v>2030</v>
      </c>
      <c r="I2358" s="31"/>
      <c r="J2358" s="28"/>
    </row>
    <row r="2359" spans="6:10" ht="15.75" x14ac:dyDescent="0.25">
      <c r="F2359" t="s">
        <v>249</v>
      </c>
      <c r="G2359" s="29" t="s">
        <v>2051</v>
      </c>
      <c r="H2359" s="29" t="s">
        <v>2032</v>
      </c>
      <c r="I2359" s="31"/>
      <c r="J2359" s="28"/>
    </row>
    <row r="2360" spans="6:10" ht="15.75" x14ac:dyDescent="0.25">
      <c r="F2360" t="s">
        <v>249</v>
      </c>
      <c r="G2360" s="29" t="s">
        <v>2051</v>
      </c>
      <c r="H2360" s="29" t="s">
        <v>2034</v>
      </c>
      <c r="I2360" s="31"/>
      <c r="J2360" s="28"/>
    </row>
    <row r="2361" spans="6:10" ht="15.75" x14ac:dyDescent="0.25">
      <c r="F2361" t="s">
        <v>249</v>
      </c>
      <c r="G2361" s="29" t="s">
        <v>2051</v>
      </c>
      <c r="H2361" s="29" t="s">
        <v>2036</v>
      </c>
      <c r="I2361" s="31"/>
      <c r="J2361" s="28"/>
    </row>
    <row r="2362" spans="6:10" ht="15.75" x14ac:dyDescent="0.25">
      <c r="F2362" t="s">
        <v>249</v>
      </c>
      <c r="G2362" s="29" t="s">
        <v>2051</v>
      </c>
      <c r="H2362" s="29" t="s">
        <v>2038</v>
      </c>
      <c r="I2362" s="31"/>
      <c r="J2362" s="28"/>
    </row>
    <row r="2363" spans="6:10" ht="15.75" x14ac:dyDescent="0.25">
      <c r="F2363" t="s">
        <v>249</v>
      </c>
      <c r="G2363" s="29" t="s">
        <v>2051</v>
      </c>
      <c r="H2363" s="29" t="s">
        <v>2040</v>
      </c>
      <c r="I2363" s="31"/>
      <c r="J2363" s="28"/>
    </row>
    <row r="2364" spans="6:10" ht="15.75" x14ac:dyDescent="0.25">
      <c r="F2364" t="s">
        <v>249</v>
      </c>
      <c r="G2364" s="29" t="s">
        <v>2051</v>
      </c>
      <c r="H2364" s="29" t="s">
        <v>2043</v>
      </c>
      <c r="I2364" s="31"/>
      <c r="J2364" s="28"/>
    </row>
    <row r="2365" spans="6:10" ht="15.75" x14ac:dyDescent="0.25">
      <c r="F2365" t="s">
        <v>249</v>
      </c>
      <c r="G2365" s="29" t="s">
        <v>2051</v>
      </c>
      <c r="H2365" s="29" t="s">
        <v>2059</v>
      </c>
      <c r="I2365" s="31"/>
      <c r="J2365" s="28"/>
    </row>
    <row r="2366" spans="6:10" ht="15.75" x14ac:dyDescent="0.25">
      <c r="F2366" t="s">
        <v>249</v>
      </c>
      <c r="G2366" s="29" t="s">
        <v>2051</v>
      </c>
      <c r="H2366" s="29" t="s">
        <v>2061</v>
      </c>
      <c r="I2366" s="31"/>
      <c r="J2366" s="28"/>
    </row>
    <row r="2367" spans="6:10" ht="15.75" x14ac:dyDescent="0.25">
      <c r="F2367" t="s">
        <v>249</v>
      </c>
      <c r="G2367" s="29" t="s">
        <v>2051</v>
      </c>
      <c r="H2367" s="29" t="s">
        <v>2063</v>
      </c>
      <c r="I2367" s="31"/>
      <c r="J2367" s="28"/>
    </row>
    <row r="2368" spans="6:10" ht="15.75" x14ac:dyDescent="0.25">
      <c r="F2368" t="s">
        <v>249</v>
      </c>
      <c r="G2368" s="29" t="s">
        <v>2051</v>
      </c>
      <c r="H2368" s="29" t="s">
        <v>2067</v>
      </c>
      <c r="I2368" s="31"/>
      <c r="J2368" s="28"/>
    </row>
    <row r="2369" spans="6:10" ht="15.75" x14ac:dyDescent="0.25">
      <c r="F2369" t="s">
        <v>249</v>
      </c>
      <c r="G2369" s="29" t="s">
        <v>2051</v>
      </c>
      <c r="H2369" s="29" t="s">
        <v>2069</v>
      </c>
      <c r="I2369" s="31"/>
      <c r="J2369" s="28"/>
    </row>
    <row r="2370" spans="6:10" ht="15.75" x14ac:dyDescent="0.25">
      <c r="F2370" t="s">
        <v>249</v>
      </c>
      <c r="G2370" s="29" t="s">
        <v>2051</v>
      </c>
      <c r="H2370" s="29" t="s">
        <v>2071</v>
      </c>
      <c r="I2370" s="31"/>
      <c r="J2370" s="28"/>
    </row>
    <row r="2371" spans="6:10" ht="15.75" x14ac:dyDescent="0.25">
      <c r="F2371" t="s">
        <v>249</v>
      </c>
      <c r="G2371" s="29" t="s">
        <v>2051</v>
      </c>
      <c r="H2371" s="29" t="s">
        <v>2073</v>
      </c>
      <c r="I2371" s="31"/>
      <c r="J2371" s="28"/>
    </row>
    <row r="2372" spans="6:10" ht="15.75" x14ac:dyDescent="0.25">
      <c r="F2372" t="s">
        <v>249</v>
      </c>
      <c r="G2372" s="29" t="s">
        <v>2051</v>
      </c>
      <c r="H2372" s="29" t="s">
        <v>2075</v>
      </c>
      <c r="I2372" s="31"/>
      <c r="J2372" s="28"/>
    </row>
    <row r="2373" spans="6:10" ht="15.75" x14ac:dyDescent="0.25">
      <c r="F2373" t="s">
        <v>249</v>
      </c>
      <c r="G2373" s="29" t="s">
        <v>2051</v>
      </c>
      <c r="H2373" s="29" t="s">
        <v>2077</v>
      </c>
      <c r="I2373" s="31"/>
      <c r="J2373" s="28"/>
    </row>
    <row r="2374" spans="6:10" ht="15.75" x14ac:dyDescent="0.25">
      <c r="F2374" t="s">
        <v>249</v>
      </c>
      <c r="G2374" s="29" t="s">
        <v>2051</v>
      </c>
      <c r="H2374" s="29" t="s">
        <v>2079</v>
      </c>
      <c r="I2374" s="31"/>
      <c r="J2374" s="28"/>
    </row>
    <row r="2375" spans="6:10" ht="15.75" x14ac:dyDescent="0.25">
      <c r="F2375" t="s">
        <v>249</v>
      </c>
      <c r="G2375" s="29" t="s">
        <v>2051</v>
      </c>
      <c r="H2375" s="29" t="s">
        <v>2082</v>
      </c>
      <c r="I2375" s="31"/>
      <c r="J2375" s="28"/>
    </row>
    <row r="2376" spans="6:10" ht="15.75" x14ac:dyDescent="0.25">
      <c r="F2376" t="s">
        <v>249</v>
      </c>
      <c r="G2376" s="29" t="s">
        <v>2051</v>
      </c>
      <c r="H2376" s="29" t="s">
        <v>2084</v>
      </c>
      <c r="I2376" s="31"/>
      <c r="J2376" s="28"/>
    </row>
    <row r="2377" spans="6:10" ht="15.75" x14ac:dyDescent="0.25">
      <c r="F2377" t="s">
        <v>249</v>
      </c>
      <c r="G2377" s="29" t="s">
        <v>2051</v>
      </c>
      <c r="H2377" s="29" t="s">
        <v>2089</v>
      </c>
      <c r="I2377" s="31"/>
      <c r="J2377" s="28"/>
    </row>
    <row r="2378" spans="6:10" ht="15.75" x14ac:dyDescent="0.25">
      <c r="F2378" t="s">
        <v>249</v>
      </c>
      <c r="G2378" s="29" t="s">
        <v>2051</v>
      </c>
      <c r="H2378" s="29" t="s">
        <v>2119</v>
      </c>
      <c r="I2378" s="31"/>
      <c r="J2378" s="28"/>
    </row>
    <row r="2379" spans="6:10" ht="15.75" x14ac:dyDescent="0.25">
      <c r="F2379" t="s">
        <v>249</v>
      </c>
      <c r="G2379" s="29" t="s">
        <v>2051</v>
      </c>
      <c r="H2379" s="29" t="s">
        <v>2122</v>
      </c>
      <c r="I2379" s="31"/>
      <c r="J2379" s="28"/>
    </row>
    <row r="2380" spans="6:10" ht="15.75" x14ac:dyDescent="0.25">
      <c r="F2380" t="s">
        <v>249</v>
      </c>
      <c r="G2380" s="29" t="s">
        <v>2051</v>
      </c>
      <c r="H2380" s="29" t="s">
        <v>2124</v>
      </c>
      <c r="I2380" s="31"/>
      <c r="J2380" s="28"/>
    </row>
    <row r="2381" spans="6:10" ht="15.75" x14ac:dyDescent="0.25">
      <c r="F2381" t="s">
        <v>249</v>
      </c>
      <c r="G2381" s="29" t="s">
        <v>2051</v>
      </c>
      <c r="H2381" s="29" t="s">
        <v>2129</v>
      </c>
      <c r="I2381" s="31"/>
      <c r="J2381" s="28"/>
    </row>
    <row r="2382" spans="6:10" ht="15.75" x14ac:dyDescent="0.25">
      <c r="F2382" t="s">
        <v>249</v>
      </c>
      <c r="G2382" s="29" t="s">
        <v>2051</v>
      </c>
      <c r="H2382" s="29" t="s">
        <v>2135</v>
      </c>
      <c r="I2382" s="31"/>
      <c r="J2382" s="28"/>
    </row>
    <row r="2383" spans="6:10" ht="15.75" x14ac:dyDescent="0.25">
      <c r="F2383" t="s">
        <v>249</v>
      </c>
      <c r="G2383" s="29" t="s">
        <v>2051</v>
      </c>
      <c r="H2383" s="29" t="s">
        <v>2140</v>
      </c>
      <c r="I2383" s="31"/>
      <c r="J2383" s="28"/>
    </row>
    <row r="2384" spans="6:10" ht="15.75" x14ac:dyDescent="0.25">
      <c r="F2384" t="s">
        <v>249</v>
      </c>
      <c r="G2384" s="29" t="s">
        <v>2052</v>
      </c>
      <c r="H2384" s="29" t="s">
        <v>43</v>
      </c>
      <c r="I2384" s="31"/>
      <c r="J2384" s="28"/>
    </row>
    <row r="2385" spans="6:10" ht="15.75" x14ac:dyDescent="0.25">
      <c r="F2385" t="s">
        <v>249</v>
      </c>
      <c r="G2385" s="29" t="s">
        <v>2052</v>
      </c>
      <c r="H2385" s="29" t="s">
        <v>1953</v>
      </c>
      <c r="I2385" s="31"/>
      <c r="J2385" s="28"/>
    </row>
    <row r="2386" spans="6:10" ht="15.75" x14ac:dyDescent="0.25">
      <c r="F2386" t="s">
        <v>249</v>
      </c>
      <c r="G2386" s="29" t="s">
        <v>2052</v>
      </c>
      <c r="H2386" s="29" t="s">
        <v>1726</v>
      </c>
      <c r="I2386" s="31"/>
      <c r="J2386" s="28"/>
    </row>
    <row r="2387" spans="6:10" ht="15.75" x14ac:dyDescent="0.25">
      <c r="F2387" t="s">
        <v>249</v>
      </c>
      <c r="G2387" s="29" t="s">
        <v>2052</v>
      </c>
      <c r="H2387" s="29" t="s">
        <v>1723</v>
      </c>
      <c r="I2387" s="31"/>
      <c r="J2387" s="28"/>
    </row>
    <row r="2388" spans="6:10" ht="15.75" x14ac:dyDescent="0.25">
      <c r="F2388" t="s">
        <v>249</v>
      </c>
      <c r="G2388" s="29" t="s">
        <v>2052</v>
      </c>
      <c r="H2388" s="29" t="s">
        <v>2087</v>
      </c>
      <c r="I2388" s="31"/>
      <c r="J2388" s="28"/>
    </row>
    <row r="2389" spans="6:10" ht="15.75" x14ac:dyDescent="0.25">
      <c r="F2389" t="s">
        <v>249</v>
      </c>
      <c r="G2389" s="29" t="s">
        <v>2052</v>
      </c>
      <c r="H2389" s="29" t="s">
        <v>1830</v>
      </c>
      <c r="I2389" s="31"/>
      <c r="J2389" s="28"/>
    </row>
    <row r="2390" spans="6:10" ht="15.75" x14ac:dyDescent="0.25">
      <c r="F2390" t="s">
        <v>249</v>
      </c>
      <c r="G2390" s="29" t="s">
        <v>2052</v>
      </c>
      <c r="H2390" s="29" t="s">
        <v>1754</v>
      </c>
      <c r="I2390" s="31"/>
      <c r="J2390" s="28"/>
    </row>
    <row r="2391" spans="6:10" ht="15.75" x14ac:dyDescent="0.25">
      <c r="F2391" t="s">
        <v>249</v>
      </c>
      <c r="G2391" s="29" t="s">
        <v>2052</v>
      </c>
      <c r="H2391" s="29" t="s">
        <v>1901</v>
      </c>
      <c r="I2391" s="31"/>
      <c r="J2391" s="28"/>
    </row>
    <row r="2392" spans="6:10" ht="15.75" x14ac:dyDescent="0.25">
      <c r="F2392" t="s">
        <v>249</v>
      </c>
      <c r="G2392" s="29" t="s">
        <v>2052</v>
      </c>
      <c r="H2392" s="29" t="s">
        <v>2085</v>
      </c>
      <c r="I2392" s="31"/>
      <c r="J2392" s="28"/>
    </row>
    <row r="2393" spans="6:10" ht="15.75" x14ac:dyDescent="0.25">
      <c r="F2393" t="s">
        <v>249</v>
      </c>
      <c r="G2393" s="29" t="s">
        <v>2052</v>
      </c>
      <c r="H2393" s="29" t="s">
        <v>1951</v>
      </c>
      <c r="I2393" s="31"/>
      <c r="J2393" s="28"/>
    </row>
    <row r="2394" spans="6:10" ht="15.75" x14ac:dyDescent="0.25">
      <c r="F2394" t="s">
        <v>249</v>
      </c>
      <c r="G2394" s="29" t="s">
        <v>2052</v>
      </c>
      <c r="H2394" s="29" t="s">
        <v>2056</v>
      </c>
      <c r="I2394" s="31"/>
      <c r="J2394" s="28"/>
    </row>
    <row r="2395" spans="6:10" ht="15.75" x14ac:dyDescent="0.25">
      <c r="F2395" t="s">
        <v>249</v>
      </c>
      <c r="G2395" s="29" t="s">
        <v>2052</v>
      </c>
      <c r="H2395" s="29" t="s">
        <v>2131</v>
      </c>
      <c r="I2395" s="31"/>
      <c r="J2395" s="28"/>
    </row>
    <row r="2396" spans="6:10" ht="15.75" x14ac:dyDescent="0.25">
      <c r="F2396" t="s">
        <v>249</v>
      </c>
      <c r="G2396" s="29" t="s">
        <v>2052</v>
      </c>
      <c r="H2396" s="29" t="s">
        <v>2065</v>
      </c>
      <c r="I2396" s="31"/>
      <c r="J2396" s="28"/>
    </row>
    <row r="2397" spans="6:10" ht="15.75" x14ac:dyDescent="0.25">
      <c r="F2397" t="s">
        <v>249</v>
      </c>
      <c r="G2397" s="29" t="s">
        <v>2052</v>
      </c>
      <c r="H2397" s="29" t="s">
        <v>2090</v>
      </c>
      <c r="I2397" s="31"/>
      <c r="J2397" s="28"/>
    </row>
    <row r="2398" spans="6:10" ht="15.75" x14ac:dyDescent="0.25">
      <c r="F2398" t="s">
        <v>249</v>
      </c>
      <c r="G2398" s="29" t="s">
        <v>2052</v>
      </c>
      <c r="H2398" s="29" t="s">
        <v>1960</v>
      </c>
      <c r="I2398" s="31"/>
      <c r="J2398" s="28"/>
    </row>
    <row r="2399" spans="6:10" ht="15.75" x14ac:dyDescent="0.25">
      <c r="F2399" t="s">
        <v>249</v>
      </c>
      <c r="G2399" s="29" t="s">
        <v>2052</v>
      </c>
      <c r="H2399" s="29" t="s">
        <v>2028</v>
      </c>
      <c r="I2399" s="31"/>
      <c r="J2399" s="28"/>
    </row>
    <row r="2400" spans="6:10" ht="15.75" x14ac:dyDescent="0.25">
      <c r="F2400" t="s">
        <v>249</v>
      </c>
      <c r="G2400" s="29" t="s">
        <v>2052</v>
      </c>
      <c r="H2400" s="29" t="s">
        <v>1963</v>
      </c>
      <c r="I2400" s="31"/>
      <c r="J2400" s="28"/>
    </row>
    <row r="2401" spans="6:10" ht="15.75" x14ac:dyDescent="0.25">
      <c r="F2401" t="s">
        <v>249</v>
      </c>
      <c r="G2401" s="29" t="s">
        <v>2052</v>
      </c>
      <c r="H2401" s="29" t="s">
        <v>1965</v>
      </c>
      <c r="I2401" s="31"/>
      <c r="J2401" s="28"/>
    </row>
    <row r="2402" spans="6:10" ht="15.75" x14ac:dyDescent="0.25">
      <c r="F2402" t="s">
        <v>249</v>
      </c>
      <c r="G2402" s="29" t="s">
        <v>2052</v>
      </c>
      <c r="H2402" s="29" t="s">
        <v>1971</v>
      </c>
      <c r="I2402" s="31"/>
      <c r="J2402" s="28"/>
    </row>
    <row r="2403" spans="6:10" ht="15.75" x14ac:dyDescent="0.25">
      <c r="F2403" t="s">
        <v>249</v>
      </c>
      <c r="G2403" s="29" t="s">
        <v>2052</v>
      </c>
      <c r="H2403" s="29" t="s">
        <v>1975</v>
      </c>
      <c r="I2403" s="31"/>
      <c r="J2403" s="28"/>
    </row>
    <row r="2404" spans="6:10" ht="15.75" x14ac:dyDescent="0.25">
      <c r="F2404" t="s">
        <v>249</v>
      </c>
      <c r="G2404" s="29" t="s">
        <v>2052</v>
      </c>
      <c r="H2404" s="29" t="s">
        <v>2113</v>
      </c>
      <c r="I2404" s="31"/>
      <c r="J2404" s="28"/>
    </row>
    <row r="2405" spans="6:10" ht="15.75" x14ac:dyDescent="0.25">
      <c r="F2405" t="s">
        <v>249</v>
      </c>
      <c r="G2405" s="29" t="s">
        <v>2052</v>
      </c>
      <c r="H2405" s="29" t="s">
        <v>1980</v>
      </c>
      <c r="I2405" s="31"/>
      <c r="J2405" s="28"/>
    </row>
    <row r="2406" spans="6:10" ht="15.75" x14ac:dyDescent="0.25">
      <c r="F2406" t="s">
        <v>249</v>
      </c>
      <c r="G2406" s="29" t="s">
        <v>2052</v>
      </c>
      <c r="H2406" s="29" t="s">
        <v>1982</v>
      </c>
      <c r="I2406" s="31"/>
      <c r="J2406" s="28"/>
    </row>
    <row r="2407" spans="6:10" ht="15.75" x14ac:dyDescent="0.25">
      <c r="F2407" t="s">
        <v>249</v>
      </c>
      <c r="G2407" s="29" t="s">
        <v>2052</v>
      </c>
      <c r="H2407" s="29" t="s">
        <v>1987</v>
      </c>
      <c r="I2407" s="31"/>
      <c r="J2407" s="28"/>
    </row>
    <row r="2408" spans="6:10" ht="15.75" x14ac:dyDescent="0.25">
      <c r="F2408" t="s">
        <v>249</v>
      </c>
      <c r="G2408" s="29" t="s">
        <v>2052</v>
      </c>
      <c r="H2408" s="29" t="s">
        <v>1990</v>
      </c>
      <c r="I2408" s="31"/>
      <c r="J2408" s="28"/>
    </row>
    <row r="2409" spans="6:10" ht="15.75" x14ac:dyDescent="0.25">
      <c r="F2409" t="s">
        <v>249</v>
      </c>
      <c r="G2409" s="29" t="s">
        <v>2052</v>
      </c>
      <c r="H2409" s="29" t="s">
        <v>2115</v>
      </c>
      <c r="I2409" s="31"/>
      <c r="J2409" s="28"/>
    </row>
    <row r="2410" spans="6:10" ht="15.75" x14ac:dyDescent="0.25">
      <c r="F2410" t="s">
        <v>249</v>
      </c>
      <c r="G2410" s="29" t="s">
        <v>2052</v>
      </c>
      <c r="H2410" s="29" t="s">
        <v>1992</v>
      </c>
      <c r="I2410" s="31"/>
      <c r="J2410" s="28"/>
    </row>
    <row r="2411" spans="6:10" ht="15.75" x14ac:dyDescent="0.25">
      <c r="F2411" t="s">
        <v>249</v>
      </c>
      <c r="G2411" s="29" t="s">
        <v>2052</v>
      </c>
      <c r="H2411" s="29" t="s">
        <v>1997</v>
      </c>
      <c r="I2411" s="31"/>
      <c r="J2411" s="28"/>
    </row>
    <row r="2412" spans="6:10" ht="15.75" x14ac:dyDescent="0.25">
      <c r="F2412" t="s">
        <v>249</v>
      </c>
      <c r="G2412" s="29" t="s">
        <v>2052</v>
      </c>
      <c r="H2412" s="29" t="s">
        <v>2000</v>
      </c>
      <c r="I2412" s="31"/>
      <c r="J2412" s="28"/>
    </row>
    <row r="2413" spans="6:10" ht="15.75" x14ac:dyDescent="0.25">
      <c r="F2413" t="s">
        <v>249</v>
      </c>
      <c r="G2413" s="29" t="s">
        <v>2052</v>
      </c>
      <c r="H2413" s="29" t="s">
        <v>2002</v>
      </c>
      <c r="I2413" s="31"/>
      <c r="J2413" s="28"/>
    </row>
    <row r="2414" spans="6:10" ht="15.75" x14ac:dyDescent="0.25">
      <c r="F2414" t="s">
        <v>249</v>
      </c>
      <c r="G2414" s="29" t="s">
        <v>2052</v>
      </c>
      <c r="H2414" s="29" t="s">
        <v>2004</v>
      </c>
      <c r="I2414" s="31"/>
      <c r="J2414" s="28"/>
    </row>
    <row r="2415" spans="6:10" ht="15.75" x14ac:dyDescent="0.25">
      <c r="F2415" t="s">
        <v>249</v>
      </c>
      <c r="G2415" s="29" t="s">
        <v>2052</v>
      </c>
      <c r="H2415" s="29" t="s">
        <v>2006</v>
      </c>
      <c r="I2415" s="31"/>
      <c r="J2415" s="28"/>
    </row>
    <row r="2416" spans="6:10" ht="15.75" x14ac:dyDescent="0.25">
      <c r="F2416" t="s">
        <v>249</v>
      </c>
      <c r="G2416" s="29" t="s">
        <v>2052</v>
      </c>
      <c r="H2416" s="29" t="s">
        <v>2133</v>
      </c>
      <c r="I2416" s="31"/>
      <c r="J2416" s="28"/>
    </row>
    <row r="2417" spans="6:10" ht="15.75" x14ac:dyDescent="0.25">
      <c r="F2417" t="s">
        <v>249</v>
      </c>
      <c r="G2417" s="29" t="s">
        <v>2052</v>
      </c>
      <c r="H2417" s="29" t="s">
        <v>2137</v>
      </c>
      <c r="I2417" s="31"/>
      <c r="J2417" s="28"/>
    </row>
    <row r="2418" spans="6:10" ht="15.75" x14ac:dyDescent="0.25">
      <c r="F2418" t="s">
        <v>249</v>
      </c>
      <c r="G2418" s="29" t="s">
        <v>2052</v>
      </c>
      <c r="H2418" s="29" t="s">
        <v>2015</v>
      </c>
      <c r="I2418" s="31"/>
      <c r="J2418" s="28"/>
    </row>
    <row r="2419" spans="6:10" ht="15.75" x14ac:dyDescent="0.25">
      <c r="F2419" t="s">
        <v>249</v>
      </c>
      <c r="G2419" s="29" t="s">
        <v>2052</v>
      </c>
      <c r="H2419" s="29" t="s">
        <v>2017</v>
      </c>
      <c r="I2419" s="31"/>
      <c r="J2419" s="28"/>
    </row>
    <row r="2420" spans="6:10" ht="15.75" x14ac:dyDescent="0.25">
      <c r="F2420" t="s">
        <v>249</v>
      </c>
      <c r="G2420" s="29" t="s">
        <v>2052</v>
      </c>
      <c r="H2420" s="29" t="s">
        <v>2019</v>
      </c>
      <c r="I2420" s="31"/>
      <c r="J2420" s="28"/>
    </row>
    <row r="2421" spans="6:10" ht="15.75" x14ac:dyDescent="0.25">
      <c r="F2421" t="s">
        <v>249</v>
      </c>
      <c r="G2421" s="29" t="s">
        <v>2052</v>
      </c>
      <c r="H2421" s="29" t="s">
        <v>2021</v>
      </c>
      <c r="I2421" s="31"/>
      <c r="J2421" s="28"/>
    </row>
    <row r="2422" spans="6:10" ht="15.75" x14ac:dyDescent="0.25">
      <c r="F2422" t="s">
        <v>249</v>
      </c>
      <c r="G2422" s="29" t="s">
        <v>2052</v>
      </c>
      <c r="H2422" s="29" t="s">
        <v>2030</v>
      </c>
      <c r="I2422" s="31"/>
      <c r="J2422" s="28"/>
    </row>
    <row r="2423" spans="6:10" ht="15.75" x14ac:dyDescent="0.25">
      <c r="F2423" t="s">
        <v>249</v>
      </c>
      <c r="G2423" s="29" t="s">
        <v>2052</v>
      </c>
      <c r="H2423" s="29" t="s">
        <v>2032</v>
      </c>
      <c r="I2423" s="31"/>
      <c r="J2423" s="28"/>
    </row>
    <row r="2424" spans="6:10" ht="15.75" x14ac:dyDescent="0.25">
      <c r="F2424" t="s">
        <v>249</v>
      </c>
      <c r="G2424" s="29" t="s">
        <v>2052</v>
      </c>
      <c r="H2424" s="29" t="s">
        <v>2034</v>
      </c>
      <c r="I2424" s="31"/>
      <c r="J2424" s="28"/>
    </row>
    <row r="2425" spans="6:10" ht="15.75" x14ac:dyDescent="0.25">
      <c r="F2425" t="s">
        <v>249</v>
      </c>
      <c r="G2425" s="29" t="s">
        <v>2052</v>
      </c>
      <c r="H2425" s="29" t="s">
        <v>2036</v>
      </c>
      <c r="I2425" s="31"/>
      <c r="J2425" s="28"/>
    </row>
    <row r="2426" spans="6:10" ht="15.75" x14ac:dyDescent="0.25">
      <c r="F2426" t="s">
        <v>249</v>
      </c>
      <c r="G2426" s="29" t="s">
        <v>2052</v>
      </c>
      <c r="H2426" s="29" t="s">
        <v>2038</v>
      </c>
      <c r="I2426" s="31"/>
      <c r="J2426" s="28"/>
    </row>
    <row r="2427" spans="6:10" ht="15.75" x14ac:dyDescent="0.25">
      <c r="F2427" t="s">
        <v>249</v>
      </c>
      <c r="G2427" s="29" t="s">
        <v>2052</v>
      </c>
      <c r="H2427" s="29" t="s">
        <v>2040</v>
      </c>
      <c r="I2427" s="31"/>
      <c r="J2427" s="28"/>
    </row>
    <row r="2428" spans="6:10" ht="15.75" x14ac:dyDescent="0.25">
      <c r="F2428" t="s">
        <v>249</v>
      </c>
      <c r="G2428" s="29" t="s">
        <v>2052</v>
      </c>
      <c r="H2428" s="29" t="s">
        <v>2043</v>
      </c>
      <c r="I2428" s="31"/>
      <c r="J2428" s="28"/>
    </row>
    <row r="2429" spans="6:10" ht="15.75" x14ac:dyDescent="0.25">
      <c r="F2429" t="s">
        <v>249</v>
      </c>
      <c r="G2429" s="29" t="s">
        <v>2052</v>
      </c>
      <c r="H2429" s="29" t="s">
        <v>2059</v>
      </c>
      <c r="I2429" s="31"/>
      <c r="J2429" s="28"/>
    </row>
    <row r="2430" spans="6:10" ht="15.75" x14ac:dyDescent="0.25">
      <c r="F2430" t="s">
        <v>249</v>
      </c>
      <c r="G2430" s="29" t="s">
        <v>2052</v>
      </c>
      <c r="H2430" s="29" t="s">
        <v>2061</v>
      </c>
      <c r="I2430" s="31"/>
      <c r="J2430" s="28"/>
    </row>
    <row r="2431" spans="6:10" ht="15.75" x14ac:dyDescent="0.25">
      <c r="F2431" t="s">
        <v>249</v>
      </c>
      <c r="G2431" s="29" t="s">
        <v>2052</v>
      </c>
      <c r="H2431" s="29" t="s">
        <v>2063</v>
      </c>
      <c r="I2431" s="31"/>
      <c r="J2431" s="28"/>
    </row>
    <row r="2432" spans="6:10" ht="15.75" x14ac:dyDescent="0.25">
      <c r="F2432" t="s">
        <v>249</v>
      </c>
      <c r="G2432" s="29" t="s">
        <v>2052</v>
      </c>
      <c r="H2432" s="29" t="s">
        <v>2067</v>
      </c>
      <c r="I2432" s="31"/>
      <c r="J2432" s="28"/>
    </row>
    <row r="2433" spans="6:10" ht="15.75" x14ac:dyDescent="0.25">
      <c r="F2433" t="s">
        <v>249</v>
      </c>
      <c r="G2433" s="29" t="s">
        <v>2052</v>
      </c>
      <c r="H2433" s="29" t="s">
        <v>2069</v>
      </c>
      <c r="I2433" s="31"/>
      <c r="J2433" s="28"/>
    </row>
    <row r="2434" spans="6:10" ht="15.75" x14ac:dyDescent="0.25">
      <c r="F2434" t="s">
        <v>249</v>
      </c>
      <c r="G2434" s="29" t="s">
        <v>2052</v>
      </c>
      <c r="H2434" s="29" t="s">
        <v>2071</v>
      </c>
      <c r="I2434" s="31"/>
      <c r="J2434" s="28"/>
    </row>
    <row r="2435" spans="6:10" ht="15.75" x14ac:dyDescent="0.25">
      <c r="F2435" t="s">
        <v>249</v>
      </c>
      <c r="G2435" s="29" t="s">
        <v>2052</v>
      </c>
      <c r="H2435" s="29" t="s">
        <v>2073</v>
      </c>
      <c r="I2435" s="31"/>
      <c r="J2435" s="28"/>
    </row>
    <row r="2436" spans="6:10" ht="15.75" x14ac:dyDescent="0.25">
      <c r="F2436" t="s">
        <v>249</v>
      </c>
      <c r="G2436" s="29" t="s">
        <v>2052</v>
      </c>
      <c r="H2436" s="29" t="s">
        <v>2075</v>
      </c>
      <c r="I2436" s="31"/>
      <c r="J2436" s="28"/>
    </row>
    <row r="2437" spans="6:10" ht="15.75" x14ac:dyDescent="0.25">
      <c r="F2437" t="s">
        <v>249</v>
      </c>
      <c r="G2437" s="29" t="s">
        <v>2052</v>
      </c>
      <c r="H2437" s="29" t="s">
        <v>2077</v>
      </c>
      <c r="I2437" s="31"/>
      <c r="J2437" s="28"/>
    </row>
    <row r="2438" spans="6:10" ht="15.75" x14ac:dyDescent="0.25">
      <c r="F2438" t="s">
        <v>249</v>
      </c>
      <c r="G2438" s="29" t="s">
        <v>2052</v>
      </c>
      <c r="H2438" s="29" t="s">
        <v>2079</v>
      </c>
      <c r="I2438" s="31"/>
      <c r="J2438" s="28"/>
    </row>
    <row r="2439" spans="6:10" ht="15.75" x14ac:dyDescent="0.25">
      <c r="F2439" t="s">
        <v>249</v>
      </c>
      <c r="G2439" s="29" t="s">
        <v>2052</v>
      </c>
      <c r="H2439" s="29" t="s">
        <v>2082</v>
      </c>
      <c r="I2439" s="31"/>
      <c r="J2439" s="28"/>
    </row>
    <row r="2440" spans="6:10" ht="15.75" x14ac:dyDescent="0.25">
      <c r="F2440" t="s">
        <v>249</v>
      </c>
      <c r="G2440" s="29" t="s">
        <v>2052</v>
      </c>
      <c r="H2440" s="29" t="s">
        <v>2084</v>
      </c>
      <c r="I2440" s="31"/>
      <c r="J2440" s="28"/>
    </row>
    <row r="2441" spans="6:10" ht="15.75" x14ac:dyDescent="0.25">
      <c r="F2441" t="s">
        <v>249</v>
      </c>
      <c r="G2441" s="29" t="s">
        <v>2052</v>
      </c>
      <c r="H2441" s="29" t="s">
        <v>2089</v>
      </c>
      <c r="I2441" s="31"/>
      <c r="J2441" s="28"/>
    </row>
    <row r="2442" spans="6:10" ht="15.75" x14ac:dyDescent="0.25">
      <c r="F2442" t="s">
        <v>249</v>
      </c>
      <c r="G2442" s="29" t="s">
        <v>2052</v>
      </c>
      <c r="H2442" s="29" t="s">
        <v>2119</v>
      </c>
      <c r="I2442" s="31"/>
      <c r="J2442" s="28"/>
    </row>
    <row r="2443" spans="6:10" ht="15.75" x14ac:dyDescent="0.25">
      <c r="F2443" t="s">
        <v>249</v>
      </c>
      <c r="G2443" s="29" t="s">
        <v>2052</v>
      </c>
      <c r="H2443" s="29" t="s">
        <v>2122</v>
      </c>
      <c r="I2443" s="31"/>
      <c r="J2443" s="28"/>
    </row>
    <row r="2444" spans="6:10" ht="15.75" x14ac:dyDescent="0.25">
      <c r="F2444" t="s">
        <v>249</v>
      </c>
      <c r="G2444" s="29" t="s">
        <v>2052</v>
      </c>
      <c r="H2444" s="29" t="s">
        <v>2124</v>
      </c>
      <c r="I2444" s="31"/>
      <c r="J2444" s="28"/>
    </row>
    <row r="2445" spans="6:10" ht="15.75" x14ac:dyDescent="0.25">
      <c r="F2445" t="s">
        <v>249</v>
      </c>
      <c r="G2445" s="29" t="s">
        <v>2052</v>
      </c>
      <c r="H2445" s="29" t="s">
        <v>2129</v>
      </c>
      <c r="I2445" s="31"/>
      <c r="J2445" s="28"/>
    </row>
    <row r="2446" spans="6:10" ht="15.75" x14ac:dyDescent="0.25">
      <c r="F2446" t="s">
        <v>249</v>
      </c>
      <c r="G2446" s="29" t="s">
        <v>2052</v>
      </c>
      <c r="H2446" s="29" t="s">
        <v>2135</v>
      </c>
      <c r="I2446" s="31"/>
      <c r="J2446" s="28"/>
    </row>
    <row r="2447" spans="6:10" ht="15.75" x14ac:dyDescent="0.25">
      <c r="F2447" t="s">
        <v>249</v>
      </c>
      <c r="G2447" s="29" t="s">
        <v>2052</v>
      </c>
      <c r="H2447" s="29" t="s">
        <v>2140</v>
      </c>
      <c r="I2447" s="31"/>
      <c r="J2447" s="28"/>
    </row>
    <row r="2448" spans="6:10" ht="15.75" x14ac:dyDescent="0.25">
      <c r="F2448" t="s">
        <v>249</v>
      </c>
      <c r="G2448" s="29" t="s">
        <v>2053</v>
      </c>
      <c r="H2448" s="29" t="s">
        <v>43</v>
      </c>
      <c r="I2448" s="31"/>
      <c r="J2448" s="28"/>
    </row>
    <row r="2449" spans="6:10" ht="15.75" x14ac:dyDescent="0.25">
      <c r="F2449" t="s">
        <v>249</v>
      </c>
      <c r="G2449" s="29" t="s">
        <v>2053</v>
      </c>
      <c r="H2449" s="29" t="s">
        <v>1953</v>
      </c>
      <c r="I2449" s="31"/>
      <c r="J2449" s="28"/>
    </row>
    <row r="2450" spans="6:10" ht="15.75" x14ac:dyDescent="0.25">
      <c r="F2450" t="s">
        <v>249</v>
      </c>
      <c r="G2450" s="29" t="s">
        <v>2053</v>
      </c>
      <c r="H2450" s="29" t="s">
        <v>1726</v>
      </c>
      <c r="I2450" s="31"/>
      <c r="J2450" s="28"/>
    </row>
    <row r="2451" spans="6:10" ht="15.75" x14ac:dyDescent="0.25">
      <c r="F2451" t="s">
        <v>249</v>
      </c>
      <c r="G2451" s="29" t="s">
        <v>2053</v>
      </c>
      <c r="H2451" s="29" t="s">
        <v>1723</v>
      </c>
      <c r="I2451" s="31"/>
      <c r="J2451" s="28"/>
    </row>
    <row r="2452" spans="6:10" ht="15.75" x14ac:dyDescent="0.25">
      <c r="F2452" t="s">
        <v>249</v>
      </c>
      <c r="G2452" s="29" t="s">
        <v>2053</v>
      </c>
      <c r="H2452" s="29" t="s">
        <v>2087</v>
      </c>
      <c r="I2452" s="31"/>
      <c r="J2452" s="28"/>
    </row>
    <row r="2453" spans="6:10" ht="15.75" x14ac:dyDescent="0.25">
      <c r="F2453" t="s">
        <v>249</v>
      </c>
      <c r="G2453" s="29" t="s">
        <v>2053</v>
      </c>
      <c r="H2453" s="29" t="s">
        <v>1830</v>
      </c>
      <c r="I2453" s="31"/>
      <c r="J2453" s="28"/>
    </row>
    <row r="2454" spans="6:10" ht="15.75" x14ac:dyDescent="0.25">
      <c r="F2454" t="s">
        <v>249</v>
      </c>
      <c r="G2454" s="29" t="s">
        <v>2053</v>
      </c>
      <c r="H2454" s="29" t="s">
        <v>1754</v>
      </c>
      <c r="I2454" s="31"/>
      <c r="J2454" s="28"/>
    </row>
    <row r="2455" spans="6:10" ht="15.75" x14ac:dyDescent="0.25">
      <c r="F2455" t="s">
        <v>249</v>
      </c>
      <c r="G2455" s="29" t="s">
        <v>2053</v>
      </c>
      <c r="H2455" s="29" t="s">
        <v>1901</v>
      </c>
      <c r="I2455" s="31"/>
      <c r="J2455" s="28"/>
    </row>
    <row r="2456" spans="6:10" ht="15.75" x14ac:dyDescent="0.25">
      <c r="F2456" t="s">
        <v>249</v>
      </c>
      <c r="G2456" s="29" t="s">
        <v>2053</v>
      </c>
      <c r="H2456" s="29" t="s">
        <v>2085</v>
      </c>
      <c r="I2456" s="31"/>
      <c r="J2456" s="28"/>
    </row>
    <row r="2457" spans="6:10" ht="15.75" x14ac:dyDescent="0.25">
      <c r="F2457" t="s">
        <v>249</v>
      </c>
      <c r="G2457" s="29" t="s">
        <v>2053</v>
      </c>
      <c r="H2457" s="29" t="s">
        <v>1951</v>
      </c>
      <c r="I2457" s="31"/>
      <c r="J2457" s="28"/>
    </row>
    <row r="2458" spans="6:10" ht="15.75" x14ac:dyDescent="0.25">
      <c r="F2458" t="s">
        <v>249</v>
      </c>
      <c r="G2458" s="29" t="s">
        <v>2053</v>
      </c>
      <c r="H2458" s="29" t="s">
        <v>2056</v>
      </c>
      <c r="I2458" s="31"/>
      <c r="J2458" s="28"/>
    </row>
    <row r="2459" spans="6:10" ht="15.75" x14ac:dyDescent="0.25">
      <c r="F2459" t="s">
        <v>249</v>
      </c>
      <c r="G2459" s="29" t="s">
        <v>2053</v>
      </c>
      <c r="H2459" s="29" t="s">
        <v>2131</v>
      </c>
      <c r="I2459" s="31"/>
      <c r="J2459" s="28"/>
    </row>
    <row r="2460" spans="6:10" ht="15.75" x14ac:dyDescent="0.25">
      <c r="F2460" t="s">
        <v>249</v>
      </c>
      <c r="G2460" s="29" t="s">
        <v>2053</v>
      </c>
      <c r="H2460" s="29" t="s">
        <v>2065</v>
      </c>
      <c r="I2460" s="31"/>
      <c r="J2460" s="28"/>
    </row>
    <row r="2461" spans="6:10" ht="15.75" x14ac:dyDescent="0.25">
      <c r="F2461" t="s">
        <v>249</v>
      </c>
      <c r="G2461" s="29" t="s">
        <v>2053</v>
      </c>
      <c r="H2461" s="29" t="s">
        <v>2090</v>
      </c>
      <c r="I2461" s="31"/>
      <c r="J2461" s="28"/>
    </row>
    <row r="2462" spans="6:10" ht="15.75" x14ac:dyDescent="0.25">
      <c r="F2462" t="s">
        <v>249</v>
      </c>
      <c r="G2462" s="29" t="s">
        <v>2053</v>
      </c>
      <c r="H2462" s="29" t="s">
        <v>1960</v>
      </c>
      <c r="I2462" s="31"/>
      <c r="J2462" s="28"/>
    </row>
    <row r="2463" spans="6:10" ht="15.75" x14ac:dyDescent="0.25">
      <c r="F2463" t="s">
        <v>249</v>
      </c>
      <c r="G2463" s="29" t="s">
        <v>2053</v>
      </c>
      <c r="H2463" s="29" t="s">
        <v>2028</v>
      </c>
      <c r="I2463" s="31"/>
      <c r="J2463" s="28"/>
    </row>
    <row r="2464" spans="6:10" ht="15.75" x14ac:dyDescent="0.25">
      <c r="F2464" t="s">
        <v>249</v>
      </c>
      <c r="G2464" s="29" t="s">
        <v>2053</v>
      </c>
      <c r="H2464" s="29" t="s">
        <v>1963</v>
      </c>
      <c r="I2464" s="31"/>
      <c r="J2464" s="28"/>
    </row>
    <row r="2465" spans="6:10" ht="15.75" x14ac:dyDescent="0.25">
      <c r="F2465" t="s">
        <v>249</v>
      </c>
      <c r="G2465" s="29" t="s">
        <v>2053</v>
      </c>
      <c r="H2465" s="29" t="s">
        <v>1965</v>
      </c>
      <c r="I2465" s="31"/>
      <c r="J2465" s="28"/>
    </row>
    <row r="2466" spans="6:10" ht="15.75" x14ac:dyDescent="0.25">
      <c r="F2466" t="s">
        <v>249</v>
      </c>
      <c r="G2466" s="29" t="s">
        <v>2053</v>
      </c>
      <c r="H2466" s="29" t="s">
        <v>1971</v>
      </c>
      <c r="I2466" s="31"/>
      <c r="J2466" s="28"/>
    </row>
    <row r="2467" spans="6:10" ht="15.75" x14ac:dyDescent="0.25">
      <c r="F2467" t="s">
        <v>249</v>
      </c>
      <c r="G2467" s="29" t="s">
        <v>2053</v>
      </c>
      <c r="H2467" s="29" t="s">
        <v>1975</v>
      </c>
      <c r="I2467" s="31"/>
      <c r="J2467" s="28"/>
    </row>
    <row r="2468" spans="6:10" ht="15.75" x14ac:dyDescent="0.25">
      <c r="F2468" t="s">
        <v>249</v>
      </c>
      <c r="G2468" s="29" t="s">
        <v>2053</v>
      </c>
      <c r="H2468" s="29" t="s">
        <v>2113</v>
      </c>
      <c r="I2468" s="31"/>
      <c r="J2468" s="28"/>
    </row>
    <row r="2469" spans="6:10" ht="15.75" x14ac:dyDescent="0.25">
      <c r="F2469" t="s">
        <v>249</v>
      </c>
      <c r="G2469" s="29" t="s">
        <v>2053</v>
      </c>
      <c r="H2469" s="29" t="s">
        <v>1980</v>
      </c>
      <c r="I2469" s="31"/>
      <c r="J2469" s="28"/>
    </row>
    <row r="2470" spans="6:10" ht="15.75" x14ac:dyDescent="0.25">
      <c r="F2470" t="s">
        <v>249</v>
      </c>
      <c r="G2470" s="29" t="s">
        <v>2053</v>
      </c>
      <c r="H2470" s="29" t="s">
        <v>1982</v>
      </c>
      <c r="I2470" s="31"/>
      <c r="J2470" s="28"/>
    </row>
    <row r="2471" spans="6:10" ht="15.75" x14ac:dyDescent="0.25">
      <c r="F2471" t="s">
        <v>249</v>
      </c>
      <c r="G2471" s="29" t="s">
        <v>2053</v>
      </c>
      <c r="H2471" s="29" t="s">
        <v>1987</v>
      </c>
      <c r="I2471" s="31"/>
      <c r="J2471" s="28"/>
    </row>
    <row r="2472" spans="6:10" ht="15.75" x14ac:dyDescent="0.25">
      <c r="F2472" t="s">
        <v>249</v>
      </c>
      <c r="G2472" s="29" t="s">
        <v>2053</v>
      </c>
      <c r="H2472" s="29" t="s">
        <v>1990</v>
      </c>
      <c r="I2472" s="31"/>
      <c r="J2472" s="28"/>
    </row>
    <row r="2473" spans="6:10" ht="15.75" x14ac:dyDescent="0.25">
      <c r="F2473" t="s">
        <v>249</v>
      </c>
      <c r="G2473" s="29" t="s">
        <v>2053</v>
      </c>
      <c r="H2473" s="29" t="s">
        <v>2115</v>
      </c>
      <c r="I2473" s="31"/>
      <c r="J2473" s="28"/>
    </row>
    <row r="2474" spans="6:10" ht="15.75" x14ac:dyDescent="0.25">
      <c r="F2474" t="s">
        <v>249</v>
      </c>
      <c r="G2474" s="29" t="s">
        <v>2053</v>
      </c>
      <c r="H2474" s="29" t="s">
        <v>1992</v>
      </c>
      <c r="I2474" s="31"/>
      <c r="J2474" s="28"/>
    </row>
    <row r="2475" spans="6:10" ht="15.75" x14ac:dyDescent="0.25">
      <c r="F2475" t="s">
        <v>249</v>
      </c>
      <c r="G2475" s="29" t="s">
        <v>2053</v>
      </c>
      <c r="H2475" s="29" t="s">
        <v>1997</v>
      </c>
      <c r="I2475" s="31"/>
      <c r="J2475" s="28"/>
    </row>
    <row r="2476" spans="6:10" ht="15.75" x14ac:dyDescent="0.25">
      <c r="F2476" t="s">
        <v>249</v>
      </c>
      <c r="G2476" s="29" t="s">
        <v>2053</v>
      </c>
      <c r="H2476" s="29" t="s">
        <v>2000</v>
      </c>
      <c r="I2476" s="31"/>
      <c r="J2476" s="28"/>
    </row>
    <row r="2477" spans="6:10" ht="15.75" x14ac:dyDescent="0.25">
      <c r="F2477" t="s">
        <v>249</v>
      </c>
      <c r="G2477" s="29" t="s">
        <v>2053</v>
      </c>
      <c r="H2477" s="29" t="s">
        <v>2002</v>
      </c>
      <c r="I2477" s="31"/>
      <c r="J2477" s="28"/>
    </row>
    <row r="2478" spans="6:10" ht="15.75" x14ac:dyDescent="0.25">
      <c r="F2478" t="s">
        <v>249</v>
      </c>
      <c r="G2478" s="29" t="s">
        <v>2053</v>
      </c>
      <c r="H2478" s="29" t="s">
        <v>2004</v>
      </c>
      <c r="I2478" s="31"/>
      <c r="J2478" s="28"/>
    </row>
    <row r="2479" spans="6:10" ht="15.75" x14ac:dyDescent="0.25">
      <c r="F2479" t="s">
        <v>249</v>
      </c>
      <c r="G2479" s="29" t="s">
        <v>2053</v>
      </c>
      <c r="H2479" s="29" t="s">
        <v>2006</v>
      </c>
      <c r="I2479" s="31"/>
      <c r="J2479" s="28"/>
    </row>
    <row r="2480" spans="6:10" ht="15.75" x14ac:dyDescent="0.25">
      <c r="F2480" t="s">
        <v>249</v>
      </c>
      <c r="G2480" s="29" t="s">
        <v>2053</v>
      </c>
      <c r="H2480" s="29" t="s">
        <v>2133</v>
      </c>
      <c r="I2480" s="31"/>
      <c r="J2480" s="28"/>
    </row>
    <row r="2481" spans="6:10" ht="15.75" x14ac:dyDescent="0.25">
      <c r="F2481" t="s">
        <v>249</v>
      </c>
      <c r="G2481" s="29" t="s">
        <v>2053</v>
      </c>
      <c r="H2481" s="29" t="s">
        <v>2137</v>
      </c>
      <c r="I2481" s="31"/>
      <c r="J2481" s="28"/>
    </row>
    <row r="2482" spans="6:10" ht="15.75" x14ac:dyDescent="0.25">
      <c r="F2482" t="s">
        <v>249</v>
      </c>
      <c r="G2482" s="29" t="s">
        <v>2053</v>
      </c>
      <c r="H2482" s="29" t="s">
        <v>2015</v>
      </c>
      <c r="I2482" s="31"/>
      <c r="J2482" s="28"/>
    </row>
    <row r="2483" spans="6:10" ht="15.75" x14ac:dyDescent="0.25">
      <c r="F2483" t="s">
        <v>249</v>
      </c>
      <c r="G2483" s="29" t="s">
        <v>2053</v>
      </c>
      <c r="H2483" s="29" t="s">
        <v>2017</v>
      </c>
      <c r="I2483" s="31"/>
      <c r="J2483" s="28"/>
    </row>
    <row r="2484" spans="6:10" ht="15.75" x14ac:dyDescent="0.25">
      <c r="F2484" t="s">
        <v>249</v>
      </c>
      <c r="G2484" s="29" t="s">
        <v>2053</v>
      </c>
      <c r="H2484" s="29" t="s">
        <v>2019</v>
      </c>
      <c r="I2484" s="31"/>
      <c r="J2484" s="28"/>
    </row>
    <row r="2485" spans="6:10" ht="15.75" x14ac:dyDescent="0.25">
      <c r="F2485" t="s">
        <v>249</v>
      </c>
      <c r="G2485" s="29" t="s">
        <v>2053</v>
      </c>
      <c r="H2485" s="29" t="s">
        <v>2021</v>
      </c>
      <c r="I2485" s="31"/>
      <c r="J2485" s="28"/>
    </row>
    <row r="2486" spans="6:10" ht="15.75" x14ac:dyDescent="0.25">
      <c r="F2486" t="s">
        <v>249</v>
      </c>
      <c r="G2486" s="29" t="s">
        <v>2053</v>
      </c>
      <c r="H2486" s="29" t="s">
        <v>2030</v>
      </c>
      <c r="I2486" s="31"/>
      <c r="J2486" s="28"/>
    </row>
    <row r="2487" spans="6:10" ht="15.75" x14ac:dyDescent="0.25">
      <c r="F2487" t="s">
        <v>249</v>
      </c>
      <c r="G2487" s="29" t="s">
        <v>2053</v>
      </c>
      <c r="H2487" s="29" t="s">
        <v>2032</v>
      </c>
      <c r="I2487" s="31"/>
      <c r="J2487" s="28"/>
    </row>
    <row r="2488" spans="6:10" ht="15.75" x14ac:dyDescent="0.25">
      <c r="F2488" t="s">
        <v>249</v>
      </c>
      <c r="G2488" s="29" t="s">
        <v>2053</v>
      </c>
      <c r="H2488" s="29" t="s">
        <v>2034</v>
      </c>
      <c r="I2488" s="31"/>
      <c r="J2488" s="28"/>
    </row>
    <row r="2489" spans="6:10" ht="15.75" x14ac:dyDescent="0.25">
      <c r="F2489" t="s">
        <v>249</v>
      </c>
      <c r="G2489" s="29" t="s">
        <v>2053</v>
      </c>
      <c r="H2489" s="29" t="s">
        <v>2036</v>
      </c>
      <c r="I2489" s="31"/>
      <c r="J2489" s="28"/>
    </row>
    <row r="2490" spans="6:10" ht="15.75" x14ac:dyDescent="0.25">
      <c r="F2490" t="s">
        <v>249</v>
      </c>
      <c r="G2490" s="29" t="s">
        <v>2053</v>
      </c>
      <c r="H2490" s="29" t="s">
        <v>2038</v>
      </c>
      <c r="I2490" s="31"/>
      <c r="J2490" s="28"/>
    </row>
    <row r="2491" spans="6:10" ht="15.75" x14ac:dyDescent="0.25">
      <c r="F2491" t="s">
        <v>249</v>
      </c>
      <c r="G2491" s="29" t="s">
        <v>2053</v>
      </c>
      <c r="H2491" s="29" t="s">
        <v>2040</v>
      </c>
      <c r="I2491" s="31"/>
      <c r="J2491" s="28"/>
    </row>
    <row r="2492" spans="6:10" ht="15.75" x14ac:dyDescent="0.25">
      <c r="F2492" t="s">
        <v>249</v>
      </c>
      <c r="G2492" s="29" t="s">
        <v>2053</v>
      </c>
      <c r="H2492" s="29" t="s">
        <v>2043</v>
      </c>
      <c r="I2492" s="31"/>
      <c r="J2492" s="28"/>
    </row>
    <row r="2493" spans="6:10" ht="15.75" x14ac:dyDescent="0.25">
      <c r="F2493" t="s">
        <v>249</v>
      </c>
      <c r="G2493" s="29" t="s">
        <v>2053</v>
      </c>
      <c r="H2493" s="29" t="s">
        <v>2059</v>
      </c>
      <c r="I2493" s="31"/>
      <c r="J2493" s="28"/>
    </row>
    <row r="2494" spans="6:10" ht="15.75" x14ac:dyDescent="0.25">
      <c r="F2494" t="s">
        <v>249</v>
      </c>
      <c r="G2494" s="29" t="s">
        <v>2053</v>
      </c>
      <c r="H2494" s="29" t="s">
        <v>2061</v>
      </c>
      <c r="I2494" s="31"/>
      <c r="J2494" s="28"/>
    </row>
    <row r="2495" spans="6:10" ht="15.75" x14ac:dyDescent="0.25">
      <c r="F2495" t="s">
        <v>249</v>
      </c>
      <c r="G2495" s="29" t="s">
        <v>2053</v>
      </c>
      <c r="H2495" s="29" t="s">
        <v>2063</v>
      </c>
      <c r="I2495" s="31"/>
      <c r="J2495" s="28"/>
    </row>
    <row r="2496" spans="6:10" ht="15.75" x14ac:dyDescent="0.25">
      <c r="F2496" t="s">
        <v>249</v>
      </c>
      <c r="G2496" s="29" t="s">
        <v>2053</v>
      </c>
      <c r="H2496" s="29" t="s">
        <v>2067</v>
      </c>
      <c r="I2496" s="31"/>
      <c r="J2496" s="28"/>
    </row>
    <row r="2497" spans="6:10" ht="15.75" x14ac:dyDescent="0.25">
      <c r="F2497" t="s">
        <v>249</v>
      </c>
      <c r="G2497" s="29" t="s">
        <v>2053</v>
      </c>
      <c r="H2497" s="29" t="s">
        <v>2069</v>
      </c>
      <c r="I2497" s="31"/>
      <c r="J2497" s="28"/>
    </row>
    <row r="2498" spans="6:10" ht="15.75" x14ac:dyDescent="0.25">
      <c r="F2498" t="s">
        <v>249</v>
      </c>
      <c r="G2498" s="29" t="s">
        <v>2053</v>
      </c>
      <c r="H2498" s="29" t="s">
        <v>2071</v>
      </c>
      <c r="I2498" s="31"/>
      <c r="J2498" s="28"/>
    </row>
    <row r="2499" spans="6:10" ht="15.75" x14ac:dyDescent="0.25">
      <c r="F2499" t="s">
        <v>249</v>
      </c>
      <c r="G2499" s="29" t="s">
        <v>2053</v>
      </c>
      <c r="H2499" s="29" t="s">
        <v>2073</v>
      </c>
      <c r="I2499" s="31"/>
      <c r="J2499" s="28"/>
    </row>
    <row r="2500" spans="6:10" ht="15.75" x14ac:dyDescent="0.25">
      <c r="F2500" t="s">
        <v>249</v>
      </c>
      <c r="G2500" s="29" t="s">
        <v>2053</v>
      </c>
      <c r="H2500" s="29" t="s">
        <v>2075</v>
      </c>
      <c r="I2500" s="31"/>
      <c r="J2500" s="28"/>
    </row>
    <row r="2501" spans="6:10" ht="15.75" x14ac:dyDescent="0.25">
      <c r="F2501" t="s">
        <v>249</v>
      </c>
      <c r="G2501" s="29" t="s">
        <v>2053</v>
      </c>
      <c r="H2501" s="29" t="s">
        <v>2077</v>
      </c>
      <c r="I2501" s="31"/>
      <c r="J2501" s="28"/>
    </row>
    <row r="2502" spans="6:10" ht="15.75" x14ac:dyDescent="0.25">
      <c r="F2502" t="s">
        <v>249</v>
      </c>
      <c r="G2502" s="29" t="s">
        <v>2053</v>
      </c>
      <c r="H2502" s="29" t="s">
        <v>2079</v>
      </c>
      <c r="I2502" s="31"/>
      <c r="J2502" s="28"/>
    </row>
    <row r="2503" spans="6:10" ht="15.75" x14ac:dyDescent="0.25">
      <c r="F2503" t="s">
        <v>249</v>
      </c>
      <c r="G2503" s="29" t="s">
        <v>2053</v>
      </c>
      <c r="H2503" s="29" t="s">
        <v>2082</v>
      </c>
      <c r="I2503" s="31"/>
      <c r="J2503" s="28"/>
    </row>
    <row r="2504" spans="6:10" ht="15.75" x14ac:dyDescent="0.25">
      <c r="F2504" t="s">
        <v>249</v>
      </c>
      <c r="G2504" s="29" t="s">
        <v>2053</v>
      </c>
      <c r="H2504" s="29" t="s">
        <v>2084</v>
      </c>
      <c r="I2504" s="31"/>
      <c r="J2504" s="28"/>
    </row>
    <row r="2505" spans="6:10" ht="15.75" x14ac:dyDescent="0.25">
      <c r="F2505" t="s">
        <v>249</v>
      </c>
      <c r="G2505" s="29" t="s">
        <v>2053</v>
      </c>
      <c r="H2505" s="29" t="s">
        <v>2089</v>
      </c>
      <c r="I2505" s="31"/>
      <c r="J2505" s="28"/>
    </row>
    <row r="2506" spans="6:10" ht="15.75" x14ac:dyDescent="0.25">
      <c r="F2506" t="s">
        <v>249</v>
      </c>
      <c r="G2506" s="29" t="s">
        <v>2053</v>
      </c>
      <c r="H2506" s="29" t="s">
        <v>2119</v>
      </c>
      <c r="I2506" s="31"/>
      <c r="J2506" s="28"/>
    </row>
    <row r="2507" spans="6:10" ht="15.75" x14ac:dyDescent="0.25">
      <c r="F2507" t="s">
        <v>249</v>
      </c>
      <c r="G2507" s="29" t="s">
        <v>2053</v>
      </c>
      <c r="H2507" s="29" t="s">
        <v>2122</v>
      </c>
      <c r="I2507" s="31"/>
      <c r="J2507" s="28"/>
    </row>
    <row r="2508" spans="6:10" ht="15.75" x14ac:dyDescent="0.25">
      <c r="F2508" t="s">
        <v>249</v>
      </c>
      <c r="G2508" s="29" t="s">
        <v>2053</v>
      </c>
      <c r="H2508" s="29" t="s">
        <v>2124</v>
      </c>
      <c r="I2508" s="31"/>
      <c r="J2508" s="28"/>
    </row>
    <row r="2509" spans="6:10" ht="15.75" x14ac:dyDescent="0.25">
      <c r="F2509" t="s">
        <v>249</v>
      </c>
      <c r="G2509" s="29" t="s">
        <v>2053</v>
      </c>
      <c r="H2509" s="29" t="s">
        <v>2129</v>
      </c>
      <c r="I2509" s="31"/>
      <c r="J2509" s="28"/>
    </row>
    <row r="2510" spans="6:10" ht="15.75" x14ac:dyDescent="0.25">
      <c r="F2510" t="s">
        <v>249</v>
      </c>
      <c r="G2510" s="29" t="s">
        <v>2053</v>
      </c>
      <c r="H2510" s="29" t="s">
        <v>2135</v>
      </c>
      <c r="I2510" s="31"/>
      <c r="J2510" s="28"/>
    </row>
    <row r="2511" spans="6:10" ht="15.75" x14ac:dyDescent="0.25">
      <c r="F2511" t="s">
        <v>249</v>
      </c>
      <c r="G2511" s="29" t="s">
        <v>2053</v>
      </c>
      <c r="H2511" s="29" t="s">
        <v>2140</v>
      </c>
      <c r="I2511" s="31"/>
      <c r="J2511" s="28"/>
    </row>
    <row r="2512" spans="6:10" ht="15.75" x14ac:dyDescent="0.25">
      <c r="F2512" t="s">
        <v>249</v>
      </c>
      <c r="G2512" s="29" t="s">
        <v>2054</v>
      </c>
      <c r="H2512" s="29" t="s">
        <v>43</v>
      </c>
      <c r="I2512" s="31"/>
      <c r="J2512" s="28"/>
    </row>
    <row r="2513" spans="6:10" ht="15.75" x14ac:dyDescent="0.25">
      <c r="F2513" t="s">
        <v>249</v>
      </c>
      <c r="G2513" s="29" t="s">
        <v>2054</v>
      </c>
      <c r="H2513" s="29" t="s">
        <v>1953</v>
      </c>
      <c r="I2513" s="31"/>
      <c r="J2513" s="28"/>
    </row>
    <row r="2514" spans="6:10" ht="15.75" x14ac:dyDescent="0.25">
      <c r="F2514" t="s">
        <v>249</v>
      </c>
      <c r="G2514" s="29" t="s">
        <v>2054</v>
      </c>
      <c r="H2514" s="29" t="s">
        <v>1726</v>
      </c>
      <c r="I2514" s="31"/>
      <c r="J2514" s="28"/>
    </row>
    <row r="2515" spans="6:10" ht="15.75" x14ac:dyDescent="0.25">
      <c r="F2515" t="s">
        <v>249</v>
      </c>
      <c r="G2515" s="29" t="s">
        <v>2054</v>
      </c>
      <c r="H2515" s="29" t="s">
        <v>1723</v>
      </c>
      <c r="I2515" s="31"/>
      <c r="J2515" s="28"/>
    </row>
    <row r="2516" spans="6:10" ht="15.75" x14ac:dyDescent="0.25">
      <c r="F2516" t="s">
        <v>249</v>
      </c>
      <c r="G2516" s="29" t="s">
        <v>2054</v>
      </c>
      <c r="H2516" s="29" t="s">
        <v>2087</v>
      </c>
      <c r="I2516" s="31"/>
      <c r="J2516" s="28"/>
    </row>
    <row r="2517" spans="6:10" ht="15.75" x14ac:dyDescent="0.25">
      <c r="F2517" t="s">
        <v>249</v>
      </c>
      <c r="G2517" s="29" t="s">
        <v>2054</v>
      </c>
      <c r="H2517" s="29" t="s">
        <v>1830</v>
      </c>
      <c r="I2517" s="31"/>
      <c r="J2517" s="28"/>
    </row>
    <row r="2518" spans="6:10" ht="15.75" x14ac:dyDescent="0.25">
      <c r="F2518" t="s">
        <v>249</v>
      </c>
      <c r="G2518" s="29" t="s">
        <v>2054</v>
      </c>
      <c r="H2518" s="29" t="s">
        <v>1754</v>
      </c>
      <c r="I2518" s="31"/>
      <c r="J2518" s="28"/>
    </row>
    <row r="2519" spans="6:10" ht="15.75" x14ac:dyDescent="0.25">
      <c r="F2519" t="s">
        <v>249</v>
      </c>
      <c r="G2519" s="29" t="s">
        <v>2054</v>
      </c>
      <c r="H2519" s="29" t="s">
        <v>1901</v>
      </c>
      <c r="I2519" s="31"/>
      <c r="J2519" s="28"/>
    </row>
    <row r="2520" spans="6:10" ht="15.75" x14ac:dyDescent="0.25">
      <c r="F2520" t="s">
        <v>249</v>
      </c>
      <c r="G2520" s="29" t="s">
        <v>2054</v>
      </c>
      <c r="H2520" s="29" t="s">
        <v>2085</v>
      </c>
      <c r="I2520" s="31"/>
      <c r="J2520" s="28"/>
    </row>
    <row r="2521" spans="6:10" ht="15.75" x14ac:dyDescent="0.25">
      <c r="F2521" t="s">
        <v>249</v>
      </c>
      <c r="G2521" s="29" t="s">
        <v>2054</v>
      </c>
      <c r="H2521" s="29" t="s">
        <v>1951</v>
      </c>
      <c r="I2521" s="31"/>
      <c r="J2521" s="28"/>
    </row>
    <row r="2522" spans="6:10" ht="15.75" x14ac:dyDescent="0.25">
      <c r="F2522" t="s">
        <v>249</v>
      </c>
      <c r="G2522" s="29" t="s">
        <v>2054</v>
      </c>
      <c r="H2522" s="29" t="s">
        <v>2056</v>
      </c>
      <c r="I2522" s="31"/>
      <c r="J2522" s="28"/>
    </row>
    <row r="2523" spans="6:10" ht="15.75" x14ac:dyDescent="0.25">
      <c r="F2523" t="s">
        <v>249</v>
      </c>
      <c r="G2523" s="29" t="s">
        <v>2054</v>
      </c>
      <c r="H2523" s="29" t="s">
        <v>2131</v>
      </c>
      <c r="I2523" s="31"/>
      <c r="J2523" s="28"/>
    </row>
    <row r="2524" spans="6:10" ht="15.75" x14ac:dyDescent="0.25">
      <c r="F2524" t="s">
        <v>249</v>
      </c>
      <c r="G2524" s="29" t="s">
        <v>2054</v>
      </c>
      <c r="H2524" s="29" t="s">
        <v>2065</v>
      </c>
      <c r="I2524" s="31"/>
      <c r="J2524" s="28"/>
    </row>
    <row r="2525" spans="6:10" ht="15.75" x14ac:dyDescent="0.25">
      <c r="F2525" t="s">
        <v>249</v>
      </c>
      <c r="G2525" s="29" t="s">
        <v>2054</v>
      </c>
      <c r="H2525" s="29" t="s">
        <v>2090</v>
      </c>
      <c r="I2525" s="31"/>
      <c r="J2525" s="28"/>
    </row>
    <row r="2526" spans="6:10" ht="15.75" x14ac:dyDescent="0.25">
      <c r="F2526" t="s">
        <v>249</v>
      </c>
      <c r="G2526" s="29" t="s">
        <v>2054</v>
      </c>
      <c r="H2526" s="29" t="s">
        <v>1960</v>
      </c>
      <c r="I2526" s="31"/>
      <c r="J2526" s="28"/>
    </row>
    <row r="2527" spans="6:10" ht="15.75" x14ac:dyDescent="0.25">
      <c r="F2527" t="s">
        <v>249</v>
      </c>
      <c r="G2527" s="29" t="s">
        <v>2054</v>
      </c>
      <c r="H2527" s="29" t="s">
        <v>2028</v>
      </c>
      <c r="I2527" s="31"/>
      <c r="J2527" s="28"/>
    </row>
    <row r="2528" spans="6:10" ht="15.75" x14ac:dyDescent="0.25">
      <c r="F2528" t="s">
        <v>249</v>
      </c>
      <c r="G2528" s="29" t="s">
        <v>2054</v>
      </c>
      <c r="H2528" s="29" t="s">
        <v>1963</v>
      </c>
      <c r="I2528" s="31"/>
      <c r="J2528" s="28"/>
    </row>
    <row r="2529" spans="6:10" ht="15.75" x14ac:dyDescent="0.25">
      <c r="F2529" t="s">
        <v>249</v>
      </c>
      <c r="G2529" s="29" t="s">
        <v>2054</v>
      </c>
      <c r="H2529" s="29" t="s">
        <v>1965</v>
      </c>
      <c r="I2529" s="31"/>
      <c r="J2529" s="28"/>
    </row>
    <row r="2530" spans="6:10" ht="15.75" x14ac:dyDescent="0.25">
      <c r="F2530" t="s">
        <v>249</v>
      </c>
      <c r="G2530" s="29" t="s">
        <v>2054</v>
      </c>
      <c r="H2530" s="29" t="s">
        <v>1971</v>
      </c>
      <c r="I2530" s="31"/>
      <c r="J2530" s="28"/>
    </row>
    <row r="2531" spans="6:10" ht="15.75" x14ac:dyDescent="0.25">
      <c r="F2531" t="s">
        <v>249</v>
      </c>
      <c r="G2531" s="29" t="s">
        <v>2054</v>
      </c>
      <c r="H2531" s="29" t="s">
        <v>1975</v>
      </c>
      <c r="I2531" s="31"/>
      <c r="J2531" s="28"/>
    </row>
    <row r="2532" spans="6:10" ht="15.75" x14ac:dyDescent="0.25">
      <c r="F2532" t="s">
        <v>249</v>
      </c>
      <c r="G2532" s="29" t="s">
        <v>2054</v>
      </c>
      <c r="H2532" s="29" t="s">
        <v>2113</v>
      </c>
      <c r="I2532" s="31"/>
      <c r="J2532" s="28"/>
    </row>
    <row r="2533" spans="6:10" ht="15.75" x14ac:dyDescent="0.25">
      <c r="F2533" t="s">
        <v>249</v>
      </c>
      <c r="G2533" s="29" t="s">
        <v>2054</v>
      </c>
      <c r="H2533" s="29" t="s">
        <v>1980</v>
      </c>
      <c r="I2533" s="31"/>
      <c r="J2533" s="28"/>
    </row>
    <row r="2534" spans="6:10" ht="15.75" x14ac:dyDescent="0.25">
      <c r="F2534" t="s">
        <v>249</v>
      </c>
      <c r="G2534" s="29" t="s">
        <v>2054</v>
      </c>
      <c r="H2534" s="29" t="s">
        <v>1982</v>
      </c>
      <c r="I2534" s="31"/>
      <c r="J2534" s="28"/>
    </row>
    <row r="2535" spans="6:10" ht="15.75" x14ac:dyDescent="0.25">
      <c r="F2535" t="s">
        <v>249</v>
      </c>
      <c r="G2535" s="29" t="s">
        <v>2054</v>
      </c>
      <c r="H2535" s="29" t="s">
        <v>1987</v>
      </c>
      <c r="I2535" s="31"/>
      <c r="J2535" s="28"/>
    </row>
    <row r="2536" spans="6:10" ht="15.75" x14ac:dyDescent="0.25">
      <c r="F2536" t="s">
        <v>249</v>
      </c>
      <c r="G2536" s="29" t="s">
        <v>2054</v>
      </c>
      <c r="H2536" s="29" t="s">
        <v>1990</v>
      </c>
      <c r="I2536" s="31"/>
      <c r="J2536" s="28"/>
    </row>
    <row r="2537" spans="6:10" ht="15.75" x14ac:dyDescent="0.25">
      <c r="F2537" t="s">
        <v>249</v>
      </c>
      <c r="G2537" s="29" t="s">
        <v>2054</v>
      </c>
      <c r="H2537" s="29" t="s">
        <v>2115</v>
      </c>
      <c r="I2537" s="31"/>
      <c r="J2537" s="28"/>
    </row>
    <row r="2538" spans="6:10" ht="15.75" x14ac:dyDescent="0.25">
      <c r="F2538" t="s">
        <v>249</v>
      </c>
      <c r="G2538" s="29" t="s">
        <v>2054</v>
      </c>
      <c r="H2538" s="29" t="s">
        <v>1992</v>
      </c>
      <c r="I2538" s="31"/>
      <c r="J2538" s="28"/>
    </row>
    <row r="2539" spans="6:10" ht="15.75" x14ac:dyDescent="0.25">
      <c r="F2539" t="s">
        <v>249</v>
      </c>
      <c r="G2539" s="29" t="s">
        <v>2054</v>
      </c>
      <c r="H2539" s="29" t="s">
        <v>1997</v>
      </c>
      <c r="I2539" s="31"/>
      <c r="J2539" s="28"/>
    </row>
    <row r="2540" spans="6:10" ht="15.75" x14ac:dyDescent="0.25">
      <c r="F2540" t="s">
        <v>249</v>
      </c>
      <c r="G2540" s="29" t="s">
        <v>2054</v>
      </c>
      <c r="H2540" s="29" t="s">
        <v>2000</v>
      </c>
      <c r="I2540" s="31"/>
      <c r="J2540" s="28"/>
    </row>
    <row r="2541" spans="6:10" ht="15.75" x14ac:dyDescent="0.25">
      <c r="F2541" t="s">
        <v>249</v>
      </c>
      <c r="G2541" s="29" t="s">
        <v>2054</v>
      </c>
      <c r="H2541" s="29" t="s">
        <v>2002</v>
      </c>
      <c r="I2541" s="31"/>
      <c r="J2541" s="28"/>
    </row>
    <row r="2542" spans="6:10" ht="15.75" x14ac:dyDescent="0.25">
      <c r="F2542" t="s">
        <v>249</v>
      </c>
      <c r="G2542" s="29" t="s">
        <v>2054</v>
      </c>
      <c r="H2542" s="29" t="s">
        <v>2004</v>
      </c>
      <c r="I2542" s="31"/>
      <c r="J2542" s="28"/>
    </row>
    <row r="2543" spans="6:10" ht="15.75" x14ac:dyDescent="0.25">
      <c r="F2543" t="s">
        <v>249</v>
      </c>
      <c r="G2543" s="29" t="s">
        <v>2054</v>
      </c>
      <c r="H2543" s="29" t="s">
        <v>2006</v>
      </c>
      <c r="I2543" s="31"/>
      <c r="J2543" s="28"/>
    </row>
    <row r="2544" spans="6:10" ht="15.75" x14ac:dyDescent="0.25">
      <c r="F2544" t="s">
        <v>249</v>
      </c>
      <c r="G2544" s="29" t="s">
        <v>2054</v>
      </c>
      <c r="H2544" s="29" t="s">
        <v>2133</v>
      </c>
      <c r="I2544" s="31"/>
      <c r="J2544" s="28"/>
    </row>
    <row r="2545" spans="6:10" ht="15.75" x14ac:dyDescent="0.25">
      <c r="F2545" t="s">
        <v>249</v>
      </c>
      <c r="G2545" s="29" t="s">
        <v>2054</v>
      </c>
      <c r="H2545" s="29" t="s">
        <v>2137</v>
      </c>
      <c r="I2545" s="31"/>
      <c r="J2545" s="28"/>
    </row>
    <row r="2546" spans="6:10" ht="15.75" x14ac:dyDescent="0.25">
      <c r="F2546" t="s">
        <v>249</v>
      </c>
      <c r="G2546" s="29" t="s">
        <v>2054</v>
      </c>
      <c r="H2546" s="29" t="s">
        <v>2015</v>
      </c>
      <c r="I2546" s="31"/>
      <c r="J2546" s="28"/>
    </row>
    <row r="2547" spans="6:10" ht="15.75" x14ac:dyDescent="0.25">
      <c r="F2547" t="s">
        <v>249</v>
      </c>
      <c r="G2547" s="29" t="s">
        <v>2054</v>
      </c>
      <c r="H2547" s="29" t="s">
        <v>2017</v>
      </c>
      <c r="I2547" s="31"/>
      <c r="J2547" s="28"/>
    </row>
    <row r="2548" spans="6:10" ht="15.75" x14ac:dyDescent="0.25">
      <c r="F2548" t="s">
        <v>249</v>
      </c>
      <c r="G2548" s="29" t="s">
        <v>2054</v>
      </c>
      <c r="H2548" s="29" t="s">
        <v>2019</v>
      </c>
      <c r="I2548" s="31"/>
      <c r="J2548" s="28"/>
    </row>
    <row r="2549" spans="6:10" ht="15.75" x14ac:dyDescent="0.25">
      <c r="F2549" t="s">
        <v>249</v>
      </c>
      <c r="G2549" s="29" t="s">
        <v>2054</v>
      </c>
      <c r="H2549" s="29" t="s">
        <v>2021</v>
      </c>
      <c r="I2549" s="31"/>
      <c r="J2549" s="28"/>
    </row>
    <row r="2550" spans="6:10" ht="15.75" x14ac:dyDescent="0.25">
      <c r="F2550" t="s">
        <v>249</v>
      </c>
      <c r="G2550" s="29" t="s">
        <v>2054</v>
      </c>
      <c r="H2550" s="29" t="s">
        <v>2030</v>
      </c>
      <c r="I2550" s="31"/>
      <c r="J2550" s="28"/>
    </row>
    <row r="2551" spans="6:10" ht="15.75" x14ac:dyDescent="0.25">
      <c r="F2551" t="s">
        <v>249</v>
      </c>
      <c r="G2551" s="29" t="s">
        <v>2054</v>
      </c>
      <c r="H2551" s="29" t="s">
        <v>2032</v>
      </c>
      <c r="I2551" s="31"/>
      <c r="J2551" s="28"/>
    </row>
    <row r="2552" spans="6:10" ht="15.75" x14ac:dyDescent="0.25">
      <c r="F2552" t="s">
        <v>249</v>
      </c>
      <c r="G2552" s="29" t="s">
        <v>2054</v>
      </c>
      <c r="H2552" s="29" t="s">
        <v>2034</v>
      </c>
      <c r="I2552" s="31"/>
      <c r="J2552" s="28"/>
    </row>
    <row r="2553" spans="6:10" ht="15.75" x14ac:dyDescent="0.25">
      <c r="F2553" t="s">
        <v>249</v>
      </c>
      <c r="G2553" s="29" t="s">
        <v>2054</v>
      </c>
      <c r="H2553" s="29" t="s">
        <v>2036</v>
      </c>
      <c r="I2553" s="31"/>
      <c r="J2553" s="28"/>
    </row>
    <row r="2554" spans="6:10" ht="15.75" x14ac:dyDescent="0.25">
      <c r="F2554" t="s">
        <v>249</v>
      </c>
      <c r="G2554" s="29" t="s">
        <v>2054</v>
      </c>
      <c r="H2554" s="29" t="s">
        <v>2038</v>
      </c>
      <c r="I2554" s="31"/>
      <c r="J2554" s="28"/>
    </row>
    <row r="2555" spans="6:10" ht="15.75" x14ac:dyDescent="0.25">
      <c r="F2555" t="s">
        <v>249</v>
      </c>
      <c r="G2555" s="29" t="s">
        <v>2054</v>
      </c>
      <c r="H2555" s="29" t="s">
        <v>2040</v>
      </c>
      <c r="I2555" s="31"/>
      <c r="J2555" s="28"/>
    </row>
    <row r="2556" spans="6:10" ht="15.75" x14ac:dyDescent="0.25">
      <c r="F2556" t="s">
        <v>249</v>
      </c>
      <c r="G2556" s="29" t="s">
        <v>2054</v>
      </c>
      <c r="H2556" s="29" t="s">
        <v>2043</v>
      </c>
      <c r="I2556" s="31"/>
      <c r="J2556" s="28"/>
    </row>
    <row r="2557" spans="6:10" ht="15.75" x14ac:dyDescent="0.25">
      <c r="F2557" t="s">
        <v>249</v>
      </c>
      <c r="G2557" s="29" t="s">
        <v>2054</v>
      </c>
      <c r="H2557" s="29" t="s">
        <v>2059</v>
      </c>
      <c r="I2557" s="31"/>
      <c r="J2557" s="28"/>
    </row>
    <row r="2558" spans="6:10" ht="15.75" x14ac:dyDescent="0.25">
      <c r="F2558" t="s">
        <v>249</v>
      </c>
      <c r="G2558" s="29" t="s">
        <v>2054</v>
      </c>
      <c r="H2558" s="29" t="s">
        <v>2061</v>
      </c>
      <c r="I2558" s="31"/>
      <c r="J2558" s="28"/>
    </row>
    <row r="2559" spans="6:10" ht="15.75" x14ac:dyDescent="0.25">
      <c r="F2559" t="s">
        <v>249</v>
      </c>
      <c r="G2559" s="29" t="s">
        <v>2054</v>
      </c>
      <c r="H2559" s="29" t="s">
        <v>2063</v>
      </c>
      <c r="I2559" s="31"/>
      <c r="J2559" s="28"/>
    </row>
    <row r="2560" spans="6:10" ht="15.75" x14ac:dyDescent="0.25">
      <c r="F2560" t="s">
        <v>249</v>
      </c>
      <c r="G2560" s="29" t="s">
        <v>2054</v>
      </c>
      <c r="H2560" s="29" t="s">
        <v>2067</v>
      </c>
      <c r="I2560" s="31"/>
      <c r="J2560" s="28"/>
    </row>
    <row r="2561" spans="6:10" ht="15.75" x14ac:dyDescent="0.25">
      <c r="F2561" t="s">
        <v>249</v>
      </c>
      <c r="G2561" s="29" t="s">
        <v>2054</v>
      </c>
      <c r="H2561" s="29" t="s">
        <v>2069</v>
      </c>
      <c r="I2561" s="31"/>
      <c r="J2561" s="28"/>
    </row>
    <row r="2562" spans="6:10" ht="15.75" x14ac:dyDescent="0.25">
      <c r="F2562" t="s">
        <v>249</v>
      </c>
      <c r="G2562" s="29" t="s">
        <v>2054</v>
      </c>
      <c r="H2562" s="29" t="s">
        <v>2071</v>
      </c>
      <c r="I2562" s="31"/>
      <c r="J2562" s="28"/>
    </row>
    <row r="2563" spans="6:10" ht="15.75" x14ac:dyDescent="0.25">
      <c r="F2563" t="s">
        <v>249</v>
      </c>
      <c r="G2563" s="29" t="s">
        <v>2054</v>
      </c>
      <c r="H2563" s="29" t="s">
        <v>2073</v>
      </c>
      <c r="I2563" s="31"/>
      <c r="J2563" s="28"/>
    </row>
    <row r="2564" spans="6:10" ht="15.75" x14ac:dyDescent="0.25">
      <c r="F2564" t="s">
        <v>249</v>
      </c>
      <c r="G2564" s="29" t="s">
        <v>2054</v>
      </c>
      <c r="H2564" s="29" t="s">
        <v>2075</v>
      </c>
      <c r="I2564" s="31"/>
      <c r="J2564" s="28"/>
    </row>
    <row r="2565" spans="6:10" ht="15.75" x14ac:dyDescent="0.25">
      <c r="F2565" t="s">
        <v>249</v>
      </c>
      <c r="G2565" s="29" t="s">
        <v>2054</v>
      </c>
      <c r="H2565" s="29" t="s">
        <v>2077</v>
      </c>
      <c r="I2565" s="31"/>
      <c r="J2565" s="28"/>
    </row>
    <row r="2566" spans="6:10" ht="15.75" x14ac:dyDescent="0.25">
      <c r="F2566" t="s">
        <v>249</v>
      </c>
      <c r="G2566" s="29" t="s">
        <v>2054</v>
      </c>
      <c r="H2566" s="29" t="s">
        <v>2079</v>
      </c>
      <c r="I2566" s="31"/>
      <c r="J2566" s="28"/>
    </row>
    <row r="2567" spans="6:10" ht="15.75" x14ac:dyDescent="0.25">
      <c r="F2567" t="s">
        <v>249</v>
      </c>
      <c r="G2567" s="29" t="s">
        <v>2054</v>
      </c>
      <c r="H2567" s="29" t="s">
        <v>2082</v>
      </c>
      <c r="I2567" s="31"/>
      <c r="J2567" s="28"/>
    </row>
    <row r="2568" spans="6:10" ht="15.75" x14ac:dyDescent="0.25">
      <c r="F2568" t="s">
        <v>249</v>
      </c>
      <c r="G2568" s="29" t="s">
        <v>2054</v>
      </c>
      <c r="H2568" s="29" t="s">
        <v>2084</v>
      </c>
      <c r="I2568" s="31"/>
      <c r="J2568" s="28"/>
    </row>
    <row r="2569" spans="6:10" ht="15.75" x14ac:dyDescent="0.25">
      <c r="F2569" t="s">
        <v>249</v>
      </c>
      <c r="G2569" s="29" t="s">
        <v>2054</v>
      </c>
      <c r="H2569" s="29" t="s">
        <v>2089</v>
      </c>
      <c r="I2569" s="31"/>
      <c r="J2569" s="28"/>
    </row>
    <row r="2570" spans="6:10" ht="15.75" x14ac:dyDescent="0.25">
      <c r="F2570" t="s">
        <v>249</v>
      </c>
      <c r="G2570" s="29" t="s">
        <v>2054</v>
      </c>
      <c r="H2570" s="29" t="s">
        <v>2119</v>
      </c>
      <c r="I2570" s="31"/>
      <c r="J2570" s="28"/>
    </row>
    <row r="2571" spans="6:10" ht="15.75" x14ac:dyDescent="0.25">
      <c r="F2571" t="s">
        <v>249</v>
      </c>
      <c r="G2571" s="29" t="s">
        <v>2054</v>
      </c>
      <c r="H2571" s="29" t="s">
        <v>2122</v>
      </c>
      <c r="I2571" s="31"/>
      <c r="J2571" s="28"/>
    </row>
    <row r="2572" spans="6:10" ht="15.75" x14ac:dyDescent="0.25">
      <c r="F2572" t="s">
        <v>249</v>
      </c>
      <c r="G2572" s="29" t="s">
        <v>2054</v>
      </c>
      <c r="H2572" s="29" t="s">
        <v>2124</v>
      </c>
      <c r="I2572" s="31"/>
      <c r="J2572" s="28"/>
    </row>
    <row r="2573" spans="6:10" ht="15.75" x14ac:dyDescent="0.25">
      <c r="F2573" t="s">
        <v>249</v>
      </c>
      <c r="G2573" s="29" t="s">
        <v>2054</v>
      </c>
      <c r="H2573" s="29" t="s">
        <v>2129</v>
      </c>
      <c r="I2573" s="31"/>
      <c r="J2573" s="28"/>
    </row>
    <row r="2574" spans="6:10" ht="15.75" x14ac:dyDescent="0.25">
      <c r="F2574" t="s">
        <v>249</v>
      </c>
      <c r="G2574" s="29" t="s">
        <v>2054</v>
      </c>
      <c r="H2574" s="29" t="s">
        <v>2135</v>
      </c>
      <c r="I2574" s="31"/>
      <c r="J2574" s="28"/>
    </row>
    <row r="2575" spans="6:10" ht="15.75" x14ac:dyDescent="0.25">
      <c r="F2575" t="s">
        <v>249</v>
      </c>
      <c r="G2575" s="29" t="s">
        <v>2054</v>
      </c>
      <c r="H2575" s="29" t="s">
        <v>2140</v>
      </c>
      <c r="I2575" s="31"/>
      <c r="J2575" s="28"/>
    </row>
    <row r="2576" spans="6:10" ht="15.75" x14ac:dyDescent="0.25">
      <c r="F2576" t="s">
        <v>249</v>
      </c>
      <c r="G2576" s="29" t="s">
        <v>2093</v>
      </c>
      <c r="H2576" s="29" t="s">
        <v>43</v>
      </c>
      <c r="I2576" s="31"/>
      <c r="J2576" s="28"/>
    </row>
    <row r="2577" spans="6:10" ht="15.75" x14ac:dyDescent="0.25">
      <c r="F2577" t="s">
        <v>249</v>
      </c>
      <c r="G2577" s="29" t="s">
        <v>2093</v>
      </c>
      <c r="H2577" s="29" t="s">
        <v>1953</v>
      </c>
      <c r="I2577" s="31"/>
      <c r="J2577" s="28"/>
    </row>
    <row r="2578" spans="6:10" ht="15.75" x14ac:dyDescent="0.25">
      <c r="F2578" t="s">
        <v>249</v>
      </c>
      <c r="G2578" s="29" t="s">
        <v>2093</v>
      </c>
      <c r="H2578" s="29" t="s">
        <v>1726</v>
      </c>
      <c r="I2578" s="31"/>
      <c r="J2578" s="28"/>
    </row>
    <row r="2579" spans="6:10" ht="15.75" x14ac:dyDescent="0.25">
      <c r="F2579" t="s">
        <v>249</v>
      </c>
      <c r="G2579" s="29" t="s">
        <v>2093</v>
      </c>
      <c r="H2579" s="29" t="s">
        <v>1723</v>
      </c>
      <c r="I2579" s="31"/>
      <c r="J2579" s="28"/>
    </row>
    <row r="2580" spans="6:10" ht="15.75" x14ac:dyDescent="0.25">
      <c r="F2580" t="s">
        <v>249</v>
      </c>
      <c r="G2580" s="29" t="s">
        <v>2093</v>
      </c>
      <c r="H2580" s="29" t="s">
        <v>2087</v>
      </c>
      <c r="I2580" s="31"/>
      <c r="J2580" s="28"/>
    </row>
    <row r="2581" spans="6:10" ht="15.75" x14ac:dyDescent="0.25">
      <c r="F2581" t="s">
        <v>249</v>
      </c>
      <c r="G2581" s="29" t="s">
        <v>2093</v>
      </c>
      <c r="H2581" s="29" t="s">
        <v>1830</v>
      </c>
      <c r="I2581" s="31"/>
      <c r="J2581" s="28"/>
    </row>
    <row r="2582" spans="6:10" ht="15.75" x14ac:dyDescent="0.25">
      <c r="F2582" t="s">
        <v>249</v>
      </c>
      <c r="G2582" s="29" t="s">
        <v>2093</v>
      </c>
      <c r="H2582" s="29" t="s">
        <v>1754</v>
      </c>
      <c r="I2582" s="31"/>
      <c r="J2582" s="28"/>
    </row>
    <row r="2583" spans="6:10" ht="15.75" x14ac:dyDescent="0.25">
      <c r="F2583" t="s">
        <v>249</v>
      </c>
      <c r="G2583" s="29" t="s">
        <v>2093</v>
      </c>
      <c r="H2583" s="29" t="s">
        <v>1901</v>
      </c>
      <c r="I2583" s="31"/>
      <c r="J2583" s="28"/>
    </row>
    <row r="2584" spans="6:10" ht="15.75" x14ac:dyDescent="0.25">
      <c r="F2584" t="s">
        <v>249</v>
      </c>
      <c r="G2584" s="29" t="s">
        <v>2093</v>
      </c>
      <c r="H2584" s="29" t="s">
        <v>2085</v>
      </c>
      <c r="I2584" s="31"/>
      <c r="J2584" s="28"/>
    </row>
    <row r="2585" spans="6:10" ht="15.75" x14ac:dyDescent="0.25">
      <c r="F2585" t="s">
        <v>249</v>
      </c>
      <c r="G2585" s="29" t="s">
        <v>2093</v>
      </c>
      <c r="H2585" s="29" t="s">
        <v>1951</v>
      </c>
      <c r="I2585" s="31"/>
      <c r="J2585" s="28"/>
    </row>
    <row r="2586" spans="6:10" ht="15.75" x14ac:dyDescent="0.25">
      <c r="F2586" t="s">
        <v>249</v>
      </c>
      <c r="G2586" s="29" t="s">
        <v>2093</v>
      </c>
      <c r="H2586" s="29" t="s">
        <v>2056</v>
      </c>
      <c r="I2586" s="31"/>
      <c r="J2586" s="28"/>
    </row>
    <row r="2587" spans="6:10" ht="15.75" x14ac:dyDescent="0.25">
      <c r="F2587" t="s">
        <v>249</v>
      </c>
      <c r="G2587" s="29" t="s">
        <v>2093</v>
      </c>
      <c r="H2587" s="29" t="s">
        <v>2131</v>
      </c>
      <c r="I2587" s="31"/>
      <c r="J2587" s="28"/>
    </row>
    <row r="2588" spans="6:10" ht="15.75" x14ac:dyDescent="0.25">
      <c r="F2588" t="s">
        <v>249</v>
      </c>
      <c r="G2588" s="29" t="s">
        <v>2093</v>
      </c>
      <c r="H2588" s="29" t="s">
        <v>2065</v>
      </c>
      <c r="I2588" s="31"/>
      <c r="J2588" s="28"/>
    </row>
    <row r="2589" spans="6:10" ht="15.75" x14ac:dyDescent="0.25">
      <c r="F2589" t="s">
        <v>249</v>
      </c>
      <c r="G2589" s="29" t="s">
        <v>2093</v>
      </c>
      <c r="H2589" s="29" t="s">
        <v>2090</v>
      </c>
      <c r="I2589" s="31"/>
      <c r="J2589" s="28"/>
    </row>
    <row r="2590" spans="6:10" ht="15.75" x14ac:dyDescent="0.25">
      <c r="F2590" t="s">
        <v>249</v>
      </c>
      <c r="G2590" s="29" t="s">
        <v>2093</v>
      </c>
      <c r="H2590" s="29" t="s">
        <v>1960</v>
      </c>
      <c r="I2590" s="31"/>
      <c r="J2590" s="28"/>
    </row>
    <row r="2591" spans="6:10" ht="15.75" x14ac:dyDescent="0.25">
      <c r="F2591" t="s">
        <v>249</v>
      </c>
      <c r="G2591" s="29" t="s">
        <v>2093</v>
      </c>
      <c r="H2591" s="29" t="s">
        <v>2028</v>
      </c>
      <c r="I2591" s="31"/>
      <c r="J2591" s="28"/>
    </row>
    <row r="2592" spans="6:10" ht="15.75" x14ac:dyDescent="0.25">
      <c r="F2592" t="s">
        <v>249</v>
      </c>
      <c r="G2592" s="29" t="s">
        <v>2093</v>
      </c>
      <c r="H2592" s="29" t="s">
        <v>1963</v>
      </c>
      <c r="I2592" s="31"/>
      <c r="J2592" s="28"/>
    </row>
    <row r="2593" spans="6:10" ht="15.75" x14ac:dyDescent="0.25">
      <c r="F2593" t="s">
        <v>249</v>
      </c>
      <c r="G2593" s="29" t="s">
        <v>2093</v>
      </c>
      <c r="H2593" s="29" t="s">
        <v>1965</v>
      </c>
      <c r="I2593" s="31"/>
      <c r="J2593" s="28"/>
    </row>
    <row r="2594" spans="6:10" ht="15.75" x14ac:dyDescent="0.25">
      <c r="F2594" t="s">
        <v>249</v>
      </c>
      <c r="G2594" s="29" t="s">
        <v>2093</v>
      </c>
      <c r="H2594" s="29" t="s">
        <v>1971</v>
      </c>
      <c r="I2594" s="31"/>
      <c r="J2594" s="28"/>
    </row>
    <row r="2595" spans="6:10" ht="15.75" x14ac:dyDescent="0.25">
      <c r="F2595" t="s">
        <v>249</v>
      </c>
      <c r="G2595" s="29" t="s">
        <v>2093</v>
      </c>
      <c r="H2595" s="29" t="s">
        <v>1975</v>
      </c>
      <c r="I2595" s="31"/>
      <c r="J2595" s="28"/>
    </row>
    <row r="2596" spans="6:10" ht="15.75" x14ac:dyDescent="0.25">
      <c r="F2596" t="s">
        <v>249</v>
      </c>
      <c r="G2596" s="29" t="s">
        <v>2093</v>
      </c>
      <c r="H2596" s="29" t="s">
        <v>2113</v>
      </c>
      <c r="I2596" s="31"/>
      <c r="J2596" s="28"/>
    </row>
    <row r="2597" spans="6:10" ht="15.75" x14ac:dyDescent="0.25">
      <c r="F2597" t="s">
        <v>249</v>
      </c>
      <c r="G2597" s="29" t="s">
        <v>2093</v>
      </c>
      <c r="H2597" s="29" t="s">
        <v>1980</v>
      </c>
      <c r="I2597" s="31"/>
      <c r="J2597" s="28"/>
    </row>
    <row r="2598" spans="6:10" ht="15.75" x14ac:dyDescent="0.25">
      <c r="F2598" t="s">
        <v>249</v>
      </c>
      <c r="G2598" s="29" t="s">
        <v>2093</v>
      </c>
      <c r="H2598" s="29" t="s">
        <v>1982</v>
      </c>
      <c r="I2598" s="31"/>
      <c r="J2598" s="28"/>
    </row>
    <row r="2599" spans="6:10" ht="15.75" x14ac:dyDescent="0.25">
      <c r="F2599" t="s">
        <v>249</v>
      </c>
      <c r="G2599" s="29" t="s">
        <v>2093</v>
      </c>
      <c r="H2599" s="29" t="s">
        <v>1987</v>
      </c>
      <c r="I2599" s="31"/>
      <c r="J2599" s="28"/>
    </row>
    <row r="2600" spans="6:10" ht="15.75" x14ac:dyDescent="0.25">
      <c r="F2600" t="s">
        <v>249</v>
      </c>
      <c r="G2600" s="29" t="s">
        <v>2093</v>
      </c>
      <c r="H2600" s="29" t="s">
        <v>1990</v>
      </c>
      <c r="I2600" s="31"/>
      <c r="J2600" s="28"/>
    </row>
    <row r="2601" spans="6:10" ht="15.75" x14ac:dyDescent="0.25">
      <c r="F2601" t="s">
        <v>249</v>
      </c>
      <c r="G2601" s="29" t="s">
        <v>2093</v>
      </c>
      <c r="H2601" s="29" t="s">
        <v>2115</v>
      </c>
      <c r="I2601" s="31"/>
      <c r="J2601" s="28"/>
    </row>
    <row r="2602" spans="6:10" ht="15.75" x14ac:dyDescent="0.25">
      <c r="F2602" t="s">
        <v>249</v>
      </c>
      <c r="G2602" s="29" t="s">
        <v>2093</v>
      </c>
      <c r="H2602" s="29" t="s">
        <v>1992</v>
      </c>
      <c r="I2602" s="31"/>
      <c r="J2602" s="28"/>
    </row>
    <row r="2603" spans="6:10" ht="15.75" x14ac:dyDescent="0.25">
      <c r="F2603" t="s">
        <v>249</v>
      </c>
      <c r="G2603" s="29" t="s">
        <v>2093</v>
      </c>
      <c r="H2603" s="29" t="s">
        <v>1997</v>
      </c>
      <c r="I2603" s="31"/>
      <c r="J2603" s="28"/>
    </row>
    <row r="2604" spans="6:10" ht="15.75" x14ac:dyDescent="0.25">
      <c r="F2604" t="s">
        <v>249</v>
      </c>
      <c r="G2604" s="29" t="s">
        <v>2093</v>
      </c>
      <c r="H2604" s="29" t="s">
        <v>2000</v>
      </c>
      <c r="I2604" s="31"/>
      <c r="J2604" s="28"/>
    </row>
    <row r="2605" spans="6:10" ht="15.75" x14ac:dyDescent="0.25">
      <c r="F2605" t="s">
        <v>249</v>
      </c>
      <c r="G2605" s="29" t="s">
        <v>2093</v>
      </c>
      <c r="H2605" s="29" t="s">
        <v>2002</v>
      </c>
      <c r="I2605" s="31"/>
      <c r="J2605" s="28"/>
    </row>
    <row r="2606" spans="6:10" ht="15.75" x14ac:dyDescent="0.25">
      <c r="F2606" t="s">
        <v>249</v>
      </c>
      <c r="G2606" s="29" t="s">
        <v>2093</v>
      </c>
      <c r="H2606" s="29" t="s">
        <v>2004</v>
      </c>
      <c r="I2606" s="31"/>
      <c r="J2606" s="28"/>
    </row>
    <row r="2607" spans="6:10" ht="15.75" x14ac:dyDescent="0.25">
      <c r="F2607" t="s">
        <v>249</v>
      </c>
      <c r="G2607" s="29" t="s">
        <v>2093</v>
      </c>
      <c r="H2607" s="29" t="s">
        <v>2006</v>
      </c>
      <c r="I2607" s="31"/>
      <c r="J2607" s="28"/>
    </row>
    <row r="2608" spans="6:10" ht="15.75" x14ac:dyDescent="0.25">
      <c r="F2608" t="s">
        <v>249</v>
      </c>
      <c r="G2608" s="29" t="s">
        <v>2093</v>
      </c>
      <c r="H2608" s="29" t="s">
        <v>2133</v>
      </c>
      <c r="I2608" s="31"/>
      <c r="J2608" s="28"/>
    </row>
    <row r="2609" spans="6:10" ht="15.75" x14ac:dyDescent="0.25">
      <c r="F2609" t="s">
        <v>249</v>
      </c>
      <c r="G2609" s="29" t="s">
        <v>2093</v>
      </c>
      <c r="H2609" s="29" t="s">
        <v>2137</v>
      </c>
      <c r="I2609" s="31"/>
      <c r="J2609" s="28"/>
    </row>
    <row r="2610" spans="6:10" ht="15.75" x14ac:dyDescent="0.25">
      <c r="F2610" t="s">
        <v>249</v>
      </c>
      <c r="G2610" s="29" t="s">
        <v>2093</v>
      </c>
      <c r="H2610" s="29" t="s">
        <v>2015</v>
      </c>
      <c r="I2610" s="31"/>
      <c r="J2610" s="28"/>
    </row>
    <row r="2611" spans="6:10" ht="15.75" x14ac:dyDescent="0.25">
      <c r="F2611" t="s">
        <v>249</v>
      </c>
      <c r="G2611" s="29" t="s">
        <v>2093</v>
      </c>
      <c r="H2611" s="29" t="s">
        <v>2017</v>
      </c>
      <c r="I2611" s="31"/>
      <c r="J2611" s="28"/>
    </row>
    <row r="2612" spans="6:10" ht="15.75" x14ac:dyDescent="0.25">
      <c r="F2612" t="s">
        <v>249</v>
      </c>
      <c r="G2612" s="29" t="s">
        <v>2093</v>
      </c>
      <c r="H2612" s="29" t="s">
        <v>2019</v>
      </c>
      <c r="I2612" s="31"/>
      <c r="J2612" s="28"/>
    </row>
    <row r="2613" spans="6:10" ht="15.75" x14ac:dyDescent="0.25">
      <c r="F2613" t="s">
        <v>249</v>
      </c>
      <c r="G2613" s="29" t="s">
        <v>2093</v>
      </c>
      <c r="H2613" s="29" t="s">
        <v>2021</v>
      </c>
      <c r="I2613" s="31"/>
      <c r="J2613" s="28"/>
    </row>
    <row r="2614" spans="6:10" ht="15.75" x14ac:dyDescent="0.25">
      <c r="F2614" t="s">
        <v>249</v>
      </c>
      <c r="G2614" s="29" t="s">
        <v>2093</v>
      </c>
      <c r="H2614" s="29" t="s">
        <v>2030</v>
      </c>
      <c r="I2614" s="31"/>
      <c r="J2614" s="28"/>
    </row>
    <row r="2615" spans="6:10" ht="15.75" x14ac:dyDescent="0.25">
      <c r="F2615" t="s">
        <v>249</v>
      </c>
      <c r="G2615" s="29" t="s">
        <v>2093</v>
      </c>
      <c r="H2615" s="29" t="s">
        <v>2032</v>
      </c>
      <c r="I2615" s="31"/>
      <c r="J2615" s="28"/>
    </row>
    <row r="2616" spans="6:10" ht="15.75" x14ac:dyDescent="0.25">
      <c r="F2616" t="s">
        <v>249</v>
      </c>
      <c r="G2616" s="29" t="s">
        <v>2093</v>
      </c>
      <c r="H2616" s="29" t="s">
        <v>2034</v>
      </c>
      <c r="I2616" s="31"/>
      <c r="J2616" s="28"/>
    </row>
    <row r="2617" spans="6:10" ht="15.75" x14ac:dyDescent="0.25">
      <c r="F2617" t="s">
        <v>249</v>
      </c>
      <c r="G2617" s="29" t="s">
        <v>2093</v>
      </c>
      <c r="H2617" s="29" t="s">
        <v>2036</v>
      </c>
      <c r="I2617" s="31"/>
      <c r="J2617" s="28"/>
    </row>
    <row r="2618" spans="6:10" ht="15.75" x14ac:dyDescent="0.25">
      <c r="F2618" t="s">
        <v>249</v>
      </c>
      <c r="G2618" s="29" t="s">
        <v>2093</v>
      </c>
      <c r="H2618" s="29" t="s">
        <v>2038</v>
      </c>
      <c r="I2618" s="31"/>
      <c r="J2618" s="28"/>
    </row>
    <row r="2619" spans="6:10" ht="15.75" x14ac:dyDescent="0.25">
      <c r="F2619" t="s">
        <v>249</v>
      </c>
      <c r="G2619" s="29" t="s">
        <v>2093</v>
      </c>
      <c r="H2619" s="29" t="s">
        <v>2040</v>
      </c>
      <c r="I2619" s="31"/>
      <c r="J2619" s="28"/>
    </row>
    <row r="2620" spans="6:10" ht="15.75" x14ac:dyDescent="0.25">
      <c r="F2620" t="s">
        <v>249</v>
      </c>
      <c r="G2620" s="29" t="s">
        <v>2093</v>
      </c>
      <c r="H2620" s="29" t="s">
        <v>2043</v>
      </c>
      <c r="I2620" s="31"/>
      <c r="J2620" s="28"/>
    </row>
    <row r="2621" spans="6:10" ht="15.75" x14ac:dyDescent="0.25">
      <c r="F2621" t="s">
        <v>249</v>
      </c>
      <c r="G2621" s="29" t="s">
        <v>2093</v>
      </c>
      <c r="H2621" s="29" t="s">
        <v>2059</v>
      </c>
      <c r="I2621" s="31"/>
      <c r="J2621" s="28"/>
    </row>
    <row r="2622" spans="6:10" ht="15.75" x14ac:dyDescent="0.25">
      <c r="F2622" t="s">
        <v>249</v>
      </c>
      <c r="G2622" s="29" t="s">
        <v>2093</v>
      </c>
      <c r="H2622" s="29" t="s">
        <v>2061</v>
      </c>
      <c r="I2622" s="31"/>
      <c r="J2622" s="28"/>
    </row>
    <row r="2623" spans="6:10" ht="15.75" x14ac:dyDescent="0.25">
      <c r="F2623" t="s">
        <v>249</v>
      </c>
      <c r="G2623" s="29" t="s">
        <v>2093</v>
      </c>
      <c r="H2623" s="29" t="s">
        <v>2063</v>
      </c>
      <c r="I2623" s="31"/>
      <c r="J2623" s="28"/>
    </row>
    <row r="2624" spans="6:10" ht="15.75" x14ac:dyDescent="0.25">
      <c r="F2624" t="s">
        <v>249</v>
      </c>
      <c r="G2624" s="29" t="s">
        <v>2093</v>
      </c>
      <c r="H2624" s="29" t="s">
        <v>2067</v>
      </c>
      <c r="I2624" s="31"/>
      <c r="J2624" s="28"/>
    </row>
    <row r="2625" spans="6:10" ht="15.75" x14ac:dyDescent="0.25">
      <c r="F2625" t="s">
        <v>249</v>
      </c>
      <c r="G2625" s="29" t="s">
        <v>2093</v>
      </c>
      <c r="H2625" s="29" t="s">
        <v>2069</v>
      </c>
      <c r="I2625" s="31"/>
      <c r="J2625" s="28"/>
    </row>
    <row r="2626" spans="6:10" ht="15.75" x14ac:dyDescent="0.25">
      <c r="F2626" t="s">
        <v>249</v>
      </c>
      <c r="G2626" s="29" t="s">
        <v>2093</v>
      </c>
      <c r="H2626" s="29" t="s">
        <v>2071</v>
      </c>
      <c r="I2626" s="31"/>
      <c r="J2626" s="28"/>
    </row>
    <row r="2627" spans="6:10" ht="15.75" x14ac:dyDescent="0.25">
      <c r="F2627" t="s">
        <v>249</v>
      </c>
      <c r="G2627" s="29" t="s">
        <v>2093</v>
      </c>
      <c r="H2627" s="29" t="s">
        <v>2073</v>
      </c>
      <c r="I2627" s="31"/>
      <c r="J2627" s="28"/>
    </row>
    <row r="2628" spans="6:10" ht="15.75" x14ac:dyDescent="0.25">
      <c r="F2628" t="s">
        <v>249</v>
      </c>
      <c r="G2628" s="29" t="s">
        <v>2093</v>
      </c>
      <c r="H2628" s="29" t="s">
        <v>2075</v>
      </c>
      <c r="I2628" s="31"/>
      <c r="J2628" s="28"/>
    </row>
    <row r="2629" spans="6:10" ht="15.75" x14ac:dyDescent="0.25">
      <c r="F2629" t="s">
        <v>249</v>
      </c>
      <c r="G2629" s="29" t="s">
        <v>2093</v>
      </c>
      <c r="H2629" s="29" t="s">
        <v>2077</v>
      </c>
      <c r="I2629" s="31"/>
      <c r="J2629" s="28"/>
    </row>
    <row r="2630" spans="6:10" ht="15.75" x14ac:dyDescent="0.25">
      <c r="F2630" t="s">
        <v>249</v>
      </c>
      <c r="G2630" s="29" t="s">
        <v>2093</v>
      </c>
      <c r="H2630" s="29" t="s">
        <v>2079</v>
      </c>
      <c r="I2630" s="31"/>
      <c r="J2630" s="28"/>
    </row>
    <row r="2631" spans="6:10" ht="15.75" x14ac:dyDescent="0.25">
      <c r="F2631" t="s">
        <v>249</v>
      </c>
      <c r="G2631" s="29" t="s">
        <v>2093</v>
      </c>
      <c r="H2631" s="29" t="s">
        <v>2082</v>
      </c>
      <c r="I2631" s="31"/>
      <c r="J2631" s="28"/>
    </row>
    <row r="2632" spans="6:10" ht="15.75" x14ac:dyDescent="0.25">
      <c r="F2632" t="s">
        <v>249</v>
      </c>
      <c r="G2632" s="29" t="s">
        <v>2093</v>
      </c>
      <c r="H2632" s="29" t="s">
        <v>2084</v>
      </c>
      <c r="I2632" s="31"/>
      <c r="J2632" s="28"/>
    </row>
    <row r="2633" spans="6:10" ht="15.75" x14ac:dyDescent="0.25">
      <c r="F2633" t="s">
        <v>249</v>
      </c>
      <c r="G2633" s="29" t="s">
        <v>2093</v>
      </c>
      <c r="H2633" s="29" t="s">
        <v>2089</v>
      </c>
      <c r="I2633" s="31"/>
      <c r="J2633" s="28"/>
    </row>
    <row r="2634" spans="6:10" ht="15.75" x14ac:dyDescent="0.25">
      <c r="F2634" t="s">
        <v>249</v>
      </c>
      <c r="G2634" s="29" t="s">
        <v>2093</v>
      </c>
      <c r="H2634" s="29" t="s">
        <v>2119</v>
      </c>
      <c r="I2634" s="31"/>
      <c r="J2634" s="28"/>
    </row>
    <row r="2635" spans="6:10" ht="15.75" x14ac:dyDescent="0.25">
      <c r="F2635" t="s">
        <v>249</v>
      </c>
      <c r="G2635" s="29" t="s">
        <v>2093</v>
      </c>
      <c r="H2635" s="29" t="s">
        <v>2122</v>
      </c>
      <c r="I2635" s="31"/>
      <c r="J2635" s="28"/>
    </row>
    <row r="2636" spans="6:10" ht="15.75" x14ac:dyDescent="0.25">
      <c r="F2636" t="s">
        <v>249</v>
      </c>
      <c r="G2636" s="29" t="s">
        <v>2093</v>
      </c>
      <c r="H2636" s="29" t="s">
        <v>2124</v>
      </c>
      <c r="I2636" s="31"/>
      <c r="J2636" s="28"/>
    </row>
    <row r="2637" spans="6:10" ht="15.75" x14ac:dyDescent="0.25">
      <c r="F2637" t="s">
        <v>249</v>
      </c>
      <c r="G2637" s="29" t="s">
        <v>2093</v>
      </c>
      <c r="H2637" s="29" t="s">
        <v>2129</v>
      </c>
      <c r="I2637" s="31"/>
      <c r="J2637" s="28"/>
    </row>
    <row r="2638" spans="6:10" ht="15.75" x14ac:dyDescent="0.25">
      <c r="F2638" t="s">
        <v>249</v>
      </c>
      <c r="G2638" s="29" t="s">
        <v>2093</v>
      </c>
      <c r="H2638" s="29" t="s">
        <v>2135</v>
      </c>
      <c r="I2638" s="31"/>
      <c r="J2638" s="28"/>
    </row>
    <row r="2639" spans="6:10" ht="15.75" x14ac:dyDescent="0.25">
      <c r="F2639" t="s">
        <v>249</v>
      </c>
      <c r="G2639" s="29" t="s">
        <v>2093</v>
      </c>
      <c r="H2639" s="29" t="s">
        <v>2140</v>
      </c>
      <c r="I2639" s="31"/>
      <c r="J2639" s="28"/>
    </row>
    <row r="2640" spans="6:10" ht="15.75" x14ac:dyDescent="0.25">
      <c r="F2640" t="s">
        <v>249</v>
      </c>
      <c r="G2640" s="29" t="s">
        <v>2094</v>
      </c>
      <c r="H2640" s="29" t="s">
        <v>43</v>
      </c>
      <c r="I2640" s="31"/>
      <c r="J2640" s="28"/>
    </row>
    <row r="2641" spans="6:10" ht="15.75" x14ac:dyDescent="0.25">
      <c r="F2641" t="s">
        <v>249</v>
      </c>
      <c r="G2641" s="29" t="s">
        <v>2094</v>
      </c>
      <c r="H2641" s="29" t="s">
        <v>1953</v>
      </c>
      <c r="I2641" s="31"/>
      <c r="J2641" s="28"/>
    </row>
    <row r="2642" spans="6:10" ht="15.75" x14ac:dyDescent="0.25">
      <c r="F2642" t="s">
        <v>249</v>
      </c>
      <c r="G2642" s="29" t="s">
        <v>2094</v>
      </c>
      <c r="H2642" s="29" t="s">
        <v>1726</v>
      </c>
      <c r="I2642" s="31"/>
      <c r="J2642" s="28"/>
    </row>
    <row r="2643" spans="6:10" ht="15.75" x14ac:dyDescent="0.25">
      <c r="F2643" t="s">
        <v>249</v>
      </c>
      <c r="G2643" s="29" t="s">
        <v>2094</v>
      </c>
      <c r="H2643" s="29" t="s">
        <v>1723</v>
      </c>
      <c r="I2643" s="31"/>
      <c r="J2643" s="28"/>
    </row>
    <row r="2644" spans="6:10" ht="15.75" x14ac:dyDescent="0.25">
      <c r="F2644" t="s">
        <v>249</v>
      </c>
      <c r="G2644" s="29" t="s">
        <v>2094</v>
      </c>
      <c r="H2644" s="29" t="s">
        <v>2087</v>
      </c>
      <c r="I2644" s="31"/>
      <c r="J2644" s="28"/>
    </row>
    <row r="2645" spans="6:10" ht="15.75" x14ac:dyDescent="0.25">
      <c r="F2645" t="s">
        <v>249</v>
      </c>
      <c r="G2645" s="29" t="s">
        <v>2094</v>
      </c>
      <c r="H2645" s="29" t="s">
        <v>1830</v>
      </c>
      <c r="I2645" s="31"/>
      <c r="J2645" s="28"/>
    </row>
    <row r="2646" spans="6:10" ht="15.75" x14ac:dyDescent="0.25">
      <c r="F2646" t="s">
        <v>249</v>
      </c>
      <c r="G2646" s="29" t="s">
        <v>2094</v>
      </c>
      <c r="H2646" s="29" t="s">
        <v>1754</v>
      </c>
      <c r="I2646" s="31"/>
      <c r="J2646" s="28"/>
    </row>
    <row r="2647" spans="6:10" ht="15.75" x14ac:dyDescent="0.25">
      <c r="F2647" t="s">
        <v>249</v>
      </c>
      <c r="G2647" s="29" t="s">
        <v>2094</v>
      </c>
      <c r="H2647" s="29" t="s">
        <v>1901</v>
      </c>
      <c r="I2647" s="31"/>
      <c r="J2647" s="28"/>
    </row>
    <row r="2648" spans="6:10" ht="15.75" x14ac:dyDescent="0.25">
      <c r="F2648" t="s">
        <v>249</v>
      </c>
      <c r="G2648" s="29" t="s">
        <v>2094</v>
      </c>
      <c r="H2648" s="29" t="s">
        <v>2085</v>
      </c>
      <c r="I2648" s="31"/>
      <c r="J2648" s="28"/>
    </row>
    <row r="2649" spans="6:10" ht="15.75" x14ac:dyDescent="0.25">
      <c r="F2649" t="s">
        <v>249</v>
      </c>
      <c r="G2649" s="29" t="s">
        <v>2094</v>
      </c>
      <c r="H2649" s="29" t="s">
        <v>1951</v>
      </c>
      <c r="I2649" s="31"/>
      <c r="J2649" s="28"/>
    </row>
    <row r="2650" spans="6:10" ht="15.75" x14ac:dyDescent="0.25">
      <c r="F2650" t="s">
        <v>249</v>
      </c>
      <c r="G2650" s="29" t="s">
        <v>2094</v>
      </c>
      <c r="H2650" s="29" t="s">
        <v>2056</v>
      </c>
      <c r="I2650" s="31"/>
      <c r="J2650" s="28"/>
    </row>
    <row r="2651" spans="6:10" ht="15.75" x14ac:dyDescent="0.25">
      <c r="F2651" t="s">
        <v>249</v>
      </c>
      <c r="G2651" s="29" t="s">
        <v>2094</v>
      </c>
      <c r="H2651" s="29" t="s">
        <v>2131</v>
      </c>
      <c r="I2651" s="31"/>
      <c r="J2651" s="28"/>
    </row>
    <row r="2652" spans="6:10" ht="15.75" x14ac:dyDescent="0.25">
      <c r="F2652" t="s">
        <v>249</v>
      </c>
      <c r="G2652" s="29" t="s">
        <v>2094</v>
      </c>
      <c r="H2652" s="29" t="s">
        <v>2065</v>
      </c>
      <c r="I2652" s="31"/>
      <c r="J2652" s="28"/>
    </row>
    <row r="2653" spans="6:10" ht="15.75" x14ac:dyDescent="0.25">
      <c r="F2653" t="s">
        <v>249</v>
      </c>
      <c r="G2653" s="29" t="s">
        <v>2094</v>
      </c>
      <c r="H2653" s="29" t="s">
        <v>2090</v>
      </c>
      <c r="I2653" s="31"/>
      <c r="J2653" s="28"/>
    </row>
    <row r="2654" spans="6:10" ht="15.75" x14ac:dyDescent="0.25">
      <c r="F2654" t="s">
        <v>249</v>
      </c>
      <c r="G2654" s="29" t="s">
        <v>2094</v>
      </c>
      <c r="H2654" s="29" t="s">
        <v>1960</v>
      </c>
      <c r="I2654" s="31"/>
      <c r="J2654" s="28"/>
    </row>
    <row r="2655" spans="6:10" ht="15.75" x14ac:dyDescent="0.25">
      <c r="F2655" t="s">
        <v>249</v>
      </c>
      <c r="G2655" s="29" t="s">
        <v>2094</v>
      </c>
      <c r="H2655" s="29" t="s">
        <v>2028</v>
      </c>
      <c r="I2655" s="31"/>
      <c r="J2655" s="28"/>
    </row>
    <row r="2656" spans="6:10" ht="15.75" x14ac:dyDescent="0.25">
      <c r="F2656" t="s">
        <v>249</v>
      </c>
      <c r="G2656" s="29" t="s">
        <v>2094</v>
      </c>
      <c r="H2656" s="29" t="s">
        <v>1963</v>
      </c>
      <c r="I2656" s="31"/>
      <c r="J2656" s="28"/>
    </row>
    <row r="2657" spans="6:10" ht="15.75" x14ac:dyDescent="0.25">
      <c r="F2657" t="s">
        <v>249</v>
      </c>
      <c r="G2657" s="29" t="s">
        <v>2094</v>
      </c>
      <c r="H2657" s="29" t="s">
        <v>1965</v>
      </c>
      <c r="I2657" s="31"/>
      <c r="J2657" s="28"/>
    </row>
    <row r="2658" spans="6:10" ht="15.75" x14ac:dyDescent="0.25">
      <c r="F2658" t="s">
        <v>249</v>
      </c>
      <c r="G2658" s="29" t="s">
        <v>2094</v>
      </c>
      <c r="H2658" s="29" t="s">
        <v>1971</v>
      </c>
      <c r="I2658" s="31"/>
      <c r="J2658" s="28"/>
    </row>
    <row r="2659" spans="6:10" ht="15.75" x14ac:dyDescent="0.25">
      <c r="F2659" t="s">
        <v>249</v>
      </c>
      <c r="G2659" s="29" t="s">
        <v>2094</v>
      </c>
      <c r="H2659" s="29" t="s">
        <v>1975</v>
      </c>
      <c r="I2659" s="31"/>
      <c r="J2659" s="28"/>
    </row>
    <row r="2660" spans="6:10" ht="15.75" x14ac:dyDescent="0.25">
      <c r="F2660" t="s">
        <v>249</v>
      </c>
      <c r="G2660" s="29" t="s">
        <v>2094</v>
      </c>
      <c r="H2660" s="29" t="s">
        <v>2113</v>
      </c>
      <c r="I2660" s="31"/>
      <c r="J2660" s="28"/>
    </row>
    <row r="2661" spans="6:10" ht="15.75" x14ac:dyDescent="0.25">
      <c r="F2661" t="s">
        <v>249</v>
      </c>
      <c r="G2661" s="29" t="s">
        <v>2094</v>
      </c>
      <c r="H2661" s="29" t="s">
        <v>1980</v>
      </c>
      <c r="I2661" s="31"/>
      <c r="J2661" s="28"/>
    </row>
    <row r="2662" spans="6:10" ht="15.75" x14ac:dyDescent="0.25">
      <c r="F2662" t="s">
        <v>249</v>
      </c>
      <c r="G2662" s="29" t="s">
        <v>2094</v>
      </c>
      <c r="H2662" s="29" t="s">
        <v>1982</v>
      </c>
      <c r="I2662" s="31"/>
      <c r="J2662" s="28"/>
    </row>
    <row r="2663" spans="6:10" ht="15.75" x14ac:dyDescent="0.25">
      <c r="F2663" t="s">
        <v>249</v>
      </c>
      <c r="G2663" s="29" t="s">
        <v>2094</v>
      </c>
      <c r="H2663" s="29" t="s">
        <v>1987</v>
      </c>
      <c r="I2663" s="31"/>
      <c r="J2663" s="28"/>
    </row>
    <row r="2664" spans="6:10" ht="15.75" x14ac:dyDescent="0.25">
      <c r="F2664" t="s">
        <v>249</v>
      </c>
      <c r="G2664" s="29" t="s">
        <v>2094</v>
      </c>
      <c r="H2664" s="29" t="s">
        <v>1990</v>
      </c>
      <c r="I2664" s="31"/>
      <c r="J2664" s="28"/>
    </row>
    <row r="2665" spans="6:10" ht="15.75" x14ac:dyDescent="0.25">
      <c r="F2665" t="s">
        <v>249</v>
      </c>
      <c r="G2665" s="29" t="s">
        <v>2094</v>
      </c>
      <c r="H2665" s="29" t="s">
        <v>2115</v>
      </c>
      <c r="I2665" s="31"/>
      <c r="J2665" s="28"/>
    </row>
    <row r="2666" spans="6:10" ht="15.75" x14ac:dyDescent="0.25">
      <c r="F2666" t="s">
        <v>249</v>
      </c>
      <c r="G2666" s="29" t="s">
        <v>2094</v>
      </c>
      <c r="H2666" s="29" t="s">
        <v>1992</v>
      </c>
      <c r="I2666" s="31"/>
      <c r="J2666" s="28"/>
    </row>
    <row r="2667" spans="6:10" ht="15.75" x14ac:dyDescent="0.25">
      <c r="F2667" t="s">
        <v>249</v>
      </c>
      <c r="G2667" s="29" t="s">
        <v>2094</v>
      </c>
      <c r="H2667" s="29" t="s">
        <v>1997</v>
      </c>
      <c r="I2667" s="31"/>
      <c r="J2667" s="28"/>
    </row>
    <row r="2668" spans="6:10" ht="15.75" x14ac:dyDescent="0.25">
      <c r="F2668" t="s">
        <v>249</v>
      </c>
      <c r="G2668" s="29" t="s">
        <v>2094</v>
      </c>
      <c r="H2668" s="29" t="s">
        <v>2000</v>
      </c>
      <c r="I2668" s="31"/>
      <c r="J2668" s="28"/>
    </row>
    <row r="2669" spans="6:10" ht="15.75" x14ac:dyDescent="0.25">
      <c r="F2669" t="s">
        <v>249</v>
      </c>
      <c r="G2669" s="29" t="s">
        <v>2094</v>
      </c>
      <c r="H2669" s="29" t="s">
        <v>2002</v>
      </c>
      <c r="I2669" s="31"/>
      <c r="J2669" s="28"/>
    </row>
    <row r="2670" spans="6:10" ht="15.75" x14ac:dyDescent="0.25">
      <c r="F2670" t="s">
        <v>249</v>
      </c>
      <c r="G2670" s="29" t="s">
        <v>2094</v>
      </c>
      <c r="H2670" s="29" t="s">
        <v>2004</v>
      </c>
      <c r="I2670" s="31"/>
      <c r="J2670" s="28"/>
    </row>
    <row r="2671" spans="6:10" ht="15.75" x14ac:dyDescent="0.25">
      <c r="F2671" t="s">
        <v>249</v>
      </c>
      <c r="G2671" s="29" t="s">
        <v>2094</v>
      </c>
      <c r="H2671" s="29" t="s">
        <v>2006</v>
      </c>
      <c r="I2671" s="31"/>
      <c r="J2671" s="28"/>
    </row>
    <row r="2672" spans="6:10" ht="15.75" x14ac:dyDescent="0.25">
      <c r="F2672" t="s">
        <v>249</v>
      </c>
      <c r="G2672" s="29" t="s">
        <v>2094</v>
      </c>
      <c r="H2672" s="29" t="s">
        <v>2133</v>
      </c>
      <c r="I2672" s="31"/>
      <c r="J2672" s="28"/>
    </row>
    <row r="2673" spans="6:10" ht="15.75" x14ac:dyDescent="0.25">
      <c r="F2673" t="s">
        <v>249</v>
      </c>
      <c r="G2673" s="29" t="s">
        <v>2094</v>
      </c>
      <c r="H2673" s="29" t="s">
        <v>2137</v>
      </c>
      <c r="I2673" s="31"/>
      <c r="J2673" s="28"/>
    </row>
    <row r="2674" spans="6:10" ht="15.75" x14ac:dyDescent="0.25">
      <c r="F2674" t="s">
        <v>249</v>
      </c>
      <c r="G2674" s="29" t="s">
        <v>2094</v>
      </c>
      <c r="H2674" s="29" t="s">
        <v>2015</v>
      </c>
      <c r="I2674" s="31"/>
      <c r="J2674" s="28"/>
    </row>
    <row r="2675" spans="6:10" ht="15.75" x14ac:dyDescent="0.25">
      <c r="F2675" t="s">
        <v>249</v>
      </c>
      <c r="G2675" s="29" t="s">
        <v>2094</v>
      </c>
      <c r="H2675" s="29" t="s">
        <v>2017</v>
      </c>
      <c r="I2675" s="31"/>
      <c r="J2675" s="28"/>
    </row>
    <row r="2676" spans="6:10" ht="15.75" x14ac:dyDescent="0.25">
      <c r="F2676" t="s">
        <v>249</v>
      </c>
      <c r="G2676" s="29" t="s">
        <v>2094</v>
      </c>
      <c r="H2676" s="29" t="s">
        <v>2019</v>
      </c>
      <c r="I2676" s="31"/>
      <c r="J2676" s="28"/>
    </row>
    <row r="2677" spans="6:10" ht="15.75" x14ac:dyDescent="0.25">
      <c r="F2677" t="s">
        <v>249</v>
      </c>
      <c r="G2677" s="29" t="s">
        <v>2094</v>
      </c>
      <c r="H2677" s="29" t="s">
        <v>2021</v>
      </c>
      <c r="I2677" s="31"/>
      <c r="J2677" s="28"/>
    </row>
    <row r="2678" spans="6:10" ht="15.75" x14ac:dyDescent="0.25">
      <c r="F2678" t="s">
        <v>249</v>
      </c>
      <c r="G2678" s="29" t="s">
        <v>2094</v>
      </c>
      <c r="H2678" s="29" t="s">
        <v>2030</v>
      </c>
      <c r="I2678" s="31"/>
      <c r="J2678" s="28"/>
    </row>
    <row r="2679" spans="6:10" ht="15.75" x14ac:dyDescent="0.25">
      <c r="F2679" t="s">
        <v>249</v>
      </c>
      <c r="G2679" s="29" t="s">
        <v>2094</v>
      </c>
      <c r="H2679" s="29" t="s">
        <v>2032</v>
      </c>
      <c r="I2679" s="31"/>
      <c r="J2679" s="28"/>
    </row>
    <row r="2680" spans="6:10" ht="15.75" x14ac:dyDescent="0.25">
      <c r="F2680" t="s">
        <v>249</v>
      </c>
      <c r="G2680" s="29" t="s">
        <v>2094</v>
      </c>
      <c r="H2680" s="29" t="s">
        <v>2034</v>
      </c>
      <c r="I2680" s="31"/>
      <c r="J2680" s="28"/>
    </row>
    <row r="2681" spans="6:10" ht="15.75" x14ac:dyDescent="0.25">
      <c r="F2681" t="s">
        <v>249</v>
      </c>
      <c r="G2681" s="29" t="s">
        <v>2094</v>
      </c>
      <c r="H2681" s="29" t="s">
        <v>2036</v>
      </c>
      <c r="I2681" s="31"/>
      <c r="J2681" s="28"/>
    </row>
    <row r="2682" spans="6:10" ht="15.75" x14ac:dyDescent="0.25">
      <c r="F2682" t="s">
        <v>249</v>
      </c>
      <c r="G2682" s="29" t="s">
        <v>2094</v>
      </c>
      <c r="H2682" s="29" t="s">
        <v>2038</v>
      </c>
      <c r="I2682" s="31"/>
      <c r="J2682" s="28"/>
    </row>
    <row r="2683" spans="6:10" ht="15.75" x14ac:dyDescent="0.25">
      <c r="F2683" t="s">
        <v>249</v>
      </c>
      <c r="G2683" s="29" t="s">
        <v>2094</v>
      </c>
      <c r="H2683" s="29" t="s">
        <v>2040</v>
      </c>
      <c r="I2683" s="31"/>
      <c r="J2683" s="28"/>
    </row>
    <row r="2684" spans="6:10" ht="15.75" x14ac:dyDescent="0.25">
      <c r="F2684" t="s">
        <v>249</v>
      </c>
      <c r="G2684" s="29" t="s">
        <v>2094</v>
      </c>
      <c r="H2684" s="29" t="s">
        <v>2043</v>
      </c>
      <c r="I2684" s="31"/>
      <c r="J2684" s="28"/>
    </row>
    <row r="2685" spans="6:10" ht="15.75" x14ac:dyDescent="0.25">
      <c r="F2685" t="s">
        <v>249</v>
      </c>
      <c r="G2685" s="29" t="s">
        <v>2094</v>
      </c>
      <c r="H2685" s="29" t="s">
        <v>2059</v>
      </c>
      <c r="I2685" s="31"/>
      <c r="J2685" s="28"/>
    </row>
    <row r="2686" spans="6:10" ht="15.75" x14ac:dyDescent="0.25">
      <c r="F2686" t="s">
        <v>249</v>
      </c>
      <c r="G2686" s="29" t="s">
        <v>2094</v>
      </c>
      <c r="H2686" s="29" t="s">
        <v>2061</v>
      </c>
      <c r="I2686" s="31"/>
      <c r="J2686" s="28"/>
    </row>
    <row r="2687" spans="6:10" ht="15.75" x14ac:dyDescent="0.25">
      <c r="F2687" t="s">
        <v>249</v>
      </c>
      <c r="G2687" s="29" t="s">
        <v>2094</v>
      </c>
      <c r="H2687" s="29" t="s">
        <v>2063</v>
      </c>
      <c r="I2687" s="31"/>
      <c r="J2687" s="28"/>
    </row>
    <row r="2688" spans="6:10" ht="15.75" x14ac:dyDescent="0.25">
      <c r="F2688" t="s">
        <v>249</v>
      </c>
      <c r="G2688" s="29" t="s">
        <v>2094</v>
      </c>
      <c r="H2688" s="29" t="s">
        <v>2067</v>
      </c>
      <c r="I2688" s="31"/>
      <c r="J2688" s="28"/>
    </row>
    <row r="2689" spans="6:10" ht="15.75" x14ac:dyDescent="0.25">
      <c r="F2689" t="s">
        <v>249</v>
      </c>
      <c r="G2689" s="29" t="s">
        <v>2094</v>
      </c>
      <c r="H2689" s="29" t="s">
        <v>2069</v>
      </c>
      <c r="I2689" s="31"/>
      <c r="J2689" s="28"/>
    </row>
    <row r="2690" spans="6:10" ht="15.75" x14ac:dyDescent="0.25">
      <c r="F2690" t="s">
        <v>249</v>
      </c>
      <c r="G2690" s="29" t="s">
        <v>2094</v>
      </c>
      <c r="H2690" s="29" t="s">
        <v>2071</v>
      </c>
      <c r="I2690" s="31"/>
      <c r="J2690" s="28"/>
    </row>
    <row r="2691" spans="6:10" ht="15.75" x14ac:dyDescent="0.25">
      <c r="F2691" t="s">
        <v>249</v>
      </c>
      <c r="G2691" s="29" t="s">
        <v>2094</v>
      </c>
      <c r="H2691" s="29" t="s">
        <v>2073</v>
      </c>
      <c r="I2691" s="31"/>
      <c r="J2691" s="28"/>
    </row>
    <row r="2692" spans="6:10" ht="15.75" x14ac:dyDescent="0.25">
      <c r="F2692" t="s">
        <v>249</v>
      </c>
      <c r="G2692" s="29" t="s">
        <v>2094</v>
      </c>
      <c r="H2692" s="29" t="s">
        <v>2075</v>
      </c>
      <c r="I2692" s="31"/>
      <c r="J2692" s="28"/>
    </row>
    <row r="2693" spans="6:10" ht="15.75" x14ac:dyDescent="0.25">
      <c r="F2693" t="s">
        <v>249</v>
      </c>
      <c r="G2693" s="29" t="s">
        <v>2094</v>
      </c>
      <c r="H2693" s="29" t="s">
        <v>2077</v>
      </c>
      <c r="I2693" s="31"/>
      <c r="J2693" s="28"/>
    </row>
    <row r="2694" spans="6:10" ht="15.75" x14ac:dyDescent="0.25">
      <c r="F2694" t="s">
        <v>249</v>
      </c>
      <c r="G2694" s="29" t="s">
        <v>2094</v>
      </c>
      <c r="H2694" s="29" t="s">
        <v>2079</v>
      </c>
      <c r="I2694" s="31"/>
      <c r="J2694" s="28"/>
    </row>
    <row r="2695" spans="6:10" ht="15.75" x14ac:dyDescent="0.25">
      <c r="F2695" t="s">
        <v>249</v>
      </c>
      <c r="G2695" s="29" t="s">
        <v>2094</v>
      </c>
      <c r="H2695" s="29" t="s">
        <v>2082</v>
      </c>
      <c r="I2695" s="31"/>
      <c r="J2695" s="28"/>
    </row>
    <row r="2696" spans="6:10" ht="15.75" x14ac:dyDescent="0.25">
      <c r="F2696" t="s">
        <v>249</v>
      </c>
      <c r="G2696" s="29" t="s">
        <v>2094</v>
      </c>
      <c r="H2696" s="29" t="s">
        <v>2084</v>
      </c>
      <c r="I2696" s="31"/>
      <c r="J2696" s="28"/>
    </row>
    <row r="2697" spans="6:10" ht="15.75" x14ac:dyDescent="0.25">
      <c r="F2697" t="s">
        <v>249</v>
      </c>
      <c r="G2697" s="29" t="s">
        <v>2094</v>
      </c>
      <c r="H2697" s="29" t="s">
        <v>2089</v>
      </c>
      <c r="I2697" s="31"/>
      <c r="J2697" s="28"/>
    </row>
    <row r="2698" spans="6:10" ht="15.75" x14ac:dyDescent="0.25">
      <c r="F2698" t="s">
        <v>249</v>
      </c>
      <c r="G2698" s="29" t="s">
        <v>2094</v>
      </c>
      <c r="H2698" s="29" t="s">
        <v>2119</v>
      </c>
      <c r="I2698" s="31"/>
      <c r="J2698" s="28"/>
    </row>
    <row r="2699" spans="6:10" ht="15.75" x14ac:dyDescent="0.25">
      <c r="F2699" t="s">
        <v>249</v>
      </c>
      <c r="G2699" s="29" t="s">
        <v>2094</v>
      </c>
      <c r="H2699" s="29" t="s">
        <v>2122</v>
      </c>
      <c r="I2699" s="31"/>
      <c r="J2699" s="28"/>
    </row>
    <row r="2700" spans="6:10" ht="15.75" x14ac:dyDescent="0.25">
      <c r="F2700" t="s">
        <v>249</v>
      </c>
      <c r="G2700" s="29" t="s">
        <v>2094</v>
      </c>
      <c r="H2700" s="29" t="s">
        <v>2124</v>
      </c>
      <c r="I2700" s="31"/>
      <c r="J2700" s="28"/>
    </row>
    <row r="2701" spans="6:10" ht="15.75" x14ac:dyDescent="0.25">
      <c r="F2701" t="s">
        <v>249</v>
      </c>
      <c r="G2701" s="29" t="s">
        <v>2094</v>
      </c>
      <c r="H2701" s="29" t="s">
        <v>2129</v>
      </c>
      <c r="I2701" s="31"/>
      <c r="J2701" s="28"/>
    </row>
    <row r="2702" spans="6:10" ht="15.75" x14ac:dyDescent="0.25">
      <c r="F2702" t="s">
        <v>249</v>
      </c>
      <c r="G2702" s="29" t="s">
        <v>2094</v>
      </c>
      <c r="H2702" s="29" t="s">
        <v>2135</v>
      </c>
      <c r="I2702" s="31"/>
      <c r="J2702" s="28"/>
    </row>
    <row r="2703" spans="6:10" ht="15.75" x14ac:dyDescent="0.25">
      <c r="F2703" t="s">
        <v>249</v>
      </c>
      <c r="G2703" s="29" t="s">
        <v>2094</v>
      </c>
      <c r="H2703" s="29" t="s">
        <v>2140</v>
      </c>
      <c r="I2703" s="31"/>
      <c r="J2703" s="28"/>
    </row>
    <row r="2704" spans="6:10" ht="15.75" x14ac:dyDescent="0.25">
      <c r="F2704" t="s">
        <v>249</v>
      </c>
      <c r="G2704" s="29" t="s">
        <v>2095</v>
      </c>
      <c r="H2704" s="29" t="s">
        <v>43</v>
      </c>
      <c r="I2704" s="31"/>
      <c r="J2704" s="28"/>
    </row>
    <row r="2705" spans="6:10" ht="15.75" x14ac:dyDescent="0.25">
      <c r="F2705" t="s">
        <v>249</v>
      </c>
      <c r="G2705" s="29" t="s">
        <v>2095</v>
      </c>
      <c r="H2705" s="29" t="s">
        <v>1953</v>
      </c>
      <c r="I2705" s="31"/>
      <c r="J2705" s="28"/>
    </row>
    <row r="2706" spans="6:10" ht="15.75" x14ac:dyDescent="0.25">
      <c r="F2706" t="s">
        <v>249</v>
      </c>
      <c r="G2706" s="29" t="s">
        <v>2095</v>
      </c>
      <c r="H2706" s="29" t="s">
        <v>1726</v>
      </c>
      <c r="I2706" s="31"/>
      <c r="J2706" s="28"/>
    </row>
    <row r="2707" spans="6:10" ht="15.75" x14ac:dyDescent="0.25">
      <c r="F2707" t="s">
        <v>249</v>
      </c>
      <c r="G2707" s="29" t="s">
        <v>2095</v>
      </c>
      <c r="H2707" s="29" t="s">
        <v>1723</v>
      </c>
      <c r="I2707" s="31"/>
      <c r="J2707" s="28"/>
    </row>
    <row r="2708" spans="6:10" ht="15.75" x14ac:dyDescent="0.25">
      <c r="F2708" t="s">
        <v>249</v>
      </c>
      <c r="G2708" s="29" t="s">
        <v>2095</v>
      </c>
      <c r="H2708" s="29" t="s">
        <v>2087</v>
      </c>
      <c r="I2708" s="31"/>
      <c r="J2708" s="28"/>
    </row>
    <row r="2709" spans="6:10" ht="15.75" x14ac:dyDescent="0.25">
      <c r="F2709" t="s">
        <v>249</v>
      </c>
      <c r="G2709" s="29" t="s">
        <v>2095</v>
      </c>
      <c r="H2709" s="29" t="s">
        <v>1830</v>
      </c>
      <c r="I2709" s="31"/>
      <c r="J2709" s="28"/>
    </row>
    <row r="2710" spans="6:10" ht="15.75" x14ac:dyDescent="0.25">
      <c r="F2710" t="s">
        <v>249</v>
      </c>
      <c r="G2710" s="29" t="s">
        <v>2095</v>
      </c>
      <c r="H2710" s="29" t="s">
        <v>1754</v>
      </c>
      <c r="I2710" s="31"/>
      <c r="J2710" s="28"/>
    </row>
    <row r="2711" spans="6:10" ht="15.75" x14ac:dyDescent="0.25">
      <c r="F2711" t="s">
        <v>249</v>
      </c>
      <c r="G2711" s="29" t="s">
        <v>2095</v>
      </c>
      <c r="H2711" s="29" t="s">
        <v>1901</v>
      </c>
      <c r="I2711" s="31"/>
      <c r="J2711" s="28"/>
    </row>
    <row r="2712" spans="6:10" ht="15.75" x14ac:dyDescent="0.25">
      <c r="F2712" t="s">
        <v>249</v>
      </c>
      <c r="G2712" s="29" t="s">
        <v>2095</v>
      </c>
      <c r="H2712" s="29" t="s">
        <v>2085</v>
      </c>
      <c r="I2712" s="31"/>
      <c r="J2712" s="28"/>
    </row>
    <row r="2713" spans="6:10" ht="15.75" x14ac:dyDescent="0.25">
      <c r="F2713" t="s">
        <v>249</v>
      </c>
      <c r="G2713" s="29" t="s">
        <v>2095</v>
      </c>
      <c r="H2713" s="29" t="s">
        <v>1951</v>
      </c>
      <c r="I2713" s="31"/>
      <c r="J2713" s="28"/>
    </row>
    <row r="2714" spans="6:10" ht="15.75" x14ac:dyDescent="0.25">
      <c r="F2714" t="s">
        <v>249</v>
      </c>
      <c r="G2714" s="29" t="s">
        <v>2095</v>
      </c>
      <c r="H2714" s="29" t="s">
        <v>2056</v>
      </c>
      <c r="I2714" s="31"/>
      <c r="J2714" s="28"/>
    </row>
    <row r="2715" spans="6:10" ht="15.75" x14ac:dyDescent="0.25">
      <c r="F2715" t="s">
        <v>249</v>
      </c>
      <c r="G2715" s="29" t="s">
        <v>2095</v>
      </c>
      <c r="H2715" s="29" t="s">
        <v>2131</v>
      </c>
      <c r="I2715" s="31"/>
      <c r="J2715" s="28"/>
    </row>
    <row r="2716" spans="6:10" ht="15.75" x14ac:dyDescent="0.25">
      <c r="F2716" t="s">
        <v>249</v>
      </c>
      <c r="G2716" s="29" t="s">
        <v>2095</v>
      </c>
      <c r="H2716" s="29" t="s">
        <v>2065</v>
      </c>
      <c r="I2716" s="31"/>
      <c r="J2716" s="28"/>
    </row>
    <row r="2717" spans="6:10" ht="15.75" x14ac:dyDescent="0.25">
      <c r="F2717" t="s">
        <v>249</v>
      </c>
      <c r="G2717" s="29" t="s">
        <v>2095</v>
      </c>
      <c r="H2717" s="29" t="s">
        <v>2090</v>
      </c>
      <c r="I2717" s="31"/>
      <c r="J2717" s="28"/>
    </row>
    <row r="2718" spans="6:10" ht="15.75" x14ac:dyDescent="0.25">
      <c r="F2718" t="s">
        <v>249</v>
      </c>
      <c r="G2718" s="29" t="s">
        <v>2095</v>
      </c>
      <c r="H2718" s="29" t="s">
        <v>1960</v>
      </c>
      <c r="I2718" s="31"/>
      <c r="J2718" s="28"/>
    </row>
    <row r="2719" spans="6:10" ht="15.75" x14ac:dyDescent="0.25">
      <c r="F2719" t="s">
        <v>249</v>
      </c>
      <c r="G2719" s="29" t="s">
        <v>2095</v>
      </c>
      <c r="H2719" s="29" t="s">
        <v>2028</v>
      </c>
      <c r="I2719" s="31"/>
      <c r="J2719" s="28"/>
    </row>
    <row r="2720" spans="6:10" ht="15.75" x14ac:dyDescent="0.25">
      <c r="F2720" t="s">
        <v>249</v>
      </c>
      <c r="G2720" s="29" t="s">
        <v>2095</v>
      </c>
      <c r="H2720" s="29" t="s">
        <v>1963</v>
      </c>
      <c r="I2720" s="31"/>
      <c r="J2720" s="28"/>
    </row>
    <row r="2721" spans="6:10" ht="15.75" x14ac:dyDescent="0.25">
      <c r="F2721" t="s">
        <v>249</v>
      </c>
      <c r="G2721" s="29" t="s">
        <v>2095</v>
      </c>
      <c r="H2721" s="29" t="s">
        <v>1965</v>
      </c>
      <c r="I2721" s="31"/>
      <c r="J2721" s="28"/>
    </row>
    <row r="2722" spans="6:10" ht="15.75" x14ac:dyDescent="0.25">
      <c r="F2722" t="s">
        <v>249</v>
      </c>
      <c r="G2722" s="29" t="s">
        <v>2095</v>
      </c>
      <c r="H2722" s="29" t="s">
        <v>1971</v>
      </c>
      <c r="I2722" s="31"/>
      <c r="J2722" s="28"/>
    </row>
    <row r="2723" spans="6:10" ht="15.75" x14ac:dyDescent="0.25">
      <c r="F2723" t="s">
        <v>249</v>
      </c>
      <c r="G2723" s="29" t="s">
        <v>2095</v>
      </c>
      <c r="H2723" s="29" t="s">
        <v>1975</v>
      </c>
      <c r="I2723" s="31"/>
      <c r="J2723" s="28"/>
    </row>
    <row r="2724" spans="6:10" ht="15.75" x14ac:dyDescent="0.25">
      <c r="F2724" t="s">
        <v>249</v>
      </c>
      <c r="G2724" s="29" t="s">
        <v>2095</v>
      </c>
      <c r="H2724" s="29" t="s">
        <v>2113</v>
      </c>
      <c r="I2724" s="31"/>
      <c r="J2724" s="28"/>
    </row>
    <row r="2725" spans="6:10" ht="15.75" x14ac:dyDescent="0.25">
      <c r="F2725" t="s">
        <v>249</v>
      </c>
      <c r="G2725" s="29" t="s">
        <v>2095</v>
      </c>
      <c r="H2725" s="29" t="s">
        <v>1980</v>
      </c>
      <c r="I2725" s="31"/>
      <c r="J2725" s="28"/>
    </row>
    <row r="2726" spans="6:10" ht="15.75" x14ac:dyDescent="0.25">
      <c r="F2726" t="s">
        <v>249</v>
      </c>
      <c r="G2726" s="29" t="s">
        <v>2095</v>
      </c>
      <c r="H2726" s="29" t="s">
        <v>1982</v>
      </c>
      <c r="I2726" s="31"/>
      <c r="J2726" s="28"/>
    </row>
    <row r="2727" spans="6:10" ht="15.75" x14ac:dyDescent="0.25">
      <c r="F2727" t="s">
        <v>249</v>
      </c>
      <c r="G2727" s="29" t="s">
        <v>2095</v>
      </c>
      <c r="H2727" s="29" t="s">
        <v>1987</v>
      </c>
      <c r="I2727" s="31"/>
      <c r="J2727" s="28"/>
    </row>
    <row r="2728" spans="6:10" ht="15.75" x14ac:dyDescent="0.25">
      <c r="F2728" t="s">
        <v>249</v>
      </c>
      <c r="G2728" s="29" t="s">
        <v>2095</v>
      </c>
      <c r="H2728" s="29" t="s">
        <v>1990</v>
      </c>
      <c r="I2728" s="31"/>
      <c r="J2728" s="28"/>
    </row>
    <row r="2729" spans="6:10" ht="15.75" x14ac:dyDescent="0.25">
      <c r="F2729" t="s">
        <v>249</v>
      </c>
      <c r="G2729" s="29" t="s">
        <v>2095</v>
      </c>
      <c r="H2729" s="29" t="s">
        <v>2115</v>
      </c>
      <c r="I2729" s="31"/>
      <c r="J2729" s="28"/>
    </row>
    <row r="2730" spans="6:10" ht="15.75" x14ac:dyDescent="0.25">
      <c r="F2730" t="s">
        <v>249</v>
      </c>
      <c r="G2730" s="29" t="s">
        <v>2095</v>
      </c>
      <c r="H2730" s="29" t="s">
        <v>1992</v>
      </c>
      <c r="I2730" s="31"/>
      <c r="J2730" s="28"/>
    </row>
    <row r="2731" spans="6:10" ht="15.75" x14ac:dyDescent="0.25">
      <c r="F2731" t="s">
        <v>249</v>
      </c>
      <c r="G2731" s="29" t="s">
        <v>2095</v>
      </c>
      <c r="H2731" s="29" t="s">
        <v>1997</v>
      </c>
      <c r="I2731" s="31"/>
      <c r="J2731" s="28"/>
    </row>
    <row r="2732" spans="6:10" ht="15.75" x14ac:dyDescent="0.25">
      <c r="F2732" t="s">
        <v>249</v>
      </c>
      <c r="G2732" s="29" t="s">
        <v>2095</v>
      </c>
      <c r="H2732" s="29" t="s">
        <v>2000</v>
      </c>
      <c r="I2732" s="31"/>
      <c r="J2732" s="28"/>
    </row>
    <row r="2733" spans="6:10" ht="15.75" x14ac:dyDescent="0.25">
      <c r="F2733" t="s">
        <v>249</v>
      </c>
      <c r="G2733" s="29" t="s">
        <v>2095</v>
      </c>
      <c r="H2733" s="29" t="s">
        <v>2002</v>
      </c>
      <c r="I2733" s="31"/>
      <c r="J2733" s="28"/>
    </row>
    <row r="2734" spans="6:10" ht="15.75" x14ac:dyDescent="0.25">
      <c r="F2734" t="s">
        <v>249</v>
      </c>
      <c r="G2734" s="29" t="s">
        <v>2095</v>
      </c>
      <c r="H2734" s="29" t="s">
        <v>2004</v>
      </c>
      <c r="I2734" s="31"/>
      <c r="J2734" s="28"/>
    </row>
    <row r="2735" spans="6:10" ht="15.75" x14ac:dyDescent="0.25">
      <c r="F2735" t="s">
        <v>249</v>
      </c>
      <c r="G2735" s="29" t="s">
        <v>2095</v>
      </c>
      <c r="H2735" s="29" t="s">
        <v>2006</v>
      </c>
      <c r="I2735" s="31"/>
      <c r="J2735" s="28"/>
    </row>
    <row r="2736" spans="6:10" ht="15.75" x14ac:dyDescent="0.25">
      <c r="F2736" t="s">
        <v>249</v>
      </c>
      <c r="G2736" s="29" t="s">
        <v>2095</v>
      </c>
      <c r="H2736" s="29" t="s">
        <v>2133</v>
      </c>
      <c r="I2736" s="31"/>
      <c r="J2736" s="28"/>
    </row>
    <row r="2737" spans="6:10" ht="15.75" x14ac:dyDescent="0.25">
      <c r="F2737" t="s">
        <v>249</v>
      </c>
      <c r="G2737" s="29" t="s">
        <v>2095</v>
      </c>
      <c r="H2737" s="29" t="s">
        <v>2137</v>
      </c>
      <c r="I2737" s="31"/>
      <c r="J2737" s="28"/>
    </row>
    <row r="2738" spans="6:10" ht="15.75" x14ac:dyDescent="0.25">
      <c r="F2738" t="s">
        <v>249</v>
      </c>
      <c r="G2738" s="29" t="s">
        <v>2095</v>
      </c>
      <c r="H2738" s="29" t="s">
        <v>2015</v>
      </c>
      <c r="I2738" s="31"/>
      <c r="J2738" s="28"/>
    </row>
    <row r="2739" spans="6:10" ht="15.75" x14ac:dyDescent="0.25">
      <c r="F2739" t="s">
        <v>249</v>
      </c>
      <c r="G2739" s="29" t="s">
        <v>2095</v>
      </c>
      <c r="H2739" s="29" t="s">
        <v>2017</v>
      </c>
      <c r="I2739" s="31"/>
      <c r="J2739" s="28"/>
    </row>
    <row r="2740" spans="6:10" ht="15.75" x14ac:dyDescent="0.25">
      <c r="F2740" t="s">
        <v>249</v>
      </c>
      <c r="G2740" s="29" t="s">
        <v>2095</v>
      </c>
      <c r="H2740" s="29" t="s">
        <v>2019</v>
      </c>
      <c r="I2740" s="31"/>
      <c r="J2740" s="28"/>
    </row>
    <row r="2741" spans="6:10" ht="15.75" x14ac:dyDescent="0.25">
      <c r="F2741" t="s">
        <v>249</v>
      </c>
      <c r="G2741" s="29" t="s">
        <v>2095</v>
      </c>
      <c r="H2741" s="29" t="s">
        <v>2021</v>
      </c>
      <c r="I2741" s="31"/>
      <c r="J2741" s="28"/>
    </row>
    <row r="2742" spans="6:10" ht="15.75" x14ac:dyDescent="0.25">
      <c r="F2742" t="s">
        <v>249</v>
      </c>
      <c r="G2742" s="29" t="s">
        <v>2095</v>
      </c>
      <c r="H2742" s="29" t="s">
        <v>2030</v>
      </c>
      <c r="I2742" s="31"/>
      <c r="J2742" s="28"/>
    </row>
    <row r="2743" spans="6:10" ht="15.75" x14ac:dyDescent="0.25">
      <c r="F2743" t="s">
        <v>249</v>
      </c>
      <c r="G2743" s="29" t="s">
        <v>2095</v>
      </c>
      <c r="H2743" s="29" t="s">
        <v>2032</v>
      </c>
      <c r="I2743" s="31"/>
      <c r="J2743" s="28"/>
    </row>
    <row r="2744" spans="6:10" ht="15.75" x14ac:dyDescent="0.25">
      <c r="F2744" t="s">
        <v>249</v>
      </c>
      <c r="G2744" s="29" t="s">
        <v>2095</v>
      </c>
      <c r="H2744" s="29" t="s">
        <v>2034</v>
      </c>
      <c r="I2744" s="31"/>
      <c r="J2744" s="28"/>
    </row>
    <row r="2745" spans="6:10" ht="15.75" x14ac:dyDescent="0.25">
      <c r="F2745" t="s">
        <v>249</v>
      </c>
      <c r="G2745" s="29" t="s">
        <v>2095</v>
      </c>
      <c r="H2745" s="29" t="s">
        <v>2036</v>
      </c>
      <c r="I2745" s="31"/>
      <c r="J2745" s="28"/>
    </row>
    <row r="2746" spans="6:10" ht="15.75" x14ac:dyDescent="0.25">
      <c r="F2746" t="s">
        <v>249</v>
      </c>
      <c r="G2746" s="29" t="s">
        <v>2095</v>
      </c>
      <c r="H2746" s="29" t="s">
        <v>2038</v>
      </c>
      <c r="I2746" s="31"/>
      <c r="J2746" s="28"/>
    </row>
    <row r="2747" spans="6:10" ht="15.75" x14ac:dyDescent="0.25">
      <c r="F2747" t="s">
        <v>249</v>
      </c>
      <c r="G2747" s="29" t="s">
        <v>2095</v>
      </c>
      <c r="H2747" s="29" t="s">
        <v>2040</v>
      </c>
      <c r="I2747" s="31"/>
      <c r="J2747" s="28"/>
    </row>
    <row r="2748" spans="6:10" ht="15.75" x14ac:dyDescent="0.25">
      <c r="F2748" t="s">
        <v>249</v>
      </c>
      <c r="G2748" s="29" t="s">
        <v>2095</v>
      </c>
      <c r="H2748" s="29" t="s">
        <v>2043</v>
      </c>
      <c r="I2748" s="31"/>
      <c r="J2748" s="28"/>
    </row>
    <row r="2749" spans="6:10" ht="15.75" x14ac:dyDescent="0.25">
      <c r="F2749" t="s">
        <v>249</v>
      </c>
      <c r="G2749" s="29" t="s">
        <v>2095</v>
      </c>
      <c r="H2749" s="29" t="s">
        <v>2059</v>
      </c>
      <c r="I2749" s="31"/>
      <c r="J2749" s="28"/>
    </row>
    <row r="2750" spans="6:10" ht="15.75" x14ac:dyDescent="0.25">
      <c r="F2750" t="s">
        <v>249</v>
      </c>
      <c r="G2750" s="29" t="s">
        <v>2095</v>
      </c>
      <c r="H2750" s="29" t="s">
        <v>2061</v>
      </c>
      <c r="I2750" s="31"/>
      <c r="J2750" s="28"/>
    </row>
    <row r="2751" spans="6:10" ht="15.75" x14ac:dyDescent="0.25">
      <c r="F2751" t="s">
        <v>249</v>
      </c>
      <c r="G2751" s="29" t="s">
        <v>2095</v>
      </c>
      <c r="H2751" s="29" t="s">
        <v>2063</v>
      </c>
      <c r="I2751" s="31"/>
      <c r="J2751" s="28"/>
    </row>
    <row r="2752" spans="6:10" ht="15.75" x14ac:dyDescent="0.25">
      <c r="F2752" t="s">
        <v>249</v>
      </c>
      <c r="G2752" s="29" t="s">
        <v>2095</v>
      </c>
      <c r="H2752" s="29" t="s">
        <v>2067</v>
      </c>
      <c r="I2752" s="31"/>
      <c r="J2752" s="28"/>
    </row>
    <row r="2753" spans="6:10" ht="15.75" x14ac:dyDescent="0.25">
      <c r="F2753" t="s">
        <v>249</v>
      </c>
      <c r="G2753" s="29" t="s">
        <v>2095</v>
      </c>
      <c r="H2753" s="29" t="s">
        <v>2069</v>
      </c>
      <c r="I2753" s="31"/>
      <c r="J2753" s="28"/>
    </row>
    <row r="2754" spans="6:10" ht="15.75" x14ac:dyDescent="0.25">
      <c r="F2754" t="s">
        <v>249</v>
      </c>
      <c r="G2754" s="29" t="s">
        <v>2095</v>
      </c>
      <c r="H2754" s="29" t="s">
        <v>2071</v>
      </c>
      <c r="I2754" s="31"/>
      <c r="J2754" s="28"/>
    </row>
    <row r="2755" spans="6:10" ht="15.75" x14ac:dyDescent="0.25">
      <c r="F2755" t="s">
        <v>249</v>
      </c>
      <c r="G2755" s="29" t="s">
        <v>2095</v>
      </c>
      <c r="H2755" s="29" t="s">
        <v>2073</v>
      </c>
      <c r="I2755" s="31"/>
      <c r="J2755" s="28"/>
    </row>
    <row r="2756" spans="6:10" ht="15.75" x14ac:dyDescent="0.25">
      <c r="F2756" t="s">
        <v>249</v>
      </c>
      <c r="G2756" s="29" t="s">
        <v>2095</v>
      </c>
      <c r="H2756" s="29" t="s">
        <v>2075</v>
      </c>
      <c r="I2756" s="31"/>
      <c r="J2756" s="28"/>
    </row>
    <row r="2757" spans="6:10" ht="15.75" x14ac:dyDescent="0.25">
      <c r="F2757" t="s">
        <v>249</v>
      </c>
      <c r="G2757" s="29" t="s">
        <v>2095</v>
      </c>
      <c r="H2757" s="29" t="s">
        <v>2077</v>
      </c>
      <c r="I2757" s="31"/>
      <c r="J2757" s="28"/>
    </row>
    <row r="2758" spans="6:10" ht="15.75" x14ac:dyDescent="0.25">
      <c r="F2758" t="s">
        <v>249</v>
      </c>
      <c r="G2758" s="29" t="s">
        <v>2095</v>
      </c>
      <c r="H2758" s="29" t="s">
        <v>2079</v>
      </c>
      <c r="I2758" s="31"/>
      <c r="J2758" s="28"/>
    </row>
    <row r="2759" spans="6:10" ht="15.75" x14ac:dyDescent="0.25">
      <c r="F2759" t="s">
        <v>249</v>
      </c>
      <c r="G2759" s="29" t="s">
        <v>2095</v>
      </c>
      <c r="H2759" s="29" t="s">
        <v>2082</v>
      </c>
      <c r="I2759" s="31"/>
      <c r="J2759" s="28"/>
    </row>
    <row r="2760" spans="6:10" ht="15.75" x14ac:dyDescent="0.25">
      <c r="F2760" t="s">
        <v>249</v>
      </c>
      <c r="G2760" s="29" t="s">
        <v>2095</v>
      </c>
      <c r="H2760" s="29" t="s">
        <v>2084</v>
      </c>
      <c r="I2760" s="31"/>
      <c r="J2760" s="28"/>
    </row>
    <row r="2761" spans="6:10" ht="15.75" x14ac:dyDescent="0.25">
      <c r="F2761" t="s">
        <v>249</v>
      </c>
      <c r="G2761" s="29" t="s">
        <v>2095</v>
      </c>
      <c r="H2761" s="29" t="s">
        <v>2089</v>
      </c>
      <c r="I2761" s="31"/>
      <c r="J2761" s="28"/>
    </row>
    <row r="2762" spans="6:10" ht="15.75" x14ac:dyDescent="0.25">
      <c r="F2762" t="s">
        <v>249</v>
      </c>
      <c r="G2762" s="29" t="s">
        <v>2095</v>
      </c>
      <c r="H2762" s="29" t="s">
        <v>2119</v>
      </c>
      <c r="I2762" s="31"/>
      <c r="J2762" s="28"/>
    </row>
    <row r="2763" spans="6:10" ht="15.75" x14ac:dyDescent="0.25">
      <c r="F2763" t="s">
        <v>249</v>
      </c>
      <c r="G2763" s="29" t="s">
        <v>2095</v>
      </c>
      <c r="H2763" s="29" t="s">
        <v>2122</v>
      </c>
      <c r="I2763" s="31"/>
      <c r="J2763" s="28"/>
    </row>
    <row r="2764" spans="6:10" ht="15.75" x14ac:dyDescent="0.25">
      <c r="F2764" t="s">
        <v>249</v>
      </c>
      <c r="G2764" s="29" t="s">
        <v>2095</v>
      </c>
      <c r="H2764" s="29" t="s">
        <v>2124</v>
      </c>
      <c r="I2764" s="31"/>
      <c r="J2764" s="28"/>
    </row>
    <row r="2765" spans="6:10" ht="15.75" x14ac:dyDescent="0.25">
      <c r="F2765" t="s">
        <v>249</v>
      </c>
      <c r="G2765" s="29" t="s">
        <v>2095</v>
      </c>
      <c r="H2765" s="29" t="s">
        <v>2129</v>
      </c>
      <c r="I2765" s="31"/>
      <c r="J2765" s="28"/>
    </row>
    <row r="2766" spans="6:10" ht="15.75" x14ac:dyDescent="0.25">
      <c r="F2766" t="s">
        <v>249</v>
      </c>
      <c r="G2766" s="29" t="s">
        <v>2095</v>
      </c>
      <c r="H2766" s="29" t="s">
        <v>2135</v>
      </c>
      <c r="I2766" s="31"/>
      <c r="J2766" s="28"/>
    </row>
    <row r="2767" spans="6:10" ht="15.75" x14ac:dyDescent="0.25">
      <c r="F2767" t="s">
        <v>249</v>
      </c>
      <c r="G2767" s="29" t="s">
        <v>2095</v>
      </c>
      <c r="H2767" s="29" t="s">
        <v>2140</v>
      </c>
      <c r="I2767" s="31"/>
      <c r="J2767" s="28"/>
    </row>
    <row r="2768" spans="6:10" ht="15.75" x14ac:dyDescent="0.25">
      <c r="F2768" t="s">
        <v>249</v>
      </c>
      <c r="G2768" s="29" t="s">
        <v>2096</v>
      </c>
      <c r="H2768" s="29" t="s">
        <v>43</v>
      </c>
      <c r="I2768" s="31"/>
      <c r="J2768" s="28"/>
    </row>
    <row r="2769" spans="6:10" ht="15.75" x14ac:dyDescent="0.25">
      <c r="F2769" t="s">
        <v>249</v>
      </c>
      <c r="G2769" s="29" t="s">
        <v>2096</v>
      </c>
      <c r="H2769" s="29" t="s">
        <v>1953</v>
      </c>
      <c r="I2769" s="31"/>
      <c r="J2769" s="28"/>
    </row>
    <row r="2770" spans="6:10" ht="15.75" x14ac:dyDescent="0.25">
      <c r="F2770" t="s">
        <v>249</v>
      </c>
      <c r="G2770" s="29" t="s">
        <v>2096</v>
      </c>
      <c r="H2770" s="29" t="s">
        <v>1726</v>
      </c>
      <c r="I2770" s="31"/>
      <c r="J2770" s="28"/>
    </row>
    <row r="2771" spans="6:10" ht="15.75" x14ac:dyDescent="0.25">
      <c r="F2771" t="s">
        <v>249</v>
      </c>
      <c r="G2771" s="29" t="s">
        <v>2096</v>
      </c>
      <c r="H2771" s="29" t="s">
        <v>1723</v>
      </c>
      <c r="I2771" s="31"/>
      <c r="J2771" s="28"/>
    </row>
    <row r="2772" spans="6:10" ht="15.75" x14ac:dyDescent="0.25">
      <c r="F2772" t="s">
        <v>249</v>
      </c>
      <c r="G2772" s="29" t="s">
        <v>2096</v>
      </c>
      <c r="H2772" s="29" t="s">
        <v>2087</v>
      </c>
      <c r="I2772" s="31"/>
      <c r="J2772" s="28"/>
    </row>
    <row r="2773" spans="6:10" ht="15.75" x14ac:dyDescent="0.25">
      <c r="F2773" t="s">
        <v>249</v>
      </c>
      <c r="G2773" s="29" t="s">
        <v>2096</v>
      </c>
      <c r="H2773" s="29" t="s">
        <v>1830</v>
      </c>
      <c r="I2773" s="31"/>
      <c r="J2773" s="28"/>
    </row>
    <row r="2774" spans="6:10" ht="15.75" x14ac:dyDescent="0.25">
      <c r="F2774" t="s">
        <v>249</v>
      </c>
      <c r="G2774" s="29" t="s">
        <v>2096</v>
      </c>
      <c r="H2774" s="29" t="s">
        <v>1754</v>
      </c>
      <c r="I2774" s="31"/>
      <c r="J2774" s="28"/>
    </row>
    <row r="2775" spans="6:10" ht="15.75" x14ac:dyDescent="0.25">
      <c r="F2775" t="s">
        <v>249</v>
      </c>
      <c r="G2775" s="29" t="s">
        <v>2096</v>
      </c>
      <c r="H2775" s="29" t="s">
        <v>1901</v>
      </c>
      <c r="I2775" s="31"/>
      <c r="J2775" s="28"/>
    </row>
    <row r="2776" spans="6:10" ht="15.75" x14ac:dyDescent="0.25">
      <c r="F2776" t="s">
        <v>249</v>
      </c>
      <c r="G2776" s="29" t="s">
        <v>2096</v>
      </c>
      <c r="H2776" s="29" t="s">
        <v>2085</v>
      </c>
      <c r="I2776" s="31"/>
      <c r="J2776" s="28"/>
    </row>
    <row r="2777" spans="6:10" ht="15.75" x14ac:dyDescent="0.25">
      <c r="F2777" t="s">
        <v>249</v>
      </c>
      <c r="G2777" s="29" t="s">
        <v>2096</v>
      </c>
      <c r="H2777" s="29" t="s">
        <v>1951</v>
      </c>
      <c r="I2777" s="31"/>
      <c r="J2777" s="28"/>
    </row>
    <row r="2778" spans="6:10" ht="15.75" x14ac:dyDescent="0.25">
      <c r="F2778" t="s">
        <v>249</v>
      </c>
      <c r="G2778" s="29" t="s">
        <v>2096</v>
      </c>
      <c r="H2778" s="29" t="s">
        <v>2056</v>
      </c>
      <c r="I2778" s="31"/>
      <c r="J2778" s="28"/>
    </row>
    <row r="2779" spans="6:10" ht="15.75" x14ac:dyDescent="0.25">
      <c r="F2779" t="s">
        <v>249</v>
      </c>
      <c r="G2779" s="29" t="s">
        <v>2096</v>
      </c>
      <c r="H2779" s="29" t="s">
        <v>2131</v>
      </c>
      <c r="I2779" s="31"/>
      <c r="J2779" s="28"/>
    </row>
    <row r="2780" spans="6:10" ht="15.75" x14ac:dyDescent="0.25">
      <c r="F2780" t="s">
        <v>249</v>
      </c>
      <c r="G2780" s="29" t="s">
        <v>2096</v>
      </c>
      <c r="H2780" s="29" t="s">
        <v>2065</v>
      </c>
      <c r="I2780" s="31"/>
      <c r="J2780" s="28"/>
    </row>
    <row r="2781" spans="6:10" ht="15.75" x14ac:dyDescent="0.25">
      <c r="F2781" t="s">
        <v>249</v>
      </c>
      <c r="G2781" s="29" t="s">
        <v>2096</v>
      </c>
      <c r="H2781" s="29" t="s">
        <v>2090</v>
      </c>
      <c r="I2781" s="31"/>
      <c r="J2781" s="28"/>
    </row>
    <row r="2782" spans="6:10" ht="15.75" x14ac:dyDescent="0.25">
      <c r="F2782" t="s">
        <v>249</v>
      </c>
      <c r="G2782" s="29" t="s">
        <v>2096</v>
      </c>
      <c r="H2782" s="29" t="s">
        <v>1960</v>
      </c>
      <c r="I2782" s="31"/>
      <c r="J2782" s="28"/>
    </row>
    <row r="2783" spans="6:10" ht="15.75" x14ac:dyDescent="0.25">
      <c r="F2783" t="s">
        <v>249</v>
      </c>
      <c r="G2783" s="29" t="s">
        <v>2096</v>
      </c>
      <c r="H2783" s="29" t="s">
        <v>2028</v>
      </c>
      <c r="I2783" s="31"/>
      <c r="J2783" s="28"/>
    </row>
    <row r="2784" spans="6:10" ht="15.75" x14ac:dyDescent="0.25">
      <c r="F2784" t="s">
        <v>249</v>
      </c>
      <c r="G2784" s="29" t="s">
        <v>2096</v>
      </c>
      <c r="H2784" s="29" t="s">
        <v>1963</v>
      </c>
      <c r="I2784" s="31"/>
      <c r="J2784" s="28"/>
    </row>
    <row r="2785" spans="6:10" ht="15.75" x14ac:dyDescent="0.25">
      <c r="F2785" t="s">
        <v>249</v>
      </c>
      <c r="G2785" s="29" t="s">
        <v>2096</v>
      </c>
      <c r="H2785" s="29" t="s">
        <v>1965</v>
      </c>
      <c r="I2785" s="31"/>
      <c r="J2785" s="28"/>
    </row>
    <row r="2786" spans="6:10" ht="15.75" x14ac:dyDescent="0.25">
      <c r="F2786" t="s">
        <v>249</v>
      </c>
      <c r="G2786" s="29" t="s">
        <v>2096</v>
      </c>
      <c r="H2786" s="29" t="s">
        <v>1971</v>
      </c>
      <c r="I2786" s="31"/>
      <c r="J2786" s="28"/>
    </row>
    <row r="2787" spans="6:10" ht="15.75" x14ac:dyDescent="0.25">
      <c r="F2787" t="s">
        <v>249</v>
      </c>
      <c r="G2787" s="29" t="s">
        <v>2096</v>
      </c>
      <c r="H2787" s="29" t="s">
        <v>1975</v>
      </c>
      <c r="I2787" s="31"/>
      <c r="J2787" s="28"/>
    </row>
    <row r="2788" spans="6:10" ht="15.75" x14ac:dyDescent="0.25">
      <c r="F2788" t="s">
        <v>249</v>
      </c>
      <c r="G2788" s="29" t="s">
        <v>2096</v>
      </c>
      <c r="H2788" s="29" t="s">
        <v>2113</v>
      </c>
      <c r="I2788" s="31"/>
      <c r="J2788" s="28"/>
    </row>
    <row r="2789" spans="6:10" ht="15.75" x14ac:dyDescent="0.25">
      <c r="F2789" t="s">
        <v>249</v>
      </c>
      <c r="G2789" s="29" t="s">
        <v>2096</v>
      </c>
      <c r="H2789" s="29" t="s">
        <v>1980</v>
      </c>
      <c r="I2789" s="31"/>
      <c r="J2789" s="28"/>
    </row>
    <row r="2790" spans="6:10" ht="15.75" x14ac:dyDescent="0.25">
      <c r="F2790" t="s">
        <v>249</v>
      </c>
      <c r="G2790" s="29" t="s">
        <v>2096</v>
      </c>
      <c r="H2790" s="29" t="s">
        <v>1982</v>
      </c>
      <c r="I2790" s="31"/>
      <c r="J2790" s="28"/>
    </row>
    <row r="2791" spans="6:10" ht="15.75" x14ac:dyDescent="0.25">
      <c r="F2791" t="s">
        <v>249</v>
      </c>
      <c r="G2791" s="29" t="s">
        <v>2096</v>
      </c>
      <c r="H2791" s="29" t="s">
        <v>1987</v>
      </c>
      <c r="I2791" s="31"/>
      <c r="J2791" s="28"/>
    </row>
    <row r="2792" spans="6:10" ht="15.75" x14ac:dyDescent="0.25">
      <c r="F2792" t="s">
        <v>249</v>
      </c>
      <c r="G2792" s="29" t="s">
        <v>2096</v>
      </c>
      <c r="H2792" s="29" t="s">
        <v>1990</v>
      </c>
      <c r="I2792" s="31"/>
      <c r="J2792" s="28"/>
    </row>
    <row r="2793" spans="6:10" ht="15.75" x14ac:dyDescent="0.25">
      <c r="F2793" t="s">
        <v>249</v>
      </c>
      <c r="G2793" s="29" t="s">
        <v>2096</v>
      </c>
      <c r="H2793" s="29" t="s">
        <v>2115</v>
      </c>
      <c r="I2793" s="31"/>
      <c r="J2793" s="28"/>
    </row>
    <row r="2794" spans="6:10" ht="15.75" x14ac:dyDescent="0.25">
      <c r="F2794" t="s">
        <v>249</v>
      </c>
      <c r="G2794" s="29" t="s">
        <v>2096</v>
      </c>
      <c r="H2794" s="29" t="s">
        <v>1992</v>
      </c>
      <c r="I2794" s="31"/>
      <c r="J2794" s="28"/>
    </row>
    <row r="2795" spans="6:10" ht="15.75" x14ac:dyDescent="0.25">
      <c r="F2795" t="s">
        <v>249</v>
      </c>
      <c r="G2795" s="29" t="s">
        <v>2096</v>
      </c>
      <c r="H2795" s="29" t="s">
        <v>1997</v>
      </c>
      <c r="I2795" s="31"/>
      <c r="J2795" s="28"/>
    </row>
    <row r="2796" spans="6:10" ht="15.75" x14ac:dyDescent="0.25">
      <c r="F2796" t="s">
        <v>249</v>
      </c>
      <c r="G2796" s="29" t="s">
        <v>2096</v>
      </c>
      <c r="H2796" s="29" t="s">
        <v>2000</v>
      </c>
      <c r="I2796" s="31"/>
      <c r="J2796" s="28"/>
    </row>
    <row r="2797" spans="6:10" ht="15.75" x14ac:dyDescent="0.25">
      <c r="F2797" t="s">
        <v>249</v>
      </c>
      <c r="G2797" s="29" t="s">
        <v>2096</v>
      </c>
      <c r="H2797" s="29" t="s">
        <v>2002</v>
      </c>
      <c r="I2797" s="31"/>
      <c r="J2797" s="28"/>
    </row>
    <row r="2798" spans="6:10" ht="15.75" x14ac:dyDescent="0.25">
      <c r="F2798" t="s">
        <v>249</v>
      </c>
      <c r="G2798" s="29" t="s">
        <v>2096</v>
      </c>
      <c r="H2798" s="29" t="s">
        <v>2004</v>
      </c>
      <c r="I2798" s="31"/>
      <c r="J2798" s="28"/>
    </row>
    <row r="2799" spans="6:10" ht="15.75" x14ac:dyDescent="0.25">
      <c r="F2799" t="s">
        <v>249</v>
      </c>
      <c r="G2799" s="29" t="s">
        <v>2096</v>
      </c>
      <c r="H2799" s="29" t="s">
        <v>2006</v>
      </c>
      <c r="I2799" s="31"/>
      <c r="J2799" s="28"/>
    </row>
    <row r="2800" spans="6:10" ht="15.75" x14ac:dyDescent="0.25">
      <c r="F2800" t="s">
        <v>249</v>
      </c>
      <c r="G2800" s="29" t="s">
        <v>2096</v>
      </c>
      <c r="H2800" s="29" t="s">
        <v>2133</v>
      </c>
      <c r="I2800" s="31"/>
      <c r="J2800" s="28"/>
    </row>
    <row r="2801" spans="6:10" ht="15.75" x14ac:dyDescent="0.25">
      <c r="F2801" t="s">
        <v>249</v>
      </c>
      <c r="G2801" s="29" t="s">
        <v>2096</v>
      </c>
      <c r="H2801" s="29" t="s">
        <v>2137</v>
      </c>
      <c r="I2801" s="31"/>
      <c r="J2801" s="28"/>
    </row>
    <row r="2802" spans="6:10" ht="15.75" x14ac:dyDescent="0.25">
      <c r="F2802" t="s">
        <v>249</v>
      </c>
      <c r="G2802" s="29" t="s">
        <v>2096</v>
      </c>
      <c r="H2802" s="29" t="s">
        <v>2015</v>
      </c>
      <c r="I2802" s="31"/>
      <c r="J2802" s="28"/>
    </row>
    <row r="2803" spans="6:10" ht="15.75" x14ac:dyDescent="0.25">
      <c r="F2803" t="s">
        <v>249</v>
      </c>
      <c r="G2803" s="29" t="s">
        <v>2096</v>
      </c>
      <c r="H2803" s="29" t="s">
        <v>2017</v>
      </c>
      <c r="I2803" s="31"/>
      <c r="J2803" s="28"/>
    </row>
    <row r="2804" spans="6:10" ht="15.75" x14ac:dyDescent="0.25">
      <c r="F2804" t="s">
        <v>249</v>
      </c>
      <c r="G2804" s="29" t="s">
        <v>2096</v>
      </c>
      <c r="H2804" s="29" t="s">
        <v>2019</v>
      </c>
      <c r="I2804" s="31"/>
      <c r="J2804" s="28"/>
    </row>
    <row r="2805" spans="6:10" ht="15.75" x14ac:dyDescent="0.25">
      <c r="F2805" t="s">
        <v>249</v>
      </c>
      <c r="G2805" s="29" t="s">
        <v>2096</v>
      </c>
      <c r="H2805" s="29" t="s">
        <v>2021</v>
      </c>
      <c r="I2805" s="31"/>
      <c r="J2805" s="28"/>
    </row>
    <row r="2806" spans="6:10" ht="15.75" x14ac:dyDescent="0.25">
      <c r="F2806" t="s">
        <v>249</v>
      </c>
      <c r="G2806" s="29" t="s">
        <v>2096</v>
      </c>
      <c r="H2806" s="29" t="s">
        <v>2030</v>
      </c>
      <c r="I2806" s="31"/>
      <c r="J2806" s="28"/>
    </row>
    <row r="2807" spans="6:10" ht="15.75" x14ac:dyDescent="0.25">
      <c r="F2807" t="s">
        <v>249</v>
      </c>
      <c r="G2807" s="29" t="s">
        <v>2096</v>
      </c>
      <c r="H2807" s="29" t="s">
        <v>2032</v>
      </c>
      <c r="I2807" s="31"/>
      <c r="J2807" s="28"/>
    </row>
    <row r="2808" spans="6:10" ht="15.75" x14ac:dyDescent="0.25">
      <c r="F2808" t="s">
        <v>249</v>
      </c>
      <c r="G2808" s="29" t="s">
        <v>2096</v>
      </c>
      <c r="H2808" s="29" t="s">
        <v>2034</v>
      </c>
      <c r="I2808" s="31"/>
      <c r="J2808" s="28"/>
    </row>
    <row r="2809" spans="6:10" ht="15.75" x14ac:dyDescent="0.25">
      <c r="F2809" t="s">
        <v>249</v>
      </c>
      <c r="G2809" s="29" t="s">
        <v>2096</v>
      </c>
      <c r="H2809" s="29" t="s">
        <v>2036</v>
      </c>
      <c r="I2809" s="31"/>
      <c r="J2809" s="28"/>
    </row>
    <row r="2810" spans="6:10" ht="15.75" x14ac:dyDescent="0.25">
      <c r="F2810" t="s">
        <v>249</v>
      </c>
      <c r="G2810" s="29" t="s">
        <v>2096</v>
      </c>
      <c r="H2810" s="29" t="s">
        <v>2038</v>
      </c>
      <c r="I2810" s="31"/>
      <c r="J2810" s="28"/>
    </row>
    <row r="2811" spans="6:10" ht="15.75" x14ac:dyDescent="0.25">
      <c r="F2811" t="s">
        <v>249</v>
      </c>
      <c r="G2811" s="29" t="s">
        <v>2096</v>
      </c>
      <c r="H2811" s="29" t="s">
        <v>2040</v>
      </c>
      <c r="I2811" s="31"/>
      <c r="J2811" s="28"/>
    </row>
    <row r="2812" spans="6:10" ht="15.75" x14ac:dyDescent="0.25">
      <c r="F2812" t="s">
        <v>249</v>
      </c>
      <c r="G2812" s="29" t="s">
        <v>2096</v>
      </c>
      <c r="H2812" s="29" t="s">
        <v>2043</v>
      </c>
      <c r="I2812" s="31"/>
      <c r="J2812" s="28"/>
    </row>
    <row r="2813" spans="6:10" ht="15.75" x14ac:dyDescent="0.25">
      <c r="F2813" t="s">
        <v>249</v>
      </c>
      <c r="G2813" s="29" t="s">
        <v>2096</v>
      </c>
      <c r="H2813" s="29" t="s">
        <v>2059</v>
      </c>
      <c r="I2813" s="31"/>
      <c r="J2813" s="28"/>
    </row>
    <row r="2814" spans="6:10" ht="15.75" x14ac:dyDescent="0.25">
      <c r="F2814" t="s">
        <v>249</v>
      </c>
      <c r="G2814" s="29" t="s">
        <v>2096</v>
      </c>
      <c r="H2814" s="29" t="s">
        <v>2061</v>
      </c>
      <c r="I2814" s="31"/>
      <c r="J2814" s="28"/>
    </row>
    <row r="2815" spans="6:10" ht="15.75" x14ac:dyDescent="0.25">
      <c r="F2815" t="s">
        <v>249</v>
      </c>
      <c r="G2815" s="29" t="s">
        <v>2096</v>
      </c>
      <c r="H2815" s="29" t="s">
        <v>2063</v>
      </c>
      <c r="I2815" s="31"/>
      <c r="J2815" s="28"/>
    </row>
    <row r="2816" spans="6:10" ht="15.75" x14ac:dyDescent="0.25">
      <c r="F2816" t="s">
        <v>249</v>
      </c>
      <c r="G2816" s="29" t="s">
        <v>2096</v>
      </c>
      <c r="H2816" s="29" t="s">
        <v>2067</v>
      </c>
      <c r="I2816" s="31"/>
      <c r="J2816" s="28"/>
    </row>
    <row r="2817" spans="6:10" ht="15.75" x14ac:dyDescent="0.25">
      <c r="F2817" t="s">
        <v>249</v>
      </c>
      <c r="G2817" s="29" t="s">
        <v>2096</v>
      </c>
      <c r="H2817" s="29" t="s">
        <v>2069</v>
      </c>
      <c r="I2817" s="31"/>
      <c r="J2817" s="28"/>
    </row>
    <row r="2818" spans="6:10" ht="15.75" x14ac:dyDescent="0.25">
      <c r="F2818" t="s">
        <v>249</v>
      </c>
      <c r="G2818" s="29" t="s">
        <v>2096</v>
      </c>
      <c r="H2818" s="29" t="s">
        <v>2071</v>
      </c>
      <c r="I2818" s="31"/>
      <c r="J2818" s="28"/>
    </row>
    <row r="2819" spans="6:10" ht="15.75" x14ac:dyDescent="0.25">
      <c r="F2819" t="s">
        <v>249</v>
      </c>
      <c r="G2819" s="29" t="s">
        <v>2096</v>
      </c>
      <c r="H2819" s="29" t="s">
        <v>2073</v>
      </c>
      <c r="I2819" s="31"/>
      <c r="J2819" s="28"/>
    </row>
    <row r="2820" spans="6:10" ht="15.75" x14ac:dyDescent="0.25">
      <c r="F2820" t="s">
        <v>249</v>
      </c>
      <c r="G2820" s="29" t="s">
        <v>2096</v>
      </c>
      <c r="H2820" s="29" t="s">
        <v>2075</v>
      </c>
      <c r="I2820" s="31"/>
      <c r="J2820" s="28"/>
    </row>
    <row r="2821" spans="6:10" ht="15.75" x14ac:dyDescent="0.25">
      <c r="F2821" t="s">
        <v>249</v>
      </c>
      <c r="G2821" s="29" t="s">
        <v>2096</v>
      </c>
      <c r="H2821" s="29" t="s">
        <v>2077</v>
      </c>
      <c r="I2821" s="31"/>
      <c r="J2821" s="28"/>
    </row>
    <row r="2822" spans="6:10" ht="15.75" x14ac:dyDescent="0.25">
      <c r="F2822" t="s">
        <v>249</v>
      </c>
      <c r="G2822" s="29" t="s">
        <v>2096</v>
      </c>
      <c r="H2822" s="29" t="s">
        <v>2079</v>
      </c>
      <c r="I2822" s="31"/>
      <c r="J2822" s="28"/>
    </row>
    <row r="2823" spans="6:10" ht="15.75" x14ac:dyDescent="0.25">
      <c r="F2823" t="s">
        <v>249</v>
      </c>
      <c r="G2823" s="29" t="s">
        <v>2096</v>
      </c>
      <c r="H2823" s="29" t="s">
        <v>2082</v>
      </c>
      <c r="I2823" s="31"/>
      <c r="J2823" s="28"/>
    </row>
    <row r="2824" spans="6:10" ht="15.75" x14ac:dyDescent="0.25">
      <c r="F2824" t="s">
        <v>249</v>
      </c>
      <c r="G2824" s="29" t="s">
        <v>2096</v>
      </c>
      <c r="H2824" s="29" t="s">
        <v>2084</v>
      </c>
      <c r="I2824" s="31"/>
      <c r="J2824" s="28"/>
    </row>
    <row r="2825" spans="6:10" ht="15.75" x14ac:dyDescent="0.25">
      <c r="F2825" t="s">
        <v>249</v>
      </c>
      <c r="G2825" s="29" t="s">
        <v>2096</v>
      </c>
      <c r="H2825" s="29" t="s">
        <v>2089</v>
      </c>
      <c r="I2825" s="31"/>
      <c r="J2825" s="28"/>
    </row>
    <row r="2826" spans="6:10" ht="15.75" x14ac:dyDescent="0.25">
      <c r="F2826" t="s">
        <v>249</v>
      </c>
      <c r="G2826" s="29" t="s">
        <v>2096</v>
      </c>
      <c r="H2826" s="29" t="s">
        <v>2119</v>
      </c>
      <c r="I2826" s="31"/>
      <c r="J2826" s="28"/>
    </row>
    <row r="2827" spans="6:10" ht="15.75" x14ac:dyDescent="0.25">
      <c r="F2827" t="s">
        <v>249</v>
      </c>
      <c r="G2827" s="29" t="s">
        <v>2096</v>
      </c>
      <c r="H2827" s="29" t="s">
        <v>2122</v>
      </c>
      <c r="I2827" s="31"/>
      <c r="J2827" s="28"/>
    </row>
    <row r="2828" spans="6:10" ht="15.75" x14ac:dyDescent="0.25">
      <c r="F2828" t="s">
        <v>249</v>
      </c>
      <c r="G2828" s="29" t="s">
        <v>2096</v>
      </c>
      <c r="H2828" s="29" t="s">
        <v>2124</v>
      </c>
      <c r="I2828" s="31"/>
      <c r="J2828" s="28"/>
    </row>
    <row r="2829" spans="6:10" ht="15.75" x14ac:dyDescent="0.25">
      <c r="F2829" t="s">
        <v>249</v>
      </c>
      <c r="G2829" s="29" t="s">
        <v>2096</v>
      </c>
      <c r="H2829" s="29" t="s">
        <v>2129</v>
      </c>
      <c r="I2829" s="31"/>
      <c r="J2829" s="28"/>
    </row>
    <row r="2830" spans="6:10" ht="15.75" x14ac:dyDescent="0.25">
      <c r="F2830" t="s">
        <v>249</v>
      </c>
      <c r="G2830" s="29" t="s">
        <v>2096</v>
      </c>
      <c r="H2830" s="29" t="s">
        <v>2135</v>
      </c>
      <c r="I2830" s="31"/>
      <c r="J2830" s="28"/>
    </row>
    <row r="2831" spans="6:10" ht="15.75" x14ac:dyDescent="0.25">
      <c r="F2831" t="s">
        <v>249</v>
      </c>
      <c r="G2831" s="29" t="s">
        <v>2096</v>
      </c>
      <c r="H2831" s="29" t="s">
        <v>2140</v>
      </c>
      <c r="I2831" s="31"/>
      <c r="J2831" s="28"/>
    </row>
    <row r="2832" spans="6:10" ht="15.75" x14ac:dyDescent="0.25">
      <c r="F2832" t="s">
        <v>249</v>
      </c>
      <c r="G2832" s="29" t="s">
        <v>2097</v>
      </c>
      <c r="H2832" s="29" t="s">
        <v>43</v>
      </c>
      <c r="I2832" s="31"/>
      <c r="J2832" s="28"/>
    </row>
    <row r="2833" spans="6:10" ht="15.75" x14ac:dyDescent="0.25">
      <c r="F2833" t="s">
        <v>249</v>
      </c>
      <c r="G2833" s="29" t="s">
        <v>2097</v>
      </c>
      <c r="H2833" s="29" t="s">
        <v>1953</v>
      </c>
      <c r="I2833" s="31"/>
      <c r="J2833" s="28"/>
    </row>
    <row r="2834" spans="6:10" ht="15.75" x14ac:dyDescent="0.25">
      <c r="F2834" t="s">
        <v>249</v>
      </c>
      <c r="G2834" s="29" t="s">
        <v>2097</v>
      </c>
      <c r="H2834" s="29" t="s">
        <v>1726</v>
      </c>
      <c r="I2834" s="31"/>
      <c r="J2834" s="28"/>
    </row>
    <row r="2835" spans="6:10" ht="15.75" x14ac:dyDescent="0.25">
      <c r="F2835" t="s">
        <v>249</v>
      </c>
      <c r="G2835" s="29" t="s">
        <v>2097</v>
      </c>
      <c r="H2835" s="29" t="s">
        <v>1723</v>
      </c>
      <c r="I2835" s="31"/>
      <c r="J2835" s="28"/>
    </row>
    <row r="2836" spans="6:10" ht="15.75" x14ac:dyDescent="0.25">
      <c r="F2836" t="s">
        <v>249</v>
      </c>
      <c r="G2836" s="29" t="s">
        <v>2097</v>
      </c>
      <c r="H2836" s="29" t="s">
        <v>2087</v>
      </c>
      <c r="I2836" s="31"/>
      <c r="J2836" s="28"/>
    </row>
    <row r="2837" spans="6:10" ht="15.75" x14ac:dyDescent="0.25">
      <c r="F2837" t="s">
        <v>249</v>
      </c>
      <c r="G2837" s="29" t="s">
        <v>2097</v>
      </c>
      <c r="H2837" s="29" t="s">
        <v>1830</v>
      </c>
      <c r="I2837" s="31"/>
      <c r="J2837" s="28"/>
    </row>
    <row r="2838" spans="6:10" ht="15.75" x14ac:dyDescent="0.25">
      <c r="F2838" t="s">
        <v>249</v>
      </c>
      <c r="G2838" s="29" t="s">
        <v>2097</v>
      </c>
      <c r="H2838" s="29" t="s">
        <v>1754</v>
      </c>
      <c r="I2838" s="31"/>
      <c r="J2838" s="28"/>
    </row>
    <row r="2839" spans="6:10" ht="15.75" x14ac:dyDescent="0.25">
      <c r="F2839" t="s">
        <v>249</v>
      </c>
      <c r="G2839" s="29" t="s">
        <v>2097</v>
      </c>
      <c r="H2839" s="29" t="s">
        <v>1901</v>
      </c>
      <c r="I2839" s="31"/>
      <c r="J2839" s="28"/>
    </row>
    <row r="2840" spans="6:10" ht="15.75" x14ac:dyDescent="0.25">
      <c r="F2840" t="s">
        <v>249</v>
      </c>
      <c r="G2840" s="29" t="s">
        <v>2097</v>
      </c>
      <c r="H2840" s="29" t="s">
        <v>2085</v>
      </c>
      <c r="I2840" s="31"/>
      <c r="J2840" s="28"/>
    </row>
    <row r="2841" spans="6:10" ht="15.75" x14ac:dyDescent="0.25">
      <c r="F2841" t="s">
        <v>249</v>
      </c>
      <c r="G2841" s="29" t="s">
        <v>2097</v>
      </c>
      <c r="H2841" s="29" t="s">
        <v>1951</v>
      </c>
      <c r="I2841" s="31"/>
      <c r="J2841" s="28"/>
    </row>
    <row r="2842" spans="6:10" ht="15.75" x14ac:dyDescent="0.25">
      <c r="F2842" t="s">
        <v>249</v>
      </c>
      <c r="G2842" s="29" t="s">
        <v>2097</v>
      </c>
      <c r="H2842" s="29" t="s">
        <v>2056</v>
      </c>
      <c r="I2842" s="31"/>
      <c r="J2842" s="28"/>
    </row>
    <row r="2843" spans="6:10" ht="15.75" x14ac:dyDescent="0.25">
      <c r="F2843" t="s">
        <v>249</v>
      </c>
      <c r="G2843" s="29" t="s">
        <v>2097</v>
      </c>
      <c r="H2843" s="29" t="s">
        <v>2131</v>
      </c>
      <c r="I2843" s="31"/>
      <c r="J2843" s="28"/>
    </row>
    <row r="2844" spans="6:10" ht="15.75" x14ac:dyDescent="0.25">
      <c r="F2844" t="s">
        <v>249</v>
      </c>
      <c r="G2844" s="29" t="s">
        <v>2097</v>
      </c>
      <c r="H2844" s="29" t="s">
        <v>2065</v>
      </c>
      <c r="I2844" s="31"/>
      <c r="J2844" s="28"/>
    </row>
    <row r="2845" spans="6:10" ht="15.75" x14ac:dyDescent="0.25">
      <c r="F2845" t="s">
        <v>249</v>
      </c>
      <c r="G2845" s="29" t="s">
        <v>2097</v>
      </c>
      <c r="H2845" s="29" t="s">
        <v>2090</v>
      </c>
      <c r="I2845" s="31"/>
      <c r="J2845" s="28"/>
    </row>
    <row r="2846" spans="6:10" ht="15.75" x14ac:dyDescent="0.25">
      <c r="F2846" t="s">
        <v>249</v>
      </c>
      <c r="G2846" s="29" t="s">
        <v>2097</v>
      </c>
      <c r="H2846" s="29" t="s">
        <v>1960</v>
      </c>
      <c r="I2846" s="31"/>
      <c r="J2846" s="28"/>
    </row>
    <row r="2847" spans="6:10" ht="15.75" x14ac:dyDescent="0.25">
      <c r="F2847" t="s">
        <v>249</v>
      </c>
      <c r="G2847" s="29" t="s">
        <v>2097</v>
      </c>
      <c r="H2847" s="29" t="s">
        <v>2028</v>
      </c>
      <c r="I2847" s="31"/>
      <c r="J2847" s="28"/>
    </row>
    <row r="2848" spans="6:10" ht="15.75" x14ac:dyDescent="0.25">
      <c r="F2848" t="s">
        <v>249</v>
      </c>
      <c r="G2848" s="29" t="s">
        <v>2097</v>
      </c>
      <c r="H2848" s="29" t="s">
        <v>1963</v>
      </c>
      <c r="I2848" s="31"/>
      <c r="J2848" s="28"/>
    </row>
    <row r="2849" spans="6:10" ht="15.75" x14ac:dyDescent="0.25">
      <c r="F2849" t="s">
        <v>249</v>
      </c>
      <c r="G2849" s="29" t="s">
        <v>2097</v>
      </c>
      <c r="H2849" s="29" t="s">
        <v>1965</v>
      </c>
      <c r="I2849" s="31"/>
      <c r="J2849" s="28"/>
    </row>
    <row r="2850" spans="6:10" ht="15.75" x14ac:dyDescent="0.25">
      <c r="F2850" t="s">
        <v>249</v>
      </c>
      <c r="G2850" s="29" t="s">
        <v>2097</v>
      </c>
      <c r="H2850" s="29" t="s">
        <v>1971</v>
      </c>
      <c r="I2850" s="31"/>
      <c r="J2850" s="28"/>
    </row>
    <row r="2851" spans="6:10" ht="15.75" x14ac:dyDescent="0.25">
      <c r="F2851" t="s">
        <v>249</v>
      </c>
      <c r="G2851" s="29" t="s">
        <v>2097</v>
      </c>
      <c r="H2851" s="29" t="s">
        <v>1975</v>
      </c>
      <c r="I2851" s="31"/>
      <c r="J2851" s="28"/>
    </row>
    <row r="2852" spans="6:10" ht="15.75" x14ac:dyDescent="0.25">
      <c r="F2852" t="s">
        <v>249</v>
      </c>
      <c r="G2852" s="29" t="s">
        <v>2097</v>
      </c>
      <c r="H2852" s="29" t="s">
        <v>2113</v>
      </c>
      <c r="I2852" s="31"/>
      <c r="J2852" s="28"/>
    </row>
    <row r="2853" spans="6:10" ht="15.75" x14ac:dyDescent="0.25">
      <c r="F2853" t="s">
        <v>249</v>
      </c>
      <c r="G2853" s="29" t="s">
        <v>2097</v>
      </c>
      <c r="H2853" s="29" t="s">
        <v>1980</v>
      </c>
      <c r="I2853" s="31"/>
      <c r="J2853" s="28"/>
    </row>
    <row r="2854" spans="6:10" ht="15.75" x14ac:dyDescent="0.25">
      <c r="F2854" t="s">
        <v>249</v>
      </c>
      <c r="G2854" s="29" t="s">
        <v>2097</v>
      </c>
      <c r="H2854" s="29" t="s">
        <v>1982</v>
      </c>
      <c r="I2854" s="31"/>
      <c r="J2854" s="28"/>
    </row>
    <row r="2855" spans="6:10" ht="15.75" x14ac:dyDescent="0.25">
      <c r="F2855" t="s">
        <v>249</v>
      </c>
      <c r="G2855" s="29" t="s">
        <v>2097</v>
      </c>
      <c r="H2855" s="29" t="s">
        <v>1987</v>
      </c>
      <c r="I2855" s="31"/>
      <c r="J2855" s="28"/>
    </row>
    <row r="2856" spans="6:10" ht="15.75" x14ac:dyDescent="0.25">
      <c r="F2856" t="s">
        <v>249</v>
      </c>
      <c r="G2856" s="29" t="s">
        <v>2097</v>
      </c>
      <c r="H2856" s="29" t="s">
        <v>1990</v>
      </c>
      <c r="I2856" s="31"/>
      <c r="J2856" s="28"/>
    </row>
    <row r="2857" spans="6:10" ht="15.75" x14ac:dyDescent="0.25">
      <c r="F2857" t="s">
        <v>249</v>
      </c>
      <c r="G2857" s="29" t="s">
        <v>2097</v>
      </c>
      <c r="H2857" s="29" t="s">
        <v>2115</v>
      </c>
      <c r="I2857" s="31"/>
      <c r="J2857" s="28"/>
    </row>
    <row r="2858" spans="6:10" ht="15.75" x14ac:dyDescent="0.25">
      <c r="F2858" t="s">
        <v>249</v>
      </c>
      <c r="G2858" s="29" t="s">
        <v>2097</v>
      </c>
      <c r="H2858" s="29" t="s">
        <v>1992</v>
      </c>
      <c r="I2858" s="31"/>
      <c r="J2858" s="28"/>
    </row>
    <row r="2859" spans="6:10" ht="15.75" x14ac:dyDescent="0.25">
      <c r="F2859" t="s">
        <v>249</v>
      </c>
      <c r="G2859" s="29" t="s">
        <v>2097</v>
      </c>
      <c r="H2859" s="29" t="s">
        <v>1997</v>
      </c>
      <c r="I2859" s="31"/>
      <c r="J2859" s="28"/>
    </row>
    <row r="2860" spans="6:10" ht="15.75" x14ac:dyDescent="0.25">
      <c r="F2860" t="s">
        <v>249</v>
      </c>
      <c r="G2860" s="29" t="s">
        <v>2097</v>
      </c>
      <c r="H2860" s="29" t="s">
        <v>2000</v>
      </c>
      <c r="I2860" s="31"/>
      <c r="J2860" s="28"/>
    </row>
    <row r="2861" spans="6:10" ht="15.75" x14ac:dyDescent="0.25">
      <c r="F2861" t="s">
        <v>249</v>
      </c>
      <c r="G2861" s="29" t="s">
        <v>2097</v>
      </c>
      <c r="H2861" s="29" t="s">
        <v>2002</v>
      </c>
      <c r="I2861" s="31"/>
      <c r="J2861" s="28"/>
    </row>
    <row r="2862" spans="6:10" ht="15.75" x14ac:dyDescent="0.25">
      <c r="F2862" t="s">
        <v>249</v>
      </c>
      <c r="G2862" s="29" t="s">
        <v>2097</v>
      </c>
      <c r="H2862" s="29" t="s">
        <v>2004</v>
      </c>
      <c r="I2862" s="31"/>
      <c r="J2862" s="28"/>
    </row>
    <row r="2863" spans="6:10" ht="15.75" x14ac:dyDescent="0.25">
      <c r="F2863" t="s">
        <v>249</v>
      </c>
      <c r="G2863" s="29" t="s">
        <v>2097</v>
      </c>
      <c r="H2863" s="29" t="s">
        <v>2006</v>
      </c>
      <c r="I2863" s="31"/>
      <c r="J2863" s="28"/>
    </row>
    <row r="2864" spans="6:10" ht="15.75" x14ac:dyDescent="0.25">
      <c r="F2864" t="s">
        <v>249</v>
      </c>
      <c r="G2864" s="29" t="s">
        <v>2097</v>
      </c>
      <c r="H2864" s="29" t="s">
        <v>2133</v>
      </c>
      <c r="I2864" s="31"/>
      <c r="J2864" s="28"/>
    </row>
    <row r="2865" spans="6:10" ht="15.75" x14ac:dyDescent="0.25">
      <c r="F2865" t="s">
        <v>249</v>
      </c>
      <c r="G2865" s="29" t="s">
        <v>2097</v>
      </c>
      <c r="H2865" s="29" t="s">
        <v>2137</v>
      </c>
      <c r="I2865" s="31"/>
      <c r="J2865" s="28"/>
    </row>
    <row r="2866" spans="6:10" ht="15.75" x14ac:dyDescent="0.25">
      <c r="F2866" t="s">
        <v>249</v>
      </c>
      <c r="G2866" s="29" t="s">
        <v>2097</v>
      </c>
      <c r="H2866" s="29" t="s">
        <v>2015</v>
      </c>
      <c r="I2866" s="31"/>
      <c r="J2866" s="28"/>
    </row>
    <row r="2867" spans="6:10" ht="15.75" x14ac:dyDescent="0.25">
      <c r="F2867" t="s">
        <v>249</v>
      </c>
      <c r="G2867" s="29" t="s">
        <v>2097</v>
      </c>
      <c r="H2867" s="29" t="s">
        <v>2017</v>
      </c>
      <c r="I2867" s="31"/>
      <c r="J2867" s="28"/>
    </row>
    <row r="2868" spans="6:10" ht="15.75" x14ac:dyDescent="0.25">
      <c r="F2868" t="s">
        <v>249</v>
      </c>
      <c r="G2868" s="29" t="s">
        <v>2097</v>
      </c>
      <c r="H2868" s="29" t="s">
        <v>2019</v>
      </c>
      <c r="I2868" s="31"/>
      <c r="J2868" s="28"/>
    </row>
    <row r="2869" spans="6:10" ht="15.75" x14ac:dyDescent="0.25">
      <c r="F2869" t="s">
        <v>249</v>
      </c>
      <c r="G2869" s="29" t="s">
        <v>2097</v>
      </c>
      <c r="H2869" s="29" t="s">
        <v>2021</v>
      </c>
      <c r="I2869" s="31"/>
      <c r="J2869" s="28"/>
    </row>
    <row r="2870" spans="6:10" ht="15.75" x14ac:dyDescent="0.25">
      <c r="F2870" t="s">
        <v>249</v>
      </c>
      <c r="G2870" s="29" t="s">
        <v>2097</v>
      </c>
      <c r="H2870" s="29" t="s">
        <v>2030</v>
      </c>
      <c r="I2870" s="31"/>
      <c r="J2870" s="28"/>
    </row>
    <row r="2871" spans="6:10" ht="15.75" x14ac:dyDescent="0.25">
      <c r="F2871" t="s">
        <v>249</v>
      </c>
      <c r="G2871" s="29" t="s">
        <v>2097</v>
      </c>
      <c r="H2871" s="29" t="s">
        <v>2032</v>
      </c>
      <c r="I2871" s="31"/>
      <c r="J2871" s="28"/>
    </row>
    <row r="2872" spans="6:10" ht="15.75" x14ac:dyDescent="0.25">
      <c r="F2872" t="s">
        <v>249</v>
      </c>
      <c r="G2872" s="29" t="s">
        <v>2097</v>
      </c>
      <c r="H2872" s="29" t="s">
        <v>2034</v>
      </c>
      <c r="I2872" s="31"/>
      <c r="J2872" s="28"/>
    </row>
    <row r="2873" spans="6:10" ht="15.75" x14ac:dyDescent="0.25">
      <c r="F2873" t="s">
        <v>249</v>
      </c>
      <c r="G2873" s="29" t="s">
        <v>2097</v>
      </c>
      <c r="H2873" s="29" t="s">
        <v>2036</v>
      </c>
      <c r="I2873" s="31"/>
      <c r="J2873" s="28"/>
    </row>
    <row r="2874" spans="6:10" ht="15.75" x14ac:dyDescent="0.25">
      <c r="F2874" t="s">
        <v>249</v>
      </c>
      <c r="G2874" s="29" t="s">
        <v>2097</v>
      </c>
      <c r="H2874" s="29" t="s">
        <v>2038</v>
      </c>
      <c r="I2874" s="31"/>
      <c r="J2874" s="28"/>
    </row>
    <row r="2875" spans="6:10" ht="15.75" x14ac:dyDescent="0.25">
      <c r="F2875" t="s">
        <v>249</v>
      </c>
      <c r="G2875" s="29" t="s">
        <v>2097</v>
      </c>
      <c r="H2875" s="29" t="s">
        <v>2040</v>
      </c>
      <c r="I2875" s="31"/>
      <c r="J2875" s="28"/>
    </row>
    <row r="2876" spans="6:10" ht="15.75" x14ac:dyDescent="0.25">
      <c r="F2876" t="s">
        <v>249</v>
      </c>
      <c r="G2876" s="29" t="s">
        <v>2097</v>
      </c>
      <c r="H2876" s="29" t="s">
        <v>2043</v>
      </c>
      <c r="I2876" s="31"/>
      <c r="J2876" s="28"/>
    </row>
    <row r="2877" spans="6:10" ht="15.75" x14ac:dyDescent="0.25">
      <c r="F2877" t="s">
        <v>249</v>
      </c>
      <c r="G2877" s="29" t="s">
        <v>2097</v>
      </c>
      <c r="H2877" s="29" t="s">
        <v>2059</v>
      </c>
      <c r="I2877" s="31"/>
      <c r="J2877" s="28"/>
    </row>
    <row r="2878" spans="6:10" ht="15.75" x14ac:dyDescent="0.25">
      <c r="F2878" t="s">
        <v>249</v>
      </c>
      <c r="G2878" s="29" t="s">
        <v>2097</v>
      </c>
      <c r="H2878" s="29" t="s">
        <v>2061</v>
      </c>
      <c r="I2878" s="31"/>
      <c r="J2878" s="28"/>
    </row>
    <row r="2879" spans="6:10" ht="15.75" x14ac:dyDescent="0.25">
      <c r="F2879" t="s">
        <v>249</v>
      </c>
      <c r="G2879" s="29" t="s">
        <v>2097</v>
      </c>
      <c r="H2879" s="29" t="s">
        <v>2063</v>
      </c>
      <c r="I2879" s="31"/>
      <c r="J2879" s="28"/>
    </row>
    <row r="2880" spans="6:10" ht="15.75" x14ac:dyDescent="0.25">
      <c r="F2880" t="s">
        <v>249</v>
      </c>
      <c r="G2880" s="29" t="s">
        <v>2097</v>
      </c>
      <c r="H2880" s="29" t="s">
        <v>2067</v>
      </c>
      <c r="I2880" s="31"/>
      <c r="J2880" s="28"/>
    </row>
    <row r="2881" spans="6:10" ht="15.75" x14ac:dyDescent="0.25">
      <c r="F2881" t="s">
        <v>249</v>
      </c>
      <c r="G2881" s="29" t="s">
        <v>2097</v>
      </c>
      <c r="H2881" s="29" t="s">
        <v>2069</v>
      </c>
      <c r="I2881" s="31"/>
      <c r="J2881" s="28"/>
    </row>
    <row r="2882" spans="6:10" ht="15.75" x14ac:dyDescent="0.25">
      <c r="F2882" t="s">
        <v>249</v>
      </c>
      <c r="G2882" s="29" t="s">
        <v>2097</v>
      </c>
      <c r="H2882" s="29" t="s">
        <v>2071</v>
      </c>
      <c r="I2882" s="31"/>
      <c r="J2882" s="28"/>
    </row>
    <row r="2883" spans="6:10" ht="15.75" x14ac:dyDescent="0.25">
      <c r="F2883" t="s">
        <v>249</v>
      </c>
      <c r="G2883" s="29" t="s">
        <v>2097</v>
      </c>
      <c r="H2883" s="29" t="s">
        <v>2073</v>
      </c>
      <c r="I2883" s="31"/>
      <c r="J2883" s="28"/>
    </row>
    <row r="2884" spans="6:10" ht="15.75" x14ac:dyDescent="0.25">
      <c r="F2884" t="s">
        <v>249</v>
      </c>
      <c r="G2884" s="29" t="s">
        <v>2097</v>
      </c>
      <c r="H2884" s="29" t="s">
        <v>2075</v>
      </c>
      <c r="I2884" s="31"/>
      <c r="J2884" s="28"/>
    </row>
    <row r="2885" spans="6:10" ht="15.75" x14ac:dyDescent="0.25">
      <c r="F2885" t="s">
        <v>249</v>
      </c>
      <c r="G2885" s="29" t="s">
        <v>2097</v>
      </c>
      <c r="H2885" s="29" t="s">
        <v>2077</v>
      </c>
      <c r="I2885" s="31"/>
      <c r="J2885" s="28"/>
    </row>
    <row r="2886" spans="6:10" ht="15.75" x14ac:dyDescent="0.25">
      <c r="F2886" t="s">
        <v>249</v>
      </c>
      <c r="G2886" s="29" t="s">
        <v>2097</v>
      </c>
      <c r="H2886" s="29" t="s">
        <v>2079</v>
      </c>
      <c r="I2886" s="31"/>
      <c r="J2886" s="28"/>
    </row>
    <row r="2887" spans="6:10" ht="15.75" x14ac:dyDescent="0.25">
      <c r="F2887" t="s">
        <v>249</v>
      </c>
      <c r="G2887" s="29" t="s">
        <v>2097</v>
      </c>
      <c r="H2887" s="29" t="s">
        <v>2082</v>
      </c>
      <c r="I2887" s="31"/>
      <c r="J2887" s="28"/>
    </row>
    <row r="2888" spans="6:10" ht="15.75" x14ac:dyDescent="0.25">
      <c r="F2888" t="s">
        <v>249</v>
      </c>
      <c r="G2888" s="29" t="s">
        <v>2097</v>
      </c>
      <c r="H2888" s="29" t="s">
        <v>2084</v>
      </c>
      <c r="I2888" s="31"/>
      <c r="J2888" s="28"/>
    </row>
    <row r="2889" spans="6:10" ht="15.75" x14ac:dyDescent="0.25">
      <c r="F2889" t="s">
        <v>249</v>
      </c>
      <c r="G2889" s="29" t="s">
        <v>2097</v>
      </c>
      <c r="H2889" s="29" t="s">
        <v>2089</v>
      </c>
      <c r="I2889" s="31"/>
      <c r="J2889" s="28"/>
    </row>
    <row r="2890" spans="6:10" ht="15.75" x14ac:dyDescent="0.25">
      <c r="F2890" t="s">
        <v>249</v>
      </c>
      <c r="G2890" s="29" t="s">
        <v>2097</v>
      </c>
      <c r="H2890" s="29" t="s">
        <v>2119</v>
      </c>
      <c r="I2890" s="31"/>
      <c r="J2890" s="28"/>
    </row>
    <row r="2891" spans="6:10" ht="15.75" x14ac:dyDescent="0.25">
      <c r="F2891" t="s">
        <v>249</v>
      </c>
      <c r="G2891" s="29" t="s">
        <v>2097</v>
      </c>
      <c r="H2891" s="29" t="s">
        <v>2122</v>
      </c>
      <c r="I2891" s="31"/>
      <c r="J2891" s="28"/>
    </row>
    <row r="2892" spans="6:10" ht="15.75" x14ac:dyDescent="0.25">
      <c r="F2892" t="s">
        <v>249</v>
      </c>
      <c r="G2892" s="29" t="s">
        <v>2097</v>
      </c>
      <c r="H2892" s="29" t="s">
        <v>2124</v>
      </c>
      <c r="I2892" s="31"/>
      <c r="J2892" s="28"/>
    </row>
    <row r="2893" spans="6:10" ht="15.75" x14ac:dyDescent="0.25">
      <c r="F2893" t="s">
        <v>249</v>
      </c>
      <c r="G2893" s="29" t="s">
        <v>2097</v>
      </c>
      <c r="H2893" s="29" t="s">
        <v>2129</v>
      </c>
      <c r="I2893" s="31"/>
      <c r="J2893" s="28"/>
    </row>
    <row r="2894" spans="6:10" ht="15.75" x14ac:dyDescent="0.25">
      <c r="F2894" t="s">
        <v>249</v>
      </c>
      <c r="G2894" s="29" t="s">
        <v>2097</v>
      </c>
      <c r="H2894" s="29" t="s">
        <v>2135</v>
      </c>
      <c r="I2894" s="31"/>
      <c r="J2894" s="28"/>
    </row>
    <row r="2895" spans="6:10" ht="15.75" x14ac:dyDescent="0.25">
      <c r="F2895" t="s">
        <v>249</v>
      </c>
      <c r="G2895" s="29" t="s">
        <v>2097</v>
      </c>
      <c r="H2895" s="29" t="s">
        <v>2140</v>
      </c>
      <c r="I2895" s="31"/>
      <c r="J2895" s="28"/>
    </row>
    <row r="2896" spans="6:10" ht="15.75" x14ac:dyDescent="0.25">
      <c r="F2896" t="s">
        <v>249</v>
      </c>
      <c r="G2896" s="29" t="s">
        <v>2098</v>
      </c>
      <c r="H2896" s="29" t="s">
        <v>43</v>
      </c>
      <c r="I2896" s="31"/>
      <c r="J2896" s="28"/>
    </row>
    <row r="2897" spans="6:10" ht="15.75" x14ac:dyDescent="0.25">
      <c r="F2897" t="s">
        <v>249</v>
      </c>
      <c r="G2897" s="29" t="s">
        <v>2098</v>
      </c>
      <c r="H2897" s="29" t="s">
        <v>1953</v>
      </c>
      <c r="I2897" s="31"/>
      <c r="J2897" s="28"/>
    </row>
    <row r="2898" spans="6:10" ht="15.75" x14ac:dyDescent="0.25">
      <c r="F2898" t="s">
        <v>249</v>
      </c>
      <c r="G2898" s="29" t="s">
        <v>2098</v>
      </c>
      <c r="H2898" s="29" t="s">
        <v>1726</v>
      </c>
      <c r="I2898" s="31"/>
      <c r="J2898" s="28"/>
    </row>
    <row r="2899" spans="6:10" ht="15.75" x14ac:dyDescent="0.25">
      <c r="F2899" t="s">
        <v>249</v>
      </c>
      <c r="G2899" s="29" t="s">
        <v>2098</v>
      </c>
      <c r="H2899" s="29" t="s">
        <v>1723</v>
      </c>
      <c r="I2899" s="31"/>
      <c r="J2899" s="28"/>
    </row>
    <row r="2900" spans="6:10" ht="15.75" x14ac:dyDescent="0.25">
      <c r="F2900" t="s">
        <v>249</v>
      </c>
      <c r="G2900" s="29" t="s">
        <v>2098</v>
      </c>
      <c r="H2900" s="29" t="s">
        <v>2087</v>
      </c>
      <c r="I2900" s="31"/>
      <c r="J2900" s="28"/>
    </row>
    <row r="2901" spans="6:10" ht="15.75" x14ac:dyDescent="0.25">
      <c r="F2901" t="s">
        <v>249</v>
      </c>
      <c r="G2901" s="29" t="s">
        <v>2098</v>
      </c>
      <c r="H2901" s="29" t="s">
        <v>1830</v>
      </c>
      <c r="I2901" s="31"/>
      <c r="J2901" s="28"/>
    </row>
    <row r="2902" spans="6:10" ht="15.75" x14ac:dyDescent="0.25">
      <c r="F2902" t="s">
        <v>249</v>
      </c>
      <c r="G2902" s="29" t="s">
        <v>2098</v>
      </c>
      <c r="H2902" s="29" t="s">
        <v>1754</v>
      </c>
      <c r="I2902" s="31"/>
      <c r="J2902" s="28"/>
    </row>
    <row r="2903" spans="6:10" ht="15.75" x14ac:dyDescent="0.25">
      <c r="F2903" t="s">
        <v>249</v>
      </c>
      <c r="G2903" s="29" t="s">
        <v>2098</v>
      </c>
      <c r="H2903" s="29" t="s">
        <v>1901</v>
      </c>
      <c r="I2903" s="31"/>
      <c r="J2903" s="28"/>
    </row>
    <row r="2904" spans="6:10" ht="15.75" x14ac:dyDescent="0.25">
      <c r="F2904" t="s">
        <v>249</v>
      </c>
      <c r="G2904" s="29" t="s">
        <v>2098</v>
      </c>
      <c r="H2904" s="29" t="s">
        <v>2085</v>
      </c>
      <c r="I2904" s="31"/>
      <c r="J2904" s="28"/>
    </row>
    <row r="2905" spans="6:10" ht="15.75" x14ac:dyDescent="0.25">
      <c r="F2905" t="s">
        <v>249</v>
      </c>
      <c r="G2905" s="29" t="s">
        <v>2098</v>
      </c>
      <c r="H2905" s="29" t="s">
        <v>1951</v>
      </c>
      <c r="I2905" s="31"/>
      <c r="J2905" s="28"/>
    </row>
    <row r="2906" spans="6:10" ht="15.75" x14ac:dyDescent="0.25">
      <c r="F2906" t="s">
        <v>249</v>
      </c>
      <c r="G2906" s="29" t="s">
        <v>2098</v>
      </c>
      <c r="H2906" s="29" t="s">
        <v>2056</v>
      </c>
      <c r="I2906" s="31"/>
      <c r="J2906" s="28"/>
    </row>
    <row r="2907" spans="6:10" ht="15.75" x14ac:dyDescent="0.25">
      <c r="F2907" t="s">
        <v>249</v>
      </c>
      <c r="G2907" s="29" t="s">
        <v>2098</v>
      </c>
      <c r="H2907" s="29" t="s">
        <v>2131</v>
      </c>
      <c r="I2907" s="31"/>
      <c r="J2907" s="28"/>
    </row>
    <row r="2908" spans="6:10" ht="15.75" x14ac:dyDescent="0.25">
      <c r="F2908" t="s">
        <v>249</v>
      </c>
      <c r="G2908" s="29" t="s">
        <v>2098</v>
      </c>
      <c r="H2908" s="29" t="s">
        <v>2065</v>
      </c>
      <c r="I2908" s="31"/>
      <c r="J2908" s="28"/>
    </row>
    <row r="2909" spans="6:10" ht="15.75" x14ac:dyDescent="0.25">
      <c r="F2909" t="s">
        <v>249</v>
      </c>
      <c r="G2909" s="29" t="s">
        <v>2098</v>
      </c>
      <c r="H2909" s="29" t="s">
        <v>2090</v>
      </c>
      <c r="I2909" s="31"/>
      <c r="J2909" s="28"/>
    </row>
    <row r="2910" spans="6:10" ht="15.75" x14ac:dyDescent="0.25">
      <c r="F2910" t="s">
        <v>249</v>
      </c>
      <c r="G2910" s="29" t="s">
        <v>2098</v>
      </c>
      <c r="H2910" s="29" t="s">
        <v>1960</v>
      </c>
      <c r="I2910" s="31"/>
      <c r="J2910" s="28"/>
    </row>
    <row r="2911" spans="6:10" ht="15.75" x14ac:dyDescent="0.25">
      <c r="F2911" t="s">
        <v>249</v>
      </c>
      <c r="G2911" s="29" t="s">
        <v>2098</v>
      </c>
      <c r="H2911" s="29" t="s">
        <v>2028</v>
      </c>
      <c r="I2911" s="31"/>
      <c r="J2911" s="28"/>
    </row>
    <row r="2912" spans="6:10" ht="15.75" x14ac:dyDescent="0.25">
      <c r="F2912" t="s">
        <v>249</v>
      </c>
      <c r="G2912" s="29" t="s">
        <v>2098</v>
      </c>
      <c r="H2912" s="29" t="s">
        <v>1963</v>
      </c>
      <c r="I2912" s="31"/>
      <c r="J2912" s="28"/>
    </row>
    <row r="2913" spans="6:10" ht="15.75" x14ac:dyDescent="0.25">
      <c r="F2913" t="s">
        <v>249</v>
      </c>
      <c r="G2913" s="29" t="s">
        <v>2098</v>
      </c>
      <c r="H2913" s="29" t="s">
        <v>1965</v>
      </c>
      <c r="I2913" s="31"/>
      <c r="J2913" s="28"/>
    </row>
    <row r="2914" spans="6:10" ht="15.75" x14ac:dyDescent="0.25">
      <c r="F2914" t="s">
        <v>249</v>
      </c>
      <c r="G2914" s="29" t="s">
        <v>2098</v>
      </c>
      <c r="H2914" s="29" t="s">
        <v>1971</v>
      </c>
      <c r="I2914" s="31"/>
      <c r="J2914" s="28"/>
    </row>
    <row r="2915" spans="6:10" ht="15.75" x14ac:dyDescent="0.25">
      <c r="F2915" t="s">
        <v>249</v>
      </c>
      <c r="G2915" s="29" t="s">
        <v>2098</v>
      </c>
      <c r="H2915" s="29" t="s">
        <v>1975</v>
      </c>
      <c r="I2915" s="31"/>
      <c r="J2915" s="28"/>
    </row>
    <row r="2916" spans="6:10" ht="15.75" x14ac:dyDescent="0.25">
      <c r="F2916" t="s">
        <v>249</v>
      </c>
      <c r="G2916" s="29" t="s">
        <v>2098</v>
      </c>
      <c r="H2916" s="29" t="s">
        <v>2113</v>
      </c>
      <c r="I2916" s="31"/>
      <c r="J2916" s="28"/>
    </row>
    <row r="2917" spans="6:10" ht="15.75" x14ac:dyDescent="0.25">
      <c r="F2917" t="s">
        <v>249</v>
      </c>
      <c r="G2917" s="29" t="s">
        <v>2098</v>
      </c>
      <c r="H2917" s="29" t="s">
        <v>1980</v>
      </c>
      <c r="I2917" s="31"/>
      <c r="J2917" s="28"/>
    </row>
    <row r="2918" spans="6:10" ht="15.75" x14ac:dyDescent="0.25">
      <c r="F2918" t="s">
        <v>249</v>
      </c>
      <c r="G2918" s="29" t="s">
        <v>2098</v>
      </c>
      <c r="H2918" s="29" t="s">
        <v>1982</v>
      </c>
      <c r="I2918" s="31"/>
      <c r="J2918" s="28"/>
    </row>
    <row r="2919" spans="6:10" ht="15.75" x14ac:dyDescent="0.25">
      <c r="F2919" t="s">
        <v>249</v>
      </c>
      <c r="G2919" s="29" t="s">
        <v>2098</v>
      </c>
      <c r="H2919" s="29" t="s">
        <v>1987</v>
      </c>
      <c r="I2919" s="31"/>
      <c r="J2919" s="28"/>
    </row>
    <row r="2920" spans="6:10" ht="15.75" x14ac:dyDescent="0.25">
      <c r="F2920" t="s">
        <v>249</v>
      </c>
      <c r="G2920" s="29" t="s">
        <v>2098</v>
      </c>
      <c r="H2920" s="29" t="s">
        <v>1990</v>
      </c>
      <c r="I2920" s="31"/>
      <c r="J2920" s="28"/>
    </row>
    <row r="2921" spans="6:10" ht="15.75" x14ac:dyDescent="0.25">
      <c r="F2921" t="s">
        <v>249</v>
      </c>
      <c r="G2921" s="29" t="s">
        <v>2098</v>
      </c>
      <c r="H2921" s="29" t="s">
        <v>2115</v>
      </c>
      <c r="I2921" s="31"/>
      <c r="J2921" s="28"/>
    </row>
    <row r="2922" spans="6:10" ht="15.75" x14ac:dyDescent="0.25">
      <c r="F2922" t="s">
        <v>249</v>
      </c>
      <c r="G2922" s="29" t="s">
        <v>2098</v>
      </c>
      <c r="H2922" s="29" t="s">
        <v>1992</v>
      </c>
      <c r="I2922" s="31"/>
      <c r="J2922" s="28"/>
    </row>
    <row r="2923" spans="6:10" ht="15.75" x14ac:dyDescent="0.25">
      <c r="F2923" t="s">
        <v>249</v>
      </c>
      <c r="G2923" s="29" t="s">
        <v>2098</v>
      </c>
      <c r="H2923" s="29" t="s">
        <v>1997</v>
      </c>
      <c r="I2923" s="31"/>
      <c r="J2923" s="28"/>
    </row>
    <row r="2924" spans="6:10" ht="15.75" x14ac:dyDescent="0.25">
      <c r="F2924" t="s">
        <v>249</v>
      </c>
      <c r="G2924" s="29" t="s">
        <v>2098</v>
      </c>
      <c r="H2924" s="29" t="s">
        <v>2000</v>
      </c>
      <c r="I2924" s="31"/>
      <c r="J2924" s="28"/>
    </row>
    <row r="2925" spans="6:10" ht="15.75" x14ac:dyDescent="0.25">
      <c r="F2925" t="s">
        <v>249</v>
      </c>
      <c r="G2925" s="29" t="s">
        <v>2098</v>
      </c>
      <c r="H2925" s="29" t="s">
        <v>2002</v>
      </c>
      <c r="I2925" s="31"/>
      <c r="J2925" s="28"/>
    </row>
    <row r="2926" spans="6:10" ht="15.75" x14ac:dyDescent="0.25">
      <c r="F2926" t="s">
        <v>249</v>
      </c>
      <c r="G2926" s="29" t="s">
        <v>2098</v>
      </c>
      <c r="H2926" s="29" t="s">
        <v>2004</v>
      </c>
      <c r="I2926" s="31"/>
      <c r="J2926" s="28"/>
    </row>
    <row r="2927" spans="6:10" ht="15.75" x14ac:dyDescent="0.25">
      <c r="F2927" t="s">
        <v>249</v>
      </c>
      <c r="G2927" s="29" t="s">
        <v>2098</v>
      </c>
      <c r="H2927" s="29" t="s">
        <v>2006</v>
      </c>
      <c r="I2927" s="31"/>
      <c r="J2927" s="28"/>
    </row>
    <row r="2928" spans="6:10" ht="15.75" x14ac:dyDescent="0.25">
      <c r="F2928" t="s">
        <v>249</v>
      </c>
      <c r="G2928" s="29" t="s">
        <v>2098</v>
      </c>
      <c r="H2928" s="29" t="s">
        <v>2133</v>
      </c>
      <c r="I2928" s="31"/>
      <c r="J2928" s="28"/>
    </row>
    <row r="2929" spans="6:10" ht="15.75" x14ac:dyDescent="0.25">
      <c r="F2929" t="s">
        <v>249</v>
      </c>
      <c r="G2929" s="29" t="s">
        <v>2098</v>
      </c>
      <c r="H2929" s="29" t="s">
        <v>2137</v>
      </c>
      <c r="I2929" s="31"/>
      <c r="J2929" s="28"/>
    </row>
    <row r="2930" spans="6:10" ht="15.75" x14ac:dyDescent="0.25">
      <c r="F2930" t="s">
        <v>249</v>
      </c>
      <c r="G2930" s="29" t="s">
        <v>2098</v>
      </c>
      <c r="H2930" s="29" t="s">
        <v>2015</v>
      </c>
      <c r="I2930" s="31"/>
      <c r="J2930" s="28"/>
    </row>
    <row r="2931" spans="6:10" ht="15.75" x14ac:dyDescent="0.25">
      <c r="F2931" t="s">
        <v>249</v>
      </c>
      <c r="G2931" s="29" t="s">
        <v>2098</v>
      </c>
      <c r="H2931" s="29" t="s">
        <v>2017</v>
      </c>
      <c r="I2931" s="31"/>
      <c r="J2931" s="28"/>
    </row>
    <row r="2932" spans="6:10" ht="15.75" x14ac:dyDescent="0.25">
      <c r="F2932" t="s">
        <v>249</v>
      </c>
      <c r="G2932" s="29" t="s">
        <v>2098</v>
      </c>
      <c r="H2932" s="29" t="s">
        <v>2019</v>
      </c>
      <c r="I2932" s="31"/>
      <c r="J2932" s="28"/>
    </row>
    <row r="2933" spans="6:10" ht="15.75" x14ac:dyDescent="0.25">
      <c r="F2933" t="s">
        <v>249</v>
      </c>
      <c r="G2933" s="29" t="s">
        <v>2098</v>
      </c>
      <c r="H2933" s="29" t="s">
        <v>2021</v>
      </c>
      <c r="I2933" s="31"/>
      <c r="J2933" s="28"/>
    </row>
    <row r="2934" spans="6:10" ht="15.75" x14ac:dyDescent="0.25">
      <c r="F2934" t="s">
        <v>249</v>
      </c>
      <c r="G2934" s="29" t="s">
        <v>2098</v>
      </c>
      <c r="H2934" s="29" t="s">
        <v>2030</v>
      </c>
      <c r="I2934" s="31"/>
      <c r="J2934" s="28"/>
    </row>
    <row r="2935" spans="6:10" ht="15.75" x14ac:dyDescent="0.25">
      <c r="F2935" t="s">
        <v>249</v>
      </c>
      <c r="G2935" s="29" t="s">
        <v>2098</v>
      </c>
      <c r="H2935" s="29" t="s">
        <v>2032</v>
      </c>
      <c r="I2935" s="31"/>
      <c r="J2935" s="28"/>
    </row>
    <row r="2936" spans="6:10" ht="15.75" x14ac:dyDescent="0.25">
      <c r="F2936" t="s">
        <v>249</v>
      </c>
      <c r="G2936" s="29" t="s">
        <v>2098</v>
      </c>
      <c r="H2936" s="29" t="s">
        <v>2034</v>
      </c>
      <c r="I2936" s="31"/>
      <c r="J2936" s="28"/>
    </row>
    <row r="2937" spans="6:10" ht="15.75" x14ac:dyDescent="0.25">
      <c r="F2937" t="s">
        <v>249</v>
      </c>
      <c r="G2937" s="29" t="s">
        <v>2098</v>
      </c>
      <c r="H2937" s="29" t="s">
        <v>2036</v>
      </c>
      <c r="I2937" s="31"/>
      <c r="J2937" s="28"/>
    </row>
    <row r="2938" spans="6:10" ht="15.75" x14ac:dyDescent="0.25">
      <c r="F2938" t="s">
        <v>249</v>
      </c>
      <c r="G2938" s="29" t="s">
        <v>2098</v>
      </c>
      <c r="H2938" s="29" t="s">
        <v>2038</v>
      </c>
      <c r="I2938" s="31"/>
      <c r="J2938" s="28"/>
    </row>
    <row r="2939" spans="6:10" ht="15.75" x14ac:dyDescent="0.25">
      <c r="F2939" t="s">
        <v>249</v>
      </c>
      <c r="G2939" s="29" t="s">
        <v>2098</v>
      </c>
      <c r="H2939" s="29" t="s">
        <v>2040</v>
      </c>
      <c r="I2939" s="31"/>
      <c r="J2939" s="28"/>
    </row>
    <row r="2940" spans="6:10" ht="15.75" x14ac:dyDescent="0.25">
      <c r="F2940" t="s">
        <v>249</v>
      </c>
      <c r="G2940" s="29" t="s">
        <v>2098</v>
      </c>
      <c r="H2940" s="29" t="s">
        <v>2043</v>
      </c>
      <c r="I2940" s="31"/>
      <c r="J2940" s="28"/>
    </row>
    <row r="2941" spans="6:10" ht="15.75" x14ac:dyDescent="0.25">
      <c r="F2941" t="s">
        <v>249</v>
      </c>
      <c r="G2941" s="29" t="s">
        <v>2098</v>
      </c>
      <c r="H2941" s="29" t="s">
        <v>2059</v>
      </c>
      <c r="I2941" s="31"/>
      <c r="J2941" s="28"/>
    </row>
    <row r="2942" spans="6:10" ht="15.75" x14ac:dyDescent="0.25">
      <c r="F2942" t="s">
        <v>249</v>
      </c>
      <c r="G2942" s="29" t="s">
        <v>2098</v>
      </c>
      <c r="H2942" s="29" t="s">
        <v>2061</v>
      </c>
      <c r="I2942" s="31"/>
      <c r="J2942" s="28"/>
    </row>
    <row r="2943" spans="6:10" ht="15.75" x14ac:dyDescent="0.25">
      <c r="F2943" t="s">
        <v>249</v>
      </c>
      <c r="G2943" s="29" t="s">
        <v>2098</v>
      </c>
      <c r="H2943" s="29" t="s">
        <v>2063</v>
      </c>
      <c r="I2943" s="31"/>
      <c r="J2943" s="28"/>
    </row>
    <row r="2944" spans="6:10" ht="15.75" x14ac:dyDescent="0.25">
      <c r="F2944" t="s">
        <v>249</v>
      </c>
      <c r="G2944" s="29" t="s">
        <v>2098</v>
      </c>
      <c r="H2944" s="29" t="s">
        <v>2067</v>
      </c>
      <c r="I2944" s="31"/>
      <c r="J2944" s="28"/>
    </row>
    <row r="2945" spans="6:10" ht="15.75" x14ac:dyDescent="0.25">
      <c r="F2945" t="s">
        <v>249</v>
      </c>
      <c r="G2945" s="29" t="s">
        <v>2098</v>
      </c>
      <c r="H2945" s="29" t="s">
        <v>2069</v>
      </c>
      <c r="I2945" s="31"/>
      <c r="J2945" s="28"/>
    </row>
    <row r="2946" spans="6:10" ht="15.75" x14ac:dyDescent="0.25">
      <c r="F2946" t="s">
        <v>249</v>
      </c>
      <c r="G2946" s="29" t="s">
        <v>2098</v>
      </c>
      <c r="H2946" s="29" t="s">
        <v>2071</v>
      </c>
      <c r="I2946" s="31"/>
      <c r="J2946" s="28"/>
    </row>
    <row r="2947" spans="6:10" ht="15.75" x14ac:dyDescent="0.25">
      <c r="F2947" t="s">
        <v>249</v>
      </c>
      <c r="G2947" s="29" t="s">
        <v>2098</v>
      </c>
      <c r="H2947" s="29" t="s">
        <v>2073</v>
      </c>
      <c r="I2947" s="31"/>
      <c r="J2947" s="28"/>
    </row>
    <row r="2948" spans="6:10" ht="15.75" x14ac:dyDescent="0.25">
      <c r="F2948" t="s">
        <v>249</v>
      </c>
      <c r="G2948" s="29" t="s">
        <v>2098</v>
      </c>
      <c r="H2948" s="29" t="s">
        <v>2075</v>
      </c>
      <c r="I2948" s="31"/>
      <c r="J2948" s="28"/>
    </row>
    <row r="2949" spans="6:10" ht="15.75" x14ac:dyDescent="0.25">
      <c r="F2949" t="s">
        <v>249</v>
      </c>
      <c r="G2949" s="29" t="s">
        <v>2098</v>
      </c>
      <c r="H2949" s="29" t="s">
        <v>2077</v>
      </c>
      <c r="I2949" s="31"/>
      <c r="J2949" s="28"/>
    </row>
    <row r="2950" spans="6:10" ht="15.75" x14ac:dyDescent="0.25">
      <c r="F2950" t="s">
        <v>249</v>
      </c>
      <c r="G2950" s="29" t="s">
        <v>2098</v>
      </c>
      <c r="H2950" s="29" t="s">
        <v>2079</v>
      </c>
      <c r="I2950" s="31"/>
      <c r="J2950" s="28"/>
    </row>
    <row r="2951" spans="6:10" ht="15.75" x14ac:dyDescent="0.25">
      <c r="F2951" t="s">
        <v>249</v>
      </c>
      <c r="G2951" s="29" t="s">
        <v>2098</v>
      </c>
      <c r="H2951" s="29" t="s">
        <v>2082</v>
      </c>
      <c r="I2951" s="31"/>
      <c r="J2951" s="28"/>
    </row>
    <row r="2952" spans="6:10" ht="15.75" x14ac:dyDescent="0.25">
      <c r="F2952" t="s">
        <v>249</v>
      </c>
      <c r="G2952" s="29" t="s">
        <v>2098</v>
      </c>
      <c r="H2952" s="29" t="s">
        <v>2084</v>
      </c>
      <c r="I2952" s="31"/>
      <c r="J2952" s="28"/>
    </row>
    <row r="2953" spans="6:10" ht="15.75" x14ac:dyDescent="0.25">
      <c r="F2953" t="s">
        <v>249</v>
      </c>
      <c r="G2953" s="29" t="s">
        <v>2098</v>
      </c>
      <c r="H2953" s="29" t="s">
        <v>2089</v>
      </c>
      <c r="I2953" s="31"/>
      <c r="J2953" s="28"/>
    </row>
    <row r="2954" spans="6:10" ht="15.75" x14ac:dyDescent="0.25">
      <c r="F2954" t="s">
        <v>249</v>
      </c>
      <c r="G2954" s="29" t="s">
        <v>2098</v>
      </c>
      <c r="H2954" s="29" t="s">
        <v>2119</v>
      </c>
      <c r="I2954" s="31"/>
      <c r="J2954" s="28"/>
    </row>
    <row r="2955" spans="6:10" ht="15.75" x14ac:dyDescent="0.25">
      <c r="F2955" t="s">
        <v>249</v>
      </c>
      <c r="G2955" s="29" t="s">
        <v>2098</v>
      </c>
      <c r="H2955" s="29" t="s">
        <v>2122</v>
      </c>
      <c r="I2955" s="31"/>
      <c r="J2955" s="28"/>
    </row>
    <row r="2956" spans="6:10" ht="15.75" x14ac:dyDescent="0.25">
      <c r="F2956" t="s">
        <v>249</v>
      </c>
      <c r="G2956" s="29" t="s">
        <v>2098</v>
      </c>
      <c r="H2956" s="29" t="s">
        <v>2124</v>
      </c>
      <c r="I2956" s="31"/>
      <c r="J2956" s="28"/>
    </row>
    <row r="2957" spans="6:10" ht="15.75" x14ac:dyDescent="0.25">
      <c r="F2957" t="s">
        <v>249</v>
      </c>
      <c r="G2957" s="29" t="s">
        <v>2098</v>
      </c>
      <c r="H2957" s="29" t="s">
        <v>2129</v>
      </c>
      <c r="I2957" s="31"/>
      <c r="J2957" s="28"/>
    </row>
    <row r="2958" spans="6:10" ht="15.75" x14ac:dyDescent="0.25">
      <c r="F2958" t="s">
        <v>249</v>
      </c>
      <c r="G2958" s="29" t="s">
        <v>2098</v>
      </c>
      <c r="H2958" s="29" t="s">
        <v>2135</v>
      </c>
      <c r="I2958" s="31"/>
      <c r="J2958" s="28"/>
    </row>
    <row r="2959" spans="6:10" ht="15.75" x14ac:dyDescent="0.25">
      <c r="F2959" t="s">
        <v>249</v>
      </c>
      <c r="G2959" s="29" t="s">
        <v>2098</v>
      </c>
      <c r="H2959" s="29" t="s">
        <v>2140</v>
      </c>
      <c r="I2959" s="31"/>
      <c r="J2959" s="28"/>
    </row>
    <row r="2960" spans="6:10" ht="15.75" x14ac:dyDescent="0.25">
      <c r="F2960" t="s">
        <v>249</v>
      </c>
      <c r="G2960" s="29" t="s">
        <v>2099</v>
      </c>
      <c r="H2960" s="29" t="s">
        <v>43</v>
      </c>
      <c r="I2960" s="31"/>
      <c r="J2960" s="28"/>
    </row>
    <row r="2961" spans="6:10" ht="15.75" x14ac:dyDescent="0.25">
      <c r="F2961" t="s">
        <v>249</v>
      </c>
      <c r="G2961" s="29" t="s">
        <v>2099</v>
      </c>
      <c r="H2961" s="29" t="s">
        <v>1953</v>
      </c>
      <c r="I2961" s="31"/>
      <c r="J2961" s="28"/>
    </row>
    <row r="2962" spans="6:10" ht="15.75" x14ac:dyDescent="0.25">
      <c r="F2962" t="s">
        <v>249</v>
      </c>
      <c r="G2962" s="29" t="s">
        <v>2099</v>
      </c>
      <c r="H2962" s="29" t="s">
        <v>1726</v>
      </c>
      <c r="I2962" s="31"/>
      <c r="J2962" s="28"/>
    </row>
    <row r="2963" spans="6:10" ht="15.75" x14ac:dyDescent="0.25">
      <c r="F2963" t="s">
        <v>249</v>
      </c>
      <c r="G2963" s="29" t="s">
        <v>2099</v>
      </c>
      <c r="H2963" s="29" t="s">
        <v>1723</v>
      </c>
      <c r="I2963" s="31"/>
      <c r="J2963" s="28"/>
    </row>
    <row r="2964" spans="6:10" ht="15.75" x14ac:dyDescent="0.25">
      <c r="F2964" t="s">
        <v>249</v>
      </c>
      <c r="G2964" s="29" t="s">
        <v>2099</v>
      </c>
      <c r="H2964" s="29" t="s">
        <v>2087</v>
      </c>
      <c r="I2964" s="31"/>
      <c r="J2964" s="28"/>
    </row>
    <row r="2965" spans="6:10" ht="15.75" x14ac:dyDescent="0.25">
      <c r="F2965" t="s">
        <v>249</v>
      </c>
      <c r="G2965" s="29" t="s">
        <v>2099</v>
      </c>
      <c r="H2965" s="29" t="s">
        <v>1830</v>
      </c>
      <c r="I2965" s="31"/>
      <c r="J2965" s="28"/>
    </row>
    <row r="2966" spans="6:10" ht="15.75" x14ac:dyDescent="0.25">
      <c r="F2966" t="s">
        <v>249</v>
      </c>
      <c r="G2966" s="29" t="s">
        <v>2099</v>
      </c>
      <c r="H2966" s="29" t="s">
        <v>1754</v>
      </c>
      <c r="I2966" s="31"/>
      <c r="J2966" s="28"/>
    </row>
    <row r="2967" spans="6:10" ht="15.75" x14ac:dyDescent="0.25">
      <c r="F2967" t="s">
        <v>249</v>
      </c>
      <c r="G2967" s="29" t="s">
        <v>2099</v>
      </c>
      <c r="H2967" s="29" t="s">
        <v>1901</v>
      </c>
      <c r="I2967" s="31"/>
      <c r="J2967" s="28"/>
    </row>
    <row r="2968" spans="6:10" ht="15.75" x14ac:dyDescent="0.25">
      <c r="F2968" t="s">
        <v>249</v>
      </c>
      <c r="G2968" s="29" t="s">
        <v>2099</v>
      </c>
      <c r="H2968" s="29" t="s">
        <v>2085</v>
      </c>
      <c r="I2968" s="31"/>
      <c r="J2968" s="28"/>
    </row>
    <row r="2969" spans="6:10" ht="15.75" x14ac:dyDescent="0.25">
      <c r="F2969" t="s">
        <v>249</v>
      </c>
      <c r="G2969" s="29" t="s">
        <v>2099</v>
      </c>
      <c r="H2969" s="29" t="s">
        <v>1951</v>
      </c>
      <c r="I2969" s="31"/>
      <c r="J2969" s="28"/>
    </row>
    <row r="2970" spans="6:10" ht="15.75" x14ac:dyDescent="0.25">
      <c r="F2970" t="s">
        <v>249</v>
      </c>
      <c r="G2970" s="29" t="s">
        <v>2099</v>
      </c>
      <c r="H2970" s="29" t="s">
        <v>2056</v>
      </c>
      <c r="I2970" s="31"/>
      <c r="J2970" s="28"/>
    </row>
    <row r="2971" spans="6:10" ht="15.75" x14ac:dyDescent="0.25">
      <c r="F2971" t="s">
        <v>249</v>
      </c>
      <c r="G2971" s="29" t="s">
        <v>2099</v>
      </c>
      <c r="H2971" s="29" t="s">
        <v>2131</v>
      </c>
      <c r="I2971" s="31"/>
      <c r="J2971" s="28"/>
    </row>
    <row r="2972" spans="6:10" ht="15.75" x14ac:dyDescent="0.25">
      <c r="F2972" t="s">
        <v>249</v>
      </c>
      <c r="G2972" s="29" t="s">
        <v>2099</v>
      </c>
      <c r="H2972" s="29" t="s">
        <v>2065</v>
      </c>
      <c r="I2972" s="31"/>
      <c r="J2972" s="28"/>
    </row>
    <row r="2973" spans="6:10" ht="15.75" x14ac:dyDescent="0.25">
      <c r="F2973" t="s">
        <v>249</v>
      </c>
      <c r="G2973" s="29" t="s">
        <v>2099</v>
      </c>
      <c r="H2973" s="29" t="s">
        <v>2090</v>
      </c>
      <c r="I2973" s="31"/>
      <c r="J2973" s="28"/>
    </row>
    <row r="2974" spans="6:10" ht="15.75" x14ac:dyDescent="0.25">
      <c r="F2974" t="s">
        <v>249</v>
      </c>
      <c r="G2974" s="29" t="s">
        <v>2099</v>
      </c>
      <c r="H2974" s="29" t="s">
        <v>1960</v>
      </c>
      <c r="I2974" s="31"/>
      <c r="J2974" s="28"/>
    </row>
    <row r="2975" spans="6:10" ht="15.75" x14ac:dyDescent="0.25">
      <c r="F2975" t="s">
        <v>249</v>
      </c>
      <c r="G2975" s="29" t="s">
        <v>2099</v>
      </c>
      <c r="H2975" s="29" t="s">
        <v>2028</v>
      </c>
      <c r="I2975" s="31"/>
      <c r="J2975" s="28"/>
    </row>
    <row r="2976" spans="6:10" ht="15.75" x14ac:dyDescent="0.25">
      <c r="F2976" t="s">
        <v>249</v>
      </c>
      <c r="G2976" s="29" t="s">
        <v>2099</v>
      </c>
      <c r="H2976" s="29" t="s">
        <v>1963</v>
      </c>
      <c r="I2976" s="31"/>
      <c r="J2976" s="28"/>
    </row>
    <row r="2977" spans="6:10" ht="15.75" x14ac:dyDescent="0.25">
      <c r="F2977" t="s">
        <v>249</v>
      </c>
      <c r="G2977" s="29" t="s">
        <v>2099</v>
      </c>
      <c r="H2977" s="29" t="s">
        <v>1965</v>
      </c>
      <c r="I2977" s="31"/>
      <c r="J2977" s="28"/>
    </row>
    <row r="2978" spans="6:10" ht="15.75" x14ac:dyDescent="0.25">
      <c r="F2978" t="s">
        <v>249</v>
      </c>
      <c r="G2978" s="29" t="s">
        <v>2099</v>
      </c>
      <c r="H2978" s="29" t="s">
        <v>1971</v>
      </c>
      <c r="I2978" s="31"/>
      <c r="J2978" s="28"/>
    </row>
    <row r="2979" spans="6:10" ht="15.75" x14ac:dyDescent="0.25">
      <c r="F2979" t="s">
        <v>249</v>
      </c>
      <c r="G2979" s="29" t="s">
        <v>2099</v>
      </c>
      <c r="H2979" s="29" t="s">
        <v>1975</v>
      </c>
      <c r="I2979" s="31"/>
      <c r="J2979" s="28"/>
    </row>
    <row r="2980" spans="6:10" ht="15.75" x14ac:dyDescent="0.25">
      <c r="F2980" t="s">
        <v>249</v>
      </c>
      <c r="G2980" s="29" t="s">
        <v>2099</v>
      </c>
      <c r="H2980" s="29" t="s">
        <v>2113</v>
      </c>
      <c r="I2980" s="31"/>
      <c r="J2980" s="28"/>
    </row>
    <row r="2981" spans="6:10" ht="15.75" x14ac:dyDescent="0.25">
      <c r="F2981" t="s">
        <v>249</v>
      </c>
      <c r="G2981" s="29" t="s">
        <v>2099</v>
      </c>
      <c r="H2981" s="29" t="s">
        <v>1980</v>
      </c>
      <c r="I2981" s="31"/>
      <c r="J2981" s="28"/>
    </row>
    <row r="2982" spans="6:10" ht="15.75" x14ac:dyDescent="0.25">
      <c r="F2982" t="s">
        <v>249</v>
      </c>
      <c r="G2982" s="29" t="s">
        <v>2099</v>
      </c>
      <c r="H2982" s="29" t="s">
        <v>1982</v>
      </c>
      <c r="I2982" s="31"/>
      <c r="J2982" s="28"/>
    </row>
    <row r="2983" spans="6:10" ht="15.75" x14ac:dyDescent="0.25">
      <c r="F2983" t="s">
        <v>249</v>
      </c>
      <c r="G2983" s="29" t="s">
        <v>2099</v>
      </c>
      <c r="H2983" s="29" t="s">
        <v>1987</v>
      </c>
      <c r="I2983" s="31"/>
      <c r="J2983" s="28"/>
    </row>
    <row r="2984" spans="6:10" ht="15.75" x14ac:dyDescent="0.25">
      <c r="F2984" t="s">
        <v>249</v>
      </c>
      <c r="G2984" s="29" t="s">
        <v>2099</v>
      </c>
      <c r="H2984" s="29" t="s">
        <v>1990</v>
      </c>
      <c r="I2984" s="31"/>
      <c r="J2984" s="28"/>
    </row>
    <row r="2985" spans="6:10" ht="15.75" x14ac:dyDescent="0.25">
      <c r="F2985" t="s">
        <v>249</v>
      </c>
      <c r="G2985" s="29" t="s">
        <v>2099</v>
      </c>
      <c r="H2985" s="29" t="s">
        <v>2115</v>
      </c>
      <c r="I2985" s="31"/>
      <c r="J2985" s="28"/>
    </row>
    <row r="2986" spans="6:10" ht="15.75" x14ac:dyDescent="0.25">
      <c r="F2986" t="s">
        <v>249</v>
      </c>
      <c r="G2986" s="29" t="s">
        <v>2099</v>
      </c>
      <c r="H2986" s="29" t="s">
        <v>1992</v>
      </c>
      <c r="I2986" s="31"/>
      <c r="J2986" s="28"/>
    </row>
    <row r="2987" spans="6:10" ht="15.75" x14ac:dyDescent="0.25">
      <c r="F2987" t="s">
        <v>249</v>
      </c>
      <c r="G2987" s="29" t="s">
        <v>2099</v>
      </c>
      <c r="H2987" s="29" t="s">
        <v>1997</v>
      </c>
      <c r="I2987" s="31"/>
      <c r="J2987" s="28"/>
    </row>
    <row r="2988" spans="6:10" ht="15.75" x14ac:dyDescent="0.25">
      <c r="F2988" t="s">
        <v>249</v>
      </c>
      <c r="G2988" s="29" t="s">
        <v>2099</v>
      </c>
      <c r="H2988" s="29" t="s">
        <v>2000</v>
      </c>
      <c r="I2988" s="31"/>
      <c r="J2988" s="28"/>
    </row>
    <row r="2989" spans="6:10" ht="15.75" x14ac:dyDescent="0.25">
      <c r="F2989" t="s">
        <v>249</v>
      </c>
      <c r="G2989" s="29" t="s">
        <v>2099</v>
      </c>
      <c r="H2989" s="29" t="s">
        <v>2002</v>
      </c>
      <c r="I2989" s="31"/>
      <c r="J2989" s="28"/>
    </row>
    <row r="2990" spans="6:10" ht="15.75" x14ac:dyDescent="0.25">
      <c r="F2990" t="s">
        <v>249</v>
      </c>
      <c r="G2990" s="29" t="s">
        <v>2099</v>
      </c>
      <c r="H2990" s="29" t="s">
        <v>2004</v>
      </c>
      <c r="I2990" s="31"/>
      <c r="J2990" s="28"/>
    </row>
    <row r="2991" spans="6:10" ht="15.75" x14ac:dyDescent="0.25">
      <c r="F2991" t="s">
        <v>249</v>
      </c>
      <c r="G2991" s="29" t="s">
        <v>2099</v>
      </c>
      <c r="H2991" s="29" t="s">
        <v>2006</v>
      </c>
      <c r="I2991" s="31"/>
      <c r="J2991" s="28"/>
    </row>
    <row r="2992" spans="6:10" ht="15.75" x14ac:dyDescent="0.25">
      <c r="F2992" t="s">
        <v>249</v>
      </c>
      <c r="G2992" s="29" t="s">
        <v>2099</v>
      </c>
      <c r="H2992" s="29" t="s">
        <v>2133</v>
      </c>
      <c r="I2992" s="31"/>
      <c r="J2992" s="28"/>
    </row>
    <row r="2993" spans="6:10" ht="15.75" x14ac:dyDescent="0.25">
      <c r="F2993" t="s">
        <v>249</v>
      </c>
      <c r="G2993" s="29" t="s">
        <v>2099</v>
      </c>
      <c r="H2993" s="29" t="s">
        <v>2137</v>
      </c>
      <c r="I2993" s="31"/>
      <c r="J2993" s="28"/>
    </row>
    <row r="2994" spans="6:10" ht="15.75" x14ac:dyDescent="0.25">
      <c r="F2994" t="s">
        <v>249</v>
      </c>
      <c r="G2994" s="29" t="s">
        <v>2099</v>
      </c>
      <c r="H2994" s="29" t="s">
        <v>2015</v>
      </c>
      <c r="I2994" s="31"/>
      <c r="J2994" s="28"/>
    </row>
    <row r="2995" spans="6:10" ht="15.75" x14ac:dyDescent="0.25">
      <c r="F2995" t="s">
        <v>249</v>
      </c>
      <c r="G2995" s="29" t="s">
        <v>2099</v>
      </c>
      <c r="H2995" s="29" t="s">
        <v>2017</v>
      </c>
      <c r="I2995" s="31"/>
      <c r="J2995" s="28"/>
    </row>
    <row r="2996" spans="6:10" ht="15.75" x14ac:dyDescent="0.25">
      <c r="F2996" t="s">
        <v>249</v>
      </c>
      <c r="G2996" s="29" t="s">
        <v>2099</v>
      </c>
      <c r="H2996" s="29" t="s">
        <v>2019</v>
      </c>
      <c r="I2996" s="31"/>
      <c r="J2996" s="28"/>
    </row>
    <row r="2997" spans="6:10" ht="15.75" x14ac:dyDescent="0.25">
      <c r="F2997" t="s">
        <v>249</v>
      </c>
      <c r="G2997" s="29" t="s">
        <v>2099</v>
      </c>
      <c r="H2997" s="29" t="s">
        <v>2021</v>
      </c>
      <c r="I2997" s="31"/>
      <c r="J2997" s="28"/>
    </row>
    <row r="2998" spans="6:10" ht="15.75" x14ac:dyDescent="0.25">
      <c r="F2998" t="s">
        <v>249</v>
      </c>
      <c r="G2998" s="29" t="s">
        <v>2099</v>
      </c>
      <c r="H2998" s="29" t="s">
        <v>2030</v>
      </c>
      <c r="I2998" s="31"/>
      <c r="J2998" s="28"/>
    </row>
    <row r="2999" spans="6:10" ht="15.75" x14ac:dyDescent="0.25">
      <c r="F2999" t="s">
        <v>249</v>
      </c>
      <c r="G2999" s="29" t="s">
        <v>2099</v>
      </c>
      <c r="H2999" s="29" t="s">
        <v>2032</v>
      </c>
      <c r="I2999" s="31"/>
      <c r="J2999" s="28"/>
    </row>
    <row r="3000" spans="6:10" ht="15.75" x14ac:dyDescent="0.25">
      <c r="F3000" t="s">
        <v>249</v>
      </c>
      <c r="G3000" s="29" t="s">
        <v>2099</v>
      </c>
      <c r="H3000" s="29" t="s">
        <v>2034</v>
      </c>
      <c r="I3000" s="31"/>
      <c r="J3000" s="28"/>
    </row>
    <row r="3001" spans="6:10" ht="15.75" x14ac:dyDescent="0.25">
      <c r="F3001" t="s">
        <v>249</v>
      </c>
      <c r="G3001" s="29" t="s">
        <v>2099</v>
      </c>
      <c r="H3001" s="29" t="s">
        <v>2036</v>
      </c>
      <c r="I3001" s="31"/>
      <c r="J3001" s="28"/>
    </row>
    <row r="3002" spans="6:10" ht="15.75" x14ac:dyDescent="0.25">
      <c r="F3002" t="s">
        <v>249</v>
      </c>
      <c r="G3002" s="29" t="s">
        <v>2099</v>
      </c>
      <c r="H3002" s="29" t="s">
        <v>2038</v>
      </c>
      <c r="I3002" s="31"/>
      <c r="J3002" s="28"/>
    </row>
    <row r="3003" spans="6:10" ht="15.75" x14ac:dyDescent="0.25">
      <c r="F3003" t="s">
        <v>249</v>
      </c>
      <c r="G3003" s="29" t="s">
        <v>2099</v>
      </c>
      <c r="H3003" s="29" t="s">
        <v>2040</v>
      </c>
      <c r="I3003" s="31"/>
      <c r="J3003" s="28"/>
    </row>
    <row r="3004" spans="6:10" ht="15.75" x14ac:dyDescent="0.25">
      <c r="F3004" t="s">
        <v>249</v>
      </c>
      <c r="G3004" s="29" t="s">
        <v>2099</v>
      </c>
      <c r="H3004" s="29" t="s">
        <v>2043</v>
      </c>
      <c r="I3004" s="31"/>
      <c r="J3004" s="28"/>
    </row>
    <row r="3005" spans="6:10" ht="15.75" x14ac:dyDescent="0.25">
      <c r="F3005" t="s">
        <v>249</v>
      </c>
      <c r="G3005" s="29" t="s">
        <v>2099</v>
      </c>
      <c r="H3005" s="29" t="s">
        <v>2059</v>
      </c>
      <c r="I3005" s="31"/>
      <c r="J3005" s="28"/>
    </row>
    <row r="3006" spans="6:10" ht="15.75" x14ac:dyDescent="0.25">
      <c r="F3006" t="s">
        <v>249</v>
      </c>
      <c r="G3006" s="29" t="s">
        <v>2099</v>
      </c>
      <c r="H3006" s="29" t="s">
        <v>2061</v>
      </c>
      <c r="I3006" s="31"/>
      <c r="J3006" s="28"/>
    </row>
    <row r="3007" spans="6:10" ht="15.75" x14ac:dyDescent="0.25">
      <c r="F3007" t="s">
        <v>249</v>
      </c>
      <c r="G3007" s="29" t="s">
        <v>2099</v>
      </c>
      <c r="H3007" s="29" t="s">
        <v>2063</v>
      </c>
      <c r="I3007" s="31"/>
      <c r="J3007" s="28"/>
    </row>
    <row r="3008" spans="6:10" ht="15.75" x14ac:dyDescent="0.25">
      <c r="F3008" t="s">
        <v>249</v>
      </c>
      <c r="G3008" s="29" t="s">
        <v>2099</v>
      </c>
      <c r="H3008" s="29" t="s">
        <v>2067</v>
      </c>
      <c r="I3008" s="31"/>
      <c r="J3008" s="28"/>
    </row>
    <row r="3009" spans="6:10" ht="15.75" x14ac:dyDescent="0.25">
      <c r="F3009" t="s">
        <v>249</v>
      </c>
      <c r="G3009" s="29" t="s">
        <v>2099</v>
      </c>
      <c r="H3009" s="29" t="s">
        <v>2069</v>
      </c>
      <c r="I3009" s="31"/>
      <c r="J3009" s="28"/>
    </row>
    <row r="3010" spans="6:10" ht="15.75" x14ac:dyDescent="0.25">
      <c r="F3010" t="s">
        <v>249</v>
      </c>
      <c r="G3010" s="29" t="s">
        <v>2099</v>
      </c>
      <c r="H3010" s="29" t="s">
        <v>2071</v>
      </c>
      <c r="I3010" s="31"/>
      <c r="J3010" s="28"/>
    </row>
    <row r="3011" spans="6:10" ht="15.75" x14ac:dyDescent="0.25">
      <c r="F3011" t="s">
        <v>249</v>
      </c>
      <c r="G3011" s="29" t="s">
        <v>2099</v>
      </c>
      <c r="H3011" s="29" t="s">
        <v>2073</v>
      </c>
      <c r="I3011" s="31"/>
      <c r="J3011" s="28"/>
    </row>
    <row r="3012" spans="6:10" ht="15.75" x14ac:dyDescent="0.25">
      <c r="F3012" t="s">
        <v>249</v>
      </c>
      <c r="G3012" s="29" t="s">
        <v>2099</v>
      </c>
      <c r="H3012" s="29" t="s">
        <v>2075</v>
      </c>
      <c r="I3012" s="31"/>
      <c r="J3012" s="28"/>
    </row>
    <row r="3013" spans="6:10" ht="15.75" x14ac:dyDescent="0.25">
      <c r="F3013" t="s">
        <v>249</v>
      </c>
      <c r="G3013" s="29" t="s">
        <v>2099</v>
      </c>
      <c r="H3013" s="29" t="s">
        <v>2077</v>
      </c>
      <c r="I3013" s="31"/>
      <c r="J3013" s="28"/>
    </row>
    <row r="3014" spans="6:10" ht="15.75" x14ac:dyDescent="0.25">
      <c r="F3014" t="s">
        <v>249</v>
      </c>
      <c r="G3014" s="29" t="s">
        <v>2099</v>
      </c>
      <c r="H3014" s="29" t="s">
        <v>2079</v>
      </c>
      <c r="I3014" s="31"/>
      <c r="J3014" s="28"/>
    </row>
    <row r="3015" spans="6:10" ht="15.75" x14ac:dyDescent="0.25">
      <c r="F3015" t="s">
        <v>249</v>
      </c>
      <c r="G3015" s="29" t="s">
        <v>2099</v>
      </c>
      <c r="H3015" s="29" t="s">
        <v>2082</v>
      </c>
      <c r="I3015" s="31"/>
      <c r="J3015" s="28"/>
    </row>
    <row r="3016" spans="6:10" ht="15.75" x14ac:dyDescent="0.25">
      <c r="F3016" t="s">
        <v>249</v>
      </c>
      <c r="G3016" s="29" t="s">
        <v>2099</v>
      </c>
      <c r="H3016" s="29" t="s">
        <v>2084</v>
      </c>
      <c r="I3016" s="31"/>
      <c r="J3016" s="28"/>
    </row>
    <row r="3017" spans="6:10" ht="15.75" x14ac:dyDescent="0.25">
      <c r="F3017" t="s">
        <v>249</v>
      </c>
      <c r="G3017" s="29" t="s">
        <v>2099</v>
      </c>
      <c r="H3017" s="29" t="s">
        <v>2089</v>
      </c>
      <c r="I3017" s="31"/>
      <c r="J3017" s="28"/>
    </row>
    <row r="3018" spans="6:10" ht="15.75" x14ac:dyDescent="0.25">
      <c r="F3018" t="s">
        <v>249</v>
      </c>
      <c r="G3018" s="29" t="s">
        <v>2099</v>
      </c>
      <c r="H3018" s="29" t="s">
        <v>2119</v>
      </c>
      <c r="I3018" s="31"/>
      <c r="J3018" s="28"/>
    </row>
    <row r="3019" spans="6:10" ht="15.75" x14ac:dyDescent="0.25">
      <c r="F3019" t="s">
        <v>249</v>
      </c>
      <c r="G3019" s="29" t="s">
        <v>2099</v>
      </c>
      <c r="H3019" s="29" t="s">
        <v>2122</v>
      </c>
      <c r="I3019" s="31"/>
      <c r="J3019" s="28"/>
    </row>
    <row r="3020" spans="6:10" ht="15.75" x14ac:dyDescent="0.25">
      <c r="F3020" t="s">
        <v>249</v>
      </c>
      <c r="G3020" s="29" t="s">
        <v>2099</v>
      </c>
      <c r="H3020" s="29" t="s">
        <v>2124</v>
      </c>
      <c r="I3020" s="31"/>
      <c r="J3020" s="28"/>
    </row>
    <row r="3021" spans="6:10" ht="15.75" x14ac:dyDescent="0.25">
      <c r="F3021" t="s">
        <v>249</v>
      </c>
      <c r="G3021" s="29" t="s">
        <v>2099</v>
      </c>
      <c r="H3021" s="29" t="s">
        <v>2129</v>
      </c>
      <c r="I3021" s="31"/>
      <c r="J3021" s="28"/>
    </row>
    <row r="3022" spans="6:10" ht="15.75" x14ac:dyDescent="0.25">
      <c r="F3022" t="s">
        <v>249</v>
      </c>
      <c r="G3022" s="29" t="s">
        <v>2099</v>
      </c>
      <c r="H3022" s="29" t="s">
        <v>2135</v>
      </c>
      <c r="I3022" s="31"/>
      <c r="J3022" s="28"/>
    </row>
    <row r="3023" spans="6:10" ht="15.75" x14ac:dyDescent="0.25">
      <c r="F3023" t="s">
        <v>249</v>
      </c>
      <c r="G3023" s="29" t="s">
        <v>2099</v>
      </c>
      <c r="H3023" s="29" t="s">
        <v>2140</v>
      </c>
      <c r="I3023" s="31"/>
      <c r="J3023" s="28"/>
    </row>
    <row r="3024" spans="6:10" ht="15.75" x14ac:dyDescent="0.25">
      <c r="F3024" t="s">
        <v>249</v>
      </c>
      <c r="G3024" s="29" t="s">
        <v>2100</v>
      </c>
      <c r="H3024" s="29" t="s">
        <v>43</v>
      </c>
      <c r="I3024" s="31"/>
      <c r="J3024" s="28"/>
    </row>
    <row r="3025" spans="6:10" ht="15.75" x14ac:dyDescent="0.25">
      <c r="F3025" t="s">
        <v>249</v>
      </c>
      <c r="G3025" s="29" t="s">
        <v>2100</v>
      </c>
      <c r="H3025" s="29" t="s">
        <v>1953</v>
      </c>
      <c r="I3025" s="31"/>
      <c r="J3025" s="28"/>
    </row>
    <row r="3026" spans="6:10" ht="15.75" x14ac:dyDescent="0.25">
      <c r="F3026" t="s">
        <v>249</v>
      </c>
      <c r="G3026" s="29" t="s">
        <v>2100</v>
      </c>
      <c r="H3026" s="29" t="s">
        <v>1726</v>
      </c>
      <c r="I3026" s="31"/>
      <c r="J3026" s="28"/>
    </row>
    <row r="3027" spans="6:10" ht="15.75" x14ac:dyDescent="0.25">
      <c r="F3027" t="s">
        <v>249</v>
      </c>
      <c r="G3027" s="29" t="s">
        <v>2100</v>
      </c>
      <c r="H3027" s="29" t="s">
        <v>1723</v>
      </c>
      <c r="I3027" s="31"/>
      <c r="J3027" s="28"/>
    </row>
    <row r="3028" spans="6:10" ht="15.75" x14ac:dyDescent="0.25">
      <c r="F3028" t="s">
        <v>249</v>
      </c>
      <c r="G3028" s="29" t="s">
        <v>2100</v>
      </c>
      <c r="H3028" s="29" t="s">
        <v>2087</v>
      </c>
      <c r="I3028" s="31"/>
      <c r="J3028" s="28"/>
    </row>
    <row r="3029" spans="6:10" ht="15.75" x14ac:dyDescent="0.25">
      <c r="F3029" t="s">
        <v>249</v>
      </c>
      <c r="G3029" s="29" t="s">
        <v>2100</v>
      </c>
      <c r="H3029" s="29" t="s">
        <v>1830</v>
      </c>
      <c r="I3029" s="31"/>
      <c r="J3029" s="28"/>
    </row>
    <row r="3030" spans="6:10" ht="15.75" x14ac:dyDescent="0.25">
      <c r="F3030" t="s">
        <v>249</v>
      </c>
      <c r="G3030" s="29" t="s">
        <v>2100</v>
      </c>
      <c r="H3030" s="29" t="s">
        <v>1754</v>
      </c>
      <c r="I3030" s="31"/>
      <c r="J3030" s="28"/>
    </row>
    <row r="3031" spans="6:10" ht="15.75" x14ac:dyDescent="0.25">
      <c r="F3031" t="s">
        <v>249</v>
      </c>
      <c r="G3031" s="29" t="s">
        <v>2100</v>
      </c>
      <c r="H3031" s="29" t="s">
        <v>1901</v>
      </c>
      <c r="I3031" s="31"/>
      <c r="J3031" s="28"/>
    </row>
    <row r="3032" spans="6:10" ht="15.75" x14ac:dyDescent="0.25">
      <c r="F3032" t="s">
        <v>249</v>
      </c>
      <c r="G3032" s="29" t="s">
        <v>2100</v>
      </c>
      <c r="H3032" s="29" t="s">
        <v>2085</v>
      </c>
      <c r="I3032" s="31"/>
      <c r="J3032" s="28"/>
    </row>
    <row r="3033" spans="6:10" ht="15.75" x14ac:dyDescent="0.25">
      <c r="F3033" t="s">
        <v>249</v>
      </c>
      <c r="G3033" s="29" t="s">
        <v>2100</v>
      </c>
      <c r="H3033" s="29" t="s">
        <v>1951</v>
      </c>
      <c r="I3033" s="31"/>
      <c r="J3033" s="28"/>
    </row>
    <row r="3034" spans="6:10" ht="15.75" x14ac:dyDescent="0.25">
      <c r="F3034" t="s">
        <v>249</v>
      </c>
      <c r="G3034" s="29" t="s">
        <v>2100</v>
      </c>
      <c r="H3034" s="29" t="s">
        <v>2056</v>
      </c>
      <c r="I3034" s="31"/>
      <c r="J3034" s="28"/>
    </row>
    <row r="3035" spans="6:10" ht="15.75" x14ac:dyDescent="0.25">
      <c r="F3035" t="s">
        <v>249</v>
      </c>
      <c r="G3035" s="29" t="s">
        <v>2100</v>
      </c>
      <c r="H3035" s="29" t="s">
        <v>2131</v>
      </c>
      <c r="I3035" s="31"/>
      <c r="J3035" s="28"/>
    </row>
    <row r="3036" spans="6:10" ht="15.75" x14ac:dyDescent="0.25">
      <c r="F3036" t="s">
        <v>249</v>
      </c>
      <c r="G3036" s="29" t="s">
        <v>2100</v>
      </c>
      <c r="H3036" s="29" t="s">
        <v>2065</v>
      </c>
      <c r="I3036" s="31"/>
      <c r="J3036" s="28"/>
    </row>
    <row r="3037" spans="6:10" ht="15.75" x14ac:dyDescent="0.25">
      <c r="F3037" t="s">
        <v>249</v>
      </c>
      <c r="G3037" s="29" t="s">
        <v>2100</v>
      </c>
      <c r="H3037" s="29" t="s">
        <v>2090</v>
      </c>
      <c r="I3037" s="31"/>
      <c r="J3037" s="28"/>
    </row>
    <row r="3038" spans="6:10" ht="15.75" x14ac:dyDescent="0.25">
      <c r="F3038" t="s">
        <v>249</v>
      </c>
      <c r="G3038" s="29" t="s">
        <v>2100</v>
      </c>
      <c r="H3038" s="29" t="s">
        <v>1960</v>
      </c>
      <c r="I3038" s="31"/>
      <c r="J3038" s="28"/>
    </row>
    <row r="3039" spans="6:10" ht="15.75" x14ac:dyDescent="0.25">
      <c r="F3039" t="s">
        <v>249</v>
      </c>
      <c r="G3039" s="29" t="s">
        <v>2100</v>
      </c>
      <c r="H3039" s="29" t="s">
        <v>2028</v>
      </c>
      <c r="I3039" s="31"/>
      <c r="J3039" s="28"/>
    </row>
    <row r="3040" spans="6:10" ht="15.75" x14ac:dyDescent="0.25">
      <c r="F3040" t="s">
        <v>249</v>
      </c>
      <c r="G3040" s="29" t="s">
        <v>2100</v>
      </c>
      <c r="H3040" s="29" t="s">
        <v>1963</v>
      </c>
      <c r="I3040" s="31"/>
      <c r="J3040" s="28"/>
    </row>
    <row r="3041" spans="6:10" ht="15.75" x14ac:dyDescent="0.25">
      <c r="F3041" t="s">
        <v>249</v>
      </c>
      <c r="G3041" s="29" t="s">
        <v>2100</v>
      </c>
      <c r="H3041" s="29" t="s">
        <v>1965</v>
      </c>
      <c r="I3041" s="31"/>
      <c r="J3041" s="28"/>
    </row>
    <row r="3042" spans="6:10" ht="15.75" x14ac:dyDescent="0.25">
      <c r="F3042" t="s">
        <v>249</v>
      </c>
      <c r="G3042" s="29" t="s">
        <v>2100</v>
      </c>
      <c r="H3042" s="29" t="s">
        <v>1971</v>
      </c>
      <c r="I3042" s="31"/>
      <c r="J3042" s="28"/>
    </row>
    <row r="3043" spans="6:10" ht="15.75" x14ac:dyDescent="0.25">
      <c r="F3043" t="s">
        <v>249</v>
      </c>
      <c r="G3043" s="29" t="s">
        <v>2100</v>
      </c>
      <c r="H3043" s="29" t="s">
        <v>1975</v>
      </c>
      <c r="I3043" s="31"/>
      <c r="J3043" s="28"/>
    </row>
    <row r="3044" spans="6:10" ht="15.75" x14ac:dyDescent="0.25">
      <c r="F3044" t="s">
        <v>249</v>
      </c>
      <c r="G3044" s="29" t="s">
        <v>2100</v>
      </c>
      <c r="H3044" s="29" t="s">
        <v>2113</v>
      </c>
      <c r="I3044" s="31"/>
      <c r="J3044" s="28"/>
    </row>
    <row r="3045" spans="6:10" ht="15.75" x14ac:dyDescent="0.25">
      <c r="F3045" t="s">
        <v>249</v>
      </c>
      <c r="G3045" s="29" t="s">
        <v>2100</v>
      </c>
      <c r="H3045" s="29" t="s">
        <v>1980</v>
      </c>
      <c r="I3045" s="31"/>
      <c r="J3045" s="28"/>
    </row>
    <row r="3046" spans="6:10" ht="15.75" x14ac:dyDescent="0.25">
      <c r="F3046" t="s">
        <v>249</v>
      </c>
      <c r="G3046" s="29" t="s">
        <v>2100</v>
      </c>
      <c r="H3046" s="29" t="s">
        <v>1982</v>
      </c>
      <c r="I3046" s="31"/>
      <c r="J3046" s="28"/>
    </row>
    <row r="3047" spans="6:10" ht="15.75" x14ac:dyDescent="0.25">
      <c r="F3047" t="s">
        <v>249</v>
      </c>
      <c r="G3047" s="29" t="s">
        <v>2100</v>
      </c>
      <c r="H3047" s="29" t="s">
        <v>1987</v>
      </c>
      <c r="I3047" s="31"/>
      <c r="J3047" s="28"/>
    </row>
    <row r="3048" spans="6:10" ht="15.75" x14ac:dyDescent="0.25">
      <c r="F3048" t="s">
        <v>249</v>
      </c>
      <c r="G3048" s="29" t="s">
        <v>2100</v>
      </c>
      <c r="H3048" s="29" t="s">
        <v>1990</v>
      </c>
      <c r="I3048" s="31"/>
      <c r="J3048" s="28"/>
    </row>
    <row r="3049" spans="6:10" ht="15.75" x14ac:dyDescent="0.25">
      <c r="F3049" t="s">
        <v>249</v>
      </c>
      <c r="G3049" s="29" t="s">
        <v>2100</v>
      </c>
      <c r="H3049" s="29" t="s">
        <v>2115</v>
      </c>
      <c r="I3049" s="31"/>
      <c r="J3049" s="28"/>
    </row>
    <row r="3050" spans="6:10" ht="15.75" x14ac:dyDescent="0.25">
      <c r="F3050" t="s">
        <v>249</v>
      </c>
      <c r="G3050" s="29" t="s">
        <v>2100</v>
      </c>
      <c r="H3050" s="29" t="s">
        <v>1992</v>
      </c>
      <c r="I3050" s="31"/>
      <c r="J3050" s="28"/>
    </row>
    <row r="3051" spans="6:10" ht="15.75" x14ac:dyDescent="0.25">
      <c r="F3051" t="s">
        <v>249</v>
      </c>
      <c r="G3051" s="29" t="s">
        <v>2100</v>
      </c>
      <c r="H3051" s="29" t="s">
        <v>1997</v>
      </c>
      <c r="I3051" s="31"/>
      <c r="J3051" s="28"/>
    </row>
    <row r="3052" spans="6:10" ht="15.75" x14ac:dyDescent="0.25">
      <c r="F3052" t="s">
        <v>249</v>
      </c>
      <c r="G3052" s="29" t="s">
        <v>2100</v>
      </c>
      <c r="H3052" s="29" t="s">
        <v>2000</v>
      </c>
      <c r="I3052" s="31"/>
      <c r="J3052" s="28"/>
    </row>
    <row r="3053" spans="6:10" ht="15.75" x14ac:dyDescent="0.25">
      <c r="F3053" t="s">
        <v>249</v>
      </c>
      <c r="G3053" s="29" t="s">
        <v>2100</v>
      </c>
      <c r="H3053" s="29" t="s">
        <v>2002</v>
      </c>
      <c r="I3053" s="31"/>
      <c r="J3053" s="28"/>
    </row>
    <row r="3054" spans="6:10" ht="15.75" x14ac:dyDescent="0.25">
      <c r="F3054" t="s">
        <v>249</v>
      </c>
      <c r="G3054" s="29" t="s">
        <v>2100</v>
      </c>
      <c r="H3054" s="29" t="s">
        <v>2004</v>
      </c>
      <c r="I3054" s="31"/>
      <c r="J3054" s="28"/>
    </row>
    <row r="3055" spans="6:10" ht="15.75" x14ac:dyDescent="0.25">
      <c r="F3055" t="s">
        <v>249</v>
      </c>
      <c r="G3055" s="29" t="s">
        <v>2100</v>
      </c>
      <c r="H3055" s="29" t="s">
        <v>2006</v>
      </c>
      <c r="I3055" s="31"/>
      <c r="J3055" s="28"/>
    </row>
    <row r="3056" spans="6:10" ht="15.75" x14ac:dyDescent="0.25">
      <c r="F3056" t="s">
        <v>249</v>
      </c>
      <c r="G3056" s="29" t="s">
        <v>2100</v>
      </c>
      <c r="H3056" s="29" t="s">
        <v>2133</v>
      </c>
      <c r="I3056" s="31"/>
      <c r="J3056" s="28"/>
    </row>
    <row r="3057" spans="6:10" ht="15.75" x14ac:dyDescent="0.25">
      <c r="F3057" t="s">
        <v>249</v>
      </c>
      <c r="G3057" s="29" t="s">
        <v>2100</v>
      </c>
      <c r="H3057" s="29" t="s">
        <v>2137</v>
      </c>
      <c r="I3057" s="31"/>
      <c r="J3057" s="28"/>
    </row>
    <row r="3058" spans="6:10" ht="15.75" x14ac:dyDescent="0.25">
      <c r="F3058" t="s">
        <v>249</v>
      </c>
      <c r="G3058" s="29" t="s">
        <v>2100</v>
      </c>
      <c r="H3058" s="29" t="s">
        <v>2015</v>
      </c>
      <c r="I3058" s="31"/>
      <c r="J3058" s="28"/>
    </row>
    <row r="3059" spans="6:10" ht="15.75" x14ac:dyDescent="0.25">
      <c r="F3059" t="s">
        <v>249</v>
      </c>
      <c r="G3059" s="29" t="s">
        <v>2100</v>
      </c>
      <c r="H3059" s="29" t="s">
        <v>2017</v>
      </c>
      <c r="I3059" s="31"/>
      <c r="J3059" s="28"/>
    </row>
    <row r="3060" spans="6:10" ht="15.75" x14ac:dyDescent="0.25">
      <c r="F3060" t="s">
        <v>249</v>
      </c>
      <c r="G3060" s="29" t="s">
        <v>2100</v>
      </c>
      <c r="H3060" s="29" t="s">
        <v>2019</v>
      </c>
      <c r="I3060" s="31"/>
      <c r="J3060" s="28"/>
    </row>
    <row r="3061" spans="6:10" ht="15.75" x14ac:dyDescent="0.25">
      <c r="F3061" t="s">
        <v>249</v>
      </c>
      <c r="G3061" s="29" t="s">
        <v>2100</v>
      </c>
      <c r="H3061" s="29" t="s">
        <v>2021</v>
      </c>
      <c r="I3061" s="31"/>
      <c r="J3061" s="28"/>
    </row>
    <row r="3062" spans="6:10" ht="15.75" x14ac:dyDescent="0.25">
      <c r="F3062" t="s">
        <v>249</v>
      </c>
      <c r="G3062" s="29" t="s">
        <v>2100</v>
      </c>
      <c r="H3062" s="29" t="s">
        <v>2030</v>
      </c>
      <c r="I3062" s="31"/>
      <c r="J3062" s="28"/>
    </row>
    <row r="3063" spans="6:10" ht="15.75" x14ac:dyDescent="0.25">
      <c r="F3063" t="s">
        <v>249</v>
      </c>
      <c r="G3063" s="29" t="s">
        <v>2100</v>
      </c>
      <c r="H3063" s="29" t="s">
        <v>2032</v>
      </c>
      <c r="I3063" s="31"/>
      <c r="J3063" s="28"/>
    </row>
    <row r="3064" spans="6:10" ht="15.75" x14ac:dyDescent="0.25">
      <c r="F3064" t="s">
        <v>249</v>
      </c>
      <c r="G3064" s="29" t="s">
        <v>2100</v>
      </c>
      <c r="H3064" s="29" t="s">
        <v>2034</v>
      </c>
      <c r="I3064" s="31"/>
      <c r="J3064" s="28"/>
    </row>
    <row r="3065" spans="6:10" ht="15.75" x14ac:dyDescent="0.25">
      <c r="F3065" t="s">
        <v>249</v>
      </c>
      <c r="G3065" s="29" t="s">
        <v>2100</v>
      </c>
      <c r="H3065" s="29" t="s">
        <v>2036</v>
      </c>
      <c r="I3065" s="31"/>
      <c r="J3065" s="28"/>
    </row>
    <row r="3066" spans="6:10" ht="15.75" x14ac:dyDescent="0.25">
      <c r="F3066" t="s">
        <v>249</v>
      </c>
      <c r="G3066" s="29" t="s">
        <v>2100</v>
      </c>
      <c r="H3066" s="29" t="s">
        <v>2038</v>
      </c>
      <c r="I3066" s="31"/>
      <c r="J3066" s="28"/>
    </row>
    <row r="3067" spans="6:10" ht="15.75" x14ac:dyDescent="0.25">
      <c r="F3067" t="s">
        <v>249</v>
      </c>
      <c r="G3067" s="29" t="s">
        <v>2100</v>
      </c>
      <c r="H3067" s="29" t="s">
        <v>2040</v>
      </c>
      <c r="I3067" s="31"/>
      <c r="J3067" s="28"/>
    </row>
    <row r="3068" spans="6:10" ht="15.75" x14ac:dyDescent="0.25">
      <c r="F3068" t="s">
        <v>249</v>
      </c>
      <c r="G3068" s="29" t="s">
        <v>2100</v>
      </c>
      <c r="H3068" s="29" t="s">
        <v>2043</v>
      </c>
      <c r="I3068" s="31"/>
      <c r="J3068" s="28"/>
    </row>
    <row r="3069" spans="6:10" ht="15.75" x14ac:dyDescent="0.25">
      <c r="F3069" t="s">
        <v>249</v>
      </c>
      <c r="G3069" s="29" t="s">
        <v>2100</v>
      </c>
      <c r="H3069" s="29" t="s">
        <v>2059</v>
      </c>
      <c r="I3069" s="31"/>
      <c r="J3069" s="28"/>
    </row>
    <row r="3070" spans="6:10" ht="15.75" x14ac:dyDescent="0.25">
      <c r="F3070" t="s">
        <v>249</v>
      </c>
      <c r="G3070" s="29" t="s">
        <v>2100</v>
      </c>
      <c r="H3070" s="29" t="s">
        <v>2061</v>
      </c>
      <c r="I3070" s="31"/>
      <c r="J3070" s="28"/>
    </row>
    <row r="3071" spans="6:10" ht="15.75" x14ac:dyDescent="0.25">
      <c r="F3071" t="s">
        <v>249</v>
      </c>
      <c r="G3071" s="29" t="s">
        <v>2100</v>
      </c>
      <c r="H3071" s="29" t="s">
        <v>2063</v>
      </c>
      <c r="I3071" s="31"/>
      <c r="J3071" s="28"/>
    </row>
    <row r="3072" spans="6:10" ht="15.75" x14ac:dyDescent="0.25">
      <c r="F3072" t="s">
        <v>249</v>
      </c>
      <c r="G3072" s="29" t="s">
        <v>2100</v>
      </c>
      <c r="H3072" s="29" t="s">
        <v>2067</v>
      </c>
      <c r="I3072" s="31"/>
      <c r="J3072" s="28"/>
    </row>
    <row r="3073" spans="6:10" ht="15.75" x14ac:dyDescent="0.25">
      <c r="F3073" t="s">
        <v>249</v>
      </c>
      <c r="G3073" s="29" t="s">
        <v>2100</v>
      </c>
      <c r="H3073" s="29" t="s">
        <v>2069</v>
      </c>
      <c r="I3073" s="31"/>
      <c r="J3073" s="28"/>
    </row>
    <row r="3074" spans="6:10" ht="15.75" x14ac:dyDescent="0.25">
      <c r="F3074" t="s">
        <v>249</v>
      </c>
      <c r="G3074" s="29" t="s">
        <v>2100</v>
      </c>
      <c r="H3074" s="29" t="s">
        <v>2071</v>
      </c>
      <c r="I3074" s="31"/>
      <c r="J3074" s="28"/>
    </row>
    <row r="3075" spans="6:10" ht="15.75" x14ac:dyDescent="0.25">
      <c r="F3075" t="s">
        <v>249</v>
      </c>
      <c r="G3075" s="29" t="s">
        <v>2100</v>
      </c>
      <c r="H3075" s="29" t="s">
        <v>2073</v>
      </c>
      <c r="I3075" s="31"/>
      <c r="J3075" s="28"/>
    </row>
    <row r="3076" spans="6:10" ht="15.75" x14ac:dyDescent="0.25">
      <c r="F3076" t="s">
        <v>249</v>
      </c>
      <c r="G3076" s="29" t="s">
        <v>2100</v>
      </c>
      <c r="H3076" s="29" t="s">
        <v>2075</v>
      </c>
      <c r="I3076" s="31"/>
      <c r="J3076" s="28"/>
    </row>
    <row r="3077" spans="6:10" ht="15.75" x14ac:dyDescent="0.25">
      <c r="F3077" t="s">
        <v>249</v>
      </c>
      <c r="G3077" s="29" t="s">
        <v>2100</v>
      </c>
      <c r="H3077" s="29" t="s">
        <v>2077</v>
      </c>
      <c r="I3077" s="31"/>
      <c r="J3077" s="28"/>
    </row>
    <row r="3078" spans="6:10" ht="15.75" x14ac:dyDescent="0.25">
      <c r="F3078" t="s">
        <v>249</v>
      </c>
      <c r="G3078" s="29" t="s">
        <v>2100</v>
      </c>
      <c r="H3078" s="29" t="s">
        <v>2079</v>
      </c>
      <c r="I3078" s="31"/>
      <c r="J3078" s="28"/>
    </row>
    <row r="3079" spans="6:10" ht="15.75" x14ac:dyDescent="0.25">
      <c r="F3079" t="s">
        <v>249</v>
      </c>
      <c r="G3079" s="29" t="s">
        <v>2100</v>
      </c>
      <c r="H3079" s="29" t="s">
        <v>2082</v>
      </c>
      <c r="I3079" s="31"/>
      <c r="J3079" s="28"/>
    </row>
    <row r="3080" spans="6:10" ht="15.75" x14ac:dyDescent="0.25">
      <c r="F3080" t="s">
        <v>249</v>
      </c>
      <c r="G3080" s="29" t="s">
        <v>2100</v>
      </c>
      <c r="H3080" s="29" t="s">
        <v>2084</v>
      </c>
      <c r="I3080" s="31"/>
      <c r="J3080" s="28"/>
    </row>
    <row r="3081" spans="6:10" ht="15.75" x14ac:dyDescent="0.25">
      <c r="F3081" t="s">
        <v>249</v>
      </c>
      <c r="G3081" s="29" t="s">
        <v>2100</v>
      </c>
      <c r="H3081" s="29" t="s">
        <v>2089</v>
      </c>
      <c r="I3081" s="31"/>
      <c r="J3081" s="28"/>
    </row>
    <row r="3082" spans="6:10" ht="15.75" x14ac:dyDescent="0.25">
      <c r="F3082" t="s">
        <v>249</v>
      </c>
      <c r="G3082" s="29" t="s">
        <v>2100</v>
      </c>
      <c r="H3082" s="29" t="s">
        <v>2119</v>
      </c>
      <c r="I3082" s="31"/>
      <c r="J3082" s="28"/>
    </row>
    <row r="3083" spans="6:10" ht="15.75" x14ac:dyDescent="0.25">
      <c r="F3083" t="s">
        <v>249</v>
      </c>
      <c r="G3083" s="29" t="s">
        <v>2100</v>
      </c>
      <c r="H3083" s="29" t="s">
        <v>2122</v>
      </c>
      <c r="I3083" s="31"/>
      <c r="J3083" s="28"/>
    </row>
    <row r="3084" spans="6:10" ht="15.75" x14ac:dyDescent="0.25">
      <c r="F3084" t="s">
        <v>249</v>
      </c>
      <c r="G3084" s="29" t="s">
        <v>2100</v>
      </c>
      <c r="H3084" s="29" t="s">
        <v>2124</v>
      </c>
      <c r="I3084" s="31"/>
      <c r="J3084" s="28"/>
    </row>
    <row r="3085" spans="6:10" ht="15.75" x14ac:dyDescent="0.25">
      <c r="F3085" t="s">
        <v>249</v>
      </c>
      <c r="G3085" s="29" t="s">
        <v>2100</v>
      </c>
      <c r="H3085" s="29" t="s">
        <v>2129</v>
      </c>
      <c r="I3085" s="31"/>
      <c r="J3085" s="28"/>
    </row>
    <row r="3086" spans="6:10" ht="15.75" x14ac:dyDescent="0.25">
      <c r="F3086" t="s">
        <v>249</v>
      </c>
      <c r="G3086" s="29" t="s">
        <v>2100</v>
      </c>
      <c r="H3086" s="29" t="s">
        <v>2135</v>
      </c>
      <c r="I3086" s="31"/>
      <c r="J3086" s="28"/>
    </row>
    <row r="3087" spans="6:10" ht="15.75" x14ac:dyDescent="0.25">
      <c r="F3087" t="s">
        <v>249</v>
      </c>
      <c r="G3087" s="29" t="s">
        <v>2100</v>
      </c>
      <c r="H3087" s="29" t="s">
        <v>2140</v>
      </c>
      <c r="I3087" s="31"/>
      <c r="J3087" s="28"/>
    </row>
    <row r="3088" spans="6:10" ht="15.75" x14ac:dyDescent="0.25">
      <c r="F3088" t="s">
        <v>249</v>
      </c>
      <c r="G3088" s="29" t="s">
        <v>2101</v>
      </c>
      <c r="H3088" s="29" t="s">
        <v>43</v>
      </c>
      <c r="I3088" s="31"/>
      <c r="J3088" s="28"/>
    </row>
    <row r="3089" spans="6:10" ht="15.75" x14ac:dyDescent="0.25">
      <c r="F3089" t="s">
        <v>249</v>
      </c>
      <c r="G3089" s="29" t="s">
        <v>2101</v>
      </c>
      <c r="H3089" s="29" t="s">
        <v>1953</v>
      </c>
      <c r="I3089" s="31"/>
      <c r="J3089" s="28"/>
    </row>
    <row r="3090" spans="6:10" ht="15.75" x14ac:dyDescent="0.25">
      <c r="F3090" t="s">
        <v>249</v>
      </c>
      <c r="G3090" s="29" t="s">
        <v>2101</v>
      </c>
      <c r="H3090" s="29" t="s">
        <v>1726</v>
      </c>
      <c r="I3090" s="31"/>
      <c r="J3090" s="28"/>
    </row>
    <row r="3091" spans="6:10" ht="15.75" x14ac:dyDescent="0.25">
      <c r="F3091" t="s">
        <v>249</v>
      </c>
      <c r="G3091" s="29" t="s">
        <v>2101</v>
      </c>
      <c r="H3091" s="29" t="s">
        <v>1723</v>
      </c>
      <c r="I3091" s="31"/>
      <c r="J3091" s="28"/>
    </row>
    <row r="3092" spans="6:10" ht="15.75" x14ac:dyDescent="0.25">
      <c r="F3092" t="s">
        <v>249</v>
      </c>
      <c r="G3092" s="29" t="s">
        <v>2101</v>
      </c>
      <c r="H3092" s="29" t="s">
        <v>2087</v>
      </c>
      <c r="I3092" s="31"/>
      <c r="J3092" s="28"/>
    </row>
    <row r="3093" spans="6:10" ht="15.75" x14ac:dyDescent="0.25">
      <c r="F3093" t="s">
        <v>249</v>
      </c>
      <c r="G3093" s="29" t="s">
        <v>2101</v>
      </c>
      <c r="H3093" s="29" t="s">
        <v>1830</v>
      </c>
      <c r="I3093" s="31"/>
      <c r="J3093" s="28"/>
    </row>
    <row r="3094" spans="6:10" ht="15.75" x14ac:dyDescent="0.25">
      <c r="F3094" t="s">
        <v>249</v>
      </c>
      <c r="G3094" s="29" t="s">
        <v>2101</v>
      </c>
      <c r="H3094" s="29" t="s">
        <v>1754</v>
      </c>
      <c r="I3094" s="31"/>
      <c r="J3094" s="28"/>
    </row>
    <row r="3095" spans="6:10" ht="15.75" x14ac:dyDescent="0.25">
      <c r="F3095" t="s">
        <v>249</v>
      </c>
      <c r="G3095" s="29" t="s">
        <v>2101</v>
      </c>
      <c r="H3095" s="29" t="s">
        <v>1901</v>
      </c>
      <c r="I3095" s="31"/>
      <c r="J3095" s="28"/>
    </row>
    <row r="3096" spans="6:10" ht="15.75" x14ac:dyDescent="0.25">
      <c r="F3096" t="s">
        <v>249</v>
      </c>
      <c r="G3096" s="29" t="s">
        <v>2101</v>
      </c>
      <c r="H3096" s="29" t="s">
        <v>2085</v>
      </c>
      <c r="I3096" s="31"/>
      <c r="J3096" s="28"/>
    </row>
    <row r="3097" spans="6:10" ht="15.75" x14ac:dyDescent="0.25">
      <c r="F3097" t="s">
        <v>249</v>
      </c>
      <c r="G3097" s="29" t="s">
        <v>2101</v>
      </c>
      <c r="H3097" s="29" t="s">
        <v>1951</v>
      </c>
      <c r="I3097" s="31"/>
      <c r="J3097" s="28"/>
    </row>
    <row r="3098" spans="6:10" ht="15.75" x14ac:dyDescent="0.25">
      <c r="F3098" t="s">
        <v>249</v>
      </c>
      <c r="G3098" s="29" t="s">
        <v>2101</v>
      </c>
      <c r="H3098" s="29" t="s">
        <v>2056</v>
      </c>
      <c r="I3098" s="31"/>
      <c r="J3098" s="28"/>
    </row>
    <row r="3099" spans="6:10" ht="15.75" x14ac:dyDescent="0.25">
      <c r="F3099" t="s">
        <v>249</v>
      </c>
      <c r="G3099" s="29" t="s">
        <v>2101</v>
      </c>
      <c r="H3099" s="29" t="s">
        <v>2131</v>
      </c>
      <c r="I3099" s="31"/>
      <c r="J3099" s="28"/>
    </row>
    <row r="3100" spans="6:10" ht="15.75" x14ac:dyDescent="0.25">
      <c r="F3100" t="s">
        <v>249</v>
      </c>
      <c r="G3100" s="29" t="s">
        <v>2101</v>
      </c>
      <c r="H3100" s="29" t="s">
        <v>2065</v>
      </c>
      <c r="I3100" s="31"/>
      <c r="J3100" s="28"/>
    </row>
    <row r="3101" spans="6:10" ht="15.75" x14ac:dyDescent="0.25">
      <c r="F3101" t="s">
        <v>249</v>
      </c>
      <c r="G3101" s="29" t="s">
        <v>2101</v>
      </c>
      <c r="H3101" s="29" t="s">
        <v>2090</v>
      </c>
      <c r="I3101" s="31"/>
      <c r="J3101" s="28"/>
    </row>
    <row r="3102" spans="6:10" ht="15.75" x14ac:dyDescent="0.25">
      <c r="F3102" t="s">
        <v>249</v>
      </c>
      <c r="G3102" s="29" t="s">
        <v>2101</v>
      </c>
      <c r="H3102" s="29" t="s">
        <v>1960</v>
      </c>
      <c r="I3102" s="31"/>
      <c r="J3102" s="28"/>
    </row>
    <row r="3103" spans="6:10" ht="15.75" x14ac:dyDescent="0.25">
      <c r="F3103" t="s">
        <v>249</v>
      </c>
      <c r="G3103" s="29" t="s">
        <v>2101</v>
      </c>
      <c r="H3103" s="29" t="s">
        <v>2028</v>
      </c>
      <c r="I3103" s="31"/>
      <c r="J3103" s="28"/>
    </row>
    <row r="3104" spans="6:10" ht="15.75" x14ac:dyDescent="0.25">
      <c r="F3104" t="s">
        <v>249</v>
      </c>
      <c r="G3104" s="29" t="s">
        <v>2101</v>
      </c>
      <c r="H3104" s="29" t="s">
        <v>1963</v>
      </c>
      <c r="I3104" s="31"/>
      <c r="J3104" s="28"/>
    </row>
    <row r="3105" spans="6:10" ht="15.75" x14ac:dyDescent="0.25">
      <c r="F3105" t="s">
        <v>249</v>
      </c>
      <c r="G3105" s="29" t="s">
        <v>2101</v>
      </c>
      <c r="H3105" s="29" t="s">
        <v>1965</v>
      </c>
      <c r="I3105" s="31"/>
      <c r="J3105" s="28"/>
    </row>
    <row r="3106" spans="6:10" ht="15.75" x14ac:dyDescent="0.25">
      <c r="F3106" t="s">
        <v>249</v>
      </c>
      <c r="G3106" s="29" t="s">
        <v>2101</v>
      </c>
      <c r="H3106" s="29" t="s">
        <v>1971</v>
      </c>
      <c r="I3106" s="31"/>
      <c r="J3106" s="28"/>
    </row>
    <row r="3107" spans="6:10" ht="15.75" x14ac:dyDescent="0.25">
      <c r="F3107" t="s">
        <v>249</v>
      </c>
      <c r="G3107" s="29" t="s">
        <v>2101</v>
      </c>
      <c r="H3107" s="29" t="s">
        <v>1975</v>
      </c>
      <c r="I3107" s="31"/>
      <c r="J3107" s="28"/>
    </row>
    <row r="3108" spans="6:10" ht="15.75" x14ac:dyDescent="0.25">
      <c r="F3108" t="s">
        <v>249</v>
      </c>
      <c r="G3108" s="29" t="s">
        <v>2101</v>
      </c>
      <c r="H3108" s="29" t="s">
        <v>2113</v>
      </c>
      <c r="I3108" s="31"/>
      <c r="J3108" s="28"/>
    </row>
    <row r="3109" spans="6:10" ht="15.75" x14ac:dyDescent="0.25">
      <c r="F3109" t="s">
        <v>249</v>
      </c>
      <c r="G3109" s="29" t="s">
        <v>2101</v>
      </c>
      <c r="H3109" s="29" t="s">
        <v>1980</v>
      </c>
      <c r="I3109" s="31"/>
      <c r="J3109" s="28"/>
    </row>
    <row r="3110" spans="6:10" ht="15.75" x14ac:dyDescent="0.25">
      <c r="F3110" t="s">
        <v>249</v>
      </c>
      <c r="G3110" s="29" t="s">
        <v>2101</v>
      </c>
      <c r="H3110" s="29" t="s">
        <v>1982</v>
      </c>
      <c r="I3110" s="31"/>
      <c r="J3110" s="28"/>
    </row>
    <row r="3111" spans="6:10" ht="15.75" x14ac:dyDescent="0.25">
      <c r="F3111" t="s">
        <v>249</v>
      </c>
      <c r="G3111" s="29" t="s">
        <v>2101</v>
      </c>
      <c r="H3111" s="29" t="s">
        <v>1987</v>
      </c>
      <c r="I3111" s="31"/>
      <c r="J3111" s="28"/>
    </row>
    <row r="3112" spans="6:10" ht="15.75" x14ac:dyDescent="0.25">
      <c r="F3112" t="s">
        <v>249</v>
      </c>
      <c r="G3112" s="29" t="s">
        <v>2101</v>
      </c>
      <c r="H3112" s="29" t="s">
        <v>1990</v>
      </c>
      <c r="I3112" s="31"/>
      <c r="J3112" s="28"/>
    </row>
    <row r="3113" spans="6:10" ht="15.75" x14ac:dyDescent="0.25">
      <c r="F3113" t="s">
        <v>249</v>
      </c>
      <c r="G3113" s="29" t="s">
        <v>2101</v>
      </c>
      <c r="H3113" s="29" t="s">
        <v>2115</v>
      </c>
      <c r="I3113" s="31"/>
      <c r="J3113" s="28"/>
    </row>
    <row r="3114" spans="6:10" ht="15.75" x14ac:dyDescent="0.25">
      <c r="F3114" t="s">
        <v>249</v>
      </c>
      <c r="G3114" s="29" t="s">
        <v>2101</v>
      </c>
      <c r="H3114" s="29" t="s">
        <v>1992</v>
      </c>
      <c r="I3114" s="31"/>
      <c r="J3114" s="28"/>
    </row>
    <row r="3115" spans="6:10" ht="15.75" x14ac:dyDescent="0.25">
      <c r="F3115" t="s">
        <v>249</v>
      </c>
      <c r="G3115" s="29" t="s">
        <v>2101</v>
      </c>
      <c r="H3115" s="29" t="s">
        <v>1997</v>
      </c>
      <c r="I3115" s="31"/>
      <c r="J3115" s="28"/>
    </row>
    <row r="3116" spans="6:10" ht="15.75" x14ac:dyDescent="0.25">
      <c r="F3116" t="s">
        <v>249</v>
      </c>
      <c r="G3116" s="29" t="s">
        <v>2101</v>
      </c>
      <c r="H3116" s="29" t="s">
        <v>2000</v>
      </c>
      <c r="I3116" s="31"/>
      <c r="J3116" s="28"/>
    </row>
    <row r="3117" spans="6:10" ht="15.75" x14ac:dyDescent="0.25">
      <c r="F3117" t="s">
        <v>249</v>
      </c>
      <c r="G3117" s="29" t="s">
        <v>2101</v>
      </c>
      <c r="H3117" s="29" t="s">
        <v>2002</v>
      </c>
      <c r="I3117" s="31"/>
      <c r="J3117" s="28"/>
    </row>
    <row r="3118" spans="6:10" ht="15.75" x14ac:dyDescent="0.25">
      <c r="F3118" t="s">
        <v>249</v>
      </c>
      <c r="G3118" s="29" t="s">
        <v>2101</v>
      </c>
      <c r="H3118" s="29" t="s">
        <v>2004</v>
      </c>
      <c r="I3118" s="31"/>
      <c r="J3118" s="28"/>
    </row>
    <row r="3119" spans="6:10" ht="15.75" x14ac:dyDescent="0.25">
      <c r="F3119" t="s">
        <v>249</v>
      </c>
      <c r="G3119" s="29" t="s">
        <v>2101</v>
      </c>
      <c r="H3119" s="29" t="s">
        <v>2006</v>
      </c>
      <c r="I3119" s="31"/>
      <c r="J3119" s="28"/>
    </row>
    <row r="3120" spans="6:10" ht="15.75" x14ac:dyDescent="0.25">
      <c r="F3120" t="s">
        <v>249</v>
      </c>
      <c r="G3120" s="29" t="s">
        <v>2101</v>
      </c>
      <c r="H3120" s="29" t="s">
        <v>2133</v>
      </c>
      <c r="I3120" s="31"/>
      <c r="J3120" s="28"/>
    </row>
    <row r="3121" spans="6:10" ht="15.75" x14ac:dyDescent="0.25">
      <c r="F3121" t="s">
        <v>249</v>
      </c>
      <c r="G3121" s="29" t="s">
        <v>2101</v>
      </c>
      <c r="H3121" s="29" t="s">
        <v>2137</v>
      </c>
      <c r="I3121" s="31"/>
      <c r="J3121" s="28"/>
    </row>
    <row r="3122" spans="6:10" ht="15.75" x14ac:dyDescent="0.25">
      <c r="F3122" t="s">
        <v>249</v>
      </c>
      <c r="G3122" s="29" t="s">
        <v>2101</v>
      </c>
      <c r="H3122" s="29" t="s">
        <v>2015</v>
      </c>
      <c r="I3122" s="31"/>
      <c r="J3122" s="28"/>
    </row>
    <row r="3123" spans="6:10" ht="15.75" x14ac:dyDescent="0.25">
      <c r="F3123" t="s">
        <v>249</v>
      </c>
      <c r="G3123" s="29" t="s">
        <v>2101</v>
      </c>
      <c r="H3123" s="29" t="s">
        <v>2017</v>
      </c>
      <c r="I3123" s="31"/>
      <c r="J3123" s="28"/>
    </row>
    <row r="3124" spans="6:10" ht="15.75" x14ac:dyDescent="0.25">
      <c r="F3124" t="s">
        <v>249</v>
      </c>
      <c r="G3124" s="29" t="s">
        <v>2101</v>
      </c>
      <c r="H3124" s="29" t="s">
        <v>2019</v>
      </c>
      <c r="I3124" s="31"/>
      <c r="J3124" s="28"/>
    </row>
    <row r="3125" spans="6:10" ht="15.75" x14ac:dyDescent="0.25">
      <c r="F3125" t="s">
        <v>249</v>
      </c>
      <c r="G3125" s="29" t="s">
        <v>2101</v>
      </c>
      <c r="H3125" s="29" t="s">
        <v>2021</v>
      </c>
      <c r="I3125" s="31"/>
      <c r="J3125" s="28"/>
    </row>
    <row r="3126" spans="6:10" ht="15.75" x14ac:dyDescent="0.25">
      <c r="F3126" t="s">
        <v>249</v>
      </c>
      <c r="G3126" s="29" t="s">
        <v>2101</v>
      </c>
      <c r="H3126" s="29" t="s">
        <v>2030</v>
      </c>
      <c r="I3126" s="31"/>
      <c r="J3126" s="28"/>
    </row>
    <row r="3127" spans="6:10" ht="15.75" x14ac:dyDescent="0.25">
      <c r="F3127" t="s">
        <v>249</v>
      </c>
      <c r="G3127" s="29" t="s">
        <v>2101</v>
      </c>
      <c r="H3127" s="29" t="s">
        <v>2032</v>
      </c>
      <c r="I3127" s="31"/>
      <c r="J3127" s="28"/>
    </row>
    <row r="3128" spans="6:10" ht="15.75" x14ac:dyDescent="0.25">
      <c r="F3128" t="s">
        <v>249</v>
      </c>
      <c r="G3128" s="29" t="s">
        <v>2101</v>
      </c>
      <c r="H3128" s="29" t="s">
        <v>2034</v>
      </c>
      <c r="I3128" s="31"/>
      <c r="J3128" s="28"/>
    </row>
    <row r="3129" spans="6:10" ht="15.75" x14ac:dyDescent="0.25">
      <c r="F3129" t="s">
        <v>249</v>
      </c>
      <c r="G3129" s="29" t="s">
        <v>2101</v>
      </c>
      <c r="H3129" s="29" t="s">
        <v>2036</v>
      </c>
      <c r="I3129" s="31"/>
      <c r="J3129" s="28"/>
    </row>
    <row r="3130" spans="6:10" ht="15.75" x14ac:dyDescent="0.25">
      <c r="F3130" t="s">
        <v>249</v>
      </c>
      <c r="G3130" s="29" t="s">
        <v>2101</v>
      </c>
      <c r="H3130" s="29" t="s">
        <v>2038</v>
      </c>
      <c r="I3130" s="31"/>
      <c r="J3130" s="28"/>
    </row>
    <row r="3131" spans="6:10" ht="15.75" x14ac:dyDescent="0.25">
      <c r="F3131" t="s">
        <v>249</v>
      </c>
      <c r="G3131" s="29" t="s">
        <v>2101</v>
      </c>
      <c r="H3131" s="29" t="s">
        <v>2040</v>
      </c>
      <c r="I3131" s="31"/>
      <c r="J3131" s="28"/>
    </row>
    <row r="3132" spans="6:10" ht="15.75" x14ac:dyDescent="0.25">
      <c r="F3132" t="s">
        <v>249</v>
      </c>
      <c r="G3132" s="29" t="s">
        <v>2101</v>
      </c>
      <c r="H3132" s="29" t="s">
        <v>2043</v>
      </c>
      <c r="I3132" s="31"/>
      <c r="J3132" s="28"/>
    </row>
    <row r="3133" spans="6:10" ht="15.75" x14ac:dyDescent="0.25">
      <c r="F3133" t="s">
        <v>249</v>
      </c>
      <c r="G3133" s="29" t="s">
        <v>2101</v>
      </c>
      <c r="H3133" s="29" t="s">
        <v>2059</v>
      </c>
      <c r="I3133" s="31"/>
      <c r="J3133" s="28"/>
    </row>
    <row r="3134" spans="6:10" ht="15.75" x14ac:dyDescent="0.25">
      <c r="F3134" t="s">
        <v>249</v>
      </c>
      <c r="G3134" s="29" t="s">
        <v>2101</v>
      </c>
      <c r="H3134" s="29" t="s">
        <v>2061</v>
      </c>
      <c r="I3134" s="31"/>
      <c r="J3134" s="28"/>
    </row>
    <row r="3135" spans="6:10" ht="15.75" x14ac:dyDescent="0.25">
      <c r="F3135" t="s">
        <v>249</v>
      </c>
      <c r="G3135" s="29" t="s">
        <v>2101</v>
      </c>
      <c r="H3135" s="29" t="s">
        <v>2063</v>
      </c>
      <c r="I3135" s="31"/>
      <c r="J3135" s="28"/>
    </row>
    <row r="3136" spans="6:10" ht="15.75" x14ac:dyDescent="0.25">
      <c r="F3136" t="s">
        <v>249</v>
      </c>
      <c r="G3136" s="29" t="s">
        <v>2101</v>
      </c>
      <c r="H3136" s="29" t="s">
        <v>2067</v>
      </c>
      <c r="I3136" s="31"/>
      <c r="J3136" s="28"/>
    </row>
    <row r="3137" spans="6:10" ht="15.75" x14ac:dyDescent="0.25">
      <c r="F3137" t="s">
        <v>249</v>
      </c>
      <c r="G3137" s="29" t="s">
        <v>2101</v>
      </c>
      <c r="H3137" s="29" t="s">
        <v>2069</v>
      </c>
      <c r="I3137" s="31"/>
      <c r="J3137" s="28"/>
    </row>
    <row r="3138" spans="6:10" ht="15.75" x14ac:dyDescent="0.25">
      <c r="F3138" t="s">
        <v>249</v>
      </c>
      <c r="G3138" s="29" t="s">
        <v>2101</v>
      </c>
      <c r="H3138" s="29" t="s">
        <v>2071</v>
      </c>
      <c r="I3138" s="31"/>
      <c r="J3138" s="28"/>
    </row>
    <row r="3139" spans="6:10" ht="15.75" x14ac:dyDescent="0.25">
      <c r="F3139" t="s">
        <v>249</v>
      </c>
      <c r="G3139" s="29" t="s">
        <v>2101</v>
      </c>
      <c r="H3139" s="29" t="s">
        <v>2073</v>
      </c>
      <c r="I3139" s="31"/>
      <c r="J3139" s="28"/>
    </row>
    <row r="3140" spans="6:10" ht="15.75" x14ac:dyDescent="0.25">
      <c r="F3140" t="s">
        <v>249</v>
      </c>
      <c r="G3140" s="29" t="s">
        <v>2101</v>
      </c>
      <c r="H3140" s="29" t="s">
        <v>2075</v>
      </c>
      <c r="I3140" s="31"/>
      <c r="J3140" s="28"/>
    </row>
    <row r="3141" spans="6:10" ht="15.75" x14ac:dyDescent="0.25">
      <c r="F3141" t="s">
        <v>249</v>
      </c>
      <c r="G3141" s="29" t="s">
        <v>2101</v>
      </c>
      <c r="H3141" s="29" t="s">
        <v>2077</v>
      </c>
      <c r="I3141" s="31"/>
      <c r="J3141" s="28"/>
    </row>
    <row r="3142" spans="6:10" ht="15.75" x14ac:dyDescent="0.25">
      <c r="F3142" t="s">
        <v>249</v>
      </c>
      <c r="G3142" s="29" t="s">
        <v>2101</v>
      </c>
      <c r="H3142" s="29" t="s">
        <v>2079</v>
      </c>
      <c r="I3142" s="31"/>
      <c r="J3142" s="28"/>
    </row>
    <row r="3143" spans="6:10" ht="15.75" x14ac:dyDescent="0.25">
      <c r="F3143" t="s">
        <v>249</v>
      </c>
      <c r="G3143" s="29" t="s">
        <v>2101</v>
      </c>
      <c r="H3143" s="29" t="s">
        <v>2082</v>
      </c>
      <c r="I3143" s="31"/>
      <c r="J3143" s="28"/>
    </row>
    <row r="3144" spans="6:10" ht="15.75" x14ac:dyDescent="0.25">
      <c r="F3144" t="s">
        <v>249</v>
      </c>
      <c r="G3144" s="29" t="s">
        <v>2101</v>
      </c>
      <c r="H3144" s="29" t="s">
        <v>2084</v>
      </c>
      <c r="I3144" s="31"/>
      <c r="J3144" s="28"/>
    </row>
    <row r="3145" spans="6:10" ht="15.75" x14ac:dyDescent="0.25">
      <c r="F3145" t="s">
        <v>249</v>
      </c>
      <c r="G3145" s="29" t="s">
        <v>2101</v>
      </c>
      <c r="H3145" s="29" t="s">
        <v>2089</v>
      </c>
      <c r="I3145" s="31"/>
      <c r="J3145" s="28"/>
    </row>
    <row r="3146" spans="6:10" ht="15.75" x14ac:dyDescent="0.25">
      <c r="F3146" t="s">
        <v>249</v>
      </c>
      <c r="G3146" s="29" t="s">
        <v>2101</v>
      </c>
      <c r="H3146" s="29" t="s">
        <v>2119</v>
      </c>
      <c r="I3146" s="31"/>
      <c r="J3146" s="28"/>
    </row>
    <row r="3147" spans="6:10" ht="15.75" x14ac:dyDescent="0.25">
      <c r="F3147" t="s">
        <v>249</v>
      </c>
      <c r="G3147" s="29" t="s">
        <v>2101</v>
      </c>
      <c r="H3147" s="29" t="s">
        <v>2122</v>
      </c>
      <c r="I3147" s="31"/>
      <c r="J3147" s="28"/>
    </row>
    <row r="3148" spans="6:10" ht="15.75" x14ac:dyDescent="0.25">
      <c r="F3148" t="s">
        <v>249</v>
      </c>
      <c r="G3148" s="29" t="s">
        <v>2101</v>
      </c>
      <c r="H3148" s="29" t="s">
        <v>2124</v>
      </c>
      <c r="I3148" s="31"/>
      <c r="J3148" s="28"/>
    </row>
    <row r="3149" spans="6:10" ht="15.75" x14ac:dyDescent="0.25">
      <c r="F3149" t="s">
        <v>249</v>
      </c>
      <c r="G3149" s="29" t="s">
        <v>2101</v>
      </c>
      <c r="H3149" s="29" t="s">
        <v>2129</v>
      </c>
      <c r="I3149" s="31"/>
      <c r="J3149" s="28"/>
    </row>
    <row r="3150" spans="6:10" ht="15.75" x14ac:dyDescent="0.25">
      <c r="F3150" t="s">
        <v>249</v>
      </c>
      <c r="G3150" s="29" t="s">
        <v>2101</v>
      </c>
      <c r="H3150" s="29" t="s">
        <v>2135</v>
      </c>
      <c r="I3150" s="31"/>
      <c r="J3150" s="28"/>
    </row>
    <row r="3151" spans="6:10" ht="15.75" x14ac:dyDescent="0.25">
      <c r="F3151" t="s">
        <v>249</v>
      </c>
      <c r="G3151" s="29" t="s">
        <v>2101</v>
      </c>
      <c r="H3151" s="29" t="s">
        <v>2140</v>
      </c>
      <c r="I3151" s="31"/>
      <c r="J3151" s="28"/>
    </row>
    <row r="3152" spans="6:10" ht="15.75" x14ac:dyDescent="0.25">
      <c r="F3152" t="s">
        <v>249</v>
      </c>
      <c r="G3152" s="29" t="s">
        <v>2102</v>
      </c>
      <c r="H3152" s="29" t="s">
        <v>43</v>
      </c>
      <c r="I3152" s="31"/>
      <c r="J3152" s="28"/>
    </row>
    <row r="3153" spans="6:10" ht="15.75" x14ac:dyDescent="0.25">
      <c r="F3153" t="s">
        <v>249</v>
      </c>
      <c r="G3153" s="29" t="s">
        <v>2102</v>
      </c>
      <c r="H3153" s="29" t="s">
        <v>1953</v>
      </c>
      <c r="I3153" s="31"/>
      <c r="J3153" s="28"/>
    </row>
    <row r="3154" spans="6:10" ht="15.75" x14ac:dyDescent="0.25">
      <c r="F3154" t="s">
        <v>249</v>
      </c>
      <c r="G3154" s="29" t="s">
        <v>2102</v>
      </c>
      <c r="H3154" s="29" t="s">
        <v>1726</v>
      </c>
      <c r="I3154" s="31"/>
      <c r="J3154" s="28"/>
    </row>
    <row r="3155" spans="6:10" ht="15.75" x14ac:dyDescent="0.25">
      <c r="F3155" t="s">
        <v>249</v>
      </c>
      <c r="G3155" s="29" t="s">
        <v>2102</v>
      </c>
      <c r="H3155" s="29" t="s">
        <v>1723</v>
      </c>
      <c r="I3155" s="31"/>
      <c r="J3155" s="28"/>
    </row>
    <row r="3156" spans="6:10" ht="15.75" x14ac:dyDescent="0.25">
      <c r="F3156" t="s">
        <v>249</v>
      </c>
      <c r="G3156" s="29" t="s">
        <v>2102</v>
      </c>
      <c r="H3156" s="29" t="s">
        <v>2087</v>
      </c>
      <c r="I3156" s="31"/>
      <c r="J3156" s="28"/>
    </row>
    <row r="3157" spans="6:10" ht="15.75" x14ac:dyDescent="0.25">
      <c r="F3157" t="s">
        <v>249</v>
      </c>
      <c r="G3157" s="29" t="s">
        <v>2102</v>
      </c>
      <c r="H3157" s="29" t="s">
        <v>1830</v>
      </c>
      <c r="I3157" s="31"/>
      <c r="J3157" s="28"/>
    </row>
    <row r="3158" spans="6:10" ht="15.75" x14ac:dyDescent="0.25">
      <c r="F3158" t="s">
        <v>249</v>
      </c>
      <c r="G3158" s="29" t="s">
        <v>2102</v>
      </c>
      <c r="H3158" s="29" t="s">
        <v>1754</v>
      </c>
      <c r="I3158" s="31"/>
      <c r="J3158" s="28"/>
    </row>
    <row r="3159" spans="6:10" ht="15.75" x14ac:dyDescent="0.25">
      <c r="F3159" t="s">
        <v>249</v>
      </c>
      <c r="G3159" s="29" t="s">
        <v>2102</v>
      </c>
      <c r="H3159" s="29" t="s">
        <v>1901</v>
      </c>
      <c r="I3159" s="31"/>
      <c r="J3159" s="28"/>
    </row>
    <row r="3160" spans="6:10" ht="15.75" x14ac:dyDescent="0.25">
      <c r="F3160" t="s">
        <v>249</v>
      </c>
      <c r="G3160" s="29" t="s">
        <v>2102</v>
      </c>
      <c r="H3160" s="29" t="s">
        <v>2085</v>
      </c>
      <c r="I3160" s="31"/>
      <c r="J3160" s="28"/>
    </row>
    <row r="3161" spans="6:10" ht="15.75" x14ac:dyDescent="0.25">
      <c r="F3161" t="s">
        <v>249</v>
      </c>
      <c r="G3161" s="29" t="s">
        <v>2102</v>
      </c>
      <c r="H3161" s="29" t="s">
        <v>1951</v>
      </c>
      <c r="I3161" s="31"/>
      <c r="J3161" s="28"/>
    </row>
    <row r="3162" spans="6:10" ht="15.75" x14ac:dyDescent="0.25">
      <c r="F3162" t="s">
        <v>249</v>
      </c>
      <c r="G3162" s="29" t="s">
        <v>2102</v>
      </c>
      <c r="H3162" s="29" t="s">
        <v>2056</v>
      </c>
      <c r="I3162" s="31"/>
      <c r="J3162" s="28"/>
    </row>
    <row r="3163" spans="6:10" ht="15.75" x14ac:dyDescent="0.25">
      <c r="F3163" t="s">
        <v>249</v>
      </c>
      <c r="G3163" s="29" t="s">
        <v>2102</v>
      </c>
      <c r="H3163" s="29" t="s">
        <v>2131</v>
      </c>
      <c r="I3163" s="31"/>
      <c r="J3163" s="28"/>
    </row>
    <row r="3164" spans="6:10" ht="15.75" x14ac:dyDescent="0.25">
      <c r="F3164" t="s">
        <v>249</v>
      </c>
      <c r="G3164" s="29" t="s">
        <v>2102</v>
      </c>
      <c r="H3164" s="29" t="s">
        <v>2065</v>
      </c>
      <c r="I3164" s="31"/>
      <c r="J3164" s="28"/>
    </row>
    <row r="3165" spans="6:10" ht="15.75" x14ac:dyDescent="0.25">
      <c r="F3165" t="s">
        <v>249</v>
      </c>
      <c r="G3165" s="29" t="s">
        <v>2102</v>
      </c>
      <c r="H3165" s="29" t="s">
        <v>2090</v>
      </c>
      <c r="I3165" s="31"/>
      <c r="J3165" s="28"/>
    </row>
    <row r="3166" spans="6:10" ht="15.75" x14ac:dyDescent="0.25">
      <c r="F3166" t="s">
        <v>249</v>
      </c>
      <c r="G3166" s="29" t="s">
        <v>2102</v>
      </c>
      <c r="H3166" s="29" t="s">
        <v>1960</v>
      </c>
      <c r="I3166" s="31"/>
      <c r="J3166" s="28"/>
    </row>
    <row r="3167" spans="6:10" ht="15.75" x14ac:dyDescent="0.25">
      <c r="F3167" t="s">
        <v>249</v>
      </c>
      <c r="G3167" s="29" t="s">
        <v>2102</v>
      </c>
      <c r="H3167" s="29" t="s">
        <v>2028</v>
      </c>
      <c r="I3167" s="31"/>
      <c r="J3167" s="28"/>
    </row>
    <row r="3168" spans="6:10" ht="15.75" x14ac:dyDescent="0.25">
      <c r="F3168" t="s">
        <v>249</v>
      </c>
      <c r="G3168" s="29" t="s">
        <v>2102</v>
      </c>
      <c r="H3168" s="29" t="s">
        <v>1963</v>
      </c>
      <c r="I3168" s="31"/>
      <c r="J3168" s="28"/>
    </row>
    <row r="3169" spans="6:10" ht="15.75" x14ac:dyDescent="0.25">
      <c r="F3169" t="s">
        <v>249</v>
      </c>
      <c r="G3169" s="29" t="s">
        <v>2102</v>
      </c>
      <c r="H3169" s="29" t="s">
        <v>1965</v>
      </c>
      <c r="I3169" s="31"/>
      <c r="J3169" s="28"/>
    </row>
    <row r="3170" spans="6:10" ht="15.75" x14ac:dyDescent="0.25">
      <c r="F3170" t="s">
        <v>249</v>
      </c>
      <c r="G3170" s="29" t="s">
        <v>2102</v>
      </c>
      <c r="H3170" s="29" t="s">
        <v>1971</v>
      </c>
      <c r="I3170" s="31"/>
      <c r="J3170" s="28"/>
    </row>
    <row r="3171" spans="6:10" ht="15.75" x14ac:dyDescent="0.25">
      <c r="F3171" t="s">
        <v>249</v>
      </c>
      <c r="G3171" s="29" t="s">
        <v>2102</v>
      </c>
      <c r="H3171" s="29" t="s">
        <v>1975</v>
      </c>
      <c r="I3171" s="31"/>
      <c r="J3171" s="28"/>
    </row>
    <row r="3172" spans="6:10" ht="15.75" x14ac:dyDescent="0.25">
      <c r="F3172" t="s">
        <v>249</v>
      </c>
      <c r="G3172" s="29" t="s">
        <v>2102</v>
      </c>
      <c r="H3172" s="29" t="s">
        <v>2113</v>
      </c>
      <c r="I3172" s="31"/>
      <c r="J3172" s="28"/>
    </row>
    <row r="3173" spans="6:10" ht="15.75" x14ac:dyDescent="0.25">
      <c r="F3173" t="s">
        <v>249</v>
      </c>
      <c r="G3173" s="29" t="s">
        <v>2102</v>
      </c>
      <c r="H3173" s="29" t="s">
        <v>1980</v>
      </c>
      <c r="I3173" s="31"/>
      <c r="J3173" s="28"/>
    </row>
    <row r="3174" spans="6:10" ht="15.75" x14ac:dyDescent="0.25">
      <c r="F3174" t="s">
        <v>249</v>
      </c>
      <c r="G3174" s="29" t="s">
        <v>2102</v>
      </c>
      <c r="H3174" s="29" t="s">
        <v>1982</v>
      </c>
      <c r="I3174" s="31"/>
      <c r="J3174" s="28"/>
    </row>
    <row r="3175" spans="6:10" ht="15.75" x14ac:dyDescent="0.25">
      <c r="F3175" t="s">
        <v>249</v>
      </c>
      <c r="G3175" s="29" t="s">
        <v>2102</v>
      </c>
      <c r="H3175" s="29" t="s">
        <v>1987</v>
      </c>
      <c r="I3175" s="31"/>
      <c r="J3175" s="28"/>
    </row>
    <row r="3176" spans="6:10" ht="15.75" x14ac:dyDescent="0.25">
      <c r="F3176" t="s">
        <v>249</v>
      </c>
      <c r="G3176" s="29" t="s">
        <v>2102</v>
      </c>
      <c r="H3176" s="29" t="s">
        <v>1990</v>
      </c>
      <c r="I3176" s="31"/>
      <c r="J3176" s="28"/>
    </row>
    <row r="3177" spans="6:10" ht="15.75" x14ac:dyDescent="0.25">
      <c r="F3177" t="s">
        <v>249</v>
      </c>
      <c r="G3177" s="29" t="s">
        <v>2102</v>
      </c>
      <c r="H3177" s="29" t="s">
        <v>2115</v>
      </c>
      <c r="I3177" s="31"/>
      <c r="J3177" s="28"/>
    </row>
    <row r="3178" spans="6:10" ht="15.75" x14ac:dyDescent="0.25">
      <c r="F3178" t="s">
        <v>249</v>
      </c>
      <c r="G3178" s="29" t="s">
        <v>2102</v>
      </c>
      <c r="H3178" s="29" t="s">
        <v>1992</v>
      </c>
      <c r="I3178" s="31"/>
      <c r="J3178" s="28"/>
    </row>
    <row r="3179" spans="6:10" ht="15.75" x14ac:dyDescent="0.25">
      <c r="F3179" t="s">
        <v>249</v>
      </c>
      <c r="G3179" s="29" t="s">
        <v>2102</v>
      </c>
      <c r="H3179" s="29" t="s">
        <v>1997</v>
      </c>
      <c r="I3179" s="31"/>
      <c r="J3179" s="28"/>
    </row>
    <row r="3180" spans="6:10" ht="15.75" x14ac:dyDescent="0.25">
      <c r="F3180" t="s">
        <v>249</v>
      </c>
      <c r="G3180" s="29" t="s">
        <v>2102</v>
      </c>
      <c r="H3180" s="29" t="s">
        <v>2000</v>
      </c>
      <c r="I3180" s="31"/>
      <c r="J3180" s="28"/>
    </row>
    <row r="3181" spans="6:10" ht="15.75" x14ac:dyDescent="0.25">
      <c r="F3181" t="s">
        <v>249</v>
      </c>
      <c r="G3181" s="29" t="s">
        <v>2102</v>
      </c>
      <c r="H3181" s="29" t="s">
        <v>2002</v>
      </c>
      <c r="I3181" s="31"/>
      <c r="J3181" s="28"/>
    </row>
    <row r="3182" spans="6:10" ht="15.75" x14ac:dyDescent="0.25">
      <c r="F3182" t="s">
        <v>249</v>
      </c>
      <c r="G3182" s="29" t="s">
        <v>2102</v>
      </c>
      <c r="H3182" s="29" t="s">
        <v>2004</v>
      </c>
      <c r="I3182" s="31"/>
      <c r="J3182" s="28"/>
    </row>
    <row r="3183" spans="6:10" ht="15.75" x14ac:dyDescent="0.25">
      <c r="F3183" t="s">
        <v>249</v>
      </c>
      <c r="G3183" s="29" t="s">
        <v>2102</v>
      </c>
      <c r="H3183" s="29" t="s">
        <v>2006</v>
      </c>
      <c r="I3183" s="31"/>
      <c r="J3183" s="28"/>
    </row>
    <row r="3184" spans="6:10" ht="15.75" x14ac:dyDescent="0.25">
      <c r="F3184" t="s">
        <v>249</v>
      </c>
      <c r="G3184" s="29" t="s">
        <v>2102</v>
      </c>
      <c r="H3184" s="29" t="s">
        <v>2133</v>
      </c>
      <c r="I3184" s="31"/>
      <c r="J3184" s="28"/>
    </row>
    <row r="3185" spans="6:10" ht="15.75" x14ac:dyDescent="0.25">
      <c r="F3185" t="s">
        <v>249</v>
      </c>
      <c r="G3185" s="29" t="s">
        <v>2102</v>
      </c>
      <c r="H3185" s="29" t="s">
        <v>2137</v>
      </c>
      <c r="I3185" s="31"/>
      <c r="J3185" s="28"/>
    </row>
    <row r="3186" spans="6:10" ht="15.75" x14ac:dyDescent="0.25">
      <c r="F3186" t="s">
        <v>249</v>
      </c>
      <c r="G3186" s="29" t="s">
        <v>2102</v>
      </c>
      <c r="H3186" s="29" t="s">
        <v>2015</v>
      </c>
      <c r="I3186" s="31"/>
      <c r="J3186" s="28"/>
    </row>
    <row r="3187" spans="6:10" ht="15.75" x14ac:dyDescent="0.25">
      <c r="F3187" t="s">
        <v>249</v>
      </c>
      <c r="G3187" s="29" t="s">
        <v>2102</v>
      </c>
      <c r="H3187" s="29" t="s">
        <v>2017</v>
      </c>
      <c r="I3187" s="31"/>
      <c r="J3187" s="28"/>
    </row>
    <row r="3188" spans="6:10" ht="15.75" x14ac:dyDescent="0.25">
      <c r="F3188" t="s">
        <v>249</v>
      </c>
      <c r="G3188" s="29" t="s">
        <v>2102</v>
      </c>
      <c r="H3188" s="29" t="s">
        <v>2019</v>
      </c>
      <c r="I3188" s="31"/>
      <c r="J3188" s="28"/>
    </row>
    <row r="3189" spans="6:10" ht="15.75" x14ac:dyDescent="0.25">
      <c r="F3189" t="s">
        <v>249</v>
      </c>
      <c r="G3189" s="29" t="s">
        <v>2102</v>
      </c>
      <c r="H3189" s="29" t="s">
        <v>2021</v>
      </c>
      <c r="I3189" s="31"/>
      <c r="J3189" s="28"/>
    </row>
    <row r="3190" spans="6:10" ht="15.75" x14ac:dyDescent="0.25">
      <c r="F3190" t="s">
        <v>249</v>
      </c>
      <c r="G3190" s="29" t="s">
        <v>2102</v>
      </c>
      <c r="H3190" s="29" t="s">
        <v>2030</v>
      </c>
      <c r="I3190" s="31"/>
      <c r="J3190" s="28"/>
    </row>
    <row r="3191" spans="6:10" ht="15.75" x14ac:dyDescent="0.25">
      <c r="F3191" t="s">
        <v>249</v>
      </c>
      <c r="G3191" s="29" t="s">
        <v>2102</v>
      </c>
      <c r="H3191" s="29" t="s">
        <v>2032</v>
      </c>
      <c r="I3191" s="31"/>
      <c r="J3191" s="28"/>
    </row>
    <row r="3192" spans="6:10" ht="15.75" x14ac:dyDescent="0.25">
      <c r="F3192" t="s">
        <v>249</v>
      </c>
      <c r="G3192" s="29" t="s">
        <v>2102</v>
      </c>
      <c r="H3192" s="29" t="s">
        <v>2034</v>
      </c>
      <c r="I3192" s="31"/>
      <c r="J3192" s="28"/>
    </row>
    <row r="3193" spans="6:10" ht="15.75" x14ac:dyDescent="0.25">
      <c r="F3193" t="s">
        <v>249</v>
      </c>
      <c r="G3193" s="29" t="s">
        <v>2102</v>
      </c>
      <c r="H3193" s="29" t="s">
        <v>2036</v>
      </c>
      <c r="I3193" s="31"/>
      <c r="J3193" s="28"/>
    </row>
    <row r="3194" spans="6:10" ht="15.75" x14ac:dyDescent="0.25">
      <c r="F3194" t="s">
        <v>249</v>
      </c>
      <c r="G3194" s="29" t="s">
        <v>2102</v>
      </c>
      <c r="H3194" s="29" t="s">
        <v>2038</v>
      </c>
      <c r="I3194" s="31"/>
      <c r="J3194" s="28"/>
    </row>
    <row r="3195" spans="6:10" ht="15.75" x14ac:dyDescent="0.25">
      <c r="F3195" t="s">
        <v>249</v>
      </c>
      <c r="G3195" s="29" t="s">
        <v>2102</v>
      </c>
      <c r="H3195" s="29" t="s">
        <v>2040</v>
      </c>
      <c r="I3195" s="31"/>
      <c r="J3195" s="28"/>
    </row>
    <row r="3196" spans="6:10" ht="15.75" x14ac:dyDescent="0.25">
      <c r="F3196" t="s">
        <v>249</v>
      </c>
      <c r="G3196" s="29" t="s">
        <v>2102</v>
      </c>
      <c r="H3196" s="29" t="s">
        <v>2043</v>
      </c>
      <c r="I3196" s="31"/>
      <c r="J3196" s="28"/>
    </row>
    <row r="3197" spans="6:10" ht="15.75" x14ac:dyDescent="0.25">
      <c r="F3197" t="s">
        <v>249</v>
      </c>
      <c r="G3197" s="29" t="s">
        <v>2102</v>
      </c>
      <c r="H3197" s="29" t="s">
        <v>2059</v>
      </c>
      <c r="I3197" s="31"/>
      <c r="J3197" s="28"/>
    </row>
    <row r="3198" spans="6:10" ht="15.75" x14ac:dyDescent="0.25">
      <c r="F3198" t="s">
        <v>249</v>
      </c>
      <c r="G3198" s="29" t="s">
        <v>2102</v>
      </c>
      <c r="H3198" s="29" t="s">
        <v>2061</v>
      </c>
      <c r="I3198" s="31"/>
      <c r="J3198" s="28"/>
    </row>
    <row r="3199" spans="6:10" ht="15.75" x14ac:dyDescent="0.25">
      <c r="F3199" t="s">
        <v>249</v>
      </c>
      <c r="G3199" s="29" t="s">
        <v>2102</v>
      </c>
      <c r="H3199" s="29" t="s">
        <v>2063</v>
      </c>
      <c r="I3199" s="31"/>
      <c r="J3199" s="28"/>
    </row>
    <row r="3200" spans="6:10" ht="15.75" x14ac:dyDescent="0.25">
      <c r="F3200" t="s">
        <v>249</v>
      </c>
      <c r="G3200" s="29" t="s">
        <v>2102</v>
      </c>
      <c r="H3200" s="29" t="s">
        <v>2067</v>
      </c>
      <c r="I3200" s="31"/>
      <c r="J3200" s="28"/>
    </row>
    <row r="3201" spans="6:10" ht="15.75" x14ac:dyDescent="0.25">
      <c r="F3201" t="s">
        <v>249</v>
      </c>
      <c r="G3201" s="29" t="s">
        <v>2102</v>
      </c>
      <c r="H3201" s="29" t="s">
        <v>2069</v>
      </c>
      <c r="I3201" s="31"/>
      <c r="J3201" s="28"/>
    </row>
    <row r="3202" spans="6:10" ht="15.75" x14ac:dyDescent="0.25">
      <c r="F3202" t="s">
        <v>249</v>
      </c>
      <c r="G3202" s="29" t="s">
        <v>2102</v>
      </c>
      <c r="H3202" s="29" t="s">
        <v>2071</v>
      </c>
      <c r="I3202" s="31"/>
      <c r="J3202" s="28"/>
    </row>
    <row r="3203" spans="6:10" ht="15.75" x14ac:dyDescent="0.25">
      <c r="F3203" t="s">
        <v>249</v>
      </c>
      <c r="G3203" s="29" t="s">
        <v>2102</v>
      </c>
      <c r="H3203" s="29" t="s">
        <v>2073</v>
      </c>
      <c r="I3203" s="31"/>
      <c r="J3203" s="28"/>
    </row>
    <row r="3204" spans="6:10" ht="15.75" x14ac:dyDescent="0.25">
      <c r="F3204" t="s">
        <v>249</v>
      </c>
      <c r="G3204" s="29" t="s">
        <v>2102</v>
      </c>
      <c r="H3204" s="29" t="s">
        <v>2075</v>
      </c>
      <c r="I3204" s="31"/>
      <c r="J3204" s="28"/>
    </row>
    <row r="3205" spans="6:10" ht="15.75" x14ac:dyDescent="0.25">
      <c r="F3205" t="s">
        <v>249</v>
      </c>
      <c r="G3205" s="29" t="s">
        <v>2102</v>
      </c>
      <c r="H3205" s="29" t="s">
        <v>2077</v>
      </c>
      <c r="I3205" s="31"/>
      <c r="J3205" s="28"/>
    </row>
    <row r="3206" spans="6:10" ht="15.75" x14ac:dyDescent="0.25">
      <c r="F3206" t="s">
        <v>249</v>
      </c>
      <c r="G3206" s="29" t="s">
        <v>2102</v>
      </c>
      <c r="H3206" s="29" t="s">
        <v>2079</v>
      </c>
      <c r="I3206" s="31"/>
      <c r="J3206" s="28"/>
    </row>
    <row r="3207" spans="6:10" ht="15.75" x14ac:dyDescent="0.25">
      <c r="F3207" t="s">
        <v>249</v>
      </c>
      <c r="G3207" s="29" t="s">
        <v>2102</v>
      </c>
      <c r="H3207" s="29" t="s">
        <v>2082</v>
      </c>
      <c r="I3207" s="31"/>
      <c r="J3207" s="28"/>
    </row>
    <row r="3208" spans="6:10" ht="15.75" x14ac:dyDescent="0.25">
      <c r="F3208" t="s">
        <v>249</v>
      </c>
      <c r="G3208" s="29" t="s">
        <v>2102</v>
      </c>
      <c r="H3208" s="29" t="s">
        <v>2084</v>
      </c>
      <c r="I3208" s="31"/>
      <c r="J3208" s="28"/>
    </row>
    <row r="3209" spans="6:10" ht="15.75" x14ac:dyDescent="0.25">
      <c r="F3209" t="s">
        <v>249</v>
      </c>
      <c r="G3209" s="29" t="s">
        <v>2102</v>
      </c>
      <c r="H3209" s="29" t="s">
        <v>2089</v>
      </c>
      <c r="I3209" s="31"/>
      <c r="J3209" s="28"/>
    </row>
    <row r="3210" spans="6:10" ht="15.75" x14ac:dyDescent="0.25">
      <c r="F3210" t="s">
        <v>249</v>
      </c>
      <c r="G3210" s="29" t="s">
        <v>2102</v>
      </c>
      <c r="H3210" s="29" t="s">
        <v>2119</v>
      </c>
      <c r="I3210" s="31"/>
      <c r="J3210" s="28"/>
    </row>
    <row r="3211" spans="6:10" ht="15.75" x14ac:dyDescent="0.25">
      <c r="F3211" t="s">
        <v>249</v>
      </c>
      <c r="G3211" s="29" t="s">
        <v>2102</v>
      </c>
      <c r="H3211" s="29" t="s">
        <v>2122</v>
      </c>
      <c r="I3211" s="31"/>
      <c r="J3211" s="28"/>
    </row>
    <row r="3212" spans="6:10" ht="15.75" x14ac:dyDescent="0.25">
      <c r="F3212" t="s">
        <v>249</v>
      </c>
      <c r="G3212" s="29" t="s">
        <v>2102</v>
      </c>
      <c r="H3212" s="29" t="s">
        <v>2124</v>
      </c>
      <c r="I3212" s="31"/>
      <c r="J3212" s="28"/>
    </row>
    <row r="3213" spans="6:10" ht="15.75" x14ac:dyDescent="0.25">
      <c r="F3213" t="s">
        <v>249</v>
      </c>
      <c r="G3213" s="29" t="s">
        <v>2102</v>
      </c>
      <c r="H3213" s="29" t="s">
        <v>2129</v>
      </c>
      <c r="I3213" s="31"/>
      <c r="J3213" s="28"/>
    </row>
    <row r="3214" spans="6:10" ht="15.75" x14ac:dyDescent="0.25">
      <c r="F3214" t="s">
        <v>249</v>
      </c>
      <c r="G3214" s="29" t="s">
        <v>2102</v>
      </c>
      <c r="H3214" s="29" t="s">
        <v>2135</v>
      </c>
      <c r="I3214" s="31"/>
      <c r="J3214" s="28"/>
    </row>
    <row r="3215" spans="6:10" ht="15.75" x14ac:dyDescent="0.25">
      <c r="F3215" t="s">
        <v>249</v>
      </c>
      <c r="G3215" s="29" t="s">
        <v>2102</v>
      </c>
      <c r="H3215" s="29" t="s">
        <v>2140</v>
      </c>
      <c r="I3215" s="31"/>
      <c r="J3215" s="28"/>
    </row>
    <row r="3216" spans="6:10" ht="15.75" x14ac:dyDescent="0.25">
      <c r="F3216" t="s">
        <v>249</v>
      </c>
      <c r="G3216" s="29" t="s">
        <v>2103</v>
      </c>
      <c r="H3216" s="29" t="s">
        <v>43</v>
      </c>
      <c r="I3216" s="31"/>
      <c r="J3216" s="28"/>
    </row>
    <row r="3217" spans="6:10" ht="15.75" x14ac:dyDescent="0.25">
      <c r="F3217" t="s">
        <v>249</v>
      </c>
      <c r="G3217" s="29" t="s">
        <v>2103</v>
      </c>
      <c r="H3217" s="29" t="s">
        <v>1953</v>
      </c>
      <c r="I3217" s="31"/>
      <c r="J3217" s="28"/>
    </row>
    <row r="3218" spans="6:10" ht="15.75" x14ac:dyDescent="0.25">
      <c r="F3218" t="s">
        <v>249</v>
      </c>
      <c r="G3218" s="29" t="s">
        <v>2103</v>
      </c>
      <c r="H3218" s="29" t="s">
        <v>1726</v>
      </c>
      <c r="I3218" s="31"/>
      <c r="J3218" s="28"/>
    </row>
    <row r="3219" spans="6:10" ht="15.75" x14ac:dyDescent="0.25">
      <c r="F3219" t="s">
        <v>249</v>
      </c>
      <c r="G3219" s="29" t="s">
        <v>2103</v>
      </c>
      <c r="H3219" s="29" t="s">
        <v>1723</v>
      </c>
      <c r="I3219" s="31"/>
      <c r="J3219" s="28"/>
    </row>
    <row r="3220" spans="6:10" ht="15.75" x14ac:dyDescent="0.25">
      <c r="F3220" t="s">
        <v>249</v>
      </c>
      <c r="G3220" s="29" t="s">
        <v>2103</v>
      </c>
      <c r="H3220" s="29" t="s">
        <v>2087</v>
      </c>
      <c r="I3220" s="31"/>
      <c r="J3220" s="28"/>
    </row>
    <row r="3221" spans="6:10" ht="15.75" x14ac:dyDescent="0.25">
      <c r="F3221" t="s">
        <v>249</v>
      </c>
      <c r="G3221" s="29" t="s">
        <v>2103</v>
      </c>
      <c r="H3221" s="29" t="s">
        <v>1830</v>
      </c>
      <c r="I3221" s="31"/>
      <c r="J3221" s="28"/>
    </row>
    <row r="3222" spans="6:10" ht="15.75" x14ac:dyDescent="0.25">
      <c r="F3222" t="s">
        <v>249</v>
      </c>
      <c r="G3222" s="29" t="s">
        <v>2103</v>
      </c>
      <c r="H3222" s="29" t="s">
        <v>1754</v>
      </c>
      <c r="I3222" s="31"/>
      <c r="J3222" s="28"/>
    </row>
    <row r="3223" spans="6:10" ht="15.75" x14ac:dyDescent="0.25">
      <c r="F3223" t="s">
        <v>249</v>
      </c>
      <c r="G3223" s="29" t="s">
        <v>2103</v>
      </c>
      <c r="H3223" s="29" t="s">
        <v>1901</v>
      </c>
      <c r="I3223" s="31"/>
      <c r="J3223" s="28"/>
    </row>
    <row r="3224" spans="6:10" ht="15.75" x14ac:dyDescent="0.25">
      <c r="F3224" t="s">
        <v>249</v>
      </c>
      <c r="G3224" s="29" t="s">
        <v>2103</v>
      </c>
      <c r="H3224" s="29" t="s">
        <v>2085</v>
      </c>
      <c r="I3224" s="31"/>
      <c r="J3224" s="28"/>
    </row>
    <row r="3225" spans="6:10" ht="15.75" x14ac:dyDescent="0.25">
      <c r="F3225" t="s">
        <v>249</v>
      </c>
      <c r="G3225" s="29" t="s">
        <v>2103</v>
      </c>
      <c r="H3225" s="29" t="s">
        <v>1951</v>
      </c>
      <c r="I3225" s="31"/>
      <c r="J3225" s="28"/>
    </row>
    <row r="3226" spans="6:10" ht="15.75" x14ac:dyDescent="0.25">
      <c r="F3226" t="s">
        <v>249</v>
      </c>
      <c r="G3226" s="29" t="s">
        <v>2103</v>
      </c>
      <c r="H3226" s="29" t="s">
        <v>2056</v>
      </c>
      <c r="I3226" s="31"/>
      <c r="J3226" s="28"/>
    </row>
    <row r="3227" spans="6:10" ht="15.75" x14ac:dyDescent="0.25">
      <c r="F3227" t="s">
        <v>249</v>
      </c>
      <c r="G3227" s="29" t="s">
        <v>2103</v>
      </c>
      <c r="H3227" s="29" t="s">
        <v>2131</v>
      </c>
      <c r="I3227" s="31"/>
      <c r="J3227" s="28"/>
    </row>
    <row r="3228" spans="6:10" ht="15.75" x14ac:dyDescent="0.25">
      <c r="F3228" t="s">
        <v>249</v>
      </c>
      <c r="G3228" s="29" t="s">
        <v>2103</v>
      </c>
      <c r="H3228" s="29" t="s">
        <v>2065</v>
      </c>
      <c r="I3228" s="31"/>
      <c r="J3228" s="28"/>
    </row>
    <row r="3229" spans="6:10" ht="15.75" x14ac:dyDescent="0.25">
      <c r="F3229" t="s">
        <v>249</v>
      </c>
      <c r="G3229" s="29" t="s">
        <v>2103</v>
      </c>
      <c r="H3229" s="29" t="s">
        <v>2090</v>
      </c>
      <c r="I3229" s="31"/>
      <c r="J3229" s="28"/>
    </row>
    <row r="3230" spans="6:10" ht="15.75" x14ac:dyDescent="0.25">
      <c r="F3230" t="s">
        <v>249</v>
      </c>
      <c r="G3230" s="29" t="s">
        <v>2103</v>
      </c>
      <c r="H3230" s="29" t="s">
        <v>1960</v>
      </c>
      <c r="I3230" s="31"/>
      <c r="J3230" s="28"/>
    </row>
    <row r="3231" spans="6:10" ht="15.75" x14ac:dyDescent="0.25">
      <c r="F3231" t="s">
        <v>249</v>
      </c>
      <c r="G3231" s="29" t="s">
        <v>2103</v>
      </c>
      <c r="H3231" s="29" t="s">
        <v>2028</v>
      </c>
      <c r="I3231" s="31"/>
      <c r="J3231" s="28"/>
    </row>
    <row r="3232" spans="6:10" ht="15.75" x14ac:dyDescent="0.25">
      <c r="F3232" t="s">
        <v>249</v>
      </c>
      <c r="G3232" s="29" t="s">
        <v>2103</v>
      </c>
      <c r="H3232" s="29" t="s">
        <v>1963</v>
      </c>
      <c r="I3232" s="31"/>
      <c r="J3232" s="28"/>
    </row>
    <row r="3233" spans="6:10" ht="15.75" x14ac:dyDescent="0.25">
      <c r="F3233" t="s">
        <v>249</v>
      </c>
      <c r="G3233" s="29" t="s">
        <v>2103</v>
      </c>
      <c r="H3233" s="29" t="s">
        <v>1965</v>
      </c>
      <c r="I3233" s="31"/>
      <c r="J3233" s="28"/>
    </row>
    <row r="3234" spans="6:10" ht="15.75" x14ac:dyDescent="0.25">
      <c r="F3234" t="s">
        <v>249</v>
      </c>
      <c r="G3234" s="29" t="s">
        <v>2103</v>
      </c>
      <c r="H3234" s="29" t="s">
        <v>1971</v>
      </c>
      <c r="I3234" s="31"/>
      <c r="J3234" s="28"/>
    </row>
    <row r="3235" spans="6:10" ht="15.75" x14ac:dyDescent="0.25">
      <c r="F3235" t="s">
        <v>249</v>
      </c>
      <c r="G3235" s="29" t="s">
        <v>2103</v>
      </c>
      <c r="H3235" s="29" t="s">
        <v>1975</v>
      </c>
      <c r="I3235" s="31"/>
      <c r="J3235" s="28"/>
    </row>
    <row r="3236" spans="6:10" ht="15.75" x14ac:dyDescent="0.25">
      <c r="F3236" t="s">
        <v>249</v>
      </c>
      <c r="G3236" s="29" t="s">
        <v>2103</v>
      </c>
      <c r="H3236" s="29" t="s">
        <v>2113</v>
      </c>
      <c r="I3236" s="31"/>
      <c r="J3236" s="28"/>
    </row>
    <row r="3237" spans="6:10" ht="15.75" x14ac:dyDescent="0.25">
      <c r="F3237" t="s">
        <v>249</v>
      </c>
      <c r="G3237" s="29" t="s">
        <v>2103</v>
      </c>
      <c r="H3237" s="29" t="s">
        <v>1980</v>
      </c>
      <c r="I3237" s="31"/>
      <c r="J3237" s="28"/>
    </row>
    <row r="3238" spans="6:10" ht="15.75" x14ac:dyDescent="0.25">
      <c r="F3238" t="s">
        <v>249</v>
      </c>
      <c r="G3238" s="29" t="s">
        <v>2103</v>
      </c>
      <c r="H3238" s="29" t="s">
        <v>1982</v>
      </c>
      <c r="I3238" s="31"/>
      <c r="J3238" s="28"/>
    </row>
    <row r="3239" spans="6:10" ht="15.75" x14ac:dyDescent="0.25">
      <c r="F3239" t="s">
        <v>249</v>
      </c>
      <c r="G3239" s="29" t="s">
        <v>2103</v>
      </c>
      <c r="H3239" s="29" t="s">
        <v>1987</v>
      </c>
      <c r="I3239" s="31"/>
      <c r="J3239" s="28"/>
    </row>
    <row r="3240" spans="6:10" ht="15.75" x14ac:dyDescent="0.25">
      <c r="F3240" t="s">
        <v>249</v>
      </c>
      <c r="G3240" s="29" t="s">
        <v>2103</v>
      </c>
      <c r="H3240" s="29" t="s">
        <v>1990</v>
      </c>
      <c r="I3240" s="31"/>
      <c r="J3240" s="28"/>
    </row>
    <row r="3241" spans="6:10" ht="15.75" x14ac:dyDescent="0.25">
      <c r="F3241" t="s">
        <v>249</v>
      </c>
      <c r="G3241" s="29" t="s">
        <v>2103</v>
      </c>
      <c r="H3241" s="29" t="s">
        <v>2115</v>
      </c>
      <c r="I3241" s="31"/>
      <c r="J3241" s="28"/>
    </row>
    <row r="3242" spans="6:10" ht="15.75" x14ac:dyDescent="0.25">
      <c r="F3242" t="s">
        <v>249</v>
      </c>
      <c r="G3242" s="29" t="s">
        <v>2103</v>
      </c>
      <c r="H3242" s="29" t="s">
        <v>1992</v>
      </c>
      <c r="I3242" s="31"/>
      <c r="J3242" s="28"/>
    </row>
    <row r="3243" spans="6:10" ht="15.75" x14ac:dyDescent="0.25">
      <c r="F3243" t="s">
        <v>249</v>
      </c>
      <c r="G3243" s="29" t="s">
        <v>2103</v>
      </c>
      <c r="H3243" s="29" t="s">
        <v>1997</v>
      </c>
      <c r="I3243" s="31"/>
      <c r="J3243" s="28"/>
    </row>
    <row r="3244" spans="6:10" ht="15.75" x14ac:dyDescent="0.25">
      <c r="F3244" t="s">
        <v>249</v>
      </c>
      <c r="G3244" s="29" t="s">
        <v>2103</v>
      </c>
      <c r="H3244" s="29" t="s">
        <v>2000</v>
      </c>
      <c r="I3244" s="31"/>
      <c r="J3244" s="28"/>
    </row>
    <row r="3245" spans="6:10" ht="15.75" x14ac:dyDescent="0.25">
      <c r="F3245" t="s">
        <v>249</v>
      </c>
      <c r="G3245" s="29" t="s">
        <v>2103</v>
      </c>
      <c r="H3245" s="29" t="s">
        <v>2002</v>
      </c>
      <c r="I3245" s="31"/>
      <c r="J3245" s="28"/>
    </row>
    <row r="3246" spans="6:10" ht="15.75" x14ac:dyDescent="0.25">
      <c r="F3246" t="s">
        <v>249</v>
      </c>
      <c r="G3246" s="29" t="s">
        <v>2103</v>
      </c>
      <c r="H3246" s="29" t="s">
        <v>2004</v>
      </c>
      <c r="I3246" s="31"/>
      <c r="J3246" s="28"/>
    </row>
    <row r="3247" spans="6:10" ht="15.75" x14ac:dyDescent="0.25">
      <c r="F3247" t="s">
        <v>249</v>
      </c>
      <c r="G3247" s="29" t="s">
        <v>2103</v>
      </c>
      <c r="H3247" s="29" t="s">
        <v>2006</v>
      </c>
      <c r="I3247" s="31"/>
      <c r="J3247" s="28"/>
    </row>
    <row r="3248" spans="6:10" ht="15.75" x14ac:dyDescent="0.25">
      <c r="F3248" t="s">
        <v>249</v>
      </c>
      <c r="G3248" s="29" t="s">
        <v>2103</v>
      </c>
      <c r="H3248" s="29" t="s">
        <v>2133</v>
      </c>
      <c r="I3248" s="31"/>
      <c r="J3248" s="28"/>
    </row>
    <row r="3249" spans="6:10" ht="15.75" x14ac:dyDescent="0.25">
      <c r="F3249" t="s">
        <v>249</v>
      </c>
      <c r="G3249" s="29" t="s">
        <v>2103</v>
      </c>
      <c r="H3249" s="29" t="s">
        <v>2137</v>
      </c>
      <c r="I3249" s="31"/>
      <c r="J3249" s="28"/>
    </row>
    <row r="3250" spans="6:10" ht="15.75" x14ac:dyDescent="0.25">
      <c r="F3250" t="s">
        <v>249</v>
      </c>
      <c r="G3250" s="29" t="s">
        <v>2103</v>
      </c>
      <c r="H3250" s="29" t="s">
        <v>2015</v>
      </c>
      <c r="I3250" s="31"/>
      <c r="J3250" s="28"/>
    </row>
    <row r="3251" spans="6:10" ht="15.75" x14ac:dyDescent="0.25">
      <c r="F3251" t="s">
        <v>249</v>
      </c>
      <c r="G3251" s="29" t="s">
        <v>2103</v>
      </c>
      <c r="H3251" s="29" t="s">
        <v>2017</v>
      </c>
      <c r="I3251" s="31"/>
      <c r="J3251" s="28"/>
    </row>
    <row r="3252" spans="6:10" ht="15.75" x14ac:dyDescent="0.25">
      <c r="F3252" t="s">
        <v>249</v>
      </c>
      <c r="G3252" s="29" t="s">
        <v>2103</v>
      </c>
      <c r="H3252" s="29" t="s">
        <v>2019</v>
      </c>
      <c r="I3252" s="31"/>
      <c r="J3252" s="28"/>
    </row>
    <row r="3253" spans="6:10" ht="15.75" x14ac:dyDescent="0.25">
      <c r="F3253" t="s">
        <v>249</v>
      </c>
      <c r="G3253" s="29" t="s">
        <v>2103</v>
      </c>
      <c r="H3253" s="29" t="s">
        <v>2021</v>
      </c>
      <c r="I3253" s="31"/>
      <c r="J3253" s="28"/>
    </row>
    <row r="3254" spans="6:10" ht="15.75" x14ac:dyDescent="0.25">
      <c r="F3254" t="s">
        <v>249</v>
      </c>
      <c r="G3254" s="29" t="s">
        <v>2103</v>
      </c>
      <c r="H3254" s="29" t="s">
        <v>2030</v>
      </c>
      <c r="I3254" s="31"/>
      <c r="J3254" s="28"/>
    </row>
    <row r="3255" spans="6:10" ht="15.75" x14ac:dyDescent="0.25">
      <c r="F3255" t="s">
        <v>249</v>
      </c>
      <c r="G3255" s="29" t="s">
        <v>2103</v>
      </c>
      <c r="H3255" s="29" t="s">
        <v>2032</v>
      </c>
      <c r="I3255" s="31"/>
      <c r="J3255" s="28"/>
    </row>
    <row r="3256" spans="6:10" ht="15.75" x14ac:dyDescent="0.25">
      <c r="F3256" t="s">
        <v>249</v>
      </c>
      <c r="G3256" s="29" t="s">
        <v>2103</v>
      </c>
      <c r="H3256" s="29" t="s">
        <v>2034</v>
      </c>
      <c r="I3256" s="31"/>
      <c r="J3256" s="28"/>
    </row>
    <row r="3257" spans="6:10" ht="15.75" x14ac:dyDescent="0.25">
      <c r="F3257" t="s">
        <v>249</v>
      </c>
      <c r="G3257" s="29" t="s">
        <v>2103</v>
      </c>
      <c r="H3257" s="29" t="s">
        <v>2036</v>
      </c>
      <c r="I3257" s="31"/>
      <c r="J3257" s="28"/>
    </row>
    <row r="3258" spans="6:10" ht="15.75" x14ac:dyDescent="0.25">
      <c r="F3258" t="s">
        <v>249</v>
      </c>
      <c r="G3258" s="29" t="s">
        <v>2103</v>
      </c>
      <c r="H3258" s="29" t="s">
        <v>2038</v>
      </c>
      <c r="I3258" s="31"/>
      <c r="J3258" s="28"/>
    </row>
    <row r="3259" spans="6:10" ht="15.75" x14ac:dyDescent="0.25">
      <c r="F3259" t="s">
        <v>249</v>
      </c>
      <c r="G3259" s="29" t="s">
        <v>2103</v>
      </c>
      <c r="H3259" s="29" t="s">
        <v>2040</v>
      </c>
      <c r="I3259" s="31"/>
      <c r="J3259" s="28"/>
    </row>
    <row r="3260" spans="6:10" ht="15.75" x14ac:dyDescent="0.25">
      <c r="F3260" t="s">
        <v>249</v>
      </c>
      <c r="G3260" s="29" t="s">
        <v>2103</v>
      </c>
      <c r="H3260" s="29" t="s">
        <v>2043</v>
      </c>
      <c r="I3260" s="31"/>
      <c r="J3260" s="28"/>
    </row>
    <row r="3261" spans="6:10" ht="15.75" x14ac:dyDescent="0.25">
      <c r="F3261" t="s">
        <v>249</v>
      </c>
      <c r="G3261" s="29" t="s">
        <v>2103</v>
      </c>
      <c r="H3261" s="29" t="s">
        <v>2059</v>
      </c>
      <c r="I3261" s="31"/>
      <c r="J3261" s="28"/>
    </row>
    <row r="3262" spans="6:10" ht="15.75" x14ac:dyDescent="0.25">
      <c r="F3262" t="s">
        <v>249</v>
      </c>
      <c r="G3262" s="29" t="s">
        <v>2103</v>
      </c>
      <c r="H3262" s="29" t="s">
        <v>2061</v>
      </c>
      <c r="I3262" s="31"/>
      <c r="J3262" s="28"/>
    </row>
    <row r="3263" spans="6:10" ht="15.75" x14ac:dyDescent="0.25">
      <c r="F3263" t="s">
        <v>249</v>
      </c>
      <c r="G3263" s="29" t="s">
        <v>2103</v>
      </c>
      <c r="H3263" s="29" t="s">
        <v>2063</v>
      </c>
      <c r="I3263" s="31"/>
      <c r="J3263" s="28"/>
    </row>
    <row r="3264" spans="6:10" ht="15.75" x14ac:dyDescent="0.25">
      <c r="F3264" t="s">
        <v>249</v>
      </c>
      <c r="G3264" s="29" t="s">
        <v>2103</v>
      </c>
      <c r="H3264" s="29" t="s">
        <v>2067</v>
      </c>
      <c r="I3264" s="31"/>
      <c r="J3264" s="28"/>
    </row>
    <row r="3265" spans="6:10" ht="15.75" x14ac:dyDescent="0.25">
      <c r="F3265" t="s">
        <v>249</v>
      </c>
      <c r="G3265" s="29" t="s">
        <v>2103</v>
      </c>
      <c r="H3265" s="29" t="s">
        <v>2069</v>
      </c>
      <c r="I3265" s="31"/>
      <c r="J3265" s="28"/>
    </row>
    <row r="3266" spans="6:10" ht="15.75" x14ac:dyDescent="0.25">
      <c r="F3266" t="s">
        <v>249</v>
      </c>
      <c r="G3266" s="29" t="s">
        <v>2103</v>
      </c>
      <c r="H3266" s="29" t="s">
        <v>2071</v>
      </c>
      <c r="I3266" s="31"/>
      <c r="J3266" s="28"/>
    </row>
    <row r="3267" spans="6:10" ht="15.75" x14ac:dyDescent="0.25">
      <c r="F3267" t="s">
        <v>249</v>
      </c>
      <c r="G3267" s="29" t="s">
        <v>2103</v>
      </c>
      <c r="H3267" s="29" t="s">
        <v>2073</v>
      </c>
      <c r="I3267" s="31"/>
      <c r="J3267" s="28"/>
    </row>
    <row r="3268" spans="6:10" ht="15.75" x14ac:dyDescent="0.25">
      <c r="F3268" t="s">
        <v>249</v>
      </c>
      <c r="G3268" s="29" t="s">
        <v>2103</v>
      </c>
      <c r="H3268" s="29" t="s">
        <v>2075</v>
      </c>
      <c r="I3268" s="31"/>
      <c r="J3268" s="28"/>
    </row>
    <row r="3269" spans="6:10" ht="15.75" x14ac:dyDescent="0.25">
      <c r="F3269" t="s">
        <v>249</v>
      </c>
      <c r="G3269" s="29" t="s">
        <v>2103</v>
      </c>
      <c r="H3269" s="29" t="s">
        <v>2077</v>
      </c>
      <c r="I3269" s="31"/>
      <c r="J3269" s="28"/>
    </row>
    <row r="3270" spans="6:10" ht="15.75" x14ac:dyDescent="0.25">
      <c r="F3270" t="s">
        <v>249</v>
      </c>
      <c r="G3270" s="29" t="s">
        <v>2103</v>
      </c>
      <c r="H3270" s="29" t="s">
        <v>2079</v>
      </c>
      <c r="I3270" s="31"/>
      <c r="J3270" s="28"/>
    </row>
    <row r="3271" spans="6:10" ht="15.75" x14ac:dyDescent="0.25">
      <c r="F3271" t="s">
        <v>249</v>
      </c>
      <c r="G3271" s="29" t="s">
        <v>2103</v>
      </c>
      <c r="H3271" s="29" t="s">
        <v>2082</v>
      </c>
      <c r="I3271" s="31"/>
      <c r="J3271" s="28"/>
    </row>
    <row r="3272" spans="6:10" ht="15.75" x14ac:dyDescent="0.25">
      <c r="F3272" t="s">
        <v>249</v>
      </c>
      <c r="G3272" s="29" t="s">
        <v>2103</v>
      </c>
      <c r="H3272" s="29" t="s">
        <v>2084</v>
      </c>
      <c r="I3272" s="31"/>
      <c r="J3272" s="28"/>
    </row>
    <row r="3273" spans="6:10" ht="15.75" x14ac:dyDescent="0.25">
      <c r="F3273" t="s">
        <v>249</v>
      </c>
      <c r="G3273" s="29" t="s">
        <v>2103</v>
      </c>
      <c r="H3273" s="29" t="s">
        <v>2089</v>
      </c>
      <c r="I3273" s="31"/>
      <c r="J3273" s="28"/>
    </row>
    <row r="3274" spans="6:10" ht="15.75" x14ac:dyDescent="0.25">
      <c r="F3274" t="s">
        <v>249</v>
      </c>
      <c r="G3274" s="29" t="s">
        <v>2103</v>
      </c>
      <c r="H3274" s="29" t="s">
        <v>2119</v>
      </c>
      <c r="I3274" s="31"/>
      <c r="J3274" s="28"/>
    </row>
    <row r="3275" spans="6:10" ht="15.75" x14ac:dyDescent="0.25">
      <c r="F3275" t="s">
        <v>249</v>
      </c>
      <c r="G3275" s="29" t="s">
        <v>2103</v>
      </c>
      <c r="H3275" s="29" t="s">
        <v>2122</v>
      </c>
      <c r="I3275" s="31"/>
      <c r="J3275" s="28"/>
    </row>
    <row r="3276" spans="6:10" ht="15.75" x14ac:dyDescent="0.25">
      <c r="F3276" t="s">
        <v>249</v>
      </c>
      <c r="G3276" s="29" t="s">
        <v>2103</v>
      </c>
      <c r="H3276" s="29" t="s">
        <v>2124</v>
      </c>
      <c r="I3276" s="31"/>
      <c r="J3276" s="28"/>
    </row>
    <row r="3277" spans="6:10" ht="15.75" x14ac:dyDescent="0.25">
      <c r="F3277" t="s">
        <v>249</v>
      </c>
      <c r="G3277" s="29" t="s">
        <v>2103</v>
      </c>
      <c r="H3277" s="29" t="s">
        <v>2129</v>
      </c>
      <c r="I3277" s="31"/>
      <c r="J3277" s="28"/>
    </row>
    <row r="3278" spans="6:10" ht="15.75" x14ac:dyDescent="0.25">
      <c r="F3278" t="s">
        <v>249</v>
      </c>
      <c r="G3278" s="29" t="s">
        <v>2103</v>
      </c>
      <c r="H3278" s="29" t="s">
        <v>2135</v>
      </c>
      <c r="I3278" s="31"/>
      <c r="J3278" s="28"/>
    </row>
    <row r="3279" spans="6:10" ht="15.75" x14ac:dyDescent="0.25">
      <c r="F3279" t="s">
        <v>249</v>
      </c>
      <c r="G3279" s="29" t="s">
        <v>2103</v>
      </c>
      <c r="H3279" s="29" t="s">
        <v>2140</v>
      </c>
      <c r="I3279" s="31"/>
      <c r="J3279" s="28"/>
    </row>
    <row r="3280" spans="6:10" ht="15.75" x14ac:dyDescent="0.25">
      <c r="F3280" t="s">
        <v>249</v>
      </c>
      <c r="G3280" s="29" t="s">
        <v>2104</v>
      </c>
      <c r="H3280" s="29" t="s">
        <v>43</v>
      </c>
      <c r="I3280" s="31"/>
      <c r="J3280" s="28"/>
    </row>
    <row r="3281" spans="6:10" ht="15.75" x14ac:dyDescent="0.25">
      <c r="F3281" t="s">
        <v>249</v>
      </c>
      <c r="G3281" s="29" t="s">
        <v>2104</v>
      </c>
      <c r="H3281" s="29" t="s">
        <v>1953</v>
      </c>
      <c r="I3281" s="31"/>
      <c r="J3281" s="28"/>
    </row>
    <row r="3282" spans="6:10" ht="15.75" x14ac:dyDescent="0.25">
      <c r="F3282" t="s">
        <v>249</v>
      </c>
      <c r="G3282" s="29" t="s">
        <v>2104</v>
      </c>
      <c r="H3282" s="29" t="s">
        <v>1726</v>
      </c>
      <c r="I3282" s="31"/>
      <c r="J3282" s="28"/>
    </row>
    <row r="3283" spans="6:10" ht="15.75" x14ac:dyDescent="0.25">
      <c r="F3283" t="s">
        <v>249</v>
      </c>
      <c r="G3283" s="29" t="s">
        <v>2104</v>
      </c>
      <c r="H3283" s="29" t="s">
        <v>1723</v>
      </c>
      <c r="I3283" s="31"/>
      <c r="J3283" s="28"/>
    </row>
    <row r="3284" spans="6:10" ht="15.75" x14ac:dyDescent="0.25">
      <c r="F3284" t="s">
        <v>249</v>
      </c>
      <c r="G3284" s="29" t="s">
        <v>2104</v>
      </c>
      <c r="H3284" s="29" t="s">
        <v>2087</v>
      </c>
      <c r="I3284" s="31"/>
      <c r="J3284" s="28"/>
    </row>
    <row r="3285" spans="6:10" ht="15.75" x14ac:dyDescent="0.25">
      <c r="F3285" t="s">
        <v>249</v>
      </c>
      <c r="G3285" s="29" t="s">
        <v>2104</v>
      </c>
      <c r="H3285" s="29" t="s">
        <v>1830</v>
      </c>
      <c r="I3285" s="31"/>
      <c r="J3285" s="28"/>
    </row>
    <row r="3286" spans="6:10" ht="15.75" x14ac:dyDescent="0.25">
      <c r="F3286" t="s">
        <v>249</v>
      </c>
      <c r="G3286" s="29" t="s">
        <v>2104</v>
      </c>
      <c r="H3286" s="29" t="s">
        <v>1754</v>
      </c>
      <c r="I3286" s="31"/>
      <c r="J3286" s="28"/>
    </row>
    <row r="3287" spans="6:10" ht="15.75" x14ac:dyDescent="0.25">
      <c r="F3287" t="s">
        <v>249</v>
      </c>
      <c r="G3287" s="29" t="s">
        <v>2104</v>
      </c>
      <c r="H3287" s="29" t="s">
        <v>1901</v>
      </c>
      <c r="I3287" s="31"/>
      <c r="J3287" s="28"/>
    </row>
    <row r="3288" spans="6:10" ht="15.75" x14ac:dyDescent="0.25">
      <c r="F3288" t="s">
        <v>249</v>
      </c>
      <c r="G3288" s="29" t="s">
        <v>2104</v>
      </c>
      <c r="H3288" s="29" t="s">
        <v>2085</v>
      </c>
      <c r="I3288" s="31"/>
      <c r="J3288" s="28"/>
    </row>
    <row r="3289" spans="6:10" ht="15.75" x14ac:dyDescent="0.25">
      <c r="F3289" t="s">
        <v>249</v>
      </c>
      <c r="G3289" s="29" t="s">
        <v>2104</v>
      </c>
      <c r="H3289" s="29" t="s">
        <v>1951</v>
      </c>
      <c r="I3289" s="31"/>
      <c r="J3289" s="28"/>
    </row>
    <row r="3290" spans="6:10" ht="15.75" x14ac:dyDescent="0.25">
      <c r="F3290" t="s">
        <v>249</v>
      </c>
      <c r="G3290" s="29" t="s">
        <v>2104</v>
      </c>
      <c r="H3290" s="29" t="s">
        <v>2056</v>
      </c>
      <c r="I3290" s="31"/>
      <c r="J3290" s="28"/>
    </row>
    <row r="3291" spans="6:10" ht="15.75" x14ac:dyDescent="0.25">
      <c r="F3291" t="s">
        <v>249</v>
      </c>
      <c r="G3291" s="29" t="s">
        <v>2104</v>
      </c>
      <c r="H3291" s="29" t="s">
        <v>2131</v>
      </c>
      <c r="I3291" s="31"/>
      <c r="J3291" s="28"/>
    </row>
    <row r="3292" spans="6:10" ht="15.75" x14ac:dyDescent="0.25">
      <c r="F3292" t="s">
        <v>249</v>
      </c>
      <c r="G3292" s="29" t="s">
        <v>2104</v>
      </c>
      <c r="H3292" s="29" t="s">
        <v>2065</v>
      </c>
      <c r="I3292" s="31"/>
      <c r="J3292" s="28"/>
    </row>
    <row r="3293" spans="6:10" ht="15.75" x14ac:dyDescent="0.25">
      <c r="F3293" t="s">
        <v>249</v>
      </c>
      <c r="G3293" s="29" t="s">
        <v>2104</v>
      </c>
      <c r="H3293" s="29" t="s">
        <v>2090</v>
      </c>
      <c r="I3293" s="31"/>
      <c r="J3293" s="28"/>
    </row>
    <row r="3294" spans="6:10" ht="15.75" x14ac:dyDescent="0.25">
      <c r="F3294" t="s">
        <v>249</v>
      </c>
      <c r="G3294" s="29" t="s">
        <v>2104</v>
      </c>
      <c r="H3294" s="29" t="s">
        <v>1960</v>
      </c>
      <c r="I3294" s="31"/>
      <c r="J3294" s="28"/>
    </row>
    <row r="3295" spans="6:10" ht="15.75" x14ac:dyDescent="0.25">
      <c r="F3295" t="s">
        <v>249</v>
      </c>
      <c r="G3295" s="29" t="s">
        <v>2104</v>
      </c>
      <c r="H3295" s="29" t="s">
        <v>2028</v>
      </c>
      <c r="I3295" s="31"/>
      <c r="J3295" s="28"/>
    </row>
    <row r="3296" spans="6:10" ht="15.75" x14ac:dyDescent="0.25">
      <c r="F3296" t="s">
        <v>249</v>
      </c>
      <c r="G3296" s="29" t="s">
        <v>2104</v>
      </c>
      <c r="H3296" s="29" t="s">
        <v>1963</v>
      </c>
      <c r="I3296" s="31"/>
      <c r="J3296" s="28"/>
    </row>
    <row r="3297" spans="6:10" ht="15.75" x14ac:dyDescent="0.25">
      <c r="F3297" t="s">
        <v>249</v>
      </c>
      <c r="G3297" s="29" t="s">
        <v>2104</v>
      </c>
      <c r="H3297" s="29" t="s">
        <v>1965</v>
      </c>
      <c r="I3297" s="31"/>
      <c r="J3297" s="28"/>
    </row>
    <row r="3298" spans="6:10" ht="15.75" x14ac:dyDescent="0.25">
      <c r="F3298" t="s">
        <v>249</v>
      </c>
      <c r="G3298" s="29" t="s">
        <v>2104</v>
      </c>
      <c r="H3298" s="29" t="s">
        <v>1971</v>
      </c>
      <c r="I3298" s="31"/>
      <c r="J3298" s="28"/>
    </row>
    <row r="3299" spans="6:10" ht="15.75" x14ac:dyDescent="0.25">
      <c r="F3299" t="s">
        <v>249</v>
      </c>
      <c r="G3299" s="29" t="s">
        <v>2104</v>
      </c>
      <c r="H3299" s="29" t="s">
        <v>1975</v>
      </c>
      <c r="I3299" s="31"/>
      <c r="J3299" s="28"/>
    </row>
    <row r="3300" spans="6:10" ht="15.75" x14ac:dyDescent="0.25">
      <c r="F3300" t="s">
        <v>249</v>
      </c>
      <c r="G3300" s="29" t="s">
        <v>2104</v>
      </c>
      <c r="H3300" s="29" t="s">
        <v>2113</v>
      </c>
      <c r="I3300" s="31"/>
      <c r="J3300" s="28"/>
    </row>
    <row r="3301" spans="6:10" ht="15.75" x14ac:dyDescent="0.25">
      <c r="F3301" t="s">
        <v>249</v>
      </c>
      <c r="G3301" s="29" t="s">
        <v>2104</v>
      </c>
      <c r="H3301" s="29" t="s">
        <v>1980</v>
      </c>
      <c r="I3301" s="31"/>
      <c r="J3301" s="28"/>
    </row>
    <row r="3302" spans="6:10" ht="15.75" x14ac:dyDescent="0.25">
      <c r="F3302" t="s">
        <v>249</v>
      </c>
      <c r="G3302" s="29" t="s">
        <v>2104</v>
      </c>
      <c r="H3302" s="29" t="s">
        <v>1982</v>
      </c>
      <c r="I3302" s="31"/>
      <c r="J3302" s="28"/>
    </row>
    <row r="3303" spans="6:10" ht="15.75" x14ac:dyDescent="0.25">
      <c r="F3303" t="s">
        <v>249</v>
      </c>
      <c r="G3303" s="29" t="s">
        <v>2104</v>
      </c>
      <c r="H3303" s="29" t="s">
        <v>1987</v>
      </c>
      <c r="I3303" s="31"/>
      <c r="J3303" s="28"/>
    </row>
    <row r="3304" spans="6:10" ht="15.75" x14ac:dyDescent="0.25">
      <c r="F3304" t="s">
        <v>249</v>
      </c>
      <c r="G3304" s="29" t="s">
        <v>2104</v>
      </c>
      <c r="H3304" s="29" t="s">
        <v>1990</v>
      </c>
      <c r="I3304" s="31"/>
      <c r="J3304" s="28"/>
    </row>
    <row r="3305" spans="6:10" ht="15.75" x14ac:dyDescent="0.25">
      <c r="F3305" t="s">
        <v>249</v>
      </c>
      <c r="G3305" s="29" t="s">
        <v>2104</v>
      </c>
      <c r="H3305" s="29" t="s">
        <v>2115</v>
      </c>
      <c r="I3305" s="31"/>
      <c r="J3305" s="28"/>
    </row>
    <row r="3306" spans="6:10" ht="15.75" x14ac:dyDescent="0.25">
      <c r="F3306" t="s">
        <v>249</v>
      </c>
      <c r="G3306" s="29" t="s">
        <v>2104</v>
      </c>
      <c r="H3306" s="29" t="s">
        <v>1992</v>
      </c>
      <c r="I3306" s="31"/>
      <c r="J3306" s="28"/>
    </row>
    <row r="3307" spans="6:10" ht="15.75" x14ac:dyDescent="0.25">
      <c r="F3307" t="s">
        <v>249</v>
      </c>
      <c r="G3307" s="29" t="s">
        <v>2104</v>
      </c>
      <c r="H3307" s="29" t="s">
        <v>1997</v>
      </c>
      <c r="I3307" s="31"/>
      <c r="J3307" s="28"/>
    </row>
    <row r="3308" spans="6:10" ht="15.75" x14ac:dyDescent="0.25">
      <c r="F3308" t="s">
        <v>249</v>
      </c>
      <c r="G3308" s="29" t="s">
        <v>2104</v>
      </c>
      <c r="H3308" s="29" t="s">
        <v>2000</v>
      </c>
      <c r="I3308" s="31"/>
      <c r="J3308" s="28"/>
    </row>
    <row r="3309" spans="6:10" ht="15.75" x14ac:dyDescent="0.25">
      <c r="F3309" t="s">
        <v>249</v>
      </c>
      <c r="G3309" s="29" t="s">
        <v>2104</v>
      </c>
      <c r="H3309" s="29" t="s">
        <v>2002</v>
      </c>
      <c r="I3309" s="31"/>
      <c r="J3309" s="28"/>
    </row>
    <row r="3310" spans="6:10" ht="15.75" x14ac:dyDescent="0.25">
      <c r="F3310" t="s">
        <v>249</v>
      </c>
      <c r="G3310" s="29" t="s">
        <v>2104</v>
      </c>
      <c r="H3310" s="29" t="s">
        <v>2004</v>
      </c>
      <c r="I3310" s="31"/>
      <c r="J3310" s="28"/>
    </row>
    <row r="3311" spans="6:10" ht="15.75" x14ac:dyDescent="0.25">
      <c r="F3311" t="s">
        <v>249</v>
      </c>
      <c r="G3311" s="29" t="s">
        <v>2104</v>
      </c>
      <c r="H3311" s="29" t="s">
        <v>2006</v>
      </c>
      <c r="I3311" s="31"/>
      <c r="J3311" s="28"/>
    </row>
    <row r="3312" spans="6:10" ht="15.75" x14ac:dyDescent="0.25">
      <c r="F3312" t="s">
        <v>249</v>
      </c>
      <c r="G3312" s="29" t="s">
        <v>2104</v>
      </c>
      <c r="H3312" s="29" t="s">
        <v>2133</v>
      </c>
      <c r="I3312" s="31"/>
      <c r="J3312" s="28"/>
    </row>
    <row r="3313" spans="6:10" ht="15.75" x14ac:dyDescent="0.25">
      <c r="F3313" t="s">
        <v>249</v>
      </c>
      <c r="G3313" s="29" t="s">
        <v>2104</v>
      </c>
      <c r="H3313" s="29" t="s">
        <v>2137</v>
      </c>
      <c r="I3313" s="31"/>
      <c r="J3313" s="28"/>
    </row>
    <row r="3314" spans="6:10" ht="15.75" x14ac:dyDescent="0.25">
      <c r="F3314" t="s">
        <v>249</v>
      </c>
      <c r="G3314" s="29" t="s">
        <v>2104</v>
      </c>
      <c r="H3314" s="29" t="s">
        <v>2015</v>
      </c>
      <c r="I3314" s="31"/>
      <c r="J3314" s="28"/>
    </row>
    <row r="3315" spans="6:10" ht="15.75" x14ac:dyDescent="0.25">
      <c r="F3315" t="s">
        <v>249</v>
      </c>
      <c r="G3315" s="29" t="s">
        <v>2104</v>
      </c>
      <c r="H3315" s="29" t="s">
        <v>2017</v>
      </c>
      <c r="I3315" s="31"/>
      <c r="J3315" s="28"/>
    </row>
    <row r="3316" spans="6:10" ht="15.75" x14ac:dyDescent="0.25">
      <c r="F3316" t="s">
        <v>249</v>
      </c>
      <c r="G3316" s="29" t="s">
        <v>2104</v>
      </c>
      <c r="H3316" s="29" t="s">
        <v>2019</v>
      </c>
      <c r="I3316" s="31"/>
      <c r="J3316" s="28"/>
    </row>
    <row r="3317" spans="6:10" ht="15.75" x14ac:dyDescent="0.25">
      <c r="F3317" t="s">
        <v>249</v>
      </c>
      <c r="G3317" s="29" t="s">
        <v>2104</v>
      </c>
      <c r="H3317" s="29" t="s">
        <v>2021</v>
      </c>
      <c r="I3317" s="31"/>
      <c r="J3317" s="28"/>
    </row>
    <row r="3318" spans="6:10" ht="15.75" x14ac:dyDescent="0.25">
      <c r="F3318" t="s">
        <v>249</v>
      </c>
      <c r="G3318" s="29" t="s">
        <v>2104</v>
      </c>
      <c r="H3318" s="29" t="s">
        <v>2030</v>
      </c>
      <c r="I3318" s="31"/>
      <c r="J3318" s="28"/>
    </row>
    <row r="3319" spans="6:10" ht="15.75" x14ac:dyDescent="0.25">
      <c r="F3319" t="s">
        <v>249</v>
      </c>
      <c r="G3319" s="29" t="s">
        <v>2104</v>
      </c>
      <c r="H3319" s="29" t="s">
        <v>2032</v>
      </c>
      <c r="I3319" s="31"/>
      <c r="J3319" s="28"/>
    </row>
    <row r="3320" spans="6:10" ht="15.75" x14ac:dyDescent="0.25">
      <c r="F3320" t="s">
        <v>249</v>
      </c>
      <c r="G3320" s="29" t="s">
        <v>2104</v>
      </c>
      <c r="H3320" s="29" t="s">
        <v>2034</v>
      </c>
      <c r="I3320" s="31"/>
      <c r="J3320" s="28"/>
    </row>
    <row r="3321" spans="6:10" ht="15.75" x14ac:dyDescent="0.25">
      <c r="F3321" t="s">
        <v>249</v>
      </c>
      <c r="G3321" s="29" t="s">
        <v>2104</v>
      </c>
      <c r="H3321" s="29" t="s">
        <v>2036</v>
      </c>
      <c r="I3321" s="31"/>
      <c r="J3321" s="28"/>
    </row>
    <row r="3322" spans="6:10" ht="15.75" x14ac:dyDescent="0.25">
      <c r="F3322" t="s">
        <v>249</v>
      </c>
      <c r="G3322" s="29" t="s">
        <v>2104</v>
      </c>
      <c r="H3322" s="29" t="s">
        <v>2038</v>
      </c>
      <c r="I3322" s="31"/>
      <c r="J3322" s="28"/>
    </row>
    <row r="3323" spans="6:10" ht="15.75" x14ac:dyDescent="0.25">
      <c r="F3323" t="s">
        <v>249</v>
      </c>
      <c r="G3323" s="29" t="s">
        <v>2104</v>
      </c>
      <c r="H3323" s="29" t="s">
        <v>2040</v>
      </c>
      <c r="I3323" s="31"/>
      <c r="J3323" s="28"/>
    </row>
    <row r="3324" spans="6:10" ht="15.75" x14ac:dyDescent="0.25">
      <c r="F3324" t="s">
        <v>249</v>
      </c>
      <c r="G3324" s="29" t="s">
        <v>2104</v>
      </c>
      <c r="H3324" s="29" t="s">
        <v>2043</v>
      </c>
      <c r="I3324" s="31"/>
      <c r="J3324" s="28"/>
    </row>
    <row r="3325" spans="6:10" ht="15.75" x14ac:dyDescent="0.25">
      <c r="F3325" t="s">
        <v>249</v>
      </c>
      <c r="G3325" s="29" t="s">
        <v>2104</v>
      </c>
      <c r="H3325" s="29" t="s">
        <v>2059</v>
      </c>
      <c r="I3325" s="31"/>
      <c r="J3325" s="28"/>
    </row>
    <row r="3326" spans="6:10" ht="15.75" x14ac:dyDescent="0.25">
      <c r="F3326" t="s">
        <v>249</v>
      </c>
      <c r="G3326" s="29" t="s">
        <v>2104</v>
      </c>
      <c r="H3326" s="29" t="s">
        <v>2061</v>
      </c>
      <c r="I3326" s="31"/>
      <c r="J3326" s="28"/>
    </row>
    <row r="3327" spans="6:10" ht="15.75" x14ac:dyDescent="0.25">
      <c r="F3327" t="s">
        <v>249</v>
      </c>
      <c r="G3327" s="29" t="s">
        <v>2104</v>
      </c>
      <c r="H3327" s="29" t="s">
        <v>2063</v>
      </c>
      <c r="I3327" s="31"/>
      <c r="J3327" s="28"/>
    </row>
    <row r="3328" spans="6:10" ht="15.75" x14ac:dyDescent="0.25">
      <c r="F3328" t="s">
        <v>249</v>
      </c>
      <c r="G3328" s="29" t="s">
        <v>2104</v>
      </c>
      <c r="H3328" s="29" t="s">
        <v>2067</v>
      </c>
      <c r="I3328" s="31"/>
      <c r="J3328" s="28"/>
    </row>
    <row r="3329" spans="6:10" ht="15.75" x14ac:dyDescent="0.25">
      <c r="F3329" t="s">
        <v>249</v>
      </c>
      <c r="G3329" s="29" t="s">
        <v>2104</v>
      </c>
      <c r="H3329" s="29" t="s">
        <v>2069</v>
      </c>
      <c r="I3329" s="31"/>
      <c r="J3329" s="28"/>
    </row>
    <row r="3330" spans="6:10" ht="15.75" x14ac:dyDescent="0.25">
      <c r="F3330" t="s">
        <v>249</v>
      </c>
      <c r="G3330" s="29" t="s">
        <v>2104</v>
      </c>
      <c r="H3330" s="29" t="s">
        <v>2071</v>
      </c>
      <c r="I3330" s="31"/>
      <c r="J3330" s="28"/>
    </row>
    <row r="3331" spans="6:10" ht="15.75" x14ac:dyDescent="0.25">
      <c r="F3331" t="s">
        <v>249</v>
      </c>
      <c r="G3331" s="29" t="s">
        <v>2104</v>
      </c>
      <c r="H3331" s="29" t="s">
        <v>2073</v>
      </c>
      <c r="I3331" s="31"/>
      <c r="J3331" s="28"/>
    </row>
    <row r="3332" spans="6:10" ht="15.75" x14ac:dyDescent="0.25">
      <c r="F3332" t="s">
        <v>249</v>
      </c>
      <c r="G3332" s="29" t="s">
        <v>2104</v>
      </c>
      <c r="H3332" s="29" t="s">
        <v>2075</v>
      </c>
      <c r="I3332" s="31"/>
      <c r="J3332" s="28"/>
    </row>
    <row r="3333" spans="6:10" ht="15.75" x14ac:dyDescent="0.25">
      <c r="F3333" t="s">
        <v>249</v>
      </c>
      <c r="G3333" s="29" t="s">
        <v>2104</v>
      </c>
      <c r="H3333" s="29" t="s">
        <v>2077</v>
      </c>
      <c r="I3333" s="31"/>
      <c r="J3333" s="28"/>
    </row>
    <row r="3334" spans="6:10" ht="15.75" x14ac:dyDescent="0.25">
      <c r="F3334" t="s">
        <v>249</v>
      </c>
      <c r="G3334" s="29" t="s">
        <v>2104</v>
      </c>
      <c r="H3334" s="29" t="s">
        <v>2079</v>
      </c>
      <c r="I3334" s="31"/>
      <c r="J3334" s="28"/>
    </row>
    <row r="3335" spans="6:10" ht="15.75" x14ac:dyDescent="0.25">
      <c r="F3335" t="s">
        <v>249</v>
      </c>
      <c r="G3335" s="29" t="s">
        <v>2104</v>
      </c>
      <c r="H3335" s="29" t="s">
        <v>2082</v>
      </c>
      <c r="I3335" s="31"/>
      <c r="J3335" s="28"/>
    </row>
    <row r="3336" spans="6:10" ht="15.75" x14ac:dyDescent="0.25">
      <c r="F3336" t="s">
        <v>249</v>
      </c>
      <c r="G3336" s="29" t="s">
        <v>2104</v>
      </c>
      <c r="H3336" s="29" t="s">
        <v>2084</v>
      </c>
      <c r="I3336" s="31"/>
      <c r="J3336" s="28"/>
    </row>
    <row r="3337" spans="6:10" ht="15.75" x14ac:dyDescent="0.25">
      <c r="F3337" t="s">
        <v>249</v>
      </c>
      <c r="G3337" s="29" t="s">
        <v>2104</v>
      </c>
      <c r="H3337" s="29" t="s">
        <v>2089</v>
      </c>
      <c r="I3337" s="31"/>
      <c r="J3337" s="28"/>
    </row>
    <row r="3338" spans="6:10" ht="15.75" x14ac:dyDescent="0.25">
      <c r="F3338" t="s">
        <v>249</v>
      </c>
      <c r="G3338" s="29" t="s">
        <v>2104</v>
      </c>
      <c r="H3338" s="29" t="s">
        <v>2119</v>
      </c>
      <c r="I3338" s="31"/>
      <c r="J3338" s="28"/>
    </row>
    <row r="3339" spans="6:10" ht="15.75" x14ac:dyDescent="0.25">
      <c r="F3339" t="s">
        <v>249</v>
      </c>
      <c r="G3339" s="29" t="s">
        <v>2104</v>
      </c>
      <c r="H3339" s="29" t="s">
        <v>2122</v>
      </c>
      <c r="I3339" s="31"/>
      <c r="J3339" s="28"/>
    </row>
    <row r="3340" spans="6:10" ht="15.75" x14ac:dyDescent="0.25">
      <c r="F3340" t="s">
        <v>249</v>
      </c>
      <c r="G3340" s="29" t="s">
        <v>2104</v>
      </c>
      <c r="H3340" s="29" t="s">
        <v>2124</v>
      </c>
      <c r="I3340" s="31"/>
      <c r="J3340" s="28"/>
    </row>
    <row r="3341" spans="6:10" ht="15.75" x14ac:dyDescent="0.25">
      <c r="F3341" t="s">
        <v>249</v>
      </c>
      <c r="G3341" s="29" t="s">
        <v>2104</v>
      </c>
      <c r="H3341" s="29" t="s">
        <v>2129</v>
      </c>
      <c r="I3341" s="31"/>
      <c r="J3341" s="28"/>
    </row>
    <row r="3342" spans="6:10" ht="15.75" x14ac:dyDescent="0.25">
      <c r="F3342" t="s">
        <v>249</v>
      </c>
      <c r="G3342" s="29" t="s">
        <v>2104</v>
      </c>
      <c r="H3342" s="29" t="s">
        <v>2135</v>
      </c>
      <c r="I3342" s="31"/>
      <c r="J3342" s="28"/>
    </row>
    <row r="3343" spans="6:10" ht="15.75" x14ac:dyDescent="0.25">
      <c r="F3343" t="s">
        <v>249</v>
      </c>
      <c r="G3343" s="29" t="s">
        <v>2104</v>
      </c>
      <c r="H3343" s="29" t="s">
        <v>2140</v>
      </c>
      <c r="I3343" s="31"/>
      <c r="J3343" s="28"/>
    </row>
    <row r="3344" spans="6:10" ht="15.75" x14ac:dyDescent="0.25">
      <c r="F3344" t="s">
        <v>249</v>
      </c>
      <c r="G3344" s="29" t="s">
        <v>2105</v>
      </c>
      <c r="H3344" s="29" t="s">
        <v>43</v>
      </c>
      <c r="I3344" s="31"/>
      <c r="J3344" s="28"/>
    </row>
    <row r="3345" spans="6:10" ht="15.75" x14ac:dyDescent="0.25">
      <c r="F3345" t="s">
        <v>249</v>
      </c>
      <c r="G3345" s="29" t="s">
        <v>2105</v>
      </c>
      <c r="H3345" s="29" t="s">
        <v>1953</v>
      </c>
      <c r="I3345" s="31"/>
      <c r="J3345" s="28"/>
    </row>
    <row r="3346" spans="6:10" ht="15.75" x14ac:dyDescent="0.25">
      <c r="F3346" t="s">
        <v>249</v>
      </c>
      <c r="G3346" s="29" t="s">
        <v>2105</v>
      </c>
      <c r="H3346" s="29" t="s">
        <v>1726</v>
      </c>
      <c r="I3346" s="31"/>
      <c r="J3346" s="28"/>
    </row>
    <row r="3347" spans="6:10" ht="15.75" x14ac:dyDescent="0.25">
      <c r="F3347" t="s">
        <v>249</v>
      </c>
      <c r="G3347" s="29" t="s">
        <v>2105</v>
      </c>
      <c r="H3347" s="29" t="s">
        <v>1723</v>
      </c>
      <c r="I3347" s="31"/>
      <c r="J3347" s="28"/>
    </row>
    <row r="3348" spans="6:10" ht="15.75" x14ac:dyDescent="0.25">
      <c r="F3348" t="s">
        <v>249</v>
      </c>
      <c r="G3348" s="29" t="s">
        <v>2105</v>
      </c>
      <c r="H3348" s="29" t="s">
        <v>2087</v>
      </c>
      <c r="I3348" s="31"/>
      <c r="J3348" s="28"/>
    </row>
    <row r="3349" spans="6:10" ht="15.75" x14ac:dyDescent="0.25">
      <c r="F3349" t="s">
        <v>249</v>
      </c>
      <c r="G3349" s="29" t="s">
        <v>2105</v>
      </c>
      <c r="H3349" s="29" t="s">
        <v>1830</v>
      </c>
      <c r="I3349" s="31"/>
      <c r="J3349" s="28"/>
    </row>
    <row r="3350" spans="6:10" ht="15.75" x14ac:dyDescent="0.25">
      <c r="F3350" t="s">
        <v>249</v>
      </c>
      <c r="G3350" s="29" t="s">
        <v>2105</v>
      </c>
      <c r="H3350" s="29" t="s">
        <v>1754</v>
      </c>
      <c r="I3350" s="31"/>
      <c r="J3350" s="28"/>
    </row>
    <row r="3351" spans="6:10" ht="15.75" x14ac:dyDescent="0.25">
      <c r="F3351" t="s">
        <v>249</v>
      </c>
      <c r="G3351" s="29" t="s">
        <v>2105</v>
      </c>
      <c r="H3351" s="29" t="s">
        <v>1901</v>
      </c>
      <c r="I3351" s="31"/>
      <c r="J3351" s="28"/>
    </row>
    <row r="3352" spans="6:10" ht="15.75" x14ac:dyDescent="0.25">
      <c r="F3352" t="s">
        <v>249</v>
      </c>
      <c r="G3352" s="29" t="s">
        <v>2105</v>
      </c>
      <c r="H3352" s="29" t="s">
        <v>2085</v>
      </c>
      <c r="I3352" s="31"/>
      <c r="J3352" s="28"/>
    </row>
    <row r="3353" spans="6:10" ht="15.75" x14ac:dyDescent="0.25">
      <c r="F3353" t="s">
        <v>249</v>
      </c>
      <c r="G3353" s="29" t="s">
        <v>2105</v>
      </c>
      <c r="H3353" s="29" t="s">
        <v>1951</v>
      </c>
      <c r="I3353" s="31"/>
      <c r="J3353" s="28"/>
    </row>
    <row r="3354" spans="6:10" ht="15.75" x14ac:dyDescent="0.25">
      <c r="F3354" t="s">
        <v>249</v>
      </c>
      <c r="G3354" s="29" t="s">
        <v>2105</v>
      </c>
      <c r="H3354" s="29" t="s">
        <v>2056</v>
      </c>
      <c r="I3354" s="31"/>
      <c r="J3354" s="28"/>
    </row>
    <row r="3355" spans="6:10" ht="15.75" x14ac:dyDescent="0.25">
      <c r="F3355" t="s">
        <v>249</v>
      </c>
      <c r="G3355" s="29" t="s">
        <v>2105</v>
      </c>
      <c r="H3355" s="29" t="s">
        <v>2131</v>
      </c>
      <c r="I3355" s="31"/>
      <c r="J3355" s="28"/>
    </row>
    <row r="3356" spans="6:10" ht="15.75" x14ac:dyDescent="0.25">
      <c r="F3356" t="s">
        <v>249</v>
      </c>
      <c r="G3356" s="29" t="s">
        <v>2105</v>
      </c>
      <c r="H3356" s="29" t="s">
        <v>2065</v>
      </c>
      <c r="I3356" s="31"/>
      <c r="J3356" s="28"/>
    </row>
    <row r="3357" spans="6:10" ht="15.75" x14ac:dyDescent="0.25">
      <c r="F3357" t="s">
        <v>249</v>
      </c>
      <c r="G3357" s="29" t="s">
        <v>2105</v>
      </c>
      <c r="H3357" s="29" t="s">
        <v>2090</v>
      </c>
      <c r="I3357" s="31"/>
      <c r="J3357" s="28"/>
    </row>
    <row r="3358" spans="6:10" ht="15.75" x14ac:dyDescent="0.25">
      <c r="F3358" t="s">
        <v>249</v>
      </c>
      <c r="G3358" s="29" t="s">
        <v>2105</v>
      </c>
      <c r="H3358" s="29" t="s">
        <v>1960</v>
      </c>
      <c r="I3358" s="31"/>
      <c r="J3358" s="28"/>
    </row>
    <row r="3359" spans="6:10" ht="15.75" x14ac:dyDescent="0.25">
      <c r="F3359" t="s">
        <v>249</v>
      </c>
      <c r="G3359" s="29" t="s">
        <v>2105</v>
      </c>
      <c r="H3359" s="29" t="s">
        <v>2028</v>
      </c>
      <c r="I3359" s="31"/>
      <c r="J3359" s="28"/>
    </row>
    <row r="3360" spans="6:10" ht="15.75" x14ac:dyDescent="0.25">
      <c r="F3360" t="s">
        <v>249</v>
      </c>
      <c r="G3360" s="29" t="s">
        <v>2105</v>
      </c>
      <c r="H3360" s="29" t="s">
        <v>1963</v>
      </c>
      <c r="I3360" s="31"/>
      <c r="J3360" s="28"/>
    </row>
    <row r="3361" spans="6:10" ht="15.75" x14ac:dyDescent="0.25">
      <c r="F3361" t="s">
        <v>249</v>
      </c>
      <c r="G3361" s="29" t="s">
        <v>2105</v>
      </c>
      <c r="H3361" s="29" t="s">
        <v>1965</v>
      </c>
      <c r="I3361" s="31"/>
      <c r="J3361" s="28"/>
    </row>
    <row r="3362" spans="6:10" ht="15.75" x14ac:dyDescent="0.25">
      <c r="F3362" t="s">
        <v>249</v>
      </c>
      <c r="G3362" s="29" t="s">
        <v>2105</v>
      </c>
      <c r="H3362" s="29" t="s">
        <v>1971</v>
      </c>
      <c r="I3362" s="31"/>
      <c r="J3362" s="28"/>
    </row>
    <row r="3363" spans="6:10" ht="15.75" x14ac:dyDescent="0.25">
      <c r="F3363" t="s">
        <v>249</v>
      </c>
      <c r="G3363" s="29" t="s">
        <v>2105</v>
      </c>
      <c r="H3363" s="29" t="s">
        <v>1975</v>
      </c>
      <c r="I3363" s="31"/>
      <c r="J3363" s="28"/>
    </row>
    <row r="3364" spans="6:10" ht="15.75" x14ac:dyDescent="0.25">
      <c r="F3364" t="s">
        <v>249</v>
      </c>
      <c r="G3364" s="29" t="s">
        <v>2105</v>
      </c>
      <c r="H3364" s="29" t="s">
        <v>2113</v>
      </c>
      <c r="I3364" s="31"/>
      <c r="J3364" s="28"/>
    </row>
    <row r="3365" spans="6:10" ht="15.75" x14ac:dyDescent="0.25">
      <c r="F3365" t="s">
        <v>249</v>
      </c>
      <c r="G3365" s="29" t="s">
        <v>2105</v>
      </c>
      <c r="H3365" s="29" t="s">
        <v>1980</v>
      </c>
      <c r="I3365" s="31"/>
      <c r="J3365" s="28"/>
    </row>
    <row r="3366" spans="6:10" ht="15.75" x14ac:dyDescent="0.25">
      <c r="F3366" t="s">
        <v>249</v>
      </c>
      <c r="G3366" s="29" t="s">
        <v>2105</v>
      </c>
      <c r="H3366" s="29" t="s">
        <v>1982</v>
      </c>
      <c r="I3366" s="31"/>
      <c r="J3366" s="28"/>
    </row>
    <row r="3367" spans="6:10" ht="15.75" x14ac:dyDescent="0.25">
      <c r="F3367" t="s">
        <v>249</v>
      </c>
      <c r="G3367" s="29" t="s">
        <v>2105</v>
      </c>
      <c r="H3367" s="29" t="s">
        <v>1987</v>
      </c>
      <c r="I3367" s="31"/>
      <c r="J3367" s="28"/>
    </row>
    <row r="3368" spans="6:10" ht="15.75" x14ac:dyDescent="0.25">
      <c r="F3368" t="s">
        <v>249</v>
      </c>
      <c r="G3368" s="29" t="s">
        <v>2105</v>
      </c>
      <c r="H3368" s="29" t="s">
        <v>1990</v>
      </c>
      <c r="I3368" s="31"/>
      <c r="J3368" s="28"/>
    </row>
    <row r="3369" spans="6:10" ht="15.75" x14ac:dyDescent="0.25">
      <c r="F3369" t="s">
        <v>249</v>
      </c>
      <c r="G3369" s="29" t="s">
        <v>2105</v>
      </c>
      <c r="H3369" s="29" t="s">
        <v>2115</v>
      </c>
      <c r="I3369" s="31"/>
      <c r="J3369" s="28"/>
    </row>
    <row r="3370" spans="6:10" ht="15.75" x14ac:dyDescent="0.25">
      <c r="F3370" t="s">
        <v>249</v>
      </c>
      <c r="G3370" s="29" t="s">
        <v>2105</v>
      </c>
      <c r="H3370" s="29" t="s">
        <v>1992</v>
      </c>
      <c r="I3370" s="31"/>
      <c r="J3370" s="28"/>
    </row>
    <row r="3371" spans="6:10" ht="15.75" x14ac:dyDescent="0.25">
      <c r="F3371" t="s">
        <v>249</v>
      </c>
      <c r="G3371" s="29" t="s">
        <v>2105</v>
      </c>
      <c r="H3371" s="29" t="s">
        <v>1997</v>
      </c>
      <c r="I3371" s="31"/>
      <c r="J3371" s="28"/>
    </row>
    <row r="3372" spans="6:10" ht="15.75" x14ac:dyDescent="0.25">
      <c r="F3372" t="s">
        <v>249</v>
      </c>
      <c r="G3372" s="29" t="s">
        <v>2105</v>
      </c>
      <c r="H3372" s="29" t="s">
        <v>2000</v>
      </c>
      <c r="I3372" s="31"/>
      <c r="J3372" s="28"/>
    </row>
    <row r="3373" spans="6:10" ht="15.75" x14ac:dyDescent="0.25">
      <c r="F3373" t="s">
        <v>249</v>
      </c>
      <c r="G3373" s="29" t="s">
        <v>2105</v>
      </c>
      <c r="H3373" s="29" t="s">
        <v>2002</v>
      </c>
      <c r="I3373" s="31"/>
      <c r="J3373" s="28"/>
    </row>
    <row r="3374" spans="6:10" ht="15.75" x14ac:dyDescent="0.25">
      <c r="F3374" t="s">
        <v>249</v>
      </c>
      <c r="G3374" s="29" t="s">
        <v>2105</v>
      </c>
      <c r="H3374" s="29" t="s">
        <v>2004</v>
      </c>
      <c r="I3374" s="31"/>
      <c r="J3374" s="28"/>
    </row>
    <row r="3375" spans="6:10" ht="15.75" x14ac:dyDescent="0.25">
      <c r="F3375" t="s">
        <v>249</v>
      </c>
      <c r="G3375" s="29" t="s">
        <v>2105</v>
      </c>
      <c r="H3375" s="29" t="s">
        <v>2006</v>
      </c>
      <c r="I3375" s="31"/>
      <c r="J3375" s="28"/>
    </row>
    <row r="3376" spans="6:10" ht="15.75" x14ac:dyDescent="0.25">
      <c r="F3376" t="s">
        <v>249</v>
      </c>
      <c r="G3376" s="29" t="s">
        <v>2105</v>
      </c>
      <c r="H3376" s="29" t="s">
        <v>2133</v>
      </c>
      <c r="I3376" s="31"/>
      <c r="J3376" s="28"/>
    </row>
    <row r="3377" spans="6:10" ht="15.75" x14ac:dyDescent="0.25">
      <c r="F3377" t="s">
        <v>249</v>
      </c>
      <c r="G3377" s="29" t="s">
        <v>2105</v>
      </c>
      <c r="H3377" s="29" t="s">
        <v>2137</v>
      </c>
      <c r="I3377" s="31"/>
      <c r="J3377" s="28"/>
    </row>
    <row r="3378" spans="6:10" ht="15.75" x14ac:dyDescent="0.25">
      <c r="F3378" t="s">
        <v>249</v>
      </c>
      <c r="G3378" s="29" t="s">
        <v>2105</v>
      </c>
      <c r="H3378" s="29" t="s">
        <v>2015</v>
      </c>
      <c r="I3378" s="31"/>
      <c r="J3378" s="28"/>
    </row>
    <row r="3379" spans="6:10" ht="15.75" x14ac:dyDescent="0.25">
      <c r="F3379" t="s">
        <v>249</v>
      </c>
      <c r="G3379" s="29" t="s">
        <v>2105</v>
      </c>
      <c r="H3379" s="29" t="s">
        <v>2017</v>
      </c>
      <c r="I3379" s="31"/>
      <c r="J3379" s="28"/>
    </row>
    <row r="3380" spans="6:10" ht="15.75" x14ac:dyDescent="0.25">
      <c r="F3380" t="s">
        <v>249</v>
      </c>
      <c r="G3380" s="29" t="s">
        <v>2105</v>
      </c>
      <c r="H3380" s="29" t="s">
        <v>2019</v>
      </c>
      <c r="I3380" s="31"/>
      <c r="J3380" s="28"/>
    </row>
    <row r="3381" spans="6:10" ht="15.75" x14ac:dyDescent="0.25">
      <c r="F3381" t="s">
        <v>249</v>
      </c>
      <c r="G3381" s="29" t="s">
        <v>2105</v>
      </c>
      <c r="H3381" s="29" t="s">
        <v>2021</v>
      </c>
      <c r="I3381" s="31"/>
      <c r="J3381" s="28"/>
    </row>
    <row r="3382" spans="6:10" ht="15.75" x14ac:dyDescent="0.25">
      <c r="F3382" t="s">
        <v>249</v>
      </c>
      <c r="G3382" s="29" t="s">
        <v>2105</v>
      </c>
      <c r="H3382" s="29" t="s">
        <v>2030</v>
      </c>
      <c r="I3382" s="31"/>
      <c r="J3382" s="28"/>
    </row>
    <row r="3383" spans="6:10" ht="15.75" x14ac:dyDescent="0.25">
      <c r="F3383" t="s">
        <v>249</v>
      </c>
      <c r="G3383" s="29" t="s">
        <v>2105</v>
      </c>
      <c r="H3383" s="29" t="s">
        <v>2032</v>
      </c>
      <c r="I3383" s="31"/>
      <c r="J3383" s="28"/>
    </row>
    <row r="3384" spans="6:10" ht="15.75" x14ac:dyDescent="0.25">
      <c r="F3384" t="s">
        <v>249</v>
      </c>
      <c r="G3384" s="29" t="s">
        <v>2105</v>
      </c>
      <c r="H3384" s="29" t="s">
        <v>2034</v>
      </c>
      <c r="I3384" s="31"/>
      <c r="J3384" s="28"/>
    </row>
    <row r="3385" spans="6:10" ht="15.75" x14ac:dyDescent="0.25">
      <c r="F3385" t="s">
        <v>249</v>
      </c>
      <c r="G3385" s="29" t="s">
        <v>2105</v>
      </c>
      <c r="H3385" s="29" t="s">
        <v>2036</v>
      </c>
      <c r="I3385" s="31"/>
      <c r="J3385" s="28"/>
    </row>
    <row r="3386" spans="6:10" ht="15.75" x14ac:dyDescent="0.25">
      <c r="F3386" t="s">
        <v>249</v>
      </c>
      <c r="G3386" s="29" t="s">
        <v>2105</v>
      </c>
      <c r="H3386" s="29" t="s">
        <v>2038</v>
      </c>
      <c r="I3386" s="31"/>
      <c r="J3386" s="28"/>
    </row>
    <row r="3387" spans="6:10" ht="15.75" x14ac:dyDescent="0.25">
      <c r="F3387" t="s">
        <v>249</v>
      </c>
      <c r="G3387" s="29" t="s">
        <v>2105</v>
      </c>
      <c r="H3387" s="29" t="s">
        <v>2040</v>
      </c>
      <c r="I3387" s="31"/>
      <c r="J3387" s="28"/>
    </row>
    <row r="3388" spans="6:10" ht="15.75" x14ac:dyDescent="0.25">
      <c r="F3388" t="s">
        <v>249</v>
      </c>
      <c r="G3388" s="29" t="s">
        <v>2105</v>
      </c>
      <c r="H3388" s="29" t="s">
        <v>2043</v>
      </c>
      <c r="I3388" s="31"/>
      <c r="J3388" s="28"/>
    </row>
    <row r="3389" spans="6:10" ht="15.75" x14ac:dyDescent="0.25">
      <c r="F3389" t="s">
        <v>249</v>
      </c>
      <c r="G3389" s="29" t="s">
        <v>2105</v>
      </c>
      <c r="H3389" s="29" t="s">
        <v>2059</v>
      </c>
      <c r="I3389" s="31"/>
      <c r="J3389" s="28"/>
    </row>
    <row r="3390" spans="6:10" ht="15.75" x14ac:dyDescent="0.25">
      <c r="F3390" t="s">
        <v>249</v>
      </c>
      <c r="G3390" s="29" t="s">
        <v>2105</v>
      </c>
      <c r="H3390" s="29" t="s">
        <v>2061</v>
      </c>
      <c r="I3390" s="31"/>
      <c r="J3390" s="28"/>
    </row>
    <row r="3391" spans="6:10" ht="15.75" x14ac:dyDescent="0.25">
      <c r="F3391" t="s">
        <v>249</v>
      </c>
      <c r="G3391" s="29" t="s">
        <v>2105</v>
      </c>
      <c r="H3391" s="29" t="s">
        <v>2063</v>
      </c>
      <c r="I3391" s="31"/>
      <c r="J3391" s="28"/>
    </row>
    <row r="3392" spans="6:10" ht="15.75" x14ac:dyDescent="0.25">
      <c r="F3392" t="s">
        <v>249</v>
      </c>
      <c r="G3392" s="29" t="s">
        <v>2105</v>
      </c>
      <c r="H3392" s="29" t="s">
        <v>2067</v>
      </c>
      <c r="I3392" s="31"/>
      <c r="J3392" s="28"/>
    </row>
    <row r="3393" spans="6:10" ht="15.75" x14ac:dyDescent="0.25">
      <c r="F3393" t="s">
        <v>249</v>
      </c>
      <c r="G3393" s="29" t="s">
        <v>2105</v>
      </c>
      <c r="H3393" s="29" t="s">
        <v>2069</v>
      </c>
      <c r="I3393" s="31"/>
      <c r="J3393" s="28"/>
    </row>
    <row r="3394" spans="6:10" ht="15.75" x14ac:dyDescent="0.25">
      <c r="F3394" t="s">
        <v>249</v>
      </c>
      <c r="G3394" s="29" t="s">
        <v>2105</v>
      </c>
      <c r="H3394" s="29" t="s">
        <v>2071</v>
      </c>
      <c r="I3394" s="31"/>
      <c r="J3394" s="28"/>
    </row>
    <row r="3395" spans="6:10" ht="15.75" x14ac:dyDescent="0.25">
      <c r="F3395" t="s">
        <v>249</v>
      </c>
      <c r="G3395" s="29" t="s">
        <v>2105</v>
      </c>
      <c r="H3395" s="29" t="s">
        <v>2073</v>
      </c>
      <c r="I3395" s="31"/>
      <c r="J3395" s="28"/>
    </row>
    <row r="3396" spans="6:10" ht="15.75" x14ac:dyDescent="0.25">
      <c r="F3396" t="s">
        <v>249</v>
      </c>
      <c r="G3396" s="29" t="s">
        <v>2105</v>
      </c>
      <c r="H3396" s="29" t="s">
        <v>2075</v>
      </c>
      <c r="I3396" s="31"/>
      <c r="J3396" s="28"/>
    </row>
    <row r="3397" spans="6:10" ht="15.75" x14ac:dyDescent="0.25">
      <c r="F3397" t="s">
        <v>249</v>
      </c>
      <c r="G3397" s="29" t="s">
        <v>2105</v>
      </c>
      <c r="H3397" s="29" t="s">
        <v>2077</v>
      </c>
      <c r="I3397" s="31"/>
      <c r="J3397" s="28"/>
    </row>
    <row r="3398" spans="6:10" ht="15.75" x14ac:dyDescent="0.25">
      <c r="F3398" t="s">
        <v>249</v>
      </c>
      <c r="G3398" s="29" t="s">
        <v>2105</v>
      </c>
      <c r="H3398" s="29" t="s">
        <v>2079</v>
      </c>
      <c r="I3398" s="31"/>
      <c r="J3398" s="28"/>
    </row>
    <row r="3399" spans="6:10" ht="15.75" x14ac:dyDescent="0.25">
      <c r="F3399" t="s">
        <v>249</v>
      </c>
      <c r="G3399" s="29" t="s">
        <v>2105</v>
      </c>
      <c r="H3399" s="29" t="s">
        <v>2082</v>
      </c>
      <c r="I3399" s="31"/>
      <c r="J3399" s="28"/>
    </row>
    <row r="3400" spans="6:10" ht="15.75" x14ac:dyDescent="0.25">
      <c r="F3400" t="s">
        <v>249</v>
      </c>
      <c r="G3400" s="29" t="s">
        <v>2105</v>
      </c>
      <c r="H3400" s="29" t="s">
        <v>2084</v>
      </c>
      <c r="I3400" s="31"/>
      <c r="J3400" s="28"/>
    </row>
    <row r="3401" spans="6:10" ht="15.75" x14ac:dyDescent="0.25">
      <c r="F3401" t="s">
        <v>249</v>
      </c>
      <c r="G3401" s="29" t="s">
        <v>2105</v>
      </c>
      <c r="H3401" s="29" t="s">
        <v>2089</v>
      </c>
      <c r="I3401" s="31"/>
      <c r="J3401" s="28"/>
    </row>
    <row r="3402" spans="6:10" ht="15.75" x14ac:dyDescent="0.25">
      <c r="F3402" t="s">
        <v>249</v>
      </c>
      <c r="G3402" s="29" t="s">
        <v>2105</v>
      </c>
      <c r="H3402" s="29" t="s">
        <v>2119</v>
      </c>
      <c r="I3402" s="31"/>
      <c r="J3402" s="28"/>
    </row>
    <row r="3403" spans="6:10" ht="15.75" x14ac:dyDescent="0.25">
      <c r="F3403" t="s">
        <v>249</v>
      </c>
      <c r="G3403" s="29" t="s">
        <v>2105</v>
      </c>
      <c r="H3403" s="29" t="s">
        <v>2122</v>
      </c>
      <c r="I3403" s="31"/>
      <c r="J3403" s="28"/>
    </row>
    <row r="3404" spans="6:10" ht="15.75" x14ac:dyDescent="0.25">
      <c r="F3404" t="s">
        <v>249</v>
      </c>
      <c r="G3404" s="29" t="s">
        <v>2105</v>
      </c>
      <c r="H3404" s="29" t="s">
        <v>2124</v>
      </c>
      <c r="I3404" s="31"/>
      <c r="J3404" s="28"/>
    </row>
    <row r="3405" spans="6:10" ht="15.75" x14ac:dyDescent="0.25">
      <c r="F3405" t="s">
        <v>249</v>
      </c>
      <c r="G3405" s="29" t="s">
        <v>2105</v>
      </c>
      <c r="H3405" s="29" t="s">
        <v>2129</v>
      </c>
      <c r="I3405" s="31"/>
      <c r="J3405" s="28"/>
    </row>
    <row r="3406" spans="6:10" ht="15.75" x14ac:dyDescent="0.25">
      <c r="F3406" t="s">
        <v>249</v>
      </c>
      <c r="G3406" s="29" t="s">
        <v>2105</v>
      </c>
      <c r="H3406" s="29" t="s">
        <v>2135</v>
      </c>
      <c r="I3406" s="31"/>
      <c r="J3406" s="28"/>
    </row>
    <row r="3407" spans="6:10" ht="15.75" x14ac:dyDescent="0.25">
      <c r="F3407" t="s">
        <v>249</v>
      </c>
      <c r="G3407" s="29" t="s">
        <v>2105</v>
      </c>
      <c r="H3407" s="29" t="s">
        <v>2140</v>
      </c>
      <c r="I3407" s="31"/>
      <c r="J3407" s="28"/>
    </row>
    <row r="3408" spans="6:10" ht="15.75" x14ac:dyDescent="0.25">
      <c r="F3408" t="s">
        <v>249</v>
      </c>
      <c r="G3408" s="29" t="s">
        <v>2106</v>
      </c>
      <c r="H3408" s="29" t="s">
        <v>43</v>
      </c>
      <c r="I3408" s="31"/>
      <c r="J3408" s="28"/>
    </row>
    <row r="3409" spans="6:10" ht="15.75" x14ac:dyDescent="0.25">
      <c r="F3409" t="s">
        <v>249</v>
      </c>
      <c r="G3409" s="29" t="s">
        <v>2106</v>
      </c>
      <c r="H3409" s="29" t="s">
        <v>1953</v>
      </c>
      <c r="I3409" s="31"/>
      <c r="J3409" s="28"/>
    </row>
    <row r="3410" spans="6:10" ht="15.75" x14ac:dyDescent="0.25">
      <c r="F3410" t="s">
        <v>249</v>
      </c>
      <c r="G3410" s="29" t="s">
        <v>2106</v>
      </c>
      <c r="H3410" s="29" t="s">
        <v>1726</v>
      </c>
      <c r="I3410" s="31"/>
      <c r="J3410" s="28"/>
    </row>
    <row r="3411" spans="6:10" ht="15.75" x14ac:dyDescent="0.25">
      <c r="F3411" t="s">
        <v>249</v>
      </c>
      <c r="G3411" s="29" t="s">
        <v>2106</v>
      </c>
      <c r="H3411" s="29" t="s">
        <v>1723</v>
      </c>
      <c r="I3411" s="31"/>
      <c r="J3411" s="28"/>
    </row>
    <row r="3412" spans="6:10" ht="15.75" x14ac:dyDescent="0.25">
      <c r="F3412" t="s">
        <v>249</v>
      </c>
      <c r="G3412" s="29" t="s">
        <v>2106</v>
      </c>
      <c r="H3412" s="29" t="s">
        <v>2087</v>
      </c>
      <c r="I3412" s="31"/>
      <c r="J3412" s="28"/>
    </row>
    <row r="3413" spans="6:10" ht="15.75" x14ac:dyDescent="0.25">
      <c r="F3413" t="s">
        <v>249</v>
      </c>
      <c r="G3413" s="29" t="s">
        <v>2106</v>
      </c>
      <c r="H3413" s="29" t="s">
        <v>1830</v>
      </c>
      <c r="I3413" s="31"/>
      <c r="J3413" s="28"/>
    </row>
    <row r="3414" spans="6:10" ht="15.75" x14ac:dyDescent="0.25">
      <c r="F3414" t="s">
        <v>249</v>
      </c>
      <c r="G3414" s="29" t="s">
        <v>2106</v>
      </c>
      <c r="H3414" s="29" t="s">
        <v>1754</v>
      </c>
      <c r="I3414" s="31"/>
      <c r="J3414" s="28"/>
    </row>
    <row r="3415" spans="6:10" ht="15.75" x14ac:dyDescent="0.25">
      <c r="F3415" t="s">
        <v>249</v>
      </c>
      <c r="G3415" s="29" t="s">
        <v>2106</v>
      </c>
      <c r="H3415" s="29" t="s">
        <v>1901</v>
      </c>
      <c r="I3415" s="31"/>
      <c r="J3415" s="28"/>
    </row>
    <row r="3416" spans="6:10" ht="15.75" x14ac:dyDescent="0.25">
      <c r="F3416" t="s">
        <v>249</v>
      </c>
      <c r="G3416" s="29" t="s">
        <v>2106</v>
      </c>
      <c r="H3416" s="29" t="s">
        <v>2085</v>
      </c>
      <c r="I3416" s="31"/>
      <c r="J3416" s="28"/>
    </row>
    <row r="3417" spans="6:10" ht="15.75" x14ac:dyDescent="0.25">
      <c r="F3417" t="s">
        <v>249</v>
      </c>
      <c r="G3417" s="29" t="s">
        <v>2106</v>
      </c>
      <c r="H3417" s="29" t="s">
        <v>1951</v>
      </c>
      <c r="I3417" s="31"/>
      <c r="J3417" s="28"/>
    </row>
    <row r="3418" spans="6:10" ht="15.75" x14ac:dyDescent="0.25">
      <c r="F3418" t="s">
        <v>249</v>
      </c>
      <c r="G3418" s="29" t="s">
        <v>2106</v>
      </c>
      <c r="H3418" s="29" t="s">
        <v>2056</v>
      </c>
      <c r="I3418" s="31"/>
      <c r="J3418" s="28"/>
    </row>
    <row r="3419" spans="6:10" ht="15.75" x14ac:dyDescent="0.25">
      <c r="F3419" t="s">
        <v>249</v>
      </c>
      <c r="G3419" s="29" t="s">
        <v>2106</v>
      </c>
      <c r="H3419" s="29" t="s">
        <v>2131</v>
      </c>
      <c r="I3419" s="31"/>
      <c r="J3419" s="28"/>
    </row>
    <row r="3420" spans="6:10" ht="15.75" x14ac:dyDescent="0.25">
      <c r="F3420" t="s">
        <v>249</v>
      </c>
      <c r="G3420" s="29" t="s">
        <v>2106</v>
      </c>
      <c r="H3420" s="29" t="s">
        <v>2065</v>
      </c>
      <c r="I3420" s="31"/>
      <c r="J3420" s="28"/>
    </row>
    <row r="3421" spans="6:10" ht="15.75" x14ac:dyDescent="0.25">
      <c r="F3421" t="s">
        <v>249</v>
      </c>
      <c r="G3421" s="29" t="s">
        <v>2106</v>
      </c>
      <c r="H3421" s="29" t="s">
        <v>2090</v>
      </c>
      <c r="I3421" s="31"/>
      <c r="J3421" s="28"/>
    </row>
    <row r="3422" spans="6:10" ht="15.75" x14ac:dyDescent="0.25">
      <c r="F3422" t="s">
        <v>249</v>
      </c>
      <c r="G3422" s="29" t="s">
        <v>2106</v>
      </c>
      <c r="H3422" s="29" t="s">
        <v>1960</v>
      </c>
      <c r="I3422" s="31"/>
      <c r="J3422" s="28"/>
    </row>
    <row r="3423" spans="6:10" ht="15.75" x14ac:dyDescent="0.25">
      <c r="F3423" t="s">
        <v>249</v>
      </c>
      <c r="G3423" s="29" t="s">
        <v>2106</v>
      </c>
      <c r="H3423" s="29" t="s">
        <v>2028</v>
      </c>
      <c r="I3423" s="31"/>
      <c r="J3423" s="28"/>
    </row>
    <row r="3424" spans="6:10" ht="15.75" x14ac:dyDescent="0.25">
      <c r="F3424" t="s">
        <v>249</v>
      </c>
      <c r="G3424" s="29" t="s">
        <v>2106</v>
      </c>
      <c r="H3424" s="29" t="s">
        <v>1963</v>
      </c>
      <c r="I3424" s="31"/>
      <c r="J3424" s="28"/>
    </row>
    <row r="3425" spans="6:10" ht="15.75" x14ac:dyDescent="0.25">
      <c r="F3425" t="s">
        <v>249</v>
      </c>
      <c r="G3425" s="29" t="s">
        <v>2106</v>
      </c>
      <c r="H3425" s="29" t="s">
        <v>1965</v>
      </c>
      <c r="I3425" s="31"/>
      <c r="J3425" s="28"/>
    </row>
    <row r="3426" spans="6:10" ht="15.75" x14ac:dyDescent="0.25">
      <c r="F3426" t="s">
        <v>249</v>
      </c>
      <c r="G3426" s="29" t="s">
        <v>2106</v>
      </c>
      <c r="H3426" s="29" t="s">
        <v>1971</v>
      </c>
      <c r="I3426" s="31"/>
      <c r="J3426" s="28"/>
    </row>
    <row r="3427" spans="6:10" ht="15.75" x14ac:dyDescent="0.25">
      <c r="F3427" t="s">
        <v>249</v>
      </c>
      <c r="G3427" s="29" t="s">
        <v>2106</v>
      </c>
      <c r="H3427" s="29" t="s">
        <v>1975</v>
      </c>
      <c r="I3427" s="31"/>
      <c r="J3427" s="28"/>
    </row>
    <row r="3428" spans="6:10" ht="15.75" x14ac:dyDescent="0.25">
      <c r="F3428" t="s">
        <v>249</v>
      </c>
      <c r="G3428" s="29" t="s">
        <v>2106</v>
      </c>
      <c r="H3428" s="29" t="s">
        <v>2113</v>
      </c>
      <c r="I3428" s="31"/>
      <c r="J3428" s="28"/>
    </row>
    <row r="3429" spans="6:10" ht="15.75" x14ac:dyDescent="0.25">
      <c r="F3429" t="s">
        <v>249</v>
      </c>
      <c r="G3429" s="29" t="s">
        <v>2106</v>
      </c>
      <c r="H3429" s="29" t="s">
        <v>1980</v>
      </c>
      <c r="I3429" s="31"/>
      <c r="J3429" s="28"/>
    </row>
    <row r="3430" spans="6:10" ht="15.75" x14ac:dyDescent="0.25">
      <c r="F3430" t="s">
        <v>249</v>
      </c>
      <c r="G3430" s="29" t="s">
        <v>2106</v>
      </c>
      <c r="H3430" s="29" t="s">
        <v>1982</v>
      </c>
      <c r="I3430" s="31"/>
      <c r="J3430" s="28"/>
    </row>
    <row r="3431" spans="6:10" ht="15.75" x14ac:dyDescent="0.25">
      <c r="F3431" t="s">
        <v>249</v>
      </c>
      <c r="G3431" s="29" t="s">
        <v>2106</v>
      </c>
      <c r="H3431" s="29" t="s">
        <v>1987</v>
      </c>
      <c r="I3431" s="31"/>
      <c r="J3431" s="28"/>
    </row>
    <row r="3432" spans="6:10" ht="15.75" x14ac:dyDescent="0.25">
      <c r="F3432" t="s">
        <v>249</v>
      </c>
      <c r="G3432" s="29" t="s">
        <v>2106</v>
      </c>
      <c r="H3432" s="29" t="s">
        <v>1990</v>
      </c>
      <c r="I3432" s="31"/>
      <c r="J3432" s="28"/>
    </row>
    <row r="3433" spans="6:10" ht="15.75" x14ac:dyDescent="0.25">
      <c r="F3433" t="s">
        <v>249</v>
      </c>
      <c r="G3433" s="29" t="s">
        <v>2106</v>
      </c>
      <c r="H3433" s="29" t="s">
        <v>2115</v>
      </c>
      <c r="I3433" s="31"/>
      <c r="J3433" s="28"/>
    </row>
    <row r="3434" spans="6:10" ht="15.75" x14ac:dyDescent="0.25">
      <c r="F3434" t="s">
        <v>249</v>
      </c>
      <c r="G3434" s="29" t="s">
        <v>2106</v>
      </c>
      <c r="H3434" s="29" t="s">
        <v>1992</v>
      </c>
      <c r="I3434" s="31"/>
      <c r="J3434" s="28"/>
    </row>
    <row r="3435" spans="6:10" ht="15.75" x14ac:dyDescent="0.25">
      <c r="F3435" t="s">
        <v>249</v>
      </c>
      <c r="G3435" s="29" t="s">
        <v>2106</v>
      </c>
      <c r="H3435" s="29" t="s">
        <v>1997</v>
      </c>
      <c r="I3435" s="31"/>
      <c r="J3435" s="28"/>
    </row>
    <row r="3436" spans="6:10" ht="15.75" x14ac:dyDescent="0.25">
      <c r="F3436" t="s">
        <v>249</v>
      </c>
      <c r="G3436" s="29" t="s">
        <v>2106</v>
      </c>
      <c r="H3436" s="29" t="s">
        <v>2000</v>
      </c>
      <c r="I3436" s="31"/>
      <c r="J3436" s="28"/>
    </row>
    <row r="3437" spans="6:10" ht="15.75" x14ac:dyDescent="0.25">
      <c r="F3437" t="s">
        <v>249</v>
      </c>
      <c r="G3437" s="29" t="s">
        <v>2106</v>
      </c>
      <c r="H3437" s="29" t="s">
        <v>2002</v>
      </c>
      <c r="I3437" s="31"/>
      <c r="J3437" s="28"/>
    </row>
    <row r="3438" spans="6:10" ht="15.75" x14ac:dyDescent="0.25">
      <c r="F3438" t="s">
        <v>249</v>
      </c>
      <c r="G3438" s="29" t="s">
        <v>2106</v>
      </c>
      <c r="H3438" s="29" t="s">
        <v>2004</v>
      </c>
      <c r="I3438" s="31"/>
      <c r="J3438" s="28"/>
    </row>
    <row r="3439" spans="6:10" ht="15.75" x14ac:dyDescent="0.25">
      <c r="F3439" t="s">
        <v>249</v>
      </c>
      <c r="G3439" s="29" t="s">
        <v>2106</v>
      </c>
      <c r="H3439" s="29" t="s">
        <v>2006</v>
      </c>
      <c r="I3439" s="31"/>
      <c r="J3439" s="28"/>
    </row>
    <row r="3440" spans="6:10" ht="15.75" x14ac:dyDescent="0.25">
      <c r="F3440" t="s">
        <v>249</v>
      </c>
      <c r="G3440" s="29" t="s">
        <v>2106</v>
      </c>
      <c r="H3440" s="29" t="s">
        <v>2133</v>
      </c>
      <c r="I3440" s="31"/>
      <c r="J3440" s="28"/>
    </row>
    <row r="3441" spans="6:10" ht="15.75" x14ac:dyDescent="0.25">
      <c r="F3441" t="s">
        <v>249</v>
      </c>
      <c r="G3441" s="29" t="s">
        <v>2106</v>
      </c>
      <c r="H3441" s="29" t="s">
        <v>2137</v>
      </c>
      <c r="I3441" s="31"/>
      <c r="J3441" s="28"/>
    </row>
    <row r="3442" spans="6:10" ht="15.75" x14ac:dyDescent="0.25">
      <c r="F3442" t="s">
        <v>249</v>
      </c>
      <c r="G3442" s="29" t="s">
        <v>2106</v>
      </c>
      <c r="H3442" s="29" t="s">
        <v>2015</v>
      </c>
      <c r="I3442" s="31"/>
      <c r="J3442" s="28"/>
    </row>
    <row r="3443" spans="6:10" ht="15.75" x14ac:dyDescent="0.25">
      <c r="F3443" t="s">
        <v>249</v>
      </c>
      <c r="G3443" s="29" t="s">
        <v>2106</v>
      </c>
      <c r="H3443" s="29" t="s">
        <v>2017</v>
      </c>
      <c r="I3443" s="31"/>
      <c r="J3443" s="28"/>
    </row>
    <row r="3444" spans="6:10" ht="15.75" x14ac:dyDescent="0.25">
      <c r="F3444" t="s">
        <v>249</v>
      </c>
      <c r="G3444" s="29" t="s">
        <v>2106</v>
      </c>
      <c r="H3444" s="29" t="s">
        <v>2019</v>
      </c>
      <c r="I3444" s="31"/>
      <c r="J3444" s="28"/>
    </row>
    <row r="3445" spans="6:10" ht="15.75" x14ac:dyDescent="0.25">
      <c r="F3445" t="s">
        <v>249</v>
      </c>
      <c r="G3445" s="29" t="s">
        <v>2106</v>
      </c>
      <c r="H3445" s="29" t="s">
        <v>2021</v>
      </c>
      <c r="I3445" s="31"/>
      <c r="J3445" s="28"/>
    </row>
    <row r="3446" spans="6:10" ht="15.75" x14ac:dyDescent="0.25">
      <c r="F3446" t="s">
        <v>249</v>
      </c>
      <c r="G3446" s="29" t="s">
        <v>2106</v>
      </c>
      <c r="H3446" s="29" t="s">
        <v>2030</v>
      </c>
      <c r="I3446" s="31"/>
      <c r="J3446" s="28"/>
    </row>
    <row r="3447" spans="6:10" ht="15.75" x14ac:dyDescent="0.25">
      <c r="F3447" t="s">
        <v>249</v>
      </c>
      <c r="G3447" s="29" t="s">
        <v>2106</v>
      </c>
      <c r="H3447" s="29" t="s">
        <v>2032</v>
      </c>
      <c r="I3447" s="31"/>
      <c r="J3447" s="28"/>
    </row>
    <row r="3448" spans="6:10" ht="15.75" x14ac:dyDescent="0.25">
      <c r="F3448" t="s">
        <v>249</v>
      </c>
      <c r="G3448" s="29" t="s">
        <v>2106</v>
      </c>
      <c r="H3448" s="29" t="s">
        <v>2034</v>
      </c>
      <c r="I3448" s="31"/>
      <c r="J3448" s="28"/>
    </row>
    <row r="3449" spans="6:10" ht="15.75" x14ac:dyDescent="0.25">
      <c r="F3449" t="s">
        <v>249</v>
      </c>
      <c r="G3449" s="29" t="s">
        <v>2106</v>
      </c>
      <c r="H3449" s="29" t="s">
        <v>2036</v>
      </c>
      <c r="I3449" s="31"/>
      <c r="J3449" s="28"/>
    </row>
    <row r="3450" spans="6:10" ht="15.75" x14ac:dyDescent="0.25">
      <c r="F3450" t="s">
        <v>249</v>
      </c>
      <c r="G3450" s="29" t="s">
        <v>2106</v>
      </c>
      <c r="H3450" s="29" t="s">
        <v>2038</v>
      </c>
      <c r="I3450" s="31"/>
      <c r="J3450" s="28"/>
    </row>
    <row r="3451" spans="6:10" ht="15.75" x14ac:dyDescent="0.25">
      <c r="F3451" t="s">
        <v>249</v>
      </c>
      <c r="G3451" s="29" t="s">
        <v>2106</v>
      </c>
      <c r="H3451" s="29" t="s">
        <v>2040</v>
      </c>
      <c r="I3451" s="31"/>
      <c r="J3451" s="28"/>
    </row>
    <row r="3452" spans="6:10" ht="15.75" x14ac:dyDescent="0.25">
      <c r="F3452" t="s">
        <v>249</v>
      </c>
      <c r="G3452" s="29" t="s">
        <v>2106</v>
      </c>
      <c r="H3452" s="29" t="s">
        <v>2043</v>
      </c>
      <c r="I3452" s="31"/>
      <c r="J3452" s="28"/>
    </row>
    <row r="3453" spans="6:10" ht="15.75" x14ac:dyDescent="0.25">
      <c r="F3453" t="s">
        <v>249</v>
      </c>
      <c r="G3453" s="29" t="s">
        <v>2106</v>
      </c>
      <c r="H3453" s="29" t="s">
        <v>2059</v>
      </c>
      <c r="I3453" s="31"/>
      <c r="J3453" s="28"/>
    </row>
    <row r="3454" spans="6:10" ht="15.75" x14ac:dyDescent="0.25">
      <c r="F3454" t="s">
        <v>249</v>
      </c>
      <c r="G3454" s="29" t="s">
        <v>2106</v>
      </c>
      <c r="H3454" s="29" t="s">
        <v>2061</v>
      </c>
      <c r="I3454" s="31"/>
      <c r="J3454" s="28"/>
    </row>
    <row r="3455" spans="6:10" ht="15.75" x14ac:dyDescent="0.25">
      <c r="F3455" t="s">
        <v>249</v>
      </c>
      <c r="G3455" s="29" t="s">
        <v>2106</v>
      </c>
      <c r="H3455" s="29" t="s">
        <v>2063</v>
      </c>
      <c r="I3455" s="31"/>
      <c r="J3455" s="28"/>
    </row>
    <row r="3456" spans="6:10" ht="15.75" x14ac:dyDescent="0.25">
      <c r="F3456" t="s">
        <v>249</v>
      </c>
      <c r="G3456" s="29" t="s">
        <v>2106</v>
      </c>
      <c r="H3456" s="29" t="s">
        <v>2067</v>
      </c>
      <c r="I3456" s="31"/>
      <c r="J3456" s="28"/>
    </row>
    <row r="3457" spans="6:10" ht="15.75" x14ac:dyDescent="0.25">
      <c r="F3457" t="s">
        <v>249</v>
      </c>
      <c r="G3457" s="29" t="s">
        <v>2106</v>
      </c>
      <c r="H3457" s="29" t="s">
        <v>2069</v>
      </c>
      <c r="I3457" s="31"/>
      <c r="J3457" s="28"/>
    </row>
    <row r="3458" spans="6:10" ht="15.75" x14ac:dyDescent="0.25">
      <c r="F3458" t="s">
        <v>249</v>
      </c>
      <c r="G3458" s="29" t="s">
        <v>2106</v>
      </c>
      <c r="H3458" s="29" t="s">
        <v>2071</v>
      </c>
      <c r="I3458" s="31"/>
      <c r="J3458" s="28"/>
    </row>
    <row r="3459" spans="6:10" ht="15.75" x14ac:dyDescent="0.25">
      <c r="F3459" t="s">
        <v>249</v>
      </c>
      <c r="G3459" s="29" t="s">
        <v>2106</v>
      </c>
      <c r="H3459" s="29" t="s">
        <v>2073</v>
      </c>
      <c r="I3459" s="31"/>
      <c r="J3459" s="28"/>
    </row>
    <row r="3460" spans="6:10" ht="15.75" x14ac:dyDescent="0.25">
      <c r="F3460" t="s">
        <v>249</v>
      </c>
      <c r="G3460" s="29" t="s">
        <v>2106</v>
      </c>
      <c r="H3460" s="29" t="s">
        <v>2075</v>
      </c>
      <c r="I3460" s="31"/>
      <c r="J3460" s="28"/>
    </row>
    <row r="3461" spans="6:10" ht="15.75" x14ac:dyDescent="0.25">
      <c r="F3461" t="s">
        <v>249</v>
      </c>
      <c r="G3461" s="29" t="s">
        <v>2106</v>
      </c>
      <c r="H3461" s="29" t="s">
        <v>2077</v>
      </c>
      <c r="I3461" s="31"/>
      <c r="J3461" s="28"/>
    </row>
    <row r="3462" spans="6:10" ht="15.75" x14ac:dyDescent="0.25">
      <c r="F3462" t="s">
        <v>249</v>
      </c>
      <c r="G3462" s="29" t="s">
        <v>2106</v>
      </c>
      <c r="H3462" s="29" t="s">
        <v>2079</v>
      </c>
      <c r="I3462" s="31"/>
      <c r="J3462" s="28"/>
    </row>
    <row r="3463" spans="6:10" ht="15.75" x14ac:dyDescent="0.25">
      <c r="F3463" t="s">
        <v>249</v>
      </c>
      <c r="G3463" s="29" t="s">
        <v>2106</v>
      </c>
      <c r="H3463" s="29" t="s">
        <v>2082</v>
      </c>
      <c r="I3463" s="31"/>
      <c r="J3463" s="28"/>
    </row>
    <row r="3464" spans="6:10" ht="15.75" x14ac:dyDescent="0.25">
      <c r="F3464" t="s">
        <v>249</v>
      </c>
      <c r="G3464" s="29" t="s">
        <v>2106</v>
      </c>
      <c r="H3464" s="29" t="s">
        <v>2084</v>
      </c>
      <c r="I3464" s="31"/>
      <c r="J3464" s="28"/>
    </row>
    <row r="3465" spans="6:10" ht="15.75" x14ac:dyDescent="0.25">
      <c r="F3465" t="s">
        <v>249</v>
      </c>
      <c r="G3465" s="29" t="s">
        <v>2106</v>
      </c>
      <c r="H3465" s="29" t="s">
        <v>2089</v>
      </c>
      <c r="I3465" s="31"/>
      <c r="J3465" s="28"/>
    </row>
    <row r="3466" spans="6:10" ht="15.75" x14ac:dyDescent="0.25">
      <c r="F3466" t="s">
        <v>249</v>
      </c>
      <c r="G3466" s="29" t="s">
        <v>2106</v>
      </c>
      <c r="H3466" s="29" t="s">
        <v>2119</v>
      </c>
      <c r="I3466" s="31"/>
      <c r="J3466" s="28"/>
    </row>
    <row r="3467" spans="6:10" ht="15.75" x14ac:dyDescent="0.25">
      <c r="F3467" t="s">
        <v>249</v>
      </c>
      <c r="G3467" s="29" t="s">
        <v>2106</v>
      </c>
      <c r="H3467" s="29" t="s">
        <v>2122</v>
      </c>
      <c r="I3467" s="31"/>
      <c r="J3467" s="28"/>
    </row>
    <row r="3468" spans="6:10" ht="15.75" x14ac:dyDescent="0.25">
      <c r="F3468" t="s">
        <v>249</v>
      </c>
      <c r="G3468" s="29" t="s">
        <v>2106</v>
      </c>
      <c r="H3468" s="29" t="s">
        <v>2124</v>
      </c>
      <c r="I3468" s="31"/>
      <c r="J3468" s="28"/>
    </row>
    <row r="3469" spans="6:10" ht="15.75" x14ac:dyDescent="0.25">
      <c r="F3469" t="s">
        <v>249</v>
      </c>
      <c r="G3469" s="29" t="s">
        <v>2106</v>
      </c>
      <c r="H3469" s="29" t="s">
        <v>2129</v>
      </c>
      <c r="I3469" s="31"/>
      <c r="J3469" s="28"/>
    </row>
    <row r="3470" spans="6:10" ht="15.75" x14ac:dyDescent="0.25">
      <c r="F3470" t="s">
        <v>249</v>
      </c>
      <c r="G3470" s="29" t="s">
        <v>2106</v>
      </c>
      <c r="H3470" s="29" t="s">
        <v>2135</v>
      </c>
      <c r="I3470" s="31"/>
      <c r="J3470" s="28"/>
    </row>
    <row r="3471" spans="6:10" ht="15.75" x14ac:dyDescent="0.25">
      <c r="F3471" t="s">
        <v>249</v>
      </c>
      <c r="G3471" s="29" t="s">
        <v>2106</v>
      </c>
      <c r="H3471" s="29" t="s">
        <v>2140</v>
      </c>
      <c r="I3471" s="31"/>
      <c r="J3471" s="28"/>
    </row>
    <row r="3472" spans="6:10" ht="15.75" x14ac:dyDescent="0.25">
      <c r="F3472" t="s">
        <v>249</v>
      </c>
      <c r="G3472" s="29" t="s">
        <v>2107</v>
      </c>
      <c r="H3472" s="29" t="s">
        <v>43</v>
      </c>
      <c r="I3472" s="31"/>
      <c r="J3472" s="28"/>
    </row>
    <row r="3473" spans="6:10" ht="15.75" x14ac:dyDescent="0.25">
      <c r="F3473" t="s">
        <v>249</v>
      </c>
      <c r="G3473" s="29" t="s">
        <v>2107</v>
      </c>
      <c r="H3473" s="29" t="s">
        <v>1953</v>
      </c>
      <c r="I3473" s="31"/>
      <c r="J3473" s="28"/>
    </row>
    <row r="3474" spans="6:10" ht="15.75" x14ac:dyDescent="0.25">
      <c r="F3474" t="s">
        <v>249</v>
      </c>
      <c r="G3474" s="29" t="s">
        <v>2107</v>
      </c>
      <c r="H3474" s="29" t="s">
        <v>1726</v>
      </c>
      <c r="I3474" s="31"/>
      <c r="J3474" s="28"/>
    </row>
    <row r="3475" spans="6:10" ht="15.75" x14ac:dyDescent="0.25">
      <c r="F3475" t="s">
        <v>249</v>
      </c>
      <c r="G3475" s="29" t="s">
        <v>2107</v>
      </c>
      <c r="H3475" s="29" t="s">
        <v>1723</v>
      </c>
      <c r="I3475" s="31"/>
      <c r="J3475" s="28"/>
    </row>
    <row r="3476" spans="6:10" ht="15.75" x14ac:dyDescent="0.25">
      <c r="F3476" t="s">
        <v>249</v>
      </c>
      <c r="G3476" s="29" t="s">
        <v>2107</v>
      </c>
      <c r="H3476" s="29" t="s">
        <v>2087</v>
      </c>
      <c r="I3476" s="31"/>
      <c r="J3476" s="28"/>
    </row>
    <row r="3477" spans="6:10" ht="15.75" x14ac:dyDescent="0.25">
      <c r="F3477" t="s">
        <v>249</v>
      </c>
      <c r="G3477" s="29" t="s">
        <v>2107</v>
      </c>
      <c r="H3477" s="29" t="s">
        <v>1830</v>
      </c>
      <c r="I3477" s="31"/>
      <c r="J3477" s="28"/>
    </row>
    <row r="3478" spans="6:10" ht="15.75" x14ac:dyDescent="0.25">
      <c r="F3478" t="s">
        <v>249</v>
      </c>
      <c r="G3478" s="29" t="s">
        <v>2107</v>
      </c>
      <c r="H3478" s="29" t="s">
        <v>1754</v>
      </c>
      <c r="I3478" s="31"/>
      <c r="J3478" s="28"/>
    </row>
    <row r="3479" spans="6:10" ht="15.75" x14ac:dyDescent="0.25">
      <c r="F3479" t="s">
        <v>249</v>
      </c>
      <c r="G3479" s="29" t="s">
        <v>2107</v>
      </c>
      <c r="H3479" s="29" t="s">
        <v>1901</v>
      </c>
      <c r="I3479" s="31"/>
      <c r="J3479" s="28"/>
    </row>
    <row r="3480" spans="6:10" ht="15.75" x14ac:dyDescent="0.25">
      <c r="F3480" t="s">
        <v>249</v>
      </c>
      <c r="G3480" s="29" t="s">
        <v>2107</v>
      </c>
      <c r="H3480" s="29" t="s">
        <v>2085</v>
      </c>
      <c r="I3480" s="31"/>
      <c r="J3480" s="28"/>
    </row>
    <row r="3481" spans="6:10" ht="15.75" x14ac:dyDescent="0.25">
      <c r="F3481" t="s">
        <v>249</v>
      </c>
      <c r="G3481" s="29" t="s">
        <v>2107</v>
      </c>
      <c r="H3481" s="29" t="s">
        <v>1951</v>
      </c>
      <c r="I3481" s="31"/>
      <c r="J3481" s="28"/>
    </row>
    <row r="3482" spans="6:10" ht="15.75" x14ac:dyDescent="0.25">
      <c r="F3482" t="s">
        <v>249</v>
      </c>
      <c r="G3482" s="29" t="s">
        <v>2107</v>
      </c>
      <c r="H3482" s="29" t="s">
        <v>2056</v>
      </c>
      <c r="I3482" s="31"/>
      <c r="J3482" s="28"/>
    </row>
    <row r="3483" spans="6:10" ht="15.75" x14ac:dyDescent="0.25">
      <c r="F3483" t="s">
        <v>249</v>
      </c>
      <c r="G3483" s="29" t="s">
        <v>2107</v>
      </c>
      <c r="H3483" s="29" t="s">
        <v>2131</v>
      </c>
      <c r="I3483" s="31"/>
      <c r="J3483" s="28"/>
    </row>
    <row r="3484" spans="6:10" ht="15.75" x14ac:dyDescent="0.25">
      <c r="F3484" t="s">
        <v>249</v>
      </c>
      <c r="G3484" s="29" t="s">
        <v>2107</v>
      </c>
      <c r="H3484" s="29" t="s">
        <v>2065</v>
      </c>
      <c r="I3484" s="31"/>
      <c r="J3484" s="28"/>
    </row>
    <row r="3485" spans="6:10" ht="15.75" x14ac:dyDescent="0.25">
      <c r="F3485" t="s">
        <v>249</v>
      </c>
      <c r="G3485" s="29" t="s">
        <v>2107</v>
      </c>
      <c r="H3485" s="29" t="s">
        <v>2090</v>
      </c>
      <c r="I3485" s="31"/>
      <c r="J3485" s="28"/>
    </row>
    <row r="3486" spans="6:10" ht="15.75" x14ac:dyDescent="0.25">
      <c r="F3486" t="s">
        <v>249</v>
      </c>
      <c r="G3486" s="29" t="s">
        <v>2107</v>
      </c>
      <c r="H3486" s="29" t="s">
        <v>1960</v>
      </c>
      <c r="I3486" s="31"/>
      <c r="J3486" s="28"/>
    </row>
    <row r="3487" spans="6:10" ht="15.75" x14ac:dyDescent="0.25">
      <c r="F3487" t="s">
        <v>249</v>
      </c>
      <c r="G3487" s="29" t="s">
        <v>2107</v>
      </c>
      <c r="H3487" s="29" t="s">
        <v>2028</v>
      </c>
      <c r="I3487" s="31"/>
      <c r="J3487" s="28"/>
    </row>
    <row r="3488" spans="6:10" ht="15.75" x14ac:dyDescent="0.25">
      <c r="F3488" t="s">
        <v>249</v>
      </c>
      <c r="G3488" s="29" t="s">
        <v>2107</v>
      </c>
      <c r="H3488" s="29" t="s">
        <v>1963</v>
      </c>
      <c r="I3488" s="31"/>
      <c r="J3488" s="28"/>
    </row>
    <row r="3489" spans="6:10" ht="15.75" x14ac:dyDescent="0.25">
      <c r="F3489" t="s">
        <v>249</v>
      </c>
      <c r="G3489" s="29" t="s">
        <v>2107</v>
      </c>
      <c r="H3489" s="29" t="s">
        <v>1965</v>
      </c>
      <c r="I3489" s="31"/>
      <c r="J3489" s="28"/>
    </row>
    <row r="3490" spans="6:10" ht="15.75" x14ac:dyDescent="0.25">
      <c r="F3490" t="s">
        <v>249</v>
      </c>
      <c r="G3490" s="29" t="s">
        <v>2107</v>
      </c>
      <c r="H3490" s="29" t="s">
        <v>1971</v>
      </c>
      <c r="I3490" s="31"/>
      <c r="J3490" s="28"/>
    </row>
    <row r="3491" spans="6:10" ht="15.75" x14ac:dyDescent="0.25">
      <c r="F3491" t="s">
        <v>249</v>
      </c>
      <c r="G3491" s="29" t="s">
        <v>2107</v>
      </c>
      <c r="H3491" s="29" t="s">
        <v>1975</v>
      </c>
      <c r="I3491" s="31"/>
      <c r="J3491" s="28"/>
    </row>
    <row r="3492" spans="6:10" ht="15.75" x14ac:dyDescent="0.25">
      <c r="F3492" t="s">
        <v>249</v>
      </c>
      <c r="G3492" s="29" t="s">
        <v>2107</v>
      </c>
      <c r="H3492" s="29" t="s">
        <v>2113</v>
      </c>
      <c r="I3492" s="31"/>
      <c r="J3492" s="28"/>
    </row>
    <row r="3493" spans="6:10" ht="15.75" x14ac:dyDescent="0.25">
      <c r="F3493" t="s">
        <v>249</v>
      </c>
      <c r="G3493" s="29" t="s">
        <v>2107</v>
      </c>
      <c r="H3493" s="29" t="s">
        <v>1980</v>
      </c>
      <c r="I3493" s="31"/>
      <c r="J3493" s="28"/>
    </row>
    <row r="3494" spans="6:10" ht="15.75" x14ac:dyDescent="0.25">
      <c r="F3494" t="s">
        <v>249</v>
      </c>
      <c r="G3494" s="29" t="s">
        <v>2107</v>
      </c>
      <c r="H3494" s="29" t="s">
        <v>1982</v>
      </c>
      <c r="I3494" s="31"/>
      <c r="J3494" s="28"/>
    </row>
    <row r="3495" spans="6:10" ht="15.75" x14ac:dyDescent="0.25">
      <c r="F3495" t="s">
        <v>249</v>
      </c>
      <c r="G3495" s="29" t="s">
        <v>2107</v>
      </c>
      <c r="H3495" s="29" t="s">
        <v>1987</v>
      </c>
      <c r="I3495" s="31"/>
      <c r="J3495" s="28"/>
    </row>
    <row r="3496" spans="6:10" ht="15.75" x14ac:dyDescent="0.25">
      <c r="F3496" t="s">
        <v>249</v>
      </c>
      <c r="G3496" s="29" t="s">
        <v>2107</v>
      </c>
      <c r="H3496" s="29" t="s">
        <v>1990</v>
      </c>
      <c r="I3496" s="31"/>
      <c r="J3496" s="28"/>
    </row>
    <row r="3497" spans="6:10" ht="15.75" x14ac:dyDescent="0.25">
      <c r="F3497" t="s">
        <v>249</v>
      </c>
      <c r="G3497" s="29" t="s">
        <v>2107</v>
      </c>
      <c r="H3497" s="29" t="s">
        <v>2115</v>
      </c>
      <c r="I3497" s="31"/>
      <c r="J3497" s="28"/>
    </row>
    <row r="3498" spans="6:10" ht="15.75" x14ac:dyDescent="0.25">
      <c r="F3498" t="s">
        <v>249</v>
      </c>
      <c r="G3498" s="29" t="s">
        <v>2107</v>
      </c>
      <c r="H3498" s="29" t="s">
        <v>1992</v>
      </c>
      <c r="I3498" s="31"/>
      <c r="J3498" s="28"/>
    </row>
    <row r="3499" spans="6:10" ht="15.75" x14ac:dyDescent="0.25">
      <c r="F3499" t="s">
        <v>249</v>
      </c>
      <c r="G3499" s="29" t="s">
        <v>2107</v>
      </c>
      <c r="H3499" s="29" t="s">
        <v>1997</v>
      </c>
      <c r="I3499" s="31"/>
      <c r="J3499" s="28"/>
    </row>
    <row r="3500" spans="6:10" ht="15.75" x14ac:dyDescent="0.25">
      <c r="F3500" t="s">
        <v>249</v>
      </c>
      <c r="G3500" s="29" t="s">
        <v>2107</v>
      </c>
      <c r="H3500" s="29" t="s">
        <v>2000</v>
      </c>
      <c r="I3500" s="31"/>
      <c r="J3500" s="28"/>
    </row>
    <row r="3501" spans="6:10" ht="15.75" x14ac:dyDescent="0.25">
      <c r="F3501" t="s">
        <v>249</v>
      </c>
      <c r="G3501" s="29" t="s">
        <v>2107</v>
      </c>
      <c r="H3501" s="29" t="s">
        <v>2002</v>
      </c>
      <c r="I3501" s="31"/>
      <c r="J3501" s="28"/>
    </row>
    <row r="3502" spans="6:10" ht="15.75" x14ac:dyDescent="0.25">
      <c r="F3502" t="s">
        <v>249</v>
      </c>
      <c r="G3502" s="29" t="s">
        <v>2107</v>
      </c>
      <c r="H3502" s="29" t="s">
        <v>2004</v>
      </c>
      <c r="I3502" s="31"/>
      <c r="J3502" s="28"/>
    </row>
    <row r="3503" spans="6:10" ht="15.75" x14ac:dyDescent="0.25">
      <c r="F3503" t="s">
        <v>249</v>
      </c>
      <c r="G3503" s="29" t="s">
        <v>2107</v>
      </c>
      <c r="H3503" s="29" t="s">
        <v>2006</v>
      </c>
      <c r="I3503" s="31"/>
      <c r="J3503" s="28"/>
    </row>
    <row r="3504" spans="6:10" ht="15.75" x14ac:dyDescent="0.25">
      <c r="F3504" t="s">
        <v>249</v>
      </c>
      <c r="G3504" s="29" t="s">
        <v>2107</v>
      </c>
      <c r="H3504" s="29" t="s">
        <v>2133</v>
      </c>
      <c r="I3504" s="31"/>
      <c r="J3504" s="28"/>
    </row>
    <row r="3505" spans="6:10" ht="15.75" x14ac:dyDescent="0.25">
      <c r="F3505" t="s">
        <v>249</v>
      </c>
      <c r="G3505" s="29" t="s">
        <v>2107</v>
      </c>
      <c r="H3505" s="29" t="s">
        <v>2137</v>
      </c>
      <c r="I3505" s="31"/>
      <c r="J3505" s="28"/>
    </row>
    <row r="3506" spans="6:10" ht="15.75" x14ac:dyDescent="0.25">
      <c r="F3506" t="s">
        <v>249</v>
      </c>
      <c r="G3506" s="29" t="s">
        <v>2107</v>
      </c>
      <c r="H3506" s="29" t="s">
        <v>2015</v>
      </c>
      <c r="I3506" s="31"/>
      <c r="J3506" s="28"/>
    </row>
    <row r="3507" spans="6:10" ht="15.75" x14ac:dyDescent="0.25">
      <c r="F3507" t="s">
        <v>249</v>
      </c>
      <c r="G3507" s="29" t="s">
        <v>2107</v>
      </c>
      <c r="H3507" s="29" t="s">
        <v>2017</v>
      </c>
      <c r="I3507" s="31"/>
      <c r="J3507" s="28"/>
    </row>
    <row r="3508" spans="6:10" ht="15.75" x14ac:dyDescent="0.25">
      <c r="F3508" t="s">
        <v>249</v>
      </c>
      <c r="G3508" s="29" t="s">
        <v>2107</v>
      </c>
      <c r="H3508" s="29" t="s">
        <v>2019</v>
      </c>
      <c r="I3508" s="31"/>
      <c r="J3508" s="28"/>
    </row>
    <row r="3509" spans="6:10" ht="15.75" x14ac:dyDescent="0.25">
      <c r="F3509" t="s">
        <v>249</v>
      </c>
      <c r="G3509" s="29" t="s">
        <v>2107</v>
      </c>
      <c r="H3509" s="29" t="s">
        <v>2021</v>
      </c>
      <c r="I3509" s="31"/>
      <c r="J3509" s="28"/>
    </row>
    <row r="3510" spans="6:10" ht="15.75" x14ac:dyDescent="0.25">
      <c r="F3510" t="s">
        <v>249</v>
      </c>
      <c r="G3510" s="29" t="s">
        <v>2107</v>
      </c>
      <c r="H3510" s="29" t="s">
        <v>2030</v>
      </c>
      <c r="I3510" s="31"/>
      <c r="J3510" s="28"/>
    </row>
    <row r="3511" spans="6:10" ht="15.75" x14ac:dyDescent="0.25">
      <c r="F3511" t="s">
        <v>249</v>
      </c>
      <c r="G3511" s="29" t="s">
        <v>2107</v>
      </c>
      <c r="H3511" s="29" t="s">
        <v>2032</v>
      </c>
      <c r="I3511" s="31"/>
      <c r="J3511" s="28"/>
    </row>
    <row r="3512" spans="6:10" ht="15.75" x14ac:dyDescent="0.25">
      <c r="F3512" t="s">
        <v>249</v>
      </c>
      <c r="G3512" s="29" t="s">
        <v>2107</v>
      </c>
      <c r="H3512" s="29" t="s">
        <v>2034</v>
      </c>
      <c r="I3512" s="31"/>
      <c r="J3512" s="28"/>
    </row>
    <row r="3513" spans="6:10" ht="15.75" x14ac:dyDescent="0.25">
      <c r="F3513" t="s">
        <v>249</v>
      </c>
      <c r="G3513" s="29" t="s">
        <v>2107</v>
      </c>
      <c r="H3513" s="29" t="s">
        <v>2036</v>
      </c>
      <c r="I3513" s="31"/>
      <c r="J3513" s="28"/>
    </row>
    <row r="3514" spans="6:10" ht="15.75" x14ac:dyDescent="0.25">
      <c r="F3514" t="s">
        <v>249</v>
      </c>
      <c r="G3514" s="29" t="s">
        <v>2107</v>
      </c>
      <c r="H3514" s="29" t="s">
        <v>2038</v>
      </c>
      <c r="I3514" s="31"/>
      <c r="J3514" s="28"/>
    </row>
    <row r="3515" spans="6:10" ht="15.75" x14ac:dyDescent="0.25">
      <c r="F3515" t="s">
        <v>249</v>
      </c>
      <c r="G3515" s="29" t="s">
        <v>2107</v>
      </c>
      <c r="H3515" s="29" t="s">
        <v>2040</v>
      </c>
      <c r="I3515" s="31"/>
      <c r="J3515" s="28"/>
    </row>
    <row r="3516" spans="6:10" ht="15.75" x14ac:dyDescent="0.25">
      <c r="F3516" t="s">
        <v>249</v>
      </c>
      <c r="G3516" s="29" t="s">
        <v>2107</v>
      </c>
      <c r="H3516" s="29" t="s">
        <v>2043</v>
      </c>
      <c r="I3516" s="31"/>
      <c r="J3516" s="28"/>
    </row>
    <row r="3517" spans="6:10" ht="15.75" x14ac:dyDescent="0.25">
      <c r="F3517" t="s">
        <v>249</v>
      </c>
      <c r="G3517" s="29" t="s">
        <v>2107</v>
      </c>
      <c r="H3517" s="29" t="s">
        <v>2059</v>
      </c>
      <c r="I3517" s="31"/>
      <c r="J3517" s="28"/>
    </row>
    <row r="3518" spans="6:10" ht="15.75" x14ac:dyDescent="0.25">
      <c r="F3518" t="s">
        <v>249</v>
      </c>
      <c r="G3518" s="29" t="s">
        <v>2107</v>
      </c>
      <c r="H3518" s="29" t="s">
        <v>2061</v>
      </c>
      <c r="I3518" s="31"/>
      <c r="J3518" s="28"/>
    </row>
    <row r="3519" spans="6:10" ht="15.75" x14ac:dyDescent="0.25">
      <c r="F3519" t="s">
        <v>249</v>
      </c>
      <c r="G3519" s="29" t="s">
        <v>2107</v>
      </c>
      <c r="H3519" s="29" t="s">
        <v>2063</v>
      </c>
      <c r="I3519" s="31"/>
      <c r="J3519" s="28"/>
    </row>
    <row r="3520" spans="6:10" ht="15.75" x14ac:dyDescent="0.25">
      <c r="F3520" t="s">
        <v>249</v>
      </c>
      <c r="G3520" s="29" t="s">
        <v>2107</v>
      </c>
      <c r="H3520" s="29" t="s">
        <v>2067</v>
      </c>
      <c r="I3520" s="31"/>
      <c r="J3520" s="28"/>
    </row>
    <row r="3521" spans="6:10" ht="15.75" x14ac:dyDescent="0.25">
      <c r="F3521" t="s">
        <v>249</v>
      </c>
      <c r="G3521" s="29" t="s">
        <v>2107</v>
      </c>
      <c r="H3521" s="29" t="s">
        <v>2069</v>
      </c>
      <c r="I3521" s="31"/>
      <c r="J3521" s="28"/>
    </row>
    <row r="3522" spans="6:10" ht="15.75" x14ac:dyDescent="0.25">
      <c r="F3522" t="s">
        <v>249</v>
      </c>
      <c r="G3522" s="29" t="s">
        <v>2107</v>
      </c>
      <c r="H3522" s="29" t="s">
        <v>2071</v>
      </c>
      <c r="I3522" s="31"/>
      <c r="J3522" s="28"/>
    </row>
    <row r="3523" spans="6:10" ht="15.75" x14ac:dyDescent="0.25">
      <c r="F3523" t="s">
        <v>249</v>
      </c>
      <c r="G3523" s="29" t="s">
        <v>2107</v>
      </c>
      <c r="H3523" s="29" t="s">
        <v>2073</v>
      </c>
      <c r="I3523" s="31"/>
      <c r="J3523" s="28"/>
    </row>
    <row r="3524" spans="6:10" ht="15.75" x14ac:dyDescent="0.25">
      <c r="F3524" t="s">
        <v>249</v>
      </c>
      <c r="G3524" s="29" t="s">
        <v>2107</v>
      </c>
      <c r="H3524" s="29" t="s">
        <v>2075</v>
      </c>
      <c r="I3524" s="31"/>
      <c r="J3524" s="28"/>
    </row>
    <row r="3525" spans="6:10" ht="15.75" x14ac:dyDescent="0.25">
      <c r="F3525" t="s">
        <v>249</v>
      </c>
      <c r="G3525" s="29" t="s">
        <v>2107</v>
      </c>
      <c r="H3525" s="29" t="s">
        <v>2077</v>
      </c>
      <c r="I3525" s="31"/>
      <c r="J3525" s="28"/>
    </row>
    <row r="3526" spans="6:10" ht="15.75" x14ac:dyDescent="0.25">
      <c r="F3526" t="s">
        <v>249</v>
      </c>
      <c r="G3526" s="29" t="s">
        <v>2107</v>
      </c>
      <c r="H3526" s="29" t="s">
        <v>2079</v>
      </c>
      <c r="I3526" s="31"/>
      <c r="J3526" s="28"/>
    </row>
    <row r="3527" spans="6:10" ht="15.75" x14ac:dyDescent="0.25">
      <c r="F3527" t="s">
        <v>249</v>
      </c>
      <c r="G3527" s="29" t="s">
        <v>2107</v>
      </c>
      <c r="H3527" s="29" t="s">
        <v>2082</v>
      </c>
      <c r="I3527" s="31"/>
      <c r="J3527" s="28"/>
    </row>
    <row r="3528" spans="6:10" ht="15.75" x14ac:dyDescent="0.25">
      <c r="F3528" t="s">
        <v>249</v>
      </c>
      <c r="G3528" s="29" t="s">
        <v>2107</v>
      </c>
      <c r="H3528" s="29" t="s">
        <v>2084</v>
      </c>
      <c r="I3528" s="31"/>
      <c r="J3528" s="28"/>
    </row>
    <row r="3529" spans="6:10" ht="15.75" x14ac:dyDescent="0.25">
      <c r="F3529" t="s">
        <v>249</v>
      </c>
      <c r="G3529" s="29" t="s">
        <v>2107</v>
      </c>
      <c r="H3529" s="29" t="s">
        <v>2089</v>
      </c>
      <c r="I3529" s="31"/>
      <c r="J3529" s="28"/>
    </row>
    <row r="3530" spans="6:10" ht="15.75" x14ac:dyDescent="0.25">
      <c r="F3530" t="s">
        <v>249</v>
      </c>
      <c r="G3530" s="29" t="s">
        <v>2107</v>
      </c>
      <c r="H3530" s="29" t="s">
        <v>2119</v>
      </c>
      <c r="I3530" s="31"/>
      <c r="J3530" s="28"/>
    </row>
    <row r="3531" spans="6:10" ht="15.75" x14ac:dyDescent="0.25">
      <c r="F3531" t="s">
        <v>249</v>
      </c>
      <c r="G3531" s="29" t="s">
        <v>2107</v>
      </c>
      <c r="H3531" s="29" t="s">
        <v>2122</v>
      </c>
      <c r="I3531" s="31"/>
      <c r="J3531" s="28"/>
    </row>
    <row r="3532" spans="6:10" ht="15.75" x14ac:dyDescent="0.25">
      <c r="F3532" t="s">
        <v>249</v>
      </c>
      <c r="G3532" s="29" t="s">
        <v>2107</v>
      </c>
      <c r="H3532" s="29" t="s">
        <v>2124</v>
      </c>
      <c r="I3532" s="31"/>
      <c r="J3532" s="28"/>
    </row>
    <row r="3533" spans="6:10" ht="15.75" x14ac:dyDescent="0.25">
      <c r="F3533" t="s">
        <v>249</v>
      </c>
      <c r="G3533" s="29" t="s">
        <v>2107</v>
      </c>
      <c r="H3533" s="29" t="s">
        <v>2129</v>
      </c>
      <c r="I3533" s="31"/>
      <c r="J3533" s="28"/>
    </row>
    <row r="3534" spans="6:10" ht="15.75" x14ac:dyDescent="0.25">
      <c r="F3534" t="s">
        <v>249</v>
      </c>
      <c r="G3534" s="29" t="s">
        <v>2107</v>
      </c>
      <c r="H3534" s="29" t="s">
        <v>2135</v>
      </c>
      <c r="I3534" s="31"/>
      <c r="J3534" s="28"/>
    </row>
    <row r="3535" spans="6:10" ht="15.75" x14ac:dyDescent="0.25">
      <c r="F3535" t="s">
        <v>249</v>
      </c>
      <c r="G3535" s="29" t="s">
        <v>2107</v>
      </c>
      <c r="H3535" s="29" t="s">
        <v>2140</v>
      </c>
      <c r="I3535" s="31"/>
      <c r="J3535" s="28"/>
    </row>
    <row r="3536" spans="6:10" ht="15.75" x14ac:dyDescent="0.25">
      <c r="F3536" t="s">
        <v>249</v>
      </c>
      <c r="G3536" s="29" t="s">
        <v>2143</v>
      </c>
      <c r="H3536" s="29" t="s">
        <v>43</v>
      </c>
      <c r="I3536" s="31"/>
      <c r="J3536" s="28"/>
    </row>
    <row r="3537" spans="6:10" ht="15.75" x14ac:dyDescent="0.25">
      <c r="F3537" t="s">
        <v>249</v>
      </c>
      <c r="G3537" s="29" t="s">
        <v>2143</v>
      </c>
      <c r="H3537" s="29" t="s">
        <v>1953</v>
      </c>
      <c r="I3537" s="31"/>
      <c r="J3537" s="28"/>
    </row>
    <row r="3538" spans="6:10" ht="15.75" x14ac:dyDescent="0.25">
      <c r="F3538" t="s">
        <v>249</v>
      </c>
      <c r="G3538" s="29" t="s">
        <v>2143</v>
      </c>
      <c r="H3538" s="29" t="s">
        <v>1726</v>
      </c>
      <c r="I3538" s="31"/>
      <c r="J3538" s="28"/>
    </row>
    <row r="3539" spans="6:10" ht="15.75" x14ac:dyDescent="0.25">
      <c r="F3539" t="s">
        <v>249</v>
      </c>
      <c r="G3539" s="29" t="s">
        <v>2143</v>
      </c>
      <c r="H3539" s="29" t="s">
        <v>1723</v>
      </c>
      <c r="I3539" s="31"/>
      <c r="J3539" s="28"/>
    </row>
    <row r="3540" spans="6:10" ht="15.75" x14ac:dyDescent="0.25">
      <c r="F3540" t="s">
        <v>249</v>
      </c>
      <c r="G3540" s="29" t="s">
        <v>2143</v>
      </c>
      <c r="H3540" s="29" t="s">
        <v>2087</v>
      </c>
      <c r="I3540" s="31"/>
      <c r="J3540" s="28"/>
    </row>
    <row r="3541" spans="6:10" ht="15.75" x14ac:dyDescent="0.25">
      <c r="F3541" t="s">
        <v>249</v>
      </c>
      <c r="G3541" s="29" t="s">
        <v>2143</v>
      </c>
      <c r="H3541" s="29" t="s">
        <v>1830</v>
      </c>
      <c r="I3541" s="31"/>
      <c r="J3541" s="28"/>
    </row>
    <row r="3542" spans="6:10" ht="15.75" x14ac:dyDescent="0.25">
      <c r="F3542" t="s">
        <v>249</v>
      </c>
      <c r="G3542" s="29" t="s">
        <v>2143</v>
      </c>
      <c r="H3542" s="29" t="s">
        <v>1754</v>
      </c>
      <c r="I3542" s="31"/>
      <c r="J3542" s="28"/>
    </row>
    <row r="3543" spans="6:10" ht="15.75" x14ac:dyDescent="0.25">
      <c r="F3543" t="s">
        <v>249</v>
      </c>
      <c r="G3543" s="29" t="s">
        <v>2143</v>
      </c>
      <c r="H3543" s="29" t="s">
        <v>1901</v>
      </c>
      <c r="I3543" s="31"/>
      <c r="J3543" s="28"/>
    </row>
    <row r="3544" spans="6:10" ht="15.75" x14ac:dyDescent="0.25">
      <c r="F3544" t="s">
        <v>249</v>
      </c>
      <c r="G3544" s="29" t="s">
        <v>2143</v>
      </c>
      <c r="H3544" s="29" t="s">
        <v>2085</v>
      </c>
      <c r="I3544" s="31"/>
      <c r="J3544" s="28"/>
    </row>
    <row r="3545" spans="6:10" ht="15.75" x14ac:dyDescent="0.25">
      <c r="F3545" t="s">
        <v>249</v>
      </c>
      <c r="G3545" s="29" t="s">
        <v>2143</v>
      </c>
      <c r="H3545" s="29" t="s">
        <v>1951</v>
      </c>
      <c r="I3545" s="31"/>
      <c r="J3545" s="28"/>
    </row>
    <row r="3546" spans="6:10" ht="15.75" x14ac:dyDescent="0.25">
      <c r="F3546" t="s">
        <v>249</v>
      </c>
      <c r="G3546" s="29" t="s">
        <v>2143</v>
      </c>
      <c r="H3546" s="29" t="s">
        <v>2056</v>
      </c>
      <c r="I3546" s="31"/>
      <c r="J3546" s="28"/>
    </row>
    <row r="3547" spans="6:10" ht="15.75" x14ac:dyDescent="0.25">
      <c r="F3547" t="s">
        <v>249</v>
      </c>
      <c r="G3547" s="29" t="s">
        <v>2143</v>
      </c>
      <c r="H3547" s="29" t="s">
        <v>2131</v>
      </c>
      <c r="I3547" s="31"/>
      <c r="J3547" s="28"/>
    </row>
    <row r="3548" spans="6:10" ht="15.75" x14ac:dyDescent="0.25">
      <c r="F3548" t="s">
        <v>249</v>
      </c>
      <c r="G3548" s="29" t="s">
        <v>2143</v>
      </c>
      <c r="H3548" s="29" t="s">
        <v>2065</v>
      </c>
      <c r="I3548" s="31"/>
      <c r="J3548" s="28"/>
    </row>
    <row r="3549" spans="6:10" ht="15.75" x14ac:dyDescent="0.25">
      <c r="F3549" t="s">
        <v>249</v>
      </c>
      <c r="G3549" s="29" t="s">
        <v>2143</v>
      </c>
      <c r="H3549" s="29" t="s">
        <v>2090</v>
      </c>
      <c r="I3549" s="31"/>
      <c r="J3549" s="28"/>
    </row>
    <row r="3550" spans="6:10" ht="15.75" x14ac:dyDescent="0.25">
      <c r="F3550" t="s">
        <v>249</v>
      </c>
      <c r="G3550" s="29" t="s">
        <v>2143</v>
      </c>
      <c r="H3550" s="29" t="s">
        <v>1960</v>
      </c>
      <c r="I3550" s="31"/>
      <c r="J3550" s="28"/>
    </row>
    <row r="3551" spans="6:10" ht="15.75" x14ac:dyDescent="0.25">
      <c r="F3551" t="s">
        <v>249</v>
      </c>
      <c r="G3551" s="29" t="s">
        <v>2143</v>
      </c>
      <c r="H3551" s="29" t="s">
        <v>2028</v>
      </c>
      <c r="I3551" s="31"/>
      <c r="J3551" s="28"/>
    </row>
    <row r="3552" spans="6:10" ht="15.75" x14ac:dyDescent="0.25">
      <c r="F3552" t="s">
        <v>249</v>
      </c>
      <c r="G3552" s="29" t="s">
        <v>2143</v>
      </c>
      <c r="H3552" s="29" t="s">
        <v>1963</v>
      </c>
      <c r="I3552" s="31"/>
      <c r="J3552" s="28"/>
    </row>
    <row r="3553" spans="6:10" ht="15.75" x14ac:dyDescent="0.25">
      <c r="F3553" t="s">
        <v>249</v>
      </c>
      <c r="G3553" s="29" t="s">
        <v>2143</v>
      </c>
      <c r="H3553" s="29" t="s">
        <v>1965</v>
      </c>
      <c r="I3553" s="31"/>
      <c r="J3553" s="28"/>
    </row>
    <row r="3554" spans="6:10" ht="15.75" x14ac:dyDescent="0.25">
      <c r="F3554" t="s">
        <v>249</v>
      </c>
      <c r="G3554" s="29" t="s">
        <v>2143</v>
      </c>
      <c r="H3554" s="29" t="s">
        <v>1971</v>
      </c>
      <c r="I3554" s="31"/>
      <c r="J3554" s="28"/>
    </row>
    <row r="3555" spans="6:10" ht="15.75" x14ac:dyDescent="0.25">
      <c r="F3555" t="s">
        <v>249</v>
      </c>
      <c r="G3555" s="29" t="s">
        <v>2143</v>
      </c>
      <c r="H3555" s="29" t="s">
        <v>1975</v>
      </c>
      <c r="I3555" s="31"/>
      <c r="J3555" s="28"/>
    </row>
    <row r="3556" spans="6:10" ht="15.75" x14ac:dyDescent="0.25">
      <c r="F3556" t="s">
        <v>249</v>
      </c>
      <c r="G3556" s="29" t="s">
        <v>2143</v>
      </c>
      <c r="H3556" s="29" t="s">
        <v>2113</v>
      </c>
      <c r="I3556" s="31"/>
      <c r="J3556" s="28"/>
    </row>
    <row r="3557" spans="6:10" ht="15.75" x14ac:dyDescent="0.25">
      <c r="F3557" t="s">
        <v>249</v>
      </c>
      <c r="G3557" s="29" t="s">
        <v>2143</v>
      </c>
      <c r="H3557" s="29" t="s">
        <v>1980</v>
      </c>
      <c r="I3557" s="31"/>
      <c r="J3557" s="28"/>
    </row>
    <row r="3558" spans="6:10" ht="15.75" x14ac:dyDescent="0.25">
      <c r="F3558" t="s">
        <v>249</v>
      </c>
      <c r="G3558" s="29" t="s">
        <v>2143</v>
      </c>
      <c r="H3558" s="29" t="s">
        <v>1982</v>
      </c>
      <c r="I3558" s="31"/>
      <c r="J3558" s="28"/>
    </row>
    <row r="3559" spans="6:10" ht="15.75" x14ac:dyDescent="0.25">
      <c r="F3559" t="s">
        <v>249</v>
      </c>
      <c r="G3559" s="29" t="s">
        <v>2143</v>
      </c>
      <c r="H3559" s="29" t="s">
        <v>1987</v>
      </c>
      <c r="I3559" s="31"/>
      <c r="J3559" s="28"/>
    </row>
    <row r="3560" spans="6:10" ht="15.75" x14ac:dyDescent="0.25">
      <c r="F3560" t="s">
        <v>249</v>
      </c>
      <c r="G3560" s="29" t="s">
        <v>2143</v>
      </c>
      <c r="H3560" s="29" t="s">
        <v>1990</v>
      </c>
      <c r="I3560" s="31"/>
      <c r="J3560" s="28"/>
    </row>
    <row r="3561" spans="6:10" ht="15.75" x14ac:dyDescent="0.25">
      <c r="F3561" t="s">
        <v>249</v>
      </c>
      <c r="G3561" s="29" t="s">
        <v>2143</v>
      </c>
      <c r="H3561" s="29" t="s">
        <v>2115</v>
      </c>
      <c r="I3561" s="31"/>
      <c r="J3561" s="28"/>
    </row>
    <row r="3562" spans="6:10" ht="15.75" x14ac:dyDescent="0.25">
      <c r="F3562" t="s">
        <v>249</v>
      </c>
      <c r="G3562" s="29" t="s">
        <v>2143</v>
      </c>
      <c r="H3562" s="29" t="s">
        <v>1992</v>
      </c>
      <c r="I3562" s="31"/>
      <c r="J3562" s="28"/>
    </row>
    <row r="3563" spans="6:10" ht="15.75" x14ac:dyDescent="0.25">
      <c r="F3563" t="s">
        <v>249</v>
      </c>
      <c r="G3563" s="29" t="s">
        <v>2143</v>
      </c>
      <c r="H3563" s="29" t="s">
        <v>1997</v>
      </c>
      <c r="I3563" s="31"/>
      <c r="J3563" s="28"/>
    </row>
    <row r="3564" spans="6:10" ht="15.75" x14ac:dyDescent="0.25">
      <c r="F3564" t="s">
        <v>249</v>
      </c>
      <c r="G3564" s="29" t="s">
        <v>2143</v>
      </c>
      <c r="H3564" s="29" t="s">
        <v>2000</v>
      </c>
      <c r="I3564" s="31"/>
      <c r="J3564" s="28"/>
    </row>
    <row r="3565" spans="6:10" ht="15.75" x14ac:dyDescent="0.25">
      <c r="F3565" t="s">
        <v>249</v>
      </c>
      <c r="G3565" s="29" t="s">
        <v>2143</v>
      </c>
      <c r="H3565" s="29" t="s">
        <v>2002</v>
      </c>
      <c r="I3565" s="31"/>
      <c r="J3565" s="28"/>
    </row>
    <row r="3566" spans="6:10" ht="15.75" x14ac:dyDescent="0.25">
      <c r="F3566" t="s">
        <v>249</v>
      </c>
      <c r="G3566" s="29" t="s">
        <v>2143</v>
      </c>
      <c r="H3566" s="29" t="s">
        <v>2004</v>
      </c>
      <c r="I3566" s="31"/>
      <c r="J3566" s="28"/>
    </row>
    <row r="3567" spans="6:10" ht="15.75" x14ac:dyDescent="0.25">
      <c r="F3567" t="s">
        <v>249</v>
      </c>
      <c r="G3567" s="29" t="s">
        <v>2143</v>
      </c>
      <c r="H3567" s="29" t="s">
        <v>2006</v>
      </c>
      <c r="I3567" s="31"/>
      <c r="J3567" s="28"/>
    </row>
    <row r="3568" spans="6:10" ht="15.75" x14ac:dyDescent="0.25">
      <c r="F3568" t="s">
        <v>249</v>
      </c>
      <c r="G3568" s="29" t="s">
        <v>2143</v>
      </c>
      <c r="H3568" s="29" t="s">
        <v>2133</v>
      </c>
      <c r="I3568" s="31"/>
      <c r="J3568" s="28"/>
    </row>
    <row r="3569" spans="6:10" ht="15.75" x14ac:dyDescent="0.25">
      <c r="F3569" t="s">
        <v>249</v>
      </c>
      <c r="G3569" s="29" t="s">
        <v>2143</v>
      </c>
      <c r="H3569" s="29" t="s">
        <v>2137</v>
      </c>
      <c r="I3569" s="31"/>
      <c r="J3569" s="28"/>
    </row>
    <row r="3570" spans="6:10" ht="15.75" x14ac:dyDescent="0.25">
      <c r="F3570" t="s">
        <v>249</v>
      </c>
      <c r="G3570" s="29" t="s">
        <v>2143</v>
      </c>
      <c r="H3570" s="29" t="s">
        <v>2015</v>
      </c>
      <c r="I3570" s="31"/>
      <c r="J3570" s="28"/>
    </row>
    <row r="3571" spans="6:10" ht="15.75" x14ac:dyDescent="0.25">
      <c r="F3571" t="s">
        <v>249</v>
      </c>
      <c r="G3571" s="29" t="s">
        <v>2143</v>
      </c>
      <c r="H3571" s="29" t="s">
        <v>2017</v>
      </c>
      <c r="I3571" s="31"/>
      <c r="J3571" s="28"/>
    </row>
    <row r="3572" spans="6:10" ht="15.75" x14ac:dyDescent="0.25">
      <c r="F3572" t="s">
        <v>249</v>
      </c>
      <c r="G3572" s="29" t="s">
        <v>2143</v>
      </c>
      <c r="H3572" s="29" t="s">
        <v>2019</v>
      </c>
      <c r="I3572" s="31"/>
      <c r="J3572" s="28"/>
    </row>
    <row r="3573" spans="6:10" ht="15.75" x14ac:dyDescent="0.25">
      <c r="F3573" t="s">
        <v>249</v>
      </c>
      <c r="G3573" s="29" t="s">
        <v>2143</v>
      </c>
      <c r="H3573" s="29" t="s">
        <v>2021</v>
      </c>
      <c r="I3573" s="31"/>
      <c r="J3573" s="28"/>
    </row>
    <row r="3574" spans="6:10" ht="15.75" x14ac:dyDescent="0.25">
      <c r="F3574" t="s">
        <v>249</v>
      </c>
      <c r="G3574" s="29" t="s">
        <v>2143</v>
      </c>
      <c r="H3574" s="29" t="s">
        <v>2030</v>
      </c>
      <c r="I3574" s="31"/>
      <c r="J3574" s="28"/>
    </row>
    <row r="3575" spans="6:10" ht="15.75" x14ac:dyDescent="0.25">
      <c r="F3575" t="s">
        <v>249</v>
      </c>
      <c r="G3575" s="29" t="s">
        <v>2143</v>
      </c>
      <c r="H3575" s="29" t="s">
        <v>2032</v>
      </c>
      <c r="I3575" s="31"/>
      <c r="J3575" s="28"/>
    </row>
    <row r="3576" spans="6:10" ht="15.75" x14ac:dyDescent="0.25">
      <c r="F3576" t="s">
        <v>249</v>
      </c>
      <c r="G3576" s="29" t="s">
        <v>2143</v>
      </c>
      <c r="H3576" s="29" t="s">
        <v>2034</v>
      </c>
      <c r="I3576" s="31"/>
      <c r="J3576" s="28"/>
    </row>
    <row r="3577" spans="6:10" ht="15.75" x14ac:dyDescent="0.25">
      <c r="F3577" t="s">
        <v>249</v>
      </c>
      <c r="G3577" s="29" t="s">
        <v>2143</v>
      </c>
      <c r="H3577" s="29" t="s">
        <v>2036</v>
      </c>
      <c r="I3577" s="31"/>
      <c r="J3577" s="28"/>
    </row>
    <row r="3578" spans="6:10" ht="15.75" x14ac:dyDescent="0.25">
      <c r="F3578" t="s">
        <v>249</v>
      </c>
      <c r="G3578" s="29" t="s">
        <v>2143</v>
      </c>
      <c r="H3578" s="29" t="s">
        <v>2038</v>
      </c>
      <c r="I3578" s="31"/>
      <c r="J3578" s="28"/>
    </row>
    <row r="3579" spans="6:10" ht="15.75" x14ac:dyDescent="0.25">
      <c r="F3579" t="s">
        <v>249</v>
      </c>
      <c r="G3579" s="29" t="s">
        <v>2143</v>
      </c>
      <c r="H3579" s="29" t="s">
        <v>2040</v>
      </c>
      <c r="I3579" s="31"/>
      <c r="J3579" s="28"/>
    </row>
    <row r="3580" spans="6:10" ht="15.75" x14ac:dyDescent="0.25">
      <c r="F3580" t="s">
        <v>249</v>
      </c>
      <c r="G3580" s="29" t="s">
        <v>2143</v>
      </c>
      <c r="H3580" s="29" t="s">
        <v>2043</v>
      </c>
      <c r="I3580" s="31"/>
      <c r="J3580" s="28"/>
    </row>
    <row r="3581" spans="6:10" ht="15.75" x14ac:dyDescent="0.25">
      <c r="F3581" t="s">
        <v>249</v>
      </c>
      <c r="G3581" s="29" t="s">
        <v>2143</v>
      </c>
      <c r="H3581" s="29" t="s">
        <v>2059</v>
      </c>
      <c r="I3581" s="31"/>
      <c r="J3581" s="28"/>
    </row>
    <row r="3582" spans="6:10" ht="15.75" x14ac:dyDescent="0.25">
      <c r="F3582" t="s">
        <v>249</v>
      </c>
      <c r="G3582" s="29" t="s">
        <v>2143</v>
      </c>
      <c r="H3582" s="29" t="s">
        <v>2061</v>
      </c>
      <c r="I3582" s="31"/>
      <c r="J3582" s="28"/>
    </row>
    <row r="3583" spans="6:10" ht="15.75" x14ac:dyDescent="0.25">
      <c r="F3583" t="s">
        <v>249</v>
      </c>
      <c r="G3583" s="29" t="s">
        <v>2143</v>
      </c>
      <c r="H3583" s="29" t="s">
        <v>2063</v>
      </c>
      <c r="I3583" s="31"/>
      <c r="J3583" s="28"/>
    </row>
    <row r="3584" spans="6:10" ht="15.75" x14ac:dyDescent="0.25">
      <c r="F3584" t="s">
        <v>249</v>
      </c>
      <c r="G3584" s="29" t="s">
        <v>2143</v>
      </c>
      <c r="H3584" s="29" t="s">
        <v>2067</v>
      </c>
      <c r="I3584" s="31"/>
      <c r="J3584" s="28"/>
    </row>
    <row r="3585" spans="6:10" ht="15.75" x14ac:dyDescent="0.25">
      <c r="F3585" t="s">
        <v>249</v>
      </c>
      <c r="G3585" s="29" t="s">
        <v>2143</v>
      </c>
      <c r="H3585" s="29" t="s">
        <v>2069</v>
      </c>
      <c r="I3585" s="31"/>
      <c r="J3585" s="28"/>
    </row>
    <row r="3586" spans="6:10" ht="15.75" x14ac:dyDescent="0.25">
      <c r="F3586" t="s">
        <v>249</v>
      </c>
      <c r="G3586" s="29" t="s">
        <v>2143</v>
      </c>
      <c r="H3586" s="29" t="s">
        <v>2071</v>
      </c>
      <c r="I3586" s="31"/>
      <c r="J3586" s="28"/>
    </row>
    <row r="3587" spans="6:10" ht="15.75" x14ac:dyDescent="0.25">
      <c r="F3587" t="s">
        <v>249</v>
      </c>
      <c r="G3587" s="29" t="s">
        <v>2143</v>
      </c>
      <c r="H3587" s="29" t="s">
        <v>2073</v>
      </c>
      <c r="I3587" s="31"/>
      <c r="J3587" s="28"/>
    </row>
    <row r="3588" spans="6:10" ht="15.75" x14ac:dyDescent="0.25">
      <c r="F3588" t="s">
        <v>249</v>
      </c>
      <c r="G3588" s="29" t="s">
        <v>2143</v>
      </c>
      <c r="H3588" s="29" t="s">
        <v>2075</v>
      </c>
      <c r="I3588" s="31"/>
      <c r="J3588" s="28"/>
    </row>
    <row r="3589" spans="6:10" ht="15.75" x14ac:dyDescent="0.25">
      <c r="F3589" t="s">
        <v>249</v>
      </c>
      <c r="G3589" s="29" t="s">
        <v>2143</v>
      </c>
      <c r="H3589" s="29" t="s">
        <v>2077</v>
      </c>
      <c r="I3589" s="31"/>
      <c r="J3589" s="28"/>
    </row>
    <row r="3590" spans="6:10" ht="15.75" x14ac:dyDescent="0.25">
      <c r="F3590" t="s">
        <v>249</v>
      </c>
      <c r="G3590" s="29" t="s">
        <v>2143</v>
      </c>
      <c r="H3590" s="29" t="s">
        <v>2079</v>
      </c>
      <c r="I3590" s="31"/>
      <c r="J3590" s="28"/>
    </row>
    <row r="3591" spans="6:10" ht="15.75" x14ac:dyDescent="0.25">
      <c r="F3591" t="s">
        <v>249</v>
      </c>
      <c r="G3591" s="29" t="s">
        <v>2143</v>
      </c>
      <c r="H3591" s="29" t="s">
        <v>2082</v>
      </c>
      <c r="I3591" s="31"/>
      <c r="J3591" s="28"/>
    </row>
    <row r="3592" spans="6:10" ht="15.75" x14ac:dyDescent="0.25">
      <c r="F3592" t="s">
        <v>249</v>
      </c>
      <c r="G3592" s="29" t="s">
        <v>2143</v>
      </c>
      <c r="H3592" s="29" t="s">
        <v>2084</v>
      </c>
      <c r="I3592" s="31"/>
      <c r="J3592" s="28"/>
    </row>
    <row r="3593" spans="6:10" ht="15.75" x14ac:dyDescent="0.25">
      <c r="F3593" t="s">
        <v>249</v>
      </c>
      <c r="G3593" s="29" t="s">
        <v>2143</v>
      </c>
      <c r="H3593" s="29" t="s">
        <v>2089</v>
      </c>
      <c r="I3593" s="31"/>
      <c r="J3593" s="28"/>
    </row>
    <row r="3594" spans="6:10" ht="15.75" x14ac:dyDescent="0.25">
      <c r="F3594" t="s">
        <v>249</v>
      </c>
      <c r="G3594" s="29" t="s">
        <v>2143</v>
      </c>
      <c r="H3594" s="29" t="s">
        <v>2119</v>
      </c>
      <c r="I3594" s="31"/>
      <c r="J3594" s="28"/>
    </row>
    <row r="3595" spans="6:10" ht="15.75" x14ac:dyDescent="0.25">
      <c r="F3595" t="s">
        <v>249</v>
      </c>
      <c r="G3595" s="29" t="s">
        <v>2143</v>
      </c>
      <c r="H3595" s="29" t="s">
        <v>2122</v>
      </c>
      <c r="I3595" s="31"/>
      <c r="J3595" s="28"/>
    </row>
    <row r="3596" spans="6:10" ht="15.75" x14ac:dyDescent="0.25">
      <c r="F3596" t="s">
        <v>249</v>
      </c>
      <c r="G3596" s="29" t="s">
        <v>2143</v>
      </c>
      <c r="H3596" s="29" t="s">
        <v>2124</v>
      </c>
      <c r="I3596" s="31"/>
      <c r="J3596" s="28"/>
    </row>
    <row r="3597" spans="6:10" ht="15.75" x14ac:dyDescent="0.25">
      <c r="F3597" t="s">
        <v>249</v>
      </c>
      <c r="G3597" s="29" t="s">
        <v>2143</v>
      </c>
      <c r="H3597" s="29" t="s">
        <v>2129</v>
      </c>
      <c r="I3597" s="31"/>
      <c r="J3597" s="28"/>
    </row>
    <row r="3598" spans="6:10" ht="15.75" x14ac:dyDescent="0.25">
      <c r="F3598" t="s">
        <v>249</v>
      </c>
      <c r="G3598" s="29" t="s">
        <v>2143</v>
      </c>
      <c r="H3598" s="29" t="s">
        <v>2135</v>
      </c>
      <c r="I3598" s="31"/>
      <c r="J3598" s="28"/>
    </row>
    <row r="3599" spans="6:10" ht="15.75" x14ac:dyDescent="0.25">
      <c r="F3599" t="s">
        <v>249</v>
      </c>
      <c r="G3599" s="29" t="s">
        <v>2143</v>
      </c>
      <c r="H3599" s="29" t="s">
        <v>2140</v>
      </c>
      <c r="I3599" s="31"/>
      <c r="J3599" s="28"/>
    </row>
    <row r="3600" spans="6:10" ht="15.75" x14ac:dyDescent="0.25">
      <c r="F3600" t="s">
        <v>249</v>
      </c>
      <c r="G3600" s="29" t="s">
        <v>2144</v>
      </c>
      <c r="H3600" s="29" t="s">
        <v>43</v>
      </c>
      <c r="I3600" s="31"/>
      <c r="J3600" s="28"/>
    </row>
    <row r="3601" spans="6:10" ht="15.75" x14ac:dyDescent="0.25">
      <c r="F3601" t="s">
        <v>249</v>
      </c>
      <c r="G3601" s="29" t="s">
        <v>2144</v>
      </c>
      <c r="H3601" s="29" t="s">
        <v>1953</v>
      </c>
      <c r="I3601" s="31"/>
      <c r="J3601" s="28"/>
    </row>
    <row r="3602" spans="6:10" ht="15.75" x14ac:dyDescent="0.25">
      <c r="F3602" t="s">
        <v>249</v>
      </c>
      <c r="G3602" s="29" t="s">
        <v>2144</v>
      </c>
      <c r="H3602" s="29" t="s">
        <v>1726</v>
      </c>
      <c r="I3602" s="31"/>
      <c r="J3602" s="28"/>
    </row>
    <row r="3603" spans="6:10" ht="15.75" x14ac:dyDescent="0.25">
      <c r="F3603" t="s">
        <v>249</v>
      </c>
      <c r="G3603" s="29" t="s">
        <v>2144</v>
      </c>
      <c r="H3603" s="29" t="s">
        <v>1723</v>
      </c>
      <c r="I3603" s="31"/>
      <c r="J3603" s="28"/>
    </row>
    <row r="3604" spans="6:10" ht="15.75" x14ac:dyDescent="0.25">
      <c r="F3604" t="s">
        <v>249</v>
      </c>
      <c r="G3604" s="29" t="s">
        <v>2144</v>
      </c>
      <c r="H3604" s="29" t="s">
        <v>2087</v>
      </c>
      <c r="I3604" s="31"/>
      <c r="J3604" s="28"/>
    </row>
    <row r="3605" spans="6:10" ht="15.75" x14ac:dyDescent="0.25">
      <c r="F3605" t="s">
        <v>249</v>
      </c>
      <c r="G3605" s="29" t="s">
        <v>2144</v>
      </c>
      <c r="H3605" s="29" t="s">
        <v>1830</v>
      </c>
      <c r="I3605" s="31"/>
      <c r="J3605" s="28"/>
    </row>
    <row r="3606" spans="6:10" ht="15.75" x14ac:dyDescent="0.25">
      <c r="F3606" t="s">
        <v>249</v>
      </c>
      <c r="G3606" s="29" t="s">
        <v>2144</v>
      </c>
      <c r="H3606" s="29" t="s">
        <v>1754</v>
      </c>
      <c r="I3606" s="31"/>
      <c r="J3606" s="28"/>
    </row>
    <row r="3607" spans="6:10" ht="15.75" x14ac:dyDescent="0.25">
      <c r="F3607" t="s">
        <v>249</v>
      </c>
      <c r="G3607" s="29" t="s">
        <v>2144</v>
      </c>
      <c r="H3607" s="29" t="s">
        <v>1901</v>
      </c>
      <c r="I3607" s="31"/>
      <c r="J3607" s="28"/>
    </row>
    <row r="3608" spans="6:10" ht="15.75" x14ac:dyDescent="0.25">
      <c r="F3608" t="s">
        <v>249</v>
      </c>
      <c r="G3608" s="29" t="s">
        <v>2144</v>
      </c>
      <c r="H3608" s="29" t="s">
        <v>2085</v>
      </c>
      <c r="I3608" s="31"/>
      <c r="J3608" s="28"/>
    </row>
    <row r="3609" spans="6:10" ht="15.75" x14ac:dyDescent="0.25">
      <c r="F3609" t="s">
        <v>249</v>
      </c>
      <c r="G3609" s="29" t="s">
        <v>2144</v>
      </c>
      <c r="H3609" s="29" t="s">
        <v>1951</v>
      </c>
      <c r="I3609" s="31"/>
      <c r="J3609" s="28"/>
    </row>
    <row r="3610" spans="6:10" ht="15.75" x14ac:dyDescent="0.25">
      <c r="F3610" t="s">
        <v>249</v>
      </c>
      <c r="G3610" s="29" t="s">
        <v>2144</v>
      </c>
      <c r="H3610" s="29" t="s">
        <v>2056</v>
      </c>
      <c r="I3610" s="31"/>
      <c r="J3610" s="28"/>
    </row>
    <row r="3611" spans="6:10" ht="15.75" x14ac:dyDescent="0.25">
      <c r="F3611" t="s">
        <v>249</v>
      </c>
      <c r="G3611" s="29" t="s">
        <v>2144</v>
      </c>
      <c r="H3611" s="29" t="s">
        <v>2131</v>
      </c>
      <c r="I3611" s="31"/>
      <c r="J3611" s="28"/>
    </row>
    <row r="3612" spans="6:10" ht="15.75" x14ac:dyDescent="0.25">
      <c r="F3612" t="s">
        <v>249</v>
      </c>
      <c r="G3612" s="29" t="s">
        <v>2144</v>
      </c>
      <c r="H3612" s="29" t="s">
        <v>2065</v>
      </c>
      <c r="I3612" s="31"/>
      <c r="J3612" s="28"/>
    </row>
    <row r="3613" spans="6:10" ht="15.75" x14ac:dyDescent="0.25">
      <c r="F3613" t="s">
        <v>249</v>
      </c>
      <c r="G3613" s="29" t="s">
        <v>2144</v>
      </c>
      <c r="H3613" s="29" t="s">
        <v>2090</v>
      </c>
      <c r="I3613" s="31"/>
      <c r="J3613" s="28"/>
    </row>
    <row r="3614" spans="6:10" ht="15.75" x14ac:dyDescent="0.25">
      <c r="F3614" t="s">
        <v>249</v>
      </c>
      <c r="G3614" s="29" t="s">
        <v>2144</v>
      </c>
      <c r="H3614" s="29" t="s">
        <v>1960</v>
      </c>
      <c r="I3614" s="31"/>
      <c r="J3614" s="28"/>
    </row>
    <row r="3615" spans="6:10" ht="15.75" x14ac:dyDescent="0.25">
      <c r="F3615" t="s">
        <v>249</v>
      </c>
      <c r="G3615" s="29" t="s">
        <v>2144</v>
      </c>
      <c r="H3615" s="29" t="s">
        <v>2028</v>
      </c>
      <c r="I3615" s="31"/>
      <c r="J3615" s="28"/>
    </row>
    <row r="3616" spans="6:10" ht="15.75" x14ac:dyDescent="0.25">
      <c r="F3616" t="s">
        <v>249</v>
      </c>
      <c r="G3616" s="29" t="s">
        <v>2144</v>
      </c>
      <c r="H3616" s="29" t="s">
        <v>1963</v>
      </c>
      <c r="I3616" s="31"/>
      <c r="J3616" s="28"/>
    </row>
    <row r="3617" spans="6:10" ht="15.75" x14ac:dyDescent="0.25">
      <c r="F3617" t="s">
        <v>249</v>
      </c>
      <c r="G3617" s="29" t="s">
        <v>2144</v>
      </c>
      <c r="H3617" s="29" t="s">
        <v>1965</v>
      </c>
      <c r="I3617" s="31"/>
      <c r="J3617" s="28"/>
    </row>
    <row r="3618" spans="6:10" ht="15.75" x14ac:dyDescent="0.25">
      <c r="F3618" t="s">
        <v>249</v>
      </c>
      <c r="G3618" s="29" t="s">
        <v>2144</v>
      </c>
      <c r="H3618" s="29" t="s">
        <v>1971</v>
      </c>
      <c r="I3618" s="31"/>
      <c r="J3618" s="28"/>
    </row>
    <row r="3619" spans="6:10" ht="15.75" x14ac:dyDescent="0.25">
      <c r="F3619" t="s">
        <v>249</v>
      </c>
      <c r="G3619" s="29" t="s">
        <v>2144</v>
      </c>
      <c r="H3619" s="29" t="s">
        <v>1975</v>
      </c>
      <c r="I3619" s="31"/>
      <c r="J3619" s="28"/>
    </row>
    <row r="3620" spans="6:10" ht="15.75" x14ac:dyDescent="0.25">
      <c r="F3620" t="s">
        <v>249</v>
      </c>
      <c r="G3620" s="29" t="s">
        <v>2144</v>
      </c>
      <c r="H3620" s="29" t="s">
        <v>2113</v>
      </c>
      <c r="I3620" s="31"/>
      <c r="J3620" s="28"/>
    </row>
    <row r="3621" spans="6:10" ht="15.75" x14ac:dyDescent="0.25">
      <c r="F3621" t="s">
        <v>249</v>
      </c>
      <c r="G3621" s="29" t="s">
        <v>2144</v>
      </c>
      <c r="H3621" s="29" t="s">
        <v>1980</v>
      </c>
      <c r="I3621" s="31"/>
      <c r="J3621" s="28"/>
    </row>
    <row r="3622" spans="6:10" ht="15.75" x14ac:dyDescent="0.25">
      <c r="F3622" t="s">
        <v>249</v>
      </c>
      <c r="G3622" s="29" t="s">
        <v>2144</v>
      </c>
      <c r="H3622" s="29" t="s">
        <v>1982</v>
      </c>
      <c r="I3622" s="31"/>
      <c r="J3622" s="28"/>
    </row>
    <row r="3623" spans="6:10" ht="15.75" x14ac:dyDescent="0.25">
      <c r="F3623" t="s">
        <v>249</v>
      </c>
      <c r="G3623" s="29" t="s">
        <v>2144</v>
      </c>
      <c r="H3623" s="29" t="s">
        <v>1987</v>
      </c>
      <c r="I3623" s="31"/>
      <c r="J3623" s="28"/>
    </row>
    <row r="3624" spans="6:10" ht="15.75" x14ac:dyDescent="0.25">
      <c r="F3624" t="s">
        <v>249</v>
      </c>
      <c r="G3624" s="29" t="s">
        <v>2144</v>
      </c>
      <c r="H3624" s="29" t="s">
        <v>1990</v>
      </c>
      <c r="I3624" s="31"/>
      <c r="J3624" s="28"/>
    </row>
    <row r="3625" spans="6:10" ht="15.75" x14ac:dyDescent="0.25">
      <c r="F3625" t="s">
        <v>249</v>
      </c>
      <c r="G3625" s="29" t="s">
        <v>2144</v>
      </c>
      <c r="H3625" s="29" t="s">
        <v>2115</v>
      </c>
      <c r="I3625" s="31"/>
      <c r="J3625" s="28"/>
    </row>
    <row r="3626" spans="6:10" ht="15.75" x14ac:dyDescent="0.25">
      <c r="F3626" t="s">
        <v>249</v>
      </c>
      <c r="G3626" s="29" t="s">
        <v>2144</v>
      </c>
      <c r="H3626" s="29" t="s">
        <v>1992</v>
      </c>
      <c r="I3626" s="31"/>
      <c r="J3626" s="28"/>
    </row>
    <row r="3627" spans="6:10" ht="15.75" x14ac:dyDescent="0.25">
      <c r="F3627" t="s">
        <v>249</v>
      </c>
      <c r="G3627" s="29" t="s">
        <v>2144</v>
      </c>
      <c r="H3627" s="29" t="s">
        <v>1997</v>
      </c>
      <c r="I3627" s="31"/>
      <c r="J3627" s="28"/>
    </row>
    <row r="3628" spans="6:10" ht="15.75" x14ac:dyDescent="0.25">
      <c r="F3628" t="s">
        <v>249</v>
      </c>
      <c r="G3628" s="29" t="s">
        <v>2144</v>
      </c>
      <c r="H3628" s="29" t="s">
        <v>2000</v>
      </c>
      <c r="I3628" s="31"/>
      <c r="J3628" s="28"/>
    </row>
    <row r="3629" spans="6:10" ht="15.75" x14ac:dyDescent="0.25">
      <c r="F3629" t="s">
        <v>249</v>
      </c>
      <c r="G3629" s="29" t="s">
        <v>2144</v>
      </c>
      <c r="H3629" s="29" t="s">
        <v>2002</v>
      </c>
      <c r="I3629" s="31"/>
      <c r="J3629" s="28"/>
    </row>
    <row r="3630" spans="6:10" ht="15.75" x14ac:dyDescent="0.25">
      <c r="F3630" t="s">
        <v>249</v>
      </c>
      <c r="G3630" s="29" t="s">
        <v>2144</v>
      </c>
      <c r="H3630" s="29" t="s">
        <v>2004</v>
      </c>
      <c r="I3630" s="31"/>
      <c r="J3630" s="28"/>
    </row>
    <row r="3631" spans="6:10" ht="15.75" x14ac:dyDescent="0.25">
      <c r="F3631" t="s">
        <v>249</v>
      </c>
      <c r="G3631" s="29" t="s">
        <v>2144</v>
      </c>
      <c r="H3631" s="29" t="s">
        <v>2006</v>
      </c>
      <c r="I3631" s="31"/>
      <c r="J3631" s="28"/>
    </row>
    <row r="3632" spans="6:10" ht="15.75" x14ac:dyDescent="0.25">
      <c r="F3632" t="s">
        <v>249</v>
      </c>
      <c r="G3632" s="29" t="s">
        <v>2144</v>
      </c>
      <c r="H3632" s="29" t="s">
        <v>2133</v>
      </c>
      <c r="I3632" s="31"/>
      <c r="J3632" s="28"/>
    </row>
    <row r="3633" spans="6:10" ht="15.75" x14ac:dyDescent="0.25">
      <c r="F3633" t="s">
        <v>249</v>
      </c>
      <c r="G3633" s="29" t="s">
        <v>2144</v>
      </c>
      <c r="H3633" s="29" t="s">
        <v>2137</v>
      </c>
      <c r="I3633" s="31"/>
      <c r="J3633" s="28"/>
    </row>
    <row r="3634" spans="6:10" ht="15.75" x14ac:dyDescent="0.25">
      <c r="F3634" t="s">
        <v>249</v>
      </c>
      <c r="G3634" s="29" t="s">
        <v>2144</v>
      </c>
      <c r="H3634" s="29" t="s">
        <v>2015</v>
      </c>
      <c r="I3634" s="31"/>
      <c r="J3634" s="28"/>
    </row>
    <row r="3635" spans="6:10" ht="15.75" x14ac:dyDescent="0.25">
      <c r="F3635" t="s">
        <v>249</v>
      </c>
      <c r="G3635" s="29" t="s">
        <v>2144</v>
      </c>
      <c r="H3635" s="29" t="s">
        <v>2017</v>
      </c>
      <c r="I3635" s="31"/>
      <c r="J3635" s="28"/>
    </row>
    <row r="3636" spans="6:10" ht="15.75" x14ac:dyDescent="0.25">
      <c r="F3636" t="s">
        <v>249</v>
      </c>
      <c r="G3636" s="29" t="s">
        <v>2144</v>
      </c>
      <c r="H3636" s="29" t="s">
        <v>2019</v>
      </c>
      <c r="I3636" s="31"/>
      <c r="J3636" s="28"/>
    </row>
    <row r="3637" spans="6:10" ht="15.75" x14ac:dyDescent="0.25">
      <c r="F3637" t="s">
        <v>249</v>
      </c>
      <c r="G3637" s="29" t="s">
        <v>2144</v>
      </c>
      <c r="H3637" s="29" t="s">
        <v>2021</v>
      </c>
      <c r="I3637" s="31"/>
      <c r="J3637" s="28"/>
    </row>
    <row r="3638" spans="6:10" ht="15.75" x14ac:dyDescent="0.25">
      <c r="F3638" t="s">
        <v>249</v>
      </c>
      <c r="G3638" s="29" t="s">
        <v>2144</v>
      </c>
      <c r="H3638" s="29" t="s">
        <v>2030</v>
      </c>
      <c r="I3638" s="31"/>
      <c r="J3638" s="28"/>
    </row>
    <row r="3639" spans="6:10" ht="15.75" x14ac:dyDescent="0.25">
      <c r="F3639" t="s">
        <v>249</v>
      </c>
      <c r="G3639" s="29" t="s">
        <v>2144</v>
      </c>
      <c r="H3639" s="29" t="s">
        <v>2032</v>
      </c>
      <c r="I3639" s="31"/>
      <c r="J3639" s="28"/>
    </row>
    <row r="3640" spans="6:10" ht="15.75" x14ac:dyDescent="0.25">
      <c r="F3640" t="s">
        <v>249</v>
      </c>
      <c r="G3640" s="29" t="s">
        <v>2144</v>
      </c>
      <c r="H3640" s="29" t="s">
        <v>2034</v>
      </c>
      <c r="I3640" s="31"/>
      <c r="J3640" s="28"/>
    </row>
    <row r="3641" spans="6:10" ht="15.75" x14ac:dyDescent="0.25">
      <c r="F3641" t="s">
        <v>249</v>
      </c>
      <c r="G3641" s="29" t="s">
        <v>2144</v>
      </c>
      <c r="H3641" s="29" t="s">
        <v>2036</v>
      </c>
      <c r="I3641" s="31"/>
      <c r="J3641" s="28"/>
    </row>
    <row r="3642" spans="6:10" ht="15.75" x14ac:dyDescent="0.25">
      <c r="F3642" t="s">
        <v>249</v>
      </c>
      <c r="G3642" s="29" t="s">
        <v>2144</v>
      </c>
      <c r="H3642" s="29" t="s">
        <v>2038</v>
      </c>
      <c r="I3642" s="31"/>
      <c r="J3642" s="28"/>
    </row>
    <row r="3643" spans="6:10" ht="15.75" x14ac:dyDescent="0.25">
      <c r="F3643" t="s">
        <v>249</v>
      </c>
      <c r="G3643" s="29" t="s">
        <v>2144</v>
      </c>
      <c r="H3643" s="29" t="s">
        <v>2040</v>
      </c>
      <c r="I3643" s="31"/>
      <c r="J3643" s="28"/>
    </row>
    <row r="3644" spans="6:10" ht="15.75" x14ac:dyDescent="0.25">
      <c r="F3644" t="s">
        <v>249</v>
      </c>
      <c r="G3644" s="29" t="s">
        <v>2144</v>
      </c>
      <c r="H3644" s="29" t="s">
        <v>2043</v>
      </c>
      <c r="I3644" s="31"/>
      <c r="J3644" s="28"/>
    </row>
    <row r="3645" spans="6:10" ht="15.75" x14ac:dyDescent="0.25">
      <c r="F3645" t="s">
        <v>249</v>
      </c>
      <c r="G3645" s="29" t="s">
        <v>2144</v>
      </c>
      <c r="H3645" s="29" t="s">
        <v>2059</v>
      </c>
      <c r="I3645" s="31"/>
      <c r="J3645" s="28"/>
    </row>
    <row r="3646" spans="6:10" ht="15.75" x14ac:dyDescent="0.25">
      <c r="F3646" t="s">
        <v>249</v>
      </c>
      <c r="G3646" s="29" t="s">
        <v>2144</v>
      </c>
      <c r="H3646" s="29" t="s">
        <v>2061</v>
      </c>
      <c r="I3646" s="31"/>
      <c r="J3646" s="28"/>
    </row>
    <row r="3647" spans="6:10" ht="15.75" x14ac:dyDescent="0.25">
      <c r="F3647" t="s">
        <v>249</v>
      </c>
      <c r="G3647" s="29" t="s">
        <v>2144</v>
      </c>
      <c r="H3647" s="29" t="s">
        <v>2063</v>
      </c>
      <c r="I3647" s="31"/>
      <c r="J3647" s="28"/>
    </row>
    <row r="3648" spans="6:10" ht="15.75" x14ac:dyDescent="0.25">
      <c r="F3648" t="s">
        <v>249</v>
      </c>
      <c r="G3648" s="29" t="s">
        <v>2144</v>
      </c>
      <c r="H3648" s="29" t="s">
        <v>2067</v>
      </c>
      <c r="I3648" s="31"/>
      <c r="J3648" s="28"/>
    </row>
    <row r="3649" spans="6:10" ht="15.75" x14ac:dyDescent="0.25">
      <c r="F3649" t="s">
        <v>249</v>
      </c>
      <c r="G3649" s="29" t="s">
        <v>2144</v>
      </c>
      <c r="H3649" s="29" t="s">
        <v>2069</v>
      </c>
      <c r="I3649" s="31"/>
      <c r="J3649" s="28"/>
    </row>
    <row r="3650" spans="6:10" ht="15.75" x14ac:dyDescent="0.25">
      <c r="F3650" t="s">
        <v>249</v>
      </c>
      <c r="G3650" s="29" t="s">
        <v>2144</v>
      </c>
      <c r="H3650" s="29" t="s">
        <v>2071</v>
      </c>
      <c r="I3650" s="31"/>
      <c r="J3650" s="28"/>
    </row>
    <row r="3651" spans="6:10" ht="15.75" x14ac:dyDescent="0.25">
      <c r="F3651" t="s">
        <v>249</v>
      </c>
      <c r="G3651" s="29" t="s">
        <v>2144</v>
      </c>
      <c r="H3651" s="29" t="s">
        <v>2073</v>
      </c>
      <c r="I3651" s="31"/>
      <c r="J3651" s="28"/>
    </row>
    <row r="3652" spans="6:10" ht="15.75" x14ac:dyDescent="0.25">
      <c r="F3652" t="s">
        <v>249</v>
      </c>
      <c r="G3652" s="29" t="s">
        <v>2144</v>
      </c>
      <c r="H3652" s="29" t="s">
        <v>2075</v>
      </c>
      <c r="I3652" s="31"/>
      <c r="J3652" s="28"/>
    </row>
    <row r="3653" spans="6:10" ht="15.75" x14ac:dyDescent="0.25">
      <c r="F3653" t="s">
        <v>249</v>
      </c>
      <c r="G3653" s="29" t="s">
        <v>2144</v>
      </c>
      <c r="H3653" s="29" t="s">
        <v>2077</v>
      </c>
      <c r="I3653" s="31"/>
      <c r="J3653" s="28"/>
    </row>
    <row r="3654" spans="6:10" ht="15.75" x14ac:dyDescent="0.25">
      <c r="F3654" t="s">
        <v>249</v>
      </c>
      <c r="G3654" s="29" t="s">
        <v>2144</v>
      </c>
      <c r="H3654" s="29" t="s">
        <v>2079</v>
      </c>
      <c r="I3654" s="31"/>
      <c r="J3654" s="28"/>
    </row>
    <row r="3655" spans="6:10" ht="15.75" x14ac:dyDescent="0.25">
      <c r="F3655" t="s">
        <v>249</v>
      </c>
      <c r="G3655" s="29" t="s">
        <v>2144</v>
      </c>
      <c r="H3655" s="29" t="s">
        <v>2082</v>
      </c>
      <c r="I3655" s="31"/>
      <c r="J3655" s="28"/>
    </row>
    <row r="3656" spans="6:10" ht="15.75" x14ac:dyDescent="0.25">
      <c r="F3656" t="s">
        <v>249</v>
      </c>
      <c r="G3656" s="29" t="s">
        <v>2144</v>
      </c>
      <c r="H3656" s="29" t="s">
        <v>2084</v>
      </c>
      <c r="I3656" s="31"/>
      <c r="J3656" s="28"/>
    </row>
    <row r="3657" spans="6:10" ht="15.75" x14ac:dyDescent="0.25">
      <c r="F3657" t="s">
        <v>249</v>
      </c>
      <c r="G3657" s="29" t="s">
        <v>2144</v>
      </c>
      <c r="H3657" s="29" t="s">
        <v>2089</v>
      </c>
      <c r="I3657" s="31"/>
      <c r="J3657" s="28"/>
    </row>
    <row r="3658" spans="6:10" ht="15.75" x14ac:dyDescent="0.25">
      <c r="F3658" t="s">
        <v>249</v>
      </c>
      <c r="G3658" s="29" t="s">
        <v>2144</v>
      </c>
      <c r="H3658" s="29" t="s">
        <v>2119</v>
      </c>
      <c r="I3658" s="31"/>
      <c r="J3658" s="28"/>
    </row>
    <row r="3659" spans="6:10" ht="15.75" x14ac:dyDescent="0.25">
      <c r="F3659" t="s">
        <v>249</v>
      </c>
      <c r="G3659" s="29" t="s">
        <v>2144</v>
      </c>
      <c r="H3659" s="29" t="s">
        <v>2122</v>
      </c>
      <c r="I3659" s="31"/>
      <c r="J3659" s="28"/>
    </row>
    <row r="3660" spans="6:10" ht="15.75" x14ac:dyDescent="0.25">
      <c r="F3660" t="s">
        <v>249</v>
      </c>
      <c r="G3660" s="29" t="s">
        <v>2144</v>
      </c>
      <c r="H3660" s="29" t="s">
        <v>2124</v>
      </c>
      <c r="I3660" s="31"/>
      <c r="J3660" s="28"/>
    </row>
    <row r="3661" spans="6:10" ht="15.75" x14ac:dyDescent="0.25">
      <c r="F3661" t="s">
        <v>249</v>
      </c>
      <c r="G3661" s="29" t="s">
        <v>2144</v>
      </c>
      <c r="H3661" s="29" t="s">
        <v>2129</v>
      </c>
      <c r="I3661" s="31"/>
      <c r="J3661" s="28"/>
    </row>
    <row r="3662" spans="6:10" ht="15.75" x14ac:dyDescent="0.25">
      <c r="F3662" t="s">
        <v>249</v>
      </c>
      <c r="G3662" s="29" t="s">
        <v>2144</v>
      </c>
      <c r="H3662" s="29" t="s">
        <v>2135</v>
      </c>
      <c r="I3662" s="31"/>
      <c r="J3662" s="28"/>
    </row>
    <row r="3663" spans="6:10" ht="15.75" x14ac:dyDescent="0.25">
      <c r="F3663" t="s">
        <v>249</v>
      </c>
      <c r="G3663" s="29" t="s">
        <v>2144</v>
      </c>
      <c r="H3663" s="29" t="s">
        <v>2140</v>
      </c>
      <c r="I3663" s="31"/>
      <c r="J3663" s="28"/>
    </row>
    <row r="3664" spans="6:10" ht="15.75" x14ac:dyDescent="0.25">
      <c r="F3664" t="s">
        <v>249</v>
      </c>
      <c r="G3664" s="29" t="s">
        <v>2145</v>
      </c>
      <c r="H3664" s="29" t="s">
        <v>43</v>
      </c>
      <c r="I3664" s="31"/>
      <c r="J3664" s="28"/>
    </row>
    <row r="3665" spans="6:10" ht="15.75" x14ac:dyDescent="0.25">
      <c r="F3665" t="s">
        <v>249</v>
      </c>
      <c r="G3665" s="29" t="s">
        <v>2145</v>
      </c>
      <c r="H3665" s="29" t="s">
        <v>1953</v>
      </c>
      <c r="I3665" s="31"/>
      <c r="J3665" s="28"/>
    </row>
    <row r="3666" spans="6:10" ht="15.75" x14ac:dyDescent="0.25">
      <c r="F3666" t="s">
        <v>249</v>
      </c>
      <c r="G3666" s="29" t="s">
        <v>2145</v>
      </c>
      <c r="H3666" s="29" t="s">
        <v>1726</v>
      </c>
      <c r="I3666" s="31"/>
      <c r="J3666" s="28"/>
    </row>
    <row r="3667" spans="6:10" ht="15.75" x14ac:dyDescent="0.25">
      <c r="F3667" t="s">
        <v>249</v>
      </c>
      <c r="G3667" s="29" t="s">
        <v>2145</v>
      </c>
      <c r="H3667" s="29" t="s">
        <v>1723</v>
      </c>
      <c r="I3667" s="31"/>
      <c r="J3667" s="28"/>
    </row>
    <row r="3668" spans="6:10" ht="15.75" x14ac:dyDescent="0.25">
      <c r="F3668" t="s">
        <v>249</v>
      </c>
      <c r="G3668" s="29" t="s">
        <v>2145</v>
      </c>
      <c r="H3668" s="29" t="s">
        <v>2087</v>
      </c>
      <c r="I3668" s="31"/>
      <c r="J3668" s="28"/>
    </row>
    <row r="3669" spans="6:10" ht="15.75" x14ac:dyDescent="0.25">
      <c r="F3669" t="s">
        <v>249</v>
      </c>
      <c r="G3669" s="29" t="s">
        <v>2145</v>
      </c>
      <c r="H3669" s="29" t="s">
        <v>1830</v>
      </c>
      <c r="I3669" s="31"/>
      <c r="J3669" s="28"/>
    </row>
    <row r="3670" spans="6:10" ht="15.75" x14ac:dyDescent="0.25">
      <c r="F3670" t="s">
        <v>249</v>
      </c>
      <c r="G3670" s="29" t="s">
        <v>2145</v>
      </c>
      <c r="H3670" s="29" t="s">
        <v>1754</v>
      </c>
      <c r="I3670" s="31"/>
      <c r="J3670" s="28"/>
    </row>
    <row r="3671" spans="6:10" ht="15.75" x14ac:dyDescent="0.25">
      <c r="F3671" t="s">
        <v>249</v>
      </c>
      <c r="G3671" s="29" t="s">
        <v>2145</v>
      </c>
      <c r="H3671" s="29" t="s">
        <v>1901</v>
      </c>
      <c r="I3671" s="31"/>
      <c r="J3671" s="28"/>
    </row>
    <row r="3672" spans="6:10" ht="15.75" x14ac:dyDescent="0.25">
      <c r="F3672" t="s">
        <v>249</v>
      </c>
      <c r="G3672" s="29" t="s">
        <v>2145</v>
      </c>
      <c r="H3672" s="29" t="s">
        <v>2085</v>
      </c>
      <c r="I3672" s="31"/>
      <c r="J3672" s="28"/>
    </row>
    <row r="3673" spans="6:10" ht="15.75" x14ac:dyDescent="0.25">
      <c r="F3673" t="s">
        <v>249</v>
      </c>
      <c r="G3673" s="29" t="s">
        <v>2145</v>
      </c>
      <c r="H3673" s="29" t="s">
        <v>1951</v>
      </c>
      <c r="I3673" s="31"/>
      <c r="J3673" s="28"/>
    </row>
    <row r="3674" spans="6:10" ht="15.75" x14ac:dyDescent="0.25">
      <c r="F3674" t="s">
        <v>249</v>
      </c>
      <c r="G3674" s="29" t="s">
        <v>2145</v>
      </c>
      <c r="H3674" s="29" t="s">
        <v>2056</v>
      </c>
      <c r="I3674" s="31"/>
      <c r="J3674" s="28"/>
    </row>
    <row r="3675" spans="6:10" ht="15.75" x14ac:dyDescent="0.25">
      <c r="F3675" t="s">
        <v>249</v>
      </c>
      <c r="G3675" s="29" t="s">
        <v>2145</v>
      </c>
      <c r="H3675" s="29" t="s">
        <v>2131</v>
      </c>
      <c r="I3675" s="31"/>
      <c r="J3675" s="28"/>
    </row>
    <row r="3676" spans="6:10" ht="15.75" x14ac:dyDescent="0.25">
      <c r="F3676" t="s">
        <v>249</v>
      </c>
      <c r="G3676" s="29" t="s">
        <v>2145</v>
      </c>
      <c r="H3676" s="29" t="s">
        <v>2065</v>
      </c>
      <c r="I3676" s="31"/>
      <c r="J3676" s="28"/>
    </row>
    <row r="3677" spans="6:10" ht="15.75" x14ac:dyDescent="0.25">
      <c r="F3677" t="s">
        <v>249</v>
      </c>
      <c r="G3677" s="29" t="s">
        <v>2145</v>
      </c>
      <c r="H3677" s="29" t="s">
        <v>2090</v>
      </c>
      <c r="I3677" s="31"/>
      <c r="J3677" s="28"/>
    </row>
    <row r="3678" spans="6:10" ht="15.75" x14ac:dyDescent="0.25">
      <c r="F3678" t="s">
        <v>249</v>
      </c>
      <c r="G3678" s="29" t="s">
        <v>2145</v>
      </c>
      <c r="H3678" s="29" t="s">
        <v>1960</v>
      </c>
      <c r="I3678" s="31"/>
      <c r="J3678" s="28"/>
    </row>
    <row r="3679" spans="6:10" ht="15.75" x14ac:dyDescent="0.25">
      <c r="F3679" t="s">
        <v>249</v>
      </c>
      <c r="G3679" s="29" t="s">
        <v>2145</v>
      </c>
      <c r="H3679" s="29" t="s">
        <v>2028</v>
      </c>
      <c r="I3679" s="31"/>
      <c r="J3679" s="28"/>
    </row>
    <row r="3680" spans="6:10" ht="15.75" x14ac:dyDescent="0.25">
      <c r="F3680" t="s">
        <v>249</v>
      </c>
      <c r="G3680" s="29" t="s">
        <v>2145</v>
      </c>
      <c r="H3680" s="29" t="s">
        <v>1963</v>
      </c>
      <c r="I3680" s="31"/>
      <c r="J3680" s="28"/>
    </row>
    <row r="3681" spans="6:10" ht="15.75" x14ac:dyDescent="0.25">
      <c r="F3681" t="s">
        <v>249</v>
      </c>
      <c r="G3681" s="29" t="s">
        <v>2145</v>
      </c>
      <c r="H3681" s="29" t="s">
        <v>1965</v>
      </c>
      <c r="I3681" s="31"/>
      <c r="J3681" s="28"/>
    </row>
    <row r="3682" spans="6:10" ht="15.75" x14ac:dyDescent="0.25">
      <c r="F3682" t="s">
        <v>249</v>
      </c>
      <c r="G3682" s="29" t="s">
        <v>2145</v>
      </c>
      <c r="H3682" s="29" t="s">
        <v>1971</v>
      </c>
      <c r="I3682" s="31"/>
      <c r="J3682" s="28"/>
    </row>
    <row r="3683" spans="6:10" ht="15.75" x14ac:dyDescent="0.25">
      <c r="F3683" t="s">
        <v>249</v>
      </c>
      <c r="G3683" s="29" t="s">
        <v>2145</v>
      </c>
      <c r="H3683" s="29" t="s">
        <v>1975</v>
      </c>
      <c r="I3683" s="31"/>
      <c r="J3683" s="28"/>
    </row>
    <row r="3684" spans="6:10" ht="15.75" x14ac:dyDescent="0.25">
      <c r="F3684" t="s">
        <v>249</v>
      </c>
      <c r="G3684" s="29" t="s">
        <v>2145</v>
      </c>
      <c r="H3684" s="29" t="s">
        <v>2113</v>
      </c>
      <c r="I3684" s="31"/>
      <c r="J3684" s="28"/>
    </row>
    <row r="3685" spans="6:10" ht="15.75" x14ac:dyDescent="0.25">
      <c r="F3685" t="s">
        <v>249</v>
      </c>
      <c r="G3685" s="29" t="s">
        <v>2145</v>
      </c>
      <c r="H3685" s="29" t="s">
        <v>1980</v>
      </c>
      <c r="I3685" s="31"/>
      <c r="J3685" s="28"/>
    </row>
    <row r="3686" spans="6:10" ht="15.75" x14ac:dyDescent="0.25">
      <c r="F3686" t="s">
        <v>249</v>
      </c>
      <c r="G3686" s="29" t="s">
        <v>2145</v>
      </c>
      <c r="H3686" s="29" t="s">
        <v>1982</v>
      </c>
      <c r="I3686" s="31"/>
      <c r="J3686" s="28"/>
    </row>
    <row r="3687" spans="6:10" ht="15.75" x14ac:dyDescent="0.25">
      <c r="F3687" t="s">
        <v>249</v>
      </c>
      <c r="G3687" s="29" t="s">
        <v>2145</v>
      </c>
      <c r="H3687" s="29" t="s">
        <v>1987</v>
      </c>
      <c r="I3687" s="31"/>
      <c r="J3687" s="28"/>
    </row>
    <row r="3688" spans="6:10" ht="15.75" x14ac:dyDescent="0.25">
      <c r="F3688" t="s">
        <v>249</v>
      </c>
      <c r="G3688" s="29" t="s">
        <v>2145</v>
      </c>
      <c r="H3688" s="29" t="s">
        <v>1990</v>
      </c>
      <c r="I3688" s="31"/>
      <c r="J3688" s="28"/>
    </row>
    <row r="3689" spans="6:10" ht="15.75" x14ac:dyDescent="0.25">
      <c r="F3689" t="s">
        <v>249</v>
      </c>
      <c r="G3689" s="29" t="s">
        <v>2145</v>
      </c>
      <c r="H3689" s="29" t="s">
        <v>2115</v>
      </c>
      <c r="I3689" s="31"/>
      <c r="J3689" s="28"/>
    </row>
    <row r="3690" spans="6:10" ht="15.75" x14ac:dyDescent="0.25">
      <c r="F3690" t="s">
        <v>249</v>
      </c>
      <c r="G3690" s="29" t="s">
        <v>2145</v>
      </c>
      <c r="H3690" s="29" t="s">
        <v>1992</v>
      </c>
      <c r="I3690" s="31"/>
      <c r="J3690" s="28"/>
    </row>
    <row r="3691" spans="6:10" ht="15.75" x14ac:dyDescent="0.25">
      <c r="F3691" t="s">
        <v>249</v>
      </c>
      <c r="G3691" s="29" t="s">
        <v>2145</v>
      </c>
      <c r="H3691" s="29" t="s">
        <v>1997</v>
      </c>
      <c r="I3691" s="31"/>
      <c r="J3691" s="28"/>
    </row>
    <row r="3692" spans="6:10" ht="15.75" x14ac:dyDescent="0.25">
      <c r="F3692" t="s">
        <v>249</v>
      </c>
      <c r="G3692" s="29" t="s">
        <v>2145</v>
      </c>
      <c r="H3692" s="29" t="s">
        <v>2000</v>
      </c>
      <c r="I3692" s="31"/>
      <c r="J3692" s="28"/>
    </row>
    <row r="3693" spans="6:10" ht="15.75" x14ac:dyDescent="0.25">
      <c r="F3693" t="s">
        <v>249</v>
      </c>
      <c r="G3693" s="29" t="s">
        <v>2145</v>
      </c>
      <c r="H3693" s="29" t="s">
        <v>2002</v>
      </c>
      <c r="I3693" s="31"/>
      <c r="J3693" s="28"/>
    </row>
    <row r="3694" spans="6:10" ht="15.75" x14ac:dyDescent="0.25">
      <c r="F3694" t="s">
        <v>249</v>
      </c>
      <c r="G3694" s="29" t="s">
        <v>2145</v>
      </c>
      <c r="H3694" s="29" t="s">
        <v>2004</v>
      </c>
      <c r="I3694" s="31"/>
      <c r="J3694" s="28"/>
    </row>
    <row r="3695" spans="6:10" ht="15.75" x14ac:dyDescent="0.25">
      <c r="F3695" t="s">
        <v>249</v>
      </c>
      <c r="G3695" s="29" t="s">
        <v>2145</v>
      </c>
      <c r="H3695" s="29" t="s">
        <v>2006</v>
      </c>
      <c r="I3695" s="31"/>
      <c r="J3695" s="28"/>
    </row>
    <row r="3696" spans="6:10" ht="15.75" x14ac:dyDescent="0.25">
      <c r="F3696" t="s">
        <v>249</v>
      </c>
      <c r="G3696" s="29" t="s">
        <v>2145</v>
      </c>
      <c r="H3696" s="29" t="s">
        <v>2133</v>
      </c>
      <c r="I3696" s="31"/>
      <c r="J3696" s="28"/>
    </row>
    <row r="3697" spans="6:10" ht="15.75" x14ac:dyDescent="0.25">
      <c r="F3697" t="s">
        <v>249</v>
      </c>
      <c r="G3697" s="29" t="s">
        <v>2145</v>
      </c>
      <c r="H3697" s="29" t="s">
        <v>2137</v>
      </c>
      <c r="I3697" s="31"/>
      <c r="J3697" s="28"/>
    </row>
    <row r="3698" spans="6:10" ht="15.75" x14ac:dyDescent="0.25">
      <c r="F3698" t="s">
        <v>249</v>
      </c>
      <c r="G3698" s="29" t="s">
        <v>2145</v>
      </c>
      <c r="H3698" s="29" t="s">
        <v>2015</v>
      </c>
      <c r="I3698" s="31"/>
      <c r="J3698" s="28"/>
    </row>
    <row r="3699" spans="6:10" ht="15.75" x14ac:dyDescent="0.25">
      <c r="F3699" t="s">
        <v>249</v>
      </c>
      <c r="G3699" s="29" t="s">
        <v>2145</v>
      </c>
      <c r="H3699" s="29" t="s">
        <v>2017</v>
      </c>
      <c r="I3699" s="31"/>
      <c r="J3699" s="28"/>
    </row>
    <row r="3700" spans="6:10" ht="15.75" x14ac:dyDescent="0.25">
      <c r="F3700" t="s">
        <v>249</v>
      </c>
      <c r="G3700" s="29" t="s">
        <v>2145</v>
      </c>
      <c r="H3700" s="29" t="s">
        <v>2019</v>
      </c>
      <c r="I3700" s="31"/>
      <c r="J3700" s="28"/>
    </row>
    <row r="3701" spans="6:10" ht="15.75" x14ac:dyDescent="0.25">
      <c r="F3701" t="s">
        <v>249</v>
      </c>
      <c r="G3701" s="29" t="s">
        <v>2145</v>
      </c>
      <c r="H3701" s="29" t="s">
        <v>2021</v>
      </c>
      <c r="I3701" s="31"/>
      <c r="J3701" s="28"/>
    </row>
    <row r="3702" spans="6:10" ht="15.75" x14ac:dyDescent="0.25">
      <c r="F3702" t="s">
        <v>249</v>
      </c>
      <c r="G3702" s="29" t="s">
        <v>2145</v>
      </c>
      <c r="H3702" s="29" t="s">
        <v>2030</v>
      </c>
      <c r="I3702" s="31"/>
      <c r="J3702" s="28"/>
    </row>
    <row r="3703" spans="6:10" ht="15.75" x14ac:dyDescent="0.25">
      <c r="F3703" t="s">
        <v>249</v>
      </c>
      <c r="G3703" s="29" t="s">
        <v>2145</v>
      </c>
      <c r="H3703" s="29" t="s">
        <v>2032</v>
      </c>
      <c r="I3703" s="31"/>
      <c r="J3703" s="28"/>
    </row>
    <row r="3704" spans="6:10" ht="15.75" x14ac:dyDescent="0.25">
      <c r="F3704" t="s">
        <v>249</v>
      </c>
      <c r="G3704" s="29" t="s">
        <v>2145</v>
      </c>
      <c r="H3704" s="29" t="s">
        <v>2034</v>
      </c>
      <c r="I3704" s="31"/>
      <c r="J3704" s="28"/>
    </row>
    <row r="3705" spans="6:10" ht="15.75" x14ac:dyDescent="0.25">
      <c r="F3705" t="s">
        <v>249</v>
      </c>
      <c r="G3705" s="29" t="s">
        <v>2145</v>
      </c>
      <c r="H3705" s="29" t="s">
        <v>2036</v>
      </c>
      <c r="I3705" s="31"/>
      <c r="J3705" s="28"/>
    </row>
    <row r="3706" spans="6:10" ht="15.75" x14ac:dyDescent="0.25">
      <c r="F3706" t="s">
        <v>249</v>
      </c>
      <c r="G3706" s="29" t="s">
        <v>2145</v>
      </c>
      <c r="H3706" s="29" t="s">
        <v>2038</v>
      </c>
      <c r="I3706" s="31"/>
      <c r="J3706" s="28"/>
    </row>
    <row r="3707" spans="6:10" ht="15.75" x14ac:dyDescent="0.25">
      <c r="F3707" t="s">
        <v>249</v>
      </c>
      <c r="G3707" s="29" t="s">
        <v>2145</v>
      </c>
      <c r="H3707" s="29" t="s">
        <v>2040</v>
      </c>
      <c r="I3707" s="31"/>
      <c r="J3707" s="28"/>
    </row>
    <row r="3708" spans="6:10" ht="15.75" x14ac:dyDescent="0.25">
      <c r="F3708" t="s">
        <v>249</v>
      </c>
      <c r="G3708" s="29" t="s">
        <v>2145</v>
      </c>
      <c r="H3708" s="29" t="s">
        <v>2043</v>
      </c>
      <c r="I3708" s="31"/>
      <c r="J3708" s="28"/>
    </row>
    <row r="3709" spans="6:10" ht="15.75" x14ac:dyDescent="0.25">
      <c r="F3709" t="s">
        <v>249</v>
      </c>
      <c r="G3709" s="29" t="s">
        <v>2145</v>
      </c>
      <c r="H3709" s="29" t="s">
        <v>2059</v>
      </c>
      <c r="I3709" s="31"/>
      <c r="J3709" s="28"/>
    </row>
    <row r="3710" spans="6:10" ht="15.75" x14ac:dyDescent="0.25">
      <c r="F3710" t="s">
        <v>249</v>
      </c>
      <c r="G3710" s="29" t="s">
        <v>2145</v>
      </c>
      <c r="H3710" s="29" t="s">
        <v>2061</v>
      </c>
      <c r="I3710" s="31"/>
      <c r="J3710" s="28"/>
    </row>
    <row r="3711" spans="6:10" ht="15.75" x14ac:dyDescent="0.25">
      <c r="F3711" t="s">
        <v>249</v>
      </c>
      <c r="G3711" s="29" t="s">
        <v>2145</v>
      </c>
      <c r="H3711" s="29" t="s">
        <v>2063</v>
      </c>
      <c r="I3711" s="31"/>
      <c r="J3711" s="28"/>
    </row>
    <row r="3712" spans="6:10" ht="15.75" x14ac:dyDescent="0.25">
      <c r="F3712" t="s">
        <v>249</v>
      </c>
      <c r="G3712" s="29" t="s">
        <v>2145</v>
      </c>
      <c r="H3712" s="29" t="s">
        <v>2067</v>
      </c>
      <c r="I3712" s="31"/>
      <c r="J3712" s="28"/>
    </row>
    <row r="3713" spans="6:10" ht="15.75" x14ac:dyDescent="0.25">
      <c r="F3713" t="s">
        <v>249</v>
      </c>
      <c r="G3713" s="29" t="s">
        <v>2145</v>
      </c>
      <c r="H3713" s="29" t="s">
        <v>2069</v>
      </c>
      <c r="I3713" s="31"/>
      <c r="J3713" s="28"/>
    </row>
    <row r="3714" spans="6:10" ht="15.75" x14ac:dyDescent="0.25">
      <c r="F3714" t="s">
        <v>249</v>
      </c>
      <c r="G3714" s="29" t="s">
        <v>2145</v>
      </c>
      <c r="H3714" s="29" t="s">
        <v>2071</v>
      </c>
      <c r="I3714" s="31"/>
      <c r="J3714" s="28"/>
    </row>
    <row r="3715" spans="6:10" ht="15.75" x14ac:dyDescent="0.25">
      <c r="F3715" t="s">
        <v>249</v>
      </c>
      <c r="G3715" s="29" t="s">
        <v>2145</v>
      </c>
      <c r="H3715" s="29" t="s">
        <v>2073</v>
      </c>
      <c r="I3715" s="31"/>
      <c r="J3715" s="28"/>
    </row>
    <row r="3716" spans="6:10" ht="15.75" x14ac:dyDescent="0.25">
      <c r="F3716" t="s">
        <v>249</v>
      </c>
      <c r="G3716" s="29" t="s">
        <v>2145</v>
      </c>
      <c r="H3716" s="29" t="s">
        <v>2075</v>
      </c>
      <c r="I3716" s="31"/>
      <c r="J3716" s="28"/>
    </row>
    <row r="3717" spans="6:10" ht="15.75" x14ac:dyDescent="0.25">
      <c r="F3717" t="s">
        <v>249</v>
      </c>
      <c r="G3717" s="29" t="s">
        <v>2145</v>
      </c>
      <c r="H3717" s="29" t="s">
        <v>2077</v>
      </c>
      <c r="I3717" s="31"/>
      <c r="J3717" s="28"/>
    </row>
    <row r="3718" spans="6:10" ht="15.75" x14ac:dyDescent="0.25">
      <c r="F3718" t="s">
        <v>249</v>
      </c>
      <c r="G3718" s="29" t="s">
        <v>2145</v>
      </c>
      <c r="H3718" s="29" t="s">
        <v>2079</v>
      </c>
      <c r="I3718" s="31"/>
      <c r="J3718" s="28"/>
    </row>
    <row r="3719" spans="6:10" ht="15.75" x14ac:dyDescent="0.25">
      <c r="F3719" t="s">
        <v>249</v>
      </c>
      <c r="G3719" s="29" t="s">
        <v>2145</v>
      </c>
      <c r="H3719" s="29" t="s">
        <v>2082</v>
      </c>
      <c r="I3719" s="31"/>
      <c r="J3719" s="28"/>
    </row>
    <row r="3720" spans="6:10" ht="15.75" x14ac:dyDescent="0.25">
      <c r="F3720" t="s">
        <v>249</v>
      </c>
      <c r="G3720" s="29" t="s">
        <v>2145</v>
      </c>
      <c r="H3720" s="29" t="s">
        <v>2084</v>
      </c>
      <c r="I3720" s="31"/>
      <c r="J3720" s="28"/>
    </row>
    <row r="3721" spans="6:10" ht="15.75" x14ac:dyDescent="0.25">
      <c r="F3721" t="s">
        <v>249</v>
      </c>
      <c r="G3721" s="29" t="s">
        <v>2145</v>
      </c>
      <c r="H3721" s="29" t="s">
        <v>2089</v>
      </c>
      <c r="I3721" s="31"/>
      <c r="J3721" s="28"/>
    </row>
    <row r="3722" spans="6:10" ht="15.75" x14ac:dyDescent="0.25">
      <c r="F3722" t="s">
        <v>249</v>
      </c>
      <c r="G3722" s="29" t="s">
        <v>2145</v>
      </c>
      <c r="H3722" s="29" t="s">
        <v>2119</v>
      </c>
      <c r="I3722" s="31"/>
      <c r="J3722" s="28"/>
    </row>
    <row r="3723" spans="6:10" ht="15.75" x14ac:dyDescent="0.25">
      <c r="F3723" t="s">
        <v>249</v>
      </c>
      <c r="G3723" s="29" t="s">
        <v>2145</v>
      </c>
      <c r="H3723" s="29" t="s">
        <v>2122</v>
      </c>
      <c r="I3723" s="31"/>
      <c r="J3723" s="28"/>
    </row>
    <row r="3724" spans="6:10" ht="15.75" x14ac:dyDescent="0.25">
      <c r="F3724" t="s">
        <v>249</v>
      </c>
      <c r="G3724" s="29" t="s">
        <v>2145</v>
      </c>
      <c r="H3724" s="29" t="s">
        <v>2124</v>
      </c>
      <c r="I3724" s="31"/>
      <c r="J3724" s="28"/>
    </row>
    <row r="3725" spans="6:10" ht="15.75" x14ac:dyDescent="0.25">
      <c r="F3725" t="s">
        <v>249</v>
      </c>
      <c r="G3725" s="29" t="s">
        <v>2145</v>
      </c>
      <c r="H3725" s="29" t="s">
        <v>2129</v>
      </c>
      <c r="I3725" s="31"/>
      <c r="J3725" s="28"/>
    </row>
    <row r="3726" spans="6:10" ht="15.75" x14ac:dyDescent="0.25">
      <c r="F3726" t="s">
        <v>249</v>
      </c>
      <c r="G3726" s="29" t="s">
        <v>2145</v>
      </c>
      <c r="H3726" s="29" t="s">
        <v>2135</v>
      </c>
      <c r="I3726" s="31"/>
      <c r="J3726" s="28"/>
    </row>
    <row r="3727" spans="6:10" ht="15.75" x14ac:dyDescent="0.25">
      <c r="F3727" t="s">
        <v>249</v>
      </c>
      <c r="G3727" s="29" t="s">
        <v>2145</v>
      </c>
      <c r="H3727" s="29" t="s">
        <v>2140</v>
      </c>
      <c r="I3727" s="31"/>
      <c r="J3727" s="28"/>
    </row>
    <row r="3728" spans="6:10" ht="15.75" x14ac:dyDescent="0.25">
      <c r="F3728" t="s">
        <v>249</v>
      </c>
      <c r="G3728" s="29" t="s">
        <v>2146</v>
      </c>
      <c r="H3728" s="29" t="s">
        <v>43</v>
      </c>
      <c r="I3728" s="31"/>
      <c r="J3728" s="28"/>
    </row>
    <row r="3729" spans="6:10" ht="15.75" x14ac:dyDescent="0.25">
      <c r="F3729" t="s">
        <v>249</v>
      </c>
      <c r="G3729" s="29" t="s">
        <v>2146</v>
      </c>
      <c r="H3729" s="29" t="s">
        <v>1953</v>
      </c>
      <c r="I3729" s="31"/>
      <c r="J3729" s="28"/>
    </row>
    <row r="3730" spans="6:10" ht="15.75" x14ac:dyDescent="0.25">
      <c r="F3730" t="s">
        <v>249</v>
      </c>
      <c r="G3730" s="29" t="s">
        <v>2146</v>
      </c>
      <c r="H3730" s="29" t="s">
        <v>1726</v>
      </c>
      <c r="I3730" s="31"/>
      <c r="J3730" s="28"/>
    </row>
    <row r="3731" spans="6:10" ht="15.75" x14ac:dyDescent="0.25">
      <c r="F3731" t="s">
        <v>249</v>
      </c>
      <c r="G3731" s="29" t="s">
        <v>2146</v>
      </c>
      <c r="H3731" s="29" t="s">
        <v>1723</v>
      </c>
      <c r="I3731" s="31"/>
      <c r="J3731" s="28"/>
    </row>
    <row r="3732" spans="6:10" ht="15.75" x14ac:dyDescent="0.25">
      <c r="F3732" t="s">
        <v>249</v>
      </c>
      <c r="G3732" s="29" t="s">
        <v>2146</v>
      </c>
      <c r="H3732" s="29" t="s">
        <v>2087</v>
      </c>
      <c r="I3732" s="31"/>
      <c r="J3732" s="28"/>
    </row>
    <row r="3733" spans="6:10" ht="15.75" x14ac:dyDescent="0.25">
      <c r="F3733" t="s">
        <v>249</v>
      </c>
      <c r="G3733" s="29" t="s">
        <v>2146</v>
      </c>
      <c r="H3733" s="29" t="s">
        <v>1830</v>
      </c>
      <c r="I3733" s="31"/>
      <c r="J3733" s="28"/>
    </row>
    <row r="3734" spans="6:10" ht="15.75" x14ac:dyDescent="0.25">
      <c r="F3734" t="s">
        <v>249</v>
      </c>
      <c r="G3734" s="29" t="s">
        <v>2146</v>
      </c>
      <c r="H3734" s="29" t="s">
        <v>1754</v>
      </c>
      <c r="I3734" s="31"/>
      <c r="J3734" s="28"/>
    </row>
    <row r="3735" spans="6:10" ht="15.75" x14ac:dyDescent="0.25">
      <c r="F3735" t="s">
        <v>249</v>
      </c>
      <c r="G3735" s="29" t="s">
        <v>2146</v>
      </c>
      <c r="H3735" s="29" t="s">
        <v>1901</v>
      </c>
      <c r="I3735" s="31"/>
      <c r="J3735" s="28"/>
    </row>
    <row r="3736" spans="6:10" ht="15.75" x14ac:dyDescent="0.25">
      <c r="F3736" t="s">
        <v>249</v>
      </c>
      <c r="G3736" s="29" t="s">
        <v>2146</v>
      </c>
      <c r="H3736" s="29" t="s">
        <v>2085</v>
      </c>
      <c r="I3736" s="31"/>
      <c r="J3736" s="28"/>
    </row>
    <row r="3737" spans="6:10" ht="15.75" x14ac:dyDescent="0.25">
      <c r="F3737" t="s">
        <v>249</v>
      </c>
      <c r="G3737" s="29" t="s">
        <v>2146</v>
      </c>
      <c r="H3737" s="29" t="s">
        <v>1951</v>
      </c>
      <c r="I3737" s="31"/>
      <c r="J3737" s="28"/>
    </row>
    <row r="3738" spans="6:10" ht="15.75" x14ac:dyDescent="0.25">
      <c r="F3738" t="s">
        <v>249</v>
      </c>
      <c r="G3738" s="29" t="s">
        <v>2146</v>
      </c>
      <c r="H3738" s="29" t="s">
        <v>2056</v>
      </c>
      <c r="I3738" s="31"/>
      <c r="J3738" s="28"/>
    </row>
    <row r="3739" spans="6:10" ht="15.75" x14ac:dyDescent="0.25">
      <c r="F3739" t="s">
        <v>249</v>
      </c>
      <c r="G3739" s="29" t="s">
        <v>2146</v>
      </c>
      <c r="H3739" s="29" t="s">
        <v>2131</v>
      </c>
      <c r="I3739" s="31"/>
      <c r="J3739" s="28"/>
    </row>
    <row r="3740" spans="6:10" ht="15.75" x14ac:dyDescent="0.25">
      <c r="F3740" t="s">
        <v>249</v>
      </c>
      <c r="G3740" s="29" t="s">
        <v>2146</v>
      </c>
      <c r="H3740" s="29" t="s">
        <v>2065</v>
      </c>
      <c r="I3740" s="31"/>
      <c r="J3740" s="28"/>
    </row>
    <row r="3741" spans="6:10" ht="15.75" x14ac:dyDescent="0.25">
      <c r="F3741" t="s">
        <v>249</v>
      </c>
      <c r="G3741" s="29" t="s">
        <v>2146</v>
      </c>
      <c r="H3741" s="29" t="s">
        <v>2090</v>
      </c>
      <c r="I3741" s="31"/>
      <c r="J3741" s="28"/>
    </row>
    <row r="3742" spans="6:10" ht="15.75" x14ac:dyDescent="0.25">
      <c r="F3742" t="s">
        <v>249</v>
      </c>
      <c r="G3742" s="29" t="s">
        <v>2146</v>
      </c>
      <c r="H3742" s="29" t="s">
        <v>1960</v>
      </c>
      <c r="I3742" s="31"/>
      <c r="J3742" s="28"/>
    </row>
    <row r="3743" spans="6:10" ht="15.75" x14ac:dyDescent="0.25">
      <c r="F3743" t="s">
        <v>249</v>
      </c>
      <c r="G3743" s="29" t="s">
        <v>2146</v>
      </c>
      <c r="H3743" s="29" t="s">
        <v>2028</v>
      </c>
      <c r="I3743" s="31"/>
      <c r="J3743" s="28"/>
    </row>
    <row r="3744" spans="6:10" ht="15.75" x14ac:dyDescent="0.25">
      <c r="F3744" t="s">
        <v>249</v>
      </c>
      <c r="G3744" s="29" t="s">
        <v>2146</v>
      </c>
      <c r="H3744" s="29" t="s">
        <v>1963</v>
      </c>
      <c r="I3744" s="31"/>
      <c r="J3744" s="28"/>
    </row>
    <row r="3745" spans="6:10" ht="15.75" x14ac:dyDescent="0.25">
      <c r="F3745" t="s">
        <v>249</v>
      </c>
      <c r="G3745" s="29" t="s">
        <v>2146</v>
      </c>
      <c r="H3745" s="29" t="s">
        <v>1965</v>
      </c>
      <c r="I3745" s="31"/>
      <c r="J3745" s="28"/>
    </row>
    <row r="3746" spans="6:10" ht="15.75" x14ac:dyDescent="0.25">
      <c r="F3746" t="s">
        <v>249</v>
      </c>
      <c r="G3746" s="29" t="s">
        <v>2146</v>
      </c>
      <c r="H3746" s="29" t="s">
        <v>1971</v>
      </c>
      <c r="I3746" s="31"/>
      <c r="J3746" s="28"/>
    </row>
    <row r="3747" spans="6:10" ht="15.75" x14ac:dyDescent="0.25">
      <c r="F3747" t="s">
        <v>249</v>
      </c>
      <c r="G3747" s="29" t="s">
        <v>2146</v>
      </c>
      <c r="H3747" s="29" t="s">
        <v>1975</v>
      </c>
      <c r="I3747" s="31"/>
      <c r="J3747" s="28"/>
    </row>
    <row r="3748" spans="6:10" ht="15.75" x14ac:dyDescent="0.25">
      <c r="F3748" t="s">
        <v>249</v>
      </c>
      <c r="G3748" s="29" t="s">
        <v>2146</v>
      </c>
      <c r="H3748" s="29" t="s">
        <v>2113</v>
      </c>
      <c r="I3748" s="31"/>
      <c r="J3748" s="28"/>
    </row>
    <row r="3749" spans="6:10" ht="15.75" x14ac:dyDescent="0.25">
      <c r="F3749" t="s">
        <v>249</v>
      </c>
      <c r="G3749" s="29" t="s">
        <v>2146</v>
      </c>
      <c r="H3749" s="29" t="s">
        <v>1980</v>
      </c>
      <c r="I3749" s="31"/>
      <c r="J3749" s="28"/>
    </row>
    <row r="3750" spans="6:10" ht="15.75" x14ac:dyDescent="0.25">
      <c r="F3750" t="s">
        <v>249</v>
      </c>
      <c r="G3750" s="29" t="s">
        <v>2146</v>
      </c>
      <c r="H3750" s="29" t="s">
        <v>1982</v>
      </c>
      <c r="I3750" s="31"/>
      <c r="J3750" s="28"/>
    </row>
    <row r="3751" spans="6:10" ht="15.75" x14ac:dyDescent="0.25">
      <c r="F3751" t="s">
        <v>249</v>
      </c>
      <c r="G3751" s="29" t="s">
        <v>2146</v>
      </c>
      <c r="H3751" s="29" t="s">
        <v>1987</v>
      </c>
      <c r="I3751" s="31"/>
      <c r="J3751" s="28"/>
    </row>
    <row r="3752" spans="6:10" ht="15.75" x14ac:dyDescent="0.25">
      <c r="F3752" t="s">
        <v>249</v>
      </c>
      <c r="G3752" s="29" t="s">
        <v>2146</v>
      </c>
      <c r="H3752" s="29" t="s">
        <v>1990</v>
      </c>
      <c r="I3752" s="31"/>
      <c r="J3752" s="28"/>
    </row>
    <row r="3753" spans="6:10" ht="15.75" x14ac:dyDescent="0.25">
      <c r="F3753" t="s">
        <v>249</v>
      </c>
      <c r="G3753" s="29" t="s">
        <v>2146</v>
      </c>
      <c r="H3753" s="29" t="s">
        <v>2115</v>
      </c>
      <c r="I3753" s="31"/>
      <c r="J3753" s="28"/>
    </row>
    <row r="3754" spans="6:10" ht="15.75" x14ac:dyDescent="0.25">
      <c r="F3754" t="s">
        <v>249</v>
      </c>
      <c r="G3754" s="29" t="s">
        <v>2146</v>
      </c>
      <c r="H3754" s="29" t="s">
        <v>1992</v>
      </c>
      <c r="I3754" s="31"/>
      <c r="J3754" s="28"/>
    </row>
    <row r="3755" spans="6:10" ht="15.75" x14ac:dyDescent="0.25">
      <c r="F3755" t="s">
        <v>249</v>
      </c>
      <c r="G3755" s="29" t="s">
        <v>2146</v>
      </c>
      <c r="H3755" s="29" t="s">
        <v>1997</v>
      </c>
      <c r="I3755" s="31"/>
      <c r="J3755" s="28"/>
    </row>
    <row r="3756" spans="6:10" ht="15.75" x14ac:dyDescent="0.25">
      <c r="F3756" t="s">
        <v>249</v>
      </c>
      <c r="G3756" s="29" t="s">
        <v>2146</v>
      </c>
      <c r="H3756" s="29" t="s">
        <v>2000</v>
      </c>
      <c r="I3756" s="31"/>
      <c r="J3756" s="28"/>
    </row>
    <row r="3757" spans="6:10" ht="15.75" x14ac:dyDescent="0.25">
      <c r="F3757" t="s">
        <v>249</v>
      </c>
      <c r="G3757" s="29" t="s">
        <v>2146</v>
      </c>
      <c r="H3757" s="29" t="s">
        <v>2002</v>
      </c>
      <c r="I3757" s="31"/>
      <c r="J3757" s="28"/>
    </row>
    <row r="3758" spans="6:10" ht="15.75" x14ac:dyDescent="0.25">
      <c r="F3758" t="s">
        <v>249</v>
      </c>
      <c r="G3758" s="29" t="s">
        <v>2146</v>
      </c>
      <c r="H3758" s="29" t="s">
        <v>2004</v>
      </c>
      <c r="I3758" s="31"/>
      <c r="J3758" s="28"/>
    </row>
    <row r="3759" spans="6:10" ht="15.75" x14ac:dyDescent="0.25">
      <c r="F3759" t="s">
        <v>249</v>
      </c>
      <c r="G3759" s="29" t="s">
        <v>2146</v>
      </c>
      <c r="H3759" s="29" t="s">
        <v>2006</v>
      </c>
      <c r="I3759" s="31"/>
      <c r="J3759" s="28"/>
    </row>
    <row r="3760" spans="6:10" ht="15.75" x14ac:dyDescent="0.25">
      <c r="F3760" t="s">
        <v>249</v>
      </c>
      <c r="G3760" s="29" t="s">
        <v>2146</v>
      </c>
      <c r="H3760" s="29" t="s">
        <v>2133</v>
      </c>
      <c r="I3760" s="31"/>
      <c r="J3760" s="28"/>
    </row>
    <row r="3761" spans="6:10" ht="15.75" x14ac:dyDescent="0.25">
      <c r="F3761" t="s">
        <v>249</v>
      </c>
      <c r="G3761" s="29" t="s">
        <v>2146</v>
      </c>
      <c r="H3761" s="29" t="s">
        <v>2137</v>
      </c>
      <c r="I3761" s="31"/>
      <c r="J3761" s="28"/>
    </row>
    <row r="3762" spans="6:10" ht="15.75" x14ac:dyDescent="0.25">
      <c r="F3762" t="s">
        <v>249</v>
      </c>
      <c r="G3762" s="29" t="s">
        <v>2146</v>
      </c>
      <c r="H3762" s="29" t="s">
        <v>2015</v>
      </c>
      <c r="I3762" s="31"/>
      <c r="J3762" s="28"/>
    </row>
    <row r="3763" spans="6:10" ht="15.75" x14ac:dyDescent="0.25">
      <c r="F3763" t="s">
        <v>249</v>
      </c>
      <c r="G3763" s="29" t="s">
        <v>2146</v>
      </c>
      <c r="H3763" s="29" t="s">
        <v>2017</v>
      </c>
      <c r="I3763" s="31"/>
      <c r="J3763" s="28"/>
    </row>
    <row r="3764" spans="6:10" ht="15.75" x14ac:dyDescent="0.25">
      <c r="F3764" t="s">
        <v>249</v>
      </c>
      <c r="G3764" s="29" t="s">
        <v>2146</v>
      </c>
      <c r="H3764" s="29" t="s">
        <v>2019</v>
      </c>
      <c r="I3764" s="31"/>
      <c r="J3764" s="28"/>
    </row>
    <row r="3765" spans="6:10" ht="15.75" x14ac:dyDescent="0.25">
      <c r="F3765" t="s">
        <v>249</v>
      </c>
      <c r="G3765" s="29" t="s">
        <v>2146</v>
      </c>
      <c r="H3765" s="29" t="s">
        <v>2021</v>
      </c>
      <c r="I3765" s="31"/>
      <c r="J3765" s="28"/>
    </row>
    <row r="3766" spans="6:10" ht="15.75" x14ac:dyDescent="0.25">
      <c r="F3766" t="s">
        <v>249</v>
      </c>
      <c r="G3766" s="29" t="s">
        <v>2146</v>
      </c>
      <c r="H3766" s="29" t="s">
        <v>2030</v>
      </c>
      <c r="I3766" s="31"/>
      <c r="J3766" s="28"/>
    </row>
    <row r="3767" spans="6:10" ht="15.75" x14ac:dyDescent="0.25">
      <c r="F3767" t="s">
        <v>249</v>
      </c>
      <c r="G3767" s="29" t="s">
        <v>2146</v>
      </c>
      <c r="H3767" s="29" t="s">
        <v>2032</v>
      </c>
      <c r="I3767" s="31"/>
      <c r="J3767" s="28"/>
    </row>
    <row r="3768" spans="6:10" ht="15.75" x14ac:dyDescent="0.25">
      <c r="F3768" t="s">
        <v>249</v>
      </c>
      <c r="G3768" s="29" t="s">
        <v>2146</v>
      </c>
      <c r="H3768" s="29" t="s">
        <v>2034</v>
      </c>
      <c r="I3768" s="31"/>
      <c r="J3768" s="28"/>
    </row>
    <row r="3769" spans="6:10" ht="15.75" x14ac:dyDescent="0.25">
      <c r="F3769" t="s">
        <v>249</v>
      </c>
      <c r="G3769" s="29" t="s">
        <v>2146</v>
      </c>
      <c r="H3769" s="29" t="s">
        <v>2036</v>
      </c>
      <c r="I3769" s="31"/>
      <c r="J3769" s="28"/>
    </row>
    <row r="3770" spans="6:10" ht="15.75" x14ac:dyDescent="0.25">
      <c r="F3770" t="s">
        <v>249</v>
      </c>
      <c r="G3770" s="29" t="s">
        <v>2146</v>
      </c>
      <c r="H3770" s="29" t="s">
        <v>2038</v>
      </c>
      <c r="I3770" s="31"/>
      <c r="J3770" s="28"/>
    </row>
    <row r="3771" spans="6:10" ht="15.75" x14ac:dyDescent="0.25">
      <c r="F3771" t="s">
        <v>249</v>
      </c>
      <c r="G3771" s="29" t="s">
        <v>2146</v>
      </c>
      <c r="H3771" s="29" t="s">
        <v>2040</v>
      </c>
      <c r="I3771" s="31"/>
      <c r="J3771" s="28"/>
    </row>
    <row r="3772" spans="6:10" ht="15.75" x14ac:dyDescent="0.25">
      <c r="F3772" t="s">
        <v>249</v>
      </c>
      <c r="G3772" s="29" t="s">
        <v>2146</v>
      </c>
      <c r="H3772" s="29" t="s">
        <v>2043</v>
      </c>
      <c r="I3772" s="31"/>
      <c r="J3772" s="28"/>
    </row>
    <row r="3773" spans="6:10" ht="15.75" x14ac:dyDescent="0.25">
      <c r="F3773" t="s">
        <v>249</v>
      </c>
      <c r="G3773" s="29" t="s">
        <v>2146</v>
      </c>
      <c r="H3773" s="29" t="s">
        <v>2059</v>
      </c>
      <c r="I3773" s="31"/>
      <c r="J3773" s="28"/>
    </row>
    <row r="3774" spans="6:10" ht="15.75" x14ac:dyDescent="0.25">
      <c r="F3774" t="s">
        <v>249</v>
      </c>
      <c r="G3774" s="29" t="s">
        <v>2146</v>
      </c>
      <c r="H3774" s="29" t="s">
        <v>2061</v>
      </c>
      <c r="I3774" s="31"/>
      <c r="J3774" s="28"/>
    </row>
    <row r="3775" spans="6:10" ht="15.75" x14ac:dyDescent="0.25">
      <c r="F3775" t="s">
        <v>249</v>
      </c>
      <c r="G3775" s="29" t="s">
        <v>2146</v>
      </c>
      <c r="H3775" s="29" t="s">
        <v>2063</v>
      </c>
      <c r="I3775" s="31"/>
      <c r="J3775" s="28"/>
    </row>
    <row r="3776" spans="6:10" ht="15.75" x14ac:dyDescent="0.25">
      <c r="F3776" t="s">
        <v>249</v>
      </c>
      <c r="G3776" s="29" t="s">
        <v>2146</v>
      </c>
      <c r="H3776" s="29" t="s">
        <v>2067</v>
      </c>
      <c r="I3776" s="31"/>
      <c r="J3776" s="28"/>
    </row>
    <row r="3777" spans="6:10" ht="15.75" x14ac:dyDescent="0.25">
      <c r="F3777" t="s">
        <v>249</v>
      </c>
      <c r="G3777" s="29" t="s">
        <v>2146</v>
      </c>
      <c r="H3777" s="29" t="s">
        <v>2069</v>
      </c>
      <c r="I3777" s="31"/>
      <c r="J3777" s="28"/>
    </row>
    <row r="3778" spans="6:10" ht="15.75" x14ac:dyDescent="0.25">
      <c r="F3778" t="s">
        <v>249</v>
      </c>
      <c r="G3778" s="29" t="s">
        <v>2146</v>
      </c>
      <c r="H3778" s="29" t="s">
        <v>2071</v>
      </c>
      <c r="I3778" s="31"/>
      <c r="J3778" s="28"/>
    </row>
    <row r="3779" spans="6:10" ht="15.75" x14ac:dyDescent="0.25">
      <c r="F3779" t="s">
        <v>249</v>
      </c>
      <c r="G3779" s="29" t="s">
        <v>2146</v>
      </c>
      <c r="H3779" s="29" t="s">
        <v>2073</v>
      </c>
      <c r="I3779" s="31"/>
      <c r="J3779" s="28"/>
    </row>
    <row r="3780" spans="6:10" ht="15.75" x14ac:dyDescent="0.25">
      <c r="F3780" t="s">
        <v>249</v>
      </c>
      <c r="G3780" s="29" t="s">
        <v>2146</v>
      </c>
      <c r="H3780" s="29" t="s">
        <v>2075</v>
      </c>
      <c r="I3780" s="31"/>
      <c r="J3780" s="28"/>
    </row>
    <row r="3781" spans="6:10" ht="15.75" x14ac:dyDescent="0.25">
      <c r="F3781" t="s">
        <v>249</v>
      </c>
      <c r="G3781" s="29" t="s">
        <v>2146</v>
      </c>
      <c r="H3781" s="29" t="s">
        <v>2077</v>
      </c>
      <c r="I3781" s="31"/>
      <c r="J3781" s="28"/>
    </row>
    <row r="3782" spans="6:10" ht="15.75" x14ac:dyDescent="0.25">
      <c r="F3782" t="s">
        <v>249</v>
      </c>
      <c r="G3782" s="29" t="s">
        <v>2146</v>
      </c>
      <c r="H3782" s="29" t="s">
        <v>2079</v>
      </c>
      <c r="I3782" s="31"/>
      <c r="J3782" s="28"/>
    </row>
    <row r="3783" spans="6:10" ht="15.75" x14ac:dyDescent="0.25">
      <c r="F3783" t="s">
        <v>249</v>
      </c>
      <c r="G3783" s="29" t="s">
        <v>2146</v>
      </c>
      <c r="H3783" s="29" t="s">
        <v>2082</v>
      </c>
      <c r="I3783" s="31"/>
      <c r="J3783" s="28"/>
    </row>
    <row r="3784" spans="6:10" ht="15.75" x14ac:dyDescent="0.25">
      <c r="F3784" t="s">
        <v>249</v>
      </c>
      <c r="G3784" s="29" t="s">
        <v>2146</v>
      </c>
      <c r="H3784" s="29" t="s">
        <v>2084</v>
      </c>
      <c r="I3784" s="31"/>
      <c r="J3784" s="28"/>
    </row>
    <row r="3785" spans="6:10" ht="15.75" x14ac:dyDescent="0.25">
      <c r="F3785" t="s">
        <v>249</v>
      </c>
      <c r="G3785" s="29" t="s">
        <v>2146</v>
      </c>
      <c r="H3785" s="29" t="s">
        <v>2089</v>
      </c>
      <c r="I3785" s="31"/>
      <c r="J3785" s="28"/>
    </row>
    <row r="3786" spans="6:10" ht="15.75" x14ac:dyDescent="0.25">
      <c r="F3786" t="s">
        <v>249</v>
      </c>
      <c r="G3786" s="29" t="s">
        <v>2146</v>
      </c>
      <c r="H3786" s="29" t="s">
        <v>2119</v>
      </c>
      <c r="I3786" s="31"/>
      <c r="J3786" s="28"/>
    </row>
    <row r="3787" spans="6:10" ht="15.75" x14ac:dyDescent="0.25">
      <c r="F3787" t="s">
        <v>249</v>
      </c>
      <c r="G3787" s="29" t="s">
        <v>2146</v>
      </c>
      <c r="H3787" s="29" t="s">
        <v>2122</v>
      </c>
      <c r="I3787" s="31"/>
      <c r="J3787" s="28"/>
    </row>
    <row r="3788" spans="6:10" ht="15.75" x14ac:dyDescent="0.25">
      <c r="F3788" t="s">
        <v>249</v>
      </c>
      <c r="G3788" s="29" t="s">
        <v>2146</v>
      </c>
      <c r="H3788" s="29" t="s">
        <v>2124</v>
      </c>
      <c r="I3788" s="31"/>
      <c r="J3788" s="28"/>
    </row>
    <row r="3789" spans="6:10" ht="15.75" x14ac:dyDescent="0.25">
      <c r="F3789" t="s">
        <v>249</v>
      </c>
      <c r="G3789" s="29" t="s">
        <v>2146</v>
      </c>
      <c r="H3789" s="29" t="s">
        <v>2129</v>
      </c>
      <c r="I3789" s="31"/>
      <c r="J3789" s="28"/>
    </row>
    <row r="3790" spans="6:10" ht="15.75" x14ac:dyDescent="0.25">
      <c r="F3790" t="s">
        <v>249</v>
      </c>
      <c r="G3790" s="29" t="s">
        <v>2146</v>
      </c>
      <c r="H3790" s="29" t="s">
        <v>2135</v>
      </c>
      <c r="I3790" s="31"/>
      <c r="J3790" s="28"/>
    </row>
    <row r="3791" spans="6:10" ht="15.75" x14ac:dyDescent="0.25">
      <c r="F3791" t="s">
        <v>249</v>
      </c>
      <c r="G3791" s="29" t="s">
        <v>2146</v>
      </c>
      <c r="H3791" s="29" t="s">
        <v>2140</v>
      </c>
      <c r="I3791" s="31"/>
      <c r="J3791" s="28"/>
    </row>
    <row r="3792" spans="6:10" ht="15.75" x14ac:dyDescent="0.25">
      <c r="F3792" t="s">
        <v>249</v>
      </c>
      <c r="G3792" s="29" t="s">
        <v>2147</v>
      </c>
      <c r="H3792" s="29" t="s">
        <v>43</v>
      </c>
      <c r="I3792" s="31"/>
      <c r="J3792" s="28"/>
    </row>
    <row r="3793" spans="6:10" ht="15.75" x14ac:dyDescent="0.25">
      <c r="F3793" t="s">
        <v>249</v>
      </c>
      <c r="G3793" s="29" t="s">
        <v>2147</v>
      </c>
      <c r="H3793" s="29" t="s">
        <v>1953</v>
      </c>
      <c r="I3793" s="31"/>
      <c r="J3793" s="28"/>
    </row>
    <row r="3794" spans="6:10" ht="15.75" x14ac:dyDescent="0.25">
      <c r="F3794" t="s">
        <v>249</v>
      </c>
      <c r="G3794" s="29" t="s">
        <v>2147</v>
      </c>
      <c r="H3794" s="29" t="s">
        <v>1726</v>
      </c>
      <c r="I3794" s="31"/>
      <c r="J3794" s="28"/>
    </row>
    <row r="3795" spans="6:10" ht="15.75" x14ac:dyDescent="0.25">
      <c r="F3795" t="s">
        <v>249</v>
      </c>
      <c r="G3795" s="29" t="s">
        <v>2147</v>
      </c>
      <c r="H3795" s="29" t="s">
        <v>1723</v>
      </c>
      <c r="I3795" s="31"/>
      <c r="J3795" s="28"/>
    </row>
    <row r="3796" spans="6:10" ht="15.75" x14ac:dyDescent="0.25">
      <c r="F3796" t="s">
        <v>249</v>
      </c>
      <c r="G3796" s="29" t="s">
        <v>2147</v>
      </c>
      <c r="H3796" s="29" t="s">
        <v>2087</v>
      </c>
      <c r="I3796" s="31"/>
      <c r="J3796" s="28"/>
    </row>
    <row r="3797" spans="6:10" ht="15.75" x14ac:dyDescent="0.25">
      <c r="F3797" t="s">
        <v>249</v>
      </c>
      <c r="G3797" s="29" t="s">
        <v>2147</v>
      </c>
      <c r="H3797" s="29" t="s">
        <v>1830</v>
      </c>
      <c r="I3797" s="31"/>
      <c r="J3797" s="28"/>
    </row>
    <row r="3798" spans="6:10" ht="15.75" x14ac:dyDescent="0.25">
      <c r="F3798" t="s">
        <v>249</v>
      </c>
      <c r="G3798" s="29" t="s">
        <v>2147</v>
      </c>
      <c r="H3798" s="29" t="s">
        <v>1754</v>
      </c>
      <c r="I3798" s="31"/>
      <c r="J3798" s="28"/>
    </row>
    <row r="3799" spans="6:10" ht="15.75" x14ac:dyDescent="0.25">
      <c r="F3799" t="s">
        <v>249</v>
      </c>
      <c r="G3799" s="29" t="s">
        <v>2147</v>
      </c>
      <c r="H3799" s="29" t="s">
        <v>1901</v>
      </c>
      <c r="I3799" s="31"/>
      <c r="J3799" s="28"/>
    </row>
    <row r="3800" spans="6:10" ht="15.75" x14ac:dyDescent="0.25">
      <c r="F3800" t="s">
        <v>249</v>
      </c>
      <c r="G3800" s="29" t="s">
        <v>2147</v>
      </c>
      <c r="H3800" s="29" t="s">
        <v>2085</v>
      </c>
      <c r="I3800" s="31"/>
      <c r="J3800" s="28"/>
    </row>
    <row r="3801" spans="6:10" ht="15.75" x14ac:dyDescent="0.25">
      <c r="F3801" t="s">
        <v>249</v>
      </c>
      <c r="G3801" s="29" t="s">
        <v>2147</v>
      </c>
      <c r="H3801" s="29" t="s">
        <v>1951</v>
      </c>
      <c r="I3801" s="31"/>
      <c r="J3801" s="28"/>
    </row>
    <row r="3802" spans="6:10" ht="15.75" x14ac:dyDescent="0.25">
      <c r="F3802" t="s">
        <v>249</v>
      </c>
      <c r="G3802" s="29" t="s">
        <v>2147</v>
      </c>
      <c r="H3802" s="29" t="s">
        <v>2056</v>
      </c>
      <c r="I3802" s="31"/>
      <c r="J3802" s="28"/>
    </row>
    <row r="3803" spans="6:10" ht="15.75" x14ac:dyDescent="0.25">
      <c r="F3803" t="s">
        <v>249</v>
      </c>
      <c r="G3803" s="29" t="s">
        <v>2147</v>
      </c>
      <c r="H3803" s="29" t="s">
        <v>2131</v>
      </c>
      <c r="I3803" s="31"/>
      <c r="J3803" s="28"/>
    </row>
    <row r="3804" spans="6:10" ht="15.75" x14ac:dyDescent="0.25">
      <c r="F3804" t="s">
        <v>249</v>
      </c>
      <c r="G3804" s="29" t="s">
        <v>2147</v>
      </c>
      <c r="H3804" s="29" t="s">
        <v>2065</v>
      </c>
      <c r="I3804" s="31"/>
      <c r="J3804" s="28"/>
    </row>
    <row r="3805" spans="6:10" ht="15.75" x14ac:dyDescent="0.25">
      <c r="F3805" t="s">
        <v>249</v>
      </c>
      <c r="G3805" s="29" t="s">
        <v>2147</v>
      </c>
      <c r="H3805" s="29" t="s">
        <v>2090</v>
      </c>
      <c r="I3805" s="31"/>
      <c r="J3805" s="28"/>
    </row>
    <row r="3806" spans="6:10" ht="15.75" x14ac:dyDescent="0.25">
      <c r="F3806" t="s">
        <v>249</v>
      </c>
      <c r="G3806" s="29" t="s">
        <v>2147</v>
      </c>
      <c r="H3806" s="29" t="s">
        <v>1960</v>
      </c>
      <c r="I3806" s="31"/>
      <c r="J3806" s="28"/>
    </row>
    <row r="3807" spans="6:10" ht="15.75" x14ac:dyDescent="0.25">
      <c r="F3807" t="s">
        <v>249</v>
      </c>
      <c r="G3807" s="29" t="s">
        <v>2147</v>
      </c>
      <c r="H3807" s="29" t="s">
        <v>2028</v>
      </c>
      <c r="I3807" s="31"/>
      <c r="J3807" s="28"/>
    </row>
    <row r="3808" spans="6:10" ht="15.75" x14ac:dyDescent="0.25">
      <c r="F3808" t="s">
        <v>249</v>
      </c>
      <c r="G3808" s="29" t="s">
        <v>2147</v>
      </c>
      <c r="H3808" s="29" t="s">
        <v>1963</v>
      </c>
      <c r="I3808" s="31"/>
      <c r="J3808" s="28"/>
    </row>
    <row r="3809" spans="6:10" ht="15.75" x14ac:dyDescent="0.25">
      <c r="F3809" t="s">
        <v>249</v>
      </c>
      <c r="G3809" s="29" t="s">
        <v>2147</v>
      </c>
      <c r="H3809" s="29" t="s">
        <v>1965</v>
      </c>
      <c r="I3809" s="31"/>
      <c r="J3809" s="28"/>
    </row>
    <row r="3810" spans="6:10" ht="15.75" x14ac:dyDescent="0.25">
      <c r="F3810" t="s">
        <v>249</v>
      </c>
      <c r="G3810" s="29" t="s">
        <v>2147</v>
      </c>
      <c r="H3810" s="29" t="s">
        <v>1971</v>
      </c>
      <c r="I3810" s="31"/>
      <c r="J3810" s="28"/>
    </row>
    <row r="3811" spans="6:10" ht="15.75" x14ac:dyDescent="0.25">
      <c r="F3811" t="s">
        <v>249</v>
      </c>
      <c r="G3811" s="29" t="s">
        <v>2147</v>
      </c>
      <c r="H3811" s="29" t="s">
        <v>1975</v>
      </c>
      <c r="I3811" s="31"/>
      <c r="J3811" s="28"/>
    </row>
    <row r="3812" spans="6:10" ht="15.75" x14ac:dyDescent="0.25">
      <c r="F3812" t="s">
        <v>249</v>
      </c>
      <c r="G3812" s="29" t="s">
        <v>2147</v>
      </c>
      <c r="H3812" s="29" t="s">
        <v>2113</v>
      </c>
      <c r="I3812" s="31"/>
      <c r="J3812" s="28"/>
    </row>
    <row r="3813" spans="6:10" ht="15.75" x14ac:dyDescent="0.25">
      <c r="F3813" t="s">
        <v>249</v>
      </c>
      <c r="G3813" s="29" t="s">
        <v>2147</v>
      </c>
      <c r="H3813" s="29" t="s">
        <v>1980</v>
      </c>
      <c r="I3813" s="31"/>
      <c r="J3813" s="28"/>
    </row>
    <row r="3814" spans="6:10" ht="15.75" x14ac:dyDescent="0.25">
      <c r="F3814" t="s">
        <v>249</v>
      </c>
      <c r="G3814" s="29" t="s">
        <v>2147</v>
      </c>
      <c r="H3814" s="29" t="s">
        <v>1982</v>
      </c>
      <c r="I3814" s="31"/>
      <c r="J3814" s="28"/>
    </row>
    <row r="3815" spans="6:10" ht="15.75" x14ac:dyDescent="0.25">
      <c r="F3815" t="s">
        <v>249</v>
      </c>
      <c r="G3815" s="29" t="s">
        <v>2147</v>
      </c>
      <c r="H3815" s="29" t="s">
        <v>1987</v>
      </c>
      <c r="I3815" s="31"/>
      <c r="J3815" s="28"/>
    </row>
    <row r="3816" spans="6:10" ht="15.75" x14ac:dyDescent="0.25">
      <c r="F3816" t="s">
        <v>249</v>
      </c>
      <c r="G3816" s="29" t="s">
        <v>2147</v>
      </c>
      <c r="H3816" s="29" t="s">
        <v>1990</v>
      </c>
      <c r="I3816" s="31"/>
      <c r="J3816" s="28"/>
    </row>
    <row r="3817" spans="6:10" ht="15.75" x14ac:dyDescent="0.25">
      <c r="F3817" t="s">
        <v>249</v>
      </c>
      <c r="G3817" s="29" t="s">
        <v>2147</v>
      </c>
      <c r="H3817" s="29" t="s">
        <v>2115</v>
      </c>
      <c r="I3817" s="31"/>
      <c r="J3817" s="28"/>
    </row>
    <row r="3818" spans="6:10" ht="15.75" x14ac:dyDescent="0.25">
      <c r="F3818" t="s">
        <v>249</v>
      </c>
      <c r="G3818" s="29" t="s">
        <v>2147</v>
      </c>
      <c r="H3818" s="29" t="s">
        <v>1992</v>
      </c>
      <c r="I3818" s="31"/>
      <c r="J3818" s="28"/>
    </row>
    <row r="3819" spans="6:10" ht="15.75" x14ac:dyDescent="0.25">
      <c r="F3819" t="s">
        <v>249</v>
      </c>
      <c r="G3819" s="29" t="s">
        <v>2147</v>
      </c>
      <c r="H3819" s="29" t="s">
        <v>1997</v>
      </c>
      <c r="I3819" s="31"/>
      <c r="J3819" s="28"/>
    </row>
    <row r="3820" spans="6:10" ht="15.75" x14ac:dyDescent="0.25">
      <c r="F3820" t="s">
        <v>249</v>
      </c>
      <c r="G3820" s="29" t="s">
        <v>2147</v>
      </c>
      <c r="H3820" s="29" t="s">
        <v>2000</v>
      </c>
      <c r="I3820" s="31"/>
      <c r="J3820" s="28"/>
    </row>
    <row r="3821" spans="6:10" ht="15.75" x14ac:dyDescent="0.25">
      <c r="F3821" t="s">
        <v>249</v>
      </c>
      <c r="G3821" s="29" t="s">
        <v>2147</v>
      </c>
      <c r="H3821" s="29" t="s">
        <v>2002</v>
      </c>
      <c r="I3821" s="31"/>
      <c r="J3821" s="28"/>
    </row>
    <row r="3822" spans="6:10" ht="15.75" x14ac:dyDescent="0.25">
      <c r="F3822" t="s">
        <v>249</v>
      </c>
      <c r="G3822" s="29" t="s">
        <v>2147</v>
      </c>
      <c r="H3822" s="29" t="s">
        <v>2004</v>
      </c>
      <c r="I3822" s="31"/>
      <c r="J3822" s="28"/>
    </row>
    <row r="3823" spans="6:10" ht="15.75" x14ac:dyDescent="0.25">
      <c r="F3823" t="s">
        <v>249</v>
      </c>
      <c r="G3823" s="29" t="s">
        <v>2147</v>
      </c>
      <c r="H3823" s="29" t="s">
        <v>2006</v>
      </c>
      <c r="I3823" s="31"/>
      <c r="J3823" s="28"/>
    </row>
    <row r="3824" spans="6:10" ht="15.75" x14ac:dyDescent="0.25">
      <c r="F3824" t="s">
        <v>249</v>
      </c>
      <c r="G3824" s="29" t="s">
        <v>2147</v>
      </c>
      <c r="H3824" s="29" t="s">
        <v>2133</v>
      </c>
      <c r="I3824" s="31"/>
      <c r="J3824" s="28"/>
    </row>
    <row r="3825" spans="6:10" ht="15.75" x14ac:dyDescent="0.25">
      <c r="F3825" t="s">
        <v>249</v>
      </c>
      <c r="G3825" s="29" t="s">
        <v>2147</v>
      </c>
      <c r="H3825" s="29" t="s">
        <v>2137</v>
      </c>
      <c r="I3825" s="31"/>
      <c r="J3825" s="28"/>
    </row>
    <row r="3826" spans="6:10" ht="15.75" x14ac:dyDescent="0.25">
      <c r="F3826" t="s">
        <v>249</v>
      </c>
      <c r="G3826" s="29" t="s">
        <v>2147</v>
      </c>
      <c r="H3826" s="29" t="s">
        <v>2015</v>
      </c>
      <c r="I3826" s="31"/>
      <c r="J3826" s="28"/>
    </row>
    <row r="3827" spans="6:10" ht="15.75" x14ac:dyDescent="0.25">
      <c r="F3827" t="s">
        <v>249</v>
      </c>
      <c r="G3827" s="29" t="s">
        <v>2147</v>
      </c>
      <c r="H3827" s="29" t="s">
        <v>2017</v>
      </c>
      <c r="I3827" s="31"/>
      <c r="J3827" s="28"/>
    </row>
    <row r="3828" spans="6:10" ht="15.75" x14ac:dyDescent="0.25">
      <c r="F3828" t="s">
        <v>249</v>
      </c>
      <c r="G3828" s="29" t="s">
        <v>2147</v>
      </c>
      <c r="H3828" s="29" t="s">
        <v>2019</v>
      </c>
      <c r="I3828" s="31"/>
      <c r="J3828" s="28"/>
    </row>
    <row r="3829" spans="6:10" ht="15.75" x14ac:dyDescent="0.25">
      <c r="F3829" t="s">
        <v>249</v>
      </c>
      <c r="G3829" s="29" t="s">
        <v>2147</v>
      </c>
      <c r="H3829" s="29" t="s">
        <v>2021</v>
      </c>
      <c r="I3829" s="31"/>
      <c r="J3829" s="28"/>
    </row>
    <row r="3830" spans="6:10" ht="15.75" x14ac:dyDescent="0.25">
      <c r="F3830" t="s">
        <v>249</v>
      </c>
      <c r="G3830" s="29" t="s">
        <v>2147</v>
      </c>
      <c r="H3830" s="29" t="s">
        <v>2030</v>
      </c>
      <c r="I3830" s="31"/>
      <c r="J3830" s="28"/>
    </row>
    <row r="3831" spans="6:10" ht="15.75" x14ac:dyDescent="0.25">
      <c r="F3831" t="s">
        <v>249</v>
      </c>
      <c r="G3831" s="29" t="s">
        <v>2147</v>
      </c>
      <c r="H3831" s="29" t="s">
        <v>2032</v>
      </c>
      <c r="I3831" s="31"/>
      <c r="J3831" s="28"/>
    </row>
    <row r="3832" spans="6:10" ht="15.75" x14ac:dyDescent="0.25">
      <c r="F3832" t="s">
        <v>249</v>
      </c>
      <c r="G3832" s="29" t="s">
        <v>2147</v>
      </c>
      <c r="H3832" s="29" t="s">
        <v>2034</v>
      </c>
      <c r="I3832" s="31"/>
      <c r="J3832" s="28"/>
    </row>
    <row r="3833" spans="6:10" ht="15.75" x14ac:dyDescent="0.25">
      <c r="F3833" t="s">
        <v>249</v>
      </c>
      <c r="G3833" s="29" t="s">
        <v>2147</v>
      </c>
      <c r="H3833" s="29" t="s">
        <v>2036</v>
      </c>
      <c r="I3833" s="31"/>
      <c r="J3833" s="28"/>
    </row>
    <row r="3834" spans="6:10" ht="15.75" x14ac:dyDescent="0.25">
      <c r="F3834" t="s">
        <v>249</v>
      </c>
      <c r="G3834" s="29" t="s">
        <v>2147</v>
      </c>
      <c r="H3834" s="29" t="s">
        <v>2038</v>
      </c>
      <c r="I3834" s="31"/>
      <c r="J3834" s="28"/>
    </row>
    <row r="3835" spans="6:10" ht="15.75" x14ac:dyDescent="0.25">
      <c r="F3835" t="s">
        <v>249</v>
      </c>
      <c r="G3835" s="29" t="s">
        <v>2147</v>
      </c>
      <c r="H3835" s="29" t="s">
        <v>2040</v>
      </c>
      <c r="I3835" s="31"/>
      <c r="J3835" s="28"/>
    </row>
    <row r="3836" spans="6:10" ht="15.75" x14ac:dyDescent="0.25">
      <c r="F3836" t="s">
        <v>249</v>
      </c>
      <c r="G3836" s="29" t="s">
        <v>2147</v>
      </c>
      <c r="H3836" s="29" t="s">
        <v>2043</v>
      </c>
      <c r="I3836" s="31"/>
      <c r="J3836" s="28"/>
    </row>
    <row r="3837" spans="6:10" ht="15.75" x14ac:dyDescent="0.25">
      <c r="F3837" t="s">
        <v>249</v>
      </c>
      <c r="G3837" s="29" t="s">
        <v>2147</v>
      </c>
      <c r="H3837" s="29" t="s">
        <v>2059</v>
      </c>
      <c r="I3837" s="31"/>
      <c r="J3837" s="28"/>
    </row>
    <row r="3838" spans="6:10" ht="15.75" x14ac:dyDescent="0.25">
      <c r="F3838" t="s">
        <v>249</v>
      </c>
      <c r="G3838" s="29" t="s">
        <v>2147</v>
      </c>
      <c r="H3838" s="29" t="s">
        <v>2061</v>
      </c>
      <c r="I3838" s="31"/>
      <c r="J3838" s="28"/>
    </row>
    <row r="3839" spans="6:10" ht="15.75" x14ac:dyDescent="0.25">
      <c r="F3839" t="s">
        <v>249</v>
      </c>
      <c r="G3839" s="29" t="s">
        <v>2147</v>
      </c>
      <c r="H3839" s="29" t="s">
        <v>2063</v>
      </c>
      <c r="I3839" s="31"/>
      <c r="J3839" s="28"/>
    </row>
    <row r="3840" spans="6:10" ht="15.75" x14ac:dyDescent="0.25">
      <c r="F3840" t="s">
        <v>249</v>
      </c>
      <c r="G3840" s="29" t="s">
        <v>2147</v>
      </c>
      <c r="H3840" s="29" t="s">
        <v>2067</v>
      </c>
      <c r="I3840" s="31"/>
      <c r="J3840" s="28"/>
    </row>
    <row r="3841" spans="6:10" ht="15.75" x14ac:dyDescent="0.25">
      <c r="F3841" t="s">
        <v>249</v>
      </c>
      <c r="G3841" s="29" t="s">
        <v>2147</v>
      </c>
      <c r="H3841" s="29" t="s">
        <v>2069</v>
      </c>
      <c r="I3841" s="31"/>
      <c r="J3841" s="28"/>
    </row>
    <row r="3842" spans="6:10" ht="15.75" x14ac:dyDescent="0.25">
      <c r="F3842" t="s">
        <v>249</v>
      </c>
      <c r="G3842" s="29" t="s">
        <v>2147</v>
      </c>
      <c r="H3842" s="29" t="s">
        <v>2071</v>
      </c>
      <c r="I3842" s="31"/>
      <c r="J3842" s="28"/>
    </row>
    <row r="3843" spans="6:10" ht="15.75" x14ac:dyDescent="0.25">
      <c r="F3843" t="s">
        <v>249</v>
      </c>
      <c r="G3843" s="29" t="s">
        <v>2147</v>
      </c>
      <c r="H3843" s="29" t="s">
        <v>2073</v>
      </c>
      <c r="I3843" s="31"/>
      <c r="J3843" s="28"/>
    </row>
    <row r="3844" spans="6:10" ht="15.75" x14ac:dyDescent="0.25">
      <c r="F3844" t="s">
        <v>249</v>
      </c>
      <c r="G3844" s="29" t="s">
        <v>2147</v>
      </c>
      <c r="H3844" s="29" t="s">
        <v>2075</v>
      </c>
      <c r="I3844" s="31"/>
      <c r="J3844" s="28"/>
    </row>
    <row r="3845" spans="6:10" ht="15.75" x14ac:dyDescent="0.25">
      <c r="F3845" t="s">
        <v>249</v>
      </c>
      <c r="G3845" s="29" t="s">
        <v>2147</v>
      </c>
      <c r="H3845" s="29" t="s">
        <v>2077</v>
      </c>
      <c r="I3845" s="31"/>
      <c r="J3845" s="28"/>
    </row>
    <row r="3846" spans="6:10" ht="15.75" x14ac:dyDescent="0.25">
      <c r="F3846" t="s">
        <v>249</v>
      </c>
      <c r="G3846" s="29" t="s">
        <v>2147</v>
      </c>
      <c r="H3846" s="29" t="s">
        <v>2079</v>
      </c>
      <c r="I3846" s="31"/>
      <c r="J3846" s="28"/>
    </row>
    <row r="3847" spans="6:10" ht="15.75" x14ac:dyDescent="0.25">
      <c r="F3847" t="s">
        <v>249</v>
      </c>
      <c r="G3847" s="29" t="s">
        <v>2147</v>
      </c>
      <c r="H3847" s="29" t="s">
        <v>2082</v>
      </c>
      <c r="I3847" s="31"/>
      <c r="J3847" s="28"/>
    </row>
    <row r="3848" spans="6:10" ht="15.75" x14ac:dyDescent="0.25">
      <c r="F3848" t="s">
        <v>249</v>
      </c>
      <c r="G3848" s="29" t="s">
        <v>2147</v>
      </c>
      <c r="H3848" s="29" t="s">
        <v>2084</v>
      </c>
      <c r="I3848" s="31"/>
      <c r="J3848" s="28"/>
    </row>
    <row r="3849" spans="6:10" ht="15.75" x14ac:dyDescent="0.25">
      <c r="F3849" t="s">
        <v>249</v>
      </c>
      <c r="G3849" s="29" t="s">
        <v>2147</v>
      </c>
      <c r="H3849" s="29" t="s">
        <v>2089</v>
      </c>
      <c r="I3849" s="31"/>
      <c r="J3849" s="28"/>
    </row>
    <row r="3850" spans="6:10" ht="15.75" x14ac:dyDescent="0.25">
      <c r="F3850" t="s">
        <v>249</v>
      </c>
      <c r="G3850" s="29" t="s">
        <v>2147</v>
      </c>
      <c r="H3850" s="29" t="s">
        <v>2119</v>
      </c>
      <c r="I3850" s="31"/>
      <c r="J3850" s="28"/>
    </row>
    <row r="3851" spans="6:10" ht="15.75" x14ac:dyDescent="0.25">
      <c r="F3851" t="s">
        <v>249</v>
      </c>
      <c r="G3851" s="29" t="s">
        <v>2147</v>
      </c>
      <c r="H3851" s="29" t="s">
        <v>2122</v>
      </c>
      <c r="I3851" s="31"/>
      <c r="J3851" s="28"/>
    </row>
    <row r="3852" spans="6:10" ht="15.75" x14ac:dyDescent="0.25">
      <c r="F3852" t="s">
        <v>249</v>
      </c>
      <c r="G3852" s="29" t="s">
        <v>2147</v>
      </c>
      <c r="H3852" s="29" t="s">
        <v>2124</v>
      </c>
      <c r="I3852" s="31"/>
      <c r="J3852" s="28"/>
    </row>
    <row r="3853" spans="6:10" ht="15.75" x14ac:dyDescent="0.25">
      <c r="F3853" t="s">
        <v>249</v>
      </c>
      <c r="G3853" s="29" t="s">
        <v>2147</v>
      </c>
      <c r="H3853" s="29" t="s">
        <v>2129</v>
      </c>
      <c r="I3853" s="31"/>
      <c r="J3853" s="28"/>
    </row>
    <row r="3854" spans="6:10" ht="15.75" x14ac:dyDescent="0.25">
      <c r="F3854" t="s">
        <v>249</v>
      </c>
      <c r="G3854" s="29" t="s">
        <v>2147</v>
      </c>
      <c r="H3854" s="29" t="s">
        <v>2135</v>
      </c>
      <c r="I3854" s="31"/>
      <c r="J3854" s="28"/>
    </row>
    <row r="3855" spans="6:10" ht="15.75" x14ac:dyDescent="0.25">
      <c r="F3855" t="s">
        <v>249</v>
      </c>
      <c r="G3855" s="29" t="s">
        <v>2147</v>
      </c>
      <c r="H3855" s="29" t="s">
        <v>2140</v>
      </c>
      <c r="I3855" s="31"/>
      <c r="J3855" s="28"/>
    </row>
    <row r="3856" spans="6:10" ht="15.75" x14ac:dyDescent="0.25">
      <c r="F3856" t="s">
        <v>249</v>
      </c>
      <c r="G3856" s="29" t="s">
        <v>2148</v>
      </c>
      <c r="H3856" s="29" t="s">
        <v>43</v>
      </c>
      <c r="I3856" s="31"/>
      <c r="J3856" s="28"/>
    </row>
    <row r="3857" spans="6:10" ht="15.75" x14ac:dyDescent="0.25">
      <c r="F3857" t="s">
        <v>249</v>
      </c>
      <c r="G3857" s="29" t="s">
        <v>2148</v>
      </c>
      <c r="H3857" s="29" t="s">
        <v>1953</v>
      </c>
      <c r="I3857" s="31"/>
      <c r="J3857" s="28"/>
    </row>
    <row r="3858" spans="6:10" ht="15.75" x14ac:dyDescent="0.25">
      <c r="F3858" t="s">
        <v>249</v>
      </c>
      <c r="G3858" s="29" t="s">
        <v>2148</v>
      </c>
      <c r="H3858" s="29" t="s">
        <v>1726</v>
      </c>
      <c r="I3858" s="31"/>
      <c r="J3858" s="28"/>
    </row>
    <row r="3859" spans="6:10" ht="15.75" x14ac:dyDescent="0.25">
      <c r="F3859" t="s">
        <v>249</v>
      </c>
      <c r="G3859" s="29" t="s">
        <v>2148</v>
      </c>
      <c r="H3859" s="29" t="s">
        <v>1723</v>
      </c>
      <c r="I3859" s="31"/>
      <c r="J3859" s="28"/>
    </row>
    <row r="3860" spans="6:10" ht="15.75" x14ac:dyDescent="0.25">
      <c r="F3860" t="s">
        <v>249</v>
      </c>
      <c r="G3860" s="29" t="s">
        <v>2148</v>
      </c>
      <c r="H3860" s="29" t="s">
        <v>2087</v>
      </c>
      <c r="I3860" s="31"/>
      <c r="J3860" s="28"/>
    </row>
    <row r="3861" spans="6:10" ht="15.75" x14ac:dyDescent="0.25">
      <c r="F3861" t="s">
        <v>249</v>
      </c>
      <c r="G3861" s="29" t="s">
        <v>2148</v>
      </c>
      <c r="H3861" s="29" t="s">
        <v>1830</v>
      </c>
      <c r="I3861" s="31"/>
      <c r="J3861" s="28"/>
    </row>
    <row r="3862" spans="6:10" ht="15.75" x14ac:dyDescent="0.25">
      <c r="F3862" t="s">
        <v>249</v>
      </c>
      <c r="G3862" s="29" t="s">
        <v>2148</v>
      </c>
      <c r="H3862" s="29" t="s">
        <v>1754</v>
      </c>
      <c r="I3862" s="31"/>
      <c r="J3862" s="28"/>
    </row>
    <row r="3863" spans="6:10" ht="15.75" x14ac:dyDescent="0.25">
      <c r="F3863" t="s">
        <v>249</v>
      </c>
      <c r="G3863" s="29" t="s">
        <v>2148</v>
      </c>
      <c r="H3863" s="29" t="s">
        <v>1901</v>
      </c>
      <c r="I3863" s="31"/>
      <c r="J3863" s="28"/>
    </row>
    <row r="3864" spans="6:10" ht="15.75" x14ac:dyDescent="0.25">
      <c r="F3864" t="s">
        <v>249</v>
      </c>
      <c r="G3864" s="29" t="s">
        <v>2148</v>
      </c>
      <c r="H3864" s="29" t="s">
        <v>2085</v>
      </c>
      <c r="I3864" s="31"/>
      <c r="J3864" s="28"/>
    </row>
    <row r="3865" spans="6:10" ht="15.75" x14ac:dyDescent="0.25">
      <c r="F3865" t="s">
        <v>249</v>
      </c>
      <c r="G3865" s="29" t="s">
        <v>2148</v>
      </c>
      <c r="H3865" s="29" t="s">
        <v>1951</v>
      </c>
      <c r="I3865" s="31"/>
      <c r="J3865" s="28"/>
    </row>
    <row r="3866" spans="6:10" ht="15.75" x14ac:dyDescent="0.25">
      <c r="F3866" t="s">
        <v>249</v>
      </c>
      <c r="G3866" s="29" t="s">
        <v>2148</v>
      </c>
      <c r="H3866" s="29" t="s">
        <v>2056</v>
      </c>
      <c r="I3866" s="31"/>
      <c r="J3866" s="28"/>
    </row>
    <row r="3867" spans="6:10" ht="15.75" x14ac:dyDescent="0.25">
      <c r="F3867" t="s">
        <v>249</v>
      </c>
      <c r="G3867" s="29" t="s">
        <v>2148</v>
      </c>
      <c r="H3867" s="29" t="s">
        <v>2131</v>
      </c>
      <c r="I3867" s="31"/>
      <c r="J3867" s="28"/>
    </row>
    <row r="3868" spans="6:10" ht="15.75" x14ac:dyDescent="0.25">
      <c r="F3868" t="s">
        <v>249</v>
      </c>
      <c r="G3868" s="29" t="s">
        <v>2148</v>
      </c>
      <c r="H3868" s="29" t="s">
        <v>2065</v>
      </c>
      <c r="I3868" s="31"/>
      <c r="J3868" s="28"/>
    </row>
    <row r="3869" spans="6:10" ht="15.75" x14ac:dyDescent="0.25">
      <c r="F3869" t="s">
        <v>249</v>
      </c>
      <c r="G3869" s="29" t="s">
        <v>2148</v>
      </c>
      <c r="H3869" s="29" t="s">
        <v>2090</v>
      </c>
      <c r="I3869" s="31"/>
      <c r="J3869" s="28"/>
    </row>
    <row r="3870" spans="6:10" ht="15.75" x14ac:dyDescent="0.25">
      <c r="F3870" t="s">
        <v>249</v>
      </c>
      <c r="G3870" s="29" t="s">
        <v>2148</v>
      </c>
      <c r="H3870" s="29" t="s">
        <v>1960</v>
      </c>
      <c r="I3870" s="31"/>
      <c r="J3870" s="28"/>
    </row>
    <row r="3871" spans="6:10" ht="15.75" x14ac:dyDescent="0.25">
      <c r="F3871" t="s">
        <v>249</v>
      </c>
      <c r="G3871" s="29" t="s">
        <v>2148</v>
      </c>
      <c r="H3871" s="29" t="s">
        <v>2028</v>
      </c>
      <c r="I3871" s="31"/>
      <c r="J3871" s="28"/>
    </row>
    <row r="3872" spans="6:10" ht="15.75" x14ac:dyDescent="0.25">
      <c r="F3872" t="s">
        <v>249</v>
      </c>
      <c r="G3872" s="29" t="s">
        <v>2148</v>
      </c>
      <c r="H3872" s="29" t="s">
        <v>1963</v>
      </c>
      <c r="I3872" s="31"/>
      <c r="J3872" s="28"/>
    </row>
    <row r="3873" spans="6:10" ht="15.75" x14ac:dyDescent="0.25">
      <c r="F3873" t="s">
        <v>249</v>
      </c>
      <c r="G3873" s="29" t="s">
        <v>2148</v>
      </c>
      <c r="H3873" s="29" t="s">
        <v>1965</v>
      </c>
      <c r="I3873" s="31"/>
      <c r="J3873" s="28"/>
    </row>
    <row r="3874" spans="6:10" ht="15.75" x14ac:dyDescent="0.25">
      <c r="F3874" t="s">
        <v>249</v>
      </c>
      <c r="G3874" s="29" t="s">
        <v>2148</v>
      </c>
      <c r="H3874" s="29" t="s">
        <v>1971</v>
      </c>
      <c r="I3874" s="31"/>
      <c r="J3874" s="28"/>
    </row>
    <row r="3875" spans="6:10" ht="15.75" x14ac:dyDescent="0.25">
      <c r="F3875" t="s">
        <v>249</v>
      </c>
      <c r="G3875" s="29" t="s">
        <v>2148</v>
      </c>
      <c r="H3875" s="29" t="s">
        <v>1975</v>
      </c>
      <c r="I3875" s="31"/>
      <c r="J3875" s="28"/>
    </row>
    <row r="3876" spans="6:10" ht="15.75" x14ac:dyDescent="0.25">
      <c r="F3876" t="s">
        <v>249</v>
      </c>
      <c r="G3876" s="29" t="s">
        <v>2148</v>
      </c>
      <c r="H3876" s="29" t="s">
        <v>2113</v>
      </c>
      <c r="I3876" s="31"/>
      <c r="J3876" s="28"/>
    </row>
    <row r="3877" spans="6:10" ht="15.75" x14ac:dyDescent="0.25">
      <c r="F3877" t="s">
        <v>249</v>
      </c>
      <c r="G3877" s="29" t="s">
        <v>2148</v>
      </c>
      <c r="H3877" s="29" t="s">
        <v>1980</v>
      </c>
      <c r="I3877" s="31"/>
      <c r="J3877" s="28"/>
    </row>
    <row r="3878" spans="6:10" ht="15.75" x14ac:dyDescent="0.25">
      <c r="F3878" t="s">
        <v>249</v>
      </c>
      <c r="G3878" s="29" t="s">
        <v>2148</v>
      </c>
      <c r="H3878" s="29" t="s">
        <v>1982</v>
      </c>
      <c r="I3878" s="31"/>
      <c r="J3878" s="28"/>
    </row>
    <row r="3879" spans="6:10" ht="15.75" x14ac:dyDescent="0.25">
      <c r="F3879" t="s">
        <v>249</v>
      </c>
      <c r="G3879" s="29" t="s">
        <v>2148</v>
      </c>
      <c r="H3879" s="29" t="s">
        <v>1987</v>
      </c>
      <c r="I3879" s="31"/>
      <c r="J3879" s="28"/>
    </row>
    <row r="3880" spans="6:10" ht="15.75" x14ac:dyDescent="0.25">
      <c r="F3880" t="s">
        <v>249</v>
      </c>
      <c r="G3880" s="29" t="s">
        <v>2148</v>
      </c>
      <c r="H3880" s="29" t="s">
        <v>1990</v>
      </c>
      <c r="I3880" s="31"/>
      <c r="J3880" s="28"/>
    </row>
    <row r="3881" spans="6:10" ht="15.75" x14ac:dyDescent="0.25">
      <c r="F3881" t="s">
        <v>249</v>
      </c>
      <c r="G3881" s="29" t="s">
        <v>2148</v>
      </c>
      <c r="H3881" s="29" t="s">
        <v>2115</v>
      </c>
      <c r="I3881" s="31"/>
      <c r="J3881" s="28"/>
    </row>
    <row r="3882" spans="6:10" ht="15.75" x14ac:dyDescent="0.25">
      <c r="F3882" t="s">
        <v>249</v>
      </c>
      <c r="G3882" s="29" t="s">
        <v>2148</v>
      </c>
      <c r="H3882" s="29" t="s">
        <v>1992</v>
      </c>
      <c r="I3882" s="31"/>
      <c r="J3882" s="28"/>
    </row>
    <row r="3883" spans="6:10" ht="15.75" x14ac:dyDescent="0.25">
      <c r="F3883" t="s">
        <v>249</v>
      </c>
      <c r="G3883" s="29" t="s">
        <v>2148</v>
      </c>
      <c r="H3883" s="29" t="s">
        <v>1997</v>
      </c>
      <c r="I3883" s="31"/>
      <c r="J3883" s="28"/>
    </row>
    <row r="3884" spans="6:10" ht="15.75" x14ac:dyDescent="0.25">
      <c r="F3884" t="s">
        <v>249</v>
      </c>
      <c r="G3884" s="29" t="s">
        <v>2148</v>
      </c>
      <c r="H3884" s="29" t="s">
        <v>2000</v>
      </c>
      <c r="I3884" s="31"/>
      <c r="J3884" s="28"/>
    </row>
    <row r="3885" spans="6:10" ht="15.75" x14ac:dyDescent="0.25">
      <c r="F3885" t="s">
        <v>249</v>
      </c>
      <c r="G3885" s="29" t="s">
        <v>2148</v>
      </c>
      <c r="H3885" s="29" t="s">
        <v>2002</v>
      </c>
      <c r="I3885" s="31"/>
      <c r="J3885" s="28"/>
    </row>
    <row r="3886" spans="6:10" ht="15.75" x14ac:dyDescent="0.25">
      <c r="F3886" t="s">
        <v>249</v>
      </c>
      <c r="G3886" s="29" t="s">
        <v>2148</v>
      </c>
      <c r="H3886" s="29" t="s">
        <v>2004</v>
      </c>
      <c r="I3886" s="31"/>
      <c r="J3886" s="28"/>
    </row>
    <row r="3887" spans="6:10" ht="15.75" x14ac:dyDescent="0.25">
      <c r="F3887" t="s">
        <v>249</v>
      </c>
      <c r="G3887" s="29" t="s">
        <v>2148</v>
      </c>
      <c r="H3887" s="29" t="s">
        <v>2006</v>
      </c>
      <c r="I3887" s="31"/>
      <c r="J3887" s="28"/>
    </row>
    <row r="3888" spans="6:10" ht="15.75" x14ac:dyDescent="0.25">
      <c r="F3888" t="s">
        <v>249</v>
      </c>
      <c r="G3888" s="29" t="s">
        <v>2148</v>
      </c>
      <c r="H3888" s="29" t="s">
        <v>2133</v>
      </c>
      <c r="I3888" s="31"/>
      <c r="J3888" s="28"/>
    </row>
    <row r="3889" spans="6:10" ht="15.75" x14ac:dyDescent="0.25">
      <c r="F3889" t="s">
        <v>249</v>
      </c>
      <c r="G3889" s="29" t="s">
        <v>2148</v>
      </c>
      <c r="H3889" s="29" t="s">
        <v>2137</v>
      </c>
      <c r="I3889" s="31"/>
      <c r="J3889" s="28"/>
    </row>
    <row r="3890" spans="6:10" ht="15.75" x14ac:dyDescent="0.25">
      <c r="F3890" t="s">
        <v>249</v>
      </c>
      <c r="G3890" s="29" t="s">
        <v>2148</v>
      </c>
      <c r="H3890" s="29" t="s">
        <v>2015</v>
      </c>
      <c r="I3890" s="31"/>
      <c r="J3890" s="28"/>
    </row>
    <row r="3891" spans="6:10" ht="15.75" x14ac:dyDescent="0.25">
      <c r="F3891" t="s">
        <v>249</v>
      </c>
      <c r="G3891" s="29" t="s">
        <v>2148</v>
      </c>
      <c r="H3891" s="29" t="s">
        <v>2017</v>
      </c>
      <c r="I3891" s="31"/>
      <c r="J3891" s="28"/>
    </row>
    <row r="3892" spans="6:10" ht="15.75" x14ac:dyDescent="0.25">
      <c r="F3892" t="s">
        <v>249</v>
      </c>
      <c r="G3892" s="29" t="s">
        <v>2148</v>
      </c>
      <c r="H3892" s="29" t="s">
        <v>2019</v>
      </c>
      <c r="I3892" s="31"/>
      <c r="J3892" s="28"/>
    </row>
    <row r="3893" spans="6:10" ht="15.75" x14ac:dyDescent="0.25">
      <c r="F3893" t="s">
        <v>249</v>
      </c>
      <c r="G3893" s="29" t="s">
        <v>2148</v>
      </c>
      <c r="H3893" s="29" t="s">
        <v>2021</v>
      </c>
      <c r="I3893" s="31"/>
      <c r="J3893" s="28"/>
    </row>
    <row r="3894" spans="6:10" ht="15.75" x14ac:dyDescent="0.25">
      <c r="F3894" t="s">
        <v>249</v>
      </c>
      <c r="G3894" s="29" t="s">
        <v>2148</v>
      </c>
      <c r="H3894" s="29" t="s">
        <v>2030</v>
      </c>
      <c r="I3894" s="31"/>
      <c r="J3894" s="28"/>
    </row>
    <row r="3895" spans="6:10" ht="15.75" x14ac:dyDescent="0.25">
      <c r="F3895" t="s">
        <v>249</v>
      </c>
      <c r="G3895" s="29" t="s">
        <v>2148</v>
      </c>
      <c r="H3895" s="29" t="s">
        <v>2032</v>
      </c>
      <c r="I3895" s="31"/>
      <c r="J3895" s="28"/>
    </row>
    <row r="3896" spans="6:10" ht="15.75" x14ac:dyDescent="0.25">
      <c r="F3896" t="s">
        <v>249</v>
      </c>
      <c r="G3896" s="29" t="s">
        <v>2148</v>
      </c>
      <c r="H3896" s="29" t="s">
        <v>2034</v>
      </c>
      <c r="I3896" s="31"/>
      <c r="J3896" s="28"/>
    </row>
    <row r="3897" spans="6:10" ht="15.75" x14ac:dyDescent="0.25">
      <c r="F3897" t="s">
        <v>249</v>
      </c>
      <c r="G3897" s="29" t="s">
        <v>2148</v>
      </c>
      <c r="H3897" s="29" t="s">
        <v>2036</v>
      </c>
      <c r="I3897" s="31"/>
      <c r="J3897" s="28"/>
    </row>
    <row r="3898" spans="6:10" ht="15.75" x14ac:dyDescent="0.25">
      <c r="F3898" t="s">
        <v>249</v>
      </c>
      <c r="G3898" s="29" t="s">
        <v>2148</v>
      </c>
      <c r="H3898" s="29" t="s">
        <v>2038</v>
      </c>
      <c r="I3898" s="31"/>
      <c r="J3898" s="28"/>
    </row>
    <row r="3899" spans="6:10" ht="15.75" x14ac:dyDescent="0.25">
      <c r="F3899" t="s">
        <v>249</v>
      </c>
      <c r="G3899" s="29" t="s">
        <v>2148</v>
      </c>
      <c r="H3899" s="29" t="s">
        <v>2040</v>
      </c>
      <c r="I3899" s="31"/>
      <c r="J3899" s="28"/>
    </row>
    <row r="3900" spans="6:10" ht="15.75" x14ac:dyDescent="0.25">
      <c r="F3900" t="s">
        <v>249</v>
      </c>
      <c r="G3900" s="29" t="s">
        <v>2148</v>
      </c>
      <c r="H3900" s="29" t="s">
        <v>2043</v>
      </c>
      <c r="I3900" s="31"/>
      <c r="J3900" s="28"/>
    </row>
    <row r="3901" spans="6:10" ht="15.75" x14ac:dyDescent="0.25">
      <c r="F3901" t="s">
        <v>249</v>
      </c>
      <c r="G3901" s="29" t="s">
        <v>2148</v>
      </c>
      <c r="H3901" s="29" t="s">
        <v>2059</v>
      </c>
      <c r="I3901" s="31"/>
      <c r="J3901" s="28"/>
    </row>
    <row r="3902" spans="6:10" ht="15.75" x14ac:dyDescent="0.25">
      <c r="F3902" t="s">
        <v>249</v>
      </c>
      <c r="G3902" s="29" t="s">
        <v>2148</v>
      </c>
      <c r="H3902" s="29" t="s">
        <v>2061</v>
      </c>
      <c r="I3902" s="31"/>
      <c r="J3902" s="28"/>
    </row>
    <row r="3903" spans="6:10" ht="15.75" x14ac:dyDescent="0.25">
      <c r="F3903" t="s">
        <v>249</v>
      </c>
      <c r="G3903" s="29" t="s">
        <v>2148</v>
      </c>
      <c r="H3903" s="29" t="s">
        <v>2063</v>
      </c>
      <c r="I3903" s="31"/>
      <c r="J3903" s="28"/>
    </row>
    <row r="3904" spans="6:10" ht="15.75" x14ac:dyDescent="0.25">
      <c r="F3904" t="s">
        <v>249</v>
      </c>
      <c r="G3904" s="29" t="s">
        <v>2148</v>
      </c>
      <c r="H3904" s="29" t="s">
        <v>2067</v>
      </c>
      <c r="I3904" s="31"/>
      <c r="J3904" s="28"/>
    </row>
    <row r="3905" spans="6:10" ht="15.75" x14ac:dyDescent="0.25">
      <c r="F3905" t="s">
        <v>249</v>
      </c>
      <c r="G3905" s="29" t="s">
        <v>2148</v>
      </c>
      <c r="H3905" s="29" t="s">
        <v>2069</v>
      </c>
      <c r="I3905" s="31"/>
      <c r="J3905" s="28"/>
    </row>
    <row r="3906" spans="6:10" ht="15.75" x14ac:dyDescent="0.25">
      <c r="F3906" t="s">
        <v>249</v>
      </c>
      <c r="G3906" s="29" t="s">
        <v>2148</v>
      </c>
      <c r="H3906" s="29" t="s">
        <v>2071</v>
      </c>
      <c r="I3906" s="31"/>
      <c r="J3906" s="28"/>
    </row>
    <row r="3907" spans="6:10" ht="15.75" x14ac:dyDescent="0.25">
      <c r="F3907" t="s">
        <v>249</v>
      </c>
      <c r="G3907" s="29" t="s">
        <v>2148</v>
      </c>
      <c r="H3907" s="29" t="s">
        <v>2073</v>
      </c>
      <c r="I3907" s="31"/>
      <c r="J3907" s="28"/>
    </row>
    <row r="3908" spans="6:10" ht="15.75" x14ac:dyDescent="0.25">
      <c r="F3908" t="s">
        <v>249</v>
      </c>
      <c r="G3908" s="29" t="s">
        <v>2148</v>
      </c>
      <c r="H3908" s="29" t="s">
        <v>2075</v>
      </c>
      <c r="I3908" s="31"/>
      <c r="J3908" s="28"/>
    </row>
    <row r="3909" spans="6:10" ht="15.75" x14ac:dyDescent="0.25">
      <c r="F3909" t="s">
        <v>249</v>
      </c>
      <c r="G3909" s="29" t="s">
        <v>2148</v>
      </c>
      <c r="H3909" s="29" t="s">
        <v>2077</v>
      </c>
      <c r="I3909" s="31"/>
      <c r="J3909" s="28"/>
    </row>
    <row r="3910" spans="6:10" ht="15.75" x14ac:dyDescent="0.25">
      <c r="F3910" t="s">
        <v>249</v>
      </c>
      <c r="G3910" s="29" t="s">
        <v>2148</v>
      </c>
      <c r="H3910" s="29" t="s">
        <v>2079</v>
      </c>
      <c r="I3910" s="31"/>
      <c r="J3910" s="28"/>
    </row>
    <row r="3911" spans="6:10" ht="15.75" x14ac:dyDescent="0.25">
      <c r="F3911" t="s">
        <v>249</v>
      </c>
      <c r="G3911" s="29" t="s">
        <v>2148</v>
      </c>
      <c r="H3911" s="29" t="s">
        <v>2082</v>
      </c>
      <c r="I3911" s="31"/>
      <c r="J3911" s="28"/>
    </row>
    <row r="3912" spans="6:10" ht="15.75" x14ac:dyDescent="0.25">
      <c r="F3912" t="s">
        <v>249</v>
      </c>
      <c r="G3912" s="29" t="s">
        <v>2148</v>
      </c>
      <c r="H3912" s="29" t="s">
        <v>2084</v>
      </c>
      <c r="I3912" s="31"/>
      <c r="J3912" s="28"/>
    </row>
    <row r="3913" spans="6:10" ht="15.75" x14ac:dyDescent="0.25">
      <c r="F3913" t="s">
        <v>249</v>
      </c>
      <c r="G3913" s="29" t="s">
        <v>2148</v>
      </c>
      <c r="H3913" s="29" t="s">
        <v>2089</v>
      </c>
      <c r="I3913" s="31"/>
      <c r="J3913" s="28"/>
    </row>
    <row r="3914" spans="6:10" ht="15.75" x14ac:dyDescent="0.25">
      <c r="F3914" t="s">
        <v>249</v>
      </c>
      <c r="G3914" s="29" t="s">
        <v>2148</v>
      </c>
      <c r="H3914" s="29" t="s">
        <v>2119</v>
      </c>
      <c r="I3914" s="31"/>
      <c r="J3914" s="28"/>
    </row>
    <row r="3915" spans="6:10" ht="15.75" x14ac:dyDescent="0.25">
      <c r="F3915" t="s">
        <v>249</v>
      </c>
      <c r="G3915" s="29" t="s">
        <v>2148</v>
      </c>
      <c r="H3915" s="29" t="s">
        <v>2122</v>
      </c>
      <c r="I3915" s="31"/>
      <c r="J3915" s="28"/>
    </row>
    <row r="3916" spans="6:10" ht="15.75" x14ac:dyDescent="0.25">
      <c r="F3916" t="s">
        <v>249</v>
      </c>
      <c r="G3916" s="29" t="s">
        <v>2148</v>
      </c>
      <c r="H3916" s="29" t="s">
        <v>2124</v>
      </c>
      <c r="I3916" s="31"/>
      <c r="J3916" s="28"/>
    </row>
    <row r="3917" spans="6:10" ht="15.75" x14ac:dyDescent="0.25">
      <c r="F3917" t="s">
        <v>249</v>
      </c>
      <c r="G3917" s="29" t="s">
        <v>2148</v>
      </c>
      <c r="H3917" s="29" t="s">
        <v>2129</v>
      </c>
      <c r="I3917" s="31"/>
      <c r="J3917" s="28"/>
    </row>
    <row r="3918" spans="6:10" ht="15.75" x14ac:dyDescent="0.25">
      <c r="F3918" t="s">
        <v>249</v>
      </c>
      <c r="G3918" s="29" t="s">
        <v>2148</v>
      </c>
      <c r="H3918" s="29" t="s">
        <v>2135</v>
      </c>
      <c r="I3918" s="31"/>
      <c r="J3918" s="28"/>
    </row>
    <row r="3919" spans="6:10" ht="15.75" x14ac:dyDescent="0.25">
      <c r="F3919" t="s">
        <v>249</v>
      </c>
      <c r="G3919" s="29" t="s">
        <v>2148</v>
      </c>
      <c r="H3919" s="29" t="s">
        <v>2140</v>
      </c>
      <c r="I3919" s="31"/>
      <c r="J3919" s="28"/>
    </row>
    <row r="3920" spans="6:10" ht="15.75" x14ac:dyDescent="0.25">
      <c r="F3920" t="s">
        <v>249</v>
      </c>
      <c r="G3920" s="29" t="s">
        <v>2149</v>
      </c>
      <c r="H3920" s="29" t="s">
        <v>43</v>
      </c>
      <c r="I3920" s="31"/>
      <c r="J3920" s="28"/>
    </row>
    <row r="3921" spans="6:10" ht="15.75" x14ac:dyDescent="0.25">
      <c r="F3921" t="s">
        <v>249</v>
      </c>
      <c r="G3921" s="29" t="s">
        <v>2149</v>
      </c>
      <c r="H3921" s="29" t="s">
        <v>1953</v>
      </c>
      <c r="I3921" s="31"/>
      <c r="J3921" s="28"/>
    </row>
    <row r="3922" spans="6:10" ht="15.75" x14ac:dyDescent="0.25">
      <c r="F3922" t="s">
        <v>249</v>
      </c>
      <c r="G3922" s="29" t="s">
        <v>2149</v>
      </c>
      <c r="H3922" s="29" t="s">
        <v>1726</v>
      </c>
      <c r="I3922" s="31"/>
      <c r="J3922" s="28"/>
    </row>
    <row r="3923" spans="6:10" ht="15.75" x14ac:dyDescent="0.25">
      <c r="F3923" t="s">
        <v>249</v>
      </c>
      <c r="G3923" s="29" t="s">
        <v>2149</v>
      </c>
      <c r="H3923" s="29" t="s">
        <v>1723</v>
      </c>
      <c r="I3923" s="31"/>
      <c r="J3923" s="28"/>
    </row>
    <row r="3924" spans="6:10" ht="15.75" x14ac:dyDescent="0.25">
      <c r="F3924" t="s">
        <v>249</v>
      </c>
      <c r="G3924" s="29" t="s">
        <v>2149</v>
      </c>
      <c r="H3924" s="29" t="s">
        <v>2087</v>
      </c>
      <c r="I3924" s="31"/>
      <c r="J3924" s="28"/>
    </row>
    <row r="3925" spans="6:10" ht="15.75" x14ac:dyDescent="0.25">
      <c r="F3925" t="s">
        <v>249</v>
      </c>
      <c r="G3925" s="29" t="s">
        <v>2149</v>
      </c>
      <c r="H3925" s="29" t="s">
        <v>1830</v>
      </c>
      <c r="I3925" s="31"/>
      <c r="J3925" s="28"/>
    </row>
    <row r="3926" spans="6:10" ht="15.75" x14ac:dyDescent="0.25">
      <c r="F3926" t="s">
        <v>249</v>
      </c>
      <c r="G3926" s="29" t="s">
        <v>2149</v>
      </c>
      <c r="H3926" s="29" t="s">
        <v>1754</v>
      </c>
      <c r="I3926" s="31"/>
      <c r="J3926" s="28"/>
    </row>
    <row r="3927" spans="6:10" ht="15.75" x14ac:dyDescent="0.25">
      <c r="F3927" t="s">
        <v>249</v>
      </c>
      <c r="G3927" s="29" t="s">
        <v>2149</v>
      </c>
      <c r="H3927" s="29" t="s">
        <v>1901</v>
      </c>
      <c r="I3927" s="31"/>
      <c r="J3927" s="28"/>
    </row>
    <row r="3928" spans="6:10" ht="15.75" x14ac:dyDescent="0.25">
      <c r="F3928" t="s">
        <v>249</v>
      </c>
      <c r="G3928" s="29" t="s">
        <v>2149</v>
      </c>
      <c r="H3928" s="29" t="s">
        <v>2085</v>
      </c>
      <c r="I3928" s="31"/>
      <c r="J3928" s="28"/>
    </row>
    <row r="3929" spans="6:10" ht="15.75" x14ac:dyDescent="0.25">
      <c r="F3929" t="s">
        <v>249</v>
      </c>
      <c r="G3929" s="29" t="s">
        <v>2149</v>
      </c>
      <c r="H3929" s="29" t="s">
        <v>1951</v>
      </c>
      <c r="I3929" s="31"/>
      <c r="J3929" s="28"/>
    </row>
    <row r="3930" spans="6:10" ht="15.75" x14ac:dyDescent="0.25">
      <c r="F3930" t="s">
        <v>249</v>
      </c>
      <c r="G3930" s="29" t="s">
        <v>2149</v>
      </c>
      <c r="H3930" s="29" t="s">
        <v>2056</v>
      </c>
      <c r="I3930" s="31"/>
      <c r="J3930" s="28"/>
    </row>
    <row r="3931" spans="6:10" ht="15.75" x14ac:dyDescent="0.25">
      <c r="F3931" t="s">
        <v>249</v>
      </c>
      <c r="G3931" s="29" t="s">
        <v>2149</v>
      </c>
      <c r="H3931" s="29" t="s">
        <v>2131</v>
      </c>
      <c r="I3931" s="31"/>
      <c r="J3931" s="28"/>
    </row>
    <row r="3932" spans="6:10" ht="15.75" x14ac:dyDescent="0.25">
      <c r="F3932" t="s">
        <v>249</v>
      </c>
      <c r="G3932" s="29" t="s">
        <v>2149</v>
      </c>
      <c r="H3932" s="29" t="s">
        <v>2065</v>
      </c>
      <c r="I3932" s="31"/>
      <c r="J3932" s="28"/>
    </row>
    <row r="3933" spans="6:10" ht="15.75" x14ac:dyDescent="0.25">
      <c r="F3933" t="s">
        <v>249</v>
      </c>
      <c r="G3933" s="29" t="s">
        <v>2149</v>
      </c>
      <c r="H3933" s="29" t="s">
        <v>2090</v>
      </c>
      <c r="I3933" s="31"/>
      <c r="J3933" s="28"/>
    </row>
    <row r="3934" spans="6:10" ht="15.75" x14ac:dyDescent="0.25">
      <c r="F3934" t="s">
        <v>249</v>
      </c>
      <c r="G3934" s="29" t="s">
        <v>2149</v>
      </c>
      <c r="H3934" s="29" t="s">
        <v>1960</v>
      </c>
      <c r="I3934" s="31"/>
      <c r="J3934" s="28"/>
    </row>
    <row r="3935" spans="6:10" ht="15.75" x14ac:dyDescent="0.25">
      <c r="F3935" t="s">
        <v>249</v>
      </c>
      <c r="G3935" s="29" t="s">
        <v>2149</v>
      </c>
      <c r="H3935" s="29" t="s">
        <v>2028</v>
      </c>
      <c r="I3935" s="31"/>
      <c r="J3935" s="28"/>
    </row>
    <row r="3936" spans="6:10" ht="15.75" x14ac:dyDescent="0.25">
      <c r="F3936" t="s">
        <v>249</v>
      </c>
      <c r="G3936" s="29" t="s">
        <v>2149</v>
      </c>
      <c r="H3936" s="29" t="s">
        <v>1963</v>
      </c>
      <c r="I3936" s="31"/>
      <c r="J3936" s="28"/>
    </row>
    <row r="3937" spans="6:10" ht="15.75" x14ac:dyDescent="0.25">
      <c r="F3937" t="s">
        <v>249</v>
      </c>
      <c r="G3937" s="29" t="s">
        <v>2149</v>
      </c>
      <c r="H3937" s="29" t="s">
        <v>1965</v>
      </c>
      <c r="I3937" s="31"/>
      <c r="J3937" s="28"/>
    </row>
    <row r="3938" spans="6:10" ht="15.75" x14ac:dyDescent="0.25">
      <c r="F3938" t="s">
        <v>249</v>
      </c>
      <c r="G3938" s="29" t="s">
        <v>2149</v>
      </c>
      <c r="H3938" s="29" t="s">
        <v>1971</v>
      </c>
      <c r="I3938" s="31"/>
      <c r="J3938" s="28"/>
    </row>
    <row r="3939" spans="6:10" ht="15.75" x14ac:dyDescent="0.25">
      <c r="F3939" t="s">
        <v>249</v>
      </c>
      <c r="G3939" s="29" t="s">
        <v>2149</v>
      </c>
      <c r="H3939" s="29" t="s">
        <v>1975</v>
      </c>
      <c r="I3939" s="31"/>
      <c r="J3939" s="28"/>
    </row>
    <row r="3940" spans="6:10" ht="15.75" x14ac:dyDescent="0.25">
      <c r="F3940" t="s">
        <v>249</v>
      </c>
      <c r="G3940" s="29" t="s">
        <v>2149</v>
      </c>
      <c r="H3940" s="29" t="s">
        <v>2113</v>
      </c>
      <c r="I3940" s="31"/>
      <c r="J3940" s="28"/>
    </row>
    <row r="3941" spans="6:10" ht="15.75" x14ac:dyDescent="0.25">
      <c r="F3941" t="s">
        <v>249</v>
      </c>
      <c r="G3941" s="29" t="s">
        <v>2149</v>
      </c>
      <c r="H3941" s="29" t="s">
        <v>1980</v>
      </c>
      <c r="I3941" s="31"/>
      <c r="J3941" s="28"/>
    </row>
    <row r="3942" spans="6:10" ht="15.75" x14ac:dyDescent="0.25">
      <c r="F3942" t="s">
        <v>249</v>
      </c>
      <c r="G3942" s="29" t="s">
        <v>2149</v>
      </c>
      <c r="H3942" s="29" t="s">
        <v>1982</v>
      </c>
      <c r="I3942" s="31"/>
      <c r="J3942" s="28"/>
    </row>
    <row r="3943" spans="6:10" ht="15.75" x14ac:dyDescent="0.25">
      <c r="F3943" t="s">
        <v>249</v>
      </c>
      <c r="G3943" s="29" t="s">
        <v>2149</v>
      </c>
      <c r="H3943" s="29" t="s">
        <v>1987</v>
      </c>
      <c r="I3943" s="31"/>
      <c r="J3943" s="28"/>
    </row>
    <row r="3944" spans="6:10" ht="15.75" x14ac:dyDescent="0.25">
      <c r="F3944" t="s">
        <v>249</v>
      </c>
      <c r="G3944" s="29" t="s">
        <v>2149</v>
      </c>
      <c r="H3944" s="29" t="s">
        <v>1990</v>
      </c>
      <c r="I3944" s="31"/>
      <c r="J3944" s="28"/>
    </row>
    <row r="3945" spans="6:10" ht="15.75" x14ac:dyDescent="0.25">
      <c r="F3945" t="s">
        <v>249</v>
      </c>
      <c r="G3945" s="29" t="s">
        <v>2149</v>
      </c>
      <c r="H3945" s="29" t="s">
        <v>2115</v>
      </c>
      <c r="I3945" s="31"/>
      <c r="J3945" s="28"/>
    </row>
    <row r="3946" spans="6:10" ht="15.75" x14ac:dyDescent="0.25">
      <c r="F3946" t="s">
        <v>249</v>
      </c>
      <c r="G3946" s="29" t="s">
        <v>2149</v>
      </c>
      <c r="H3946" s="29" t="s">
        <v>1992</v>
      </c>
      <c r="I3946" s="31"/>
      <c r="J3946" s="28"/>
    </row>
    <row r="3947" spans="6:10" ht="15.75" x14ac:dyDescent="0.25">
      <c r="F3947" t="s">
        <v>249</v>
      </c>
      <c r="G3947" s="29" t="s">
        <v>2149</v>
      </c>
      <c r="H3947" s="29" t="s">
        <v>1997</v>
      </c>
      <c r="I3947" s="31"/>
      <c r="J3947" s="28"/>
    </row>
    <row r="3948" spans="6:10" ht="15.75" x14ac:dyDescent="0.25">
      <c r="F3948" t="s">
        <v>249</v>
      </c>
      <c r="G3948" s="29" t="s">
        <v>2149</v>
      </c>
      <c r="H3948" s="29" t="s">
        <v>2000</v>
      </c>
      <c r="I3948" s="31"/>
      <c r="J3948" s="28"/>
    </row>
    <row r="3949" spans="6:10" ht="15.75" x14ac:dyDescent="0.25">
      <c r="F3949" t="s">
        <v>249</v>
      </c>
      <c r="G3949" s="29" t="s">
        <v>2149</v>
      </c>
      <c r="H3949" s="29" t="s">
        <v>2002</v>
      </c>
      <c r="I3949" s="31"/>
      <c r="J3949" s="28"/>
    </row>
    <row r="3950" spans="6:10" ht="15.75" x14ac:dyDescent="0.25">
      <c r="F3950" t="s">
        <v>249</v>
      </c>
      <c r="G3950" s="29" t="s">
        <v>2149</v>
      </c>
      <c r="H3950" s="29" t="s">
        <v>2004</v>
      </c>
      <c r="I3950" s="31"/>
      <c r="J3950" s="28"/>
    </row>
    <row r="3951" spans="6:10" ht="15.75" x14ac:dyDescent="0.25">
      <c r="F3951" t="s">
        <v>249</v>
      </c>
      <c r="G3951" s="29" t="s">
        <v>2149</v>
      </c>
      <c r="H3951" s="29" t="s">
        <v>2006</v>
      </c>
      <c r="I3951" s="31"/>
      <c r="J3951" s="28"/>
    </row>
    <row r="3952" spans="6:10" ht="15.75" x14ac:dyDescent="0.25">
      <c r="F3952" t="s">
        <v>249</v>
      </c>
      <c r="G3952" s="29" t="s">
        <v>2149</v>
      </c>
      <c r="H3952" s="29" t="s">
        <v>2133</v>
      </c>
      <c r="I3952" s="31"/>
      <c r="J3952" s="28"/>
    </row>
    <row r="3953" spans="6:10" ht="15.75" x14ac:dyDescent="0.25">
      <c r="F3953" t="s">
        <v>249</v>
      </c>
      <c r="G3953" s="29" t="s">
        <v>2149</v>
      </c>
      <c r="H3953" s="29" t="s">
        <v>2137</v>
      </c>
      <c r="I3953" s="31"/>
      <c r="J3953" s="28"/>
    </row>
    <row r="3954" spans="6:10" ht="15.75" x14ac:dyDescent="0.25">
      <c r="F3954" t="s">
        <v>249</v>
      </c>
      <c r="G3954" s="29" t="s">
        <v>2149</v>
      </c>
      <c r="H3954" s="29" t="s">
        <v>2015</v>
      </c>
      <c r="I3954" s="31"/>
      <c r="J3954" s="28"/>
    </row>
    <row r="3955" spans="6:10" ht="15.75" x14ac:dyDescent="0.25">
      <c r="F3955" t="s">
        <v>249</v>
      </c>
      <c r="G3955" s="29" t="s">
        <v>2149</v>
      </c>
      <c r="H3955" s="29" t="s">
        <v>2017</v>
      </c>
      <c r="I3955" s="31"/>
      <c r="J3955" s="28"/>
    </row>
    <row r="3956" spans="6:10" ht="15.75" x14ac:dyDescent="0.25">
      <c r="F3956" t="s">
        <v>249</v>
      </c>
      <c r="G3956" s="29" t="s">
        <v>2149</v>
      </c>
      <c r="H3956" s="29" t="s">
        <v>2019</v>
      </c>
      <c r="I3956" s="31"/>
      <c r="J3956" s="28"/>
    </row>
    <row r="3957" spans="6:10" ht="15.75" x14ac:dyDescent="0.25">
      <c r="F3957" t="s">
        <v>249</v>
      </c>
      <c r="G3957" s="29" t="s">
        <v>2149</v>
      </c>
      <c r="H3957" s="29" t="s">
        <v>2021</v>
      </c>
      <c r="I3957" s="31"/>
      <c r="J3957" s="28"/>
    </row>
    <row r="3958" spans="6:10" ht="15.75" x14ac:dyDescent="0.25">
      <c r="F3958" t="s">
        <v>249</v>
      </c>
      <c r="G3958" s="29" t="s">
        <v>2149</v>
      </c>
      <c r="H3958" s="29" t="s">
        <v>2030</v>
      </c>
      <c r="I3958" s="31"/>
      <c r="J3958" s="28"/>
    </row>
    <row r="3959" spans="6:10" ht="15.75" x14ac:dyDescent="0.25">
      <c r="F3959" t="s">
        <v>249</v>
      </c>
      <c r="G3959" s="29" t="s">
        <v>2149</v>
      </c>
      <c r="H3959" s="29" t="s">
        <v>2032</v>
      </c>
      <c r="I3959" s="31"/>
      <c r="J3959" s="28"/>
    </row>
    <row r="3960" spans="6:10" ht="15.75" x14ac:dyDescent="0.25">
      <c r="F3960" t="s">
        <v>249</v>
      </c>
      <c r="G3960" s="29" t="s">
        <v>2149</v>
      </c>
      <c r="H3960" s="29" t="s">
        <v>2034</v>
      </c>
      <c r="I3960" s="31"/>
      <c r="J3960" s="28"/>
    </row>
    <row r="3961" spans="6:10" ht="15.75" x14ac:dyDescent="0.25">
      <c r="F3961" t="s">
        <v>249</v>
      </c>
      <c r="G3961" s="29" t="s">
        <v>2149</v>
      </c>
      <c r="H3961" s="29" t="s">
        <v>2036</v>
      </c>
      <c r="I3961" s="31"/>
      <c r="J3961" s="28"/>
    </row>
    <row r="3962" spans="6:10" ht="15.75" x14ac:dyDescent="0.25">
      <c r="F3962" t="s">
        <v>249</v>
      </c>
      <c r="G3962" s="29" t="s">
        <v>2149</v>
      </c>
      <c r="H3962" s="29" t="s">
        <v>2038</v>
      </c>
      <c r="I3962" s="31"/>
      <c r="J3962" s="28"/>
    </row>
    <row r="3963" spans="6:10" ht="15.75" x14ac:dyDescent="0.25">
      <c r="F3963" t="s">
        <v>249</v>
      </c>
      <c r="G3963" s="29" t="s">
        <v>2149</v>
      </c>
      <c r="H3963" s="29" t="s">
        <v>2040</v>
      </c>
      <c r="I3963" s="31"/>
      <c r="J3963" s="28"/>
    </row>
    <row r="3964" spans="6:10" ht="15.75" x14ac:dyDescent="0.25">
      <c r="F3964" t="s">
        <v>249</v>
      </c>
      <c r="G3964" s="29" t="s">
        <v>2149</v>
      </c>
      <c r="H3964" s="29" t="s">
        <v>2043</v>
      </c>
      <c r="I3964" s="31"/>
      <c r="J3964" s="28"/>
    </row>
    <row r="3965" spans="6:10" ht="15.75" x14ac:dyDescent="0.25">
      <c r="F3965" t="s">
        <v>249</v>
      </c>
      <c r="G3965" s="29" t="s">
        <v>2149</v>
      </c>
      <c r="H3965" s="29" t="s">
        <v>2059</v>
      </c>
      <c r="I3965" s="31"/>
      <c r="J3965" s="28"/>
    </row>
    <row r="3966" spans="6:10" ht="15.75" x14ac:dyDescent="0.25">
      <c r="F3966" t="s">
        <v>249</v>
      </c>
      <c r="G3966" s="29" t="s">
        <v>2149</v>
      </c>
      <c r="H3966" s="29" t="s">
        <v>2061</v>
      </c>
      <c r="I3966" s="31"/>
      <c r="J3966" s="28"/>
    </row>
    <row r="3967" spans="6:10" ht="15.75" x14ac:dyDescent="0.25">
      <c r="F3967" t="s">
        <v>249</v>
      </c>
      <c r="G3967" s="29" t="s">
        <v>2149</v>
      </c>
      <c r="H3967" s="29" t="s">
        <v>2063</v>
      </c>
      <c r="I3967" s="31"/>
      <c r="J3967" s="28"/>
    </row>
    <row r="3968" spans="6:10" ht="15.75" x14ac:dyDescent="0.25">
      <c r="F3968" t="s">
        <v>249</v>
      </c>
      <c r="G3968" s="29" t="s">
        <v>2149</v>
      </c>
      <c r="H3968" s="29" t="s">
        <v>2067</v>
      </c>
      <c r="I3968" s="31"/>
      <c r="J3968" s="28"/>
    </row>
    <row r="3969" spans="6:10" ht="15.75" x14ac:dyDescent="0.25">
      <c r="F3969" t="s">
        <v>249</v>
      </c>
      <c r="G3969" s="29" t="s">
        <v>2149</v>
      </c>
      <c r="H3969" s="29" t="s">
        <v>2069</v>
      </c>
      <c r="I3969" s="31"/>
      <c r="J3969" s="28"/>
    </row>
    <row r="3970" spans="6:10" ht="15.75" x14ac:dyDescent="0.25">
      <c r="F3970" t="s">
        <v>249</v>
      </c>
      <c r="G3970" s="29" t="s">
        <v>2149</v>
      </c>
      <c r="H3970" s="29" t="s">
        <v>2071</v>
      </c>
      <c r="I3970" s="31"/>
      <c r="J3970" s="28"/>
    </row>
    <row r="3971" spans="6:10" ht="15.75" x14ac:dyDescent="0.25">
      <c r="F3971" t="s">
        <v>249</v>
      </c>
      <c r="G3971" s="29" t="s">
        <v>2149</v>
      </c>
      <c r="H3971" s="29" t="s">
        <v>2073</v>
      </c>
      <c r="I3971" s="31"/>
      <c r="J3971" s="28"/>
    </row>
    <row r="3972" spans="6:10" ht="15.75" x14ac:dyDescent="0.25">
      <c r="F3972" t="s">
        <v>249</v>
      </c>
      <c r="G3972" s="29" t="s">
        <v>2149</v>
      </c>
      <c r="H3972" s="29" t="s">
        <v>2075</v>
      </c>
      <c r="I3972" s="31"/>
      <c r="J3972" s="28"/>
    </row>
    <row r="3973" spans="6:10" ht="15.75" x14ac:dyDescent="0.25">
      <c r="F3973" t="s">
        <v>249</v>
      </c>
      <c r="G3973" s="29" t="s">
        <v>2149</v>
      </c>
      <c r="H3973" s="29" t="s">
        <v>2077</v>
      </c>
      <c r="I3973" s="31"/>
      <c r="J3973" s="28"/>
    </row>
    <row r="3974" spans="6:10" ht="15.75" x14ac:dyDescent="0.25">
      <c r="F3974" t="s">
        <v>249</v>
      </c>
      <c r="G3974" s="29" t="s">
        <v>2149</v>
      </c>
      <c r="H3974" s="29" t="s">
        <v>2079</v>
      </c>
      <c r="I3974" s="31"/>
      <c r="J3974" s="28"/>
    </row>
    <row r="3975" spans="6:10" ht="15.75" x14ac:dyDescent="0.25">
      <c r="F3975" t="s">
        <v>249</v>
      </c>
      <c r="G3975" s="29" t="s">
        <v>2149</v>
      </c>
      <c r="H3975" s="29" t="s">
        <v>2082</v>
      </c>
      <c r="I3975" s="31"/>
      <c r="J3975" s="28"/>
    </row>
    <row r="3976" spans="6:10" ht="15.75" x14ac:dyDescent="0.25">
      <c r="F3976" t="s">
        <v>249</v>
      </c>
      <c r="G3976" s="29" t="s">
        <v>2149</v>
      </c>
      <c r="H3976" s="29" t="s">
        <v>2084</v>
      </c>
      <c r="I3976" s="31"/>
      <c r="J3976" s="28"/>
    </row>
    <row r="3977" spans="6:10" ht="15.75" x14ac:dyDescent="0.25">
      <c r="F3977" t="s">
        <v>249</v>
      </c>
      <c r="G3977" s="29" t="s">
        <v>2149</v>
      </c>
      <c r="H3977" s="29" t="s">
        <v>2089</v>
      </c>
      <c r="I3977" s="31"/>
      <c r="J3977" s="28"/>
    </row>
    <row r="3978" spans="6:10" ht="15.75" x14ac:dyDescent="0.25">
      <c r="F3978" t="s">
        <v>249</v>
      </c>
      <c r="G3978" s="29" t="s">
        <v>2149</v>
      </c>
      <c r="H3978" s="29" t="s">
        <v>2119</v>
      </c>
      <c r="I3978" s="31"/>
      <c r="J3978" s="28"/>
    </row>
    <row r="3979" spans="6:10" ht="15.75" x14ac:dyDescent="0.25">
      <c r="F3979" t="s">
        <v>249</v>
      </c>
      <c r="G3979" s="29" t="s">
        <v>2149</v>
      </c>
      <c r="H3979" s="29" t="s">
        <v>2122</v>
      </c>
      <c r="I3979" s="31"/>
      <c r="J3979" s="28"/>
    </row>
    <row r="3980" spans="6:10" ht="15.75" x14ac:dyDescent="0.25">
      <c r="F3980" t="s">
        <v>249</v>
      </c>
      <c r="G3980" s="29" t="s">
        <v>2149</v>
      </c>
      <c r="H3980" s="29" t="s">
        <v>2124</v>
      </c>
      <c r="I3980" s="31"/>
      <c r="J3980" s="28"/>
    </row>
    <row r="3981" spans="6:10" ht="15.75" x14ac:dyDescent="0.25">
      <c r="F3981" t="s">
        <v>249</v>
      </c>
      <c r="G3981" s="29" t="s">
        <v>2149</v>
      </c>
      <c r="H3981" s="29" t="s">
        <v>2129</v>
      </c>
      <c r="I3981" s="31"/>
      <c r="J3981" s="28"/>
    </row>
    <row r="3982" spans="6:10" ht="15.75" x14ac:dyDescent="0.25">
      <c r="F3982" t="s">
        <v>249</v>
      </c>
      <c r="G3982" s="29" t="s">
        <v>2149</v>
      </c>
      <c r="H3982" s="29" t="s">
        <v>2135</v>
      </c>
      <c r="I3982" s="31"/>
      <c r="J3982" s="28"/>
    </row>
    <row r="3983" spans="6:10" ht="15.75" x14ac:dyDescent="0.25">
      <c r="F3983" t="s">
        <v>249</v>
      </c>
      <c r="G3983" s="29" t="s">
        <v>2149</v>
      </c>
      <c r="H3983" s="29" t="s">
        <v>2140</v>
      </c>
      <c r="I3983" s="31"/>
      <c r="J3983" s="28"/>
    </row>
    <row r="3984" spans="6:10" ht="15.75" x14ac:dyDescent="0.25">
      <c r="F3984" t="s">
        <v>249</v>
      </c>
      <c r="G3984" s="29" t="s">
        <v>2150</v>
      </c>
      <c r="H3984" s="29" t="s">
        <v>43</v>
      </c>
      <c r="I3984" s="31"/>
      <c r="J3984" s="28"/>
    </row>
    <row r="3985" spans="6:10" ht="15.75" x14ac:dyDescent="0.25">
      <c r="F3985" t="s">
        <v>249</v>
      </c>
      <c r="G3985" s="29" t="s">
        <v>2150</v>
      </c>
      <c r="H3985" s="29" t="s">
        <v>1953</v>
      </c>
      <c r="I3985" s="31"/>
      <c r="J3985" s="28"/>
    </row>
    <row r="3986" spans="6:10" ht="15.75" x14ac:dyDescent="0.25">
      <c r="F3986" t="s">
        <v>249</v>
      </c>
      <c r="G3986" s="29" t="s">
        <v>2150</v>
      </c>
      <c r="H3986" s="29" t="s">
        <v>1726</v>
      </c>
      <c r="I3986" s="31"/>
      <c r="J3986" s="28"/>
    </row>
    <row r="3987" spans="6:10" ht="15.75" x14ac:dyDescent="0.25">
      <c r="F3987" t="s">
        <v>249</v>
      </c>
      <c r="G3987" s="29" t="s">
        <v>2150</v>
      </c>
      <c r="H3987" s="29" t="s">
        <v>1723</v>
      </c>
      <c r="I3987" s="31"/>
      <c r="J3987" s="28"/>
    </row>
    <row r="3988" spans="6:10" ht="15.75" x14ac:dyDescent="0.25">
      <c r="F3988" t="s">
        <v>249</v>
      </c>
      <c r="G3988" s="29" t="s">
        <v>2150</v>
      </c>
      <c r="H3988" s="29" t="s">
        <v>2087</v>
      </c>
      <c r="I3988" s="31"/>
      <c r="J3988" s="28"/>
    </row>
    <row r="3989" spans="6:10" ht="15.75" x14ac:dyDescent="0.25">
      <c r="F3989" t="s">
        <v>249</v>
      </c>
      <c r="G3989" s="29" t="s">
        <v>2150</v>
      </c>
      <c r="H3989" s="29" t="s">
        <v>1830</v>
      </c>
      <c r="I3989" s="31"/>
      <c r="J3989" s="28"/>
    </row>
    <row r="3990" spans="6:10" ht="15.75" x14ac:dyDescent="0.25">
      <c r="F3990" t="s">
        <v>249</v>
      </c>
      <c r="G3990" s="29" t="s">
        <v>2150</v>
      </c>
      <c r="H3990" s="29" t="s">
        <v>1754</v>
      </c>
      <c r="I3990" s="31"/>
      <c r="J3990" s="28"/>
    </row>
    <row r="3991" spans="6:10" ht="15.75" x14ac:dyDescent="0.25">
      <c r="F3991" t="s">
        <v>249</v>
      </c>
      <c r="G3991" s="29" t="s">
        <v>2150</v>
      </c>
      <c r="H3991" s="29" t="s">
        <v>1901</v>
      </c>
      <c r="I3991" s="31"/>
      <c r="J3991" s="28"/>
    </row>
    <row r="3992" spans="6:10" ht="15.75" x14ac:dyDescent="0.25">
      <c r="F3992" t="s">
        <v>249</v>
      </c>
      <c r="G3992" s="29" t="s">
        <v>2150</v>
      </c>
      <c r="H3992" s="29" t="s">
        <v>2085</v>
      </c>
      <c r="I3992" s="31"/>
      <c r="J3992" s="28"/>
    </row>
    <row r="3993" spans="6:10" ht="15.75" x14ac:dyDescent="0.25">
      <c r="F3993" t="s">
        <v>249</v>
      </c>
      <c r="G3993" s="29" t="s">
        <v>2150</v>
      </c>
      <c r="H3993" s="29" t="s">
        <v>1951</v>
      </c>
      <c r="I3993" s="31"/>
      <c r="J3993" s="28"/>
    </row>
    <row r="3994" spans="6:10" ht="15.75" x14ac:dyDescent="0.25">
      <c r="F3994" t="s">
        <v>249</v>
      </c>
      <c r="G3994" s="29" t="s">
        <v>2150</v>
      </c>
      <c r="H3994" s="29" t="s">
        <v>2056</v>
      </c>
      <c r="I3994" s="31"/>
      <c r="J3994" s="28"/>
    </row>
    <row r="3995" spans="6:10" ht="15.75" x14ac:dyDescent="0.25">
      <c r="F3995" t="s">
        <v>249</v>
      </c>
      <c r="G3995" s="29" t="s">
        <v>2150</v>
      </c>
      <c r="H3995" s="29" t="s">
        <v>2131</v>
      </c>
      <c r="I3995" s="31"/>
      <c r="J3995" s="28"/>
    </row>
    <row r="3996" spans="6:10" ht="15.75" x14ac:dyDescent="0.25">
      <c r="F3996" t="s">
        <v>249</v>
      </c>
      <c r="G3996" s="29" t="s">
        <v>2150</v>
      </c>
      <c r="H3996" s="29" t="s">
        <v>2065</v>
      </c>
      <c r="I3996" s="31"/>
      <c r="J3996" s="28"/>
    </row>
    <row r="3997" spans="6:10" ht="15.75" x14ac:dyDescent="0.25">
      <c r="F3997" t="s">
        <v>249</v>
      </c>
      <c r="G3997" s="29" t="s">
        <v>2150</v>
      </c>
      <c r="H3997" s="29" t="s">
        <v>2090</v>
      </c>
      <c r="I3997" s="31"/>
      <c r="J3997" s="28"/>
    </row>
    <row r="3998" spans="6:10" ht="15.75" x14ac:dyDescent="0.25">
      <c r="F3998" t="s">
        <v>249</v>
      </c>
      <c r="G3998" s="29" t="s">
        <v>2150</v>
      </c>
      <c r="H3998" s="29" t="s">
        <v>1960</v>
      </c>
      <c r="I3998" s="31"/>
      <c r="J3998" s="28"/>
    </row>
    <row r="3999" spans="6:10" ht="15.75" x14ac:dyDescent="0.25">
      <c r="F3999" t="s">
        <v>249</v>
      </c>
      <c r="G3999" s="29" t="s">
        <v>2150</v>
      </c>
      <c r="H3999" s="29" t="s">
        <v>2028</v>
      </c>
      <c r="I3999" s="31"/>
      <c r="J3999" s="28"/>
    </row>
    <row r="4000" spans="6:10" ht="15.75" x14ac:dyDescent="0.25">
      <c r="F4000" t="s">
        <v>249</v>
      </c>
      <c r="G4000" s="29" t="s">
        <v>2150</v>
      </c>
      <c r="H4000" s="29" t="s">
        <v>1963</v>
      </c>
      <c r="I4000" s="31"/>
      <c r="J4000" s="28"/>
    </row>
    <row r="4001" spans="6:10" ht="15.75" x14ac:dyDescent="0.25">
      <c r="F4001" t="s">
        <v>249</v>
      </c>
      <c r="G4001" s="29" t="s">
        <v>2150</v>
      </c>
      <c r="H4001" s="29" t="s">
        <v>1965</v>
      </c>
      <c r="I4001" s="31"/>
      <c r="J4001" s="28"/>
    </row>
    <row r="4002" spans="6:10" ht="15.75" x14ac:dyDescent="0.25">
      <c r="F4002" t="s">
        <v>249</v>
      </c>
      <c r="G4002" s="29" t="s">
        <v>2150</v>
      </c>
      <c r="H4002" s="29" t="s">
        <v>1971</v>
      </c>
      <c r="I4002" s="31"/>
      <c r="J4002" s="28"/>
    </row>
    <row r="4003" spans="6:10" ht="15.75" x14ac:dyDescent="0.25">
      <c r="F4003" t="s">
        <v>249</v>
      </c>
      <c r="G4003" s="29" t="s">
        <v>2150</v>
      </c>
      <c r="H4003" s="29" t="s">
        <v>1975</v>
      </c>
      <c r="I4003" s="31"/>
      <c r="J4003" s="28"/>
    </row>
    <row r="4004" spans="6:10" ht="15.75" x14ac:dyDescent="0.25">
      <c r="F4004" t="s">
        <v>249</v>
      </c>
      <c r="G4004" s="29" t="s">
        <v>2150</v>
      </c>
      <c r="H4004" s="29" t="s">
        <v>2113</v>
      </c>
      <c r="I4004" s="31"/>
      <c r="J4004" s="28"/>
    </row>
    <row r="4005" spans="6:10" ht="15.75" x14ac:dyDescent="0.25">
      <c r="F4005" t="s">
        <v>249</v>
      </c>
      <c r="G4005" s="29" t="s">
        <v>2150</v>
      </c>
      <c r="H4005" s="29" t="s">
        <v>1980</v>
      </c>
      <c r="I4005" s="31"/>
      <c r="J4005" s="28"/>
    </row>
    <row r="4006" spans="6:10" ht="15.75" x14ac:dyDescent="0.25">
      <c r="F4006" t="s">
        <v>249</v>
      </c>
      <c r="G4006" s="29" t="s">
        <v>2150</v>
      </c>
      <c r="H4006" s="29" t="s">
        <v>1982</v>
      </c>
      <c r="I4006" s="31"/>
      <c r="J4006" s="28"/>
    </row>
    <row r="4007" spans="6:10" ht="15.75" x14ac:dyDescent="0.25">
      <c r="F4007" t="s">
        <v>249</v>
      </c>
      <c r="G4007" s="29" t="s">
        <v>2150</v>
      </c>
      <c r="H4007" s="29" t="s">
        <v>1987</v>
      </c>
      <c r="I4007" s="31"/>
      <c r="J4007" s="28"/>
    </row>
    <row r="4008" spans="6:10" ht="15.75" x14ac:dyDescent="0.25">
      <c r="F4008" t="s">
        <v>249</v>
      </c>
      <c r="G4008" s="29" t="s">
        <v>2150</v>
      </c>
      <c r="H4008" s="29" t="s">
        <v>1990</v>
      </c>
      <c r="I4008" s="31"/>
      <c r="J4008" s="28"/>
    </row>
    <row r="4009" spans="6:10" ht="15.75" x14ac:dyDescent="0.25">
      <c r="F4009" t="s">
        <v>249</v>
      </c>
      <c r="G4009" s="29" t="s">
        <v>2150</v>
      </c>
      <c r="H4009" s="29" t="s">
        <v>2115</v>
      </c>
      <c r="I4009" s="31"/>
      <c r="J4009" s="28"/>
    </row>
    <row r="4010" spans="6:10" ht="15.75" x14ac:dyDescent="0.25">
      <c r="F4010" t="s">
        <v>249</v>
      </c>
      <c r="G4010" s="29" t="s">
        <v>2150</v>
      </c>
      <c r="H4010" s="29" t="s">
        <v>1992</v>
      </c>
      <c r="I4010" s="31"/>
      <c r="J4010" s="28"/>
    </row>
    <row r="4011" spans="6:10" ht="15.75" x14ac:dyDescent="0.25">
      <c r="F4011" t="s">
        <v>249</v>
      </c>
      <c r="G4011" s="29" t="s">
        <v>2150</v>
      </c>
      <c r="H4011" s="29" t="s">
        <v>1997</v>
      </c>
      <c r="I4011" s="31"/>
      <c r="J4011" s="28"/>
    </row>
    <row r="4012" spans="6:10" ht="15.75" x14ac:dyDescent="0.25">
      <c r="F4012" t="s">
        <v>249</v>
      </c>
      <c r="G4012" s="29" t="s">
        <v>2150</v>
      </c>
      <c r="H4012" s="29" t="s">
        <v>2000</v>
      </c>
      <c r="I4012" s="31"/>
      <c r="J4012" s="28"/>
    </row>
    <row r="4013" spans="6:10" ht="15.75" x14ac:dyDescent="0.25">
      <c r="F4013" t="s">
        <v>249</v>
      </c>
      <c r="G4013" s="29" t="s">
        <v>2150</v>
      </c>
      <c r="H4013" s="29" t="s">
        <v>2002</v>
      </c>
      <c r="I4013" s="31"/>
      <c r="J4013" s="28"/>
    </row>
    <row r="4014" spans="6:10" ht="15.75" x14ac:dyDescent="0.25">
      <c r="F4014" t="s">
        <v>249</v>
      </c>
      <c r="G4014" s="29" t="s">
        <v>2150</v>
      </c>
      <c r="H4014" s="29" t="s">
        <v>2004</v>
      </c>
      <c r="I4014" s="31"/>
      <c r="J4014" s="28"/>
    </row>
    <row r="4015" spans="6:10" ht="15.75" x14ac:dyDescent="0.25">
      <c r="F4015" t="s">
        <v>249</v>
      </c>
      <c r="G4015" s="29" t="s">
        <v>2150</v>
      </c>
      <c r="H4015" s="29" t="s">
        <v>2006</v>
      </c>
      <c r="I4015" s="31"/>
      <c r="J4015" s="28"/>
    </row>
    <row r="4016" spans="6:10" ht="15.75" x14ac:dyDescent="0.25">
      <c r="F4016" t="s">
        <v>249</v>
      </c>
      <c r="G4016" s="29" t="s">
        <v>2150</v>
      </c>
      <c r="H4016" s="29" t="s">
        <v>2133</v>
      </c>
      <c r="I4016" s="31"/>
      <c r="J4016" s="28"/>
    </row>
    <row r="4017" spans="6:10" ht="15.75" x14ac:dyDescent="0.25">
      <c r="F4017" t="s">
        <v>249</v>
      </c>
      <c r="G4017" s="29" t="s">
        <v>2150</v>
      </c>
      <c r="H4017" s="29" t="s">
        <v>2137</v>
      </c>
      <c r="I4017" s="31"/>
      <c r="J4017" s="28"/>
    </row>
    <row r="4018" spans="6:10" ht="15.75" x14ac:dyDescent="0.25">
      <c r="F4018" t="s">
        <v>249</v>
      </c>
      <c r="G4018" s="29" t="s">
        <v>2150</v>
      </c>
      <c r="H4018" s="29" t="s">
        <v>2015</v>
      </c>
      <c r="I4018" s="31"/>
      <c r="J4018" s="28"/>
    </row>
    <row r="4019" spans="6:10" ht="15.75" x14ac:dyDescent="0.25">
      <c r="F4019" t="s">
        <v>249</v>
      </c>
      <c r="G4019" s="29" t="s">
        <v>2150</v>
      </c>
      <c r="H4019" s="29" t="s">
        <v>2017</v>
      </c>
      <c r="I4019" s="31"/>
      <c r="J4019" s="28"/>
    </row>
    <row r="4020" spans="6:10" ht="15.75" x14ac:dyDescent="0.25">
      <c r="F4020" t="s">
        <v>249</v>
      </c>
      <c r="G4020" s="29" t="s">
        <v>2150</v>
      </c>
      <c r="H4020" s="29" t="s">
        <v>2019</v>
      </c>
      <c r="I4020" s="31"/>
      <c r="J4020" s="28"/>
    </row>
    <row r="4021" spans="6:10" ht="15.75" x14ac:dyDescent="0.25">
      <c r="F4021" t="s">
        <v>249</v>
      </c>
      <c r="G4021" s="29" t="s">
        <v>2150</v>
      </c>
      <c r="H4021" s="29" t="s">
        <v>2021</v>
      </c>
      <c r="I4021" s="31"/>
      <c r="J4021" s="28"/>
    </row>
    <row r="4022" spans="6:10" ht="15.75" x14ac:dyDescent="0.25">
      <c r="F4022" t="s">
        <v>249</v>
      </c>
      <c r="G4022" s="29" t="s">
        <v>2150</v>
      </c>
      <c r="H4022" s="29" t="s">
        <v>2030</v>
      </c>
      <c r="I4022" s="31"/>
      <c r="J4022" s="28"/>
    </row>
    <row r="4023" spans="6:10" ht="15.75" x14ac:dyDescent="0.25">
      <c r="F4023" t="s">
        <v>249</v>
      </c>
      <c r="G4023" s="29" t="s">
        <v>2150</v>
      </c>
      <c r="H4023" s="29" t="s">
        <v>2032</v>
      </c>
      <c r="I4023" s="31"/>
      <c r="J4023" s="28"/>
    </row>
    <row r="4024" spans="6:10" ht="15.75" x14ac:dyDescent="0.25">
      <c r="F4024" t="s">
        <v>249</v>
      </c>
      <c r="G4024" s="29" t="s">
        <v>2150</v>
      </c>
      <c r="H4024" s="29" t="s">
        <v>2034</v>
      </c>
      <c r="I4024" s="31"/>
      <c r="J4024" s="28"/>
    </row>
    <row r="4025" spans="6:10" ht="15.75" x14ac:dyDescent="0.25">
      <c r="F4025" t="s">
        <v>249</v>
      </c>
      <c r="G4025" s="29" t="s">
        <v>2150</v>
      </c>
      <c r="H4025" s="29" t="s">
        <v>2036</v>
      </c>
      <c r="I4025" s="31"/>
      <c r="J4025" s="28"/>
    </row>
    <row r="4026" spans="6:10" ht="15.75" x14ac:dyDescent="0.25">
      <c r="F4026" t="s">
        <v>249</v>
      </c>
      <c r="G4026" s="29" t="s">
        <v>2150</v>
      </c>
      <c r="H4026" s="29" t="s">
        <v>2038</v>
      </c>
      <c r="I4026" s="31"/>
      <c r="J4026" s="28"/>
    </row>
    <row r="4027" spans="6:10" ht="15.75" x14ac:dyDescent="0.25">
      <c r="F4027" t="s">
        <v>249</v>
      </c>
      <c r="G4027" s="29" t="s">
        <v>2150</v>
      </c>
      <c r="H4027" s="29" t="s">
        <v>2040</v>
      </c>
      <c r="I4027" s="31"/>
      <c r="J4027" s="28"/>
    </row>
    <row r="4028" spans="6:10" ht="15.75" x14ac:dyDescent="0.25">
      <c r="F4028" t="s">
        <v>249</v>
      </c>
      <c r="G4028" s="29" t="s">
        <v>2150</v>
      </c>
      <c r="H4028" s="29" t="s">
        <v>2043</v>
      </c>
      <c r="I4028" s="31"/>
      <c r="J4028" s="28"/>
    </row>
    <row r="4029" spans="6:10" ht="15.75" x14ac:dyDescent="0.25">
      <c r="F4029" t="s">
        <v>249</v>
      </c>
      <c r="G4029" s="29" t="s">
        <v>2150</v>
      </c>
      <c r="H4029" s="29" t="s">
        <v>2059</v>
      </c>
      <c r="I4029" s="31"/>
      <c r="J4029" s="28"/>
    </row>
    <row r="4030" spans="6:10" ht="15.75" x14ac:dyDescent="0.25">
      <c r="F4030" t="s">
        <v>249</v>
      </c>
      <c r="G4030" s="29" t="s">
        <v>2150</v>
      </c>
      <c r="H4030" s="29" t="s">
        <v>2061</v>
      </c>
      <c r="I4030" s="31"/>
      <c r="J4030" s="28"/>
    </row>
    <row r="4031" spans="6:10" ht="15.75" x14ac:dyDescent="0.25">
      <c r="F4031" t="s">
        <v>249</v>
      </c>
      <c r="G4031" s="29" t="s">
        <v>2150</v>
      </c>
      <c r="H4031" s="29" t="s">
        <v>2063</v>
      </c>
      <c r="I4031" s="31"/>
      <c r="J4031" s="28"/>
    </row>
    <row r="4032" spans="6:10" ht="15.75" x14ac:dyDescent="0.25">
      <c r="F4032" t="s">
        <v>249</v>
      </c>
      <c r="G4032" s="29" t="s">
        <v>2150</v>
      </c>
      <c r="H4032" s="29" t="s">
        <v>2067</v>
      </c>
      <c r="I4032" s="31"/>
      <c r="J4032" s="28"/>
    </row>
    <row r="4033" spans="6:10" ht="15.75" x14ac:dyDescent="0.25">
      <c r="F4033" t="s">
        <v>249</v>
      </c>
      <c r="G4033" s="29" t="s">
        <v>2150</v>
      </c>
      <c r="H4033" s="29" t="s">
        <v>2069</v>
      </c>
      <c r="I4033" s="31"/>
      <c r="J4033" s="28"/>
    </row>
    <row r="4034" spans="6:10" ht="15.75" x14ac:dyDescent="0.25">
      <c r="F4034" t="s">
        <v>249</v>
      </c>
      <c r="G4034" s="29" t="s">
        <v>2150</v>
      </c>
      <c r="H4034" s="29" t="s">
        <v>2071</v>
      </c>
      <c r="I4034" s="31"/>
      <c r="J4034" s="28"/>
    </row>
    <row r="4035" spans="6:10" ht="15.75" x14ac:dyDescent="0.25">
      <c r="F4035" t="s">
        <v>249</v>
      </c>
      <c r="G4035" s="29" t="s">
        <v>2150</v>
      </c>
      <c r="H4035" s="29" t="s">
        <v>2073</v>
      </c>
      <c r="I4035" s="31"/>
      <c r="J4035" s="28"/>
    </row>
    <row r="4036" spans="6:10" ht="15.75" x14ac:dyDescent="0.25">
      <c r="F4036" t="s">
        <v>249</v>
      </c>
      <c r="G4036" s="29" t="s">
        <v>2150</v>
      </c>
      <c r="H4036" s="29" t="s">
        <v>2075</v>
      </c>
      <c r="I4036" s="31"/>
      <c r="J4036" s="28"/>
    </row>
    <row r="4037" spans="6:10" ht="15.75" x14ac:dyDescent="0.25">
      <c r="F4037" t="s">
        <v>249</v>
      </c>
      <c r="G4037" s="29" t="s">
        <v>2150</v>
      </c>
      <c r="H4037" s="29" t="s">
        <v>2077</v>
      </c>
      <c r="I4037" s="31"/>
      <c r="J4037" s="28"/>
    </row>
    <row r="4038" spans="6:10" ht="15.75" x14ac:dyDescent="0.25">
      <c r="F4038" t="s">
        <v>249</v>
      </c>
      <c r="G4038" s="29" t="s">
        <v>2150</v>
      </c>
      <c r="H4038" s="29" t="s">
        <v>2079</v>
      </c>
      <c r="I4038" s="31"/>
      <c r="J4038" s="28"/>
    </row>
    <row r="4039" spans="6:10" ht="15.75" x14ac:dyDescent="0.25">
      <c r="F4039" t="s">
        <v>249</v>
      </c>
      <c r="G4039" s="29" t="s">
        <v>2150</v>
      </c>
      <c r="H4039" s="29" t="s">
        <v>2082</v>
      </c>
      <c r="I4039" s="31"/>
      <c r="J4039" s="28"/>
    </row>
    <row r="4040" spans="6:10" ht="15.75" x14ac:dyDescent="0.25">
      <c r="F4040" t="s">
        <v>249</v>
      </c>
      <c r="G4040" s="29" t="s">
        <v>2150</v>
      </c>
      <c r="H4040" s="29" t="s">
        <v>2084</v>
      </c>
      <c r="I4040" s="31"/>
      <c r="J4040" s="28"/>
    </row>
    <row r="4041" spans="6:10" ht="15.75" x14ac:dyDescent="0.25">
      <c r="F4041" t="s">
        <v>249</v>
      </c>
      <c r="G4041" s="29" t="s">
        <v>2150</v>
      </c>
      <c r="H4041" s="29" t="s">
        <v>2089</v>
      </c>
      <c r="I4041" s="31"/>
      <c r="J4041" s="28"/>
    </row>
    <row r="4042" spans="6:10" ht="15.75" x14ac:dyDescent="0.25">
      <c r="F4042" t="s">
        <v>249</v>
      </c>
      <c r="G4042" s="29" t="s">
        <v>2150</v>
      </c>
      <c r="H4042" s="29" t="s">
        <v>2119</v>
      </c>
      <c r="I4042" s="31"/>
      <c r="J4042" s="28"/>
    </row>
    <row r="4043" spans="6:10" ht="15.75" x14ac:dyDescent="0.25">
      <c r="F4043" t="s">
        <v>249</v>
      </c>
      <c r="G4043" s="29" t="s">
        <v>2150</v>
      </c>
      <c r="H4043" s="29" t="s">
        <v>2122</v>
      </c>
      <c r="I4043" s="31"/>
      <c r="J4043" s="28"/>
    </row>
    <row r="4044" spans="6:10" ht="15.75" x14ac:dyDescent="0.25">
      <c r="F4044" t="s">
        <v>249</v>
      </c>
      <c r="G4044" s="29" t="s">
        <v>2150</v>
      </c>
      <c r="H4044" s="29" t="s">
        <v>2124</v>
      </c>
      <c r="I4044" s="31"/>
      <c r="J4044" s="28"/>
    </row>
    <row r="4045" spans="6:10" ht="15.75" x14ac:dyDescent="0.25">
      <c r="F4045" t="s">
        <v>249</v>
      </c>
      <c r="G4045" s="29" t="s">
        <v>2150</v>
      </c>
      <c r="H4045" s="29" t="s">
        <v>2129</v>
      </c>
      <c r="I4045" s="31"/>
      <c r="J4045" s="28"/>
    </row>
    <row r="4046" spans="6:10" ht="15.75" x14ac:dyDescent="0.25">
      <c r="F4046" t="s">
        <v>249</v>
      </c>
      <c r="G4046" s="29" t="s">
        <v>2150</v>
      </c>
      <c r="H4046" s="29" t="s">
        <v>2135</v>
      </c>
      <c r="I4046" s="31"/>
      <c r="J4046" s="28"/>
    </row>
    <row r="4047" spans="6:10" ht="15.75" x14ac:dyDescent="0.25">
      <c r="F4047" t="s">
        <v>249</v>
      </c>
      <c r="G4047" s="29" t="s">
        <v>2150</v>
      </c>
      <c r="H4047" s="29" t="s">
        <v>2140</v>
      </c>
      <c r="I4047" s="31"/>
      <c r="J4047" s="28"/>
    </row>
    <row r="4048" spans="6:10" ht="15.75" x14ac:dyDescent="0.25">
      <c r="F4048" t="s">
        <v>249</v>
      </c>
      <c r="G4048" s="29" t="s">
        <v>2151</v>
      </c>
      <c r="H4048" s="29" t="s">
        <v>43</v>
      </c>
      <c r="I4048" s="31"/>
      <c r="J4048" s="28"/>
    </row>
    <row r="4049" spans="6:10" ht="15.75" x14ac:dyDescent="0.25">
      <c r="F4049" t="s">
        <v>249</v>
      </c>
      <c r="G4049" s="29" t="s">
        <v>2151</v>
      </c>
      <c r="H4049" s="29" t="s">
        <v>1953</v>
      </c>
      <c r="I4049" s="31"/>
      <c r="J4049" s="28"/>
    </row>
    <row r="4050" spans="6:10" ht="15.75" x14ac:dyDescent="0.25">
      <c r="F4050" t="s">
        <v>249</v>
      </c>
      <c r="G4050" s="29" t="s">
        <v>2151</v>
      </c>
      <c r="H4050" s="29" t="s">
        <v>1726</v>
      </c>
      <c r="I4050" s="31"/>
      <c r="J4050" s="28"/>
    </row>
    <row r="4051" spans="6:10" ht="15.75" x14ac:dyDescent="0.25">
      <c r="F4051" t="s">
        <v>249</v>
      </c>
      <c r="G4051" s="29" t="s">
        <v>2151</v>
      </c>
      <c r="H4051" s="29" t="s">
        <v>1723</v>
      </c>
      <c r="I4051" s="31"/>
      <c r="J4051" s="28"/>
    </row>
    <row r="4052" spans="6:10" ht="15.75" x14ac:dyDescent="0.25">
      <c r="F4052" t="s">
        <v>249</v>
      </c>
      <c r="G4052" s="29" t="s">
        <v>2151</v>
      </c>
      <c r="H4052" s="29" t="s">
        <v>2087</v>
      </c>
      <c r="I4052" s="31"/>
      <c r="J4052" s="28"/>
    </row>
    <row r="4053" spans="6:10" ht="15.75" x14ac:dyDescent="0.25">
      <c r="F4053" t="s">
        <v>249</v>
      </c>
      <c r="G4053" s="29" t="s">
        <v>2151</v>
      </c>
      <c r="H4053" s="29" t="s">
        <v>1830</v>
      </c>
      <c r="I4053" s="31"/>
      <c r="J4053" s="28"/>
    </row>
    <row r="4054" spans="6:10" ht="15.75" x14ac:dyDescent="0.25">
      <c r="F4054" t="s">
        <v>249</v>
      </c>
      <c r="G4054" s="29" t="s">
        <v>2151</v>
      </c>
      <c r="H4054" s="29" t="s">
        <v>1754</v>
      </c>
      <c r="I4054" s="31"/>
      <c r="J4054" s="28"/>
    </row>
    <row r="4055" spans="6:10" ht="15.75" x14ac:dyDescent="0.25">
      <c r="F4055" t="s">
        <v>249</v>
      </c>
      <c r="G4055" s="29" t="s">
        <v>2151</v>
      </c>
      <c r="H4055" s="29" t="s">
        <v>1901</v>
      </c>
      <c r="I4055" s="31"/>
      <c r="J4055" s="28"/>
    </row>
    <row r="4056" spans="6:10" ht="15.75" x14ac:dyDescent="0.25">
      <c r="F4056" t="s">
        <v>249</v>
      </c>
      <c r="G4056" s="29" t="s">
        <v>2151</v>
      </c>
      <c r="H4056" s="29" t="s">
        <v>2085</v>
      </c>
      <c r="I4056" s="31"/>
      <c r="J4056" s="28"/>
    </row>
    <row r="4057" spans="6:10" ht="15.75" x14ac:dyDescent="0.25">
      <c r="F4057" t="s">
        <v>249</v>
      </c>
      <c r="G4057" s="29" t="s">
        <v>2151</v>
      </c>
      <c r="H4057" s="29" t="s">
        <v>1951</v>
      </c>
      <c r="I4057" s="31"/>
      <c r="J4057" s="28"/>
    </row>
    <row r="4058" spans="6:10" ht="15.75" x14ac:dyDescent="0.25">
      <c r="F4058" t="s">
        <v>249</v>
      </c>
      <c r="G4058" s="29" t="s">
        <v>2151</v>
      </c>
      <c r="H4058" s="29" t="s">
        <v>2056</v>
      </c>
      <c r="I4058" s="31"/>
      <c r="J4058" s="28"/>
    </row>
    <row r="4059" spans="6:10" ht="15.75" x14ac:dyDescent="0.25">
      <c r="F4059" t="s">
        <v>249</v>
      </c>
      <c r="G4059" s="29" t="s">
        <v>2151</v>
      </c>
      <c r="H4059" s="29" t="s">
        <v>2131</v>
      </c>
      <c r="I4059" s="31"/>
      <c r="J4059" s="28"/>
    </row>
    <row r="4060" spans="6:10" ht="15.75" x14ac:dyDescent="0.25">
      <c r="F4060" t="s">
        <v>249</v>
      </c>
      <c r="G4060" s="29" t="s">
        <v>2151</v>
      </c>
      <c r="H4060" s="29" t="s">
        <v>2065</v>
      </c>
      <c r="I4060" s="31"/>
      <c r="J4060" s="28"/>
    </row>
    <row r="4061" spans="6:10" ht="15.75" x14ac:dyDescent="0.25">
      <c r="F4061" t="s">
        <v>249</v>
      </c>
      <c r="G4061" s="29" t="s">
        <v>2151</v>
      </c>
      <c r="H4061" s="29" t="s">
        <v>2090</v>
      </c>
      <c r="I4061" s="31"/>
      <c r="J4061" s="28"/>
    </row>
    <row r="4062" spans="6:10" ht="15.75" x14ac:dyDescent="0.25">
      <c r="F4062" t="s">
        <v>249</v>
      </c>
      <c r="G4062" s="29" t="s">
        <v>2151</v>
      </c>
      <c r="H4062" s="29" t="s">
        <v>1960</v>
      </c>
      <c r="I4062" s="31"/>
      <c r="J4062" s="28"/>
    </row>
    <row r="4063" spans="6:10" ht="15.75" x14ac:dyDescent="0.25">
      <c r="F4063" t="s">
        <v>249</v>
      </c>
      <c r="G4063" s="29" t="s">
        <v>2151</v>
      </c>
      <c r="H4063" s="29" t="s">
        <v>2028</v>
      </c>
      <c r="I4063" s="31"/>
      <c r="J4063" s="28"/>
    </row>
    <row r="4064" spans="6:10" ht="15.75" x14ac:dyDescent="0.25">
      <c r="F4064" t="s">
        <v>249</v>
      </c>
      <c r="G4064" s="29" t="s">
        <v>2151</v>
      </c>
      <c r="H4064" s="29" t="s">
        <v>1963</v>
      </c>
      <c r="I4064" s="31"/>
      <c r="J4064" s="28"/>
    </row>
    <row r="4065" spans="6:10" ht="15.75" x14ac:dyDescent="0.25">
      <c r="F4065" t="s">
        <v>249</v>
      </c>
      <c r="G4065" s="29" t="s">
        <v>2151</v>
      </c>
      <c r="H4065" s="29" t="s">
        <v>1965</v>
      </c>
      <c r="I4065" s="31"/>
      <c r="J4065" s="28"/>
    </row>
    <row r="4066" spans="6:10" ht="15.75" x14ac:dyDescent="0.25">
      <c r="F4066" t="s">
        <v>249</v>
      </c>
      <c r="G4066" s="29" t="s">
        <v>2151</v>
      </c>
      <c r="H4066" s="29" t="s">
        <v>1971</v>
      </c>
      <c r="I4066" s="31"/>
      <c r="J4066" s="28"/>
    </row>
    <row r="4067" spans="6:10" ht="15.75" x14ac:dyDescent="0.25">
      <c r="F4067" t="s">
        <v>249</v>
      </c>
      <c r="G4067" s="29" t="s">
        <v>2151</v>
      </c>
      <c r="H4067" s="29" t="s">
        <v>1975</v>
      </c>
      <c r="I4067" s="31"/>
      <c r="J4067" s="28"/>
    </row>
    <row r="4068" spans="6:10" ht="15.75" x14ac:dyDescent="0.25">
      <c r="F4068" t="s">
        <v>249</v>
      </c>
      <c r="G4068" s="29" t="s">
        <v>2151</v>
      </c>
      <c r="H4068" s="29" t="s">
        <v>2113</v>
      </c>
      <c r="I4068" s="31"/>
      <c r="J4068" s="28"/>
    </row>
    <row r="4069" spans="6:10" ht="15.75" x14ac:dyDescent="0.25">
      <c r="F4069" t="s">
        <v>249</v>
      </c>
      <c r="G4069" s="29" t="s">
        <v>2151</v>
      </c>
      <c r="H4069" s="29" t="s">
        <v>1980</v>
      </c>
      <c r="I4069" s="31"/>
      <c r="J4069" s="28"/>
    </row>
    <row r="4070" spans="6:10" ht="15.75" x14ac:dyDescent="0.25">
      <c r="F4070" t="s">
        <v>249</v>
      </c>
      <c r="G4070" s="29" t="s">
        <v>2151</v>
      </c>
      <c r="H4070" s="29" t="s">
        <v>1982</v>
      </c>
      <c r="I4070" s="31"/>
      <c r="J4070" s="28"/>
    </row>
    <row r="4071" spans="6:10" ht="15.75" x14ac:dyDescent="0.25">
      <c r="F4071" t="s">
        <v>249</v>
      </c>
      <c r="G4071" s="29" t="s">
        <v>2151</v>
      </c>
      <c r="H4071" s="29" t="s">
        <v>1987</v>
      </c>
      <c r="I4071" s="31"/>
      <c r="J4071" s="28"/>
    </row>
    <row r="4072" spans="6:10" ht="15.75" x14ac:dyDescent="0.25">
      <c r="F4072" t="s">
        <v>249</v>
      </c>
      <c r="G4072" s="29" t="s">
        <v>2151</v>
      </c>
      <c r="H4072" s="29" t="s">
        <v>1990</v>
      </c>
      <c r="I4072" s="31"/>
      <c r="J4072" s="28"/>
    </row>
    <row r="4073" spans="6:10" ht="15.75" x14ac:dyDescent="0.25">
      <c r="F4073" t="s">
        <v>249</v>
      </c>
      <c r="G4073" s="29" t="s">
        <v>2151</v>
      </c>
      <c r="H4073" s="29" t="s">
        <v>2115</v>
      </c>
      <c r="I4073" s="31"/>
      <c r="J4073" s="28"/>
    </row>
    <row r="4074" spans="6:10" ht="15.75" x14ac:dyDescent="0.25">
      <c r="F4074" t="s">
        <v>249</v>
      </c>
      <c r="G4074" s="29" t="s">
        <v>2151</v>
      </c>
      <c r="H4074" s="29" t="s">
        <v>1992</v>
      </c>
      <c r="I4074" s="31"/>
      <c r="J4074" s="28"/>
    </row>
    <row r="4075" spans="6:10" ht="15.75" x14ac:dyDescent="0.25">
      <c r="F4075" t="s">
        <v>249</v>
      </c>
      <c r="G4075" s="29" t="s">
        <v>2151</v>
      </c>
      <c r="H4075" s="29" t="s">
        <v>1997</v>
      </c>
      <c r="I4075" s="31"/>
      <c r="J4075" s="28"/>
    </row>
    <row r="4076" spans="6:10" ht="15.75" x14ac:dyDescent="0.25">
      <c r="F4076" t="s">
        <v>249</v>
      </c>
      <c r="G4076" s="29" t="s">
        <v>2151</v>
      </c>
      <c r="H4076" s="29" t="s">
        <v>2000</v>
      </c>
      <c r="I4076" s="31"/>
      <c r="J4076" s="28"/>
    </row>
    <row r="4077" spans="6:10" ht="15.75" x14ac:dyDescent="0.25">
      <c r="F4077" t="s">
        <v>249</v>
      </c>
      <c r="G4077" s="29" t="s">
        <v>2151</v>
      </c>
      <c r="H4077" s="29" t="s">
        <v>2002</v>
      </c>
      <c r="I4077" s="31"/>
      <c r="J4077" s="28"/>
    </row>
    <row r="4078" spans="6:10" ht="15.75" x14ac:dyDescent="0.25">
      <c r="F4078" t="s">
        <v>249</v>
      </c>
      <c r="G4078" s="29" t="s">
        <v>2151</v>
      </c>
      <c r="H4078" s="29" t="s">
        <v>2004</v>
      </c>
      <c r="I4078" s="31"/>
      <c r="J4078" s="28"/>
    </row>
    <row r="4079" spans="6:10" ht="15.75" x14ac:dyDescent="0.25">
      <c r="F4079" t="s">
        <v>249</v>
      </c>
      <c r="G4079" s="29" t="s">
        <v>2151</v>
      </c>
      <c r="H4079" s="29" t="s">
        <v>2006</v>
      </c>
      <c r="I4079" s="31"/>
      <c r="J4079" s="28"/>
    </row>
    <row r="4080" spans="6:10" ht="15.75" x14ac:dyDescent="0.25">
      <c r="F4080" t="s">
        <v>249</v>
      </c>
      <c r="G4080" s="29" t="s">
        <v>2151</v>
      </c>
      <c r="H4080" s="29" t="s">
        <v>2133</v>
      </c>
      <c r="I4080" s="31"/>
      <c r="J4080" s="28"/>
    </row>
    <row r="4081" spans="6:10" ht="15.75" x14ac:dyDescent="0.25">
      <c r="F4081" t="s">
        <v>249</v>
      </c>
      <c r="G4081" s="29" t="s">
        <v>2151</v>
      </c>
      <c r="H4081" s="29" t="s">
        <v>2137</v>
      </c>
      <c r="I4081" s="31"/>
      <c r="J4081" s="28"/>
    </row>
    <row r="4082" spans="6:10" ht="15.75" x14ac:dyDescent="0.25">
      <c r="F4082" t="s">
        <v>249</v>
      </c>
      <c r="G4082" s="29" t="s">
        <v>2151</v>
      </c>
      <c r="H4082" s="29" t="s">
        <v>2015</v>
      </c>
      <c r="I4082" s="31"/>
      <c r="J4082" s="28"/>
    </row>
    <row r="4083" spans="6:10" ht="15.75" x14ac:dyDescent="0.25">
      <c r="F4083" t="s">
        <v>249</v>
      </c>
      <c r="G4083" s="29" t="s">
        <v>2151</v>
      </c>
      <c r="H4083" s="29" t="s">
        <v>2017</v>
      </c>
      <c r="I4083" s="31"/>
      <c r="J4083" s="28"/>
    </row>
    <row r="4084" spans="6:10" ht="15.75" x14ac:dyDescent="0.25">
      <c r="F4084" t="s">
        <v>249</v>
      </c>
      <c r="G4084" s="29" t="s">
        <v>2151</v>
      </c>
      <c r="H4084" s="29" t="s">
        <v>2019</v>
      </c>
      <c r="I4084" s="31"/>
      <c r="J4084" s="28"/>
    </row>
    <row r="4085" spans="6:10" ht="15.75" x14ac:dyDescent="0.25">
      <c r="F4085" t="s">
        <v>249</v>
      </c>
      <c r="G4085" s="29" t="s">
        <v>2151</v>
      </c>
      <c r="H4085" s="29" t="s">
        <v>2021</v>
      </c>
      <c r="I4085" s="31"/>
      <c r="J4085" s="28"/>
    </row>
    <row r="4086" spans="6:10" ht="15.75" x14ac:dyDescent="0.25">
      <c r="F4086" t="s">
        <v>249</v>
      </c>
      <c r="G4086" s="29" t="s">
        <v>2151</v>
      </c>
      <c r="H4086" s="29" t="s">
        <v>2030</v>
      </c>
      <c r="I4086" s="31"/>
      <c r="J4086" s="28"/>
    </row>
    <row r="4087" spans="6:10" ht="15.75" x14ac:dyDescent="0.25">
      <c r="F4087" t="s">
        <v>249</v>
      </c>
      <c r="G4087" s="29" t="s">
        <v>2151</v>
      </c>
      <c r="H4087" s="29" t="s">
        <v>2032</v>
      </c>
      <c r="I4087" s="31"/>
      <c r="J4087" s="28"/>
    </row>
    <row r="4088" spans="6:10" ht="15.75" x14ac:dyDescent="0.25">
      <c r="F4088" t="s">
        <v>249</v>
      </c>
      <c r="G4088" s="29" t="s">
        <v>2151</v>
      </c>
      <c r="H4088" s="29" t="s">
        <v>2034</v>
      </c>
      <c r="I4088" s="31"/>
      <c r="J4088" s="28"/>
    </row>
    <row r="4089" spans="6:10" ht="15.75" x14ac:dyDescent="0.25">
      <c r="F4089" t="s">
        <v>249</v>
      </c>
      <c r="G4089" s="29" t="s">
        <v>2151</v>
      </c>
      <c r="H4089" s="29" t="s">
        <v>2036</v>
      </c>
      <c r="I4089" s="31"/>
      <c r="J4089" s="28"/>
    </row>
    <row r="4090" spans="6:10" ht="15.75" x14ac:dyDescent="0.25">
      <c r="F4090" t="s">
        <v>249</v>
      </c>
      <c r="G4090" s="29" t="s">
        <v>2151</v>
      </c>
      <c r="H4090" s="29" t="s">
        <v>2038</v>
      </c>
      <c r="I4090" s="31"/>
      <c r="J4090" s="28"/>
    </row>
    <row r="4091" spans="6:10" ht="15.75" x14ac:dyDescent="0.25">
      <c r="F4091" t="s">
        <v>249</v>
      </c>
      <c r="G4091" s="29" t="s">
        <v>2151</v>
      </c>
      <c r="H4091" s="29" t="s">
        <v>2040</v>
      </c>
      <c r="I4091" s="31"/>
      <c r="J4091" s="28"/>
    </row>
    <row r="4092" spans="6:10" ht="15.75" x14ac:dyDescent="0.25">
      <c r="F4092" t="s">
        <v>249</v>
      </c>
      <c r="G4092" s="29" t="s">
        <v>2151</v>
      </c>
      <c r="H4092" s="29" t="s">
        <v>2043</v>
      </c>
      <c r="I4092" s="31"/>
      <c r="J4092" s="28"/>
    </row>
    <row r="4093" spans="6:10" ht="15.75" x14ac:dyDescent="0.25">
      <c r="F4093" t="s">
        <v>249</v>
      </c>
      <c r="G4093" s="29" t="s">
        <v>2151</v>
      </c>
      <c r="H4093" s="29" t="s">
        <v>2059</v>
      </c>
      <c r="I4093" s="31"/>
      <c r="J4093" s="28"/>
    </row>
    <row r="4094" spans="6:10" ht="15.75" x14ac:dyDescent="0.25">
      <c r="F4094" t="s">
        <v>249</v>
      </c>
      <c r="G4094" s="29" t="s">
        <v>2151</v>
      </c>
      <c r="H4094" s="29" t="s">
        <v>2061</v>
      </c>
      <c r="I4094" s="31"/>
      <c r="J4094" s="28"/>
    </row>
    <row r="4095" spans="6:10" ht="15.75" x14ac:dyDescent="0.25">
      <c r="F4095" t="s">
        <v>249</v>
      </c>
      <c r="G4095" s="29" t="s">
        <v>2151</v>
      </c>
      <c r="H4095" s="29" t="s">
        <v>2063</v>
      </c>
      <c r="I4095" s="31"/>
      <c r="J4095" s="28"/>
    </row>
    <row r="4096" spans="6:10" ht="15.75" x14ac:dyDescent="0.25">
      <c r="F4096" t="s">
        <v>249</v>
      </c>
      <c r="G4096" s="29" t="s">
        <v>2151</v>
      </c>
      <c r="H4096" s="29" t="s">
        <v>2067</v>
      </c>
      <c r="I4096" s="31"/>
      <c r="J4096" s="28"/>
    </row>
    <row r="4097" spans="6:10" ht="15.75" x14ac:dyDescent="0.25">
      <c r="F4097" t="s">
        <v>249</v>
      </c>
      <c r="G4097" s="29" t="s">
        <v>2151</v>
      </c>
      <c r="H4097" s="29" t="s">
        <v>2069</v>
      </c>
      <c r="I4097" s="31"/>
      <c r="J4097" s="28"/>
    </row>
    <row r="4098" spans="6:10" ht="15.75" x14ac:dyDescent="0.25">
      <c r="F4098" t="s">
        <v>249</v>
      </c>
      <c r="G4098" s="29" t="s">
        <v>2151</v>
      </c>
      <c r="H4098" s="29" t="s">
        <v>2071</v>
      </c>
      <c r="I4098" s="31"/>
      <c r="J4098" s="28"/>
    </row>
    <row r="4099" spans="6:10" ht="15.75" x14ac:dyDescent="0.25">
      <c r="F4099" t="s">
        <v>249</v>
      </c>
      <c r="G4099" s="29" t="s">
        <v>2151</v>
      </c>
      <c r="H4099" s="29" t="s">
        <v>2073</v>
      </c>
      <c r="I4099" s="31"/>
      <c r="J4099" s="28"/>
    </row>
    <row r="4100" spans="6:10" ht="15.75" x14ac:dyDescent="0.25">
      <c r="F4100" t="s">
        <v>249</v>
      </c>
      <c r="G4100" s="29" t="s">
        <v>2151</v>
      </c>
      <c r="H4100" s="29" t="s">
        <v>2075</v>
      </c>
      <c r="I4100" s="31"/>
      <c r="J4100" s="28"/>
    </row>
    <row r="4101" spans="6:10" ht="15.75" x14ac:dyDescent="0.25">
      <c r="F4101" t="s">
        <v>249</v>
      </c>
      <c r="G4101" s="29" t="s">
        <v>2151</v>
      </c>
      <c r="H4101" s="29" t="s">
        <v>2077</v>
      </c>
      <c r="I4101" s="31"/>
      <c r="J4101" s="28"/>
    </row>
    <row r="4102" spans="6:10" ht="15.75" x14ac:dyDescent="0.25">
      <c r="F4102" t="s">
        <v>249</v>
      </c>
      <c r="G4102" s="29" t="s">
        <v>2151</v>
      </c>
      <c r="H4102" s="29" t="s">
        <v>2079</v>
      </c>
      <c r="I4102" s="31"/>
      <c r="J4102" s="28"/>
    </row>
    <row r="4103" spans="6:10" ht="15.75" x14ac:dyDescent="0.25">
      <c r="F4103" t="s">
        <v>249</v>
      </c>
      <c r="G4103" s="29" t="s">
        <v>2151</v>
      </c>
      <c r="H4103" s="29" t="s">
        <v>2082</v>
      </c>
      <c r="I4103" s="31"/>
      <c r="J4103" s="28"/>
    </row>
    <row r="4104" spans="6:10" ht="15.75" x14ac:dyDescent="0.25">
      <c r="F4104" t="s">
        <v>249</v>
      </c>
      <c r="G4104" s="29" t="s">
        <v>2151</v>
      </c>
      <c r="H4104" s="29" t="s">
        <v>2084</v>
      </c>
      <c r="I4104" s="31"/>
      <c r="J4104" s="28"/>
    </row>
    <row r="4105" spans="6:10" ht="15.75" x14ac:dyDescent="0.25">
      <c r="F4105" t="s">
        <v>249</v>
      </c>
      <c r="G4105" s="29" t="s">
        <v>2151</v>
      </c>
      <c r="H4105" s="29" t="s">
        <v>2089</v>
      </c>
      <c r="I4105" s="31"/>
      <c r="J4105" s="28"/>
    </row>
    <row r="4106" spans="6:10" ht="15.75" x14ac:dyDescent="0.25">
      <c r="F4106" t="s">
        <v>249</v>
      </c>
      <c r="G4106" s="29" t="s">
        <v>2151</v>
      </c>
      <c r="H4106" s="29" t="s">
        <v>2119</v>
      </c>
      <c r="I4106" s="31"/>
      <c r="J4106" s="28"/>
    </row>
    <row r="4107" spans="6:10" ht="15.75" x14ac:dyDescent="0.25">
      <c r="F4107" t="s">
        <v>249</v>
      </c>
      <c r="G4107" s="29" t="s">
        <v>2151</v>
      </c>
      <c r="H4107" s="29" t="s">
        <v>2122</v>
      </c>
      <c r="I4107" s="31"/>
      <c r="J4107" s="28"/>
    </row>
    <row r="4108" spans="6:10" ht="15.75" x14ac:dyDescent="0.25">
      <c r="F4108" t="s">
        <v>249</v>
      </c>
      <c r="G4108" s="29" t="s">
        <v>2151</v>
      </c>
      <c r="H4108" s="29" t="s">
        <v>2124</v>
      </c>
      <c r="I4108" s="31"/>
      <c r="J4108" s="28"/>
    </row>
    <row r="4109" spans="6:10" ht="15.75" x14ac:dyDescent="0.25">
      <c r="F4109" t="s">
        <v>249</v>
      </c>
      <c r="G4109" s="29" t="s">
        <v>2151</v>
      </c>
      <c r="H4109" s="29" t="s">
        <v>2129</v>
      </c>
      <c r="I4109" s="31"/>
      <c r="J4109" s="28"/>
    </row>
    <row r="4110" spans="6:10" ht="15.75" x14ac:dyDescent="0.25">
      <c r="F4110" t="s">
        <v>249</v>
      </c>
      <c r="G4110" s="29" t="s">
        <v>2151</v>
      </c>
      <c r="H4110" s="29" t="s">
        <v>2135</v>
      </c>
      <c r="I4110" s="31"/>
      <c r="J4110" s="28"/>
    </row>
    <row r="4111" spans="6:10" ht="15.75" x14ac:dyDescent="0.25">
      <c r="F4111" t="s">
        <v>249</v>
      </c>
      <c r="G4111" s="29" t="s">
        <v>2151</v>
      </c>
      <c r="H4111" s="29" t="s">
        <v>2140</v>
      </c>
      <c r="I4111" s="31"/>
      <c r="J4111" s="28"/>
    </row>
    <row r="4112" spans="6:10" ht="15.75" x14ac:dyDescent="0.25">
      <c r="F4112" t="s">
        <v>249</v>
      </c>
      <c r="G4112" s="29" t="s">
        <v>2158</v>
      </c>
      <c r="H4112" s="29" t="s">
        <v>43</v>
      </c>
      <c r="I4112" s="31"/>
      <c r="J4112" s="28"/>
    </row>
    <row r="4113" spans="6:10" ht="15.75" x14ac:dyDescent="0.25">
      <c r="F4113" t="s">
        <v>249</v>
      </c>
      <c r="G4113" s="29" t="s">
        <v>2158</v>
      </c>
      <c r="H4113" s="29" t="s">
        <v>1953</v>
      </c>
      <c r="I4113" s="31"/>
      <c r="J4113" s="28"/>
    </row>
    <row r="4114" spans="6:10" ht="15.75" x14ac:dyDescent="0.25">
      <c r="F4114" t="s">
        <v>249</v>
      </c>
      <c r="G4114" s="29" t="s">
        <v>2158</v>
      </c>
      <c r="H4114" s="29" t="s">
        <v>1726</v>
      </c>
      <c r="I4114" s="31"/>
      <c r="J4114" s="28"/>
    </row>
    <row r="4115" spans="6:10" ht="15.75" x14ac:dyDescent="0.25">
      <c r="F4115" t="s">
        <v>249</v>
      </c>
      <c r="G4115" s="29" t="s">
        <v>2158</v>
      </c>
      <c r="H4115" s="29" t="s">
        <v>1723</v>
      </c>
      <c r="I4115" s="31"/>
      <c r="J4115" s="28"/>
    </row>
    <row r="4116" spans="6:10" ht="15.75" x14ac:dyDescent="0.25">
      <c r="F4116" t="s">
        <v>249</v>
      </c>
      <c r="G4116" s="29" t="s">
        <v>2158</v>
      </c>
      <c r="H4116" s="29" t="s">
        <v>2087</v>
      </c>
      <c r="I4116" s="31"/>
      <c r="J4116" s="28"/>
    </row>
    <row r="4117" spans="6:10" ht="15.75" x14ac:dyDescent="0.25">
      <c r="F4117" t="s">
        <v>249</v>
      </c>
      <c r="G4117" s="29" t="s">
        <v>2158</v>
      </c>
      <c r="H4117" s="29" t="s">
        <v>1830</v>
      </c>
      <c r="I4117" s="31"/>
      <c r="J4117" s="28"/>
    </row>
    <row r="4118" spans="6:10" ht="15.75" x14ac:dyDescent="0.25">
      <c r="F4118" t="s">
        <v>249</v>
      </c>
      <c r="G4118" s="29" t="s">
        <v>2158</v>
      </c>
      <c r="H4118" s="29" t="s">
        <v>1754</v>
      </c>
      <c r="I4118" s="31"/>
      <c r="J4118" s="28"/>
    </row>
    <row r="4119" spans="6:10" ht="15.75" x14ac:dyDescent="0.25">
      <c r="F4119" t="s">
        <v>249</v>
      </c>
      <c r="G4119" s="29" t="s">
        <v>2158</v>
      </c>
      <c r="H4119" s="29" t="s">
        <v>1901</v>
      </c>
      <c r="I4119" s="31"/>
      <c r="J4119" s="28"/>
    </row>
    <row r="4120" spans="6:10" ht="15.75" x14ac:dyDescent="0.25">
      <c r="F4120" t="s">
        <v>249</v>
      </c>
      <c r="G4120" s="29" t="s">
        <v>2158</v>
      </c>
      <c r="H4120" s="29" t="s">
        <v>2085</v>
      </c>
      <c r="I4120" s="31"/>
      <c r="J4120" s="28"/>
    </row>
    <row r="4121" spans="6:10" ht="15.75" x14ac:dyDescent="0.25">
      <c r="F4121" t="s">
        <v>249</v>
      </c>
      <c r="G4121" s="29" t="s">
        <v>2158</v>
      </c>
      <c r="H4121" s="29" t="s">
        <v>1951</v>
      </c>
      <c r="I4121" s="31"/>
      <c r="J4121" s="28"/>
    </row>
    <row r="4122" spans="6:10" ht="15.75" x14ac:dyDescent="0.25">
      <c r="F4122" t="s">
        <v>249</v>
      </c>
      <c r="G4122" s="29" t="s">
        <v>2158</v>
      </c>
      <c r="H4122" s="29" t="s">
        <v>2056</v>
      </c>
      <c r="I4122" s="31"/>
      <c r="J4122" s="28"/>
    </row>
    <row r="4123" spans="6:10" ht="15.75" x14ac:dyDescent="0.25">
      <c r="F4123" t="s">
        <v>249</v>
      </c>
      <c r="G4123" s="29" t="s">
        <v>2158</v>
      </c>
      <c r="H4123" s="29" t="s">
        <v>2131</v>
      </c>
      <c r="I4123" s="31"/>
      <c r="J4123" s="28"/>
    </row>
    <row r="4124" spans="6:10" ht="15.75" x14ac:dyDescent="0.25">
      <c r="F4124" t="s">
        <v>249</v>
      </c>
      <c r="G4124" s="29" t="s">
        <v>2158</v>
      </c>
      <c r="H4124" s="29" t="s">
        <v>2065</v>
      </c>
      <c r="I4124" s="31"/>
      <c r="J4124" s="28"/>
    </row>
    <row r="4125" spans="6:10" ht="15.75" x14ac:dyDescent="0.25">
      <c r="F4125" t="s">
        <v>249</v>
      </c>
      <c r="G4125" s="29" t="s">
        <v>2158</v>
      </c>
      <c r="H4125" s="29" t="s">
        <v>2090</v>
      </c>
      <c r="I4125" s="31"/>
      <c r="J4125" s="28"/>
    </row>
    <row r="4126" spans="6:10" ht="15.75" x14ac:dyDescent="0.25">
      <c r="F4126" t="s">
        <v>249</v>
      </c>
      <c r="G4126" s="29" t="s">
        <v>2158</v>
      </c>
      <c r="H4126" s="29" t="s">
        <v>1960</v>
      </c>
      <c r="I4126" s="31"/>
      <c r="J4126" s="28"/>
    </row>
    <row r="4127" spans="6:10" ht="15.75" x14ac:dyDescent="0.25">
      <c r="F4127" t="s">
        <v>249</v>
      </c>
      <c r="G4127" s="29" t="s">
        <v>2158</v>
      </c>
      <c r="H4127" s="29" t="s">
        <v>2028</v>
      </c>
      <c r="I4127" s="31"/>
      <c r="J4127" s="28"/>
    </row>
    <row r="4128" spans="6:10" ht="15.75" x14ac:dyDescent="0.25">
      <c r="F4128" t="s">
        <v>249</v>
      </c>
      <c r="G4128" s="29" t="s">
        <v>2158</v>
      </c>
      <c r="H4128" s="29" t="s">
        <v>1963</v>
      </c>
      <c r="I4128" s="31"/>
      <c r="J4128" s="28"/>
    </row>
    <row r="4129" spans="6:10" ht="15.75" x14ac:dyDescent="0.25">
      <c r="F4129" t="s">
        <v>249</v>
      </c>
      <c r="G4129" s="29" t="s">
        <v>2158</v>
      </c>
      <c r="H4129" s="29" t="s">
        <v>1965</v>
      </c>
      <c r="I4129" s="31"/>
      <c r="J4129" s="28"/>
    </row>
    <row r="4130" spans="6:10" ht="15.75" x14ac:dyDescent="0.25">
      <c r="F4130" t="s">
        <v>249</v>
      </c>
      <c r="G4130" s="29" t="s">
        <v>2158</v>
      </c>
      <c r="H4130" s="29" t="s">
        <v>1971</v>
      </c>
      <c r="I4130" s="31"/>
      <c r="J4130" s="28"/>
    </row>
    <row r="4131" spans="6:10" ht="15.75" x14ac:dyDescent="0.25">
      <c r="F4131" t="s">
        <v>249</v>
      </c>
      <c r="G4131" s="29" t="s">
        <v>2158</v>
      </c>
      <c r="H4131" s="29" t="s">
        <v>1975</v>
      </c>
      <c r="I4131" s="31"/>
      <c r="J4131" s="28"/>
    </row>
    <row r="4132" spans="6:10" ht="15.75" x14ac:dyDescent="0.25">
      <c r="F4132" t="s">
        <v>249</v>
      </c>
      <c r="G4132" s="29" t="s">
        <v>2158</v>
      </c>
      <c r="H4132" s="29" t="s">
        <v>2113</v>
      </c>
      <c r="I4132" s="31"/>
      <c r="J4132" s="28"/>
    </row>
    <row r="4133" spans="6:10" ht="15.75" x14ac:dyDescent="0.25">
      <c r="F4133" t="s">
        <v>249</v>
      </c>
      <c r="G4133" s="29" t="s">
        <v>2158</v>
      </c>
      <c r="H4133" s="29" t="s">
        <v>1980</v>
      </c>
      <c r="I4133" s="31"/>
      <c r="J4133" s="28"/>
    </row>
    <row r="4134" spans="6:10" ht="15.75" x14ac:dyDescent="0.25">
      <c r="F4134" t="s">
        <v>249</v>
      </c>
      <c r="G4134" s="29" t="s">
        <v>2158</v>
      </c>
      <c r="H4134" s="29" t="s">
        <v>1982</v>
      </c>
      <c r="I4134" s="31"/>
      <c r="J4134" s="28"/>
    </row>
    <row r="4135" spans="6:10" ht="15.75" x14ac:dyDescent="0.25">
      <c r="F4135" t="s">
        <v>249</v>
      </c>
      <c r="G4135" s="29" t="s">
        <v>2158</v>
      </c>
      <c r="H4135" s="29" t="s">
        <v>1987</v>
      </c>
      <c r="I4135" s="31"/>
      <c r="J4135" s="28"/>
    </row>
    <row r="4136" spans="6:10" ht="15.75" x14ac:dyDescent="0.25">
      <c r="F4136" t="s">
        <v>249</v>
      </c>
      <c r="G4136" s="29" t="s">
        <v>2158</v>
      </c>
      <c r="H4136" s="29" t="s">
        <v>1990</v>
      </c>
      <c r="I4136" s="31"/>
      <c r="J4136" s="28"/>
    </row>
    <row r="4137" spans="6:10" ht="15.75" x14ac:dyDescent="0.25">
      <c r="F4137" t="s">
        <v>249</v>
      </c>
      <c r="G4137" s="29" t="s">
        <v>2158</v>
      </c>
      <c r="H4137" s="29" t="s">
        <v>2115</v>
      </c>
      <c r="I4137" s="31"/>
      <c r="J4137" s="28"/>
    </row>
    <row r="4138" spans="6:10" ht="15.75" x14ac:dyDescent="0.25">
      <c r="F4138" t="s">
        <v>249</v>
      </c>
      <c r="G4138" s="29" t="s">
        <v>2158</v>
      </c>
      <c r="H4138" s="29" t="s">
        <v>1992</v>
      </c>
      <c r="I4138" s="31"/>
      <c r="J4138" s="28"/>
    </row>
    <row r="4139" spans="6:10" ht="15.75" x14ac:dyDescent="0.25">
      <c r="F4139" t="s">
        <v>249</v>
      </c>
      <c r="G4139" s="29" t="s">
        <v>2158</v>
      </c>
      <c r="H4139" s="29" t="s">
        <v>1997</v>
      </c>
      <c r="I4139" s="31"/>
      <c r="J4139" s="28"/>
    </row>
    <row r="4140" spans="6:10" ht="15.75" x14ac:dyDescent="0.25">
      <c r="F4140" t="s">
        <v>249</v>
      </c>
      <c r="G4140" s="29" t="s">
        <v>2158</v>
      </c>
      <c r="H4140" s="29" t="s">
        <v>2000</v>
      </c>
      <c r="I4140" s="31"/>
      <c r="J4140" s="28"/>
    </row>
    <row r="4141" spans="6:10" ht="15.75" x14ac:dyDescent="0.25">
      <c r="F4141" t="s">
        <v>249</v>
      </c>
      <c r="G4141" s="29" t="s">
        <v>2158</v>
      </c>
      <c r="H4141" s="29" t="s">
        <v>2002</v>
      </c>
      <c r="I4141" s="31"/>
      <c r="J4141" s="28"/>
    </row>
    <row r="4142" spans="6:10" ht="15.75" x14ac:dyDescent="0.25">
      <c r="F4142" t="s">
        <v>249</v>
      </c>
      <c r="G4142" s="29" t="s">
        <v>2158</v>
      </c>
      <c r="H4142" s="29" t="s">
        <v>2004</v>
      </c>
      <c r="I4142" s="31"/>
      <c r="J4142" s="28"/>
    </row>
    <row r="4143" spans="6:10" ht="15.75" x14ac:dyDescent="0.25">
      <c r="F4143" t="s">
        <v>249</v>
      </c>
      <c r="G4143" s="29" t="s">
        <v>2158</v>
      </c>
      <c r="H4143" s="29" t="s">
        <v>2006</v>
      </c>
      <c r="I4143" s="31"/>
      <c r="J4143" s="28"/>
    </row>
    <row r="4144" spans="6:10" ht="15.75" x14ac:dyDescent="0.25">
      <c r="F4144" t="s">
        <v>249</v>
      </c>
      <c r="G4144" s="29" t="s">
        <v>2158</v>
      </c>
      <c r="H4144" s="29" t="s">
        <v>2133</v>
      </c>
      <c r="I4144" s="31"/>
      <c r="J4144" s="28"/>
    </row>
    <row r="4145" spans="6:10" ht="15.75" x14ac:dyDescent="0.25">
      <c r="F4145" t="s">
        <v>249</v>
      </c>
      <c r="G4145" s="29" t="s">
        <v>2158</v>
      </c>
      <c r="H4145" s="29" t="s">
        <v>2137</v>
      </c>
      <c r="I4145" s="31"/>
      <c r="J4145" s="28"/>
    </row>
    <row r="4146" spans="6:10" ht="15.75" x14ac:dyDescent="0.25">
      <c r="F4146" t="s">
        <v>249</v>
      </c>
      <c r="G4146" s="29" t="s">
        <v>2158</v>
      </c>
      <c r="H4146" s="29" t="s">
        <v>2015</v>
      </c>
      <c r="I4146" s="31"/>
      <c r="J4146" s="28"/>
    </row>
    <row r="4147" spans="6:10" ht="15.75" x14ac:dyDescent="0.25">
      <c r="F4147" t="s">
        <v>249</v>
      </c>
      <c r="G4147" s="29" t="s">
        <v>2158</v>
      </c>
      <c r="H4147" s="29" t="s">
        <v>2017</v>
      </c>
      <c r="I4147" s="31"/>
      <c r="J4147" s="28"/>
    </row>
    <row r="4148" spans="6:10" ht="15.75" x14ac:dyDescent="0.25">
      <c r="F4148" t="s">
        <v>249</v>
      </c>
      <c r="G4148" s="29" t="s">
        <v>2158</v>
      </c>
      <c r="H4148" s="29" t="s">
        <v>2019</v>
      </c>
      <c r="I4148" s="31"/>
      <c r="J4148" s="28"/>
    </row>
    <row r="4149" spans="6:10" ht="15.75" x14ac:dyDescent="0.25">
      <c r="F4149" t="s">
        <v>249</v>
      </c>
      <c r="G4149" s="29" t="s">
        <v>2158</v>
      </c>
      <c r="H4149" s="29" t="s">
        <v>2021</v>
      </c>
      <c r="I4149" s="31"/>
      <c r="J4149" s="28"/>
    </row>
    <row r="4150" spans="6:10" ht="15.75" x14ac:dyDescent="0.25">
      <c r="F4150" t="s">
        <v>249</v>
      </c>
      <c r="G4150" s="29" t="s">
        <v>2158</v>
      </c>
      <c r="H4150" s="29" t="s">
        <v>2030</v>
      </c>
      <c r="I4150" s="31"/>
      <c r="J4150" s="28"/>
    </row>
    <row r="4151" spans="6:10" ht="15.75" x14ac:dyDescent="0.25">
      <c r="F4151" t="s">
        <v>249</v>
      </c>
      <c r="G4151" s="29" t="s">
        <v>2158</v>
      </c>
      <c r="H4151" s="29" t="s">
        <v>2032</v>
      </c>
      <c r="I4151" s="31"/>
      <c r="J4151" s="28"/>
    </row>
    <row r="4152" spans="6:10" ht="15.75" x14ac:dyDescent="0.25">
      <c r="F4152" t="s">
        <v>249</v>
      </c>
      <c r="G4152" s="29" t="s">
        <v>2158</v>
      </c>
      <c r="H4152" s="29" t="s">
        <v>2034</v>
      </c>
      <c r="I4152" s="31"/>
      <c r="J4152" s="28"/>
    </row>
    <row r="4153" spans="6:10" ht="15.75" x14ac:dyDescent="0.25">
      <c r="F4153" t="s">
        <v>249</v>
      </c>
      <c r="G4153" s="29" t="s">
        <v>2158</v>
      </c>
      <c r="H4153" s="29" t="s">
        <v>2036</v>
      </c>
      <c r="I4153" s="31"/>
      <c r="J4153" s="28"/>
    </row>
    <row r="4154" spans="6:10" ht="15.75" x14ac:dyDescent="0.25">
      <c r="F4154" t="s">
        <v>249</v>
      </c>
      <c r="G4154" s="29" t="s">
        <v>2158</v>
      </c>
      <c r="H4154" s="29" t="s">
        <v>2038</v>
      </c>
      <c r="I4154" s="31"/>
      <c r="J4154" s="28"/>
    </row>
    <row r="4155" spans="6:10" ht="15.75" x14ac:dyDescent="0.25">
      <c r="F4155" t="s">
        <v>249</v>
      </c>
      <c r="G4155" s="29" t="s">
        <v>2158</v>
      </c>
      <c r="H4155" s="29" t="s">
        <v>2040</v>
      </c>
      <c r="I4155" s="31"/>
      <c r="J4155" s="28"/>
    </row>
    <row r="4156" spans="6:10" ht="15.75" x14ac:dyDescent="0.25">
      <c r="F4156" t="s">
        <v>249</v>
      </c>
      <c r="G4156" s="29" t="s">
        <v>2158</v>
      </c>
      <c r="H4156" s="29" t="s">
        <v>2043</v>
      </c>
      <c r="I4156" s="31"/>
      <c r="J4156" s="28"/>
    </row>
    <row r="4157" spans="6:10" ht="15.75" x14ac:dyDescent="0.25">
      <c r="F4157" t="s">
        <v>249</v>
      </c>
      <c r="G4157" s="29" t="s">
        <v>2158</v>
      </c>
      <c r="H4157" s="29" t="s">
        <v>2059</v>
      </c>
      <c r="I4157" s="31"/>
      <c r="J4157" s="28"/>
    </row>
    <row r="4158" spans="6:10" ht="15.75" x14ac:dyDescent="0.25">
      <c r="F4158" t="s">
        <v>249</v>
      </c>
      <c r="G4158" s="29" t="s">
        <v>2158</v>
      </c>
      <c r="H4158" s="29" t="s">
        <v>2061</v>
      </c>
      <c r="I4158" s="31"/>
      <c r="J4158" s="28"/>
    </row>
    <row r="4159" spans="6:10" ht="15.75" x14ac:dyDescent="0.25">
      <c r="F4159" t="s">
        <v>249</v>
      </c>
      <c r="G4159" s="29" t="s">
        <v>2158</v>
      </c>
      <c r="H4159" s="29" t="s">
        <v>2063</v>
      </c>
      <c r="I4159" s="31"/>
      <c r="J4159" s="28"/>
    </row>
    <row r="4160" spans="6:10" ht="15.75" x14ac:dyDescent="0.25">
      <c r="F4160" t="s">
        <v>249</v>
      </c>
      <c r="G4160" s="29" t="s">
        <v>2158</v>
      </c>
      <c r="H4160" s="29" t="s">
        <v>2067</v>
      </c>
      <c r="I4160" s="31"/>
      <c r="J4160" s="28"/>
    </row>
    <row r="4161" spans="6:10" ht="15.75" x14ac:dyDescent="0.25">
      <c r="F4161" t="s">
        <v>249</v>
      </c>
      <c r="G4161" s="29" t="s">
        <v>2158</v>
      </c>
      <c r="H4161" s="29" t="s">
        <v>2069</v>
      </c>
      <c r="I4161" s="31"/>
      <c r="J4161" s="28"/>
    </row>
    <row r="4162" spans="6:10" ht="15.75" x14ac:dyDescent="0.25">
      <c r="F4162" t="s">
        <v>249</v>
      </c>
      <c r="G4162" s="29" t="s">
        <v>2158</v>
      </c>
      <c r="H4162" s="29" t="s">
        <v>2071</v>
      </c>
      <c r="I4162" s="31"/>
      <c r="J4162" s="28"/>
    </row>
    <row r="4163" spans="6:10" ht="15.75" x14ac:dyDescent="0.25">
      <c r="F4163" t="s">
        <v>249</v>
      </c>
      <c r="G4163" s="29" t="s">
        <v>2158</v>
      </c>
      <c r="H4163" s="29" t="s">
        <v>2073</v>
      </c>
      <c r="I4163" s="31"/>
      <c r="J4163" s="28"/>
    </row>
    <row r="4164" spans="6:10" ht="15.75" x14ac:dyDescent="0.25">
      <c r="F4164" t="s">
        <v>249</v>
      </c>
      <c r="G4164" s="29" t="s">
        <v>2158</v>
      </c>
      <c r="H4164" s="29" t="s">
        <v>2075</v>
      </c>
      <c r="I4164" s="31"/>
      <c r="J4164" s="28"/>
    </row>
    <row r="4165" spans="6:10" ht="15.75" x14ac:dyDescent="0.25">
      <c r="F4165" t="s">
        <v>249</v>
      </c>
      <c r="G4165" s="29" t="s">
        <v>2158</v>
      </c>
      <c r="H4165" s="29" t="s">
        <v>2077</v>
      </c>
      <c r="I4165" s="31"/>
      <c r="J4165" s="28"/>
    </row>
    <row r="4166" spans="6:10" ht="15.75" x14ac:dyDescent="0.25">
      <c r="F4166" t="s">
        <v>249</v>
      </c>
      <c r="G4166" s="29" t="s">
        <v>2158</v>
      </c>
      <c r="H4166" s="29" t="s">
        <v>2079</v>
      </c>
      <c r="I4166" s="31"/>
      <c r="J4166" s="28"/>
    </row>
    <row r="4167" spans="6:10" ht="15.75" x14ac:dyDescent="0.25">
      <c r="F4167" t="s">
        <v>249</v>
      </c>
      <c r="G4167" s="29" t="s">
        <v>2158</v>
      </c>
      <c r="H4167" s="29" t="s">
        <v>2082</v>
      </c>
      <c r="I4167" s="31"/>
      <c r="J4167" s="28"/>
    </row>
    <row r="4168" spans="6:10" ht="15.75" x14ac:dyDescent="0.25">
      <c r="F4168" t="s">
        <v>249</v>
      </c>
      <c r="G4168" s="29" t="s">
        <v>2158</v>
      </c>
      <c r="H4168" s="29" t="s">
        <v>2084</v>
      </c>
      <c r="I4168" s="31"/>
      <c r="J4168" s="28"/>
    </row>
    <row r="4169" spans="6:10" ht="15.75" x14ac:dyDescent="0.25">
      <c r="F4169" t="s">
        <v>249</v>
      </c>
      <c r="G4169" s="29" t="s">
        <v>2158</v>
      </c>
      <c r="H4169" s="29" t="s">
        <v>2089</v>
      </c>
      <c r="I4169" s="31"/>
      <c r="J4169" s="28"/>
    </row>
    <row r="4170" spans="6:10" ht="15.75" x14ac:dyDescent="0.25">
      <c r="F4170" t="s">
        <v>249</v>
      </c>
      <c r="G4170" s="29" t="s">
        <v>2158</v>
      </c>
      <c r="H4170" s="29" t="s">
        <v>2119</v>
      </c>
      <c r="I4170" s="31"/>
      <c r="J4170" s="28"/>
    </row>
    <row r="4171" spans="6:10" ht="15.75" x14ac:dyDescent="0.25">
      <c r="F4171" t="s">
        <v>249</v>
      </c>
      <c r="G4171" s="29" t="s">
        <v>2158</v>
      </c>
      <c r="H4171" s="29" t="s">
        <v>2122</v>
      </c>
      <c r="I4171" s="31"/>
      <c r="J4171" s="28"/>
    </row>
    <row r="4172" spans="6:10" ht="15.75" x14ac:dyDescent="0.25">
      <c r="F4172" t="s">
        <v>249</v>
      </c>
      <c r="G4172" s="29" t="s">
        <v>2158</v>
      </c>
      <c r="H4172" s="29" t="s">
        <v>2124</v>
      </c>
      <c r="I4172" s="31"/>
      <c r="J4172" s="28"/>
    </row>
    <row r="4173" spans="6:10" ht="15.75" x14ac:dyDescent="0.25">
      <c r="F4173" t="s">
        <v>249</v>
      </c>
      <c r="G4173" s="29" t="s">
        <v>2158</v>
      </c>
      <c r="H4173" s="29" t="s">
        <v>2129</v>
      </c>
      <c r="I4173" s="31"/>
      <c r="J4173" s="28"/>
    </row>
    <row r="4174" spans="6:10" ht="15.75" x14ac:dyDescent="0.25">
      <c r="F4174" t="s">
        <v>249</v>
      </c>
      <c r="G4174" s="29" t="s">
        <v>2158</v>
      </c>
      <c r="H4174" s="29" t="s">
        <v>2135</v>
      </c>
      <c r="I4174" s="31"/>
      <c r="J4174" s="28"/>
    </row>
    <row r="4175" spans="6:10" ht="15.75" x14ac:dyDescent="0.25">
      <c r="F4175" t="s">
        <v>249</v>
      </c>
      <c r="G4175" s="29" t="s">
        <v>2158</v>
      </c>
      <c r="H4175" s="29" t="s">
        <v>2140</v>
      </c>
      <c r="I4175" s="31"/>
      <c r="J4175" s="28"/>
    </row>
    <row r="4176" spans="6:10" ht="15.75" x14ac:dyDescent="0.25">
      <c r="F4176" t="s">
        <v>249</v>
      </c>
      <c r="G4176" s="29" t="s">
        <v>2159</v>
      </c>
      <c r="H4176" s="29" t="s">
        <v>43</v>
      </c>
      <c r="I4176" s="31"/>
      <c r="J4176" s="28"/>
    </row>
    <row r="4177" spans="6:10" ht="15.75" x14ac:dyDescent="0.25">
      <c r="F4177" t="s">
        <v>249</v>
      </c>
      <c r="G4177" s="29" t="s">
        <v>2159</v>
      </c>
      <c r="H4177" s="29" t="s">
        <v>1953</v>
      </c>
      <c r="I4177" s="31"/>
      <c r="J4177" s="28"/>
    </row>
    <row r="4178" spans="6:10" ht="15.75" x14ac:dyDescent="0.25">
      <c r="F4178" t="s">
        <v>249</v>
      </c>
      <c r="G4178" s="29" t="s">
        <v>2159</v>
      </c>
      <c r="H4178" s="29" t="s">
        <v>1726</v>
      </c>
      <c r="I4178" s="31"/>
      <c r="J4178" s="28"/>
    </row>
    <row r="4179" spans="6:10" ht="15.75" x14ac:dyDescent="0.25">
      <c r="F4179" t="s">
        <v>249</v>
      </c>
      <c r="G4179" s="29" t="s">
        <v>2159</v>
      </c>
      <c r="H4179" s="29" t="s">
        <v>1723</v>
      </c>
      <c r="I4179" s="31"/>
      <c r="J4179" s="28"/>
    </row>
    <row r="4180" spans="6:10" ht="15.75" x14ac:dyDescent="0.25">
      <c r="F4180" t="s">
        <v>249</v>
      </c>
      <c r="G4180" s="29" t="s">
        <v>2159</v>
      </c>
      <c r="H4180" s="29" t="s">
        <v>2087</v>
      </c>
      <c r="I4180" s="31"/>
      <c r="J4180" s="28"/>
    </row>
    <row r="4181" spans="6:10" ht="15.75" x14ac:dyDescent="0.25">
      <c r="F4181" t="s">
        <v>249</v>
      </c>
      <c r="G4181" s="29" t="s">
        <v>2159</v>
      </c>
      <c r="H4181" s="29" t="s">
        <v>1830</v>
      </c>
      <c r="I4181" s="31"/>
      <c r="J4181" s="28"/>
    </row>
    <row r="4182" spans="6:10" ht="15.75" x14ac:dyDescent="0.25">
      <c r="F4182" t="s">
        <v>249</v>
      </c>
      <c r="G4182" s="29" t="s">
        <v>2159</v>
      </c>
      <c r="H4182" s="29" t="s">
        <v>1754</v>
      </c>
      <c r="I4182" s="31"/>
      <c r="J4182" s="28"/>
    </row>
    <row r="4183" spans="6:10" ht="15.75" x14ac:dyDescent="0.25">
      <c r="F4183" t="s">
        <v>249</v>
      </c>
      <c r="G4183" s="29" t="s">
        <v>2159</v>
      </c>
      <c r="H4183" s="29" t="s">
        <v>1901</v>
      </c>
      <c r="I4183" s="31"/>
      <c r="J4183" s="28"/>
    </row>
    <row r="4184" spans="6:10" ht="15.75" x14ac:dyDescent="0.25">
      <c r="F4184" t="s">
        <v>249</v>
      </c>
      <c r="G4184" s="29" t="s">
        <v>2159</v>
      </c>
      <c r="H4184" s="29" t="s">
        <v>2085</v>
      </c>
      <c r="I4184" s="31"/>
      <c r="J4184" s="28"/>
    </row>
    <row r="4185" spans="6:10" ht="15.75" x14ac:dyDescent="0.25">
      <c r="F4185" t="s">
        <v>249</v>
      </c>
      <c r="G4185" s="29" t="s">
        <v>2159</v>
      </c>
      <c r="H4185" s="29" t="s">
        <v>1951</v>
      </c>
      <c r="I4185" s="31"/>
      <c r="J4185" s="28"/>
    </row>
    <row r="4186" spans="6:10" ht="15.75" x14ac:dyDescent="0.25">
      <c r="F4186" t="s">
        <v>249</v>
      </c>
      <c r="G4186" s="29" t="s">
        <v>2159</v>
      </c>
      <c r="H4186" s="29" t="s">
        <v>2056</v>
      </c>
      <c r="I4186" s="31"/>
      <c r="J4186" s="28"/>
    </row>
    <row r="4187" spans="6:10" ht="15.75" x14ac:dyDescent="0.25">
      <c r="F4187" t="s">
        <v>249</v>
      </c>
      <c r="G4187" s="29" t="s">
        <v>2159</v>
      </c>
      <c r="H4187" s="29" t="s">
        <v>2131</v>
      </c>
      <c r="I4187" s="31"/>
      <c r="J4187" s="28"/>
    </row>
    <row r="4188" spans="6:10" ht="15.75" x14ac:dyDescent="0.25">
      <c r="F4188" t="s">
        <v>249</v>
      </c>
      <c r="G4188" s="29" t="s">
        <v>2159</v>
      </c>
      <c r="H4188" s="29" t="s">
        <v>2065</v>
      </c>
      <c r="I4188" s="31"/>
      <c r="J4188" s="28"/>
    </row>
    <row r="4189" spans="6:10" ht="15.75" x14ac:dyDescent="0.25">
      <c r="F4189" t="s">
        <v>249</v>
      </c>
      <c r="G4189" s="29" t="s">
        <v>2159</v>
      </c>
      <c r="H4189" s="29" t="s">
        <v>2090</v>
      </c>
      <c r="I4189" s="31"/>
      <c r="J4189" s="28"/>
    </row>
    <row r="4190" spans="6:10" ht="15.75" x14ac:dyDescent="0.25">
      <c r="F4190" t="s">
        <v>249</v>
      </c>
      <c r="G4190" s="29" t="s">
        <v>2159</v>
      </c>
      <c r="H4190" s="29" t="s">
        <v>1960</v>
      </c>
      <c r="I4190" s="31"/>
      <c r="J4190" s="28"/>
    </row>
    <row r="4191" spans="6:10" ht="15.75" x14ac:dyDescent="0.25">
      <c r="F4191" t="s">
        <v>249</v>
      </c>
      <c r="G4191" s="29" t="s">
        <v>2159</v>
      </c>
      <c r="H4191" s="29" t="s">
        <v>2028</v>
      </c>
      <c r="I4191" s="31"/>
      <c r="J4191" s="28"/>
    </row>
    <row r="4192" spans="6:10" ht="15.75" x14ac:dyDescent="0.25">
      <c r="F4192" t="s">
        <v>249</v>
      </c>
      <c r="G4192" s="29" t="s">
        <v>2159</v>
      </c>
      <c r="H4192" s="29" t="s">
        <v>1963</v>
      </c>
      <c r="I4192" s="31"/>
      <c r="J4192" s="28"/>
    </row>
    <row r="4193" spans="6:10" ht="15.75" x14ac:dyDescent="0.25">
      <c r="F4193" t="s">
        <v>249</v>
      </c>
      <c r="G4193" s="29" t="s">
        <v>2159</v>
      </c>
      <c r="H4193" s="29" t="s">
        <v>1965</v>
      </c>
      <c r="I4193" s="31"/>
      <c r="J4193" s="28"/>
    </row>
    <row r="4194" spans="6:10" ht="15.75" x14ac:dyDescent="0.25">
      <c r="F4194" t="s">
        <v>249</v>
      </c>
      <c r="G4194" s="29" t="s">
        <v>2159</v>
      </c>
      <c r="H4194" s="29" t="s">
        <v>1971</v>
      </c>
      <c r="I4194" s="31"/>
      <c r="J4194" s="28"/>
    </row>
    <row r="4195" spans="6:10" ht="15.75" x14ac:dyDescent="0.25">
      <c r="F4195" t="s">
        <v>249</v>
      </c>
      <c r="G4195" s="29" t="s">
        <v>2159</v>
      </c>
      <c r="H4195" s="29" t="s">
        <v>1975</v>
      </c>
      <c r="I4195" s="31"/>
      <c r="J4195" s="28"/>
    </row>
    <row r="4196" spans="6:10" ht="15.75" x14ac:dyDescent="0.25">
      <c r="F4196" t="s">
        <v>249</v>
      </c>
      <c r="G4196" s="29" t="s">
        <v>2159</v>
      </c>
      <c r="H4196" s="29" t="s">
        <v>2113</v>
      </c>
      <c r="I4196" s="31"/>
      <c r="J4196" s="28"/>
    </row>
    <row r="4197" spans="6:10" ht="15.75" x14ac:dyDescent="0.25">
      <c r="F4197" t="s">
        <v>249</v>
      </c>
      <c r="G4197" s="29" t="s">
        <v>2159</v>
      </c>
      <c r="H4197" s="29" t="s">
        <v>1980</v>
      </c>
      <c r="I4197" s="31"/>
      <c r="J4197" s="28"/>
    </row>
    <row r="4198" spans="6:10" ht="15.75" x14ac:dyDescent="0.25">
      <c r="F4198" t="s">
        <v>249</v>
      </c>
      <c r="G4198" s="29" t="s">
        <v>2159</v>
      </c>
      <c r="H4198" s="29" t="s">
        <v>1982</v>
      </c>
      <c r="I4198" s="31"/>
      <c r="J4198" s="28"/>
    </row>
    <row r="4199" spans="6:10" ht="15.75" x14ac:dyDescent="0.25">
      <c r="F4199" t="s">
        <v>249</v>
      </c>
      <c r="G4199" s="29" t="s">
        <v>2159</v>
      </c>
      <c r="H4199" s="29" t="s">
        <v>1987</v>
      </c>
      <c r="I4199" s="31"/>
      <c r="J4199" s="28"/>
    </row>
    <row r="4200" spans="6:10" ht="15.75" x14ac:dyDescent="0.25">
      <c r="F4200" t="s">
        <v>249</v>
      </c>
      <c r="G4200" s="29" t="s">
        <v>2159</v>
      </c>
      <c r="H4200" s="29" t="s">
        <v>1990</v>
      </c>
      <c r="I4200" s="31"/>
      <c r="J4200" s="28"/>
    </row>
    <row r="4201" spans="6:10" ht="15.75" x14ac:dyDescent="0.25">
      <c r="F4201" t="s">
        <v>249</v>
      </c>
      <c r="G4201" s="29" t="s">
        <v>2159</v>
      </c>
      <c r="H4201" s="29" t="s">
        <v>2115</v>
      </c>
      <c r="I4201" s="31"/>
      <c r="J4201" s="28"/>
    </row>
    <row r="4202" spans="6:10" ht="15.75" x14ac:dyDescent="0.25">
      <c r="F4202" t="s">
        <v>249</v>
      </c>
      <c r="G4202" s="29" t="s">
        <v>2159</v>
      </c>
      <c r="H4202" s="29" t="s">
        <v>1992</v>
      </c>
      <c r="I4202" s="31"/>
      <c r="J4202" s="28"/>
    </row>
    <row r="4203" spans="6:10" ht="15.75" x14ac:dyDescent="0.25">
      <c r="F4203" t="s">
        <v>249</v>
      </c>
      <c r="G4203" s="29" t="s">
        <v>2159</v>
      </c>
      <c r="H4203" s="29" t="s">
        <v>1997</v>
      </c>
      <c r="I4203" s="31"/>
      <c r="J4203" s="28"/>
    </row>
    <row r="4204" spans="6:10" ht="15.75" x14ac:dyDescent="0.25">
      <c r="F4204" t="s">
        <v>249</v>
      </c>
      <c r="G4204" s="29" t="s">
        <v>2159</v>
      </c>
      <c r="H4204" s="29" t="s">
        <v>2000</v>
      </c>
      <c r="I4204" s="31"/>
      <c r="J4204" s="28"/>
    </row>
    <row r="4205" spans="6:10" ht="15.75" x14ac:dyDescent="0.25">
      <c r="F4205" t="s">
        <v>249</v>
      </c>
      <c r="G4205" s="29" t="s">
        <v>2159</v>
      </c>
      <c r="H4205" s="29" t="s">
        <v>2002</v>
      </c>
      <c r="I4205" s="31"/>
      <c r="J4205" s="28"/>
    </row>
    <row r="4206" spans="6:10" ht="15.75" x14ac:dyDescent="0.25">
      <c r="F4206" t="s">
        <v>249</v>
      </c>
      <c r="G4206" s="29" t="s">
        <v>2159</v>
      </c>
      <c r="H4206" s="29" t="s">
        <v>2004</v>
      </c>
      <c r="I4206" s="31"/>
      <c r="J4206" s="28"/>
    </row>
    <row r="4207" spans="6:10" ht="15.75" x14ac:dyDescent="0.25">
      <c r="F4207" t="s">
        <v>249</v>
      </c>
      <c r="G4207" s="29" t="s">
        <v>2159</v>
      </c>
      <c r="H4207" s="29" t="s">
        <v>2006</v>
      </c>
      <c r="I4207" s="31"/>
      <c r="J4207" s="28"/>
    </row>
    <row r="4208" spans="6:10" ht="15.75" x14ac:dyDescent="0.25">
      <c r="F4208" t="s">
        <v>249</v>
      </c>
      <c r="G4208" s="29" t="s">
        <v>2159</v>
      </c>
      <c r="H4208" s="29" t="s">
        <v>2133</v>
      </c>
      <c r="I4208" s="31"/>
      <c r="J4208" s="28"/>
    </row>
    <row r="4209" spans="6:10" ht="15.75" x14ac:dyDescent="0.25">
      <c r="F4209" t="s">
        <v>249</v>
      </c>
      <c r="G4209" s="29" t="s">
        <v>2159</v>
      </c>
      <c r="H4209" s="29" t="s">
        <v>2137</v>
      </c>
      <c r="I4209" s="31"/>
      <c r="J4209" s="28"/>
    </row>
    <row r="4210" spans="6:10" ht="15.75" x14ac:dyDescent="0.25">
      <c r="F4210" t="s">
        <v>249</v>
      </c>
      <c r="G4210" s="29" t="s">
        <v>2159</v>
      </c>
      <c r="H4210" s="29" t="s">
        <v>2015</v>
      </c>
      <c r="I4210" s="31"/>
      <c r="J4210" s="28"/>
    </row>
    <row r="4211" spans="6:10" ht="15.75" x14ac:dyDescent="0.25">
      <c r="F4211" t="s">
        <v>249</v>
      </c>
      <c r="G4211" s="29" t="s">
        <v>2159</v>
      </c>
      <c r="H4211" s="29" t="s">
        <v>2017</v>
      </c>
      <c r="I4211" s="31"/>
      <c r="J4211" s="28"/>
    </row>
    <row r="4212" spans="6:10" ht="15.75" x14ac:dyDescent="0.25">
      <c r="F4212" t="s">
        <v>249</v>
      </c>
      <c r="G4212" s="29" t="s">
        <v>2159</v>
      </c>
      <c r="H4212" s="29" t="s">
        <v>2019</v>
      </c>
      <c r="I4212" s="31"/>
      <c r="J4212" s="28"/>
    </row>
    <row r="4213" spans="6:10" ht="15.75" x14ac:dyDescent="0.25">
      <c r="F4213" t="s">
        <v>249</v>
      </c>
      <c r="G4213" s="29" t="s">
        <v>2159</v>
      </c>
      <c r="H4213" s="29" t="s">
        <v>2021</v>
      </c>
      <c r="I4213" s="31"/>
      <c r="J4213" s="28"/>
    </row>
    <row r="4214" spans="6:10" ht="15.75" x14ac:dyDescent="0.25">
      <c r="F4214" t="s">
        <v>249</v>
      </c>
      <c r="G4214" s="29" t="s">
        <v>2159</v>
      </c>
      <c r="H4214" s="29" t="s">
        <v>2030</v>
      </c>
      <c r="I4214" s="31"/>
      <c r="J4214" s="28"/>
    </row>
    <row r="4215" spans="6:10" ht="15.75" x14ac:dyDescent="0.25">
      <c r="F4215" t="s">
        <v>249</v>
      </c>
      <c r="G4215" s="29" t="s">
        <v>2159</v>
      </c>
      <c r="H4215" s="29" t="s">
        <v>2032</v>
      </c>
      <c r="I4215" s="31"/>
      <c r="J4215" s="28"/>
    </row>
    <row r="4216" spans="6:10" ht="15.75" x14ac:dyDescent="0.25">
      <c r="F4216" t="s">
        <v>249</v>
      </c>
      <c r="G4216" s="29" t="s">
        <v>2159</v>
      </c>
      <c r="H4216" s="29" t="s">
        <v>2034</v>
      </c>
      <c r="I4216" s="31"/>
      <c r="J4216" s="28"/>
    </row>
    <row r="4217" spans="6:10" ht="15.75" x14ac:dyDescent="0.25">
      <c r="F4217" t="s">
        <v>249</v>
      </c>
      <c r="G4217" s="29" t="s">
        <v>2159</v>
      </c>
      <c r="H4217" s="29" t="s">
        <v>2036</v>
      </c>
      <c r="I4217" s="31"/>
      <c r="J4217" s="28"/>
    </row>
    <row r="4218" spans="6:10" ht="15.75" x14ac:dyDescent="0.25">
      <c r="F4218" t="s">
        <v>249</v>
      </c>
      <c r="G4218" s="29" t="s">
        <v>2159</v>
      </c>
      <c r="H4218" s="29" t="s">
        <v>2038</v>
      </c>
      <c r="I4218" s="31"/>
      <c r="J4218" s="28"/>
    </row>
    <row r="4219" spans="6:10" ht="15.75" x14ac:dyDescent="0.25">
      <c r="F4219" t="s">
        <v>249</v>
      </c>
      <c r="G4219" s="29" t="s">
        <v>2159</v>
      </c>
      <c r="H4219" s="29" t="s">
        <v>2040</v>
      </c>
      <c r="I4219" s="31"/>
      <c r="J4219" s="28"/>
    </row>
    <row r="4220" spans="6:10" ht="15.75" x14ac:dyDescent="0.25">
      <c r="F4220" t="s">
        <v>249</v>
      </c>
      <c r="G4220" s="29" t="s">
        <v>2159</v>
      </c>
      <c r="H4220" s="29" t="s">
        <v>2043</v>
      </c>
      <c r="I4220" s="31"/>
      <c r="J4220" s="28"/>
    </row>
    <row r="4221" spans="6:10" ht="15.75" x14ac:dyDescent="0.25">
      <c r="F4221" t="s">
        <v>249</v>
      </c>
      <c r="G4221" s="29" t="s">
        <v>2159</v>
      </c>
      <c r="H4221" s="29" t="s">
        <v>2059</v>
      </c>
      <c r="I4221" s="31"/>
      <c r="J4221" s="28"/>
    </row>
    <row r="4222" spans="6:10" ht="15.75" x14ac:dyDescent="0.25">
      <c r="F4222" t="s">
        <v>249</v>
      </c>
      <c r="G4222" s="29" t="s">
        <v>2159</v>
      </c>
      <c r="H4222" s="29" t="s">
        <v>2061</v>
      </c>
      <c r="I4222" s="31"/>
      <c r="J4222" s="28"/>
    </row>
    <row r="4223" spans="6:10" ht="15.75" x14ac:dyDescent="0.25">
      <c r="F4223" t="s">
        <v>249</v>
      </c>
      <c r="G4223" s="29" t="s">
        <v>2159</v>
      </c>
      <c r="H4223" s="29" t="s">
        <v>2063</v>
      </c>
      <c r="I4223" s="31"/>
      <c r="J4223" s="28"/>
    </row>
    <row r="4224" spans="6:10" ht="15.75" x14ac:dyDescent="0.25">
      <c r="F4224" t="s">
        <v>249</v>
      </c>
      <c r="G4224" s="29" t="s">
        <v>2159</v>
      </c>
      <c r="H4224" s="29" t="s">
        <v>2067</v>
      </c>
      <c r="I4224" s="31"/>
      <c r="J4224" s="28"/>
    </row>
    <row r="4225" spans="6:10" ht="15.75" x14ac:dyDescent="0.25">
      <c r="F4225" t="s">
        <v>249</v>
      </c>
      <c r="G4225" s="29" t="s">
        <v>2159</v>
      </c>
      <c r="H4225" s="29" t="s">
        <v>2069</v>
      </c>
      <c r="I4225" s="31"/>
      <c r="J4225" s="28"/>
    </row>
    <row r="4226" spans="6:10" ht="15.75" x14ac:dyDescent="0.25">
      <c r="F4226" t="s">
        <v>249</v>
      </c>
      <c r="G4226" s="29" t="s">
        <v>2159</v>
      </c>
      <c r="H4226" s="29" t="s">
        <v>2071</v>
      </c>
      <c r="I4226" s="31"/>
      <c r="J4226" s="28"/>
    </row>
    <row r="4227" spans="6:10" ht="15.75" x14ac:dyDescent="0.25">
      <c r="F4227" t="s">
        <v>249</v>
      </c>
      <c r="G4227" s="29" t="s">
        <v>2159</v>
      </c>
      <c r="H4227" s="29" t="s">
        <v>2073</v>
      </c>
      <c r="I4227" s="31"/>
      <c r="J4227" s="28"/>
    </row>
    <row r="4228" spans="6:10" ht="15.75" x14ac:dyDescent="0.25">
      <c r="F4228" t="s">
        <v>249</v>
      </c>
      <c r="G4228" s="29" t="s">
        <v>2159</v>
      </c>
      <c r="H4228" s="29" t="s">
        <v>2075</v>
      </c>
      <c r="I4228" s="31"/>
      <c r="J4228" s="28"/>
    </row>
    <row r="4229" spans="6:10" ht="15.75" x14ac:dyDescent="0.25">
      <c r="F4229" t="s">
        <v>249</v>
      </c>
      <c r="G4229" s="29" t="s">
        <v>2159</v>
      </c>
      <c r="H4229" s="29" t="s">
        <v>2077</v>
      </c>
      <c r="I4229" s="31"/>
      <c r="J4229" s="28"/>
    </row>
    <row r="4230" spans="6:10" ht="15.75" x14ac:dyDescent="0.25">
      <c r="F4230" t="s">
        <v>249</v>
      </c>
      <c r="G4230" s="29" t="s">
        <v>2159</v>
      </c>
      <c r="H4230" s="29" t="s">
        <v>2079</v>
      </c>
      <c r="I4230" s="31"/>
      <c r="J4230" s="28"/>
    </row>
    <row r="4231" spans="6:10" ht="15.75" x14ac:dyDescent="0.25">
      <c r="F4231" t="s">
        <v>249</v>
      </c>
      <c r="G4231" s="29" t="s">
        <v>2159</v>
      </c>
      <c r="H4231" s="29" t="s">
        <v>2082</v>
      </c>
      <c r="I4231" s="31"/>
      <c r="J4231" s="28"/>
    </row>
    <row r="4232" spans="6:10" ht="15.75" x14ac:dyDescent="0.25">
      <c r="F4232" t="s">
        <v>249</v>
      </c>
      <c r="G4232" s="29" t="s">
        <v>2159</v>
      </c>
      <c r="H4232" s="29" t="s">
        <v>2084</v>
      </c>
      <c r="I4232" s="31"/>
      <c r="J4232" s="28"/>
    </row>
    <row r="4233" spans="6:10" ht="15.75" x14ac:dyDescent="0.25">
      <c r="F4233" t="s">
        <v>249</v>
      </c>
      <c r="G4233" s="29" t="s">
        <v>2159</v>
      </c>
      <c r="H4233" s="29" t="s">
        <v>2089</v>
      </c>
      <c r="I4233" s="31"/>
      <c r="J4233" s="28"/>
    </row>
    <row r="4234" spans="6:10" ht="15.75" x14ac:dyDescent="0.25">
      <c r="F4234" t="s">
        <v>249</v>
      </c>
      <c r="G4234" s="29" t="s">
        <v>2159</v>
      </c>
      <c r="H4234" s="29" t="s">
        <v>2119</v>
      </c>
      <c r="I4234" s="31"/>
      <c r="J4234" s="28"/>
    </row>
    <row r="4235" spans="6:10" ht="15.75" x14ac:dyDescent="0.25">
      <c r="F4235" t="s">
        <v>249</v>
      </c>
      <c r="G4235" s="29" t="s">
        <v>2159</v>
      </c>
      <c r="H4235" s="29" t="s">
        <v>2122</v>
      </c>
      <c r="I4235" s="31"/>
      <c r="J4235" s="28"/>
    </row>
    <row r="4236" spans="6:10" ht="15.75" x14ac:dyDescent="0.25">
      <c r="F4236" t="s">
        <v>249</v>
      </c>
      <c r="G4236" s="29" t="s">
        <v>2159</v>
      </c>
      <c r="H4236" s="29" t="s">
        <v>2124</v>
      </c>
      <c r="I4236" s="31"/>
      <c r="J4236" s="28"/>
    </row>
    <row r="4237" spans="6:10" ht="15.75" x14ac:dyDescent="0.25">
      <c r="F4237" t="s">
        <v>249</v>
      </c>
      <c r="G4237" s="29" t="s">
        <v>2159</v>
      </c>
      <c r="H4237" s="29" t="s">
        <v>2129</v>
      </c>
      <c r="I4237" s="31"/>
      <c r="J4237" s="28"/>
    </row>
    <row r="4238" spans="6:10" ht="15.75" x14ac:dyDescent="0.25">
      <c r="F4238" t="s">
        <v>249</v>
      </c>
      <c r="G4238" s="29" t="s">
        <v>2159</v>
      </c>
      <c r="H4238" s="29" t="s">
        <v>2135</v>
      </c>
      <c r="I4238" s="31"/>
      <c r="J4238" s="28"/>
    </row>
    <row r="4239" spans="6:10" ht="15.75" x14ac:dyDescent="0.25">
      <c r="F4239" t="s">
        <v>249</v>
      </c>
      <c r="G4239" s="29" t="s">
        <v>2159</v>
      </c>
      <c r="H4239" s="29" t="s">
        <v>2140</v>
      </c>
      <c r="I4239" s="31"/>
      <c r="J4239" s="28"/>
    </row>
    <row r="4240" spans="6:10" ht="15.75" x14ac:dyDescent="0.25">
      <c r="F4240" t="s">
        <v>249</v>
      </c>
      <c r="G4240" s="29" t="s">
        <v>2154</v>
      </c>
      <c r="H4240" s="29" t="s">
        <v>43</v>
      </c>
      <c r="I4240" s="31"/>
      <c r="J4240" s="28"/>
    </row>
    <row r="4241" spans="6:10" ht="15.75" x14ac:dyDescent="0.25">
      <c r="F4241" t="s">
        <v>249</v>
      </c>
      <c r="G4241" s="29" t="s">
        <v>2154</v>
      </c>
      <c r="H4241" s="29" t="s">
        <v>1953</v>
      </c>
      <c r="I4241" s="31"/>
      <c r="J4241" s="28"/>
    </row>
    <row r="4242" spans="6:10" ht="15.75" x14ac:dyDescent="0.25">
      <c r="F4242" t="s">
        <v>249</v>
      </c>
      <c r="G4242" s="29" t="s">
        <v>2154</v>
      </c>
      <c r="H4242" s="29" t="s">
        <v>1726</v>
      </c>
      <c r="I4242" s="31"/>
      <c r="J4242" s="28"/>
    </row>
    <row r="4243" spans="6:10" ht="15.75" x14ac:dyDescent="0.25">
      <c r="F4243" t="s">
        <v>249</v>
      </c>
      <c r="G4243" s="29" t="s">
        <v>2154</v>
      </c>
      <c r="H4243" s="29" t="s">
        <v>1723</v>
      </c>
      <c r="I4243" s="31"/>
      <c r="J4243" s="28"/>
    </row>
    <row r="4244" spans="6:10" ht="15.75" x14ac:dyDescent="0.25">
      <c r="F4244" t="s">
        <v>249</v>
      </c>
      <c r="G4244" s="29" t="s">
        <v>2154</v>
      </c>
      <c r="H4244" s="29" t="s">
        <v>2087</v>
      </c>
      <c r="I4244" s="31"/>
      <c r="J4244" s="28"/>
    </row>
    <row r="4245" spans="6:10" ht="15.75" x14ac:dyDescent="0.25">
      <c r="F4245" t="s">
        <v>249</v>
      </c>
      <c r="G4245" s="29" t="s">
        <v>2154</v>
      </c>
      <c r="H4245" s="29" t="s">
        <v>1830</v>
      </c>
      <c r="I4245" s="31"/>
      <c r="J4245" s="28"/>
    </row>
    <row r="4246" spans="6:10" ht="15.75" x14ac:dyDescent="0.25">
      <c r="F4246" t="s">
        <v>249</v>
      </c>
      <c r="G4246" s="29" t="s">
        <v>2154</v>
      </c>
      <c r="H4246" s="29" t="s">
        <v>1754</v>
      </c>
      <c r="I4246" s="31"/>
      <c r="J4246" s="28"/>
    </row>
    <row r="4247" spans="6:10" ht="15.75" x14ac:dyDescent="0.25">
      <c r="F4247" t="s">
        <v>249</v>
      </c>
      <c r="G4247" s="29" t="s">
        <v>2154</v>
      </c>
      <c r="H4247" s="29" t="s">
        <v>1901</v>
      </c>
      <c r="I4247" s="31"/>
      <c r="J4247" s="28"/>
    </row>
    <row r="4248" spans="6:10" ht="15.75" x14ac:dyDescent="0.25">
      <c r="F4248" t="s">
        <v>249</v>
      </c>
      <c r="G4248" s="29" t="s">
        <v>2154</v>
      </c>
      <c r="H4248" s="29" t="s">
        <v>2085</v>
      </c>
      <c r="I4248" s="31"/>
      <c r="J4248" s="28"/>
    </row>
    <row r="4249" spans="6:10" ht="15.75" x14ac:dyDescent="0.25">
      <c r="F4249" t="s">
        <v>249</v>
      </c>
      <c r="G4249" s="29" t="s">
        <v>2154</v>
      </c>
      <c r="H4249" s="29" t="s">
        <v>1951</v>
      </c>
      <c r="I4249" s="31"/>
      <c r="J4249" s="28"/>
    </row>
    <row r="4250" spans="6:10" ht="15.75" x14ac:dyDescent="0.25">
      <c r="F4250" t="s">
        <v>249</v>
      </c>
      <c r="G4250" s="29" t="s">
        <v>2154</v>
      </c>
      <c r="H4250" s="29" t="s">
        <v>2056</v>
      </c>
      <c r="I4250" s="31"/>
      <c r="J4250" s="28"/>
    </row>
    <row r="4251" spans="6:10" ht="15.75" x14ac:dyDescent="0.25">
      <c r="F4251" t="s">
        <v>249</v>
      </c>
      <c r="G4251" s="29" t="s">
        <v>2154</v>
      </c>
      <c r="H4251" s="29" t="s">
        <v>2131</v>
      </c>
      <c r="I4251" s="31"/>
      <c r="J4251" s="28"/>
    </row>
    <row r="4252" spans="6:10" ht="15.75" x14ac:dyDescent="0.25">
      <c r="F4252" t="s">
        <v>249</v>
      </c>
      <c r="G4252" s="29" t="s">
        <v>2154</v>
      </c>
      <c r="H4252" s="29" t="s">
        <v>2065</v>
      </c>
      <c r="I4252" s="31"/>
      <c r="J4252" s="28"/>
    </row>
    <row r="4253" spans="6:10" ht="15.75" x14ac:dyDescent="0.25">
      <c r="F4253" t="s">
        <v>249</v>
      </c>
      <c r="G4253" s="29" t="s">
        <v>2154</v>
      </c>
      <c r="H4253" s="29" t="s">
        <v>2090</v>
      </c>
      <c r="I4253" s="31"/>
      <c r="J4253" s="28"/>
    </row>
    <row r="4254" spans="6:10" ht="15.75" x14ac:dyDescent="0.25">
      <c r="F4254" t="s">
        <v>249</v>
      </c>
      <c r="G4254" s="29" t="s">
        <v>2154</v>
      </c>
      <c r="H4254" s="29" t="s">
        <v>1960</v>
      </c>
      <c r="I4254" s="31"/>
      <c r="J4254" s="28"/>
    </row>
    <row r="4255" spans="6:10" ht="15.75" x14ac:dyDescent="0.25">
      <c r="F4255" t="s">
        <v>249</v>
      </c>
      <c r="G4255" s="29" t="s">
        <v>2154</v>
      </c>
      <c r="H4255" s="29" t="s">
        <v>2028</v>
      </c>
      <c r="I4255" s="31"/>
      <c r="J4255" s="28"/>
    </row>
    <row r="4256" spans="6:10" ht="15.75" x14ac:dyDescent="0.25">
      <c r="F4256" t="s">
        <v>249</v>
      </c>
      <c r="G4256" s="29" t="s">
        <v>2154</v>
      </c>
      <c r="H4256" s="29" t="s">
        <v>1963</v>
      </c>
      <c r="I4256" s="31"/>
      <c r="J4256" s="28"/>
    </row>
    <row r="4257" spans="6:10" ht="15.75" x14ac:dyDescent="0.25">
      <c r="F4257" t="s">
        <v>249</v>
      </c>
      <c r="G4257" s="29" t="s">
        <v>2154</v>
      </c>
      <c r="H4257" s="29" t="s">
        <v>1965</v>
      </c>
      <c r="I4257" s="31"/>
      <c r="J4257" s="28"/>
    </row>
    <row r="4258" spans="6:10" ht="15.75" x14ac:dyDescent="0.25">
      <c r="F4258" t="s">
        <v>249</v>
      </c>
      <c r="G4258" s="29" t="s">
        <v>2154</v>
      </c>
      <c r="H4258" s="29" t="s">
        <v>1971</v>
      </c>
      <c r="I4258" s="31"/>
      <c r="J4258" s="28"/>
    </row>
    <row r="4259" spans="6:10" ht="15.75" x14ac:dyDescent="0.25">
      <c r="F4259" t="s">
        <v>249</v>
      </c>
      <c r="G4259" s="29" t="s">
        <v>2154</v>
      </c>
      <c r="H4259" s="29" t="s">
        <v>1975</v>
      </c>
      <c r="I4259" s="31"/>
      <c r="J4259" s="28"/>
    </row>
    <row r="4260" spans="6:10" ht="15.75" x14ac:dyDescent="0.25">
      <c r="F4260" t="s">
        <v>249</v>
      </c>
      <c r="G4260" s="29" t="s">
        <v>2154</v>
      </c>
      <c r="H4260" s="29" t="s">
        <v>2113</v>
      </c>
      <c r="I4260" s="31"/>
      <c r="J4260" s="28"/>
    </row>
    <row r="4261" spans="6:10" ht="15.75" x14ac:dyDescent="0.25">
      <c r="F4261" t="s">
        <v>249</v>
      </c>
      <c r="G4261" s="29" t="s">
        <v>2154</v>
      </c>
      <c r="H4261" s="29" t="s">
        <v>1980</v>
      </c>
      <c r="I4261" s="31"/>
      <c r="J4261" s="28"/>
    </row>
    <row r="4262" spans="6:10" ht="15.75" x14ac:dyDescent="0.25">
      <c r="F4262" t="s">
        <v>249</v>
      </c>
      <c r="G4262" s="29" t="s">
        <v>2154</v>
      </c>
      <c r="H4262" s="29" t="s">
        <v>1982</v>
      </c>
      <c r="I4262" s="31"/>
      <c r="J4262" s="28"/>
    </row>
    <row r="4263" spans="6:10" ht="15.75" x14ac:dyDescent="0.25">
      <c r="F4263" t="s">
        <v>249</v>
      </c>
      <c r="G4263" s="29" t="s">
        <v>2154</v>
      </c>
      <c r="H4263" s="29" t="s">
        <v>1987</v>
      </c>
      <c r="I4263" s="31"/>
      <c r="J4263" s="28"/>
    </row>
    <row r="4264" spans="6:10" ht="15.75" x14ac:dyDescent="0.25">
      <c r="F4264" t="s">
        <v>249</v>
      </c>
      <c r="G4264" s="29" t="s">
        <v>2154</v>
      </c>
      <c r="H4264" s="29" t="s">
        <v>1990</v>
      </c>
      <c r="I4264" s="31"/>
      <c r="J4264" s="28"/>
    </row>
    <row r="4265" spans="6:10" ht="15.75" x14ac:dyDescent="0.25">
      <c r="F4265" t="s">
        <v>249</v>
      </c>
      <c r="G4265" s="29" t="s">
        <v>2154</v>
      </c>
      <c r="H4265" s="29" t="s">
        <v>2115</v>
      </c>
      <c r="I4265" s="31"/>
      <c r="J4265" s="28"/>
    </row>
    <row r="4266" spans="6:10" ht="15.75" x14ac:dyDescent="0.25">
      <c r="F4266" t="s">
        <v>249</v>
      </c>
      <c r="G4266" s="29" t="s">
        <v>2154</v>
      </c>
      <c r="H4266" s="29" t="s">
        <v>1992</v>
      </c>
      <c r="I4266" s="31"/>
      <c r="J4266" s="28"/>
    </row>
    <row r="4267" spans="6:10" ht="15.75" x14ac:dyDescent="0.25">
      <c r="F4267" t="s">
        <v>249</v>
      </c>
      <c r="G4267" s="29" t="s">
        <v>2154</v>
      </c>
      <c r="H4267" s="29" t="s">
        <v>1997</v>
      </c>
      <c r="I4267" s="31"/>
      <c r="J4267" s="28"/>
    </row>
    <row r="4268" spans="6:10" ht="15.75" x14ac:dyDescent="0.25">
      <c r="F4268" t="s">
        <v>249</v>
      </c>
      <c r="G4268" s="29" t="s">
        <v>2154</v>
      </c>
      <c r="H4268" s="29" t="s">
        <v>2000</v>
      </c>
      <c r="I4268" s="31"/>
      <c r="J4268" s="28"/>
    </row>
    <row r="4269" spans="6:10" ht="15.75" x14ac:dyDescent="0.25">
      <c r="F4269" t="s">
        <v>249</v>
      </c>
      <c r="G4269" s="29" t="s">
        <v>2154</v>
      </c>
      <c r="H4269" s="29" t="s">
        <v>2002</v>
      </c>
      <c r="I4269" s="31"/>
      <c r="J4269" s="28"/>
    </row>
    <row r="4270" spans="6:10" ht="15.75" x14ac:dyDescent="0.25">
      <c r="F4270" t="s">
        <v>249</v>
      </c>
      <c r="G4270" s="29" t="s">
        <v>2154</v>
      </c>
      <c r="H4270" s="29" t="s">
        <v>2004</v>
      </c>
      <c r="I4270" s="31"/>
      <c r="J4270" s="28"/>
    </row>
    <row r="4271" spans="6:10" ht="15.75" x14ac:dyDescent="0.25">
      <c r="F4271" t="s">
        <v>249</v>
      </c>
      <c r="G4271" s="29" t="s">
        <v>2154</v>
      </c>
      <c r="H4271" s="29" t="s">
        <v>2006</v>
      </c>
      <c r="I4271" s="31"/>
      <c r="J4271" s="28"/>
    </row>
    <row r="4272" spans="6:10" ht="15.75" x14ac:dyDescent="0.25">
      <c r="F4272" t="s">
        <v>249</v>
      </c>
      <c r="G4272" s="29" t="s">
        <v>2154</v>
      </c>
      <c r="H4272" s="29" t="s">
        <v>2133</v>
      </c>
      <c r="I4272" s="31"/>
      <c r="J4272" s="28"/>
    </row>
    <row r="4273" spans="6:10" ht="15.75" x14ac:dyDescent="0.25">
      <c r="F4273" t="s">
        <v>249</v>
      </c>
      <c r="G4273" s="29" t="s">
        <v>2154</v>
      </c>
      <c r="H4273" s="29" t="s">
        <v>2137</v>
      </c>
      <c r="I4273" s="31"/>
      <c r="J4273" s="28"/>
    </row>
    <row r="4274" spans="6:10" ht="15.75" x14ac:dyDescent="0.25">
      <c r="F4274" t="s">
        <v>249</v>
      </c>
      <c r="G4274" s="29" t="s">
        <v>2154</v>
      </c>
      <c r="H4274" s="29" t="s">
        <v>2015</v>
      </c>
      <c r="I4274" s="31"/>
      <c r="J4274" s="28"/>
    </row>
    <row r="4275" spans="6:10" ht="15.75" x14ac:dyDescent="0.25">
      <c r="F4275" t="s">
        <v>249</v>
      </c>
      <c r="G4275" s="29" t="s">
        <v>2154</v>
      </c>
      <c r="H4275" s="29" t="s">
        <v>2017</v>
      </c>
      <c r="I4275" s="31"/>
      <c r="J4275" s="28"/>
    </row>
    <row r="4276" spans="6:10" ht="15.75" x14ac:dyDescent="0.25">
      <c r="F4276" t="s">
        <v>249</v>
      </c>
      <c r="G4276" s="29" t="s">
        <v>2154</v>
      </c>
      <c r="H4276" s="29" t="s">
        <v>2019</v>
      </c>
      <c r="I4276" s="31"/>
      <c r="J4276" s="28"/>
    </row>
    <row r="4277" spans="6:10" ht="15.75" x14ac:dyDescent="0.25">
      <c r="F4277" t="s">
        <v>249</v>
      </c>
      <c r="G4277" s="29" t="s">
        <v>2154</v>
      </c>
      <c r="H4277" s="29" t="s">
        <v>2021</v>
      </c>
      <c r="I4277" s="31"/>
      <c r="J4277" s="28"/>
    </row>
    <row r="4278" spans="6:10" ht="15.75" x14ac:dyDescent="0.25">
      <c r="F4278" t="s">
        <v>249</v>
      </c>
      <c r="G4278" s="29" t="s">
        <v>2154</v>
      </c>
      <c r="H4278" s="29" t="s">
        <v>2030</v>
      </c>
      <c r="I4278" s="31"/>
      <c r="J4278" s="28"/>
    </row>
    <row r="4279" spans="6:10" ht="15.75" x14ac:dyDescent="0.25">
      <c r="F4279" t="s">
        <v>249</v>
      </c>
      <c r="G4279" s="29" t="s">
        <v>2154</v>
      </c>
      <c r="H4279" s="29" t="s">
        <v>2032</v>
      </c>
      <c r="I4279" s="31"/>
      <c r="J4279" s="28"/>
    </row>
    <row r="4280" spans="6:10" ht="15.75" x14ac:dyDescent="0.25">
      <c r="F4280" t="s">
        <v>249</v>
      </c>
      <c r="G4280" s="29" t="s">
        <v>2154</v>
      </c>
      <c r="H4280" s="29" t="s">
        <v>2034</v>
      </c>
      <c r="I4280" s="31"/>
      <c r="J4280" s="28"/>
    </row>
    <row r="4281" spans="6:10" ht="15.75" x14ac:dyDescent="0.25">
      <c r="F4281" t="s">
        <v>249</v>
      </c>
      <c r="G4281" s="29" t="s">
        <v>2154</v>
      </c>
      <c r="H4281" s="29" t="s">
        <v>2036</v>
      </c>
      <c r="I4281" s="31"/>
      <c r="J4281" s="28"/>
    </row>
    <row r="4282" spans="6:10" ht="15.75" x14ac:dyDescent="0.25">
      <c r="F4282" t="s">
        <v>249</v>
      </c>
      <c r="G4282" s="29" t="s">
        <v>2154</v>
      </c>
      <c r="H4282" s="29" t="s">
        <v>2038</v>
      </c>
      <c r="I4282" s="31"/>
      <c r="J4282" s="28"/>
    </row>
    <row r="4283" spans="6:10" ht="15.75" x14ac:dyDescent="0.25">
      <c r="F4283" t="s">
        <v>249</v>
      </c>
      <c r="G4283" s="29" t="s">
        <v>2154</v>
      </c>
      <c r="H4283" s="29" t="s">
        <v>2040</v>
      </c>
      <c r="I4283" s="31"/>
      <c r="J4283" s="28"/>
    </row>
    <row r="4284" spans="6:10" ht="15.75" x14ac:dyDescent="0.25">
      <c r="F4284" t="s">
        <v>249</v>
      </c>
      <c r="G4284" s="29" t="s">
        <v>2154</v>
      </c>
      <c r="H4284" s="29" t="s">
        <v>2043</v>
      </c>
      <c r="I4284" s="31"/>
      <c r="J4284" s="28"/>
    </row>
    <row r="4285" spans="6:10" ht="15.75" x14ac:dyDescent="0.25">
      <c r="F4285" t="s">
        <v>249</v>
      </c>
      <c r="G4285" s="29" t="s">
        <v>2154</v>
      </c>
      <c r="H4285" s="29" t="s">
        <v>2059</v>
      </c>
      <c r="I4285" s="31"/>
      <c r="J4285" s="28"/>
    </row>
    <row r="4286" spans="6:10" ht="15.75" x14ac:dyDescent="0.25">
      <c r="F4286" t="s">
        <v>249</v>
      </c>
      <c r="G4286" s="29" t="s">
        <v>2154</v>
      </c>
      <c r="H4286" s="29" t="s">
        <v>2061</v>
      </c>
      <c r="I4286" s="31"/>
      <c r="J4286" s="28"/>
    </row>
    <row r="4287" spans="6:10" ht="15.75" x14ac:dyDescent="0.25">
      <c r="F4287" t="s">
        <v>249</v>
      </c>
      <c r="G4287" s="29" t="s">
        <v>2154</v>
      </c>
      <c r="H4287" s="29" t="s">
        <v>2063</v>
      </c>
      <c r="I4287" s="31"/>
      <c r="J4287" s="28"/>
    </row>
    <row r="4288" spans="6:10" ht="15.75" x14ac:dyDescent="0.25">
      <c r="F4288" t="s">
        <v>249</v>
      </c>
      <c r="G4288" s="29" t="s">
        <v>2154</v>
      </c>
      <c r="H4288" s="29" t="s">
        <v>2067</v>
      </c>
      <c r="I4288" s="31"/>
      <c r="J4288" s="28"/>
    </row>
    <row r="4289" spans="6:10" ht="15.75" x14ac:dyDescent="0.25">
      <c r="F4289" t="s">
        <v>249</v>
      </c>
      <c r="G4289" s="29" t="s">
        <v>2154</v>
      </c>
      <c r="H4289" s="29" t="s">
        <v>2069</v>
      </c>
      <c r="I4289" s="31"/>
      <c r="J4289" s="28"/>
    </row>
    <row r="4290" spans="6:10" ht="15.75" x14ac:dyDescent="0.25">
      <c r="F4290" t="s">
        <v>249</v>
      </c>
      <c r="G4290" s="29" t="s">
        <v>2154</v>
      </c>
      <c r="H4290" s="29" t="s">
        <v>2071</v>
      </c>
      <c r="I4290" s="31"/>
      <c r="J4290" s="28"/>
    </row>
    <row r="4291" spans="6:10" ht="15.75" x14ac:dyDescent="0.25">
      <c r="F4291" t="s">
        <v>249</v>
      </c>
      <c r="G4291" s="29" t="s">
        <v>2154</v>
      </c>
      <c r="H4291" s="29" t="s">
        <v>2073</v>
      </c>
      <c r="I4291" s="31"/>
      <c r="J4291" s="28"/>
    </row>
    <row r="4292" spans="6:10" ht="15.75" x14ac:dyDescent="0.25">
      <c r="F4292" t="s">
        <v>249</v>
      </c>
      <c r="G4292" s="29" t="s">
        <v>2154</v>
      </c>
      <c r="H4292" s="29" t="s">
        <v>2075</v>
      </c>
      <c r="I4292" s="31"/>
      <c r="J4292" s="28"/>
    </row>
    <row r="4293" spans="6:10" ht="15.75" x14ac:dyDescent="0.25">
      <c r="F4293" t="s">
        <v>249</v>
      </c>
      <c r="G4293" s="29" t="s">
        <v>2154</v>
      </c>
      <c r="H4293" s="29" t="s">
        <v>2077</v>
      </c>
      <c r="I4293" s="31"/>
      <c r="J4293" s="28"/>
    </row>
    <row r="4294" spans="6:10" ht="15.75" x14ac:dyDescent="0.25">
      <c r="F4294" t="s">
        <v>249</v>
      </c>
      <c r="G4294" s="29" t="s">
        <v>2154</v>
      </c>
      <c r="H4294" s="29" t="s">
        <v>2079</v>
      </c>
      <c r="I4294" s="31"/>
      <c r="J4294" s="28"/>
    </row>
    <row r="4295" spans="6:10" ht="15.75" x14ac:dyDescent="0.25">
      <c r="F4295" t="s">
        <v>249</v>
      </c>
      <c r="G4295" s="29" t="s">
        <v>2154</v>
      </c>
      <c r="H4295" s="29" t="s">
        <v>2082</v>
      </c>
      <c r="I4295" s="31"/>
      <c r="J4295" s="28"/>
    </row>
    <row r="4296" spans="6:10" ht="15.75" x14ac:dyDescent="0.25">
      <c r="F4296" t="s">
        <v>249</v>
      </c>
      <c r="G4296" s="29" t="s">
        <v>2154</v>
      </c>
      <c r="H4296" s="29" t="s">
        <v>2084</v>
      </c>
      <c r="I4296" s="31"/>
      <c r="J4296" s="28"/>
    </row>
    <row r="4297" spans="6:10" ht="15.75" x14ac:dyDescent="0.25">
      <c r="F4297" t="s">
        <v>249</v>
      </c>
      <c r="G4297" s="29" t="s">
        <v>2154</v>
      </c>
      <c r="H4297" s="29" t="s">
        <v>2089</v>
      </c>
      <c r="I4297" s="31"/>
      <c r="J4297" s="28"/>
    </row>
    <row r="4298" spans="6:10" ht="15.75" x14ac:dyDescent="0.25">
      <c r="F4298" t="s">
        <v>249</v>
      </c>
      <c r="G4298" s="29" t="s">
        <v>2154</v>
      </c>
      <c r="H4298" s="29" t="s">
        <v>2119</v>
      </c>
      <c r="I4298" s="31"/>
      <c r="J4298" s="28"/>
    </row>
    <row r="4299" spans="6:10" ht="15.75" x14ac:dyDescent="0.25">
      <c r="F4299" t="s">
        <v>249</v>
      </c>
      <c r="G4299" s="29" t="s">
        <v>2154</v>
      </c>
      <c r="H4299" s="29" t="s">
        <v>2122</v>
      </c>
      <c r="I4299" s="31"/>
      <c r="J4299" s="28"/>
    </row>
    <row r="4300" spans="6:10" ht="15.75" x14ac:dyDescent="0.25">
      <c r="F4300" t="s">
        <v>249</v>
      </c>
      <c r="G4300" s="29" t="s">
        <v>2154</v>
      </c>
      <c r="H4300" s="29" t="s">
        <v>2124</v>
      </c>
      <c r="I4300" s="31"/>
      <c r="J4300" s="28"/>
    </row>
    <row r="4301" spans="6:10" ht="15.75" x14ac:dyDescent="0.25">
      <c r="F4301" t="s">
        <v>249</v>
      </c>
      <c r="G4301" s="29" t="s">
        <v>2154</v>
      </c>
      <c r="H4301" s="29" t="s">
        <v>2129</v>
      </c>
      <c r="I4301" s="31"/>
      <c r="J4301" s="28"/>
    </row>
    <row r="4302" spans="6:10" ht="15.75" x14ac:dyDescent="0.25">
      <c r="F4302" t="s">
        <v>249</v>
      </c>
      <c r="G4302" s="29" t="s">
        <v>2154</v>
      </c>
      <c r="H4302" s="29" t="s">
        <v>2135</v>
      </c>
      <c r="I4302" s="31"/>
      <c r="J4302" s="28"/>
    </row>
    <row r="4303" spans="6:10" ht="15.75" x14ac:dyDescent="0.25">
      <c r="F4303" t="s">
        <v>249</v>
      </c>
      <c r="G4303" s="29" t="s">
        <v>2154</v>
      </c>
      <c r="H4303" s="29" t="s">
        <v>2140</v>
      </c>
      <c r="I4303" s="31"/>
      <c r="J4303" s="28"/>
    </row>
    <row r="4304" spans="6:10" ht="15.75" x14ac:dyDescent="0.25">
      <c r="F4304" t="s">
        <v>249</v>
      </c>
      <c r="G4304" s="29" t="s">
        <v>2155</v>
      </c>
      <c r="H4304" s="29" t="s">
        <v>43</v>
      </c>
      <c r="I4304" s="31"/>
      <c r="J4304" s="28"/>
    </row>
    <row r="4305" spans="6:10" ht="15.75" x14ac:dyDescent="0.25">
      <c r="F4305" t="s">
        <v>249</v>
      </c>
      <c r="G4305" s="29" t="s">
        <v>2155</v>
      </c>
      <c r="H4305" s="29" t="s">
        <v>1953</v>
      </c>
      <c r="I4305" s="31"/>
      <c r="J4305" s="28"/>
    </row>
    <row r="4306" spans="6:10" ht="15.75" x14ac:dyDescent="0.25">
      <c r="F4306" t="s">
        <v>249</v>
      </c>
      <c r="G4306" s="29" t="s">
        <v>2155</v>
      </c>
      <c r="H4306" s="29" t="s">
        <v>1726</v>
      </c>
      <c r="I4306" s="31"/>
      <c r="J4306" s="28"/>
    </row>
    <row r="4307" spans="6:10" ht="15.75" x14ac:dyDescent="0.25">
      <c r="F4307" t="s">
        <v>249</v>
      </c>
      <c r="G4307" s="29" t="s">
        <v>2155</v>
      </c>
      <c r="H4307" s="29" t="s">
        <v>1723</v>
      </c>
      <c r="I4307" s="31"/>
      <c r="J4307" s="28"/>
    </row>
    <row r="4308" spans="6:10" ht="15.75" x14ac:dyDescent="0.25">
      <c r="F4308" t="s">
        <v>249</v>
      </c>
      <c r="G4308" s="29" t="s">
        <v>2155</v>
      </c>
      <c r="H4308" s="29" t="s">
        <v>2087</v>
      </c>
      <c r="I4308" s="31"/>
      <c r="J4308" s="28"/>
    </row>
    <row r="4309" spans="6:10" ht="15.75" x14ac:dyDescent="0.25">
      <c r="F4309" t="s">
        <v>249</v>
      </c>
      <c r="G4309" s="29" t="s">
        <v>2155</v>
      </c>
      <c r="H4309" s="29" t="s">
        <v>1830</v>
      </c>
      <c r="I4309" s="31"/>
      <c r="J4309" s="28"/>
    </row>
    <row r="4310" spans="6:10" ht="15.75" x14ac:dyDescent="0.25">
      <c r="F4310" t="s">
        <v>249</v>
      </c>
      <c r="G4310" s="29" t="s">
        <v>2155</v>
      </c>
      <c r="H4310" s="29" t="s">
        <v>1754</v>
      </c>
      <c r="I4310" s="31"/>
      <c r="J4310" s="28"/>
    </row>
    <row r="4311" spans="6:10" ht="15.75" x14ac:dyDescent="0.25">
      <c r="F4311" t="s">
        <v>249</v>
      </c>
      <c r="G4311" s="29" t="s">
        <v>2155</v>
      </c>
      <c r="H4311" s="29" t="s">
        <v>1901</v>
      </c>
      <c r="I4311" s="31"/>
      <c r="J4311" s="28"/>
    </row>
    <row r="4312" spans="6:10" ht="15.75" x14ac:dyDescent="0.25">
      <c r="F4312" t="s">
        <v>249</v>
      </c>
      <c r="G4312" s="29" t="s">
        <v>2155</v>
      </c>
      <c r="H4312" s="29" t="s">
        <v>2085</v>
      </c>
      <c r="I4312" s="31"/>
      <c r="J4312" s="28"/>
    </row>
    <row r="4313" spans="6:10" ht="15.75" x14ac:dyDescent="0.25">
      <c r="F4313" t="s">
        <v>249</v>
      </c>
      <c r="G4313" s="29" t="s">
        <v>2155</v>
      </c>
      <c r="H4313" s="29" t="s">
        <v>1951</v>
      </c>
      <c r="I4313" s="31"/>
      <c r="J4313" s="28"/>
    </row>
    <row r="4314" spans="6:10" ht="15.75" x14ac:dyDescent="0.25">
      <c r="F4314" t="s">
        <v>249</v>
      </c>
      <c r="G4314" s="29" t="s">
        <v>2155</v>
      </c>
      <c r="H4314" s="29" t="s">
        <v>2056</v>
      </c>
      <c r="I4314" s="31"/>
      <c r="J4314" s="28"/>
    </row>
    <row r="4315" spans="6:10" ht="15.75" x14ac:dyDescent="0.25">
      <c r="F4315" t="s">
        <v>249</v>
      </c>
      <c r="G4315" s="29" t="s">
        <v>2155</v>
      </c>
      <c r="H4315" s="29" t="s">
        <v>2131</v>
      </c>
      <c r="I4315" s="31"/>
      <c r="J4315" s="28"/>
    </row>
    <row r="4316" spans="6:10" ht="15.75" x14ac:dyDescent="0.25">
      <c r="F4316" t="s">
        <v>249</v>
      </c>
      <c r="G4316" s="29" t="s">
        <v>2155</v>
      </c>
      <c r="H4316" s="29" t="s">
        <v>2065</v>
      </c>
      <c r="I4316" s="31"/>
      <c r="J4316" s="28"/>
    </row>
    <row r="4317" spans="6:10" ht="15.75" x14ac:dyDescent="0.25">
      <c r="F4317" t="s">
        <v>249</v>
      </c>
      <c r="G4317" s="29" t="s">
        <v>2155</v>
      </c>
      <c r="H4317" s="29" t="s">
        <v>2090</v>
      </c>
      <c r="I4317" s="31"/>
      <c r="J4317" s="28"/>
    </row>
    <row r="4318" spans="6:10" ht="15.75" x14ac:dyDescent="0.25">
      <c r="F4318" t="s">
        <v>249</v>
      </c>
      <c r="G4318" s="29" t="s">
        <v>2155</v>
      </c>
      <c r="H4318" s="29" t="s">
        <v>1960</v>
      </c>
      <c r="I4318" s="31"/>
      <c r="J4318" s="28"/>
    </row>
    <row r="4319" spans="6:10" ht="15.75" x14ac:dyDescent="0.25">
      <c r="F4319" t="s">
        <v>249</v>
      </c>
      <c r="G4319" s="29" t="s">
        <v>2155</v>
      </c>
      <c r="H4319" s="29" t="s">
        <v>2028</v>
      </c>
      <c r="I4319" s="31"/>
      <c r="J4319" s="28"/>
    </row>
    <row r="4320" spans="6:10" ht="15.75" x14ac:dyDescent="0.25">
      <c r="F4320" t="s">
        <v>249</v>
      </c>
      <c r="G4320" s="29" t="s">
        <v>2155</v>
      </c>
      <c r="H4320" s="29" t="s">
        <v>1963</v>
      </c>
      <c r="I4320" s="31"/>
      <c r="J4320" s="28"/>
    </row>
    <row r="4321" spans="6:10" ht="15.75" x14ac:dyDescent="0.25">
      <c r="F4321" t="s">
        <v>249</v>
      </c>
      <c r="G4321" s="29" t="s">
        <v>2155</v>
      </c>
      <c r="H4321" s="29" t="s">
        <v>1965</v>
      </c>
      <c r="I4321" s="31"/>
      <c r="J4321" s="28"/>
    </row>
    <row r="4322" spans="6:10" ht="15.75" x14ac:dyDescent="0.25">
      <c r="F4322" t="s">
        <v>249</v>
      </c>
      <c r="G4322" s="29" t="s">
        <v>2155</v>
      </c>
      <c r="H4322" s="29" t="s">
        <v>1971</v>
      </c>
      <c r="I4322" s="31"/>
      <c r="J4322" s="28"/>
    </row>
    <row r="4323" spans="6:10" ht="15.75" x14ac:dyDescent="0.25">
      <c r="F4323" t="s">
        <v>249</v>
      </c>
      <c r="G4323" s="29" t="s">
        <v>2155</v>
      </c>
      <c r="H4323" s="29" t="s">
        <v>1975</v>
      </c>
      <c r="I4323" s="31"/>
      <c r="J4323" s="28"/>
    </row>
    <row r="4324" spans="6:10" ht="15.75" x14ac:dyDescent="0.25">
      <c r="F4324" t="s">
        <v>249</v>
      </c>
      <c r="G4324" s="29" t="s">
        <v>2155</v>
      </c>
      <c r="H4324" s="29" t="s">
        <v>2113</v>
      </c>
      <c r="I4324" s="31"/>
      <c r="J4324" s="28"/>
    </row>
    <row r="4325" spans="6:10" ht="15.75" x14ac:dyDescent="0.25">
      <c r="F4325" t="s">
        <v>249</v>
      </c>
      <c r="G4325" s="29" t="s">
        <v>2155</v>
      </c>
      <c r="H4325" s="29" t="s">
        <v>1980</v>
      </c>
      <c r="I4325" s="31"/>
      <c r="J4325" s="28"/>
    </row>
    <row r="4326" spans="6:10" ht="15.75" x14ac:dyDescent="0.25">
      <c r="F4326" t="s">
        <v>249</v>
      </c>
      <c r="G4326" s="29" t="s">
        <v>2155</v>
      </c>
      <c r="H4326" s="29" t="s">
        <v>1982</v>
      </c>
      <c r="I4326" s="31"/>
      <c r="J4326" s="28"/>
    </row>
    <row r="4327" spans="6:10" ht="15.75" x14ac:dyDescent="0.25">
      <c r="F4327" t="s">
        <v>249</v>
      </c>
      <c r="G4327" s="29" t="s">
        <v>2155</v>
      </c>
      <c r="H4327" s="29" t="s">
        <v>1987</v>
      </c>
      <c r="I4327" s="31"/>
      <c r="J4327" s="28"/>
    </row>
    <row r="4328" spans="6:10" ht="15.75" x14ac:dyDescent="0.25">
      <c r="F4328" t="s">
        <v>249</v>
      </c>
      <c r="G4328" s="29" t="s">
        <v>2155</v>
      </c>
      <c r="H4328" s="29" t="s">
        <v>1990</v>
      </c>
      <c r="I4328" s="31"/>
      <c r="J4328" s="28"/>
    </row>
    <row r="4329" spans="6:10" ht="15.75" x14ac:dyDescent="0.25">
      <c r="F4329" t="s">
        <v>249</v>
      </c>
      <c r="G4329" s="29" t="s">
        <v>2155</v>
      </c>
      <c r="H4329" s="29" t="s">
        <v>2115</v>
      </c>
      <c r="I4329" s="31"/>
      <c r="J4329" s="28"/>
    </row>
    <row r="4330" spans="6:10" ht="15.75" x14ac:dyDescent="0.25">
      <c r="F4330" t="s">
        <v>249</v>
      </c>
      <c r="G4330" s="29" t="s">
        <v>2155</v>
      </c>
      <c r="H4330" s="29" t="s">
        <v>1992</v>
      </c>
      <c r="I4330" s="31"/>
      <c r="J4330" s="28"/>
    </row>
    <row r="4331" spans="6:10" ht="15.75" x14ac:dyDescent="0.25">
      <c r="F4331" t="s">
        <v>249</v>
      </c>
      <c r="G4331" s="29" t="s">
        <v>2155</v>
      </c>
      <c r="H4331" s="29" t="s">
        <v>1997</v>
      </c>
      <c r="I4331" s="31"/>
      <c r="J4331" s="28"/>
    </row>
    <row r="4332" spans="6:10" ht="15.75" x14ac:dyDescent="0.25">
      <c r="F4332" t="s">
        <v>249</v>
      </c>
      <c r="G4332" s="29" t="s">
        <v>2155</v>
      </c>
      <c r="H4332" s="29" t="s">
        <v>2000</v>
      </c>
      <c r="I4332" s="31"/>
      <c r="J4332" s="28"/>
    </row>
    <row r="4333" spans="6:10" ht="15.75" x14ac:dyDescent="0.25">
      <c r="F4333" t="s">
        <v>249</v>
      </c>
      <c r="G4333" s="29" t="s">
        <v>2155</v>
      </c>
      <c r="H4333" s="29" t="s">
        <v>2002</v>
      </c>
      <c r="I4333" s="31"/>
      <c r="J4333" s="28"/>
    </row>
    <row r="4334" spans="6:10" ht="15.75" x14ac:dyDescent="0.25">
      <c r="F4334" t="s">
        <v>249</v>
      </c>
      <c r="G4334" s="29" t="s">
        <v>2155</v>
      </c>
      <c r="H4334" s="29" t="s">
        <v>2004</v>
      </c>
      <c r="I4334" s="31"/>
      <c r="J4334" s="28"/>
    </row>
    <row r="4335" spans="6:10" ht="15.75" x14ac:dyDescent="0.25">
      <c r="F4335" t="s">
        <v>249</v>
      </c>
      <c r="G4335" s="29" t="s">
        <v>2155</v>
      </c>
      <c r="H4335" s="29" t="s">
        <v>2006</v>
      </c>
      <c r="I4335" s="31"/>
      <c r="J4335" s="28"/>
    </row>
    <row r="4336" spans="6:10" ht="15.75" x14ac:dyDescent="0.25">
      <c r="F4336" t="s">
        <v>249</v>
      </c>
      <c r="G4336" s="29" t="s">
        <v>2155</v>
      </c>
      <c r="H4336" s="29" t="s">
        <v>2133</v>
      </c>
      <c r="I4336" s="31"/>
      <c r="J4336" s="28"/>
    </row>
    <row r="4337" spans="6:10" ht="15.75" x14ac:dyDescent="0.25">
      <c r="F4337" t="s">
        <v>249</v>
      </c>
      <c r="G4337" s="29" t="s">
        <v>2155</v>
      </c>
      <c r="H4337" s="29" t="s">
        <v>2137</v>
      </c>
      <c r="I4337" s="31"/>
      <c r="J4337" s="28"/>
    </row>
    <row r="4338" spans="6:10" ht="15.75" x14ac:dyDescent="0.25">
      <c r="F4338" t="s">
        <v>249</v>
      </c>
      <c r="G4338" s="29" t="s">
        <v>2155</v>
      </c>
      <c r="H4338" s="29" t="s">
        <v>2015</v>
      </c>
      <c r="I4338" s="31"/>
      <c r="J4338" s="28"/>
    </row>
    <row r="4339" spans="6:10" ht="15.75" x14ac:dyDescent="0.25">
      <c r="F4339" t="s">
        <v>249</v>
      </c>
      <c r="G4339" s="29" t="s">
        <v>2155</v>
      </c>
      <c r="H4339" s="29" t="s">
        <v>2017</v>
      </c>
      <c r="I4339" s="31"/>
      <c r="J4339" s="28"/>
    </row>
    <row r="4340" spans="6:10" ht="15.75" x14ac:dyDescent="0.25">
      <c r="F4340" t="s">
        <v>249</v>
      </c>
      <c r="G4340" s="29" t="s">
        <v>2155</v>
      </c>
      <c r="H4340" s="29" t="s">
        <v>2019</v>
      </c>
      <c r="I4340" s="31"/>
      <c r="J4340" s="28"/>
    </row>
    <row r="4341" spans="6:10" ht="15.75" x14ac:dyDescent="0.25">
      <c r="F4341" t="s">
        <v>249</v>
      </c>
      <c r="G4341" s="29" t="s">
        <v>2155</v>
      </c>
      <c r="H4341" s="29" t="s">
        <v>2021</v>
      </c>
      <c r="I4341" s="31"/>
      <c r="J4341" s="28"/>
    </row>
    <row r="4342" spans="6:10" ht="15.75" x14ac:dyDescent="0.25">
      <c r="F4342" t="s">
        <v>249</v>
      </c>
      <c r="G4342" s="29" t="s">
        <v>2155</v>
      </c>
      <c r="H4342" s="29" t="s">
        <v>2030</v>
      </c>
      <c r="I4342" s="31"/>
      <c r="J4342" s="28"/>
    </row>
    <row r="4343" spans="6:10" ht="15.75" x14ac:dyDescent="0.25">
      <c r="F4343" t="s">
        <v>249</v>
      </c>
      <c r="G4343" s="29" t="s">
        <v>2155</v>
      </c>
      <c r="H4343" s="29" t="s">
        <v>2032</v>
      </c>
      <c r="I4343" s="31"/>
      <c r="J4343" s="28"/>
    </row>
    <row r="4344" spans="6:10" ht="15.75" x14ac:dyDescent="0.25">
      <c r="F4344" t="s">
        <v>249</v>
      </c>
      <c r="G4344" s="29" t="s">
        <v>2155</v>
      </c>
      <c r="H4344" s="29" t="s">
        <v>2034</v>
      </c>
      <c r="I4344" s="31"/>
      <c r="J4344" s="28"/>
    </row>
    <row r="4345" spans="6:10" ht="15.75" x14ac:dyDescent="0.25">
      <c r="F4345" t="s">
        <v>249</v>
      </c>
      <c r="G4345" s="29" t="s">
        <v>2155</v>
      </c>
      <c r="H4345" s="29" t="s">
        <v>2036</v>
      </c>
      <c r="I4345" s="31"/>
      <c r="J4345" s="28"/>
    </row>
    <row r="4346" spans="6:10" ht="15.75" x14ac:dyDescent="0.25">
      <c r="F4346" t="s">
        <v>249</v>
      </c>
      <c r="G4346" s="29" t="s">
        <v>2155</v>
      </c>
      <c r="H4346" s="29" t="s">
        <v>2038</v>
      </c>
      <c r="I4346" s="31"/>
      <c r="J4346" s="28"/>
    </row>
    <row r="4347" spans="6:10" ht="15.75" x14ac:dyDescent="0.25">
      <c r="F4347" t="s">
        <v>249</v>
      </c>
      <c r="G4347" s="29" t="s">
        <v>2155</v>
      </c>
      <c r="H4347" s="29" t="s">
        <v>2040</v>
      </c>
      <c r="I4347" s="31"/>
      <c r="J4347" s="28"/>
    </row>
    <row r="4348" spans="6:10" ht="15.75" x14ac:dyDescent="0.25">
      <c r="F4348" t="s">
        <v>249</v>
      </c>
      <c r="G4348" s="29" t="s">
        <v>2155</v>
      </c>
      <c r="H4348" s="29" t="s">
        <v>2043</v>
      </c>
      <c r="I4348" s="31"/>
      <c r="J4348" s="28"/>
    </row>
    <row r="4349" spans="6:10" ht="15.75" x14ac:dyDescent="0.25">
      <c r="F4349" t="s">
        <v>249</v>
      </c>
      <c r="G4349" s="29" t="s">
        <v>2155</v>
      </c>
      <c r="H4349" s="29" t="s">
        <v>2059</v>
      </c>
      <c r="I4349" s="31"/>
      <c r="J4349" s="28"/>
    </row>
    <row r="4350" spans="6:10" ht="15.75" x14ac:dyDescent="0.25">
      <c r="F4350" t="s">
        <v>249</v>
      </c>
      <c r="G4350" s="29" t="s">
        <v>2155</v>
      </c>
      <c r="H4350" s="29" t="s">
        <v>2061</v>
      </c>
      <c r="I4350" s="31"/>
      <c r="J4350" s="28"/>
    </row>
    <row r="4351" spans="6:10" ht="15.75" x14ac:dyDescent="0.25">
      <c r="F4351" t="s">
        <v>249</v>
      </c>
      <c r="G4351" s="29" t="s">
        <v>2155</v>
      </c>
      <c r="H4351" s="29" t="s">
        <v>2063</v>
      </c>
      <c r="I4351" s="31"/>
      <c r="J4351" s="28"/>
    </row>
    <row r="4352" spans="6:10" ht="15.75" x14ac:dyDescent="0.25">
      <c r="F4352" t="s">
        <v>249</v>
      </c>
      <c r="G4352" s="29" t="s">
        <v>2155</v>
      </c>
      <c r="H4352" s="29" t="s">
        <v>2067</v>
      </c>
      <c r="I4352" s="31"/>
      <c r="J4352" s="28"/>
    </row>
    <row r="4353" spans="6:10" ht="15.75" x14ac:dyDescent="0.25">
      <c r="F4353" t="s">
        <v>249</v>
      </c>
      <c r="G4353" s="29" t="s">
        <v>2155</v>
      </c>
      <c r="H4353" s="29" t="s">
        <v>2069</v>
      </c>
      <c r="I4353" s="31"/>
      <c r="J4353" s="28"/>
    </row>
    <row r="4354" spans="6:10" ht="15.75" x14ac:dyDescent="0.25">
      <c r="F4354" t="s">
        <v>249</v>
      </c>
      <c r="G4354" s="29" t="s">
        <v>2155</v>
      </c>
      <c r="H4354" s="29" t="s">
        <v>2071</v>
      </c>
      <c r="I4354" s="31"/>
      <c r="J4354" s="28"/>
    </row>
    <row r="4355" spans="6:10" ht="15.75" x14ac:dyDescent="0.25">
      <c r="F4355" t="s">
        <v>249</v>
      </c>
      <c r="G4355" s="29" t="s">
        <v>2155</v>
      </c>
      <c r="H4355" s="29" t="s">
        <v>2073</v>
      </c>
      <c r="I4355" s="31"/>
      <c r="J4355" s="28"/>
    </row>
    <row r="4356" spans="6:10" ht="15.75" x14ac:dyDescent="0.25">
      <c r="F4356" t="s">
        <v>249</v>
      </c>
      <c r="G4356" s="29" t="s">
        <v>2155</v>
      </c>
      <c r="H4356" s="29" t="s">
        <v>2075</v>
      </c>
      <c r="I4356" s="31"/>
      <c r="J4356" s="28"/>
    </row>
    <row r="4357" spans="6:10" ht="15.75" x14ac:dyDescent="0.25">
      <c r="F4357" t="s">
        <v>249</v>
      </c>
      <c r="G4357" s="29" t="s">
        <v>2155</v>
      </c>
      <c r="H4357" s="29" t="s">
        <v>2077</v>
      </c>
      <c r="I4357" s="31"/>
      <c r="J4357" s="28"/>
    </row>
    <row r="4358" spans="6:10" ht="15.75" x14ac:dyDescent="0.25">
      <c r="F4358" t="s">
        <v>249</v>
      </c>
      <c r="G4358" s="29" t="s">
        <v>2155</v>
      </c>
      <c r="H4358" s="29" t="s">
        <v>2079</v>
      </c>
      <c r="I4358" s="31"/>
      <c r="J4358" s="28"/>
    </row>
    <row r="4359" spans="6:10" ht="15.75" x14ac:dyDescent="0.25">
      <c r="F4359" t="s">
        <v>249</v>
      </c>
      <c r="G4359" s="29" t="s">
        <v>2155</v>
      </c>
      <c r="H4359" s="29" t="s">
        <v>2082</v>
      </c>
      <c r="I4359" s="31"/>
      <c r="J4359" s="28"/>
    </row>
    <row r="4360" spans="6:10" ht="15.75" x14ac:dyDescent="0.25">
      <c r="F4360" t="s">
        <v>249</v>
      </c>
      <c r="G4360" s="29" t="s">
        <v>2155</v>
      </c>
      <c r="H4360" s="29" t="s">
        <v>2084</v>
      </c>
      <c r="I4360" s="31"/>
      <c r="J4360" s="28"/>
    </row>
    <row r="4361" spans="6:10" ht="15.75" x14ac:dyDescent="0.25">
      <c r="F4361" t="s">
        <v>249</v>
      </c>
      <c r="G4361" s="29" t="s">
        <v>2155</v>
      </c>
      <c r="H4361" s="29" t="s">
        <v>2089</v>
      </c>
      <c r="I4361" s="31"/>
      <c r="J4361" s="28"/>
    </row>
    <row r="4362" spans="6:10" ht="15.75" x14ac:dyDescent="0.25">
      <c r="F4362" t="s">
        <v>249</v>
      </c>
      <c r="G4362" s="29" t="s">
        <v>2155</v>
      </c>
      <c r="H4362" s="29" t="s">
        <v>2119</v>
      </c>
      <c r="I4362" s="31"/>
      <c r="J4362" s="28"/>
    </row>
    <row r="4363" spans="6:10" ht="15.75" x14ac:dyDescent="0.25">
      <c r="F4363" t="s">
        <v>249</v>
      </c>
      <c r="G4363" s="29" t="s">
        <v>2155</v>
      </c>
      <c r="H4363" s="29" t="s">
        <v>2122</v>
      </c>
      <c r="I4363" s="31"/>
      <c r="J4363" s="28"/>
    </row>
    <row r="4364" spans="6:10" ht="15.75" x14ac:dyDescent="0.25">
      <c r="F4364" t="s">
        <v>249</v>
      </c>
      <c r="G4364" s="29" t="s">
        <v>2155</v>
      </c>
      <c r="H4364" s="29" t="s">
        <v>2124</v>
      </c>
      <c r="I4364" s="31"/>
      <c r="J4364" s="28"/>
    </row>
    <row r="4365" spans="6:10" ht="15.75" x14ac:dyDescent="0.25">
      <c r="F4365" t="s">
        <v>249</v>
      </c>
      <c r="G4365" s="29" t="s">
        <v>2155</v>
      </c>
      <c r="H4365" s="29" t="s">
        <v>2129</v>
      </c>
      <c r="I4365" s="31"/>
      <c r="J4365" s="28"/>
    </row>
    <row r="4366" spans="6:10" ht="15.75" x14ac:dyDescent="0.25">
      <c r="F4366" t="s">
        <v>249</v>
      </c>
      <c r="G4366" s="29" t="s">
        <v>2155</v>
      </c>
      <c r="H4366" s="29" t="s">
        <v>2135</v>
      </c>
      <c r="I4366" s="31"/>
      <c r="J4366" s="28"/>
    </row>
    <row r="4367" spans="6:10" ht="15.75" x14ac:dyDescent="0.25">
      <c r="F4367" t="s">
        <v>249</v>
      </c>
      <c r="G4367" s="29" t="s">
        <v>2155</v>
      </c>
      <c r="H4367" s="29" t="s">
        <v>2140</v>
      </c>
      <c r="I4367" s="31"/>
      <c r="J4367" s="28"/>
    </row>
    <row r="4368" spans="6:10" ht="15.75" x14ac:dyDescent="0.25">
      <c r="F4368" t="s">
        <v>249</v>
      </c>
      <c r="G4368" s="29" t="s">
        <v>2156</v>
      </c>
      <c r="H4368" s="29" t="s">
        <v>43</v>
      </c>
      <c r="I4368" s="31"/>
      <c r="J4368" s="28"/>
    </row>
    <row r="4369" spans="6:10" ht="15.75" x14ac:dyDescent="0.25">
      <c r="F4369" t="s">
        <v>249</v>
      </c>
      <c r="G4369" s="29" t="s">
        <v>2156</v>
      </c>
      <c r="H4369" s="29" t="s">
        <v>1953</v>
      </c>
      <c r="I4369" s="31"/>
      <c r="J4369" s="28"/>
    </row>
    <row r="4370" spans="6:10" ht="15.75" x14ac:dyDescent="0.25">
      <c r="F4370" t="s">
        <v>249</v>
      </c>
      <c r="G4370" s="29" t="s">
        <v>2156</v>
      </c>
      <c r="H4370" s="29" t="s">
        <v>1726</v>
      </c>
      <c r="I4370" s="31"/>
      <c r="J4370" s="28"/>
    </row>
    <row r="4371" spans="6:10" ht="15.75" x14ac:dyDescent="0.25">
      <c r="F4371" t="s">
        <v>249</v>
      </c>
      <c r="G4371" s="29" t="s">
        <v>2156</v>
      </c>
      <c r="H4371" s="29" t="s">
        <v>1723</v>
      </c>
      <c r="I4371" s="31"/>
      <c r="J4371" s="28"/>
    </row>
    <row r="4372" spans="6:10" ht="15.75" x14ac:dyDescent="0.25">
      <c r="F4372" t="s">
        <v>249</v>
      </c>
      <c r="G4372" s="29" t="s">
        <v>2156</v>
      </c>
      <c r="H4372" s="29" t="s">
        <v>2087</v>
      </c>
      <c r="I4372" s="31"/>
      <c r="J4372" s="28"/>
    </row>
    <row r="4373" spans="6:10" ht="15.75" x14ac:dyDescent="0.25">
      <c r="F4373" t="s">
        <v>249</v>
      </c>
      <c r="G4373" s="29" t="s">
        <v>2156</v>
      </c>
      <c r="H4373" s="29" t="s">
        <v>1830</v>
      </c>
      <c r="I4373" s="31"/>
      <c r="J4373" s="28"/>
    </row>
    <row r="4374" spans="6:10" ht="15.75" x14ac:dyDescent="0.25">
      <c r="F4374" t="s">
        <v>249</v>
      </c>
      <c r="G4374" s="29" t="s">
        <v>2156</v>
      </c>
      <c r="H4374" s="29" t="s">
        <v>1754</v>
      </c>
      <c r="I4374" s="31"/>
      <c r="J4374" s="28"/>
    </row>
    <row r="4375" spans="6:10" ht="15.75" x14ac:dyDescent="0.25">
      <c r="F4375" t="s">
        <v>249</v>
      </c>
      <c r="G4375" s="29" t="s">
        <v>2156</v>
      </c>
      <c r="H4375" s="29" t="s">
        <v>1901</v>
      </c>
      <c r="I4375" s="31"/>
      <c r="J4375" s="28"/>
    </row>
    <row r="4376" spans="6:10" ht="15.75" x14ac:dyDescent="0.25">
      <c r="F4376" t="s">
        <v>249</v>
      </c>
      <c r="G4376" s="29" t="s">
        <v>2156</v>
      </c>
      <c r="H4376" s="29" t="s">
        <v>2085</v>
      </c>
      <c r="I4376" s="31"/>
      <c r="J4376" s="28"/>
    </row>
    <row r="4377" spans="6:10" ht="15.75" x14ac:dyDescent="0.25">
      <c r="F4377" t="s">
        <v>249</v>
      </c>
      <c r="G4377" s="29" t="s">
        <v>2156</v>
      </c>
      <c r="H4377" s="29" t="s">
        <v>1951</v>
      </c>
      <c r="I4377" s="31"/>
      <c r="J4377" s="28"/>
    </row>
    <row r="4378" spans="6:10" ht="15.75" x14ac:dyDescent="0.25">
      <c r="F4378" t="s">
        <v>249</v>
      </c>
      <c r="G4378" s="29" t="s">
        <v>2156</v>
      </c>
      <c r="H4378" s="29" t="s">
        <v>2056</v>
      </c>
      <c r="I4378" s="31"/>
      <c r="J4378" s="28"/>
    </row>
    <row r="4379" spans="6:10" ht="15.75" x14ac:dyDescent="0.25">
      <c r="F4379" t="s">
        <v>249</v>
      </c>
      <c r="G4379" s="29" t="s">
        <v>2156</v>
      </c>
      <c r="H4379" s="29" t="s">
        <v>2131</v>
      </c>
      <c r="I4379" s="31"/>
      <c r="J4379" s="28"/>
    </row>
    <row r="4380" spans="6:10" ht="15.75" x14ac:dyDescent="0.25">
      <c r="F4380" t="s">
        <v>249</v>
      </c>
      <c r="G4380" s="29" t="s">
        <v>2156</v>
      </c>
      <c r="H4380" s="29" t="s">
        <v>2065</v>
      </c>
      <c r="I4380" s="31"/>
      <c r="J4380" s="28"/>
    </row>
    <row r="4381" spans="6:10" ht="15.75" x14ac:dyDescent="0.25">
      <c r="F4381" t="s">
        <v>249</v>
      </c>
      <c r="G4381" s="29" t="s">
        <v>2156</v>
      </c>
      <c r="H4381" s="29" t="s">
        <v>2090</v>
      </c>
      <c r="I4381" s="31"/>
      <c r="J4381" s="28"/>
    </row>
    <row r="4382" spans="6:10" ht="15.75" x14ac:dyDescent="0.25">
      <c r="F4382" t="s">
        <v>249</v>
      </c>
      <c r="G4382" s="29" t="s">
        <v>2156</v>
      </c>
      <c r="H4382" s="29" t="s">
        <v>1960</v>
      </c>
      <c r="I4382" s="31"/>
      <c r="J4382" s="28"/>
    </row>
    <row r="4383" spans="6:10" ht="15.75" x14ac:dyDescent="0.25">
      <c r="F4383" t="s">
        <v>249</v>
      </c>
      <c r="G4383" s="29" t="s">
        <v>2156</v>
      </c>
      <c r="H4383" s="29" t="s">
        <v>2028</v>
      </c>
      <c r="I4383" s="31"/>
      <c r="J4383" s="28"/>
    </row>
    <row r="4384" spans="6:10" ht="15.75" x14ac:dyDescent="0.25">
      <c r="F4384" t="s">
        <v>249</v>
      </c>
      <c r="G4384" s="29" t="s">
        <v>2156</v>
      </c>
      <c r="H4384" s="29" t="s">
        <v>1963</v>
      </c>
      <c r="I4384" s="31"/>
      <c r="J4384" s="28"/>
    </row>
    <row r="4385" spans="6:10" ht="15.75" x14ac:dyDescent="0.25">
      <c r="F4385" t="s">
        <v>249</v>
      </c>
      <c r="G4385" s="29" t="s">
        <v>2156</v>
      </c>
      <c r="H4385" s="29" t="s">
        <v>1965</v>
      </c>
      <c r="I4385" s="31"/>
      <c r="J4385" s="28"/>
    </row>
    <row r="4386" spans="6:10" ht="15.75" x14ac:dyDescent="0.25">
      <c r="F4386" t="s">
        <v>249</v>
      </c>
      <c r="G4386" s="29" t="s">
        <v>2156</v>
      </c>
      <c r="H4386" s="29" t="s">
        <v>1971</v>
      </c>
      <c r="I4386" s="31"/>
      <c r="J4386" s="28"/>
    </row>
    <row r="4387" spans="6:10" ht="15.75" x14ac:dyDescent="0.25">
      <c r="F4387" t="s">
        <v>249</v>
      </c>
      <c r="G4387" s="29" t="s">
        <v>2156</v>
      </c>
      <c r="H4387" s="29" t="s">
        <v>1975</v>
      </c>
      <c r="I4387" s="31"/>
      <c r="J4387" s="28"/>
    </row>
    <row r="4388" spans="6:10" ht="15.75" x14ac:dyDescent="0.25">
      <c r="F4388" t="s">
        <v>249</v>
      </c>
      <c r="G4388" s="29" t="s">
        <v>2156</v>
      </c>
      <c r="H4388" s="29" t="s">
        <v>2113</v>
      </c>
      <c r="I4388" s="31"/>
      <c r="J4388" s="28"/>
    </row>
    <row r="4389" spans="6:10" ht="15.75" x14ac:dyDescent="0.25">
      <c r="F4389" t="s">
        <v>249</v>
      </c>
      <c r="G4389" s="29" t="s">
        <v>2156</v>
      </c>
      <c r="H4389" s="29" t="s">
        <v>1980</v>
      </c>
      <c r="I4389" s="31"/>
      <c r="J4389" s="28"/>
    </row>
    <row r="4390" spans="6:10" ht="15.75" x14ac:dyDescent="0.25">
      <c r="F4390" t="s">
        <v>249</v>
      </c>
      <c r="G4390" s="29" t="s">
        <v>2156</v>
      </c>
      <c r="H4390" s="29" t="s">
        <v>1982</v>
      </c>
      <c r="I4390" s="31"/>
      <c r="J4390" s="28"/>
    </row>
    <row r="4391" spans="6:10" ht="15.75" x14ac:dyDescent="0.25">
      <c r="F4391" t="s">
        <v>249</v>
      </c>
      <c r="G4391" s="29" t="s">
        <v>2156</v>
      </c>
      <c r="H4391" s="29" t="s">
        <v>1987</v>
      </c>
      <c r="I4391" s="31"/>
      <c r="J4391" s="28"/>
    </row>
    <row r="4392" spans="6:10" ht="15.75" x14ac:dyDescent="0.25">
      <c r="F4392" t="s">
        <v>249</v>
      </c>
      <c r="G4392" s="29" t="s">
        <v>2156</v>
      </c>
      <c r="H4392" s="29" t="s">
        <v>1990</v>
      </c>
      <c r="I4392" s="31"/>
      <c r="J4392" s="28"/>
    </row>
    <row r="4393" spans="6:10" ht="15.75" x14ac:dyDescent="0.25">
      <c r="F4393" t="s">
        <v>249</v>
      </c>
      <c r="G4393" s="29" t="s">
        <v>2156</v>
      </c>
      <c r="H4393" s="29" t="s">
        <v>2115</v>
      </c>
      <c r="I4393" s="31"/>
      <c r="J4393" s="28"/>
    </row>
    <row r="4394" spans="6:10" ht="15.75" x14ac:dyDescent="0.25">
      <c r="F4394" t="s">
        <v>249</v>
      </c>
      <c r="G4394" s="29" t="s">
        <v>2156</v>
      </c>
      <c r="H4394" s="29" t="s">
        <v>1992</v>
      </c>
      <c r="I4394" s="31"/>
      <c r="J4394" s="28"/>
    </row>
    <row r="4395" spans="6:10" ht="15.75" x14ac:dyDescent="0.25">
      <c r="F4395" t="s">
        <v>249</v>
      </c>
      <c r="G4395" s="29" t="s">
        <v>2156</v>
      </c>
      <c r="H4395" s="29" t="s">
        <v>1997</v>
      </c>
      <c r="I4395" s="31"/>
      <c r="J4395" s="28"/>
    </row>
    <row r="4396" spans="6:10" ht="15.75" x14ac:dyDescent="0.25">
      <c r="F4396" t="s">
        <v>249</v>
      </c>
      <c r="G4396" s="29" t="s">
        <v>2156</v>
      </c>
      <c r="H4396" s="29" t="s">
        <v>2000</v>
      </c>
      <c r="I4396" s="31"/>
      <c r="J4396" s="28"/>
    </row>
    <row r="4397" spans="6:10" ht="15.75" x14ac:dyDescent="0.25">
      <c r="F4397" t="s">
        <v>249</v>
      </c>
      <c r="G4397" s="29" t="s">
        <v>2156</v>
      </c>
      <c r="H4397" s="29" t="s">
        <v>2002</v>
      </c>
      <c r="I4397" s="31"/>
      <c r="J4397" s="28"/>
    </row>
    <row r="4398" spans="6:10" ht="15.75" x14ac:dyDescent="0.25">
      <c r="F4398" t="s">
        <v>249</v>
      </c>
      <c r="G4398" s="29" t="s">
        <v>2156</v>
      </c>
      <c r="H4398" s="29" t="s">
        <v>2004</v>
      </c>
      <c r="I4398" s="31"/>
      <c r="J4398" s="28"/>
    </row>
    <row r="4399" spans="6:10" ht="15.75" x14ac:dyDescent="0.25">
      <c r="F4399" t="s">
        <v>249</v>
      </c>
      <c r="G4399" s="29" t="s">
        <v>2156</v>
      </c>
      <c r="H4399" s="29" t="s">
        <v>2006</v>
      </c>
      <c r="I4399" s="31"/>
      <c r="J4399" s="28"/>
    </row>
    <row r="4400" spans="6:10" ht="15.75" x14ac:dyDescent="0.25">
      <c r="F4400" t="s">
        <v>249</v>
      </c>
      <c r="G4400" s="29" t="s">
        <v>2156</v>
      </c>
      <c r="H4400" s="29" t="s">
        <v>2133</v>
      </c>
      <c r="I4400" s="31"/>
      <c r="J4400" s="28"/>
    </row>
    <row r="4401" spans="6:10" ht="15.75" x14ac:dyDescent="0.25">
      <c r="F4401" t="s">
        <v>249</v>
      </c>
      <c r="G4401" s="29" t="s">
        <v>2156</v>
      </c>
      <c r="H4401" s="29" t="s">
        <v>2137</v>
      </c>
      <c r="I4401" s="31"/>
      <c r="J4401" s="28"/>
    </row>
    <row r="4402" spans="6:10" ht="15.75" x14ac:dyDescent="0.25">
      <c r="F4402" t="s">
        <v>249</v>
      </c>
      <c r="G4402" s="29" t="s">
        <v>2156</v>
      </c>
      <c r="H4402" s="29" t="s">
        <v>2015</v>
      </c>
      <c r="I4402" s="31"/>
      <c r="J4402" s="28"/>
    </row>
    <row r="4403" spans="6:10" ht="15.75" x14ac:dyDescent="0.25">
      <c r="F4403" t="s">
        <v>249</v>
      </c>
      <c r="G4403" s="29" t="s">
        <v>2156</v>
      </c>
      <c r="H4403" s="29" t="s">
        <v>2017</v>
      </c>
      <c r="I4403" s="31"/>
      <c r="J4403" s="28"/>
    </row>
    <row r="4404" spans="6:10" ht="15.75" x14ac:dyDescent="0.25">
      <c r="F4404" t="s">
        <v>249</v>
      </c>
      <c r="G4404" s="29" t="s">
        <v>2156</v>
      </c>
      <c r="H4404" s="29" t="s">
        <v>2019</v>
      </c>
      <c r="I4404" s="31"/>
      <c r="J4404" s="28"/>
    </row>
    <row r="4405" spans="6:10" ht="15.75" x14ac:dyDescent="0.25">
      <c r="F4405" t="s">
        <v>249</v>
      </c>
      <c r="G4405" s="29" t="s">
        <v>2156</v>
      </c>
      <c r="H4405" s="29" t="s">
        <v>2021</v>
      </c>
      <c r="I4405" s="31"/>
      <c r="J4405" s="28"/>
    </row>
    <row r="4406" spans="6:10" ht="15.75" x14ac:dyDescent="0.25">
      <c r="F4406" t="s">
        <v>249</v>
      </c>
      <c r="G4406" s="29" t="s">
        <v>2156</v>
      </c>
      <c r="H4406" s="29" t="s">
        <v>2030</v>
      </c>
      <c r="I4406" s="31"/>
      <c r="J4406" s="28"/>
    </row>
    <row r="4407" spans="6:10" ht="15.75" x14ac:dyDescent="0.25">
      <c r="F4407" t="s">
        <v>249</v>
      </c>
      <c r="G4407" s="29" t="s">
        <v>2156</v>
      </c>
      <c r="H4407" s="29" t="s">
        <v>2032</v>
      </c>
      <c r="I4407" s="31"/>
      <c r="J4407" s="28"/>
    </row>
    <row r="4408" spans="6:10" ht="15.75" x14ac:dyDescent="0.25">
      <c r="F4408" t="s">
        <v>249</v>
      </c>
      <c r="G4408" s="29" t="s">
        <v>2156</v>
      </c>
      <c r="H4408" s="29" t="s">
        <v>2034</v>
      </c>
      <c r="I4408" s="31"/>
      <c r="J4408" s="28"/>
    </row>
    <row r="4409" spans="6:10" ht="15.75" x14ac:dyDescent="0.25">
      <c r="F4409" t="s">
        <v>249</v>
      </c>
      <c r="G4409" s="29" t="s">
        <v>2156</v>
      </c>
      <c r="H4409" s="29" t="s">
        <v>2036</v>
      </c>
      <c r="I4409" s="31"/>
      <c r="J4409" s="28"/>
    </row>
    <row r="4410" spans="6:10" ht="15.75" x14ac:dyDescent="0.25">
      <c r="F4410" t="s">
        <v>249</v>
      </c>
      <c r="G4410" s="29" t="s">
        <v>2156</v>
      </c>
      <c r="H4410" s="29" t="s">
        <v>2038</v>
      </c>
      <c r="I4410" s="31"/>
      <c r="J4410" s="28"/>
    </row>
    <row r="4411" spans="6:10" ht="15.75" x14ac:dyDescent="0.25">
      <c r="F4411" t="s">
        <v>249</v>
      </c>
      <c r="G4411" s="29" t="s">
        <v>2156</v>
      </c>
      <c r="H4411" s="29" t="s">
        <v>2040</v>
      </c>
      <c r="I4411" s="31"/>
      <c r="J4411" s="28"/>
    </row>
    <row r="4412" spans="6:10" ht="15.75" x14ac:dyDescent="0.25">
      <c r="F4412" t="s">
        <v>249</v>
      </c>
      <c r="G4412" s="29" t="s">
        <v>2156</v>
      </c>
      <c r="H4412" s="29" t="s">
        <v>2043</v>
      </c>
      <c r="I4412" s="31"/>
      <c r="J4412" s="28"/>
    </row>
    <row r="4413" spans="6:10" ht="15.75" x14ac:dyDescent="0.25">
      <c r="F4413" t="s">
        <v>249</v>
      </c>
      <c r="G4413" s="29" t="s">
        <v>2156</v>
      </c>
      <c r="H4413" s="29" t="s">
        <v>2059</v>
      </c>
      <c r="I4413" s="31"/>
      <c r="J4413" s="28"/>
    </row>
    <row r="4414" spans="6:10" ht="15.75" x14ac:dyDescent="0.25">
      <c r="F4414" t="s">
        <v>249</v>
      </c>
      <c r="G4414" s="29" t="s">
        <v>2156</v>
      </c>
      <c r="H4414" s="29" t="s">
        <v>2061</v>
      </c>
      <c r="I4414" s="31"/>
      <c r="J4414" s="28"/>
    </row>
    <row r="4415" spans="6:10" ht="15.75" x14ac:dyDescent="0.25">
      <c r="F4415" t="s">
        <v>249</v>
      </c>
      <c r="G4415" s="29" t="s">
        <v>2156</v>
      </c>
      <c r="H4415" s="29" t="s">
        <v>2063</v>
      </c>
      <c r="I4415" s="31"/>
      <c r="J4415" s="28"/>
    </row>
    <row r="4416" spans="6:10" ht="15.75" x14ac:dyDescent="0.25">
      <c r="F4416" t="s">
        <v>249</v>
      </c>
      <c r="G4416" s="29" t="s">
        <v>2156</v>
      </c>
      <c r="H4416" s="29" t="s">
        <v>2067</v>
      </c>
      <c r="I4416" s="31"/>
      <c r="J4416" s="28"/>
    </row>
    <row r="4417" spans="6:10" ht="15.75" x14ac:dyDescent="0.25">
      <c r="F4417" t="s">
        <v>249</v>
      </c>
      <c r="G4417" s="29" t="s">
        <v>2156</v>
      </c>
      <c r="H4417" s="29" t="s">
        <v>2069</v>
      </c>
      <c r="I4417" s="31"/>
      <c r="J4417" s="28"/>
    </row>
    <row r="4418" spans="6:10" ht="15.75" x14ac:dyDescent="0.25">
      <c r="F4418" t="s">
        <v>249</v>
      </c>
      <c r="G4418" s="29" t="s">
        <v>2156</v>
      </c>
      <c r="H4418" s="29" t="s">
        <v>2071</v>
      </c>
      <c r="I4418" s="31"/>
      <c r="J4418" s="28"/>
    </row>
    <row r="4419" spans="6:10" ht="15.75" x14ac:dyDescent="0.25">
      <c r="F4419" t="s">
        <v>249</v>
      </c>
      <c r="G4419" s="29" t="s">
        <v>2156</v>
      </c>
      <c r="H4419" s="29" t="s">
        <v>2073</v>
      </c>
      <c r="I4419" s="31"/>
      <c r="J4419" s="28"/>
    </row>
    <row r="4420" spans="6:10" ht="15.75" x14ac:dyDescent="0.25">
      <c r="F4420" t="s">
        <v>249</v>
      </c>
      <c r="G4420" s="29" t="s">
        <v>2156</v>
      </c>
      <c r="H4420" s="29" t="s">
        <v>2075</v>
      </c>
      <c r="I4420" s="31"/>
      <c r="J4420" s="28"/>
    </row>
    <row r="4421" spans="6:10" ht="15.75" x14ac:dyDescent="0.25">
      <c r="F4421" t="s">
        <v>249</v>
      </c>
      <c r="G4421" s="29" t="s">
        <v>2156</v>
      </c>
      <c r="H4421" s="29" t="s">
        <v>2077</v>
      </c>
      <c r="I4421" s="31"/>
      <c r="J4421" s="28"/>
    </row>
    <row r="4422" spans="6:10" ht="15.75" x14ac:dyDescent="0.25">
      <c r="F4422" t="s">
        <v>249</v>
      </c>
      <c r="G4422" s="29" t="s">
        <v>2156</v>
      </c>
      <c r="H4422" s="29" t="s">
        <v>2079</v>
      </c>
      <c r="I4422" s="31"/>
      <c r="J4422" s="28"/>
    </row>
    <row r="4423" spans="6:10" ht="15.75" x14ac:dyDescent="0.25">
      <c r="F4423" t="s">
        <v>249</v>
      </c>
      <c r="G4423" s="29" t="s">
        <v>2156</v>
      </c>
      <c r="H4423" s="29" t="s">
        <v>2082</v>
      </c>
      <c r="I4423" s="31"/>
      <c r="J4423" s="28"/>
    </row>
    <row r="4424" spans="6:10" ht="15.75" x14ac:dyDescent="0.25">
      <c r="F4424" t="s">
        <v>249</v>
      </c>
      <c r="G4424" s="29" t="s">
        <v>2156</v>
      </c>
      <c r="H4424" s="29" t="s">
        <v>2084</v>
      </c>
      <c r="I4424" s="31"/>
      <c r="J4424" s="28"/>
    </row>
    <row r="4425" spans="6:10" ht="15.75" x14ac:dyDescent="0.25">
      <c r="F4425" t="s">
        <v>249</v>
      </c>
      <c r="G4425" s="29" t="s">
        <v>2156</v>
      </c>
      <c r="H4425" s="29" t="s">
        <v>2089</v>
      </c>
      <c r="I4425" s="31"/>
      <c r="J4425" s="28"/>
    </row>
    <row r="4426" spans="6:10" ht="15.75" x14ac:dyDescent="0.25">
      <c r="F4426" t="s">
        <v>249</v>
      </c>
      <c r="G4426" s="29" t="s">
        <v>2156</v>
      </c>
      <c r="H4426" s="29" t="s">
        <v>2119</v>
      </c>
      <c r="I4426" s="31"/>
      <c r="J4426" s="28"/>
    </row>
    <row r="4427" spans="6:10" ht="15.75" x14ac:dyDescent="0.25">
      <c r="F4427" t="s">
        <v>249</v>
      </c>
      <c r="G4427" s="29" t="s">
        <v>2156</v>
      </c>
      <c r="H4427" s="29" t="s">
        <v>2122</v>
      </c>
      <c r="I4427" s="31"/>
      <c r="J4427" s="28"/>
    </row>
    <row r="4428" spans="6:10" ht="15.75" x14ac:dyDescent="0.25">
      <c r="F4428" t="s">
        <v>249</v>
      </c>
      <c r="G4428" s="29" t="s">
        <v>2156</v>
      </c>
      <c r="H4428" s="29" t="s">
        <v>2124</v>
      </c>
      <c r="I4428" s="31"/>
      <c r="J4428" s="28"/>
    </row>
    <row r="4429" spans="6:10" ht="15.75" x14ac:dyDescent="0.25">
      <c r="F4429" t="s">
        <v>249</v>
      </c>
      <c r="G4429" s="29" t="s">
        <v>2156</v>
      </c>
      <c r="H4429" s="29" t="s">
        <v>2129</v>
      </c>
      <c r="I4429" s="31"/>
      <c r="J4429" s="28"/>
    </row>
    <row r="4430" spans="6:10" ht="15.75" x14ac:dyDescent="0.25">
      <c r="F4430" t="s">
        <v>249</v>
      </c>
      <c r="G4430" s="29" t="s">
        <v>2156</v>
      </c>
      <c r="H4430" s="29" t="s">
        <v>2135</v>
      </c>
      <c r="I4430" s="31"/>
      <c r="J4430" s="28"/>
    </row>
    <row r="4431" spans="6:10" ht="15.75" x14ac:dyDescent="0.25">
      <c r="F4431" t="s">
        <v>249</v>
      </c>
      <c r="G4431" s="29" t="s">
        <v>2156</v>
      </c>
      <c r="H4431" s="29" t="s">
        <v>2140</v>
      </c>
      <c r="I4431" s="31"/>
      <c r="J4431" s="28"/>
    </row>
    <row r="4432" spans="6:10" ht="15.75" x14ac:dyDescent="0.25">
      <c r="F4432" t="s">
        <v>251</v>
      </c>
      <c r="I4432" s="31"/>
      <c r="J4432" s="28"/>
    </row>
    <row r="4433" spans="6:10" ht="15.75" x14ac:dyDescent="0.25">
      <c r="F4433" t="s">
        <v>63</v>
      </c>
      <c r="I4433" s="31">
        <v>15919.5</v>
      </c>
      <c r="J4433" s="28">
        <v>341</v>
      </c>
    </row>
  </sheetData>
  <mergeCells count="1">
    <mergeCell ref="C4:C5"/>
  </mergeCells>
  <pageMargins left="0.70866141732283472" right="0.70866141732283472" top="0.74803149606299213" bottom="0.74803149606299213" header="0.31496062992125984" footer="0.31496062992125984"/>
  <pageSetup paperSize="9" scale="97" fitToHeight="3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340"/>
  <sheetViews>
    <sheetView workbookViewId="0">
      <selection sqref="A1:N340"/>
    </sheetView>
  </sheetViews>
  <sheetFormatPr defaultRowHeight="12.75" x14ac:dyDescent="0.2"/>
  <cols>
    <col min="1" max="1" width="17.85546875" customWidth="1"/>
    <col min="2" max="2" width="20.42578125" customWidth="1"/>
    <col min="3" max="3" width="10.140625" customWidth="1"/>
    <col min="4" max="4" width="11.42578125" customWidth="1"/>
    <col min="5" max="5" width="9.28515625" customWidth="1"/>
    <col min="6" max="6" width="12" customWidth="1"/>
    <col min="7" max="7" width="9.85546875" customWidth="1"/>
    <col min="8" max="8" width="10.28515625" customWidth="1"/>
    <col min="9" max="9" width="16" customWidth="1"/>
    <col min="10" max="10" width="16.85546875" customWidth="1"/>
    <col min="11" max="11" width="17.42578125" customWidth="1"/>
    <col min="12" max="12" width="17.85546875" customWidth="1"/>
  </cols>
  <sheetData>
    <row r="1" spans="1:14" x14ac:dyDescent="0.2">
      <c r="A1" t="s">
        <v>168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  <c r="G1" t="s">
        <v>174</v>
      </c>
      <c r="H1" t="s">
        <v>175</v>
      </c>
      <c r="I1" t="s">
        <v>176</v>
      </c>
      <c r="J1" t="s">
        <v>177</v>
      </c>
      <c r="K1" t="s">
        <v>178</v>
      </c>
      <c r="L1" t="s">
        <v>179</v>
      </c>
      <c r="M1" t="s">
        <v>1116</v>
      </c>
      <c r="N1" t="s">
        <v>317</v>
      </c>
    </row>
    <row r="2" spans="1:14" x14ac:dyDescent="0.2">
      <c r="A2" s="229">
        <v>43685</v>
      </c>
      <c r="B2" t="s">
        <v>1347</v>
      </c>
      <c r="C2" t="s">
        <v>885</v>
      </c>
      <c r="D2" t="s">
        <v>909</v>
      </c>
      <c r="E2">
        <v>7</v>
      </c>
      <c r="F2" t="s">
        <v>182</v>
      </c>
      <c r="G2">
        <v>0</v>
      </c>
      <c r="H2" t="s">
        <v>279</v>
      </c>
      <c r="I2" t="s">
        <v>185</v>
      </c>
      <c r="J2" t="s">
        <v>16</v>
      </c>
      <c r="K2" t="s">
        <v>9</v>
      </c>
      <c r="L2" t="s">
        <v>1348</v>
      </c>
      <c r="M2">
        <v>602</v>
      </c>
      <c r="N2" t="s">
        <v>341</v>
      </c>
    </row>
    <row r="3" spans="1:14" x14ac:dyDescent="0.2">
      <c r="A3" s="229">
        <v>43685</v>
      </c>
      <c r="B3" t="s">
        <v>1347</v>
      </c>
      <c r="C3" t="s">
        <v>885</v>
      </c>
      <c r="D3" t="s">
        <v>908</v>
      </c>
      <c r="E3">
        <v>1</v>
      </c>
      <c r="F3" t="s">
        <v>182</v>
      </c>
      <c r="G3">
        <v>0</v>
      </c>
      <c r="H3" t="s">
        <v>279</v>
      </c>
      <c r="I3" t="s">
        <v>185</v>
      </c>
      <c r="J3" t="s">
        <v>16</v>
      </c>
      <c r="K3" t="s">
        <v>9</v>
      </c>
      <c r="L3" t="s">
        <v>1348</v>
      </c>
      <c r="M3">
        <v>602</v>
      </c>
      <c r="N3" t="s">
        <v>341</v>
      </c>
    </row>
    <row r="4" spans="1:14" x14ac:dyDescent="0.2">
      <c r="A4" s="229">
        <v>43684</v>
      </c>
      <c r="B4" t="s">
        <v>1347</v>
      </c>
      <c r="C4" t="s">
        <v>885</v>
      </c>
      <c r="D4" t="s">
        <v>909</v>
      </c>
      <c r="E4">
        <v>6</v>
      </c>
      <c r="F4" t="s">
        <v>182</v>
      </c>
      <c r="G4">
        <v>0</v>
      </c>
      <c r="H4" t="s">
        <v>279</v>
      </c>
      <c r="I4" t="s">
        <v>185</v>
      </c>
      <c r="J4" t="s">
        <v>16</v>
      </c>
      <c r="K4" t="s">
        <v>9</v>
      </c>
      <c r="L4" t="s">
        <v>1348</v>
      </c>
      <c r="M4">
        <v>602</v>
      </c>
      <c r="N4" t="s">
        <v>341</v>
      </c>
    </row>
    <row r="5" spans="1:14" x14ac:dyDescent="0.2">
      <c r="A5" s="229">
        <v>43684</v>
      </c>
      <c r="B5" t="s">
        <v>1347</v>
      </c>
      <c r="C5" t="s">
        <v>885</v>
      </c>
      <c r="D5" t="s">
        <v>908</v>
      </c>
      <c r="E5">
        <v>2</v>
      </c>
      <c r="F5" t="s">
        <v>182</v>
      </c>
      <c r="G5">
        <v>0</v>
      </c>
      <c r="H5" t="s">
        <v>279</v>
      </c>
      <c r="I5" t="s">
        <v>185</v>
      </c>
      <c r="J5" t="s">
        <v>16</v>
      </c>
      <c r="K5" t="s">
        <v>9</v>
      </c>
      <c r="L5" t="s">
        <v>1348</v>
      </c>
      <c r="M5">
        <v>602</v>
      </c>
      <c r="N5" t="s">
        <v>341</v>
      </c>
    </row>
    <row r="6" spans="1:14" x14ac:dyDescent="0.2">
      <c r="A6" s="229">
        <v>43683</v>
      </c>
      <c r="B6" t="s">
        <v>1347</v>
      </c>
      <c r="C6" t="s">
        <v>885</v>
      </c>
      <c r="D6" t="s">
        <v>909</v>
      </c>
      <c r="E6">
        <v>7.5</v>
      </c>
      <c r="F6" t="s">
        <v>182</v>
      </c>
      <c r="G6">
        <v>0</v>
      </c>
      <c r="H6" t="s">
        <v>279</v>
      </c>
      <c r="I6" t="s">
        <v>185</v>
      </c>
      <c r="J6" t="s">
        <v>16</v>
      </c>
      <c r="K6" t="s">
        <v>9</v>
      </c>
      <c r="L6" t="s">
        <v>1348</v>
      </c>
      <c r="M6">
        <v>602</v>
      </c>
      <c r="N6" t="s">
        <v>341</v>
      </c>
    </row>
    <row r="7" spans="1:14" x14ac:dyDescent="0.2">
      <c r="A7" s="229">
        <v>43683</v>
      </c>
      <c r="B7" t="s">
        <v>1347</v>
      </c>
      <c r="C7" t="s">
        <v>885</v>
      </c>
      <c r="D7" t="s">
        <v>908</v>
      </c>
      <c r="E7">
        <v>3</v>
      </c>
      <c r="F7" t="s">
        <v>182</v>
      </c>
      <c r="G7">
        <v>0</v>
      </c>
      <c r="H7" t="s">
        <v>279</v>
      </c>
      <c r="I7" t="s">
        <v>185</v>
      </c>
      <c r="J7" t="s">
        <v>16</v>
      </c>
      <c r="K7" t="s">
        <v>9</v>
      </c>
      <c r="L7" t="s">
        <v>1348</v>
      </c>
      <c r="M7">
        <v>602</v>
      </c>
      <c r="N7" t="s">
        <v>341</v>
      </c>
    </row>
    <row r="8" spans="1:14" x14ac:dyDescent="0.2">
      <c r="A8" s="229">
        <v>43682</v>
      </c>
      <c r="B8" t="s">
        <v>1347</v>
      </c>
      <c r="C8" t="s">
        <v>885</v>
      </c>
      <c r="D8" t="s">
        <v>909</v>
      </c>
      <c r="E8">
        <v>7.5</v>
      </c>
      <c r="F8" t="s">
        <v>182</v>
      </c>
      <c r="G8">
        <v>0</v>
      </c>
      <c r="H8" t="s">
        <v>279</v>
      </c>
      <c r="I8" t="s">
        <v>185</v>
      </c>
      <c r="J8" t="s">
        <v>16</v>
      </c>
      <c r="K8" t="s">
        <v>9</v>
      </c>
      <c r="L8" t="s">
        <v>1348</v>
      </c>
      <c r="M8">
        <v>602</v>
      </c>
      <c r="N8" t="s">
        <v>341</v>
      </c>
    </row>
    <row r="9" spans="1:14" x14ac:dyDescent="0.2">
      <c r="A9" s="229">
        <v>43682</v>
      </c>
      <c r="B9" t="s">
        <v>1347</v>
      </c>
      <c r="C9" t="s">
        <v>885</v>
      </c>
      <c r="D9" t="s">
        <v>908</v>
      </c>
      <c r="E9">
        <v>1</v>
      </c>
      <c r="F9" t="s">
        <v>182</v>
      </c>
      <c r="G9">
        <v>0</v>
      </c>
      <c r="H9" t="s">
        <v>279</v>
      </c>
      <c r="I9" t="s">
        <v>185</v>
      </c>
      <c r="J9" t="s">
        <v>16</v>
      </c>
      <c r="K9" t="s">
        <v>9</v>
      </c>
      <c r="L9" t="s">
        <v>1348</v>
      </c>
      <c r="M9">
        <v>602</v>
      </c>
      <c r="N9" t="s">
        <v>341</v>
      </c>
    </row>
    <row r="10" spans="1:14" x14ac:dyDescent="0.2">
      <c r="A10" s="229">
        <v>43696</v>
      </c>
      <c r="B10" t="s">
        <v>1347</v>
      </c>
      <c r="C10" t="s">
        <v>885</v>
      </c>
      <c r="D10" t="s">
        <v>908</v>
      </c>
      <c r="E10">
        <v>5.5</v>
      </c>
      <c r="F10" t="s">
        <v>182</v>
      </c>
      <c r="G10">
        <v>0</v>
      </c>
      <c r="H10" t="s">
        <v>1556</v>
      </c>
      <c r="I10" t="s">
        <v>185</v>
      </c>
      <c r="J10" t="s">
        <v>16</v>
      </c>
      <c r="K10" t="s">
        <v>9</v>
      </c>
      <c r="L10" t="s">
        <v>1348</v>
      </c>
      <c r="M10">
        <v>602</v>
      </c>
      <c r="N10" t="s">
        <v>341</v>
      </c>
    </row>
    <row r="11" spans="1:14" x14ac:dyDescent="0.2">
      <c r="A11" s="229">
        <v>43693</v>
      </c>
      <c r="B11" t="s">
        <v>1347</v>
      </c>
      <c r="C11" t="s">
        <v>885</v>
      </c>
      <c r="D11" t="s">
        <v>181</v>
      </c>
      <c r="E11">
        <v>8</v>
      </c>
      <c r="F11" t="s">
        <v>182</v>
      </c>
      <c r="G11">
        <v>0</v>
      </c>
      <c r="H11" t="s">
        <v>1556</v>
      </c>
      <c r="I11" t="s">
        <v>185</v>
      </c>
      <c r="J11" t="s">
        <v>16</v>
      </c>
      <c r="K11" t="s">
        <v>9</v>
      </c>
      <c r="L11" t="s">
        <v>1348</v>
      </c>
      <c r="M11">
        <v>602</v>
      </c>
      <c r="N11" t="s">
        <v>341</v>
      </c>
    </row>
    <row r="12" spans="1:14" x14ac:dyDescent="0.2">
      <c r="A12" s="229">
        <v>43692</v>
      </c>
      <c r="B12" t="s">
        <v>1347</v>
      </c>
      <c r="C12" t="s">
        <v>885</v>
      </c>
      <c r="D12" t="s">
        <v>181</v>
      </c>
      <c r="E12">
        <v>8</v>
      </c>
      <c r="F12" t="s">
        <v>182</v>
      </c>
      <c r="G12">
        <v>0</v>
      </c>
      <c r="H12" t="s">
        <v>1391</v>
      </c>
      <c r="I12" t="s">
        <v>185</v>
      </c>
      <c r="J12" t="s">
        <v>16</v>
      </c>
      <c r="K12" t="s">
        <v>9</v>
      </c>
      <c r="L12" t="s">
        <v>1348</v>
      </c>
      <c r="M12">
        <v>602</v>
      </c>
      <c r="N12" t="s">
        <v>341</v>
      </c>
    </row>
    <row r="13" spans="1:14" x14ac:dyDescent="0.2">
      <c r="A13" s="229">
        <v>43697</v>
      </c>
      <c r="B13" t="s">
        <v>1347</v>
      </c>
      <c r="C13" t="s">
        <v>885</v>
      </c>
      <c r="D13" t="s">
        <v>181</v>
      </c>
      <c r="E13">
        <v>3.5</v>
      </c>
      <c r="F13" t="s">
        <v>182</v>
      </c>
      <c r="G13">
        <v>0</v>
      </c>
      <c r="H13" t="s">
        <v>1388</v>
      </c>
      <c r="I13" t="s">
        <v>185</v>
      </c>
      <c r="J13" t="s">
        <v>16</v>
      </c>
      <c r="K13" t="s">
        <v>9</v>
      </c>
      <c r="L13" t="s">
        <v>1348</v>
      </c>
      <c r="M13">
        <v>602</v>
      </c>
      <c r="N13" t="s">
        <v>341</v>
      </c>
    </row>
    <row r="14" spans="1:14" x14ac:dyDescent="0.2">
      <c r="A14" s="229">
        <v>43697</v>
      </c>
      <c r="B14" t="s">
        <v>1347</v>
      </c>
      <c r="C14" t="s">
        <v>885</v>
      </c>
      <c r="D14" t="s">
        <v>181</v>
      </c>
      <c r="E14">
        <v>2.5</v>
      </c>
      <c r="F14" t="s">
        <v>182</v>
      </c>
      <c r="G14">
        <v>0</v>
      </c>
      <c r="H14" t="s">
        <v>1540</v>
      </c>
      <c r="I14" t="s">
        <v>185</v>
      </c>
      <c r="J14" t="s">
        <v>16</v>
      </c>
      <c r="K14" t="s">
        <v>9</v>
      </c>
      <c r="L14" t="s">
        <v>1348</v>
      </c>
      <c r="M14">
        <v>602</v>
      </c>
      <c r="N14" t="s">
        <v>341</v>
      </c>
    </row>
    <row r="15" spans="1:14" x14ac:dyDescent="0.2">
      <c r="A15" s="229">
        <v>43699</v>
      </c>
      <c r="B15" t="s">
        <v>1347</v>
      </c>
      <c r="C15" t="s">
        <v>885</v>
      </c>
      <c r="D15" t="s">
        <v>181</v>
      </c>
      <c r="E15">
        <v>8</v>
      </c>
      <c r="F15" t="s">
        <v>182</v>
      </c>
      <c r="G15">
        <v>0</v>
      </c>
      <c r="H15" t="s">
        <v>1388</v>
      </c>
      <c r="I15" t="s">
        <v>185</v>
      </c>
      <c r="J15" t="s">
        <v>16</v>
      </c>
      <c r="K15" t="s">
        <v>9</v>
      </c>
      <c r="L15" t="s">
        <v>1348</v>
      </c>
      <c r="M15">
        <v>602</v>
      </c>
      <c r="N15" t="s">
        <v>341</v>
      </c>
    </row>
    <row r="16" spans="1:14" x14ac:dyDescent="0.2">
      <c r="A16" s="229">
        <v>43698</v>
      </c>
      <c r="B16" t="s">
        <v>1347</v>
      </c>
      <c r="C16" t="s">
        <v>885</v>
      </c>
      <c r="D16" t="s">
        <v>181</v>
      </c>
      <c r="E16">
        <v>8.5</v>
      </c>
      <c r="F16" t="s">
        <v>182</v>
      </c>
      <c r="G16">
        <v>0</v>
      </c>
      <c r="H16" t="s">
        <v>1388</v>
      </c>
      <c r="I16" t="s">
        <v>185</v>
      </c>
      <c r="J16" t="s">
        <v>16</v>
      </c>
      <c r="K16" t="s">
        <v>9</v>
      </c>
      <c r="L16" t="s">
        <v>1348</v>
      </c>
      <c r="M16">
        <v>602</v>
      </c>
      <c r="N16" t="s">
        <v>341</v>
      </c>
    </row>
    <row r="17" spans="1:14" x14ac:dyDescent="0.2">
      <c r="A17" s="229">
        <v>43705</v>
      </c>
      <c r="B17" t="s">
        <v>1347</v>
      </c>
      <c r="C17" t="s">
        <v>885</v>
      </c>
      <c r="D17" t="s">
        <v>181</v>
      </c>
      <c r="E17">
        <v>8</v>
      </c>
      <c r="F17" t="s">
        <v>182</v>
      </c>
      <c r="G17">
        <v>0</v>
      </c>
      <c r="H17" t="s">
        <v>1549</v>
      </c>
      <c r="I17" t="s">
        <v>185</v>
      </c>
      <c r="J17" t="s">
        <v>16</v>
      </c>
      <c r="K17" t="s">
        <v>9</v>
      </c>
      <c r="L17" t="s">
        <v>1348</v>
      </c>
      <c r="M17">
        <v>602</v>
      </c>
      <c r="N17" t="s">
        <v>341</v>
      </c>
    </row>
    <row r="18" spans="1:14" x14ac:dyDescent="0.2">
      <c r="A18" s="229">
        <v>43704</v>
      </c>
      <c r="B18" t="s">
        <v>1347</v>
      </c>
      <c r="C18" t="s">
        <v>885</v>
      </c>
      <c r="D18" t="s">
        <v>181</v>
      </c>
      <c r="E18">
        <v>8</v>
      </c>
      <c r="F18" t="s">
        <v>182</v>
      </c>
      <c r="G18">
        <v>0</v>
      </c>
      <c r="H18" t="s">
        <v>1481</v>
      </c>
      <c r="I18" t="s">
        <v>185</v>
      </c>
      <c r="J18" t="s">
        <v>16</v>
      </c>
      <c r="K18" t="s">
        <v>9</v>
      </c>
      <c r="L18" t="s">
        <v>1348</v>
      </c>
      <c r="M18">
        <v>602</v>
      </c>
      <c r="N18" t="s">
        <v>341</v>
      </c>
    </row>
    <row r="19" spans="1:14" x14ac:dyDescent="0.2">
      <c r="A19" s="229">
        <v>43703</v>
      </c>
      <c r="B19" t="s">
        <v>1347</v>
      </c>
      <c r="C19" t="s">
        <v>885</v>
      </c>
      <c r="D19" t="s">
        <v>181</v>
      </c>
      <c r="E19">
        <v>8</v>
      </c>
      <c r="F19" t="s">
        <v>182</v>
      </c>
      <c r="G19">
        <v>0</v>
      </c>
      <c r="H19" t="s">
        <v>1559</v>
      </c>
      <c r="I19" t="s">
        <v>185</v>
      </c>
      <c r="J19" t="s">
        <v>16</v>
      </c>
      <c r="K19" t="s">
        <v>9</v>
      </c>
      <c r="L19" t="s">
        <v>1348</v>
      </c>
      <c r="M19">
        <v>602</v>
      </c>
      <c r="N19" t="s">
        <v>341</v>
      </c>
    </row>
    <row r="20" spans="1:14" x14ac:dyDescent="0.2">
      <c r="A20" s="229">
        <v>43691</v>
      </c>
      <c r="B20" t="s">
        <v>1347</v>
      </c>
      <c r="C20" t="s">
        <v>885</v>
      </c>
      <c r="D20" t="s">
        <v>181</v>
      </c>
      <c r="E20">
        <v>8.5</v>
      </c>
      <c r="F20" t="s">
        <v>182</v>
      </c>
      <c r="G20">
        <v>0</v>
      </c>
      <c r="H20" t="s">
        <v>1546</v>
      </c>
      <c r="I20" t="s">
        <v>185</v>
      </c>
      <c r="J20" t="s">
        <v>16</v>
      </c>
      <c r="K20" t="s">
        <v>9</v>
      </c>
      <c r="L20" t="s">
        <v>1348</v>
      </c>
      <c r="M20">
        <v>602</v>
      </c>
      <c r="N20" t="s">
        <v>341</v>
      </c>
    </row>
    <row r="21" spans="1:14" x14ac:dyDescent="0.2">
      <c r="A21" s="229">
        <v>43690</v>
      </c>
      <c r="B21" t="s">
        <v>1347</v>
      </c>
      <c r="C21" t="s">
        <v>885</v>
      </c>
      <c r="D21" t="s">
        <v>181</v>
      </c>
      <c r="E21">
        <v>8.5</v>
      </c>
      <c r="F21" t="s">
        <v>182</v>
      </c>
      <c r="G21">
        <v>0</v>
      </c>
      <c r="H21" t="s">
        <v>1546</v>
      </c>
      <c r="I21" t="s">
        <v>185</v>
      </c>
      <c r="J21" t="s">
        <v>16</v>
      </c>
      <c r="K21" t="s">
        <v>9</v>
      </c>
      <c r="L21" t="s">
        <v>1348</v>
      </c>
      <c r="M21">
        <v>602</v>
      </c>
      <c r="N21" t="s">
        <v>341</v>
      </c>
    </row>
    <row r="22" spans="1:14" x14ac:dyDescent="0.2">
      <c r="A22" s="229">
        <v>43686</v>
      </c>
      <c r="B22" t="s">
        <v>1123</v>
      </c>
      <c r="C22" t="s">
        <v>885</v>
      </c>
      <c r="D22" t="s">
        <v>181</v>
      </c>
      <c r="E22">
        <v>8</v>
      </c>
      <c r="F22" t="s">
        <v>182</v>
      </c>
      <c r="G22">
        <v>0</v>
      </c>
      <c r="H22" t="s">
        <v>1517</v>
      </c>
      <c r="I22" t="s">
        <v>185</v>
      </c>
      <c r="J22" t="s">
        <v>16</v>
      </c>
      <c r="K22" t="s">
        <v>9</v>
      </c>
      <c r="L22" t="s">
        <v>1124</v>
      </c>
      <c r="M22">
        <v>601</v>
      </c>
      <c r="N22" t="s">
        <v>341</v>
      </c>
    </row>
    <row r="23" spans="1:14" x14ac:dyDescent="0.2">
      <c r="A23" s="229">
        <v>43685</v>
      </c>
      <c r="B23" t="s">
        <v>1123</v>
      </c>
      <c r="C23" t="s">
        <v>885</v>
      </c>
      <c r="D23" t="s">
        <v>181</v>
      </c>
      <c r="E23">
        <v>7.5</v>
      </c>
      <c r="F23" t="s">
        <v>182</v>
      </c>
      <c r="G23">
        <v>0</v>
      </c>
      <c r="H23" t="s">
        <v>1517</v>
      </c>
      <c r="I23" t="s">
        <v>185</v>
      </c>
      <c r="J23" t="s">
        <v>16</v>
      </c>
      <c r="K23" t="s">
        <v>9</v>
      </c>
      <c r="L23" t="s">
        <v>1124</v>
      </c>
      <c r="M23">
        <v>601</v>
      </c>
      <c r="N23" t="s">
        <v>341</v>
      </c>
    </row>
    <row r="24" spans="1:14" x14ac:dyDescent="0.2">
      <c r="A24" s="229">
        <v>43684</v>
      </c>
      <c r="B24" t="s">
        <v>1123</v>
      </c>
      <c r="C24" t="s">
        <v>885</v>
      </c>
      <c r="D24" t="s">
        <v>181</v>
      </c>
      <c r="E24">
        <v>8</v>
      </c>
      <c r="F24" t="s">
        <v>897</v>
      </c>
      <c r="G24">
        <v>2.5</v>
      </c>
      <c r="H24" t="s">
        <v>279</v>
      </c>
      <c r="I24" t="s">
        <v>185</v>
      </c>
      <c r="J24" t="s">
        <v>16</v>
      </c>
      <c r="K24" t="s">
        <v>9</v>
      </c>
      <c r="L24" t="s">
        <v>1124</v>
      </c>
      <c r="M24">
        <v>601</v>
      </c>
      <c r="N24" t="s">
        <v>341</v>
      </c>
    </row>
    <row r="25" spans="1:14" x14ac:dyDescent="0.2">
      <c r="A25" s="229">
        <v>43683</v>
      </c>
      <c r="B25" t="s">
        <v>1123</v>
      </c>
      <c r="C25" t="s">
        <v>885</v>
      </c>
      <c r="D25" t="s">
        <v>181</v>
      </c>
      <c r="E25">
        <v>11.5</v>
      </c>
      <c r="F25" t="s">
        <v>182</v>
      </c>
      <c r="G25">
        <v>0</v>
      </c>
      <c r="H25" t="s">
        <v>279</v>
      </c>
      <c r="I25" t="s">
        <v>185</v>
      </c>
      <c r="J25" t="s">
        <v>16</v>
      </c>
      <c r="K25" t="s">
        <v>9</v>
      </c>
      <c r="L25" t="s">
        <v>1124</v>
      </c>
      <c r="M25">
        <v>601</v>
      </c>
      <c r="N25" t="s">
        <v>341</v>
      </c>
    </row>
    <row r="26" spans="1:14" x14ac:dyDescent="0.2">
      <c r="A26" s="229">
        <v>43682</v>
      </c>
      <c r="B26" t="s">
        <v>1123</v>
      </c>
      <c r="C26" t="s">
        <v>885</v>
      </c>
      <c r="D26" t="s">
        <v>181</v>
      </c>
      <c r="E26">
        <v>8</v>
      </c>
      <c r="F26" t="s">
        <v>182</v>
      </c>
      <c r="G26">
        <v>0</v>
      </c>
      <c r="H26" t="s">
        <v>279</v>
      </c>
      <c r="I26" t="s">
        <v>185</v>
      </c>
      <c r="J26" t="s">
        <v>16</v>
      </c>
      <c r="K26" t="s">
        <v>9</v>
      </c>
      <c r="L26" t="s">
        <v>1124</v>
      </c>
      <c r="M26">
        <v>601</v>
      </c>
      <c r="N26" t="s">
        <v>341</v>
      </c>
    </row>
    <row r="27" spans="1:14" x14ac:dyDescent="0.2">
      <c r="A27" s="229">
        <v>43691</v>
      </c>
      <c r="B27" t="s">
        <v>1123</v>
      </c>
      <c r="C27" t="s">
        <v>885</v>
      </c>
      <c r="D27" t="s">
        <v>908</v>
      </c>
      <c r="E27">
        <v>0</v>
      </c>
      <c r="F27" t="s">
        <v>897</v>
      </c>
      <c r="G27">
        <v>4</v>
      </c>
      <c r="H27" t="s">
        <v>1388</v>
      </c>
      <c r="I27" t="s">
        <v>185</v>
      </c>
      <c r="J27" t="s">
        <v>16</v>
      </c>
      <c r="K27" t="s">
        <v>9</v>
      </c>
      <c r="L27" t="s">
        <v>1124</v>
      </c>
      <c r="M27">
        <v>601</v>
      </c>
      <c r="N27" t="s">
        <v>341</v>
      </c>
    </row>
    <row r="28" spans="1:14" x14ac:dyDescent="0.2">
      <c r="A28" s="229">
        <v>43691</v>
      </c>
      <c r="B28" t="s">
        <v>1123</v>
      </c>
      <c r="C28" t="s">
        <v>885</v>
      </c>
      <c r="D28" t="s">
        <v>909</v>
      </c>
      <c r="E28">
        <v>7.5</v>
      </c>
      <c r="F28" t="s">
        <v>182</v>
      </c>
      <c r="G28">
        <v>0</v>
      </c>
      <c r="H28" t="s">
        <v>1388</v>
      </c>
      <c r="I28" t="s">
        <v>185</v>
      </c>
      <c r="J28" t="s">
        <v>16</v>
      </c>
      <c r="K28" t="s">
        <v>9</v>
      </c>
      <c r="L28" t="s">
        <v>1124</v>
      </c>
      <c r="M28">
        <v>601</v>
      </c>
      <c r="N28" t="s">
        <v>341</v>
      </c>
    </row>
    <row r="29" spans="1:14" x14ac:dyDescent="0.2">
      <c r="A29" s="229">
        <v>43690</v>
      </c>
      <c r="B29" t="s">
        <v>1123</v>
      </c>
      <c r="C29" t="s">
        <v>885</v>
      </c>
      <c r="D29" t="s">
        <v>908</v>
      </c>
      <c r="E29">
        <v>0</v>
      </c>
      <c r="F29" t="s">
        <v>897</v>
      </c>
      <c r="G29">
        <v>4</v>
      </c>
      <c r="H29" t="s">
        <v>1556</v>
      </c>
      <c r="I29" t="s">
        <v>185</v>
      </c>
      <c r="J29" t="s">
        <v>16</v>
      </c>
      <c r="K29" t="s">
        <v>9</v>
      </c>
      <c r="L29" t="s">
        <v>1124</v>
      </c>
      <c r="M29">
        <v>601</v>
      </c>
      <c r="N29" t="s">
        <v>341</v>
      </c>
    </row>
    <row r="30" spans="1:14" x14ac:dyDescent="0.2">
      <c r="A30" s="229">
        <v>43690</v>
      </c>
      <c r="B30" t="s">
        <v>1123</v>
      </c>
      <c r="C30" t="s">
        <v>885</v>
      </c>
      <c r="D30" t="s">
        <v>908</v>
      </c>
      <c r="E30">
        <v>0</v>
      </c>
      <c r="F30" t="s">
        <v>897</v>
      </c>
      <c r="G30">
        <v>0</v>
      </c>
      <c r="H30" t="s">
        <v>1556</v>
      </c>
      <c r="I30" t="s">
        <v>185</v>
      </c>
      <c r="J30" t="s">
        <v>16</v>
      </c>
      <c r="K30" t="s">
        <v>9</v>
      </c>
      <c r="L30" t="s">
        <v>1124</v>
      </c>
      <c r="M30">
        <v>601</v>
      </c>
      <c r="N30" t="s">
        <v>341</v>
      </c>
    </row>
    <row r="31" spans="1:14" x14ac:dyDescent="0.2">
      <c r="A31" s="229">
        <v>43690</v>
      </c>
      <c r="B31" t="s">
        <v>1123</v>
      </c>
      <c r="C31" t="s">
        <v>885</v>
      </c>
      <c r="D31" t="s">
        <v>909</v>
      </c>
      <c r="E31">
        <v>7.5</v>
      </c>
      <c r="F31" t="s">
        <v>182</v>
      </c>
      <c r="G31">
        <v>0</v>
      </c>
      <c r="H31" t="s">
        <v>39</v>
      </c>
      <c r="I31" t="s">
        <v>185</v>
      </c>
      <c r="J31" t="s">
        <v>16</v>
      </c>
      <c r="K31" t="s">
        <v>9</v>
      </c>
      <c r="L31" t="s">
        <v>1124</v>
      </c>
      <c r="M31">
        <v>601</v>
      </c>
      <c r="N31" t="s">
        <v>341</v>
      </c>
    </row>
    <row r="32" spans="1:14" x14ac:dyDescent="0.2">
      <c r="A32" s="229">
        <v>43689</v>
      </c>
      <c r="B32" t="s">
        <v>1123</v>
      </c>
      <c r="C32" t="s">
        <v>885</v>
      </c>
      <c r="D32" t="s">
        <v>908</v>
      </c>
      <c r="E32">
        <v>0</v>
      </c>
      <c r="F32" t="s">
        <v>897</v>
      </c>
      <c r="G32">
        <v>4</v>
      </c>
      <c r="H32" t="s">
        <v>39</v>
      </c>
      <c r="I32" t="s">
        <v>185</v>
      </c>
      <c r="J32" t="s">
        <v>16</v>
      </c>
      <c r="K32" t="s">
        <v>9</v>
      </c>
      <c r="L32" t="s">
        <v>1124</v>
      </c>
      <c r="M32">
        <v>601</v>
      </c>
      <c r="N32" t="s">
        <v>341</v>
      </c>
    </row>
    <row r="33" spans="1:14" x14ac:dyDescent="0.2">
      <c r="A33" s="229">
        <v>43689</v>
      </c>
      <c r="B33" t="s">
        <v>1123</v>
      </c>
      <c r="C33" t="s">
        <v>885</v>
      </c>
      <c r="D33" t="s">
        <v>909</v>
      </c>
      <c r="E33">
        <v>7.5</v>
      </c>
      <c r="F33" t="s">
        <v>182</v>
      </c>
      <c r="G33">
        <v>0</v>
      </c>
      <c r="H33" t="s">
        <v>279</v>
      </c>
      <c r="I33" t="s">
        <v>185</v>
      </c>
      <c r="J33" t="s">
        <v>16</v>
      </c>
      <c r="K33" t="s">
        <v>9</v>
      </c>
      <c r="L33" t="s">
        <v>1124</v>
      </c>
      <c r="M33">
        <v>601</v>
      </c>
      <c r="N33" t="s">
        <v>341</v>
      </c>
    </row>
    <row r="34" spans="1:14" x14ac:dyDescent="0.2">
      <c r="A34" s="229">
        <v>43696</v>
      </c>
      <c r="B34" t="s">
        <v>1123</v>
      </c>
      <c r="C34" t="s">
        <v>885</v>
      </c>
      <c r="D34" t="s">
        <v>181</v>
      </c>
      <c r="E34">
        <v>8</v>
      </c>
      <c r="F34" t="s">
        <v>182</v>
      </c>
      <c r="G34">
        <v>0</v>
      </c>
      <c r="H34" t="s">
        <v>279</v>
      </c>
      <c r="I34" t="s">
        <v>185</v>
      </c>
      <c r="J34" t="s">
        <v>16</v>
      </c>
      <c r="K34" t="s">
        <v>9</v>
      </c>
      <c r="L34" t="s">
        <v>1124</v>
      </c>
      <c r="M34">
        <v>601</v>
      </c>
      <c r="N34" t="s">
        <v>341</v>
      </c>
    </row>
    <row r="35" spans="1:14" x14ac:dyDescent="0.2">
      <c r="A35" s="229">
        <v>43693</v>
      </c>
      <c r="B35" t="s">
        <v>1123</v>
      </c>
      <c r="C35" t="s">
        <v>885</v>
      </c>
      <c r="D35" t="s">
        <v>908</v>
      </c>
      <c r="E35">
        <v>7.5</v>
      </c>
      <c r="F35" t="s">
        <v>182</v>
      </c>
      <c r="G35">
        <v>0</v>
      </c>
      <c r="H35" t="s">
        <v>1559</v>
      </c>
      <c r="I35" t="s">
        <v>185</v>
      </c>
      <c r="J35" t="s">
        <v>16</v>
      </c>
      <c r="K35" t="s">
        <v>9</v>
      </c>
      <c r="L35" t="s">
        <v>1124</v>
      </c>
      <c r="M35">
        <v>601</v>
      </c>
      <c r="N35" t="s">
        <v>341</v>
      </c>
    </row>
    <row r="36" spans="1:14" x14ac:dyDescent="0.2">
      <c r="A36" s="229">
        <v>43692</v>
      </c>
      <c r="B36" t="s">
        <v>1123</v>
      </c>
      <c r="C36" t="s">
        <v>885</v>
      </c>
      <c r="D36" t="s">
        <v>909</v>
      </c>
      <c r="E36">
        <v>7.5</v>
      </c>
      <c r="F36" t="s">
        <v>182</v>
      </c>
      <c r="G36">
        <v>0</v>
      </c>
      <c r="H36" t="s">
        <v>39</v>
      </c>
      <c r="I36" t="s">
        <v>185</v>
      </c>
      <c r="J36" t="s">
        <v>16</v>
      </c>
      <c r="K36" t="s">
        <v>9</v>
      </c>
      <c r="L36" t="s">
        <v>1124</v>
      </c>
      <c r="M36">
        <v>601</v>
      </c>
      <c r="N36" t="s">
        <v>341</v>
      </c>
    </row>
    <row r="37" spans="1:14" x14ac:dyDescent="0.2">
      <c r="A37" s="229">
        <v>43699</v>
      </c>
      <c r="B37" t="s">
        <v>1123</v>
      </c>
      <c r="C37" t="s">
        <v>885</v>
      </c>
      <c r="D37" t="s">
        <v>181</v>
      </c>
      <c r="E37">
        <v>3</v>
      </c>
      <c r="F37" t="s">
        <v>182</v>
      </c>
      <c r="G37">
        <v>0</v>
      </c>
      <c r="H37" t="s">
        <v>1517</v>
      </c>
      <c r="I37" t="s">
        <v>185</v>
      </c>
      <c r="J37" t="s">
        <v>16</v>
      </c>
      <c r="K37" t="s">
        <v>9</v>
      </c>
      <c r="L37" t="s">
        <v>1124</v>
      </c>
      <c r="M37">
        <v>601</v>
      </c>
      <c r="N37" t="s">
        <v>341</v>
      </c>
    </row>
    <row r="38" spans="1:14" x14ac:dyDescent="0.2">
      <c r="A38" s="229">
        <v>43699</v>
      </c>
      <c r="B38" t="s">
        <v>1123</v>
      </c>
      <c r="C38" t="s">
        <v>885</v>
      </c>
      <c r="D38" t="s">
        <v>181</v>
      </c>
      <c r="E38">
        <v>1</v>
      </c>
      <c r="F38" t="s">
        <v>182</v>
      </c>
      <c r="G38">
        <v>0</v>
      </c>
      <c r="H38" t="s">
        <v>1563</v>
      </c>
      <c r="I38" t="s">
        <v>185</v>
      </c>
      <c r="J38" t="s">
        <v>16</v>
      </c>
      <c r="K38" t="s">
        <v>9</v>
      </c>
      <c r="L38" t="s">
        <v>1124</v>
      </c>
      <c r="M38">
        <v>601</v>
      </c>
      <c r="N38" t="s">
        <v>341</v>
      </c>
    </row>
    <row r="39" spans="1:14" x14ac:dyDescent="0.2">
      <c r="A39" s="229">
        <v>43699</v>
      </c>
      <c r="B39" t="s">
        <v>1123</v>
      </c>
      <c r="C39" t="s">
        <v>885</v>
      </c>
      <c r="D39" t="s">
        <v>181</v>
      </c>
      <c r="E39">
        <v>4</v>
      </c>
      <c r="F39" t="s">
        <v>182</v>
      </c>
      <c r="G39">
        <v>0</v>
      </c>
      <c r="H39" t="s">
        <v>1556</v>
      </c>
      <c r="I39" t="s">
        <v>185</v>
      </c>
      <c r="J39" t="s">
        <v>16</v>
      </c>
      <c r="K39" t="s">
        <v>9</v>
      </c>
      <c r="L39" t="s">
        <v>1124</v>
      </c>
      <c r="M39">
        <v>601</v>
      </c>
      <c r="N39" t="s">
        <v>341</v>
      </c>
    </row>
    <row r="40" spans="1:14" x14ac:dyDescent="0.2">
      <c r="A40" s="229">
        <v>43698</v>
      </c>
      <c r="B40" t="s">
        <v>1123</v>
      </c>
      <c r="C40" t="s">
        <v>885</v>
      </c>
      <c r="D40" t="s">
        <v>181</v>
      </c>
      <c r="E40">
        <v>9</v>
      </c>
      <c r="F40" t="s">
        <v>897</v>
      </c>
      <c r="G40">
        <v>1.5</v>
      </c>
      <c r="H40" t="s">
        <v>1437</v>
      </c>
      <c r="I40" t="s">
        <v>185</v>
      </c>
      <c r="J40" t="s">
        <v>16</v>
      </c>
      <c r="K40" t="s">
        <v>9</v>
      </c>
      <c r="L40" t="s">
        <v>1124</v>
      </c>
      <c r="M40">
        <v>601</v>
      </c>
      <c r="N40" t="s">
        <v>341</v>
      </c>
    </row>
    <row r="41" spans="1:14" x14ac:dyDescent="0.2">
      <c r="A41" s="229">
        <v>43697</v>
      </c>
      <c r="B41" t="s">
        <v>1123</v>
      </c>
      <c r="C41" t="s">
        <v>885</v>
      </c>
      <c r="D41" t="s">
        <v>181</v>
      </c>
      <c r="E41">
        <v>8</v>
      </c>
      <c r="F41" t="s">
        <v>897</v>
      </c>
      <c r="G41">
        <v>2.5</v>
      </c>
      <c r="H41" t="s">
        <v>1556</v>
      </c>
      <c r="I41" t="s">
        <v>185</v>
      </c>
      <c r="J41" t="s">
        <v>16</v>
      </c>
      <c r="K41" t="s">
        <v>9</v>
      </c>
      <c r="L41" t="s">
        <v>1124</v>
      </c>
      <c r="M41">
        <v>601</v>
      </c>
      <c r="N41" t="s">
        <v>341</v>
      </c>
    </row>
    <row r="42" spans="1:14" x14ac:dyDescent="0.2">
      <c r="A42" s="229">
        <v>43700</v>
      </c>
      <c r="B42" t="s">
        <v>1123</v>
      </c>
      <c r="C42" t="s">
        <v>885</v>
      </c>
      <c r="D42" t="s">
        <v>181</v>
      </c>
      <c r="E42">
        <v>8</v>
      </c>
      <c r="F42" t="s">
        <v>182</v>
      </c>
      <c r="G42">
        <v>0</v>
      </c>
      <c r="H42" t="s">
        <v>1505</v>
      </c>
      <c r="I42" t="s">
        <v>185</v>
      </c>
      <c r="J42" t="s">
        <v>16</v>
      </c>
      <c r="K42" t="s">
        <v>9</v>
      </c>
      <c r="L42" t="s">
        <v>1124</v>
      </c>
      <c r="M42">
        <v>601</v>
      </c>
      <c r="N42" t="s">
        <v>341</v>
      </c>
    </row>
    <row r="43" spans="1:14" x14ac:dyDescent="0.2">
      <c r="A43" s="229">
        <v>43705</v>
      </c>
      <c r="B43" t="s">
        <v>1123</v>
      </c>
      <c r="C43" t="s">
        <v>885</v>
      </c>
      <c r="D43" t="s">
        <v>908</v>
      </c>
      <c r="E43">
        <v>7.5</v>
      </c>
      <c r="F43" t="s">
        <v>182</v>
      </c>
      <c r="G43">
        <v>0</v>
      </c>
      <c r="H43" t="s">
        <v>1549</v>
      </c>
      <c r="I43" t="s">
        <v>185</v>
      </c>
      <c r="J43" t="s">
        <v>16</v>
      </c>
      <c r="K43" t="s">
        <v>9</v>
      </c>
      <c r="L43" t="s">
        <v>1124</v>
      </c>
      <c r="M43">
        <v>601</v>
      </c>
      <c r="N43" t="s">
        <v>341</v>
      </c>
    </row>
    <row r="44" spans="1:14" x14ac:dyDescent="0.2">
      <c r="A44" s="229">
        <v>43704</v>
      </c>
      <c r="B44" t="s">
        <v>1123</v>
      </c>
      <c r="C44" t="s">
        <v>885</v>
      </c>
      <c r="D44" t="s">
        <v>908</v>
      </c>
      <c r="E44">
        <v>7.5</v>
      </c>
      <c r="F44" t="s">
        <v>182</v>
      </c>
      <c r="G44">
        <v>0</v>
      </c>
      <c r="H44" t="s">
        <v>1549</v>
      </c>
      <c r="I44" t="s">
        <v>185</v>
      </c>
      <c r="J44" t="s">
        <v>16</v>
      </c>
      <c r="K44" t="s">
        <v>9</v>
      </c>
      <c r="L44" t="s">
        <v>1124</v>
      </c>
      <c r="M44">
        <v>601</v>
      </c>
      <c r="N44" t="s">
        <v>341</v>
      </c>
    </row>
    <row r="45" spans="1:14" x14ac:dyDescent="0.2">
      <c r="A45" s="229">
        <v>43703</v>
      </c>
      <c r="B45" t="s">
        <v>1123</v>
      </c>
      <c r="C45" t="s">
        <v>885</v>
      </c>
      <c r="D45" t="s">
        <v>908</v>
      </c>
      <c r="E45">
        <v>7.5</v>
      </c>
      <c r="F45" t="s">
        <v>182</v>
      </c>
      <c r="G45">
        <v>0</v>
      </c>
      <c r="H45" t="s">
        <v>1481</v>
      </c>
      <c r="I45" t="s">
        <v>185</v>
      </c>
      <c r="J45" t="s">
        <v>16</v>
      </c>
      <c r="K45" t="s">
        <v>9</v>
      </c>
      <c r="L45" t="s">
        <v>1124</v>
      </c>
      <c r="M45">
        <v>601</v>
      </c>
      <c r="N45" t="s">
        <v>341</v>
      </c>
    </row>
    <row r="46" spans="1:14" x14ac:dyDescent="0.2">
      <c r="A46" s="229">
        <v>43692</v>
      </c>
      <c r="B46" t="s">
        <v>1123</v>
      </c>
      <c r="C46" t="s">
        <v>885</v>
      </c>
      <c r="D46" t="s">
        <v>181</v>
      </c>
      <c r="E46">
        <v>0</v>
      </c>
      <c r="F46" t="s">
        <v>897</v>
      </c>
      <c r="G46">
        <v>4</v>
      </c>
      <c r="H46" t="s">
        <v>1549</v>
      </c>
      <c r="I46" t="s">
        <v>185</v>
      </c>
      <c r="J46" t="s">
        <v>16</v>
      </c>
      <c r="K46" t="s">
        <v>9</v>
      </c>
      <c r="L46" t="s">
        <v>1124</v>
      </c>
      <c r="M46">
        <v>601</v>
      </c>
      <c r="N46" t="s">
        <v>341</v>
      </c>
    </row>
    <row r="47" spans="1:14" x14ac:dyDescent="0.2">
      <c r="A47" s="229">
        <v>43693</v>
      </c>
      <c r="B47" t="s">
        <v>1008</v>
      </c>
      <c r="C47" t="s">
        <v>885</v>
      </c>
      <c r="D47" t="s">
        <v>181</v>
      </c>
      <c r="E47">
        <v>8</v>
      </c>
      <c r="F47" t="s">
        <v>182</v>
      </c>
      <c r="G47">
        <v>0</v>
      </c>
      <c r="H47" t="s">
        <v>1504</v>
      </c>
      <c r="I47" t="s">
        <v>185</v>
      </c>
      <c r="J47" t="s">
        <v>16</v>
      </c>
      <c r="K47" t="s">
        <v>9</v>
      </c>
      <c r="L47" t="s">
        <v>1009</v>
      </c>
      <c r="M47">
        <v>586</v>
      </c>
      <c r="N47" t="s">
        <v>341</v>
      </c>
    </row>
    <row r="48" spans="1:14" x14ac:dyDescent="0.2">
      <c r="A48" s="229">
        <v>43692</v>
      </c>
      <c r="B48" t="s">
        <v>1008</v>
      </c>
      <c r="C48" t="s">
        <v>885</v>
      </c>
      <c r="D48" t="s">
        <v>181</v>
      </c>
      <c r="E48">
        <v>6</v>
      </c>
      <c r="F48" t="s">
        <v>182</v>
      </c>
      <c r="G48">
        <v>0</v>
      </c>
      <c r="H48" t="s">
        <v>1504</v>
      </c>
      <c r="I48" t="s">
        <v>185</v>
      </c>
      <c r="J48" t="s">
        <v>16</v>
      </c>
      <c r="K48" t="s">
        <v>9</v>
      </c>
      <c r="L48" t="s">
        <v>1009</v>
      </c>
      <c r="M48">
        <v>586</v>
      </c>
      <c r="N48" t="s">
        <v>341</v>
      </c>
    </row>
    <row r="49" spans="1:14" x14ac:dyDescent="0.2">
      <c r="A49" s="229">
        <v>43692</v>
      </c>
      <c r="B49" t="s">
        <v>1008</v>
      </c>
      <c r="C49" t="s">
        <v>885</v>
      </c>
      <c r="D49" t="s">
        <v>181</v>
      </c>
      <c r="E49">
        <v>2</v>
      </c>
      <c r="F49" t="s">
        <v>182</v>
      </c>
      <c r="G49">
        <v>0</v>
      </c>
      <c r="H49" t="s">
        <v>1561</v>
      </c>
      <c r="I49" t="s">
        <v>185</v>
      </c>
      <c r="J49" t="s">
        <v>16</v>
      </c>
      <c r="K49" t="s">
        <v>9</v>
      </c>
      <c r="L49" t="s">
        <v>1009</v>
      </c>
      <c r="M49">
        <v>586</v>
      </c>
      <c r="N49" t="s">
        <v>341</v>
      </c>
    </row>
    <row r="50" spans="1:14" x14ac:dyDescent="0.2">
      <c r="A50" s="229">
        <v>43691</v>
      </c>
      <c r="B50" t="s">
        <v>1008</v>
      </c>
      <c r="C50" t="s">
        <v>885</v>
      </c>
      <c r="D50" t="s">
        <v>181</v>
      </c>
      <c r="E50">
        <v>8</v>
      </c>
      <c r="F50" t="s">
        <v>182</v>
      </c>
      <c r="G50">
        <v>0</v>
      </c>
      <c r="H50" t="s">
        <v>1559</v>
      </c>
      <c r="I50" t="s">
        <v>185</v>
      </c>
      <c r="J50" t="s">
        <v>16</v>
      </c>
      <c r="K50" t="s">
        <v>9</v>
      </c>
      <c r="L50" t="s">
        <v>1009</v>
      </c>
      <c r="M50">
        <v>586</v>
      </c>
      <c r="N50" t="s">
        <v>341</v>
      </c>
    </row>
    <row r="51" spans="1:14" x14ac:dyDescent="0.2">
      <c r="A51" s="229">
        <v>43690</v>
      </c>
      <c r="B51" t="s">
        <v>1008</v>
      </c>
      <c r="C51" t="s">
        <v>885</v>
      </c>
      <c r="D51" t="s">
        <v>181</v>
      </c>
      <c r="E51">
        <v>8</v>
      </c>
      <c r="F51" t="s">
        <v>182</v>
      </c>
      <c r="G51">
        <v>0</v>
      </c>
      <c r="H51" t="s">
        <v>1559</v>
      </c>
      <c r="I51" t="s">
        <v>185</v>
      </c>
      <c r="J51" t="s">
        <v>16</v>
      </c>
      <c r="K51" t="s">
        <v>9</v>
      </c>
      <c r="L51" t="s">
        <v>1009</v>
      </c>
      <c r="M51">
        <v>586</v>
      </c>
      <c r="N51" t="s">
        <v>341</v>
      </c>
    </row>
    <row r="52" spans="1:14" x14ac:dyDescent="0.2">
      <c r="A52" s="229">
        <v>43689</v>
      </c>
      <c r="B52" t="s">
        <v>1008</v>
      </c>
      <c r="C52" t="s">
        <v>885</v>
      </c>
      <c r="D52" t="s">
        <v>181</v>
      </c>
      <c r="E52">
        <v>1</v>
      </c>
      <c r="F52" t="s">
        <v>182</v>
      </c>
      <c r="G52">
        <v>0</v>
      </c>
      <c r="H52" t="s">
        <v>1555</v>
      </c>
      <c r="I52" t="s">
        <v>185</v>
      </c>
      <c r="J52" t="s">
        <v>16</v>
      </c>
      <c r="K52" t="s">
        <v>9</v>
      </c>
      <c r="L52" t="s">
        <v>1009</v>
      </c>
      <c r="M52">
        <v>586</v>
      </c>
      <c r="N52" t="s">
        <v>341</v>
      </c>
    </row>
    <row r="53" spans="1:14" x14ac:dyDescent="0.2">
      <c r="A53" s="229">
        <v>43686</v>
      </c>
      <c r="B53" t="s">
        <v>1008</v>
      </c>
      <c r="C53" t="s">
        <v>885</v>
      </c>
      <c r="D53" t="s">
        <v>181</v>
      </c>
      <c r="E53">
        <v>4</v>
      </c>
      <c r="F53" t="s">
        <v>182</v>
      </c>
      <c r="G53">
        <v>0</v>
      </c>
      <c r="H53" t="s">
        <v>1504</v>
      </c>
      <c r="I53" t="s">
        <v>185</v>
      </c>
      <c r="J53" t="s">
        <v>16</v>
      </c>
      <c r="K53" t="s">
        <v>9</v>
      </c>
      <c r="L53" t="s">
        <v>1009</v>
      </c>
      <c r="M53">
        <v>586</v>
      </c>
      <c r="N53" t="s">
        <v>341</v>
      </c>
    </row>
    <row r="54" spans="1:14" x14ac:dyDescent="0.2">
      <c r="A54" s="229">
        <v>43686</v>
      </c>
      <c r="B54" t="s">
        <v>1008</v>
      </c>
      <c r="C54" t="s">
        <v>885</v>
      </c>
      <c r="D54" t="s">
        <v>181</v>
      </c>
      <c r="E54">
        <v>4</v>
      </c>
      <c r="F54" t="s">
        <v>182</v>
      </c>
      <c r="G54">
        <v>0</v>
      </c>
      <c r="H54" t="s">
        <v>1555</v>
      </c>
      <c r="I54" t="s">
        <v>185</v>
      </c>
      <c r="J54" t="s">
        <v>16</v>
      </c>
      <c r="K54" t="s">
        <v>9</v>
      </c>
      <c r="L54" t="s">
        <v>1009</v>
      </c>
      <c r="M54">
        <v>586</v>
      </c>
      <c r="N54" t="s">
        <v>341</v>
      </c>
    </row>
    <row r="55" spans="1:14" x14ac:dyDescent="0.2">
      <c r="A55" s="229">
        <v>43685</v>
      </c>
      <c r="B55" t="s">
        <v>1008</v>
      </c>
      <c r="C55" t="s">
        <v>885</v>
      </c>
      <c r="D55" t="s">
        <v>181</v>
      </c>
      <c r="E55">
        <v>8</v>
      </c>
      <c r="F55" t="s">
        <v>182</v>
      </c>
      <c r="G55">
        <v>0</v>
      </c>
      <c r="H55" t="s">
        <v>1504</v>
      </c>
      <c r="I55" t="s">
        <v>185</v>
      </c>
      <c r="J55" t="s">
        <v>16</v>
      </c>
      <c r="K55" t="s">
        <v>9</v>
      </c>
      <c r="L55" t="s">
        <v>1009</v>
      </c>
      <c r="M55">
        <v>586</v>
      </c>
      <c r="N55" t="s">
        <v>341</v>
      </c>
    </row>
    <row r="56" spans="1:14" x14ac:dyDescent="0.2">
      <c r="A56" s="229">
        <v>43684</v>
      </c>
      <c r="B56" t="s">
        <v>1008</v>
      </c>
      <c r="C56" t="s">
        <v>885</v>
      </c>
      <c r="D56" t="s">
        <v>181</v>
      </c>
      <c r="E56">
        <v>8</v>
      </c>
      <c r="F56" t="s">
        <v>897</v>
      </c>
      <c r="G56">
        <v>2</v>
      </c>
      <c r="H56" t="s">
        <v>1504</v>
      </c>
      <c r="I56" t="s">
        <v>185</v>
      </c>
      <c r="J56" t="s">
        <v>16</v>
      </c>
      <c r="K56" t="s">
        <v>9</v>
      </c>
      <c r="L56" t="s">
        <v>1009</v>
      </c>
      <c r="M56">
        <v>586</v>
      </c>
      <c r="N56" t="s">
        <v>341</v>
      </c>
    </row>
    <row r="57" spans="1:14" x14ac:dyDescent="0.2">
      <c r="A57" s="229">
        <v>43683</v>
      </c>
      <c r="B57" t="s">
        <v>1008</v>
      </c>
      <c r="C57" t="s">
        <v>885</v>
      </c>
      <c r="D57" t="s">
        <v>181</v>
      </c>
      <c r="E57">
        <v>8</v>
      </c>
      <c r="F57" t="s">
        <v>182</v>
      </c>
      <c r="G57">
        <v>0</v>
      </c>
      <c r="H57" t="s">
        <v>1504</v>
      </c>
      <c r="I57" t="s">
        <v>185</v>
      </c>
      <c r="J57" t="s">
        <v>16</v>
      </c>
      <c r="K57" t="s">
        <v>9</v>
      </c>
      <c r="L57" t="s">
        <v>1009</v>
      </c>
      <c r="M57">
        <v>586</v>
      </c>
      <c r="N57" t="s">
        <v>341</v>
      </c>
    </row>
    <row r="58" spans="1:14" x14ac:dyDescent="0.2">
      <c r="A58" s="229">
        <v>43697</v>
      </c>
      <c r="B58" t="s">
        <v>1008</v>
      </c>
      <c r="C58" t="s">
        <v>885</v>
      </c>
      <c r="D58" t="s">
        <v>181</v>
      </c>
      <c r="E58">
        <v>8</v>
      </c>
      <c r="F58" t="s">
        <v>182</v>
      </c>
      <c r="G58">
        <v>0</v>
      </c>
      <c r="H58" t="s">
        <v>1504</v>
      </c>
      <c r="I58" t="s">
        <v>185</v>
      </c>
      <c r="J58" t="s">
        <v>16</v>
      </c>
      <c r="K58" t="s">
        <v>9</v>
      </c>
      <c r="L58" t="s">
        <v>1009</v>
      </c>
      <c r="M58">
        <v>586</v>
      </c>
      <c r="N58" t="s">
        <v>341</v>
      </c>
    </row>
    <row r="59" spans="1:14" x14ac:dyDescent="0.2">
      <c r="A59" s="229">
        <v>43696</v>
      </c>
      <c r="B59" t="s">
        <v>1008</v>
      </c>
      <c r="C59" t="s">
        <v>885</v>
      </c>
      <c r="D59" t="s">
        <v>181</v>
      </c>
      <c r="E59">
        <v>5.5</v>
      </c>
      <c r="F59" t="s">
        <v>182</v>
      </c>
      <c r="G59">
        <v>0</v>
      </c>
      <c r="H59" t="s">
        <v>1511</v>
      </c>
      <c r="I59" t="s">
        <v>185</v>
      </c>
      <c r="J59" t="s">
        <v>16</v>
      </c>
      <c r="K59" t="s">
        <v>9</v>
      </c>
      <c r="L59" t="s">
        <v>1009</v>
      </c>
      <c r="M59">
        <v>586</v>
      </c>
      <c r="N59" t="s">
        <v>341</v>
      </c>
    </row>
    <row r="60" spans="1:14" x14ac:dyDescent="0.2">
      <c r="A60" s="229">
        <v>43698</v>
      </c>
      <c r="B60" t="s">
        <v>1008</v>
      </c>
      <c r="C60" t="s">
        <v>885</v>
      </c>
      <c r="D60" t="s">
        <v>181</v>
      </c>
      <c r="E60">
        <v>4</v>
      </c>
      <c r="F60" t="s">
        <v>182</v>
      </c>
      <c r="G60">
        <v>0</v>
      </c>
      <c r="H60" t="s">
        <v>1504</v>
      </c>
      <c r="I60" t="s">
        <v>185</v>
      </c>
      <c r="J60" t="s">
        <v>16</v>
      </c>
      <c r="K60" t="s">
        <v>9</v>
      </c>
      <c r="L60" t="s">
        <v>1009</v>
      </c>
      <c r="M60">
        <v>586</v>
      </c>
      <c r="N60" t="s">
        <v>341</v>
      </c>
    </row>
    <row r="61" spans="1:14" x14ac:dyDescent="0.2">
      <c r="A61" s="229">
        <v>43698</v>
      </c>
      <c r="B61" t="s">
        <v>1008</v>
      </c>
      <c r="C61" t="s">
        <v>885</v>
      </c>
      <c r="D61" t="s">
        <v>181</v>
      </c>
      <c r="E61">
        <v>4</v>
      </c>
      <c r="F61" t="s">
        <v>182</v>
      </c>
      <c r="G61">
        <v>0</v>
      </c>
      <c r="H61" t="s">
        <v>1562</v>
      </c>
      <c r="I61" t="s">
        <v>185</v>
      </c>
      <c r="J61" t="s">
        <v>16</v>
      </c>
      <c r="K61" t="s">
        <v>9</v>
      </c>
      <c r="L61" t="s">
        <v>1009</v>
      </c>
      <c r="M61">
        <v>586</v>
      </c>
      <c r="N61" t="s">
        <v>341</v>
      </c>
    </row>
    <row r="62" spans="1:14" x14ac:dyDescent="0.2">
      <c r="A62" s="229">
        <v>43699</v>
      </c>
      <c r="B62" t="s">
        <v>1008</v>
      </c>
      <c r="C62" t="s">
        <v>885</v>
      </c>
      <c r="D62" t="s">
        <v>181</v>
      </c>
      <c r="E62">
        <v>8</v>
      </c>
      <c r="F62" t="s">
        <v>182</v>
      </c>
      <c r="G62">
        <v>0</v>
      </c>
      <c r="H62" t="s">
        <v>1504</v>
      </c>
      <c r="I62" t="s">
        <v>185</v>
      </c>
      <c r="J62" t="s">
        <v>16</v>
      </c>
      <c r="K62" t="s">
        <v>9</v>
      </c>
      <c r="L62" t="s">
        <v>1009</v>
      </c>
      <c r="M62">
        <v>586</v>
      </c>
      <c r="N62" t="s">
        <v>341</v>
      </c>
    </row>
    <row r="63" spans="1:14" x14ac:dyDescent="0.2">
      <c r="A63" s="229">
        <v>43704</v>
      </c>
      <c r="B63" t="s">
        <v>1008</v>
      </c>
      <c r="C63" t="s">
        <v>885</v>
      </c>
      <c r="D63" t="s">
        <v>181</v>
      </c>
      <c r="E63">
        <v>8</v>
      </c>
      <c r="F63" t="s">
        <v>182</v>
      </c>
      <c r="G63">
        <v>0</v>
      </c>
      <c r="H63" t="s">
        <v>1481</v>
      </c>
      <c r="I63" t="s">
        <v>185</v>
      </c>
      <c r="J63" t="s">
        <v>16</v>
      </c>
      <c r="K63" t="s">
        <v>9</v>
      </c>
      <c r="L63" t="s">
        <v>1009</v>
      </c>
      <c r="M63">
        <v>586</v>
      </c>
      <c r="N63" t="s">
        <v>341</v>
      </c>
    </row>
    <row r="64" spans="1:14" x14ac:dyDescent="0.2">
      <c r="A64" s="229">
        <v>43703</v>
      </c>
      <c r="B64" t="s">
        <v>1008</v>
      </c>
      <c r="C64" t="s">
        <v>885</v>
      </c>
      <c r="D64" t="s">
        <v>181</v>
      </c>
      <c r="E64">
        <v>3</v>
      </c>
      <c r="F64" t="s">
        <v>182</v>
      </c>
      <c r="G64">
        <v>0</v>
      </c>
      <c r="H64" t="s">
        <v>1504</v>
      </c>
      <c r="I64" t="s">
        <v>185</v>
      </c>
      <c r="J64" t="s">
        <v>16</v>
      </c>
      <c r="K64" t="s">
        <v>9</v>
      </c>
      <c r="L64" t="s">
        <v>1009</v>
      </c>
      <c r="M64">
        <v>586</v>
      </c>
      <c r="N64" t="s">
        <v>341</v>
      </c>
    </row>
    <row r="65" spans="1:14" x14ac:dyDescent="0.2">
      <c r="A65" s="229">
        <v>43703</v>
      </c>
      <c r="B65" t="s">
        <v>1008</v>
      </c>
      <c r="C65" t="s">
        <v>885</v>
      </c>
      <c r="D65" t="s">
        <v>181</v>
      </c>
      <c r="E65">
        <v>2</v>
      </c>
      <c r="F65" t="s">
        <v>182</v>
      </c>
      <c r="G65">
        <v>0</v>
      </c>
      <c r="H65" t="s">
        <v>1561</v>
      </c>
      <c r="I65" t="s">
        <v>185</v>
      </c>
      <c r="J65" t="s">
        <v>16</v>
      </c>
      <c r="K65" t="s">
        <v>9</v>
      </c>
      <c r="L65" t="s">
        <v>1009</v>
      </c>
      <c r="M65">
        <v>586</v>
      </c>
      <c r="N65" t="s">
        <v>341</v>
      </c>
    </row>
    <row r="66" spans="1:14" x14ac:dyDescent="0.2">
      <c r="A66" s="229">
        <v>43703</v>
      </c>
      <c r="B66" t="s">
        <v>1008</v>
      </c>
      <c r="C66" t="s">
        <v>885</v>
      </c>
      <c r="D66" t="s">
        <v>181</v>
      </c>
      <c r="E66">
        <v>3</v>
      </c>
      <c r="F66" t="s">
        <v>182</v>
      </c>
      <c r="G66">
        <v>0</v>
      </c>
      <c r="H66" t="s">
        <v>1481</v>
      </c>
      <c r="I66" t="s">
        <v>185</v>
      </c>
      <c r="J66" t="s">
        <v>16</v>
      </c>
      <c r="K66" t="s">
        <v>9</v>
      </c>
      <c r="L66" t="s">
        <v>1009</v>
      </c>
      <c r="M66">
        <v>586</v>
      </c>
      <c r="N66" t="s">
        <v>341</v>
      </c>
    </row>
    <row r="67" spans="1:14" x14ac:dyDescent="0.2">
      <c r="A67" s="229">
        <v>43707</v>
      </c>
      <c r="B67" t="s">
        <v>1008</v>
      </c>
      <c r="C67" t="s">
        <v>885</v>
      </c>
      <c r="D67" t="s">
        <v>181</v>
      </c>
      <c r="E67">
        <v>8</v>
      </c>
      <c r="F67" t="s">
        <v>182</v>
      </c>
      <c r="G67">
        <v>0</v>
      </c>
      <c r="H67" t="s">
        <v>1549</v>
      </c>
      <c r="I67" t="s">
        <v>185</v>
      </c>
      <c r="J67" t="s">
        <v>16</v>
      </c>
      <c r="K67" t="s">
        <v>9</v>
      </c>
      <c r="L67" t="s">
        <v>1009</v>
      </c>
      <c r="M67">
        <v>586</v>
      </c>
      <c r="N67" t="s">
        <v>341</v>
      </c>
    </row>
    <row r="68" spans="1:14" x14ac:dyDescent="0.2">
      <c r="A68" s="229">
        <v>43705</v>
      </c>
      <c r="B68" t="s">
        <v>1008</v>
      </c>
      <c r="C68" t="s">
        <v>885</v>
      </c>
      <c r="D68" t="s">
        <v>181</v>
      </c>
      <c r="E68">
        <v>4</v>
      </c>
      <c r="F68" t="s">
        <v>182</v>
      </c>
      <c r="G68">
        <v>0</v>
      </c>
      <c r="H68" t="s">
        <v>1504</v>
      </c>
      <c r="I68" t="s">
        <v>185</v>
      </c>
      <c r="J68" t="s">
        <v>16</v>
      </c>
      <c r="K68" t="s">
        <v>9</v>
      </c>
      <c r="L68" t="s">
        <v>1009</v>
      </c>
      <c r="M68">
        <v>586</v>
      </c>
      <c r="N68" t="s">
        <v>341</v>
      </c>
    </row>
    <row r="69" spans="1:14" x14ac:dyDescent="0.2">
      <c r="A69" s="229">
        <v>43705</v>
      </c>
      <c r="B69" t="s">
        <v>1008</v>
      </c>
      <c r="C69" t="s">
        <v>885</v>
      </c>
      <c r="D69" t="s">
        <v>181</v>
      </c>
      <c r="E69">
        <v>4</v>
      </c>
      <c r="F69" t="s">
        <v>182</v>
      </c>
      <c r="G69">
        <v>0</v>
      </c>
      <c r="H69" t="s">
        <v>1481</v>
      </c>
      <c r="I69" t="s">
        <v>185</v>
      </c>
      <c r="J69" t="s">
        <v>16</v>
      </c>
      <c r="K69" t="s">
        <v>9</v>
      </c>
      <c r="L69" t="s">
        <v>1009</v>
      </c>
      <c r="M69">
        <v>586</v>
      </c>
      <c r="N69" t="s">
        <v>341</v>
      </c>
    </row>
    <row r="70" spans="1:14" x14ac:dyDescent="0.2">
      <c r="A70" s="229">
        <v>43696</v>
      </c>
      <c r="B70" t="s">
        <v>1008</v>
      </c>
      <c r="C70" t="s">
        <v>885</v>
      </c>
      <c r="D70" t="s">
        <v>181</v>
      </c>
      <c r="E70">
        <v>1</v>
      </c>
      <c r="F70" t="s">
        <v>182</v>
      </c>
      <c r="G70">
        <v>0</v>
      </c>
      <c r="H70" t="s">
        <v>1519</v>
      </c>
      <c r="I70" t="s">
        <v>185</v>
      </c>
      <c r="J70" t="s">
        <v>16</v>
      </c>
      <c r="K70" t="s">
        <v>9</v>
      </c>
      <c r="L70" t="s">
        <v>1009</v>
      </c>
      <c r="M70">
        <v>586</v>
      </c>
      <c r="N70" t="s">
        <v>341</v>
      </c>
    </row>
    <row r="71" spans="1:14" x14ac:dyDescent="0.2">
      <c r="A71" s="229">
        <v>43696</v>
      </c>
      <c r="B71" t="s">
        <v>1008</v>
      </c>
      <c r="C71" t="s">
        <v>885</v>
      </c>
      <c r="D71" t="s">
        <v>181</v>
      </c>
      <c r="E71">
        <v>1.5</v>
      </c>
      <c r="F71" t="s">
        <v>182</v>
      </c>
      <c r="G71">
        <v>0</v>
      </c>
      <c r="H71" t="s">
        <v>1552</v>
      </c>
      <c r="I71" t="s">
        <v>185</v>
      </c>
      <c r="J71" t="s">
        <v>16</v>
      </c>
      <c r="K71" t="s">
        <v>9</v>
      </c>
      <c r="L71" t="s">
        <v>1009</v>
      </c>
      <c r="M71">
        <v>586</v>
      </c>
      <c r="N71" t="s">
        <v>341</v>
      </c>
    </row>
    <row r="72" spans="1:14" x14ac:dyDescent="0.2">
      <c r="A72" s="229">
        <v>43689</v>
      </c>
      <c r="B72" t="s">
        <v>1008</v>
      </c>
      <c r="C72" t="s">
        <v>885</v>
      </c>
      <c r="D72" t="s">
        <v>181</v>
      </c>
      <c r="E72">
        <v>7</v>
      </c>
      <c r="F72" t="s">
        <v>182</v>
      </c>
      <c r="G72">
        <v>0</v>
      </c>
      <c r="H72" t="s">
        <v>1504</v>
      </c>
      <c r="I72" t="s">
        <v>185</v>
      </c>
      <c r="J72" t="s">
        <v>16</v>
      </c>
      <c r="K72" t="s">
        <v>9</v>
      </c>
      <c r="L72" t="s">
        <v>1009</v>
      </c>
      <c r="M72">
        <v>586</v>
      </c>
      <c r="N72" t="s">
        <v>341</v>
      </c>
    </row>
    <row r="73" spans="1:14" x14ac:dyDescent="0.2">
      <c r="A73" s="229">
        <v>43686</v>
      </c>
      <c r="B73" t="s">
        <v>985</v>
      </c>
      <c r="C73" t="s">
        <v>885</v>
      </c>
      <c r="D73" t="s">
        <v>181</v>
      </c>
      <c r="E73">
        <v>7.75</v>
      </c>
      <c r="F73" t="s">
        <v>182</v>
      </c>
      <c r="G73">
        <v>0</v>
      </c>
      <c r="H73" t="s">
        <v>1517</v>
      </c>
      <c r="I73" t="s">
        <v>906</v>
      </c>
      <c r="J73" t="s">
        <v>18</v>
      </c>
      <c r="K73" t="s">
        <v>9</v>
      </c>
      <c r="L73" t="s">
        <v>986</v>
      </c>
      <c r="M73">
        <v>491</v>
      </c>
      <c r="N73" t="s">
        <v>341</v>
      </c>
    </row>
    <row r="74" spans="1:14" x14ac:dyDescent="0.2">
      <c r="A74" s="229">
        <v>43685</v>
      </c>
      <c r="B74" t="s">
        <v>985</v>
      </c>
      <c r="C74" t="s">
        <v>885</v>
      </c>
      <c r="D74" t="s">
        <v>181</v>
      </c>
      <c r="E74">
        <v>7.75</v>
      </c>
      <c r="F74" t="s">
        <v>182</v>
      </c>
      <c r="G74">
        <v>0</v>
      </c>
      <c r="H74" t="s">
        <v>279</v>
      </c>
      <c r="I74" t="s">
        <v>906</v>
      </c>
      <c r="J74" t="s">
        <v>18</v>
      </c>
      <c r="K74" t="s">
        <v>9</v>
      </c>
      <c r="L74" t="s">
        <v>986</v>
      </c>
      <c r="M74">
        <v>491</v>
      </c>
      <c r="N74" t="s">
        <v>341</v>
      </c>
    </row>
    <row r="75" spans="1:14" x14ac:dyDescent="0.2">
      <c r="A75" s="229">
        <v>43684</v>
      </c>
      <c r="B75" t="s">
        <v>985</v>
      </c>
      <c r="C75" t="s">
        <v>885</v>
      </c>
      <c r="D75" t="s">
        <v>181</v>
      </c>
      <c r="E75">
        <v>7.75</v>
      </c>
      <c r="F75" t="s">
        <v>182</v>
      </c>
      <c r="G75">
        <v>0</v>
      </c>
      <c r="H75" t="s">
        <v>279</v>
      </c>
      <c r="I75" t="s">
        <v>906</v>
      </c>
      <c r="J75" t="s">
        <v>18</v>
      </c>
      <c r="K75" t="s">
        <v>9</v>
      </c>
      <c r="L75" t="s">
        <v>986</v>
      </c>
      <c r="M75">
        <v>491</v>
      </c>
      <c r="N75" t="s">
        <v>341</v>
      </c>
    </row>
    <row r="76" spans="1:14" x14ac:dyDescent="0.2">
      <c r="A76" s="229">
        <v>43683</v>
      </c>
      <c r="B76" t="s">
        <v>985</v>
      </c>
      <c r="C76" t="s">
        <v>885</v>
      </c>
      <c r="D76" t="s">
        <v>181</v>
      </c>
      <c r="E76">
        <v>7.75</v>
      </c>
      <c r="F76" t="s">
        <v>182</v>
      </c>
      <c r="G76">
        <v>0</v>
      </c>
      <c r="H76" t="s">
        <v>279</v>
      </c>
      <c r="I76" t="s">
        <v>906</v>
      </c>
      <c r="J76" t="s">
        <v>18</v>
      </c>
      <c r="K76" t="s">
        <v>9</v>
      </c>
      <c r="L76" t="s">
        <v>986</v>
      </c>
      <c r="M76">
        <v>491</v>
      </c>
      <c r="N76" t="s">
        <v>341</v>
      </c>
    </row>
    <row r="77" spans="1:14" x14ac:dyDescent="0.2">
      <c r="A77" s="229">
        <v>43682</v>
      </c>
      <c r="B77" t="s">
        <v>985</v>
      </c>
      <c r="C77" t="s">
        <v>885</v>
      </c>
      <c r="D77" t="s">
        <v>181</v>
      </c>
      <c r="E77">
        <v>7.75</v>
      </c>
      <c r="F77" t="s">
        <v>182</v>
      </c>
      <c r="G77">
        <v>0</v>
      </c>
      <c r="H77" t="s">
        <v>279</v>
      </c>
      <c r="I77" t="s">
        <v>906</v>
      </c>
      <c r="J77" t="s">
        <v>18</v>
      </c>
      <c r="K77" t="s">
        <v>9</v>
      </c>
      <c r="L77" t="s">
        <v>986</v>
      </c>
      <c r="M77">
        <v>491</v>
      </c>
      <c r="N77" t="s">
        <v>341</v>
      </c>
    </row>
    <row r="78" spans="1:14" x14ac:dyDescent="0.2">
      <c r="A78" s="229">
        <v>43691</v>
      </c>
      <c r="B78" t="s">
        <v>985</v>
      </c>
      <c r="C78" t="s">
        <v>885</v>
      </c>
      <c r="D78" t="s">
        <v>181</v>
      </c>
      <c r="E78">
        <v>7.75</v>
      </c>
      <c r="F78" t="s">
        <v>182</v>
      </c>
      <c r="G78">
        <v>0</v>
      </c>
      <c r="H78" t="s">
        <v>1556</v>
      </c>
      <c r="I78" t="s">
        <v>906</v>
      </c>
      <c r="J78" t="s">
        <v>18</v>
      </c>
      <c r="K78" t="s">
        <v>9</v>
      </c>
      <c r="L78" t="s">
        <v>986</v>
      </c>
      <c r="M78">
        <v>491</v>
      </c>
      <c r="N78" t="s">
        <v>341</v>
      </c>
    </row>
    <row r="79" spans="1:14" x14ac:dyDescent="0.2">
      <c r="A79" s="229">
        <v>43689</v>
      </c>
      <c r="B79" t="s">
        <v>985</v>
      </c>
      <c r="C79" t="s">
        <v>885</v>
      </c>
      <c r="D79" t="s">
        <v>181</v>
      </c>
      <c r="E79">
        <v>7.75</v>
      </c>
      <c r="F79" t="s">
        <v>182</v>
      </c>
      <c r="G79">
        <v>0</v>
      </c>
      <c r="H79" t="s">
        <v>1517</v>
      </c>
      <c r="I79" t="s">
        <v>906</v>
      </c>
      <c r="J79" t="s">
        <v>18</v>
      </c>
      <c r="K79" t="s">
        <v>9</v>
      </c>
      <c r="L79" t="s">
        <v>986</v>
      </c>
      <c r="M79">
        <v>491</v>
      </c>
      <c r="N79" t="s">
        <v>341</v>
      </c>
    </row>
    <row r="80" spans="1:14" x14ac:dyDescent="0.2">
      <c r="A80" s="229">
        <v>43693</v>
      </c>
      <c r="B80" t="s">
        <v>985</v>
      </c>
      <c r="C80" t="s">
        <v>885</v>
      </c>
      <c r="D80" t="s">
        <v>181</v>
      </c>
      <c r="E80">
        <v>7.75</v>
      </c>
      <c r="F80" t="s">
        <v>182</v>
      </c>
      <c r="G80">
        <v>0</v>
      </c>
      <c r="H80" t="s">
        <v>1391</v>
      </c>
      <c r="I80" t="s">
        <v>906</v>
      </c>
      <c r="J80" t="s">
        <v>18</v>
      </c>
      <c r="K80" t="s">
        <v>9</v>
      </c>
      <c r="L80" t="s">
        <v>986</v>
      </c>
      <c r="M80">
        <v>491</v>
      </c>
      <c r="N80" t="s">
        <v>341</v>
      </c>
    </row>
    <row r="81" spans="1:14" x14ac:dyDescent="0.2">
      <c r="A81" s="229">
        <v>43692</v>
      </c>
      <c r="B81" t="s">
        <v>985</v>
      </c>
      <c r="C81" t="s">
        <v>885</v>
      </c>
      <c r="D81" t="s">
        <v>181</v>
      </c>
      <c r="E81">
        <v>7.75</v>
      </c>
      <c r="F81" t="s">
        <v>182</v>
      </c>
      <c r="G81">
        <v>0</v>
      </c>
      <c r="H81" t="s">
        <v>1391</v>
      </c>
      <c r="I81" t="s">
        <v>906</v>
      </c>
      <c r="J81" t="s">
        <v>18</v>
      </c>
      <c r="K81" t="s">
        <v>9</v>
      </c>
      <c r="L81" t="s">
        <v>986</v>
      </c>
      <c r="M81">
        <v>491</v>
      </c>
      <c r="N81" t="s">
        <v>341</v>
      </c>
    </row>
    <row r="82" spans="1:14" x14ac:dyDescent="0.2">
      <c r="A82" s="229">
        <v>43686</v>
      </c>
      <c r="B82" t="s">
        <v>983</v>
      </c>
      <c r="C82" t="s">
        <v>885</v>
      </c>
      <c r="D82" t="s">
        <v>181</v>
      </c>
      <c r="E82">
        <v>8</v>
      </c>
      <c r="F82" t="s">
        <v>182</v>
      </c>
      <c r="G82">
        <v>0</v>
      </c>
      <c r="H82" t="s">
        <v>1448</v>
      </c>
      <c r="I82" t="s">
        <v>184</v>
      </c>
      <c r="J82" t="s">
        <v>13</v>
      </c>
      <c r="K82" t="s">
        <v>9</v>
      </c>
      <c r="L82" t="s">
        <v>984</v>
      </c>
      <c r="M82">
        <v>488</v>
      </c>
      <c r="N82" t="s">
        <v>341</v>
      </c>
    </row>
    <row r="83" spans="1:14" x14ac:dyDescent="0.2">
      <c r="A83" s="229">
        <v>43685</v>
      </c>
      <c r="B83" t="s">
        <v>983</v>
      </c>
      <c r="C83" t="s">
        <v>885</v>
      </c>
      <c r="D83" t="s">
        <v>181</v>
      </c>
      <c r="E83">
        <v>8</v>
      </c>
      <c r="F83" t="s">
        <v>182</v>
      </c>
      <c r="G83">
        <v>0</v>
      </c>
      <c r="H83" t="s">
        <v>1448</v>
      </c>
      <c r="I83" t="s">
        <v>184</v>
      </c>
      <c r="J83" t="s">
        <v>13</v>
      </c>
      <c r="K83" t="s">
        <v>9</v>
      </c>
      <c r="L83" t="s">
        <v>984</v>
      </c>
      <c r="M83">
        <v>488</v>
      </c>
      <c r="N83" t="s">
        <v>341</v>
      </c>
    </row>
    <row r="84" spans="1:14" x14ac:dyDescent="0.2">
      <c r="A84" s="229">
        <v>43684</v>
      </c>
      <c r="B84" t="s">
        <v>983</v>
      </c>
      <c r="C84" t="s">
        <v>885</v>
      </c>
      <c r="D84" t="s">
        <v>181</v>
      </c>
      <c r="E84">
        <v>8</v>
      </c>
      <c r="F84" t="s">
        <v>897</v>
      </c>
      <c r="G84">
        <v>2</v>
      </c>
      <c r="H84" t="s">
        <v>1448</v>
      </c>
      <c r="I84" t="s">
        <v>184</v>
      </c>
      <c r="J84" t="s">
        <v>13</v>
      </c>
      <c r="K84" t="s">
        <v>9</v>
      </c>
      <c r="L84" t="s">
        <v>984</v>
      </c>
      <c r="M84">
        <v>488</v>
      </c>
      <c r="N84" t="s">
        <v>341</v>
      </c>
    </row>
    <row r="85" spans="1:14" x14ac:dyDescent="0.2">
      <c r="A85" s="229">
        <v>43683</v>
      </c>
      <c r="B85" t="s">
        <v>983</v>
      </c>
      <c r="C85" t="s">
        <v>885</v>
      </c>
      <c r="D85" t="s">
        <v>181</v>
      </c>
      <c r="E85">
        <v>8</v>
      </c>
      <c r="F85" t="s">
        <v>897</v>
      </c>
      <c r="G85">
        <v>2</v>
      </c>
      <c r="H85" t="s">
        <v>1448</v>
      </c>
      <c r="I85" t="s">
        <v>184</v>
      </c>
      <c r="J85" t="s">
        <v>13</v>
      </c>
      <c r="K85" t="s">
        <v>9</v>
      </c>
      <c r="L85" t="s">
        <v>984</v>
      </c>
      <c r="M85">
        <v>488</v>
      </c>
      <c r="N85" t="s">
        <v>341</v>
      </c>
    </row>
    <row r="86" spans="1:14" x14ac:dyDescent="0.2">
      <c r="A86" s="229">
        <v>43682</v>
      </c>
      <c r="B86" t="s">
        <v>983</v>
      </c>
      <c r="C86" t="s">
        <v>885</v>
      </c>
      <c r="D86" t="s">
        <v>181</v>
      </c>
      <c r="E86">
        <v>8</v>
      </c>
      <c r="F86" t="s">
        <v>897</v>
      </c>
      <c r="G86">
        <v>2</v>
      </c>
      <c r="H86" t="s">
        <v>1448</v>
      </c>
      <c r="I86" t="s">
        <v>184</v>
      </c>
      <c r="J86" t="s">
        <v>13</v>
      </c>
      <c r="K86" t="s">
        <v>9</v>
      </c>
      <c r="L86" t="s">
        <v>984</v>
      </c>
      <c r="M86">
        <v>488</v>
      </c>
      <c r="N86" t="s">
        <v>341</v>
      </c>
    </row>
    <row r="87" spans="1:14" x14ac:dyDescent="0.2">
      <c r="A87" s="229">
        <v>43691</v>
      </c>
      <c r="B87" t="s">
        <v>983</v>
      </c>
      <c r="C87" t="s">
        <v>885</v>
      </c>
      <c r="D87" t="s">
        <v>181</v>
      </c>
      <c r="E87">
        <v>5</v>
      </c>
      <c r="F87" t="s">
        <v>897</v>
      </c>
      <c r="G87">
        <v>2</v>
      </c>
      <c r="H87" t="s">
        <v>1448</v>
      </c>
      <c r="I87" t="s">
        <v>184</v>
      </c>
      <c r="J87" t="s">
        <v>13</v>
      </c>
      <c r="K87" t="s">
        <v>9</v>
      </c>
      <c r="L87" t="s">
        <v>984</v>
      </c>
      <c r="M87">
        <v>488</v>
      </c>
      <c r="N87" t="s">
        <v>341</v>
      </c>
    </row>
    <row r="88" spans="1:14" x14ac:dyDescent="0.2">
      <c r="A88" s="229">
        <v>43691</v>
      </c>
      <c r="B88" t="s">
        <v>983</v>
      </c>
      <c r="C88" t="s">
        <v>885</v>
      </c>
      <c r="D88" t="s">
        <v>181</v>
      </c>
      <c r="E88">
        <v>3</v>
      </c>
      <c r="F88" t="s">
        <v>182</v>
      </c>
      <c r="G88">
        <v>0</v>
      </c>
      <c r="H88" t="s">
        <v>39</v>
      </c>
      <c r="I88" t="s">
        <v>184</v>
      </c>
      <c r="J88" t="s">
        <v>13</v>
      </c>
      <c r="K88" t="s">
        <v>9</v>
      </c>
      <c r="L88" t="s">
        <v>984</v>
      </c>
      <c r="M88">
        <v>488</v>
      </c>
      <c r="N88" t="s">
        <v>341</v>
      </c>
    </row>
    <row r="89" spans="1:14" x14ac:dyDescent="0.2">
      <c r="A89" s="229">
        <v>43690</v>
      </c>
      <c r="B89" t="s">
        <v>983</v>
      </c>
      <c r="C89" t="s">
        <v>885</v>
      </c>
      <c r="D89" t="s">
        <v>181</v>
      </c>
      <c r="E89">
        <v>8</v>
      </c>
      <c r="F89" t="s">
        <v>897</v>
      </c>
      <c r="G89">
        <v>2</v>
      </c>
      <c r="H89" t="s">
        <v>1448</v>
      </c>
      <c r="I89" t="s">
        <v>184</v>
      </c>
      <c r="J89" t="s">
        <v>13</v>
      </c>
      <c r="K89" t="s">
        <v>9</v>
      </c>
      <c r="L89" t="s">
        <v>984</v>
      </c>
      <c r="M89">
        <v>488</v>
      </c>
      <c r="N89" t="s">
        <v>341</v>
      </c>
    </row>
    <row r="90" spans="1:14" x14ac:dyDescent="0.2">
      <c r="A90" s="229">
        <v>43689</v>
      </c>
      <c r="B90" t="s">
        <v>983</v>
      </c>
      <c r="C90" t="s">
        <v>885</v>
      </c>
      <c r="D90" t="s">
        <v>181</v>
      </c>
      <c r="E90">
        <v>8</v>
      </c>
      <c r="F90" t="s">
        <v>897</v>
      </c>
      <c r="G90">
        <v>2</v>
      </c>
      <c r="H90" t="s">
        <v>1448</v>
      </c>
      <c r="I90" t="s">
        <v>184</v>
      </c>
      <c r="J90" t="s">
        <v>13</v>
      </c>
      <c r="K90" t="s">
        <v>9</v>
      </c>
      <c r="L90" t="s">
        <v>984</v>
      </c>
      <c r="M90">
        <v>488</v>
      </c>
      <c r="N90" t="s">
        <v>341</v>
      </c>
    </row>
    <row r="91" spans="1:14" x14ac:dyDescent="0.2">
      <c r="A91" s="229">
        <v>43697</v>
      </c>
      <c r="B91" t="s">
        <v>983</v>
      </c>
      <c r="C91" t="s">
        <v>885</v>
      </c>
      <c r="D91" t="s">
        <v>181</v>
      </c>
      <c r="E91">
        <v>5</v>
      </c>
      <c r="F91" t="s">
        <v>897</v>
      </c>
      <c r="G91">
        <v>2</v>
      </c>
      <c r="H91" t="s">
        <v>1448</v>
      </c>
      <c r="I91" t="s">
        <v>184</v>
      </c>
      <c r="J91" t="s">
        <v>13</v>
      </c>
      <c r="K91" t="s">
        <v>9</v>
      </c>
      <c r="L91" t="s">
        <v>984</v>
      </c>
      <c r="M91">
        <v>488</v>
      </c>
      <c r="N91" t="s">
        <v>341</v>
      </c>
    </row>
    <row r="92" spans="1:14" x14ac:dyDescent="0.2">
      <c r="A92" s="229">
        <v>43697</v>
      </c>
      <c r="B92" t="s">
        <v>983</v>
      </c>
      <c r="C92" t="s">
        <v>885</v>
      </c>
      <c r="D92" t="s">
        <v>181</v>
      </c>
      <c r="E92">
        <v>3</v>
      </c>
      <c r="F92" t="s">
        <v>182</v>
      </c>
      <c r="G92">
        <v>0</v>
      </c>
      <c r="H92" t="s">
        <v>39</v>
      </c>
      <c r="I92" t="s">
        <v>184</v>
      </c>
      <c r="J92" t="s">
        <v>13</v>
      </c>
      <c r="K92" t="s">
        <v>9</v>
      </c>
      <c r="L92" t="s">
        <v>984</v>
      </c>
      <c r="M92">
        <v>488</v>
      </c>
      <c r="N92" t="s">
        <v>341</v>
      </c>
    </row>
    <row r="93" spans="1:14" x14ac:dyDescent="0.2">
      <c r="A93" s="229">
        <v>43696</v>
      </c>
      <c r="B93" t="s">
        <v>983</v>
      </c>
      <c r="C93" t="s">
        <v>885</v>
      </c>
      <c r="D93" t="s">
        <v>181</v>
      </c>
      <c r="E93">
        <v>8</v>
      </c>
      <c r="F93" t="s">
        <v>897</v>
      </c>
      <c r="G93">
        <v>2</v>
      </c>
      <c r="H93" t="s">
        <v>39</v>
      </c>
      <c r="I93" t="s">
        <v>184</v>
      </c>
      <c r="J93" t="s">
        <v>13</v>
      </c>
      <c r="K93" t="s">
        <v>9</v>
      </c>
      <c r="L93" t="s">
        <v>984</v>
      </c>
      <c r="M93">
        <v>488</v>
      </c>
      <c r="N93" t="s">
        <v>341</v>
      </c>
    </row>
    <row r="94" spans="1:14" x14ac:dyDescent="0.2">
      <c r="A94" s="229">
        <v>43694</v>
      </c>
      <c r="B94" t="s">
        <v>983</v>
      </c>
      <c r="C94" t="s">
        <v>885</v>
      </c>
      <c r="D94" t="s">
        <v>181</v>
      </c>
      <c r="E94">
        <v>0</v>
      </c>
      <c r="F94" t="s">
        <v>897</v>
      </c>
      <c r="G94">
        <v>6</v>
      </c>
      <c r="H94" t="s">
        <v>39</v>
      </c>
      <c r="I94" t="s">
        <v>184</v>
      </c>
      <c r="J94" t="s">
        <v>13</v>
      </c>
      <c r="K94" t="s">
        <v>9</v>
      </c>
      <c r="L94" t="s">
        <v>984</v>
      </c>
      <c r="M94">
        <v>488</v>
      </c>
      <c r="N94" t="s">
        <v>341</v>
      </c>
    </row>
    <row r="95" spans="1:14" x14ac:dyDescent="0.2">
      <c r="A95" s="229">
        <v>43693</v>
      </c>
      <c r="B95" t="s">
        <v>983</v>
      </c>
      <c r="C95" t="s">
        <v>885</v>
      </c>
      <c r="D95" t="s">
        <v>181</v>
      </c>
      <c r="E95">
        <v>8</v>
      </c>
      <c r="F95" t="s">
        <v>182</v>
      </c>
      <c r="G95">
        <v>0</v>
      </c>
      <c r="H95" t="s">
        <v>39</v>
      </c>
      <c r="I95" t="s">
        <v>184</v>
      </c>
      <c r="J95" t="s">
        <v>13</v>
      </c>
      <c r="K95" t="s">
        <v>9</v>
      </c>
      <c r="L95" t="s">
        <v>984</v>
      </c>
      <c r="M95">
        <v>488</v>
      </c>
      <c r="N95" t="s">
        <v>341</v>
      </c>
    </row>
    <row r="96" spans="1:14" x14ac:dyDescent="0.2">
      <c r="A96" s="229">
        <v>43692</v>
      </c>
      <c r="B96" t="s">
        <v>983</v>
      </c>
      <c r="C96" t="s">
        <v>885</v>
      </c>
      <c r="D96" t="s">
        <v>181</v>
      </c>
      <c r="E96">
        <v>8</v>
      </c>
      <c r="F96" t="s">
        <v>897</v>
      </c>
      <c r="G96">
        <v>2</v>
      </c>
      <c r="H96" t="s">
        <v>39</v>
      </c>
      <c r="I96" t="s">
        <v>184</v>
      </c>
      <c r="J96" t="s">
        <v>13</v>
      </c>
      <c r="K96" t="s">
        <v>9</v>
      </c>
      <c r="L96" t="s">
        <v>984</v>
      </c>
      <c r="M96">
        <v>488</v>
      </c>
      <c r="N96" t="s">
        <v>341</v>
      </c>
    </row>
    <row r="97" spans="1:14" x14ac:dyDescent="0.2">
      <c r="A97" s="229">
        <v>43699</v>
      </c>
      <c r="B97" t="s">
        <v>983</v>
      </c>
      <c r="C97" t="s">
        <v>885</v>
      </c>
      <c r="D97" t="s">
        <v>181</v>
      </c>
      <c r="E97">
        <v>8</v>
      </c>
      <c r="F97" t="s">
        <v>182</v>
      </c>
      <c r="G97">
        <v>0</v>
      </c>
      <c r="H97" t="s">
        <v>1448</v>
      </c>
      <c r="I97" t="s">
        <v>184</v>
      </c>
      <c r="J97" t="s">
        <v>13</v>
      </c>
      <c r="K97" t="s">
        <v>9</v>
      </c>
      <c r="L97" t="s">
        <v>984</v>
      </c>
      <c r="M97">
        <v>488</v>
      </c>
      <c r="N97" t="s">
        <v>341</v>
      </c>
    </row>
    <row r="98" spans="1:14" x14ac:dyDescent="0.2">
      <c r="A98" s="229">
        <v>43698</v>
      </c>
      <c r="B98" t="s">
        <v>983</v>
      </c>
      <c r="C98" t="s">
        <v>885</v>
      </c>
      <c r="D98" t="s">
        <v>181</v>
      </c>
      <c r="E98">
        <v>8</v>
      </c>
      <c r="F98" t="s">
        <v>897</v>
      </c>
      <c r="G98">
        <v>2</v>
      </c>
      <c r="H98" t="s">
        <v>1448</v>
      </c>
      <c r="I98" t="s">
        <v>184</v>
      </c>
      <c r="J98" t="s">
        <v>13</v>
      </c>
      <c r="K98" t="s">
        <v>9</v>
      </c>
      <c r="L98" t="s">
        <v>984</v>
      </c>
      <c r="M98">
        <v>488</v>
      </c>
      <c r="N98" t="s">
        <v>341</v>
      </c>
    </row>
    <row r="99" spans="1:14" x14ac:dyDescent="0.2">
      <c r="A99" s="229">
        <v>43703</v>
      </c>
      <c r="B99" t="s">
        <v>983</v>
      </c>
      <c r="C99" t="s">
        <v>885</v>
      </c>
      <c r="D99" t="s">
        <v>181</v>
      </c>
      <c r="E99">
        <v>8</v>
      </c>
      <c r="F99" t="s">
        <v>897</v>
      </c>
      <c r="G99">
        <v>2</v>
      </c>
      <c r="H99" t="s">
        <v>1448</v>
      </c>
      <c r="I99" t="s">
        <v>184</v>
      </c>
      <c r="J99" t="s">
        <v>13</v>
      </c>
      <c r="K99" t="s">
        <v>9</v>
      </c>
      <c r="L99" t="s">
        <v>984</v>
      </c>
      <c r="M99">
        <v>488</v>
      </c>
      <c r="N99" t="s">
        <v>341</v>
      </c>
    </row>
    <row r="100" spans="1:14" x14ac:dyDescent="0.2">
      <c r="A100" s="229">
        <v>43705</v>
      </c>
      <c r="B100" t="s">
        <v>983</v>
      </c>
      <c r="C100" t="s">
        <v>885</v>
      </c>
      <c r="D100" t="s">
        <v>181</v>
      </c>
      <c r="E100">
        <v>8</v>
      </c>
      <c r="F100" t="s">
        <v>182</v>
      </c>
      <c r="G100">
        <v>0</v>
      </c>
      <c r="H100" t="s">
        <v>1504</v>
      </c>
      <c r="I100" t="s">
        <v>184</v>
      </c>
      <c r="J100" t="s">
        <v>13</v>
      </c>
      <c r="K100" t="s">
        <v>9</v>
      </c>
      <c r="L100" t="s">
        <v>984</v>
      </c>
      <c r="M100">
        <v>488</v>
      </c>
      <c r="N100" t="s">
        <v>341</v>
      </c>
    </row>
    <row r="101" spans="1:14" x14ac:dyDescent="0.2">
      <c r="A101" s="229">
        <v>43704</v>
      </c>
      <c r="B101" t="s">
        <v>983</v>
      </c>
      <c r="C101" t="s">
        <v>885</v>
      </c>
      <c r="D101" t="s">
        <v>181</v>
      </c>
      <c r="E101">
        <v>8</v>
      </c>
      <c r="F101" t="s">
        <v>897</v>
      </c>
      <c r="G101">
        <v>2</v>
      </c>
      <c r="H101" t="s">
        <v>1448</v>
      </c>
      <c r="I101" t="s">
        <v>184</v>
      </c>
      <c r="J101" t="s">
        <v>13</v>
      </c>
      <c r="K101" t="s">
        <v>9</v>
      </c>
      <c r="L101" t="s">
        <v>984</v>
      </c>
      <c r="M101">
        <v>488</v>
      </c>
      <c r="N101" t="s">
        <v>341</v>
      </c>
    </row>
    <row r="102" spans="1:14" x14ac:dyDescent="0.2">
      <c r="A102" s="229">
        <v>43691</v>
      </c>
      <c r="B102" t="s">
        <v>974</v>
      </c>
      <c r="C102" t="s">
        <v>885</v>
      </c>
      <c r="D102" t="s">
        <v>181</v>
      </c>
      <c r="E102">
        <v>8</v>
      </c>
      <c r="F102" t="s">
        <v>182</v>
      </c>
      <c r="G102">
        <v>0</v>
      </c>
      <c r="H102" t="s">
        <v>1513</v>
      </c>
      <c r="I102" t="s">
        <v>184</v>
      </c>
      <c r="J102" t="s">
        <v>16</v>
      </c>
      <c r="K102" t="s">
        <v>9</v>
      </c>
      <c r="L102" t="s">
        <v>975</v>
      </c>
      <c r="M102">
        <v>444</v>
      </c>
      <c r="N102" t="s">
        <v>341</v>
      </c>
    </row>
    <row r="103" spans="1:14" x14ac:dyDescent="0.2">
      <c r="A103" s="229">
        <v>43690</v>
      </c>
      <c r="B103" t="s">
        <v>974</v>
      </c>
      <c r="C103" t="s">
        <v>885</v>
      </c>
      <c r="D103" t="s">
        <v>181</v>
      </c>
      <c r="E103">
        <v>8</v>
      </c>
      <c r="F103" t="s">
        <v>897</v>
      </c>
      <c r="G103">
        <v>3</v>
      </c>
      <c r="H103" t="s">
        <v>39</v>
      </c>
      <c r="I103" t="s">
        <v>184</v>
      </c>
      <c r="J103" t="s">
        <v>16</v>
      </c>
      <c r="K103" t="s">
        <v>9</v>
      </c>
      <c r="L103" t="s">
        <v>975</v>
      </c>
      <c r="M103">
        <v>444</v>
      </c>
      <c r="N103" t="s">
        <v>341</v>
      </c>
    </row>
    <row r="104" spans="1:14" x14ac:dyDescent="0.2">
      <c r="A104" s="229">
        <v>43689</v>
      </c>
      <c r="B104" t="s">
        <v>974</v>
      </c>
      <c r="C104" t="s">
        <v>885</v>
      </c>
      <c r="D104" t="s">
        <v>181</v>
      </c>
      <c r="E104">
        <v>8</v>
      </c>
      <c r="F104" t="s">
        <v>182</v>
      </c>
      <c r="G104">
        <v>0</v>
      </c>
      <c r="H104" t="s">
        <v>279</v>
      </c>
      <c r="I104" t="s">
        <v>184</v>
      </c>
      <c r="J104" t="s">
        <v>16</v>
      </c>
      <c r="K104" t="s">
        <v>9</v>
      </c>
      <c r="L104" t="s">
        <v>975</v>
      </c>
      <c r="M104">
        <v>444</v>
      </c>
      <c r="N104" t="s">
        <v>341</v>
      </c>
    </row>
    <row r="105" spans="1:14" x14ac:dyDescent="0.2">
      <c r="A105" s="229">
        <v>43696</v>
      </c>
      <c r="B105" t="s">
        <v>974</v>
      </c>
      <c r="C105" t="s">
        <v>885</v>
      </c>
      <c r="D105" t="s">
        <v>181</v>
      </c>
      <c r="E105">
        <v>8</v>
      </c>
      <c r="F105" t="s">
        <v>182</v>
      </c>
      <c r="G105">
        <v>0</v>
      </c>
      <c r="H105" t="s">
        <v>39</v>
      </c>
      <c r="I105" t="s">
        <v>184</v>
      </c>
      <c r="J105" t="s">
        <v>16</v>
      </c>
      <c r="K105" t="s">
        <v>9</v>
      </c>
      <c r="L105" t="s">
        <v>975</v>
      </c>
      <c r="M105">
        <v>444</v>
      </c>
      <c r="N105" t="s">
        <v>341</v>
      </c>
    </row>
    <row r="106" spans="1:14" x14ac:dyDescent="0.2">
      <c r="A106" s="229">
        <v>43694</v>
      </c>
      <c r="B106" t="s">
        <v>974</v>
      </c>
      <c r="C106" t="s">
        <v>885</v>
      </c>
      <c r="D106" t="s">
        <v>181</v>
      </c>
      <c r="E106">
        <v>0</v>
      </c>
      <c r="F106" t="s">
        <v>897</v>
      </c>
      <c r="G106">
        <v>8</v>
      </c>
      <c r="H106" t="s">
        <v>1545</v>
      </c>
      <c r="I106" t="s">
        <v>184</v>
      </c>
      <c r="J106" t="s">
        <v>16</v>
      </c>
      <c r="K106" t="s">
        <v>9</v>
      </c>
      <c r="L106" t="s">
        <v>975</v>
      </c>
      <c r="M106">
        <v>444</v>
      </c>
      <c r="N106" t="s">
        <v>341</v>
      </c>
    </row>
    <row r="107" spans="1:14" x14ac:dyDescent="0.2">
      <c r="A107" s="229">
        <v>43693</v>
      </c>
      <c r="B107" t="s">
        <v>974</v>
      </c>
      <c r="C107" t="s">
        <v>885</v>
      </c>
      <c r="D107" t="s">
        <v>181</v>
      </c>
      <c r="E107">
        <v>8</v>
      </c>
      <c r="F107" t="s">
        <v>182</v>
      </c>
      <c r="G107">
        <v>0</v>
      </c>
      <c r="H107" t="s">
        <v>39</v>
      </c>
      <c r="I107" t="s">
        <v>184</v>
      </c>
      <c r="J107" t="s">
        <v>16</v>
      </c>
      <c r="K107" t="s">
        <v>9</v>
      </c>
      <c r="L107" t="s">
        <v>975</v>
      </c>
      <c r="M107">
        <v>444</v>
      </c>
      <c r="N107" t="s">
        <v>341</v>
      </c>
    </row>
    <row r="108" spans="1:14" x14ac:dyDescent="0.2">
      <c r="A108" s="229">
        <v>43692</v>
      </c>
      <c r="B108" t="s">
        <v>974</v>
      </c>
      <c r="C108" t="s">
        <v>885</v>
      </c>
      <c r="D108" t="s">
        <v>181</v>
      </c>
      <c r="E108">
        <v>8</v>
      </c>
      <c r="F108" t="s">
        <v>182</v>
      </c>
      <c r="G108">
        <v>0</v>
      </c>
      <c r="H108" t="s">
        <v>1391</v>
      </c>
      <c r="I108" t="s">
        <v>184</v>
      </c>
      <c r="J108" t="s">
        <v>16</v>
      </c>
      <c r="K108" t="s">
        <v>9</v>
      </c>
      <c r="L108" t="s">
        <v>975</v>
      </c>
      <c r="M108">
        <v>444</v>
      </c>
      <c r="N108" t="s">
        <v>341</v>
      </c>
    </row>
    <row r="109" spans="1:14" x14ac:dyDescent="0.2">
      <c r="A109" s="229">
        <v>43692</v>
      </c>
      <c r="B109" t="s">
        <v>974</v>
      </c>
      <c r="C109" t="s">
        <v>885</v>
      </c>
      <c r="D109" t="s">
        <v>181</v>
      </c>
      <c r="E109">
        <v>0</v>
      </c>
      <c r="F109" t="s">
        <v>897</v>
      </c>
      <c r="G109">
        <v>3</v>
      </c>
      <c r="H109" t="s">
        <v>279</v>
      </c>
      <c r="I109" t="s">
        <v>184</v>
      </c>
      <c r="J109" t="s">
        <v>16</v>
      </c>
      <c r="K109" t="s">
        <v>9</v>
      </c>
      <c r="L109" t="s">
        <v>975</v>
      </c>
      <c r="M109">
        <v>444</v>
      </c>
      <c r="N109" t="s">
        <v>341</v>
      </c>
    </row>
    <row r="110" spans="1:14" x14ac:dyDescent="0.2">
      <c r="A110" s="229">
        <v>43699</v>
      </c>
      <c r="B110" t="s">
        <v>974</v>
      </c>
      <c r="C110" t="s">
        <v>885</v>
      </c>
      <c r="D110" t="s">
        <v>181</v>
      </c>
      <c r="E110">
        <v>8</v>
      </c>
      <c r="F110" t="s">
        <v>897</v>
      </c>
      <c r="G110">
        <v>3</v>
      </c>
      <c r="H110" t="s">
        <v>1450</v>
      </c>
      <c r="I110" t="s">
        <v>184</v>
      </c>
      <c r="J110" t="s">
        <v>16</v>
      </c>
      <c r="K110" t="s">
        <v>9</v>
      </c>
      <c r="L110" t="s">
        <v>975</v>
      </c>
      <c r="M110">
        <v>444</v>
      </c>
      <c r="N110" t="s">
        <v>341</v>
      </c>
    </row>
    <row r="111" spans="1:14" x14ac:dyDescent="0.2">
      <c r="A111" s="229">
        <v>43698</v>
      </c>
      <c r="B111" t="s">
        <v>974</v>
      </c>
      <c r="C111" t="s">
        <v>885</v>
      </c>
      <c r="D111" t="s">
        <v>181</v>
      </c>
      <c r="E111">
        <v>8</v>
      </c>
      <c r="F111" t="s">
        <v>897</v>
      </c>
      <c r="G111">
        <v>3</v>
      </c>
      <c r="H111" t="s">
        <v>39</v>
      </c>
      <c r="I111" t="s">
        <v>184</v>
      </c>
      <c r="J111" t="s">
        <v>16</v>
      </c>
      <c r="K111" t="s">
        <v>9</v>
      </c>
      <c r="L111" t="s">
        <v>975</v>
      </c>
      <c r="M111">
        <v>444</v>
      </c>
      <c r="N111" t="s">
        <v>341</v>
      </c>
    </row>
    <row r="112" spans="1:14" x14ac:dyDescent="0.2">
      <c r="A112" s="229">
        <v>43697</v>
      </c>
      <c r="B112" t="s">
        <v>974</v>
      </c>
      <c r="C112" t="s">
        <v>885</v>
      </c>
      <c r="D112" t="s">
        <v>181</v>
      </c>
      <c r="E112">
        <v>8</v>
      </c>
      <c r="F112" t="s">
        <v>182</v>
      </c>
      <c r="G112">
        <v>0</v>
      </c>
      <c r="H112" t="s">
        <v>279</v>
      </c>
      <c r="I112" t="s">
        <v>184</v>
      </c>
      <c r="J112" t="s">
        <v>16</v>
      </c>
      <c r="K112" t="s">
        <v>9</v>
      </c>
      <c r="L112" t="s">
        <v>975</v>
      </c>
      <c r="M112">
        <v>444</v>
      </c>
      <c r="N112" t="s">
        <v>341</v>
      </c>
    </row>
    <row r="113" spans="1:14" x14ac:dyDescent="0.2">
      <c r="A113" s="229">
        <v>43701</v>
      </c>
      <c r="B113" t="s">
        <v>974</v>
      </c>
      <c r="C113" t="s">
        <v>885</v>
      </c>
      <c r="D113" t="s">
        <v>181</v>
      </c>
      <c r="E113">
        <v>0</v>
      </c>
      <c r="F113" t="s">
        <v>897</v>
      </c>
      <c r="G113">
        <v>6</v>
      </c>
      <c r="H113" t="s">
        <v>1505</v>
      </c>
      <c r="I113" t="s">
        <v>184</v>
      </c>
      <c r="J113" t="s">
        <v>16</v>
      </c>
      <c r="K113" t="s">
        <v>9</v>
      </c>
      <c r="L113" t="s">
        <v>975</v>
      </c>
      <c r="M113">
        <v>444</v>
      </c>
      <c r="N113" t="s">
        <v>341</v>
      </c>
    </row>
    <row r="114" spans="1:14" x14ac:dyDescent="0.2">
      <c r="A114" s="229">
        <v>43700</v>
      </c>
      <c r="B114" t="s">
        <v>974</v>
      </c>
      <c r="C114" t="s">
        <v>885</v>
      </c>
      <c r="D114" t="s">
        <v>181</v>
      </c>
      <c r="E114">
        <v>8</v>
      </c>
      <c r="F114" t="s">
        <v>182</v>
      </c>
      <c r="G114">
        <v>0</v>
      </c>
      <c r="H114" t="s">
        <v>39</v>
      </c>
      <c r="I114" t="s">
        <v>184</v>
      </c>
      <c r="J114" t="s">
        <v>16</v>
      </c>
      <c r="K114" t="s">
        <v>9</v>
      </c>
      <c r="L114" t="s">
        <v>975</v>
      </c>
      <c r="M114">
        <v>444</v>
      </c>
      <c r="N114" t="s">
        <v>341</v>
      </c>
    </row>
    <row r="115" spans="1:14" x14ac:dyDescent="0.2">
      <c r="A115" s="229">
        <v>43705</v>
      </c>
      <c r="B115" t="s">
        <v>974</v>
      </c>
      <c r="C115" t="s">
        <v>885</v>
      </c>
      <c r="D115" t="s">
        <v>181</v>
      </c>
      <c r="E115">
        <v>8</v>
      </c>
      <c r="F115" t="s">
        <v>182</v>
      </c>
      <c r="G115">
        <v>0</v>
      </c>
      <c r="H115" t="s">
        <v>39</v>
      </c>
      <c r="I115" t="s">
        <v>184</v>
      </c>
      <c r="J115" t="s">
        <v>16</v>
      </c>
      <c r="K115" t="s">
        <v>9</v>
      </c>
      <c r="L115" t="s">
        <v>975</v>
      </c>
      <c r="M115">
        <v>444</v>
      </c>
      <c r="N115" t="s">
        <v>341</v>
      </c>
    </row>
    <row r="116" spans="1:14" x14ac:dyDescent="0.2">
      <c r="A116" s="229">
        <v>43704</v>
      </c>
      <c r="B116" t="s">
        <v>974</v>
      </c>
      <c r="C116" t="s">
        <v>885</v>
      </c>
      <c r="D116" t="s">
        <v>181</v>
      </c>
      <c r="E116">
        <v>8</v>
      </c>
      <c r="F116" t="s">
        <v>897</v>
      </c>
      <c r="G116">
        <v>3</v>
      </c>
      <c r="H116" t="s">
        <v>39</v>
      </c>
      <c r="I116" t="s">
        <v>184</v>
      </c>
      <c r="J116" t="s">
        <v>16</v>
      </c>
      <c r="K116" t="s">
        <v>9</v>
      </c>
      <c r="L116" t="s">
        <v>975</v>
      </c>
      <c r="M116">
        <v>444</v>
      </c>
      <c r="N116" t="s">
        <v>341</v>
      </c>
    </row>
    <row r="117" spans="1:14" x14ac:dyDescent="0.2">
      <c r="A117" s="229">
        <v>43703</v>
      </c>
      <c r="B117" t="s">
        <v>974</v>
      </c>
      <c r="C117" t="s">
        <v>885</v>
      </c>
      <c r="D117" t="s">
        <v>181</v>
      </c>
      <c r="E117">
        <v>8</v>
      </c>
      <c r="F117" t="s">
        <v>897</v>
      </c>
      <c r="G117">
        <v>3</v>
      </c>
      <c r="H117" t="s">
        <v>1549</v>
      </c>
      <c r="I117" t="s">
        <v>184</v>
      </c>
      <c r="J117" t="s">
        <v>16</v>
      </c>
      <c r="K117" t="s">
        <v>9</v>
      </c>
      <c r="L117" t="s">
        <v>975</v>
      </c>
      <c r="M117">
        <v>444</v>
      </c>
      <c r="N117" t="s">
        <v>341</v>
      </c>
    </row>
    <row r="118" spans="1:14" x14ac:dyDescent="0.2">
      <c r="A118" s="229">
        <v>43697</v>
      </c>
      <c r="B118" t="s">
        <v>972</v>
      </c>
      <c r="C118" t="s">
        <v>885</v>
      </c>
      <c r="D118" t="s">
        <v>181</v>
      </c>
      <c r="E118">
        <v>8</v>
      </c>
      <c r="F118" t="s">
        <v>182</v>
      </c>
      <c r="G118">
        <v>0</v>
      </c>
      <c r="H118" t="s">
        <v>1450</v>
      </c>
      <c r="I118" t="s">
        <v>288</v>
      </c>
      <c r="J118" t="s">
        <v>19</v>
      </c>
      <c r="K118" t="s">
        <v>9</v>
      </c>
      <c r="L118" t="s">
        <v>973</v>
      </c>
      <c r="M118">
        <v>429</v>
      </c>
      <c r="N118" t="s">
        <v>341</v>
      </c>
    </row>
    <row r="119" spans="1:14" x14ac:dyDescent="0.2">
      <c r="A119" s="229">
        <v>43696</v>
      </c>
      <c r="B119" t="s">
        <v>972</v>
      </c>
      <c r="C119" t="s">
        <v>885</v>
      </c>
      <c r="D119" t="s">
        <v>181</v>
      </c>
      <c r="E119">
        <v>8</v>
      </c>
      <c r="F119" t="s">
        <v>182</v>
      </c>
      <c r="G119">
        <v>0</v>
      </c>
      <c r="H119" t="s">
        <v>1450</v>
      </c>
      <c r="I119" t="s">
        <v>288</v>
      </c>
      <c r="J119" t="s">
        <v>19</v>
      </c>
      <c r="K119" t="s">
        <v>9</v>
      </c>
      <c r="L119" t="s">
        <v>973</v>
      </c>
      <c r="M119">
        <v>429</v>
      </c>
      <c r="N119" t="s">
        <v>341</v>
      </c>
    </row>
    <row r="120" spans="1:14" x14ac:dyDescent="0.2">
      <c r="A120" s="229">
        <v>43698</v>
      </c>
      <c r="B120" t="s">
        <v>972</v>
      </c>
      <c r="C120" t="s">
        <v>885</v>
      </c>
      <c r="D120" t="s">
        <v>181</v>
      </c>
      <c r="E120">
        <v>8</v>
      </c>
      <c r="F120" t="s">
        <v>182</v>
      </c>
      <c r="G120">
        <v>0</v>
      </c>
      <c r="H120" t="s">
        <v>1450</v>
      </c>
      <c r="I120" t="s">
        <v>288</v>
      </c>
      <c r="J120" t="s">
        <v>19</v>
      </c>
      <c r="K120" t="s">
        <v>9</v>
      </c>
      <c r="L120" t="s">
        <v>973</v>
      </c>
      <c r="M120">
        <v>429</v>
      </c>
      <c r="N120" t="s">
        <v>341</v>
      </c>
    </row>
    <row r="121" spans="1:14" x14ac:dyDescent="0.2">
      <c r="A121" s="229">
        <v>43700</v>
      </c>
      <c r="B121" t="s">
        <v>972</v>
      </c>
      <c r="C121" t="s">
        <v>885</v>
      </c>
      <c r="D121" t="s">
        <v>181</v>
      </c>
      <c r="E121">
        <v>8</v>
      </c>
      <c r="F121" t="s">
        <v>182</v>
      </c>
      <c r="G121">
        <v>0</v>
      </c>
      <c r="H121" t="s">
        <v>1450</v>
      </c>
      <c r="I121" t="s">
        <v>288</v>
      </c>
      <c r="J121" t="s">
        <v>19</v>
      </c>
      <c r="K121" t="s">
        <v>9</v>
      </c>
      <c r="L121" t="s">
        <v>973</v>
      </c>
      <c r="M121">
        <v>429</v>
      </c>
      <c r="N121" t="s">
        <v>341</v>
      </c>
    </row>
    <row r="122" spans="1:14" x14ac:dyDescent="0.2">
      <c r="A122" s="229">
        <v>43699</v>
      </c>
      <c r="B122" t="s">
        <v>972</v>
      </c>
      <c r="C122" t="s">
        <v>885</v>
      </c>
      <c r="D122" t="s">
        <v>181</v>
      </c>
      <c r="E122">
        <v>1.5</v>
      </c>
      <c r="F122" t="s">
        <v>182</v>
      </c>
      <c r="G122">
        <v>0</v>
      </c>
      <c r="H122" t="s">
        <v>1473</v>
      </c>
      <c r="I122" t="s">
        <v>288</v>
      </c>
      <c r="J122" t="s">
        <v>19</v>
      </c>
      <c r="K122" t="s">
        <v>9</v>
      </c>
      <c r="L122" t="s">
        <v>973</v>
      </c>
      <c r="M122">
        <v>429</v>
      </c>
      <c r="N122" t="s">
        <v>341</v>
      </c>
    </row>
    <row r="123" spans="1:14" x14ac:dyDescent="0.2">
      <c r="A123" s="229">
        <v>43699</v>
      </c>
      <c r="B123" t="s">
        <v>972</v>
      </c>
      <c r="C123" t="s">
        <v>885</v>
      </c>
      <c r="D123" t="s">
        <v>181</v>
      </c>
      <c r="E123">
        <v>6.5</v>
      </c>
      <c r="F123" t="s">
        <v>182</v>
      </c>
      <c r="G123">
        <v>0</v>
      </c>
      <c r="H123" t="s">
        <v>1450</v>
      </c>
      <c r="I123" t="s">
        <v>288</v>
      </c>
      <c r="J123" t="s">
        <v>19</v>
      </c>
      <c r="K123" t="s">
        <v>9</v>
      </c>
      <c r="L123" t="s">
        <v>973</v>
      </c>
      <c r="M123">
        <v>429</v>
      </c>
      <c r="N123" t="s">
        <v>341</v>
      </c>
    </row>
    <row r="124" spans="1:14" x14ac:dyDescent="0.2">
      <c r="A124" s="229">
        <v>43704</v>
      </c>
      <c r="B124" t="s">
        <v>972</v>
      </c>
      <c r="C124" t="s">
        <v>885</v>
      </c>
      <c r="D124" t="s">
        <v>181</v>
      </c>
      <c r="E124">
        <v>8</v>
      </c>
      <c r="F124" t="s">
        <v>182</v>
      </c>
      <c r="G124">
        <v>0</v>
      </c>
      <c r="H124" t="s">
        <v>1559</v>
      </c>
      <c r="I124" t="s">
        <v>288</v>
      </c>
      <c r="J124" t="s">
        <v>19</v>
      </c>
      <c r="K124" t="s">
        <v>9</v>
      </c>
      <c r="L124" t="s">
        <v>973</v>
      </c>
      <c r="M124">
        <v>429</v>
      </c>
      <c r="N124" t="s">
        <v>341</v>
      </c>
    </row>
    <row r="125" spans="1:14" x14ac:dyDescent="0.2">
      <c r="A125" s="229">
        <v>43707</v>
      </c>
      <c r="B125" t="s">
        <v>972</v>
      </c>
      <c r="C125" t="s">
        <v>885</v>
      </c>
      <c r="D125" t="s">
        <v>181</v>
      </c>
      <c r="E125">
        <v>8</v>
      </c>
      <c r="F125" t="s">
        <v>182</v>
      </c>
      <c r="G125">
        <v>0</v>
      </c>
      <c r="H125" t="s">
        <v>1559</v>
      </c>
      <c r="I125" t="s">
        <v>288</v>
      </c>
      <c r="J125" t="s">
        <v>19</v>
      </c>
      <c r="K125" t="s">
        <v>9</v>
      </c>
      <c r="L125" t="s">
        <v>973</v>
      </c>
      <c r="M125">
        <v>429</v>
      </c>
      <c r="N125" t="s">
        <v>341</v>
      </c>
    </row>
    <row r="126" spans="1:14" x14ac:dyDescent="0.2">
      <c r="A126" s="229">
        <v>43705</v>
      </c>
      <c r="B126" t="s">
        <v>972</v>
      </c>
      <c r="C126" t="s">
        <v>885</v>
      </c>
      <c r="D126" t="s">
        <v>181</v>
      </c>
      <c r="E126">
        <v>8</v>
      </c>
      <c r="F126" t="s">
        <v>182</v>
      </c>
      <c r="G126">
        <v>0</v>
      </c>
      <c r="H126" t="s">
        <v>1559</v>
      </c>
      <c r="I126" t="s">
        <v>288</v>
      </c>
      <c r="J126" t="s">
        <v>19</v>
      </c>
      <c r="K126" t="s">
        <v>9</v>
      </c>
      <c r="L126" t="s">
        <v>973</v>
      </c>
      <c r="M126">
        <v>429</v>
      </c>
      <c r="N126" t="s">
        <v>341</v>
      </c>
    </row>
    <row r="127" spans="1:14" x14ac:dyDescent="0.2">
      <c r="A127" s="229">
        <v>43686</v>
      </c>
      <c r="B127" t="s">
        <v>970</v>
      </c>
      <c r="C127" t="s">
        <v>885</v>
      </c>
      <c r="D127" t="s">
        <v>181</v>
      </c>
      <c r="E127">
        <v>3</v>
      </c>
      <c r="F127" t="s">
        <v>182</v>
      </c>
      <c r="G127">
        <v>0</v>
      </c>
      <c r="H127" t="s">
        <v>1473</v>
      </c>
      <c r="I127" t="s">
        <v>949</v>
      </c>
      <c r="J127" t="s">
        <v>19</v>
      </c>
      <c r="K127" t="s">
        <v>9</v>
      </c>
      <c r="L127" t="s">
        <v>971</v>
      </c>
      <c r="M127">
        <v>423</v>
      </c>
      <c r="N127" t="s">
        <v>341</v>
      </c>
    </row>
    <row r="128" spans="1:14" x14ac:dyDescent="0.2">
      <c r="A128" s="229">
        <v>43685</v>
      </c>
      <c r="B128" t="s">
        <v>970</v>
      </c>
      <c r="C128" t="s">
        <v>885</v>
      </c>
      <c r="D128" t="s">
        <v>181</v>
      </c>
      <c r="E128">
        <v>2</v>
      </c>
      <c r="F128" t="s">
        <v>182</v>
      </c>
      <c r="G128">
        <v>0</v>
      </c>
      <c r="H128" t="s">
        <v>1387</v>
      </c>
      <c r="I128" t="s">
        <v>949</v>
      </c>
      <c r="J128" t="s">
        <v>19</v>
      </c>
      <c r="K128" t="s">
        <v>9</v>
      </c>
      <c r="L128" t="s">
        <v>971</v>
      </c>
      <c r="M128">
        <v>423</v>
      </c>
      <c r="N128" t="s">
        <v>341</v>
      </c>
    </row>
    <row r="129" spans="1:14" x14ac:dyDescent="0.2">
      <c r="A129" s="229">
        <v>43684</v>
      </c>
      <c r="B129" t="s">
        <v>970</v>
      </c>
      <c r="C129" t="s">
        <v>885</v>
      </c>
      <c r="D129" t="s">
        <v>181</v>
      </c>
      <c r="E129">
        <v>2</v>
      </c>
      <c r="F129" t="s">
        <v>182</v>
      </c>
      <c r="G129">
        <v>0</v>
      </c>
      <c r="H129" t="s">
        <v>39</v>
      </c>
      <c r="I129" t="s">
        <v>949</v>
      </c>
      <c r="J129" t="s">
        <v>19</v>
      </c>
      <c r="K129" t="s">
        <v>9</v>
      </c>
      <c r="L129" t="s">
        <v>971</v>
      </c>
      <c r="M129">
        <v>423</v>
      </c>
      <c r="N129" t="s">
        <v>341</v>
      </c>
    </row>
    <row r="130" spans="1:14" x14ac:dyDescent="0.2">
      <c r="A130" s="229">
        <v>43683</v>
      </c>
      <c r="B130" t="s">
        <v>970</v>
      </c>
      <c r="C130" t="s">
        <v>885</v>
      </c>
      <c r="D130" t="s">
        <v>181</v>
      </c>
      <c r="E130">
        <v>8</v>
      </c>
      <c r="F130" t="s">
        <v>897</v>
      </c>
      <c r="G130">
        <v>2</v>
      </c>
      <c r="H130" t="s">
        <v>39</v>
      </c>
      <c r="I130" t="s">
        <v>949</v>
      </c>
      <c r="J130" t="s">
        <v>19</v>
      </c>
      <c r="K130" t="s">
        <v>9</v>
      </c>
      <c r="L130" t="s">
        <v>971</v>
      </c>
      <c r="M130">
        <v>423</v>
      </c>
      <c r="N130" t="s">
        <v>341</v>
      </c>
    </row>
    <row r="131" spans="1:14" x14ac:dyDescent="0.2">
      <c r="A131" s="229">
        <v>43682</v>
      </c>
      <c r="B131" t="s">
        <v>970</v>
      </c>
      <c r="C131" t="s">
        <v>885</v>
      </c>
      <c r="D131" t="s">
        <v>181</v>
      </c>
      <c r="E131">
        <v>8</v>
      </c>
      <c r="F131" t="s">
        <v>897</v>
      </c>
      <c r="G131">
        <v>3</v>
      </c>
      <c r="H131" t="s">
        <v>39</v>
      </c>
      <c r="I131" t="s">
        <v>949</v>
      </c>
      <c r="J131" t="s">
        <v>19</v>
      </c>
      <c r="K131" t="s">
        <v>9</v>
      </c>
      <c r="L131" t="s">
        <v>971</v>
      </c>
      <c r="M131">
        <v>423</v>
      </c>
      <c r="N131" t="s">
        <v>341</v>
      </c>
    </row>
    <row r="132" spans="1:14" x14ac:dyDescent="0.2">
      <c r="A132" s="229">
        <v>43687</v>
      </c>
      <c r="B132" t="s">
        <v>970</v>
      </c>
      <c r="C132" t="s">
        <v>885</v>
      </c>
      <c r="D132" t="s">
        <v>181</v>
      </c>
      <c r="E132">
        <v>0</v>
      </c>
      <c r="F132" t="s">
        <v>897</v>
      </c>
      <c r="G132">
        <v>8</v>
      </c>
      <c r="H132" t="s">
        <v>1448</v>
      </c>
      <c r="I132" t="s">
        <v>949</v>
      </c>
      <c r="J132" t="s">
        <v>16</v>
      </c>
      <c r="K132" t="s">
        <v>9</v>
      </c>
      <c r="L132" t="s">
        <v>971</v>
      </c>
      <c r="M132">
        <v>423</v>
      </c>
      <c r="N132" t="s">
        <v>341</v>
      </c>
    </row>
    <row r="133" spans="1:14" x14ac:dyDescent="0.2">
      <c r="A133" s="229">
        <v>43686</v>
      </c>
      <c r="B133" t="s">
        <v>970</v>
      </c>
      <c r="C133" t="s">
        <v>885</v>
      </c>
      <c r="D133" t="s">
        <v>181</v>
      </c>
      <c r="E133">
        <v>7</v>
      </c>
      <c r="F133" t="s">
        <v>897</v>
      </c>
      <c r="G133">
        <v>0</v>
      </c>
      <c r="H133" t="s">
        <v>1448</v>
      </c>
      <c r="I133" t="s">
        <v>949</v>
      </c>
      <c r="J133" t="s">
        <v>16</v>
      </c>
      <c r="K133" t="s">
        <v>9</v>
      </c>
      <c r="L133" t="s">
        <v>971</v>
      </c>
      <c r="M133">
        <v>423</v>
      </c>
      <c r="N133" t="s">
        <v>341</v>
      </c>
    </row>
    <row r="134" spans="1:14" x14ac:dyDescent="0.2">
      <c r="A134" s="229">
        <v>43685</v>
      </c>
      <c r="B134" t="s">
        <v>970</v>
      </c>
      <c r="C134" t="s">
        <v>885</v>
      </c>
      <c r="D134" t="s">
        <v>181</v>
      </c>
      <c r="E134">
        <v>6</v>
      </c>
      <c r="F134" t="s">
        <v>897</v>
      </c>
      <c r="G134">
        <v>3</v>
      </c>
      <c r="H134" t="s">
        <v>1448</v>
      </c>
      <c r="I134" t="s">
        <v>949</v>
      </c>
      <c r="J134" t="s">
        <v>16</v>
      </c>
      <c r="K134" t="s">
        <v>9</v>
      </c>
      <c r="L134" t="s">
        <v>971</v>
      </c>
      <c r="M134">
        <v>423</v>
      </c>
      <c r="N134" t="s">
        <v>341</v>
      </c>
    </row>
    <row r="135" spans="1:14" x14ac:dyDescent="0.2">
      <c r="A135" s="229">
        <v>43684</v>
      </c>
      <c r="B135" t="s">
        <v>970</v>
      </c>
      <c r="C135" t="s">
        <v>885</v>
      </c>
      <c r="D135" t="s">
        <v>181</v>
      </c>
      <c r="E135">
        <v>6</v>
      </c>
      <c r="F135" t="s">
        <v>897</v>
      </c>
      <c r="G135">
        <v>3</v>
      </c>
      <c r="H135" t="s">
        <v>1448</v>
      </c>
      <c r="I135" t="s">
        <v>949</v>
      </c>
      <c r="J135" t="s">
        <v>16</v>
      </c>
      <c r="K135" t="s">
        <v>9</v>
      </c>
      <c r="L135" t="s">
        <v>971</v>
      </c>
      <c r="M135">
        <v>423</v>
      </c>
      <c r="N135" t="s">
        <v>341</v>
      </c>
    </row>
    <row r="136" spans="1:14" x14ac:dyDescent="0.2">
      <c r="A136" s="229">
        <v>43693</v>
      </c>
      <c r="B136" t="s">
        <v>970</v>
      </c>
      <c r="C136" t="s">
        <v>885</v>
      </c>
      <c r="D136" t="s">
        <v>181</v>
      </c>
      <c r="E136">
        <v>7</v>
      </c>
      <c r="F136" t="s">
        <v>182</v>
      </c>
      <c r="G136">
        <v>0</v>
      </c>
      <c r="H136" t="s">
        <v>1510</v>
      </c>
      <c r="I136" t="s">
        <v>949</v>
      </c>
      <c r="J136" t="s">
        <v>19</v>
      </c>
      <c r="K136" t="s">
        <v>9</v>
      </c>
      <c r="L136" t="s">
        <v>971</v>
      </c>
      <c r="M136">
        <v>423</v>
      </c>
      <c r="N136" t="s">
        <v>341</v>
      </c>
    </row>
    <row r="137" spans="1:14" x14ac:dyDescent="0.2">
      <c r="A137" s="229">
        <v>43693</v>
      </c>
      <c r="B137" t="s">
        <v>970</v>
      </c>
      <c r="C137" t="s">
        <v>885</v>
      </c>
      <c r="D137" t="s">
        <v>181</v>
      </c>
      <c r="E137">
        <v>1</v>
      </c>
      <c r="F137" t="s">
        <v>182</v>
      </c>
      <c r="G137">
        <v>0</v>
      </c>
      <c r="H137" t="s">
        <v>1387</v>
      </c>
      <c r="I137" t="s">
        <v>949</v>
      </c>
      <c r="J137" t="s">
        <v>19</v>
      </c>
      <c r="K137" t="s">
        <v>9</v>
      </c>
      <c r="L137" t="s">
        <v>971</v>
      </c>
      <c r="M137">
        <v>423</v>
      </c>
      <c r="N137" t="s">
        <v>341</v>
      </c>
    </row>
    <row r="138" spans="1:14" x14ac:dyDescent="0.2">
      <c r="A138" s="229">
        <v>43692</v>
      </c>
      <c r="B138" t="s">
        <v>970</v>
      </c>
      <c r="C138" t="s">
        <v>885</v>
      </c>
      <c r="D138" t="s">
        <v>181</v>
      </c>
      <c r="E138">
        <v>0</v>
      </c>
      <c r="F138" t="s">
        <v>897</v>
      </c>
      <c r="G138">
        <v>2</v>
      </c>
      <c r="H138" t="s">
        <v>1510</v>
      </c>
      <c r="I138" t="s">
        <v>949</v>
      </c>
      <c r="J138" t="s">
        <v>19</v>
      </c>
      <c r="K138" t="s">
        <v>9</v>
      </c>
      <c r="L138" t="s">
        <v>971</v>
      </c>
      <c r="M138">
        <v>423</v>
      </c>
      <c r="N138" t="s">
        <v>341</v>
      </c>
    </row>
    <row r="139" spans="1:14" x14ac:dyDescent="0.2">
      <c r="A139" s="229">
        <v>43691</v>
      </c>
      <c r="B139" t="s">
        <v>970</v>
      </c>
      <c r="C139" t="s">
        <v>885</v>
      </c>
      <c r="D139" t="s">
        <v>181</v>
      </c>
      <c r="E139">
        <v>6</v>
      </c>
      <c r="F139" t="s">
        <v>182</v>
      </c>
      <c r="G139">
        <v>0</v>
      </c>
      <c r="H139" t="s">
        <v>1505</v>
      </c>
      <c r="I139" t="s">
        <v>949</v>
      </c>
      <c r="J139" t="s">
        <v>19</v>
      </c>
      <c r="K139" t="s">
        <v>9</v>
      </c>
      <c r="L139" t="s">
        <v>971</v>
      </c>
      <c r="M139">
        <v>423</v>
      </c>
      <c r="N139" t="s">
        <v>341</v>
      </c>
    </row>
    <row r="140" spans="1:14" x14ac:dyDescent="0.2">
      <c r="A140" s="229">
        <v>43689</v>
      </c>
      <c r="B140" t="s">
        <v>970</v>
      </c>
      <c r="C140" t="s">
        <v>885</v>
      </c>
      <c r="D140" t="s">
        <v>181</v>
      </c>
      <c r="E140">
        <v>1</v>
      </c>
      <c r="F140" t="s">
        <v>182</v>
      </c>
      <c r="G140">
        <v>0</v>
      </c>
      <c r="H140" t="s">
        <v>1387</v>
      </c>
      <c r="I140" t="s">
        <v>949</v>
      </c>
      <c r="J140" t="s">
        <v>19</v>
      </c>
      <c r="K140" t="s">
        <v>9</v>
      </c>
      <c r="L140" t="s">
        <v>971</v>
      </c>
      <c r="M140">
        <v>423</v>
      </c>
      <c r="N140" t="s">
        <v>341</v>
      </c>
    </row>
    <row r="141" spans="1:14" x14ac:dyDescent="0.2">
      <c r="A141" s="229">
        <v>43692</v>
      </c>
      <c r="B141" t="s">
        <v>970</v>
      </c>
      <c r="C141" t="s">
        <v>885</v>
      </c>
      <c r="D141" t="s">
        <v>181</v>
      </c>
      <c r="E141">
        <v>5</v>
      </c>
      <c r="F141" t="s">
        <v>897</v>
      </c>
      <c r="G141">
        <v>1</v>
      </c>
      <c r="H141" t="s">
        <v>1448</v>
      </c>
      <c r="I141" t="s">
        <v>949</v>
      </c>
      <c r="J141" t="s">
        <v>16</v>
      </c>
      <c r="K141" t="s">
        <v>9</v>
      </c>
      <c r="L141" t="s">
        <v>971</v>
      </c>
      <c r="M141">
        <v>423</v>
      </c>
      <c r="N141" t="s">
        <v>341</v>
      </c>
    </row>
    <row r="142" spans="1:14" x14ac:dyDescent="0.2">
      <c r="A142" s="229">
        <v>43691</v>
      </c>
      <c r="B142" t="s">
        <v>970</v>
      </c>
      <c r="C142" t="s">
        <v>885</v>
      </c>
      <c r="D142" t="s">
        <v>181</v>
      </c>
      <c r="E142">
        <v>4</v>
      </c>
      <c r="F142" t="s">
        <v>897</v>
      </c>
      <c r="G142">
        <v>0</v>
      </c>
      <c r="H142" t="s">
        <v>1448</v>
      </c>
      <c r="I142" t="s">
        <v>949</v>
      </c>
      <c r="J142" t="s">
        <v>16</v>
      </c>
      <c r="K142" t="s">
        <v>9</v>
      </c>
      <c r="L142" t="s">
        <v>971</v>
      </c>
      <c r="M142">
        <v>423</v>
      </c>
      <c r="N142" t="s">
        <v>341</v>
      </c>
    </row>
    <row r="143" spans="1:14" x14ac:dyDescent="0.2">
      <c r="A143" s="229">
        <v>43690</v>
      </c>
      <c r="B143" t="s">
        <v>970</v>
      </c>
      <c r="C143" t="s">
        <v>885</v>
      </c>
      <c r="D143" t="s">
        <v>181</v>
      </c>
      <c r="E143">
        <v>5</v>
      </c>
      <c r="F143" t="s">
        <v>897</v>
      </c>
      <c r="G143">
        <v>3</v>
      </c>
      <c r="H143" t="s">
        <v>1448</v>
      </c>
      <c r="I143" t="s">
        <v>949</v>
      </c>
      <c r="J143" t="s">
        <v>16</v>
      </c>
      <c r="K143" t="s">
        <v>9</v>
      </c>
      <c r="L143" t="s">
        <v>971</v>
      </c>
      <c r="M143">
        <v>423</v>
      </c>
      <c r="N143" t="s">
        <v>341</v>
      </c>
    </row>
    <row r="144" spans="1:14" x14ac:dyDescent="0.2">
      <c r="A144" s="229">
        <v>43689</v>
      </c>
      <c r="B144" t="s">
        <v>970</v>
      </c>
      <c r="C144" t="s">
        <v>885</v>
      </c>
      <c r="D144" t="s">
        <v>181</v>
      </c>
      <c r="E144">
        <v>4</v>
      </c>
      <c r="F144" t="s">
        <v>897</v>
      </c>
      <c r="G144">
        <v>2</v>
      </c>
      <c r="H144" t="s">
        <v>1448</v>
      </c>
      <c r="I144" t="s">
        <v>949</v>
      </c>
      <c r="J144" t="s">
        <v>16</v>
      </c>
      <c r="K144" t="s">
        <v>9</v>
      </c>
      <c r="L144" t="s">
        <v>971</v>
      </c>
      <c r="M144">
        <v>423</v>
      </c>
      <c r="N144" t="s">
        <v>341</v>
      </c>
    </row>
    <row r="145" spans="1:14" x14ac:dyDescent="0.2">
      <c r="A145" s="229">
        <v>43697</v>
      </c>
      <c r="B145" t="s">
        <v>970</v>
      </c>
      <c r="C145" t="s">
        <v>885</v>
      </c>
      <c r="D145" t="s">
        <v>181</v>
      </c>
      <c r="E145">
        <v>5.5</v>
      </c>
      <c r="F145" t="s">
        <v>182</v>
      </c>
      <c r="G145">
        <v>0</v>
      </c>
      <c r="H145" t="s">
        <v>1505</v>
      </c>
      <c r="I145" t="s">
        <v>949</v>
      </c>
      <c r="J145" t="s">
        <v>19</v>
      </c>
      <c r="K145" t="s">
        <v>9</v>
      </c>
      <c r="L145" t="s">
        <v>971</v>
      </c>
      <c r="M145">
        <v>423</v>
      </c>
      <c r="N145" t="s">
        <v>341</v>
      </c>
    </row>
    <row r="146" spans="1:14" x14ac:dyDescent="0.2">
      <c r="A146" s="229">
        <v>43697</v>
      </c>
      <c r="B146" t="s">
        <v>970</v>
      </c>
      <c r="C146" t="s">
        <v>885</v>
      </c>
      <c r="D146" t="s">
        <v>181</v>
      </c>
      <c r="E146">
        <v>1.5</v>
      </c>
      <c r="F146" t="s">
        <v>897</v>
      </c>
      <c r="G146">
        <v>3</v>
      </c>
      <c r="H146" t="s">
        <v>1450</v>
      </c>
      <c r="I146" t="s">
        <v>949</v>
      </c>
      <c r="J146" t="s">
        <v>19</v>
      </c>
      <c r="K146" t="s">
        <v>9</v>
      </c>
      <c r="L146" t="s">
        <v>971</v>
      </c>
      <c r="M146">
        <v>423</v>
      </c>
      <c r="N146" t="s">
        <v>341</v>
      </c>
    </row>
    <row r="147" spans="1:14" x14ac:dyDescent="0.2">
      <c r="A147" s="229">
        <v>43697</v>
      </c>
      <c r="B147" t="s">
        <v>970</v>
      </c>
      <c r="C147" t="s">
        <v>885</v>
      </c>
      <c r="D147" t="s">
        <v>181</v>
      </c>
      <c r="E147">
        <v>1</v>
      </c>
      <c r="F147" t="s">
        <v>182</v>
      </c>
      <c r="G147">
        <v>0</v>
      </c>
      <c r="H147" t="s">
        <v>1387</v>
      </c>
      <c r="I147" t="s">
        <v>949</v>
      </c>
      <c r="J147" t="s">
        <v>19</v>
      </c>
      <c r="K147" t="s">
        <v>9</v>
      </c>
      <c r="L147" t="s">
        <v>971</v>
      </c>
      <c r="M147">
        <v>423</v>
      </c>
      <c r="N147" t="s">
        <v>341</v>
      </c>
    </row>
    <row r="148" spans="1:14" x14ac:dyDescent="0.2">
      <c r="A148" s="229">
        <v>43696</v>
      </c>
      <c r="B148" t="s">
        <v>970</v>
      </c>
      <c r="C148" t="s">
        <v>885</v>
      </c>
      <c r="D148" t="s">
        <v>181</v>
      </c>
      <c r="E148">
        <v>3</v>
      </c>
      <c r="F148" t="s">
        <v>182</v>
      </c>
      <c r="G148">
        <v>0</v>
      </c>
      <c r="H148" t="s">
        <v>1510</v>
      </c>
      <c r="I148" t="s">
        <v>949</v>
      </c>
      <c r="J148" t="s">
        <v>19</v>
      </c>
      <c r="K148" t="s">
        <v>9</v>
      </c>
      <c r="L148" t="s">
        <v>971</v>
      </c>
      <c r="M148">
        <v>423</v>
      </c>
      <c r="N148" t="s">
        <v>341</v>
      </c>
    </row>
    <row r="149" spans="1:14" x14ac:dyDescent="0.2">
      <c r="A149" s="229">
        <v>43696</v>
      </c>
      <c r="B149" t="s">
        <v>970</v>
      </c>
      <c r="C149" t="s">
        <v>885</v>
      </c>
      <c r="D149" t="s">
        <v>181</v>
      </c>
      <c r="E149">
        <v>2</v>
      </c>
      <c r="F149" t="s">
        <v>182</v>
      </c>
      <c r="G149">
        <v>0</v>
      </c>
      <c r="H149" t="s">
        <v>1450</v>
      </c>
      <c r="I149" t="s">
        <v>949</v>
      </c>
      <c r="J149" t="s">
        <v>19</v>
      </c>
      <c r="K149" t="s">
        <v>9</v>
      </c>
      <c r="L149" t="s">
        <v>971</v>
      </c>
      <c r="M149">
        <v>423</v>
      </c>
      <c r="N149" t="s">
        <v>341</v>
      </c>
    </row>
    <row r="150" spans="1:14" x14ac:dyDescent="0.2">
      <c r="A150" s="229">
        <v>43696</v>
      </c>
      <c r="B150" t="s">
        <v>970</v>
      </c>
      <c r="C150" t="s">
        <v>885</v>
      </c>
      <c r="D150" t="s">
        <v>181</v>
      </c>
      <c r="E150">
        <v>1</v>
      </c>
      <c r="F150" t="s">
        <v>182</v>
      </c>
      <c r="G150">
        <v>0</v>
      </c>
      <c r="H150" t="s">
        <v>1387</v>
      </c>
      <c r="I150" t="s">
        <v>949</v>
      </c>
      <c r="J150" t="s">
        <v>19</v>
      </c>
      <c r="K150" t="s">
        <v>9</v>
      </c>
      <c r="L150" t="s">
        <v>971</v>
      </c>
      <c r="M150">
        <v>423</v>
      </c>
      <c r="N150" t="s">
        <v>341</v>
      </c>
    </row>
    <row r="151" spans="1:14" x14ac:dyDescent="0.2">
      <c r="A151" s="229">
        <v>43698</v>
      </c>
      <c r="B151" t="s">
        <v>970</v>
      </c>
      <c r="C151" t="s">
        <v>885</v>
      </c>
      <c r="D151" t="s">
        <v>181</v>
      </c>
      <c r="E151">
        <v>2</v>
      </c>
      <c r="F151" t="s">
        <v>897</v>
      </c>
      <c r="G151">
        <v>1</v>
      </c>
      <c r="H151" t="s">
        <v>1505</v>
      </c>
      <c r="I151" t="s">
        <v>949</v>
      </c>
      <c r="J151" t="s">
        <v>19</v>
      </c>
      <c r="K151" t="s">
        <v>9</v>
      </c>
      <c r="L151" t="s">
        <v>971</v>
      </c>
      <c r="M151">
        <v>423</v>
      </c>
      <c r="N151" t="s">
        <v>341</v>
      </c>
    </row>
    <row r="152" spans="1:14" x14ac:dyDescent="0.2">
      <c r="A152" s="229">
        <v>43698</v>
      </c>
      <c r="B152" t="s">
        <v>970</v>
      </c>
      <c r="C152" t="s">
        <v>885</v>
      </c>
      <c r="D152" t="s">
        <v>181</v>
      </c>
      <c r="E152">
        <v>4</v>
      </c>
      <c r="F152" t="s">
        <v>897</v>
      </c>
      <c r="G152">
        <v>2</v>
      </c>
      <c r="H152" t="s">
        <v>1448</v>
      </c>
      <c r="I152" t="s">
        <v>949</v>
      </c>
      <c r="J152" t="s">
        <v>16</v>
      </c>
      <c r="K152" t="s">
        <v>9</v>
      </c>
      <c r="L152" t="s">
        <v>971</v>
      </c>
      <c r="M152">
        <v>423</v>
      </c>
      <c r="N152" t="s">
        <v>341</v>
      </c>
    </row>
    <row r="153" spans="1:14" x14ac:dyDescent="0.2">
      <c r="A153" s="229">
        <v>43701</v>
      </c>
      <c r="B153" t="s">
        <v>970</v>
      </c>
      <c r="C153" t="s">
        <v>885</v>
      </c>
      <c r="D153" t="s">
        <v>181</v>
      </c>
      <c r="E153">
        <v>8</v>
      </c>
      <c r="F153" t="s">
        <v>182</v>
      </c>
      <c r="G153">
        <v>0</v>
      </c>
      <c r="H153" t="s">
        <v>1448</v>
      </c>
      <c r="I153" t="s">
        <v>949</v>
      </c>
      <c r="J153" t="s">
        <v>16</v>
      </c>
      <c r="K153" t="s">
        <v>9</v>
      </c>
      <c r="L153" t="s">
        <v>971</v>
      </c>
      <c r="M153">
        <v>423</v>
      </c>
      <c r="N153" t="s">
        <v>341</v>
      </c>
    </row>
    <row r="154" spans="1:14" x14ac:dyDescent="0.2">
      <c r="A154" s="229">
        <v>43700</v>
      </c>
      <c r="B154" t="s">
        <v>970</v>
      </c>
      <c r="C154" t="s">
        <v>885</v>
      </c>
      <c r="D154" t="s">
        <v>181</v>
      </c>
      <c r="E154">
        <v>8</v>
      </c>
      <c r="F154" t="s">
        <v>182</v>
      </c>
      <c r="G154">
        <v>0</v>
      </c>
      <c r="H154" t="s">
        <v>1448</v>
      </c>
      <c r="I154" t="s">
        <v>949</v>
      </c>
      <c r="J154" t="s">
        <v>16</v>
      </c>
      <c r="K154" t="s">
        <v>9</v>
      </c>
      <c r="L154" t="s">
        <v>971</v>
      </c>
      <c r="M154">
        <v>423</v>
      </c>
      <c r="N154" t="s">
        <v>341</v>
      </c>
    </row>
    <row r="155" spans="1:14" x14ac:dyDescent="0.2">
      <c r="A155" s="229">
        <v>43699</v>
      </c>
      <c r="B155" t="s">
        <v>970</v>
      </c>
      <c r="C155" t="s">
        <v>885</v>
      </c>
      <c r="D155" t="s">
        <v>181</v>
      </c>
      <c r="E155">
        <v>11</v>
      </c>
      <c r="F155" t="s">
        <v>897</v>
      </c>
      <c r="G155">
        <v>0</v>
      </c>
      <c r="H155" t="s">
        <v>1448</v>
      </c>
      <c r="I155" t="s">
        <v>949</v>
      </c>
      <c r="J155" t="s">
        <v>16</v>
      </c>
      <c r="K155" t="s">
        <v>9</v>
      </c>
      <c r="L155" t="s">
        <v>971</v>
      </c>
      <c r="M155">
        <v>423</v>
      </c>
      <c r="N155" t="s">
        <v>341</v>
      </c>
    </row>
    <row r="156" spans="1:14" x14ac:dyDescent="0.2">
      <c r="A156" s="229">
        <v>43703</v>
      </c>
      <c r="B156" t="s">
        <v>970</v>
      </c>
      <c r="C156" t="s">
        <v>885</v>
      </c>
      <c r="D156" t="s">
        <v>181</v>
      </c>
      <c r="E156">
        <v>11</v>
      </c>
      <c r="F156" t="s">
        <v>182</v>
      </c>
      <c r="G156">
        <v>0</v>
      </c>
      <c r="H156" t="s">
        <v>1448</v>
      </c>
      <c r="I156" t="s">
        <v>949</v>
      </c>
      <c r="J156" t="s">
        <v>16</v>
      </c>
      <c r="K156" t="s">
        <v>9</v>
      </c>
      <c r="L156" t="s">
        <v>971</v>
      </c>
      <c r="M156">
        <v>423</v>
      </c>
      <c r="N156" t="s">
        <v>341</v>
      </c>
    </row>
    <row r="157" spans="1:14" x14ac:dyDescent="0.2">
      <c r="A157" s="229">
        <v>43705</v>
      </c>
      <c r="B157" t="s">
        <v>970</v>
      </c>
      <c r="C157" t="s">
        <v>885</v>
      </c>
      <c r="D157" t="s">
        <v>181</v>
      </c>
      <c r="E157">
        <v>3.5</v>
      </c>
      <c r="F157" t="s">
        <v>182</v>
      </c>
      <c r="G157">
        <v>0</v>
      </c>
      <c r="H157" t="s">
        <v>1387</v>
      </c>
      <c r="I157" t="s">
        <v>949</v>
      </c>
      <c r="J157" t="s">
        <v>19</v>
      </c>
      <c r="K157" t="s">
        <v>9</v>
      </c>
      <c r="L157" t="s">
        <v>971</v>
      </c>
      <c r="M157">
        <v>423</v>
      </c>
      <c r="N157" t="s">
        <v>341</v>
      </c>
    </row>
    <row r="158" spans="1:14" x14ac:dyDescent="0.2">
      <c r="A158" s="229">
        <v>43705</v>
      </c>
      <c r="B158" t="s">
        <v>970</v>
      </c>
      <c r="C158" t="s">
        <v>885</v>
      </c>
      <c r="D158" t="s">
        <v>181</v>
      </c>
      <c r="E158">
        <v>4.5</v>
      </c>
      <c r="F158" t="s">
        <v>182</v>
      </c>
      <c r="G158">
        <v>0</v>
      </c>
      <c r="H158" t="s">
        <v>1448</v>
      </c>
      <c r="I158" t="s">
        <v>949</v>
      </c>
      <c r="J158" t="s">
        <v>16</v>
      </c>
      <c r="K158" t="s">
        <v>9</v>
      </c>
      <c r="L158" t="s">
        <v>971</v>
      </c>
      <c r="M158">
        <v>423</v>
      </c>
      <c r="N158" t="s">
        <v>341</v>
      </c>
    </row>
    <row r="159" spans="1:14" x14ac:dyDescent="0.2">
      <c r="A159" s="229">
        <v>43691</v>
      </c>
      <c r="B159" t="s">
        <v>961</v>
      </c>
      <c r="C159" t="s">
        <v>885</v>
      </c>
      <c r="D159" t="s">
        <v>181</v>
      </c>
      <c r="E159">
        <v>8</v>
      </c>
      <c r="F159" t="s">
        <v>182</v>
      </c>
      <c r="G159">
        <v>0</v>
      </c>
      <c r="H159" t="s">
        <v>1148</v>
      </c>
      <c r="I159" t="s">
        <v>184</v>
      </c>
      <c r="J159" t="s">
        <v>35</v>
      </c>
      <c r="K159" t="s">
        <v>9</v>
      </c>
      <c r="L159" t="s">
        <v>962</v>
      </c>
      <c r="M159">
        <v>392</v>
      </c>
      <c r="N159" t="s">
        <v>341</v>
      </c>
    </row>
    <row r="160" spans="1:14" x14ac:dyDescent="0.2">
      <c r="A160" s="229">
        <v>43690</v>
      </c>
      <c r="B160" t="s">
        <v>961</v>
      </c>
      <c r="C160" t="s">
        <v>885</v>
      </c>
      <c r="D160" t="s">
        <v>181</v>
      </c>
      <c r="E160">
        <v>8</v>
      </c>
      <c r="F160" t="s">
        <v>897</v>
      </c>
      <c r="G160">
        <v>0.5</v>
      </c>
      <c r="H160" t="s">
        <v>1148</v>
      </c>
      <c r="I160" t="s">
        <v>184</v>
      </c>
      <c r="J160" t="s">
        <v>35</v>
      </c>
      <c r="K160" t="s">
        <v>9</v>
      </c>
      <c r="L160" t="s">
        <v>962</v>
      </c>
      <c r="M160">
        <v>392</v>
      </c>
      <c r="N160" t="s">
        <v>341</v>
      </c>
    </row>
    <row r="161" spans="1:14" x14ac:dyDescent="0.2">
      <c r="A161" s="229">
        <v>43689</v>
      </c>
      <c r="B161" t="s">
        <v>961</v>
      </c>
      <c r="C161" t="s">
        <v>885</v>
      </c>
      <c r="D161" t="s">
        <v>181</v>
      </c>
      <c r="E161">
        <v>8</v>
      </c>
      <c r="F161" t="s">
        <v>897</v>
      </c>
      <c r="G161">
        <v>0.5</v>
      </c>
      <c r="H161" t="s">
        <v>1148</v>
      </c>
      <c r="I161" t="s">
        <v>184</v>
      </c>
      <c r="J161" t="s">
        <v>35</v>
      </c>
      <c r="K161" t="s">
        <v>9</v>
      </c>
      <c r="L161" t="s">
        <v>962</v>
      </c>
      <c r="M161">
        <v>392</v>
      </c>
      <c r="N161" t="s">
        <v>341</v>
      </c>
    </row>
    <row r="162" spans="1:14" x14ac:dyDescent="0.2">
      <c r="A162" s="229">
        <v>43697</v>
      </c>
      <c r="B162" t="s">
        <v>961</v>
      </c>
      <c r="C162" t="s">
        <v>885</v>
      </c>
      <c r="D162" t="s">
        <v>181</v>
      </c>
      <c r="E162">
        <v>8</v>
      </c>
      <c r="F162" t="s">
        <v>897</v>
      </c>
      <c r="G162">
        <v>0.5</v>
      </c>
      <c r="H162" t="s">
        <v>1148</v>
      </c>
      <c r="I162" t="s">
        <v>184</v>
      </c>
      <c r="J162" t="s">
        <v>35</v>
      </c>
      <c r="K162" t="s">
        <v>9</v>
      </c>
      <c r="L162" t="s">
        <v>962</v>
      </c>
      <c r="M162">
        <v>392</v>
      </c>
      <c r="N162" t="s">
        <v>341</v>
      </c>
    </row>
    <row r="163" spans="1:14" x14ac:dyDescent="0.2">
      <c r="A163" s="229">
        <v>43696</v>
      </c>
      <c r="B163" t="s">
        <v>961</v>
      </c>
      <c r="C163" t="s">
        <v>885</v>
      </c>
      <c r="D163" t="s">
        <v>181</v>
      </c>
      <c r="E163">
        <v>8</v>
      </c>
      <c r="F163" t="s">
        <v>897</v>
      </c>
      <c r="G163">
        <v>0.5</v>
      </c>
      <c r="H163" t="s">
        <v>1148</v>
      </c>
      <c r="I163" t="s">
        <v>184</v>
      </c>
      <c r="J163" t="s">
        <v>35</v>
      </c>
      <c r="K163" t="s">
        <v>9</v>
      </c>
      <c r="L163" t="s">
        <v>962</v>
      </c>
      <c r="M163">
        <v>392</v>
      </c>
      <c r="N163" t="s">
        <v>341</v>
      </c>
    </row>
    <row r="164" spans="1:14" x14ac:dyDescent="0.2">
      <c r="A164" s="229">
        <v>43693</v>
      </c>
      <c r="B164" t="s">
        <v>961</v>
      </c>
      <c r="C164" t="s">
        <v>885</v>
      </c>
      <c r="D164" t="s">
        <v>181</v>
      </c>
      <c r="E164">
        <v>8</v>
      </c>
      <c r="F164" t="s">
        <v>897</v>
      </c>
      <c r="G164">
        <v>0.5</v>
      </c>
      <c r="H164" t="s">
        <v>1148</v>
      </c>
      <c r="I164" t="s">
        <v>184</v>
      </c>
      <c r="J164" t="s">
        <v>35</v>
      </c>
      <c r="K164" t="s">
        <v>9</v>
      </c>
      <c r="L164" t="s">
        <v>962</v>
      </c>
      <c r="M164">
        <v>392</v>
      </c>
      <c r="N164" t="s">
        <v>341</v>
      </c>
    </row>
    <row r="165" spans="1:14" x14ac:dyDescent="0.2">
      <c r="A165" s="229">
        <v>43692</v>
      </c>
      <c r="B165" t="s">
        <v>961</v>
      </c>
      <c r="C165" t="s">
        <v>885</v>
      </c>
      <c r="D165" t="s">
        <v>181</v>
      </c>
      <c r="E165">
        <v>8</v>
      </c>
      <c r="F165" t="s">
        <v>897</v>
      </c>
      <c r="G165">
        <v>0.5</v>
      </c>
      <c r="H165" t="s">
        <v>1148</v>
      </c>
      <c r="I165" t="s">
        <v>184</v>
      </c>
      <c r="J165" t="s">
        <v>35</v>
      </c>
      <c r="K165" t="s">
        <v>9</v>
      </c>
      <c r="L165" t="s">
        <v>962</v>
      </c>
      <c r="M165">
        <v>392</v>
      </c>
      <c r="N165" t="s">
        <v>341</v>
      </c>
    </row>
    <row r="166" spans="1:14" x14ac:dyDescent="0.2">
      <c r="A166" s="229">
        <v>43699</v>
      </c>
      <c r="B166" t="s">
        <v>961</v>
      </c>
      <c r="C166" t="s">
        <v>885</v>
      </c>
      <c r="D166" t="s">
        <v>181</v>
      </c>
      <c r="E166">
        <v>8</v>
      </c>
      <c r="F166" t="s">
        <v>897</v>
      </c>
      <c r="G166">
        <v>0.5</v>
      </c>
      <c r="H166" t="s">
        <v>1148</v>
      </c>
      <c r="I166" t="s">
        <v>184</v>
      </c>
      <c r="J166" t="s">
        <v>35</v>
      </c>
      <c r="K166" t="s">
        <v>9</v>
      </c>
      <c r="L166" t="s">
        <v>962</v>
      </c>
      <c r="M166">
        <v>392</v>
      </c>
      <c r="N166" t="s">
        <v>341</v>
      </c>
    </row>
    <row r="167" spans="1:14" x14ac:dyDescent="0.2">
      <c r="A167" s="229">
        <v>43698</v>
      </c>
      <c r="B167" t="s">
        <v>961</v>
      </c>
      <c r="C167" t="s">
        <v>885</v>
      </c>
      <c r="D167" t="s">
        <v>181</v>
      </c>
      <c r="E167">
        <v>8</v>
      </c>
      <c r="F167" t="s">
        <v>897</v>
      </c>
      <c r="G167">
        <v>0.5</v>
      </c>
      <c r="H167" t="s">
        <v>1148</v>
      </c>
      <c r="I167" t="s">
        <v>184</v>
      </c>
      <c r="J167" t="s">
        <v>35</v>
      </c>
      <c r="K167" t="s">
        <v>9</v>
      </c>
      <c r="L167" t="s">
        <v>962</v>
      </c>
      <c r="M167">
        <v>392</v>
      </c>
      <c r="N167" t="s">
        <v>341</v>
      </c>
    </row>
    <row r="168" spans="1:14" x14ac:dyDescent="0.2">
      <c r="A168" s="229">
        <v>43703</v>
      </c>
      <c r="B168" t="s">
        <v>961</v>
      </c>
      <c r="C168" t="s">
        <v>885</v>
      </c>
      <c r="D168" t="s">
        <v>181</v>
      </c>
      <c r="E168">
        <v>8</v>
      </c>
      <c r="F168" t="s">
        <v>897</v>
      </c>
      <c r="G168">
        <v>0.5</v>
      </c>
      <c r="H168" t="s">
        <v>1148</v>
      </c>
      <c r="I168" t="s">
        <v>184</v>
      </c>
      <c r="J168" t="s">
        <v>35</v>
      </c>
      <c r="K168" t="s">
        <v>9</v>
      </c>
      <c r="L168" t="s">
        <v>962</v>
      </c>
      <c r="M168">
        <v>392</v>
      </c>
      <c r="N168" t="s">
        <v>341</v>
      </c>
    </row>
    <row r="169" spans="1:14" x14ac:dyDescent="0.2">
      <c r="A169" s="229">
        <v>43700</v>
      </c>
      <c r="B169" t="s">
        <v>961</v>
      </c>
      <c r="C169" t="s">
        <v>885</v>
      </c>
      <c r="D169" t="s">
        <v>181</v>
      </c>
      <c r="E169">
        <v>8</v>
      </c>
      <c r="F169" t="s">
        <v>182</v>
      </c>
      <c r="G169">
        <v>0</v>
      </c>
      <c r="H169" t="s">
        <v>1148</v>
      </c>
      <c r="I169" t="s">
        <v>184</v>
      </c>
      <c r="J169" t="s">
        <v>35</v>
      </c>
      <c r="K169" t="s">
        <v>9</v>
      </c>
      <c r="L169" t="s">
        <v>962</v>
      </c>
      <c r="M169">
        <v>392</v>
      </c>
      <c r="N169" t="s">
        <v>341</v>
      </c>
    </row>
    <row r="170" spans="1:14" x14ac:dyDescent="0.2">
      <c r="A170" s="229">
        <v>43705</v>
      </c>
      <c r="B170" t="s">
        <v>961</v>
      </c>
      <c r="C170" t="s">
        <v>885</v>
      </c>
      <c r="D170" t="s">
        <v>181</v>
      </c>
      <c r="E170">
        <v>8</v>
      </c>
      <c r="F170" t="s">
        <v>897</v>
      </c>
      <c r="G170">
        <v>0.5</v>
      </c>
      <c r="H170" t="s">
        <v>1148</v>
      </c>
      <c r="I170" t="s">
        <v>184</v>
      </c>
      <c r="J170" t="s">
        <v>35</v>
      </c>
      <c r="K170" t="s">
        <v>9</v>
      </c>
      <c r="L170" t="s">
        <v>962</v>
      </c>
      <c r="M170">
        <v>392</v>
      </c>
      <c r="N170" t="s">
        <v>341</v>
      </c>
    </row>
    <row r="171" spans="1:14" x14ac:dyDescent="0.2">
      <c r="A171" s="229">
        <v>43704</v>
      </c>
      <c r="B171" t="s">
        <v>961</v>
      </c>
      <c r="C171" t="s">
        <v>885</v>
      </c>
      <c r="D171" t="s">
        <v>181</v>
      </c>
      <c r="E171">
        <v>8</v>
      </c>
      <c r="F171" t="s">
        <v>897</v>
      </c>
      <c r="G171">
        <v>0.5</v>
      </c>
      <c r="H171" t="s">
        <v>1148</v>
      </c>
      <c r="I171" t="s">
        <v>184</v>
      </c>
      <c r="J171" t="s">
        <v>35</v>
      </c>
      <c r="K171" t="s">
        <v>9</v>
      </c>
      <c r="L171" t="s">
        <v>962</v>
      </c>
      <c r="M171">
        <v>392</v>
      </c>
      <c r="N171" t="s">
        <v>341</v>
      </c>
    </row>
    <row r="172" spans="1:14" x14ac:dyDescent="0.2">
      <c r="A172" s="229">
        <v>43698</v>
      </c>
      <c r="B172" t="s">
        <v>959</v>
      </c>
      <c r="C172" t="s">
        <v>885</v>
      </c>
      <c r="D172" t="s">
        <v>181</v>
      </c>
      <c r="E172">
        <v>8</v>
      </c>
      <c r="F172" t="s">
        <v>182</v>
      </c>
      <c r="G172">
        <v>0</v>
      </c>
      <c r="H172" t="s">
        <v>1510</v>
      </c>
      <c r="I172" t="s">
        <v>184</v>
      </c>
      <c r="J172" t="s">
        <v>10</v>
      </c>
      <c r="K172" t="s">
        <v>9</v>
      </c>
      <c r="L172" t="s">
        <v>960</v>
      </c>
      <c r="M172">
        <v>375</v>
      </c>
      <c r="N172" t="s">
        <v>341</v>
      </c>
    </row>
    <row r="173" spans="1:14" x14ac:dyDescent="0.2">
      <c r="A173" s="229">
        <v>43690</v>
      </c>
      <c r="B173" t="s">
        <v>959</v>
      </c>
      <c r="C173" t="s">
        <v>885</v>
      </c>
      <c r="D173" t="s">
        <v>181</v>
      </c>
      <c r="E173">
        <v>8</v>
      </c>
      <c r="F173" t="s">
        <v>182</v>
      </c>
      <c r="G173">
        <v>0</v>
      </c>
      <c r="H173" t="s">
        <v>1510</v>
      </c>
      <c r="I173" t="s">
        <v>184</v>
      </c>
      <c r="J173" t="s">
        <v>10</v>
      </c>
      <c r="K173" t="s">
        <v>9</v>
      </c>
      <c r="L173" t="s">
        <v>960</v>
      </c>
      <c r="M173">
        <v>375</v>
      </c>
      <c r="N173" t="s">
        <v>341</v>
      </c>
    </row>
    <row r="174" spans="1:14" x14ac:dyDescent="0.2">
      <c r="A174" s="229">
        <v>43689</v>
      </c>
      <c r="B174" t="s">
        <v>959</v>
      </c>
      <c r="C174" t="s">
        <v>885</v>
      </c>
      <c r="D174" t="s">
        <v>181</v>
      </c>
      <c r="E174">
        <v>8</v>
      </c>
      <c r="F174" t="s">
        <v>182</v>
      </c>
      <c r="G174">
        <v>0</v>
      </c>
      <c r="H174" t="s">
        <v>1510</v>
      </c>
      <c r="I174" t="s">
        <v>184</v>
      </c>
      <c r="J174" t="s">
        <v>10</v>
      </c>
      <c r="K174" t="s">
        <v>9</v>
      </c>
      <c r="L174" t="s">
        <v>960</v>
      </c>
      <c r="M174">
        <v>375</v>
      </c>
      <c r="N174" t="s">
        <v>341</v>
      </c>
    </row>
    <row r="175" spans="1:14" x14ac:dyDescent="0.2">
      <c r="A175" s="229">
        <v>43697</v>
      </c>
      <c r="B175" t="s">
        <v>959</v>
      </c>
      <c r="C175" t="s">
        <v>885</v>
      </c>
      <c r="D175" t="s">
        <v>181</v>
      </c>
      <c r="E175">
        <v>3.5</v>
      </c>
      <c r="F175" t="s">
        <v>182</v>
      </c>
      <c r="G175">
        <v>0</v>
      </c>
      <c r="H175" t="s">
        <v>1510</v>
      </c>
      <c r="I175" t="s">
        <v>184</v>
      </c>
      <c r="J175" t="s">
        <v>10</v>
      </c>
      <c r="K175" t="s">
        <v>9</v>
      </c>
      <c r="L175" t="s">
        <v>960</v>
      </c>
      <c r="M175">
        <v>375</v>
      </c>
      <c r="N175" t="s">
        <v>341</v>
      </c>
    </row>
    <row r="176" spans="1:14" x14ac:dyDescent="0.2">
      <c r="A176" s="229">
        <v>43696</v>
      </c>
      <c r="B176" t="s">
        <v>959</v>
      </c>
      <c r="C176" t="s">
        <v>885</v>
      </c>
      <c r="D176" t="s">
        <v>181</v>
      </c>
      <c r="E176">
        <v>8</v>
      </c>
      <c r="F176" t="s">
        <v>182</v>
      </c>
      <c r="G176">
        <v>0</v>
      </c>
      <c r="H176" t="s">
        <v>1510</v>
      </c>
      <c r="I176" t="s">
        <v>184</v>
      </c>
      <c r="J176" t="s">
        <v>10</v>
      </c>
      <c r="K176" t="s">
        <v>9</v>
      </c>
      <c r="L176" t="s">
        <v>960</v>
      </c>
      <c r="M176">
        <v>375</v>
      </c>
      <c r="N176" t="s">
        <v>341</v>
      </c>
    </row>
    <row r="177" spans="1:14" x14ac:dyDescent="0.2">
      <c r="A177" s="229">
        <v>43693</v>
      </c>
      <c r="B177" t="s">
        <v>959</v>
      </c>
      <c r="C177" t="s">
        <v>885</v>
      </c>
      <c r="D177" t="s">
        <v>181</v>
      </c>
      <c r="E177">
        <v>8</v>
      </c>
      <c r="F177" t="s">
        <v>182</v>
      </c>
      <c r="G177">
        <v>0</v>
      </c>
      <c r="H177" t="s">
        <v>1510</v>
      </c>
      <c r="I177" t="s">
        <v>184</v>
      </c>
      <c r="J177" t="s">
        <v>10</v>
      </c>
      <c r="K177" t="s">
        <v>9</v>
      </c>
      <c r="L177" t="s">
        <v>960</v>
      </c>
      <c r="M177">
        <v>375</v>
      </c>
      <c r="N177" t="s">
        <v>341</v>
      </c>
    </row>
    <row r="178" spans="1:14" x14ac:dyDescent="0.2">
      <c r="A178" s="229">
        <v>43692</v>
      </c>
      <c r="B178" t="s">
        <v>959</v>
      </c>
      <c r="C178" t="s">
        <v>885</v>
      </c>
      <c r="D178" t="s">
        <v>181</v>
      </c>
      <c r="E178">
        <v>8</v>
      </c>
      <c r="F178" t="s">
        <v>182</v>
      </c>
      <c r="G178">
        <v>0</v>
      </c>
      <c r="H178" t="s">
        <v>1510</v>
      </c>
      <c r="I178" t="s">
        <v>184</v>
      </c>
      <c r="J178" t="s">
        <v>10</v>
      </c>
      <c r="K178" t="s">
        <v>9</v>
      </c>
      <c r="L178" t="s">
        <v>960</v>
      </c>
      <c r="M178">
        <v>375</v>
      </c>
      <c r="N178" t="s">
        <v>341</v>
      </c>
    </row>
    <row r="179" spans="1:14" x14ac:dyDescent="0.2">
      <c r="A179" s="229">
        <v>43699</v>
      </c>
      <c r="B179" t="s">
        <v>959</v>
      </c>
      <c r="C179" t="s">
        <v>885</v>
      </c>
      <c r="D179" t="s">
        <v>181</v>
      </c>
      <c r="E179">
        <v>8</v>
      </c>
      <c r="F179" t="s">
        <v>182</v>
      </c>
      <c r="G179">
        <v>0</v>
      </c>
      <c r="H179" t="s">
        <v>1510</v>
      </c>
      <c r="I179" t="s">
        <v>184</v>
      </c>
      <c r="J179" t="s">
        <v>10</v>
      </c>
      <c r="K179" t="s">
        <v>9</v>
      </c>
      <c r="L179" t="s">
        <v>960</v>
      </c>
      <c r="M179">
        <v>375</v>
      </c>
      <c r="N179" t="s">
        <v>341</v>
      </c>
    </row>
    <row r="180" spans="1:14" x14ac:dyDescent="0.2">
      <c r="A180" s="229">
        <v>43700</v>
      </c>
      <c r="B180" t="s">
        <v>959</v>
      </c>
      <c r="C180" t="s">
        <v>885</v>
      </c>
      <c r="D180" t="s">
        <v>181</v>
      </c>
      <c r="E180">
        <v>8</v>
      </c>
      <c r="F180" t="s">
        <v>182</v>
      </c>
      <c r="G180">
        <v>0</v>
      </c>
      <c r="H180" t="s">
        <v>1510</v>
      </c>
      <c r="I180" t="s">
        <v>184</v>
      </c>
      <c r="J180" t="s">
        <v>10</v>
      </c>
      <c r="K180" t="s">
        <v>9</v>
      </c>
      <c r="L180" t="s">
        <v>960</v>
      </c>
      <c r="M180">
        <v>375</v>
      </c>
      <c r="N180" t="s">
        <v>341</v>
      </c>
    </row>
    <row r="181" spans="1:14" x14ac:dyDescent="0.2">
      <c r="A181" s="229">
        <v>43703</v>
      </c>
      <c r="B181" t="s">
        <v>959</v>
      </c>
      <c r="C181" t="s">
        <v>885</v>
      </c>
      <c r="D181" t="s">
        <v>181</v>
      </c>
      <c r="E181">
        <v>6.5</v>
      </c>
      <c r="F181" t="s">
        <v>897</v>
      </c>
      <c r="G181">
        <v>1.5</v>
      </c>
      <c r="H181" t="s">
        <v>1510</v>
      </c>
      <c r="I181" t="s">
        <v>184</v>
      </c>
      <c r="J181" t="s">
        <v>10</v>
      </c>
      <c r="K181" t="s">
        <v>9</v>
      </c>
      <c r="L181" t="s">
        <v>960</v>
      </c>
      <c r="M181">
        <v>375</v>
      </c>
      <c r="N181" t="s">
        <v>341</v>
      </c>
    </row>
    <row r="182" spans="1:14" x14ac:dyDescent="0.2">
      <c r="A182" s="229">
        <v>43708</v>
      </c>
      <c r="B182" t="s">
        <v>959</v>
      </c>
      <c r="C182" t="s">
        <v>885</v>
      </c>
      <c r="D182" t="s">
        <v>181</v>
      </c>
      <c r="E182">
        <v>0</v>
      </c>
      <c r="F182" t="s">
        <v>897</v>
      </c>
      <c r="G182">
        <v>8</v>
      </c>
      <c r="H182" t="s">
        <v>1510</v>
      </c>
      <c r="I182" t="s">
        <v>184</v>
      </c>
      <c r="J182" t="s">
        <v>10</v>
      </c>
      <c r="K182" t="s">
        <v>9</v>
      </c>
      <c r="L182" t="s">
        <v>960</v>
      </c>
      <c r="M182">
        <v>375</v>
      </c>
      <c r="N182" t="s">
        <v>341</v>
      </c>
    </row>
    <row r="183" spans="1:14" x14ac:dyDescent="0.2">
      <c r="A183" s="229">
        <v>43707</v>
      </c>
      <c r="B183" t="s">
        <v>959</v>
      </c>
      <c r="C183" t="s">
        <v>885</v>
      </c>
      <c r="D183" t="s">
        <v>181</v>
      </c>
      <c r="E183">
        <v>7</v>
      </c>
      <c r="F183" t="s">
        <v>182</v>
      </c>
      <c r="G183">
        <v>0</v>
      </c>
      <c r="H183" t="s">
        <v>1510</v>
      </c>
      <c r="I183" t="s">
        <v>184</v>
      </c>
      <c r="J183" t="s">
        <v>10</v>
      </c>
      <c r="K183" t="s">
        <v>9</v>
      </c>
      <c r="L183" t="s">
        <v>960</v>
      </c>
      <c r="M183">
        <v>375</v>
      </c>
      <c r="N183" t="s">
        <v>341</v>
      </c>
    </row>
    <row r="184" spans="1:14" x14ac:dyDescent="0.2">
      <c r="A184" s="229">
        <v>43705</v>
      </c>
      <c r="B184" t="s">
        <v>959</v>
      </c>
      <c r="C184" t="s">
        <v>885</v>
      </c>
      <c r="D184" t="s">
        <v>181</v>
      </c>
      <c r="E184">
        <v>7</v>
      </c>
      <c r="F184" t="s">
        <v>182</v>
      </c>
      <c r="G184">
        <v>0</v>
      </c>
      <c r="H184" t="s">
        <v>1510</v>
      </c>
      <c r="I184" t="s">
        <v>184</v>
      </c>
      <c r="J184" t="s">
        <v>10</v>
      </c>
      <c r="K184" t="s">
        <v>9</v>
      </c>
      <c r="L184" t="s">
        <v>960</v>
      </c>
      <c r="M184">
        <v>375</v>
      </c>
      <c r="N184" t="s">
        <v>341</v>
      </c>
    </row>
    <row r="185" spans="1:14" x14ac:dyDescent="0.2">
      <c r="A185" s="229">
        <v>43704</v>
      </c>
      <c r="B185" t="s">
        <v>959</v>
      </c>
      <c r="C185" t="s">
        <v>885</v>
      </c>
      <c r="D185" t="s">
        <v>181</v>
      </c>
      <c r="E185">
        <v>8</v>
      </c>
      <c r="F185" t="s">
        <v>182</v>
      </c>
      <c r="G185">
        <v>0</v>
      </c>
      <c r="H185" t="s">
        <v>1510</v>
      </c>
      <c r="I185" t="s">
        <v>184</v>
      </c>
      <c r="J185" t="s">
        <v>10</v>
      </c>
      <c r="K185" t="s">
        <v>9</v>
      </c>
      <c r="L185" t="s">
        <v>960</v>
      </c>
      <c r="M185">
        <v>375</v>
      </c>
      <c r="N185" t="s">
        <v>341</v>
      </c>
    </row>
    <row r="186" spans="1:14" x14ac:dyDescent="0.2">
      <c r="A186" s="229">
        <v>43693</v>
      </c>
      <c r="B186" t="s">
        <v>948</v>
      </c>
      <c r="C186" t="s">
        <v>885</v>
      </c>
      <c r="D186" t="s">
        <v>181</v>
      </c>
      <c r="E186">
        <v>8</v>
      </c>
      <c r="F186" t="s">
        <v>182</v>
      </c>
      <c r="G186">
        <v>0</v>
      </c>
      <c r="H186" t="s">
        <v>39</v>
      </c>
      <c r="I186" t="s">
        <v>949</v>
      </c>
      <c r="J186" t="s">
        <v>10</v>
      </c>
      <c r="K186" t="s">
        <v>9</v>
      </c>
      <c r="L186" t="s">
        <v>950</v>
      </c>
      <c r="M186">
        <v>277</v>
      </c>
      <c r="N186" t="s">
        <v>341</v>
      </c>
    </row>
    <row r="187" spans="1:14" x14ac:dyDescent="0.2">
      <c r="A187" s="229">
        <v>43692</v>
      </c>
      <c r="B187" t="s">
        <v>948</v>
      </c>
      <c r="C187" t="s">
        <v>885</v>
      </c>
      <c r="D187" t="s">
        <v>181</v>
      </c>
      <c r="E187">
        <v>8</v>
      </c>
      <c r="F187" t="s">
        <v>182</v>
      </c>
      <c r="G187">
        <v>0</v>
      </c>
      <c r="H187" t="s">
        <v>39</v>
      </c>
      <c r="I187" t="s">
        <v>949</v>
      </c>
      <c r="J187" t="s">
        <v>10</v>
      </c>
      <c r="K187" t="s">
        <v>9</v>
      </c>
      <c r="L187" t="s">
        <v>950</v>
      </c>
      <c r="M187">
        <v>277</v>
      </c>
      <c r="N187" t="s">
        <v>341</v>
      </c>
    </row>
    <row r="188" spans="1:14" x14ac:dyDescent="0.2">
      <c r="A188" s="229">
        <v>43691</v>
      </c>
      <c r="B188" t="s">
        <v>948</v>
      </c>
      <c r="C188" t="s">
        <v>885</v>
      </c>
      <c r="D188" t="s">
        <v>181</v>
      </c>
      <c r="E188">
        <v>3.5</v>
      </c>
      <c r="F188" t="s">
        <v>182</v>
      </c>
      <c r="G188">
        <v>0</v>
      </c>
      <c r="H188" t="s">
        <v>1510</v>
      </c>
      <c r="I188" t="s">
        <v>949</v>
      </c>
      <c r="J188" t="s">
        <v>10</v>
      </c>
      <c r="K188" t="s">
        <v>9</v>
      </c>
      <c r="L188" t="s">
        <v>950</v>
      </c>
      <c r="M188">
        <v>277</v>
      </c>
      <c r="N188" t="s">
        <v>341</v>
      </c>
    </row>
    <row r="189" spans="1:14" x14ac:dyDescent="0.2">
      <c r="A189" s="229">
        <v>43691</v>
      </c>
      <c r="B189" t="s">
        <v>948</v>
      </c>
      <c r="C189" t="s">
        <v>885</v>
      </c>
      <c r="D189" t="s">
        <v>181</v>
      </c>
      <c r="E189">
        <v>4.5</v>
      </c>
      <c r="F189" t="s">
        <v>182</v>
      </c>
      <c r="G189">
        <v>0</v>
      </c>
      <c r="H189" t="s">
        <v>39</v>
      </c>
      <c r="I189" t="s">
        <v>949</v>
      </c>
      <c r="J189" t="s">
        <v>10</v>
      </c>
      <c r="K189" t="s">
        <v>9</v>
      </c>
      <c r="L189" t="s">
        <v>950</v>
      </c>
      <c r="M189">
        <v>277</v>
      </c>
      <c r="N189" t="s">
        <v>341</v>
      </c>
    </row>
    <row r="190" spans="1:14" x14ac:dyDescent="0.2">
      <c r="A190" s="229">
        <v>43690</v>
      </c>
      <c r="B190" t="s">
        <v>948</v>
      </c>
      <c r="C190" t="s">
        <v>885</v>
      </c>
      <c r="D190" t="s">
        <v>181</v>
      </c>
      <c r="E190">
        <v>3</v>
      </c>
      <c r="F190" t="s">
        <v>182</v>
      </c>
      <c r="G190">
        <v>0</v>
      </c>
      <c r="H190" t="s">
        <v>39</v>
      </c>
      <c r="I190" t="s">
        <v>949</v>
      </c>
      <c r="J190" t="s">
        <v>10</v>
      </c>
      <c r="K190" t="s">
        <v>9</v>
      </c>
      <c r="L190" t="s">
        <v>950</v>
      </c>
      <c r="M190">
        <v>277</v>
      </c>
      <c r="N190" t="s">
        <v>341</v>
      </c>
    </row>
    <row r="191" spans="1:14" x14ac:dyDescent="0.2">
      <c r="A191" s="229">
        <v>43689</v>
      </c>
      <c r="B191" t="s">
        <v>948</v>
      </c>
      <c r="C191" t="s">
        <v>885</v>
      </c>
      <c r="D191" t="s">
        <v>181</v>
      </c>
      <c r="E191">
        <v>8</v>
      </c>
      <c r="F191" t="s">
        <v>182</v>
      </c>
      <c r="G191">
        <v>0</v>
      </c>
      <c r="H191" t="s">
        <v>39</v>
      </c>
      <c r="I191" t="s">
        <v>949</v>
      </c>
      <c r="J191" t="s">
        <v>10</v>
      </c>
      <c r="K191" t="s">
        <v>9</v>
      </c>
      <c r="L191" t="s">
        <v>950</v>
      </c>
      <c r="M191">
        <v>277</v>
      </c>
      <c r="N191" t="s">
        <v>341</v>
      </c>
    </row>
    <row r="192" spans="1:14" x14ac:dyDescent="0.2">
      <c r="A192" s="229">
        <v>43697</v>
      </c>
      <c r="B192" t="s">
        <v>948</v>
      </c>
      <c r="C192" t="s">
        <v>885</v>
      </c>
      <c r="D192" t="s">
        <v>181</v>
      </c>
      <c r="E192">
        <v>8</v>
      </c>
      <c r="F192" t="s">
        <v>182</v>
      </c>
      <c r="G192">
        <v>0</v>
      </c>
      <c r="H192" t="s">
        <v>39</v>
      </c>
      <c r="I192" t="s">
        <v>949</v>
      </c>
      <c r="J192" t="s">
        <v>10</v>
      </c>
      <c r="K192" t="s">
        <v>9</v>
      </c>
      <c r="L192" t="s">
        <v>950</v>
      </c>
      <c r="M192">
        <v>277</v>
      </c>
      <c r="N192" t="s">
        <v>341</v>
      </c>
    </row>
    <row r="193" spans="1:14" x14ac:dyDescent="0.2">
      <c r="A193" s="229">
        <v>43696</v>
      </c>
      <c r="B193" t="s">
        <v>948</v>
      </c>
      <c r="C193" t="s">
        <v>885</v>
      </c>
      <c r="D193" t="s">
        <v>181</v>
      </c>
      <c r="E193">
        <v>8</v>
      </c>
      <c r="F193" t="s">
        <v>182</v>
      </c>
      <c r="G193">
        <v>0</v>
      </c>
      <c r="H193" t="s">
        <v>39</v>
      </c>
      <c r="I193" t="s">
        <v>949</v>
      </c>
      <c r="J193" t="s">
        <v>10</v>
      </c>
      <c r="K193" t="s">
        <v>9</v>
      </c>
      <c r="L193" t="s">
        <v>950</v>
      </c>
      <c r="M193">
        <v>277</v>
      </c>
      <c r="N193" t="s">
        <v>341</v>
      </c>
    </row>
    <row r="194" spans="1:14" x14ac:dyDescent="0.2">
      <c r="A194" s="229">
        <v>43698</v>
      </c>
      <c r="B194" t="s">
        <v>948</v>
      </c>
      <c r="C194" t="s">
        <v>885</v>
      </c>
      <c r="D194" t="s">
        <v>181</v>
      </c>
      <c r="E194">
        <v>8</v>
      </c>
      <c r="F194" t="s">
        <v>182</v>
      </c>
      <c r="G194">
        <v>0</v>
      </c>
      <c r="H194" t="s">
        <v>39</v>
      </c>
      <c r="I194" t="s">
        <v>949</v>
      </c>
      <c r="J194" t="s">
        <v>10</v>
      </c>
      <c r="K194" t="s">
        <v>9</v>
      </c>
      <c r="L194" t="s">
        <v>950</v>
      </c>
      <c r="M194">
        <v>277</v>
      </c>
      <c r="N194" t="s">
        <v>341</v>
      </c>
    </row>
    <row r="195" spans="1:14" x14ac:dyDescent="0.2">
      <c r="A195" s="229">
        <v>43700</v>
      </c>
      <c r="B195" t="s">
        <v>948</v>
      </c>
      <c r="C195" t="s">
        <v>885</v>
      </c>
      <c r="D195" t="s">
        <v>181</v>
      </c>
      <c r="E195">
        <v>4</v>
      </c>
      <c r="F195" t="s">
        <v>182</v>
      </c>
      <c r="G195">
        <v>0</v>
      </c>
      <c r="H195" t="s">
        <v>1450</v>
      </c>
      <c r="I195" t="s">
        <v>949</v>
      </c>
      <c r="J195" t="s">
        <v>10</v>
      </c>
      <c r="K195" t="s">
        <v>9</v>
      </c>
      <c r="L195" t="s">
        <v>950</v>
      </c>
      <c r="M195">
        <v>277</v>
      </c>
      <c r="N195" t="s">
        <v>341</v>
      </c>
    </row>
    <row r="196" spans="1:14" x14ac:dyDescent="0.2">
      <c r="A196" s="229">
        <v>43699</v>
      </c>
      <c r="B196" t="s">
        <v>948</v>
      </c>
      <c r="C196" t="s">
        <v>885</v>
      </c>
      <c r="D196" t="s">
        <v>181</v>
      </c>
      <c r="E196">
        <v>8</v>
      </c>
      <c r="F196" t="s">
        <v>182</v>
      </c>
      <c r="G196">
        <v>0</v>
      </c>
      <c r="H196" t="s">
        <v>1450</v>
      </c>
      <c r="I196" t="s">
        <v>949</v>
      </c>
      <c r="J196" t="s">
        <v>10</v>
      </c>
      <c r="K196" t="s">
        <v>9</v>
      </c>
      <c r="L196" t="s">
        <v>950</v>
      </c>
      <c r="M196">
        <v>277</v>
      </c>
      <c r="N196" t="s">
        <v>341</v>
      </c>
    </row>
    <row r="197" spans="1:14" x14ac:dyDescent="0.2">
      <c r="A197" s="229">
        <v>43704</v>
      </c>
      <c r="B197" t="s">
        <v>948</v>
      </c>
      <c r="C197" t="s">
        <v>885</v>
      </c>
      <c r="D197" t="s">
        <v>181</v>
      </c>
      <c r="E197">
        <v>8</v>
      </c>
      <c r="F197" t="s">
        <v>182</v>
      </c>
      <c r="G197">
        <v>0</v>
      </c>
      <c r="H197" t="s">
        <v>1450</v>
      </c>
      <c r="I197" t="s">
        <v>949</v>
      </c>
      <c r="J197" t="s">
        <v>10</v>
      </c>
      <c r="K197" t="s">
        <v>9</v>
      </c>
      <c r="L197" t="s">
        <v>950</v>
      </c>
      <c r="M197">
        <v>277</v>
      </c>
      <c r="N197" t="s">
        <v>341</v>
      </c>
    </row>
    <row r="198" spans="1:14" x14ac:dyDescent="0.2">
      <c r="A198" s="229">
        <v>43703</v>
      </c>
      <c r="B198" t="s">
        <v>948</v>
      </c>
      <c r="C198" t="s">
        <v>885</v>
      </c>
      <c r="D198" t="s">
        <v>181</v>
      </c>
      <c r="E198">
        <v>8</v>
      </c>
      <c r="F198" t="s">
        <v>182</v>
      </c>
      <c r="G198">
        <v>0</v>
      </c>
      <c r="H198" t="s">
        <v>1450</v>
      </c>
      <c r="I198" t="s">
        <v>949</v>
      </c>
      <c r="J198" t="s">
        <v>10</v>
      </c>
      <c r="K198" t="s">
        <v>9</v>
      </c>
      <c r="L198" t="s">
        <v>950</v>
      </c>
      <c r="M198">
        <v>277</v>
      </c>
      <c r="N198" t="s">
        <v>341</v>
      </c>
    </row>
    <row r="199" spans="1:14" x14ac:dyDescent="0.2">
      <c r="A199" s="229">
        <v>43707</v>
      </c>
      <c r="B199" t="s">
        <v>948</v>
      </c>
      <c r="C199" t="s">
        <v>885</v>
      </c>
      <c r="D199" t="s">
        <v>181</v>
      </c>
      <c r="E199">
        <v>8</v>
      </c>
      <c r="F199" t="s">
        <v>182</v>
      </c>
      <c r="G199">
        <v>0</v>
      </c>
      <c r="H199" t="s">
        <v>1450</v>
      </c>
      <c r="I199" t="s">
        <v>949</v>
      </c>
      <c r="J199" t="s">
        <v>10</v>
      </c>
      <c r="K199" t="s">
        <v>9</v>
      </c>
      <c r="L199" t="s">
        <v>950</v>
      </c>
      <c r="M199">
        <v>277</v>
      </c>
      <c r="N199" t="s">
        <v>341</v>
      </c>
    </row>
    <row r="200" spans="1:14" x14ac:dyDescent="0.2">
      <c r="A200" s="229">
        <v>43687</v>
      </c>
      <c r="B200" t="s">
        <v>936</v>
      </c>
      <c r="C200" t="s">
        <v>885</v>
      </c>
      <c r="D200" t="s">
        <v>181</v>
      </c>
      <c r="E200">
        <v>0</v>
      </c>
      <c r="F200" t="s">
        <v>897</v>
      </c>
      <c r="G200">
        <v>5.5</v>
      </c>
      <c r="H200" t="s">
        <v>279</v>
      </c>
      <c r="I200" t="s">
        <v>184</v>
      </c>
      <c r="J200" t="s">
        <v>35</v>
      </c>
      <c r="K200" t="s">
        <v>9</v>
      </c>
      <c r="L200" t="s">
        <v>937</v>
      </c>
      <c r="M200">
        <v>208</v>
      </c>
      <c r="N200" t="s">
        <v>341</v>
      </c>
    </row>
    <row r="201" spans="1:14" x14ac:dyDescent="0.2">
      <c r="A201" s="229">
        <v>43686</v>
      </c>
      <c r="B201" t="s">
        <v>936</v>
      </c>
      <c r="C201" t="s">
        <v>885</v>
      </c>
      <c r="D201" t="s">
        <v>181</v>
      </c>
      <c r="E201">
        <v>8</v>
      </c>
      <c r="F201" t="s">
        <v>182</v>
      </c>
      <c r="G201">
        <v>0</v>
      </c>
      <c r="H201" t="s">
        <v>1505</v>
      </c>
      <c r="I201" t="s">
        <v>184</v>
      </c>
      <c r="J201" t="s">
        <v>35</v>
      </c>
      <c r="K201" t="s">
        <v>9</v>
      </c>
      <c r="L201" t="s">
        <v>937</v>
      </c>
      <c r="M201">
        <v>208</v>
      </c>
      <c r="N201" t="s">
        <v>341</v>
      </c>
    </row>
    <row r="202" spans="1:14" x14ac:dyDescent="0.2">
      <c r="A202" s="229">
        <v>43685</v>
      </c>
      <c r="B202" t="s">
        <v>936</v>
      </c>
      <c r="C202" t="s">
        <v>885</v>
      </c>
      <c r="D202" t="s">
        <v>181</v>
      </c>
      <c r="E202">
        <v>8</v>
      </c>
      <c r="F202" t="s">
        <v>182</v>
      </c>
      <c r="G202">
        <v>0</v>
      </c>
      <c r="H202" t="s">
        <v>1505</v>
      </c>
      <c r="I202" t="s">
        <v>184</v>
      </c>
      <c r="J202" t="s">
        <v>35</v>
      </c>
      <c r="K202" t="s">
        <v>9</v>
      </c>
      <c r="L202" t="s">
        <v>937</v>
      </c>
      <c r="M202">
        <v>208</v>
      </c>
      <c r="N202" t="s">
        <v>341</v>
      </c>
    </row>
    <row r="203" spans="1:14" x14ac:dyDescent="0.2">
      <c r="A203" s="229">
        <v>43684</v>
      </c>
      <c r="B203" t="s">
        <v>936</v>
      </c>
      <c r="C203" t="s">
        <v>885</v>
      </c>
      <c r="D203" t="s">
        <v>181</v>
      </c>
      <c r="E203">
        <v>8</v>
      </c>
      <c r="F203" t="s">
        <v>897</v>
      </c>
      <c r="G203">
        <v>1.5</v>
      </c>
      <c r="H203" t="s">
        <v>1505</v>
      </c>
      <c r="I203" t="s">
        <v>184</v>
      </c>
      <c r="J203" t="s">
        <v>35</v>
      </c>
      <c r="K203" t="s">
        <v>9</v>
      </c>
      <c r="L203" t="s">
        <v>937</v>
      </c>
      <c r="M203">
        <v>208</v>
      </c>
      <c r="N203" t="s">
        <v>341</v>
      </c>
    </row>
    <row r="204" spans="1:14" x14ac:dyDescent="0.2">
      <c r="A204" s="229">
        <v>43683</v>
      </c>
      <c r="B204" t="s">
        <v>936</v>
      </c>
      <c r="C204" t="s">
        <v>885</v>
      </c>
      <c r="D204" t="s">
        <v>181</v>
      </c>
      <c r="E204">
        <v>8.5</v>
      </c>
      <c r="F204" t="s">
        <v>897</v>
      </c>
      <c r="G204">
        <v>1.5</v>
      </c>
      <c r="H204" t="s">
        <v>1505</v>
      </c>
      <c r="I204" t="s">
        <v>184</v>
      </c>
      <c r="J204" t="s">
        <v>35</v>
      </c>
      <c r="K204" t="s">
        <v>9</v>
      </c>
      <c r="L204" t="s">
        <v>937</v>
      </c>
      <c r="M204">
        <v>208</v>
      </c>
      <c r="N204" t="s">
        <v>341</v>
      </c>
    </row>
    <row r="205" spans="1:14" x14ac:dyDescent="0.2">
      <c r="A205" s="229">
        <v>43682</v>
      </c>
      <c r="B205" t="s">
        <v>936</v>
      </c>
      <c r="C205" t="s">
        <v>885</v>
      </c>
      <c r="D205" t="s">
        <v>181</v>
      </c>
      <c r="E205">
        <v>8</v>
      </c>
      <c r="F205" t="s">
        <v>182</v>
      </c>
      <c r="G205">
        <v>0</v>
      </c>
      <c r="H205" t="s">
        <v>1505</v>
      </c>
      <c r="I205" t="s">
        <v>184</v>
      </c>
      <c r="J205" t="s">
        <v>35</v>
      </c>
      <c r="K205" t="s">
        <v>9</v>
      </c>
      <c r="L205" t="s">
        <v>937</v>
      </c>
      <c r="M205">
        <v>208</v>
      </c>
      <c r="N205" t="s">
        <v>341</v>
      </c>
    </row>
    <row r="206" spans="1:14" x14ac:dyDescent="0.2">
      <c r="A206" s="229">
        <v>43691</v>
      </c>
      <c r="B206" t="s">
        <v>936</v>
      </c>
      <c r="C206" t="s">
        <v>885</v>
      </c>
      <c r="D206" t="s">
        <v>181</v>
      </c>
      <c r="E206">
        <v>8</v>
      </c>
      <c r="F206" t="s">
        <v>182</v>
      </c>
      <c r="G206">
        <v>0</v>
      </c>
      <c r="H206" t="s">
        <v>279</v>
      </c>
      <c r="I206" t="s">
        <v>184</v>
      </c>
      <c r="J206" t="s">
        <v>35</v>
      </c>
      <c r="K206" t="s">
        <v>9</v>
      </c>
      <c r="L206" t="s">
        <v>937</v>
      </c>
      <c r="M206">
        <v>208</v>
      </c>
      <c r="N206" t="s">
        <v>341</v>
      </c>
    </row>
    <row r="207" spans="1:14" x14ac:dyDescent="0.2">
      <c r="A207" s="229">
        <v>43689</v>
      </c>
      <c r="B207" t="s">
        <v>936</v>
      </c>
      <c r="C207" t="s">
        <v>885</v>
      </c>
      <c r="D207" t="s">
        <v>181</v>
      </c>
      <c r="E207">
        <v>8</v>
      </c>
      <c r="F207" t="s">
        <v>182</v>
      </c>
      <c r="G207">
        <v>0</v>
      </c>
      <c r="H207" t="s">
        <v>279</v>
      </c>
      <c r="I207" t="s">
        <v>184</v>
      </c>
      <c r="J207" t="s">
        <v>35</v>
      </c>
      <c r="K207" t="s">
        <v>9</v>
      </c>
      <c r="L207" t="s">
        <v>937</v>
      </c>
      <c r="M207">
        <v>208</v>
      </c>
      <c r="N207" t="s">
        <v>341</v>
      </c>
    </row>
    <row r="208" spans="1:14" x14ac:dyDescent="0.2">
      <c r="A208" s="229">
        <v>43697</v>
      </c>
      <c r="B208" t="s">
        <v>936</v>
      </c>
      <c r="C208" t="s">
        <v>885</v>
      </c>
      <c r="D208" t="s">
        <v>181</v>
      </c>
      <c r="E208">
        <v>8</v>
      </c>
      <c r="F208" t="s">
        <v>182</v>
      </c>
      <c r="G208">
        <v>0</v>
      </c>
      <c r="H208" t="s">
        <v>279</v>
      </c>
      <c r="I208" t="s">
        <v>184</v>
      </c>
      <c r="J208" t="s">
        <v>35</v>
      </c>
      <c r="K208" t="s">
        <v>9</v>
      </c>
      <c r="L208" t="s">
        <v>937</v>
      </c>
      <c r="M208">
        <v>208</v>
      </c>
      <c r="N208" t="s">
        <v>341</v>
      </c>
    </row>
    <row r="209" spans="1:14" x14ac:dyDescent="0.2">
      <c r="A209" s="229">
        <v>43696</v>
      </c>
      <c r="B209" t="s">
        <v>936</v>
      </c>
      <c r="C209" t="s">
        <v>885</v>
      </c>
      <c r="D209" t="s">
        <v>181</v>
      </c>
      <c r="E209">
        <v>7.5</v>
      </c>
      <c r="F209" t="s">
        <v>182</v>
      </c>
      <c r="G209">
        <v>0</v>
      </c>
      <c r="H209" t="s">
        <v>279</v>
      </c>
      <c r="I209" t="s">
        <v>184</v>
      </c>
      <c r="J209" t="s">
        <v>35</v>
      </c>
      <c r="K209" t="s">
        <v>9</v>
      </c>
      <c r="L209" t="s">
        <v>937</v>
      </c>
      <c r="M209">
        <v>208</v>
      </c>
      <c r="N209" t="s">
        <v>341</v>
      </c>
    </row>
    <row r="210" spans="1:14" x14ac:dyDescent="0.2">
      <c r="A210" s="229">
        <v>43692</v>
      </c>
      <c r="B210" t="s">
        <v>936</v>
      </c>
      <c r="C210" t="s">
        <v>885</v>
      </c>
      <c r="D210" t="s">
        <v>181</v>
      </c>
      <c r="E210">
        <v>8</v>
      </c>
      <c r="F210" t="s">
        <v>182</v>
      </c>
      <c r="G210">
        <v>0</v>
      </c>
      <c r="H210" t="s">
        <v>279</v>
      </c>
      <c r="I210" t="s">
        <v>184</v>
      </c>
      <c r="J210" t="s">
        <v>35</v>
      </c>
      <c r="K210" t="s">
        <v>9</v>
      </c>
      <c r="L210" t="s">
        <v>937</v>
      </c>
      <c r="M210">
        <v>208</v>
      </c>
      <c r="N210" t="s">
        <v>341</v>
      </c>
    </row>
    <row r="211" spans="1:14" x14ac:dyDescent="0.2">
      <c r="A211" s="229">
        <v>43703</v>
      </c>
      <c r="B211" t="s">
        <v>936</v>
      </c>
      <c r="C211" t="s">
        <v>885</v>
      </c>
      <c r="D211" t="s">
        <v>181</v>
      </c>
      <c r="E211">
        <v>8</v>
      </c>
      <c r="F211" t="s">
        <v>182</v>
      </c>
      <c r="G211">
        <v>0</v>
      </c>
      <c r="H211" t="s">
        <v>279</v>
      </c>
      <c r="I211" t="s">
        <v>184</v>
      </c>
      <c r="J211" t="s">
        <v>35</v>
      </c>
      <c r="K211" t="s">
        <v>9</v>
      </c>
      <c r="L211" t="s">
        <v>937</v>
      </c>
      <c r="M211">
        <v>208</v>
      </c>
      <c r="N211" t="s">
        <v>341</v>
      </c>
    </row>
    <row r="212" spans="1:14" x14ac:dyDescent="0.2">
      <c r="A212" s="229">
        <v>43700</v>
      </c>
      <c r="B212" t="s">
        <v>936</v>
      </c>
      <c r="C212" t="s">
        <v>885</v>
      </c>
      <c r="D212" t="s">
        <v>181</v>
      </c>
      <c r="E212">
        <v>8</v>
      </c>
      <c r="F212" t="s">
        <v>182</v>
      </c>
      <c r="G212">
        <v>0</v>
      </c>
      <c r="H212" t="s">
        <v>42</v>
      </c>
      <c r="I212" t="s">
        <v>184</v>
      </c>
      <c r="J212" t="s">
        <v>35</v>
      </c>
      <c r="K212" t="s">
        <v>9</v>
      </c>
      <c r="L212" t="s">
        <v>937</v>
      </c>
      <c r="M212">
        <v>208</v>
      </c>
      <c r="N212" t="s">
        <v>341</v>
      </c>
    </row>
    <row r="213" spans="1:14" x14ac:dyDescent="0.2">
      <c r="A213" s="229">
        <v>43699</v>
      </c>
      <c r="B213" t="s">
        <v>936</v>
      </c>
      <c r="C213" t="s">
        <v>885</v>
      </c>
      <c r="D213" t="s">
        <v>181</v>
      </c>
      <c r="E213">
        <v>8</v>
      </c>
      <c r="F213" t="s">
        <v>182</v>
      </c>
      <c r="G213">
        <v>0</v>
      </c>
      <c r="H213" t="s">
        <v>279</v>
      </c>
      <c r="I213" t="s">
        <v>184</v>
      </c>
      <c r="J213" t="s">
        <v>35</v>
      </c>
      <c r="K213" t="s">
        <v>9</v>
      </c>
      <c r="L213" t="s">
        <v>937</v>
      </c>
      <c r="M213">
        <v>208</v>
      </c>
      <c r="N213" t="s">
        <v>341</v>
      </c>
    </row>
    <row r="214" spans="1:14" x14ac:dyDescent="0.2">
      <c r="A214" s="229">
        <v>43698</v>
      </c>
      <c r="B214" t="s">
        <v>936</v>
      </c>
      <c r="C214" t="s">
        <v>885</v>
      </c>
      <c r="D214" t="s">
        <v>181</v>
      </c>
      <c r="E214">
        <v>8</v>
      </c>
      <c r="F214" t="s">
        <v>182</v>
      </c>
      <c r="G214">
        <v>0</v>
      </c>
      <c r="H214" t="s">
        <v>279</v>
      </c>
      <c r="I214" t="s">
        <v>184</v>
      </c>
      <c r="J214" t="s">
        <v>35</v>
      </c>
      <c r="K214" t="s">
        <v>9</v>
      </c>
      <c r="L214" t="s">
        <v>937</v>
      </c>
      <c r="M214">
        <v>208</v>
      </c>
      <c r="N214" t="s">
        <v>341</v>
      </c>
    </row>
    <row r="215" spans="1:14" x14ac:dyDescent="0.2">
      <c r="A215" s="229">
        <v>43705</v>
      </c>
      <c r="B215" t="s">
        <v>936</v>
      </c>
      <c r="C215" t="s">
        <v>885</v>
      </c>
      <c r="D215" t="s">
        <v>181</v>
      </c>
      <c r="E215">
        <v>8</v>
      </c>
      <c r="F215" t="s">
        <v>182</v>
      </c>
      <c r="G215">
        <v>0</v>
      </c>
      <c r="H215" t="s">
        <v>279</v>
      </c>
      <c r="I215" t="s">
        <v>184</v>
      </c>
      <c r="J215" t="s">
        <v>35</v>
      </c>
      <c r="K215" t="s">
        <v>9</v>
      </c>
      <c r="L215" t="s">
        <v>937</v>
      </c>
      <c r="M215">
        <v>208</v>
      </c>
      <c r="N215" t="s">
        <v>341</v>
      </c>
    </row>
    <row r="216" spans="1:14" x14ac:dyDescent="0.2">
      <c r="A216" s="229">
        <v>43704</v>
      </c>
      <c r="B216" t="s">
        <v>936</v>
      </c>
      <c r="C216" t="s">
        <v>885</v>
      </c>
      <c r="D216" t="s">
        <v>181</v>
      </c>
      <c r="E216">
        <v>8</v>
      </c>
      <c r="F216" t="s">
        <v>182</v>
      </c>
      <c r="G216">
        <v>0</v>
      </c>
      <c r="H216" t="s">
        <v>279</v>
      </c>
      <c r="I216" t="s">
        <v>184</v>
      </c>
      <c r="J216" t="s">
        <v>35</v>
      </c>
      <c r="K216" t="s">
        <v>9</v>
      </c>
      <c r="L216" t="s">
        <v>937</v>
      </c>
      <c r="M216">
        <v>208</v>
      </c>
      <c r="N216" t="s">
        <v>341</v>
      </c>
    </row>
    <row r="217" spans="1:14" x14ac:dyDescent="0.2">
      <c r="A217" s="229">
        <v>43686</v>
      </c>
      <c r="B217" t="s">
        <v>928</v>
      </c>
      <c r="C217" t="s">
        <v>885</v>
      </c>
      <c r="D217" t="s">
        <v>181</v>
      </c>
      <c r="E217">
        <v>8</v>
      </c>
      <c r="F217" t="s">
        <v>182</v>
      </c>
      <c r="G217">
        <v>0</v>
      </c>
      <c r="H217" t="s">
        <v>1505</v>
      </c>
      <c r="I217" t="s">
        <v>929</v>
      </c>
      <c r="J217" t="s">
        <v>34</v>
      </c>
      <c r="K217" t="s">
        <v>9</v>
      </c>
      <c r="L217" t="s">
        <v>930</v>
      </c>
      <c r="M217">
        <v>196</v>
      </c>
      <c r="N217" t="s">
        <v>341</v>
      </c>
    </row>
    <row r="218" spans="1:14" x14ac:dyDescent="0.2">
      <c r="A218" s="229">
        <v>43685</v>
      </c>
      <c r="B218" t="s">
        <v>928</v>
      </c>
      <c r="C218" t="s">
        <v>885</v>
      </c>
      <c r="D218" t="s">
        <v>181</v>
      </c>
      <c r="E218">
        <v>8</v>
      </c>
      <c r="F218" t="s">
        <v>897</v>
      </c>
      <c r="G218">
        <v>2</v>
      </c>
      <c r="H218" t="s">
        <v>1505</v>
      </c>
      <c r="I218" t="s">
        <v>929</v>
      </c>
      <c r="J218" t="s">
        <v>34</v>
      </c>
      <c r="K218" t="s">
        <v>9</v>
      </c>
      <c r="L218" t="s">
        <v>930</v>
      </c>
      <c r="M218">
        <v>196</v>
      </c>
      <c r="N218" t="s">
        <v>341</v>
      </c>
    </row>
    <row r="219" spans="1:14" x14ac:dyDescent="0.2">
      <c r="A219" s="229">
        <v>43684</v>
      </c>
      <c r="B219" t="s">
        <v>928</v>
      </c>
      <c r="C219" t="s">
        <v>885</v>
      </c>
      <c r="D219" t="s">
        <v>181</v>
      </c>
      <c r="E219">
        <v>8</v>
      </c>
      <c r="F219" t="s">
        <v>897</v>
      </c>
      <c r="G219">
        <v>2</v>
      </c>
      <c r="H219" t="s">
        <v>1505</v>
      </c>
      <c r="I219" t="s">
        <v>929</v>
      </c>
      <c r="J219" t="s">
        <v>34</v>
      </c>
      <c r="K219" t="s">
        <v>9</v>
      </c>
      <c r="L219" t="s">
        <v>930</v>
      </c>
      <c r="M219">
        <v>196</v>
      </c>
      <c r="N219" t="s">
        <v>341</v>
      </c>
    </row>
    <row r="220" spans="1:14" x14ac:dyDescent="0.2">
      <c r="A220" s="229">
        <v>43683</v>
      </c>
      <c r="B220" t="s">
        <v>928</v>
      </c>
      <c r="C220" t="s">
        <v>885</v>
      </c>
      <c r="D220" t="s">
        <v>181</v>
      </c>
      <c r="E220">
        <v>8</v>
      </c>
      <c r="F220" t="s">
        <v>897</v>
      </c>
      <c r="G220">
        <v>2</v>
      </c>
      <c r="H220" t="s">
        <v>1505</v>
      </c>
      <c r="I220" t="s">
        <v>929</v>
      </c>
      <c r="J220" t="s">
        <v>34</v>
      </c>
      <c r="K220" t="s">
        <v>9</v>
      </c>
      <c r="L220" t="s">
        <v>930</v>
      </c>
      <c r="M220">
        <v>196</v>
      </c>
      <c r="N220" t="s">
        <v>341</v>
      </c>
    </row>
    <row r="221" spans="1:14" x14ac:dyDescent="0.2">
      <c r="A221" s="229">
        <v>43682</v>
      </c>
      <c r="B221" t="s">
        <v>928</v>
      </c>
      <c r="C221" t="s">
        <v>885</v>
      </c>
      <c r="D221" t="s">
        <v>181</v>
      </c>
      <c r="E221">
        <v>8</v>
      </c>
      <c r="F221" t="s">
        <v>897</v>
      </c>
      <c r="G221">
        <v>2</v>
      </c>
      <c r="H221" t="s">
        <v>1448</v>
      </c>
      <c r="I221" t="s">
        <v>929</v>
      </c>
      <c r="J221" t="s">
        <v>16</v>
      </c>
      <c r="K221" t="s">
        <v>9</v>
      </c>
      <c r="L221" t="s">
        <v>930</v>
      </c>
      <c r="M221">
        <v>196</v>
      </c>
      <c r="N221" t="s">
        <v>341</v>
      </c>
    </row>
    <row r="222" spans="1:14" x14ac:dyDescent="0.2">
      <c r="A222" s="229">
        <v>43691</v>
      </c>
      <c r="B222" t="s">
        <v>928</v>
      </c>
      <c r="C222" t="s">
        <v>885</v>
      </c>
      <c r="D222" t="s">
        <v>181</v>
      </c>
      <c r="E222">
        <v>3</v>
      </c>
      <c r="F222" t="s">
        <v>182</v>
      </c>
      <c r="G222">
        <v>0</v>
      </c>
      <c r="H222" t="s">
        <v>39</v>
      </c>
      <c r="I222" t="s">
        <v>929</v>
      </c>
      <c r="J222" t="s">
        <v>34</v>
      </c>
      <c r="K222" t="s">
        <v>9</v>
      </c>
      <c r="L222" t="s">
        <v>930</v>
      </c>
      <c r="M222">
        <v>196</v>
      </c>
      <c r="N222" t="s">
        <v>341</v>
      </c>
    </row>
    <row r="223" spans="1:14" x14ac:dyDescent="0.2">
      <c r="A223" s="229">
        <v>43691</v>
      </c>
      <c r="B223" t="s">
        <v>928</v>
      </c>
      <c r="C223" t="s">
        <v>885</v>
      </c>
      <c r="D223" t="s">
        <v>181</v>
      </c>
      <c r="E223">
        <v>5</v>
      </c>
      <c r="F223" t="s">
        <v>182</v>
      </c>
      <c r="G223">
        <v>0</v>
      </c>
      <c r="H223" t="s">
        <v>1448</v>
      </c>
      <c r="I223" t="s">
        <v>929</v>
      </c>
      <c r="J223" t="s">
        <v>16</v>
      </c>
      <c r="K223" t="s">
        <v>9</v>
      </c>
      <c r="L223" t="s">
        <v>930</v>
      </c>
      <c r="M223">
        <v>196</v>
      </c>
      <c r="N223" t="s">
        <v>341</v>
      </c>
    </row>
    <row r="224" spans="1:14" x14ac:dyDescent="0.2">
      <c r="A224" s="229">
        <v>43690</v>
      </c>
      <c r="B224" t="s">
        <v>928</v>
      </c>
      <c r="C224" t="s">
        <v>885</v>
      </c>
      <c r="D224" t="s">
        <v>181</v>
      </c>
      <c r="E224">
        <v>8</v>
      </c>
      <c r="F224" t="s">
        <v>897</v>
      </c>
      <c r="G224">
        <v>2</v>
      </c>
      <c r="H224" t="s">
        <v>1448</v>
      </c>
      <c r="I224" t="s">
        <v>929</v>
      </c>
      <c r="J224" t="s">
        <v>16</v>
      </c>
      <c r="K224" t="s">
        <v>9</v>
      </c>
      <c r="L224" t="s">
        <v>930</v>
      </c>
      <c r="M224">
        <v>196</v>
      </c>
      <c r="N224" t="s">
        <v>341</v>
      </c>
    </row>
    <row r="225" spans="1:14" x14ac:dyDescent="0.2">
      <c r="A225" s="229">
        <v>43689</v>
      </c>
      <c r="B225" t="s">
        <v>928</v>
      </c>
      <c r="C225" t="s">
        <v>885</v>
      </c>
      <c r="D225" t="s">
        <v>181</v>
      </c>
      <c r="E225">
        <v>8</v>
      </c>
      <c r="F225" t="s">
        <v>897</v>
      </c>
      <c r="G225">
        <v>2</v>
      </c>
      <c r="H225" t="s">
        <v>1448</v>
      </c>
      <c r="I225" t="s">
        <v>929</v>
      </c>
      <c r="J225" t="s">
        <v>16</v>
      </c>
      <c r="K225" t="s">
        <v>9</v>
      </c>
      <c r="L225" t="s">
        <v>930</v>
      </c>
      <c r="M225">
        <v>196</v>
      </c>
      <c r="N225" t="s">
        <v>341</v>
      </c>
    </row>
    <row r="226" spans="1:14" x14ac:dyDescent="0.2">
      <c r="A226" s="229">
        <v>43697</v>
      </c>
      <c r="B226" t="s">
        <v>928</v>
      </c>
      <c r="C226" t="s">
        <v>885</v>
      </c>
      <c r="D226" t="s">
        <v>181</v>
      </c>
      <c r="E226">
        <v>3</v>
      </c>
      <c r="F226" t="s">
        <v>182</v>
      </c>
      <c r="G226">
        <v>0</v>
      </c>
      <c r="H226" t="s">
        <v>39</v>
      </c>
      <c r="I226" t="s">
        <v>929</v>
      </c>
      <c r="J226" t="s">
        <v>34</v>
      </c>
      <c r="K226" t="s">
        <v>9</v>
      </c>
      <c r="L226" t="s">
        <v>930</v>
      </c>
      <c r="M226">
        <v>196</v>
      </c>
      <c r="N226" t="s">
        <v>341</v>
      </c>
    </row>
    <row r="227" spans="1:14" x14ac:dyDescent="0.2">
      <c r="A227" s="229">
        <v>43696</v>
      </c>
      <c r="B227" t="s">
        <v>928</v>
      </c>
      <c r="C227" t="s">
        <v>885</v>
      </c>
      <c r="D227" t="s">
        <v>181</v>
      </c>
      <c r="E227">
        <v>10</v>
      </c>
      <c r="F227" t="s">
        <v>897</v>
      </c>
      <c r="G227">
        <v>0</v>
      </c>
      <c r="H227" t="s">
        <v>39</v>
      </c>
      <c r="I227" t="s">
        <v>929</v>
      </c>
      <c r="J227" t="s">
        <v>34</v>
      </c>
      <c r="K227" t="s">
        <v>9</v>
      </c>
      <c r="L227" t="s">
        <v>930</v>
      </c>
      <c r="M227">
        <v>196</v>
      </c>
      <c r="N227" t="s">
        <v>341</v>
      </c>
    </row>
    <row r="228" spans="1:14" x14ac:dyDescent="0.2">
      <c r="A228" s="229">
        <v>43694</v>
      </c>
      <c r="B228" t="s">
        <v>928</v>
      </c>
      <c r="C228" t="s">
        <v>885</v>
      </c>
      <c r="D228" t="s">
        <v>181</v>
      </c>
      <c r="E228">
        <v>0</v>
      </c>
      <c r="F228" t="s">
        <v>897</v>
      </c>
      <c r="G228">
        <v>8</v>
      </c>
      <c r="H228" t="s">
        <v>39</v>
      </c>
      <c r="I228" t="s">
        <v>929</v>
      </c>
      <c r="J228" t="s">
        <v>34</v>
      </c>
      <c r="K228" t="s">
        <v>9</v>
      </c>
      <c r="L228" t="s">
        <v>930</v>
      </c>
      <c r="M228">
        <v>196</v>
      </c>
      <c r="N228" t="s">
        <v>341</v>
      </c>
    </row>
    <row r="229" spans="1:14" x14ac:dyDescent="0.2">
      <c r="A229" s="229">
        <v>43693</v>
      </c>
      <c r="B229" t="s">
        <v>928</v>
      </c>
      <c r="C229" t="s">
        <v>885</v>
      </c>
      <c r="D229" t="s">
        <v>181</v>
      </c>
      <c r="E229">
        <v>8</v>
      </c>
      <c r="F229" t="s">
        <v>182</v>
      </c>
      <c r="G229">
        <v>0</v>
      </c>
      <c r="H229" t="s">
        <v>39</v>
      </c>
      <c r="I229" t="s">
        <v>929</v>
      </c>
      <c r="J229" t="s">
        <v>34</v>
      </c>
      <c r="K229" t="s">
        <v>9</v>
      </c>
      <c r="L229" t="s">
        <v>930</v>
      </c>
      <c r="M229">
        <v>196</v>
      </c>
      <c r="N229" t="s">
        <v>341</v>
      </c>
    </row>
    <row r="230" spans="1:14" x14ac:dyDescent="0.2">
      <c r="A230" s="229">
        <v>43692</v>
      </c>
      <c r="B230" t="s">
        <v>928</v>
      </c>
      <c r="C230" t="s">
        <v>885</v>
      </c>
      <c r="D230" t="s">
        <v>181</v>
      </c>
      <c r="E230">
        <v>10</v>
      </c>
      <c r="F230" t="s">
        <v>897</v>
      </c>
      <c r="G230">
        <v>0</v>
      </c>
      <c r="H230" t="s">
        <v>39</v>
      </c>
      <c r="I230" t="s">
        <v>929</v>
      </c>
      <c r="J230" t="s">
        <v>34</v>
      </c>
      <c r="K230" t="s">
        <v>9</v>
      </c>
      <c r="L230" t="s">
        <v>930</v>
      </c>
      <c r="M230">
        <v>196</v>
      </c>
      <c r="N230" t="s">
        <v>341</v>
      </c>
    </row>
    <row r="231" spans="1:14" x14ac:dyDescent="0.2">
      <c r="A231" s="229">
        <v>43697</v>
      </c>
      <c r="B231" t="s">
        <v>928</v>
      </c>
      <c r="C231" t="s">
        <v>885</v>
      </c>
      <c r="D231" t="s">
        <v>181</v>
      </c>
      <c r="E231">
        <v>7</v>
      </c>
      <c r="F231" t="s">
        <v>897</v>
      </c>
      <c r="G231">
        <v>0</v>
      </c>
      <c r="H231" t="s">
        <v>1448</v>
      </c>
      <c r="I231" t="s">
        <v>929</v>
      </c>
      <c r="J231" t="s">
        <v>16</v>
      </c>
      <c r="K231" t="s">
        <v>9</v>
      </c>
      <c r="L231" t="s">
        <v>930</v>
      </c>
      <c r="M231">
        <v>196</v>
      </c>
      <c r="N231" t="s">
        <v>341</v>
      </c>
    </row>
    <row r="232" spans="1:14" x14ac:dyDescent="0.2">
      <c r="A232" s="229">
        <v>43701</v>
      </c>
      <c r="B232" t="s">
        <v>928</v>
      </c>
      <c r="C232" t="s">
        <v>885</v>
      </c>
      <c r="D232" t="s">
        <v>181</v>
      </c>
      <c r="E232">
        <v>0</v>
      </c>
      <c r="F232" t="s">
        <v>897</v>
      </c>
      <c r="G232">
        <v>8</v>
      </c>
      <c r="H232" t="s">
        <v>1448</v>
      </c>
      <c r="I232" t="s">
        <v>929</v>
      </c>
      <c r="J232" t="s">
        <v>16</v>
      </c>
      <c r="K232" t="s">
        <v>9</v>
      </c>
      <c r="L232" t="s">
        <v>930</v>
      </c>
      <c r="M232">
        <v>196</v>
      </c>
      <c r="N232" t="s">
        <v>341</v>
      </c>
    </row>
    <row r="233" spans="1:14" x14ac:dyDescent="0.2">
      <c r="A233" s="229">
        <v>43700</v>
      </c>
      <c r="B233" t="s">
        <v>928</v>
      </c>
      <c r="C233" t="s">
        <v>885</v>
      </c>
      <c r="D233" t="s">
        <v>181</v>
      </c>
      <c r="E233">
        <v>8</v>
      </c>
      <c r="F233" t="s">
        <v>182</v>
      </c>
      <c r="G233">
        <v>0</v>
      </c>
      <c r="H233" t="s">
        <v>1448</v>
      </c>
      <c r="I233" t="s">
        <v>929</v>
      </c>
      <c r="J233" t="s">
        <v>16</v>
      </c>
      <c r="K233" t="s">
        <v>9</v>
      </c>
      <c r="L233" t="s">
        <v>930</v>
      </c>
      <c r="M233">
        <v>196</v>
      </c>
      <c r="N233" t="s">
        <v>341</v>
      </c>
    </row>
    <row r="234" spans="1:14" x14ac:dyDescent="0.2">
      <c r="A234" s="229">
        <v>43699</v>
      </c>
      <c r="B234" t="s">
        <v>928</v>
      </c>
      <c r="C234" t="s">
        <v>885</v>
      </c>
      <c r="D234" t="s">
        <v>181</v>
      </c>
      <c r="E234">
        <v>8</v>
      </c>
      <c r="F234" t="s">
        <v>897</v>
      </c>
      <c r="G234">
        <v>2</v>
      </c>
      <c r="H234" t="s">
        <v>1448</v>
      </c>
      <c r="I234" t="s">
        <v>929</v>
      </c>
      <c r="J234" t="s">
        <v>16</v>
      </c>
      <c r="K234" t="s">
        <v>9</v>
      </c>
      <c r="L234" t="s">
        <v>930</v>
      </c>
      <c r="M234">
        <v>196</v>
      </c>
      <c r="N234" t="s">
        <v>341</v>
      </c>
    </row>
    <row r="235" spans="1:14" x14ac:dyDescent="0.2">
      <c r="A235" s="229">
        <v>43698</v>
      </c>
      <c r="B235" t="s">
        <v>928</v>
      </c>
      <c r="C235" t="s">
        <v>885</v>
      </c>
      <c r="D235" t="s">
        <v>181</v>
      </c>
      <c r="E235">
        <v>8</v>
      </c>
      <c r="F235" t="s">
        <v>182</v>
      </c>
      <c r="G235">
        <v>0</v>
      </c>
      <c r="H235" t="s">
        <v>1448</v>
      </c>
      <c r="I235" t="s">
        <v>929</v>
      </c>
      <c r="J235" t="s">
        <v>16</v>
      </c>
      <c r="K235" t="s">
        <v>9</v>
      </c>
      <c r="L235" t="s">
        <v>930</v>
      </c>
      <c r="M235">
        <v>196</v>
      </c>
      <c r="N235" t="s">
        <v>341</v>
      </c>
    </row>
    <row r="236" spans="1:14" x14ac:dyDescent="0.2">
      <c r="A236" s="229">
        <v>43703</v>
      </c>
      <c r="B236" t="s">
        <v>928</v>
      </c>
      <c r="C236" t="s">
        <v>885</v>
      </c>
      <c r="D236" t="s">
        <v>181</v>
      </c>
      <c r="E236">
        <v>8</v>
      </c>
      <c r="F236" t="s">
        <v>897</v>
      </c>
      <c r="G236">
        <v>2</v>
      </c>
      <c r="H236" t="s">
        <v>1448</v>
      </c>
      <c r="I236" t="s">
        <v>929</v>
      </c>
      <c r="J236" t="s">
        <v>16</v>
      </c>
      <c r="K236" t="s">
        <v>9</v>
      </c>
      <c r="L236" t="s">
        <v>930</v>
      </c>
      <c r="M236">
        <v>196</v>
      </c>
      <c r="N236" t="s">
        <v>341</v>
      </c>
    </row>
    <row r="237" spans="1:14" x14ac:dyDescent="0.2">
      <c r="A237" s="229">
        <v>43705</v>
      </c>
      <c r="B237" t="s">
        <v>928</v>
      </c>
      <c r="C237" t="s">
        <v>885</v>
      </c>
      <c r="D237" t="s">
        <v>181</v>
      </c>
      <c r="E237">
        <v>8</v>
      </c>
      <c r="F237" t="s">
        <v>182</v>
      </c>
      <c r="G237">
        <v>0</v>
      </c>
      <c r="H237" t="s">
        <v>1504</v>
      </c>
      <c r="I237" t="s">
        <v>929</v>
      </c>
      <c r="J237" t="s">
        <v>34</v>
      </c>
      <c r="K237" t="s">
        <v>9</v>
      </c>
      <c r="L237" t="s">
        <v>930</v>
      </c>
      <c r="M237">
        <v>196</v>
      </c>
      <c r="N237" t="s">
        <v>341</v>
      </c>
    </row>
    <row r="238" spans="1:14" x14ac:dyDescent="0.2">
      <c r="A238" s="229">
        <v>43704</v>
      </c>
      <c r="B238" t="s">
        <v>928</v>
      </c>
      <c r="C238" t="s">
        <v>885</v>
      </c>
      <c r="D238" t="s">
        <v>181</v>
      </c>
      <c r="E238">
        <v>10</v>
      </c>
      <c r="F238" t="s">
        <v>182</v>
      </c>
      <c r="G238">
        <v>0</v>
      </c>
      <c r="H238" t="s">
        <v>1448</v>
      </c>
      <c r="I238" t="s">
        <v>929</v>
      </c>
      <c r="J238" t="s">
        <v>16</v>
      </c>
      <c r="K238" t="s">
        <v>9</v>
      </c>
      <c r="L238" t="s">
        <v>930</v>
      </c>
      <c r="M238">
        <v>196</v>
      </c>
      <c r="N238" t="s">
        <v>341</v>
      </c>
    </row>
    <row r="239" spans="1:14" x14ac:dyDescent="0.2">
      <c r="A239" s="229">
        <v>43691</v>
      </c>
      <c r="B239" t="s">
        <v>915</v>
      </c>
      <c r="C239" t="s">
        <v>885</v>
      </c>
      <c r="D239" t="s">
        <v>181</v>
      </c>
      <c r="E239">
        <v>8</v>
      </c>
      <c r="F239" t="s">
        <v>182</v>
      </c>
      <c r="G239">
        <v>0</v>
      </c>
      <c r="H239" t="s">
        <v>1510</v>
      </c>
      <c r="I239" t="s">
        <v>288</v>
      </c>
      <c r="J239" t="s">
        <v>10</v>
      </c>
      <c r="K239" t="s">
        <v>9</v>
      </c>
      <c r="L239" t="s">
        <v>916</v>
      </c>
      <c r="M239">
        <v>69</v>
      </c>
      <c r="N239" t="s">
        <v>341</v>
      </c>
    </row>
    <row r="240" spans="1:14" x14ac:dyDescent="0.2">
      <c r="A240" s="229">
        <v>43690</v>
      </c>
      <c r="B240" t="s">
        <v>915</v>
      </c>
      <c r="C240" t="s">
        <v>885</v>
      </c>
      <c r="D240" t="s">
        <v>181</v>
      </c>
      <c r="E240">
        <v>8</v>
      </c>
      <c r="F240" t="s">
        <v>897</v>
      </c>
      <c r="G240">
        <v>0.5</v>
      </c>
      <c r="H240" t="s">
        <v>1510</v>
      </c>
      <c r="I240" t="s">
        <v>288</v>
      </c>
      <c r="J240" t="s">
        <v>10</v>
      </c>
      <c r="K240" t="s">
        <v>9</v>
      </c>
      <c r="L240" t="s">
        <v>916</v>
      </c>
      <c r="M240">
        <v>69</v>
      </c>
      <c r="N240" t="s">
        <v>341</v>
      </c>
    </row>
    <row r="241" spans="1:14" x14ac:dyDescent="0.2">
      <c r="A241" s="229">
        <v>43689</v>
      </c>
      <c r="B241" t="s">
        <v>915</v>
      </c>
      <c r="C241" t="s">
        <v>885</v>
      </c>
      <c r="D241" t="s">
        <v>181</v>
      </c>
      <c r="E241">
        <v>8</v>
      </c>
      <c r="F241" t="s">
        <v>182</v>
      </c>
      <c r="G241">
        <v>0</v>
      </c>
      <c r="H241" t="s">
        <v>1510</v>
      </c>
      <c r="I241" t="s">
        <v>288</v>
      </c>
      <c r="J241" t="s">
        <v>10</v>
      </c>
      <c r="K241" t="s">
        <v>9</v>
      </c>
      <c r="L241" t="s">
        <v>916</v>
      </c>
      <c r="M241">
        <v>69</v>
      </c>
      <c r="N241" t="s">
        <v>341</v>
      </c>
    </row>
    <row r="242" spans="1:14" x14ac:dyDescent="0.2">
      <c r="A242" s="229">
        <v>43697</v>
      </c>
      <c r="B242" t="s">
        <v>915</v>
      </c>
      <c r="C242" t="s">
        <v>885</v>
      </c>
      <c r="D242" t="s">
        <v>181</v>
      </c>
      <c r="E242">
        <v>8</v>
      </c>
      <c r="F242" t="s">
        <v>182</v>
      </c>
      <c r="G242">
        <v>0</v>
      </c>
      <c r="H242" t="s">
        <v>1510</v>
      </c>
      <c r="I242" t="s">
        <v>288</v>
      </c>
      <c r="J242" t="s">
        <v>10</v>
      </c>
      <c r="K242" t="s">
        <v>9</v>
      </c>
      <c r="L242" t="s">
        <v>916</v>
      </c>
      <c r="M242">
        <v>69</v>
      </c>
      <c r="N242" t="s">
        <v>341</v>
      </c>
    </row>
    <row r="243" spans="1:14" x14ac:dyDescent="0.2">
      <c r="A243" s="229">
        <v>43696</v>
      </c>
      <c r="B243" t="s">
        <v>915</v>
      </c>
      <c r="C243" t="s">
        <v>885</v>
      </c>
      <c r="D243" t="s">
        <v>181</v>
      </c>
      <c r="E243">
        <v>8</v>
      </c>
      <c r="F243" t="s">
        <v>897</v>
      </c>
      <c r="G243">
        <v>1</v>
      </c>
      <c r="H243" t="s">
        <v>1510</v>
      </c>
      <c r="I243" t="s">
        <v>288</v>
      </c>
      <c r="J243" t="s">
        <v>10</v>
      </c>
      <c r="K243" t="s">
        <v>9</v>
      </c>
      <c r="L243" t="s">
        <v>916</v>
      </c>
      <c r="M243">
        <v>69</v>
      </c>
      <c r="N243" t="s">
        <v>341</v>
      </c>
    </row>
    <row r="244" spans="1:14" x14ac:dyDescent="0.2">
      <c r="A244" s="229">
        <v>43694</v>
      </c>
      <c r="B244" t="s">
        <v>915</v>
      </c>
      <c r="C244" t="s">
        <v>885</v>
      </c>
      <c r="D244" t="s">
        <v>181</v>
      </c>
      <c r="E244">
        <v>0</v>
      </c>
      <c r="F244" t="s">
        <v>897</v>
      </c>
      <c r="G244">
        <v>8</v>
      </c>
      <c r="H244" t="s">
        <v>1510</v>
      </c>
      <c r="I244" t="s">
        <v>288</v>
      </c>
      <c r="J244" t="s">
        <v>10</v>
      </c>
      <c r="K244" t="s">
        <v>9</v>
      </c>
      <c r="L244" t="s">
        <v>916</v>
      </c>
      <c r="M244">
        <v>69</v>
      </c>
      <c r="N244" t="s">
        <v>341</v>
      </c>
    </row>
    <row r="245" spans="1:14" x14ac:dyDescent="0.2">
      <c r="A245" s="229">
        <v>43693</v>
      </c>
      <c r="B245" t="s">
        <v>915</v>
      </c>
      <c r="C245" t="s">
        <v>885</v>
      </c>
      <c r="D245" t="s">
        <v>181</v>
      </c>
      <c r="E245">
        <v>8</v>
      </c>
      <c r="F245" t="s">
        <v>897</v>
      </c>
      <c r="G245">
        <v>1</v>
      </c>
      <c r="H245" t="s">
        <v>1510</v>
      </c>
      <c r="I245" t="s">
        <v>288</v>
      </c>
      <c r="J245" t="s">
        <v>10</v>
      </c>
      <c r="K245" t="s">
        <v>9</v>
      </c>
      <c r="L245" t="s">
        <v>916</v>
      </c>
      <c r="M245">
        <v>69</v>
      </c>
      <c r="N245" t="s">
        <v>341</v>
      </c>
    </row>
    <row r="246" spans="1:14" x14ac:dyDescent="0.2">
      <c r="A246" s="229">
        <v>43692</v>
      </c>
      <c r="B246" t="s">
        <v>915</v>
      </c>
      <c r="C246" t="s">
        <v>885</v>
      </c>
      <c r="D246" t="s">
        <v>181</v>
      </c>
      <c r="E246">
        <v>8</v>
      </c>
      <c r="F246" t="s">
        <v>897</v>
      </c>
      <c r="G246">
        <v>1</v>
      </c>
      <c r="H246" t="s">
        <v>1510</v>
      </c>
      <c r="I246" t="s">
        <v>288</v>
      </c>
      <c r="J246" t="s">
        <v>10</v>
      </c>
      <c r="K246" t="s">
        <v>9</v>
      </c>
      <c r="L246" t="s">
        <v>916</v>
      </c>
      <c r="M246">
        <v>69</v>
      </c>
      <c r="N246" t="s">
        <v>341</v>
      </c>
    </row>
    <row r="247" spans="1:14" x14ac:dyDescent="0.2">
      <c r="A247" s="229">
        <v>43696</v>
      </c>
      <c r="B247" t="s">
        <v>894</v>
      </c>
      <c r="C247" t="s">
        <v>885</v>
      </c>
      <c r="D247" t="s">
        <v>181</v>
      </c>
      <c r="E247">
        <v>1</v>
      </c>
      <c r="F247" t="s">
        <v>182</v>
      </c>
      <c r="G247">
        <v>0</v>
      </c>
      <c r="H247" t="s">
        <v>1552</v>
      </c>
      <c r="I247" t="s">
        <v>895</v>
      </c>
      <c r="J247" t="s">
        <v>29</v>
      </c>
      <c r="K247" t="s">
        <v>9</v>
      </c>
      <c r="L247" t="s">
        <v>896</v>
      </c>
      <c r="M247">
        <v>50</v>
      </c>
      <c r="N247" t="s">
        <v>341</v>
      </c>
    </row>
    <row r="248" spans="1:14" x14ac:dyDescent="0.2">
      <c r="A248" s="229">
        <v>43696</v>
      </c>
      <c r="B248" t="s">
        <v>894</v>
      </c>
      <c r="C248" t="s">
        <v>885</v>
      </c>
      <c r="D248" t="s">
        <v>181</v>
      </c>
      <c r="E248">
        <v>1</v>
      </c>
      <c r="F248" t="s">
        <v>182</v>
      </c>
      <c r="G248">
        <v>0</v>
      </c>
      <c r="H248" t="s">
        <v>1562</v>
      </c>
      <c r="I248" t="s">
        <v>895</v>
      </c>
      <c r="J248" t="s">
        <v>29</v>
      </c>
      <c r="K248" t="s">
        <v>9</v>
      </c>
      <c r="L248" t="s">
        <v>896</v>
      </c>
      <c r="M248">
        <v>50</v>
      </c>
      <c r="N248" t="s">
        <v>341</v>
      </c>
    </row>
    <row r="249" spans="1:14" x14ac:dyDescent="0.2">
      <c r="A249" s="229">
        <v>43701</v>
      </c>
      <c r="B249" t="s">
        <v>915</v>
      </c>
      <c r="C249" t="s">
        <v>885</v>
      </c>
      <c r="D249" t="s">
        <v>181</v>
      </c>
      <c r="E249">
        <v>0</v>
      </c>
      <c r="F249" t="s">
        <v>897</v>
      </c>
      <c r="G249">
        <v>7.5</v>
      </c>
      <c r="H249" t="s">
        <v>1510</v>
      </c>
      <c r="I249" t="s">
        <v>288</v>
      </c>
      <c r="J249" t="s">
        <v>10</v>
      </c>
      <c r="K249" t="s">
        <v>9</v>
      </c>
      <c r="L249" t="s">
        <v>916</v>
      </c>
      <c r="M249">
        <v>69</v>
      </c>
      <c r="N249" t="s">
        <v>341</v>
      </c>
    </row>
    <row r="250" spans="1:14" x14ac:dyDescent="0.2">
      <c r="A250" s="229">
        <v>43704</v>
      </c>
      <c r="B250" t="s">
        <v>894</v>
      </c>
      <c r="C250" t="s">
        <v>885</v>
      </c>
      <c r="D250" t="s">
        <v>181</v>
      </c>
      <c r="E250">
        <v>6.25</v>
      </c>
      <c r="F250" t="s">
        <v>182</v>
      </c>
      <c r="G250">
        <v>0</v>
      </c>
      <c r="H250" t="s">
        <v>1481</v>
      </c>
      <c r="I250" t="s">
        <v>895</v>
      </c>
      <c r="J250" t="s">
        <v>29</v>
      </c>
      <c r="K250" t="s">
        <v>9</v>
      </c>
      <c r="L250" t="s">
        <v>896</v>
      </c>
      <c r="M250">
        <v>50</v>
      </c>
      <c r="N250" t="s">
        <v>341</v>
      </c>
    </row>
    <row r="251" spans="1:14" x14ac:dyDescent="0.2">
      <c r="A251" s="229">
        <v>43705</v>
      </c>
      <c r="B251" t="s">
        <v>894</v>
      </c>
      <c r="C251" t="s">
        <v>885</v>
      </c>
      <c r="D251" t="s">
        <v>181</v>
      </c>
      <c r="E251">
        <v>4</v>
      </c>
      <c r="F251" t="s">
        <v>182</v>
      </c>
      <c r="G251">
        <v>0</v>
      </c>
      <c r="H251" t="s">
        <v>1481</v>
      </c>
      <c r="I251" t="s">
        <v>895</v>
      </c>
      <c r="J251" t="s">
        <v>29</v>
      </c>
      <c r="K251" t="s">
        <v>9</v>
      </c>
      <c r="L251" t="s">
        <v>896</v>
      </c>
      <c r="M251">
        <v>50</v>
      </c>
      <c r="N251" t="s">
        <v>341</v>
      </c>
    </row>
    <row r="252" spans="1:14" x14ac:dyDescent="0.2">
      <c r="A252" s="229">
        <v>43705</v>
      </c>
      <c r="B252" t="s">
        <v>894</v>
      </c>
      <c r="C252" t="s">
        <v>885</v>
      </c>
      <c r="D252" t="s">
        <v>181</v>
      </c>
      <c r="E252">
        <v>4</v>
      </c>
      <c r="F252" t="s">
        <v>182</v>
      </c>
      <c r="G252">
        <v>0</v>
      </c>
      <c r="H252" t="s">
        <v>1504</v>
      </c>
      <c r="I252" t="s">
        <v>895</v>
      </c>
      <c r="J252" t="s">
        <v>29</v>
      </c>
      <c r="K252" t="s">
        <v>9</v>
      </c>
      <c r="L252" t="s">
        <v>896</v>
      </c>
      <c r="M252">
        <v>50</v>
      </c>
      <c r="N252" t="s">
        <v>341</v>
      </c>
    </row>
    <row r="253" spans="1:14" x14ac:dyDescent="0.2">
      <c r="A253" s="229">
        <v>43700</v>
      </c>
      <c r="B253" t="s">
        <v>915</v>
      </c>
      <c r="C253" t="s">
        <v>885</v>
      </c>
      <c r="D253" t="s">
        <v>181</v>
      </c>
      <c r="E253">
        <v>8</v>
      </c>
      <c r="F253" t="s">
        <v>897</v>
      </c>
      <c r="G253">
        <v>1</v>
      </c>
      <c r="H253" t="s">
        <v>1510</v>
      </c>
      <c r="I253" t="s">
        <v>288</v>
      </c>
      <c r="J253" t="s">
        <v>10</v>
      </c>
      <c r="K253" t="s">
        <v>9</v>
      </c>
      <c r="L253" t="s">
        <v>916</v>
      </c>
      <c r="M253">
        <v>69</v>
      </c>
      <c r="N253" t="s">
        <v>341</v>
      </c>
    </row>
    <row r="254" spans="1:14" x14ac:dyDescent="0.2">
      <c r="A254" s="229">
        <v>43707</v>
      </c>
      <c r="B254" t="s">
        <v>894</v>
      </c>
      <c r="C254" t="s">
        <v>885</v>
      </c>
      <c r="D254" t="s">
        <v>181</v>
      </c>
      <c r="E254">
        <v>4</v>
      </c>
      <c r="F254" t="s">
        <v>182</v>
      </c>
      <c r="G254">
        <v>0</v>
      </c>
      <c r="H254" t="s">
        <v>1504</v>
      </c>
      <c r="I254" t="s">
        <v>895</v>
      </c>
      <c r="J254" t="s">
        <v>29</v>
      </c>
      <c r="K254" t="s">
        <v>9</v>
      </c>
      <c r="L254" t="s">
        <v>896</v>
      </c>
      <c r="M254">
        <v>50</v>
      </c>
      <c r="N254" t="s">
        <v>341</v>
      </c>
    </row>
    <row r="255" spans="1:14" x14ac:dyDescent="0.2">
      <c r="A255" s="229">
        <v>43703</v>
      </c>
      <c r="B255" t="s">
        <v>894</v>
      </c>
      <c r="C255" t="s">
        <v>885</v>
      </c>
      <c r="D255" t="s">
        <v>181</v>
      </c>
      <c r="E255">
        <v>4</v>
      </c>
      <c r="F255" t="s">
        <v>182</v>
      </c>
      <c r="G255">
        <v>0</v>
      </c>
      <c r="H255" t="s">
        <v>1481</v>
      </c>
      <c r="I255" t="s">
        <v>895</v>
      </c>
      <c r="J255" t="s">
        <v>29</v>
      </c>
      <c r="K255" t="s">
        <v>9</v>
      </c>
      <c r="L255" t="s">
        <v>896</v>
      </c>
      <c r="M255">
        <v>50</v>
      </c>
      <c r="N255" t="s">
        <v>341</v>
      </c>
    </row>
    <row r="256" spans="1:14" x14ac:dyDescent="0.2">
      <c r="A256" s="229">
        <v>43703</v>
      </c>
      <c r="B256" t="s">
        <v>894</v>
      </c>
      <c r="C256" t="s">
        <v>885</v>
      </c>
      <c r="D256" t="s">
        <v>181</v>
      </c>
      <c r="E256">
        <v>4</v>
      </c>
      <c r="F256" t="s">
        <v>182</v>
      </c>
      <c r="G256">
        <v>0</v>
      </c>
      <c r="H256" t="s">
        <v>1504</v>
      </c>
      <c r="I256" t="s">
        <v>895</v>
      </c>
      <c r="J256" t="s">
        <v>29</v>
      </c>
      <c r="K256" t="s">
        <v>9</v>
      </c>
      <c r="L256" t="s">
        <v>896</v>
      </c>
      <c r="M256">
        <v>50</v>
      </c>
      <c r="N256" t="s">
        <v>341</v>
      </c>
    </row>
    <row r="257" spans="1:14" x14ac:dyDescent="0.2">
      <c r="A257" s="229">
        <v>43699</v>
      </c>
      <c r="B257" t="s">
        <v>915</v>
      </c>
      <c r="C257" t="s">
        <v>885</v>
      </c>
      <c r="D257" t="s">
        <v>181</v>
      </c>
      <c r="E257">
        <v>8</v>
      </c>
      <c r="F257" t="s">
        <v>897</v>
      </c>
      <c r="G257">
        <v>1</v>
      </c>
      <c r="H257" t="s">
        <v>1510</v>
      </c>
      <c r="I257" t="s">
        <v>288</v>
      </c>
      <c r="J257" t="s">
        <v>10</v>
      </c>
      <c r="K257" t="s">
        <v>9</v>
      </c>
      <c r="L257" t="s">
        <v>916</v>
      </c>
      <c r="M257">
        <v>69</v>
      </c>
      <c r="N257" t="s">
        <v>341</v>
      </c>
    </row>
    <row r="258" spans="1:14" x14ac:dyDescent="0.2">
      <c r="A258" s="229">
        <v>43699</v>
      </c>
      <c r="B258" t="s">
        <v>894</v>
      </c>
      <c r="C258" t="s">
        <v>885</v>
      </c>
      <c r="D258" t="s">
        <v>181</v>
      </c>
      <c r="E258">
        <v>8</v>
      </c>
      <c r="F258" t="s">
        <v>182</v>
      </c>
      <c r="G258">
        <v>0</v>
      </c>
      <c r="H258" t="s">
        <v>1504</v>
      </c>
      <c r="I258" t="s">
        <v>895</v>
      </c>
      <c r="J258" t="s">
        <v>29</v>
      </c>
      <c r="K258" t="s">
        <v>9</v>
      </c>
      <c r="L258" t="s">
        <v>896</v>
      </c>
      <c r="M258">
        <v>50</v>
      </c>
      <c r="N258" t="s">
        <v>341</v>
      </c>
    </row>
    <row r="259" spans="1:14" x14ac:dyDescent="0.2">
      <c r="A259" s="229">
        <v>43698</v>
      </c>
      <c r="B259" t="s">
        <v>915</v>
      </c>
      <c r="C259" t="s">
        <v>885</v>
      </c>
      <c r="D259" t="s">
        <v>181</v>
      </c>
      <c r="E259">
        <v>8</v>
      </c>
      <c r="F259" t="s">
        <v>897</v>
      </c>
      <c r="G259">
        <v>1</v>
      </c>
      <c r="H259" t="s">
        <v>1510</v>
      </c>
      <c r="I259" t="s">
        <v>288</v>
      </c>
      <c r="J259" t="s">
        <v>10</v>
      </c>
      <c r="K259" t="s">
        <v>9</v>
      </c>
      <c r="L259" t="s">
        <v>916</v>
      </c>
      <c r="M259">
        <v>69</v>
      </c>
      <c r="N259" t="s">
        <v>341</v>
      </c>
    </row>
    <row r="260" spans="1:14" x14ac:dyDescent="0.2">
      <c r="A260" s="229">
        <v>43698</v>
      </c>
      <c r="B260" t="s">
        <v>894</v>
      </c>
      <c r="C260" t="s">
        <v>885</v>
      </c>
      <c r="D260" t="s">
        <v>181</v>
      </c>
      <c r="E260">
        <v>8</v>
      </c>
      <c r="F260" t="s">
        <v>182</v>
      </c>
      <c r="G260">
        <v>0</v>
      </c>
      <c r="H260" t="s">
        <v>1504</v>
      </c>
      <c r="I260" t="s">
        <v>895</v>
      </c>
      <c r="J260" t="s">
        <v>29</v>
      </c>
      <c r="K260" t="s">
        <v>9</v>
      </c>
      <c r="L260" t="s">
        <v>896</v>
      </c>
      <c r="M260">
        <v>50</v>
      </c>
      <c r="N260" t="s">
        <v>341</v>
      </c>
    </row>
    <row r="261" spans="1:14" x14ac:dyDescent="0.2">
      <c r="A261" s="229">
        <v>43692</v>
      </c>
      <c r="B261" t="s">
        <v>894</v>
      </c>
      <c r="C261" t="s">
        <v>885</v>
      </c>
      <c r="D261" t="s">
        <v>181</v>
      </c>
      <c r="E261">
        <v>5</v>
      </c>
      <c r="F261" t="s">
        <v>182</v>
      </c>
      <c r="G261">
        <v>0</v>
      </c>
      <c r="H261" t="s">
        <v>1391</v>
      </c>
      <c r="I261" t="s">
        <v>895</v>
      </c>
      <c r="J261" t="s">
        <v>29</v>
      </c>
      <c r="K261" t="s">
        <v>9</v>
      </c>
      <c r="L261" t="s">
        <v>896</v>
      </c>
      <c r="M261">
        <v>50</v>
      </c>
      <c r="N261" t="s">
        <v>341</v>
      </c>
    </row>
    <row r="262" spans="1:14" x14ac:dyDescent="0.2">
      <c r="A262" s="229">
        <v>43696</v>
      </c>
      <c r="B262" t="s">
        <v>894</v>
      </c>
      <c r="C262" t="s">
        <v>885</v>
      </c>
      <c r="D262" t="s">
        <v>181</v>
      </c>
      <c r="E262">
        <v>6</v>
      </c>
      <c r="F262" t="s">
        <v>182</v>
      </c>
      <c r="G262">
        <v>0</v>
      </c>
      <c r="H262" t="s">
        <v>1503</v>
      </c>
      <c r="I262" t="s">
        <v>895</v>
      </c>
      <c r="J262" t="s">
        <v>29</v>
      </c>
      <c r="K262" t="s">
        <v>9</v>
      </c>
      <c r="L262" t="s">
        <v>896</v>
      </c>
      <c r="M262">
        <v>50</v>
      </c>
      <c r="N262" t="s">
        <v>341</v>
      </c>
    </row>
    <row r="263" spans="1:14" x14ac:dyDescent="0.2">
      <c r="A263" s="229">
        <v>43697</v>
      </c>
      <c r="B263" t="s">
        <v>894</v>
      </c>
      <c r="C263" t="s">
        <v>885</v>
      </c>
      <c r="D263" t="s">
        <v>181</v>
      </c>
      <c r="E263">
        <v>8</v>
      </c>
      <c r="F263" t="s">
        <v>182</v>
      </c>
      <c r="G263">
        <v>0</v>
      </c>
      <c r="H263" t="s">
        <v>1504</v>
      </c>
      <c r="I263" t="s">
        <v>895</v>
      </c>
      <c r="J263" t="s">
        <v>29</v>
      </c>
      <c r="K263" t="s">
        <v>9</v>
      </c>
      <c r="L263" t="s">
        <v>896</v>
      </c>
      <c r="M263">
        <v>50</v>
      </c>
      <c r="N263" t="s">
        <v>341</v>
      </c>
    </row>
    <row r="264" spans="1:14" x14ac:dyDescent="0.2">
      <c r="A264" s="229">
        <v>43682</v>
      </c>
      <c r="B264" t="s">
        <v>894</v>
      </c>
      <c r="C264" t="s">
        <v>885</v>
      </c>
      <c r="D264" t="s">
        <v>181</v>
      </c>
      <c r="E264">
        <v>8</v>
      </c>
      <c r="F264" t="s">
        <v>182</v>
      </c>
      <c r="G264">
        <v>0</v>
      </c>
      <c r="H264" t="s">
        <v>1504</v>
      </c>
      <c r="I264" t="s">
        <v>895</v>
      </c>
      <c r="J264" t="s">
        <v>29</v>
      </c>
      <c r="K264" t="s">
        <v>9</v>
      </c>
      <c r="L264" t="s">
        <v>896</v>
      </c>
      <c r="M264">
        <v>50</v>
      </c>
      <c r="N264" t="s">
        <v>341</v>
      </c>
    </row>
    <row r="265" spans="1:14" x14ac:dyDescent="0.2">
      <c r="A265" s="229">
        <v>43683</v>
      </c>
      <c r="B265" t="s">
        <v>894</v>
      </c>
      <c r="C265" t="s">
        <v>885</v>
      </c>
      <c r="D265" t="s">
        <v>181</v>
      </c>
      <c r="E265">
        <v>8</v>
      </c>
      <c r="F265" t="s">
        <v>182</v>
      </c>
      <c r="G265">
        <v>0</v>
      </c>
      <c r="H265" t="s">
        <v>1504</v>
      </c>
      <c r="I265" t="s">
        <v>895</v>
      </c>
      <c r="J265" t="s">
        <v>29</v>
      </c>
      <c r="K265" t="s">
        <v>9</v>
      </c>
      <c r="L265" t="s">
        <v>896</v>
      </c>
      <c r="M265">
        <v>50</v>
      </c>
      <c r="N265" t="s">
        <v>341</v>
      </c>
    </row>
    <row r="266" spans="1:14" x14ac:dyDescent="0.2">
      <c r="A266" s="229">
        <v>43684</v>
      </c>
      <c r="B266" t="s">
        <v>894</v>
      </c>
      <c r="C266" t="s">
        <v>885</v>
      </c>
      <c r="D266" t="s">
        <v>181</v>
      </c>
      <c r="E266">
        <v>8</v>
      </c>
      <c r="F266" t="s">
        <v>182</v>
      </c>
      <c r="G266">
        <v>0</v>
      </c>
      <c r="H266" t="s">
        <v>1504</v>
      </c>
      <c r="I266" t="s">
        <v>895</v>
      </c>
      <c r="J266" t="s">
        <v>29</v>
      </c>
      <c r="K266" t="s">
        <v>9</v>
      </c>
      <c r="L266" t="s">
        <v>896</v>
      </c>
      <c r="M266">
        <v>50</v>
      </c>
      <c r="N266" t="s">
        <v>341</v>
      </c>
    </row>
    <row r="267" spans="1:14" x14ac:dyDescent="0.2">
      <c r="A267" s="229">
        <v>43685</v>
      </c>
      <c r="B267" t="s">
        <v>894</v>
      </c>
      <c r="C267" t="s">
        <v>885</v>
      </c>
      <c r="D267" t="s">
        <v>181</v>
      </c>
      <c r="E267">
        <v>2</v>
      </c>
      <c r="F267" t="s">
        <v>897</v>
      </c>
      <c r="G267">
        <v>0</v>
      </c>
      <c r="H267" t="s">
        <v>39</v>
      </c>
      <c r="I267" t="s">
        <v>895</v>
      </c>
      <c r="J267" t="s">
        <v>29</v>
      </c>
      <c r="K267" t="s">
        <v>9</v>
      </c>
      <c r="L267" t="s">
        <v>896</v>
      </c>
      <c r="M267">
        <v>50</v>
      </c>
      <c r="N267" t="s">
        <v>341</v>
      </c>
    </row>
    <row r="268" spans="1:14" x14ac:dyDescent="0.2">
      <c r="A268" s="229">
        <v>43685</v>
      </c>
      <c r="B268" t="s">
        <v>894</v>
      </c>
      <c r="C268" t="s">
        <v>885</v>
      </c>
      <c r="D268" t="s">
        <v>181</v>
      </c>
      <c r="E268">
        <v>9</v>
      </c>
      <c r="F268" t="s">
        <v>897</v>
      </c>
      <c r="G268">
        <v>0</v>
      </c>
      <c r="H268" t="s">
        <v>1504</v>
      </c>
      <c r="I268" t="s">
        <v>895</v>
      </c>
      <c r="J268" t="s">
        <v>29</v>
      </c>
      <c r="K268" t="s">
        <v>9</v>
      </c>
      <c r="L268" t="s">
        <v>896</v>
      </c>
      <c r="M268">
        <v>50</v>
      </c>
      <c r="N268" t="s">
        <v>341</v>
      </c>
    </row>
    <row r="269" spans="1:14" x14ac:dyDescent="0.2">
      <c r="A269" s="229">
        <v>43686</v>
      </c>
      <c r="B269" t="s">
        <v>894</v>
      </c>
      <c r="C269" t="s">
        <v>885</v>
      </c>
      <c r="D269" t="s">
        <v>181</v>
      </c>
      <c r="E269">
        <v>2</v>
      </c>
      <c r="F269" t="s">
        <v>182</v>
      </c>
      <c r="G269">
        <v>0</v>
      </c>
      <c r="H269" t="s">
        <v>39</v>
      </c>
      <c r="I269" t="s">
        <v>895</v>
      </c>
      <c r="J269" t="s">
        <v>29</v>
      </c>
      <c r="K269" t="s">
        <v>9</v>
      </c>
      <c r="L269" t="s">
        <v>896</v>
      </c>
      <c r="M269">
        <v>50</v>
      </c>
      <c r="N269" t="s">
        <v>341</v>
      </c>
    </row>
    <row r="270" spans="1:14" x14ac:dyDescent="0.2">
      <c r="A270" s="229">
        <v>43686</v>
      </c>
      <c r="B270" t="s">
        <v>894</v>
      </c>
      <c r="C270" t="s">
        <v>885</v>
      </c>
      <c r="D270" t="s">
        <v>181</v>
      </c>
      <c r="E270">
        <v>6</v>
      </c>
      <c r="F270" t="s">
        <v>182</v>
      </c>
      <c r="G270">
        <v>0</v>
      </c>
      <c r="H270" t="s">
        <v>1504</v>
      </c>
      <c r="I270" t="s">
        <v>895</v>
      </c>
      <c r="J270" t="s">
        <v>29</v>
      </c>
      <c r="K270" t="s">
        <v>9</v>
      </c>
      <c r="L270" t="s">
        <v>896</v>
      </c>
      <c r="M270">
        <v>50</v>
      </c>
      <c r="N270" t="s">
        <v>341</v>
      </c>
    </row>
    <row r="271" spans="1:14" x14ac:dyDescent="0.2">
      <c r="A271" s="229">
        <v>43689</v>
      </c>
      <c r="B271" t="s">
        <v>894</v>
      </c>
      <c r="C271" t="s">
        <v>885</v>
      </c>
      <c r="D271" t="s">
        <v>181</v>
      </c>
      <c r="E271">
        <v>8</v>
      </c>
      <c r="F271" t="s">
        <v>182</v>
      </c>
      <c r="G271">
        <v>0</v>
      </c>
      <c r="H271" t="s">
        <v>1559</v>
      </c>
      <c r="I271" t="s">
        <v>895</v>
      </c>
      <c r="J271" t="s">
        <v>29</v>
      </c>
      <c r="K271" t="s">
        <v>9</v>
      </c>
      <c r="L271" t="s">
        <v>896</v>
      </c>
      <c r="M271">
        <v>50</v>
      </c>
      <c r="N271" t="s">
        <v>341</v>
      </c>
    </row>
    <row r="272" spans="1:14" x14ac:dyDescent="0.2">
      <c r="A272" s="229">
        <v>43690</v>
      </c>
      <c r="B272" t="s">
        <v>894</v>
      </c>
      <c r="C272" t="s">
        <v>885</v>
      </c>
      <c r="D272" t="s">
        <v>181</v>
      </c>
      <c r="E272">
        <v>8</v>
      </c>
      <c r="F272" t="s">
        <v>182</v>
      </c>
      <c r="G272">
        <v>0</v>
      </c>
      <c r="H272" t="s">
        <v>1559</v>
      </c>
      <c r="I272" t="s">
        <v>895</v>
      </c>
      <c r="J272" t="s">
        <v>29</v>
      </c>
      <c r="K272" t="s">
        <v>9</v>
      </c>
      <c r="L272" t="s">
        <v>896</v>
      </c>
      <c r="M272">
        <v>50</v>
      </c>
      <c r="N272" t="s">
        <v>341</v>
      </c>
    </row>
    <row r="273" spans="1:14" x14ac:dyDescent="0.2">
      <c r="A273" s="229">
        <v>43691</v>
      </c>
      <c r="B273" t="s">
        <v>894</v>
      </c>
      <c r="C273" t="s">
        <v>885</v>
      </c>
      <c r="D273" t="s">
        <v>181</v>
      </c>
      <c r="E273">
        <v>4</v>
      </c>
      <c r="F273" t="s">
        <v>182</v>
      </c>
      <c r="G273">
        <v>0</v>
      </c>
      <c r="H273" t="s">
        <v>1504</v>
      </c>
      <c r="I273" t="s">
        <v>895</v>
      </c>
      <c r="J273" t="s">
        <v>29</v>
      </c>
      <c r="K273" t="s">
        <v>9</v>
      </c>
      <c r="L273" t="s">
        <v>896</v>
      </c>
      <c r="M273">
        <v>50</v>
      </c>
      <c r="N273" t="s">
        <v>341</v>
      </c>
    </row>
    <row r="274" spans="1:14" x14ac:dyDescent="0.2">
      <c r="A274" s="229">
        <v>43691</v>
      </c>
      <c r="B274" t="s">
        <v>894</v>
      </c>
      <c r="C274" t="s">
        <v>885</v>
      </c>
      <c r="D274" t="s">
        <v>181</v>
      </c>
      <c r="E274">
        <v>2</v>
      </c>
      <c r="F274" t="s">
        <v>182</v>
      </c>
      <c r="G274">
        <v>0</v>
      </c>
      <c r="H274" t="s">
        <v>1473</v>
      </c>
      <c r="I274" t="s">
        <v>895</v>
      </c>
      <c r="J274" t="s">
        <v>29</v>
      </c>
      <c r="K274" t="s">
        <v>9</v>
      </c>
      <c r="L274" t="s">
        <v>896</v>
      </c>
      <c r="M274">
        <v>50</v>
      </c>
      <c r="N274" t="s">
        <v>341</v>
      </c>
    </row>
    <row r="275" spans="1:14" x14ac:dyDescent="0.2">
      <c r="A275" s="229">
        <v>43691</v>
      </c>
      <c r="B275" t="s">
        <v>894</v>
      </c>
      <c r="C275" t="s">
        <v>885</v>
      </c>
      <c r="D275" t="s">
        <v>181</v>
      </c>
      <c r="E275">
        <v>2</v>
      </c>
      <c r="F275" t="s">
        <v>182</v>
      </c>
      <c r="G275">
        <v>0</v>
      </c>
      <c r="H275" t="s">
        <v>1559</v>
      </c>
      <c r="I275" t="s">
        <v>895</v>
      </c>
      <c r="J275" t="s">
        <v>29</v>
      </c>
      <c r="K275" t="s">
        <v>9</v>
      </c>
      <c r="L275" t="s">
        <v>896</v>
      </c>
      <c r="M275">
        <v>50</v>
      </c>
      <c r="N275" t="s">
        <v>341</v>
      </c>
    </row>
    <row r="276" spans="1:14" x14ac:dyDescent="0.2">
      <c r="A276" s="229">
        <v>43703</v>
      </c>
      <c r="B276" t="s">
        <v>915</v>
      </c>
      <c r="C276" t="s">
        <v>885</v>
      </c>
      <c r="D276" t="s">
        <v>181</v>
      </c>
      <c r="E276">
        <v>8</v>
      </c>
      <c r="F276" t="s">
        <v>897</v>
      </c>
      <c r="G276">
        <v>1</v>
      </c>
      <c r="H276" t="s">
        <v>1510</v>
      </c>
      <c r="I276" t="s">
        <v>288</v>
      </c>
      <c r="J276" t="s">
        <v>10</v>
      </c>
      <c r="K276" t="s">
        <v>9</v>
      </c>
      <c r="L276" t="s">
        <v>916</v>
      </c>
      <c r="M276">
        <v>69</v>
      </c>
      <c r="N276" t="s">
        <v>341</v>
      </c>
    </row>
    <row r="277" spans="1:14" x14ac:dyDescent="0.2">
      <c r="A277" s="229">
        <v>43708</v>
      </c>
      <c r="B277" t="s">
        <v>915</v>
      </c>
      <c r="C277" t="s">
        <v>885</v>
      </c>
      <c r="D277" t="s">
        <v>181</v>
      </c>
      <c r="E277">
        <v>0</v>
      </c>
      <c r="F277" t="s">
        <v>897</v>
      </c>
      <c r="G277">
        <v>8</v>
      </c>
      <c r="H277" t="s">
        <v>1510</v>
      </c>
      <c r="I277" t="s">
        <v>288</v>
      </c>
      <c r="J277" t="s">
        <v>10</v>
      </c>
      <c r="K277" t="s">
        <v>9</v>
      </c>
      <c r="L277" t="s">
        <v>916</v>
      </c>
      <c r="M277">
        <v>69</v>
      </c>
      <c r="N277" t="s">
        <v>341</v>
      </c>
    </row>
    <row r="278" spans="1:14" x14ac:dyDescent="0.2">
      <c r="A278" s="229">
        <v>43707</v>
      </c>
      <c r="B278" t="s">
        <v>915</v>
      </c>
      <c r="C278" t="s">
        <v>885</v>
      </c>
      <c r="D278" t="s">
        <v>181</v>
      </c>
      <c r="E278">
        <v>8</v>
      </c>
      <c r="F278" t="s">
        <v>182</v>
      </c>
      <c r="G278">
        <v>0</v>
      </c>
      <c r="H278" t="s">
        <v>1510</v>
      </c>
      <c r="I278" t="s">
        <v>288</v>
      </c>
      <c r="J278" t="s">
        <v>10</v>
      </c>
      <c r="K278" t="s">
        <v>9</v>
      </c>
      <c r="L278" t="s">
        <v>916</v>
      </c>
      <c r="M278">
        <v>69</v>
      </c>
      <c r="N278" t="s">
        <v>341</v>
      </c>
    </row>
    <row r="279" spans="1:14" x14ac:dyDescent="0.2">
      <c r="A279" s="229">
        <v>43704</v>
      </c>
      <c r="B279" t="s">
        <v>915</v>
      </c>
      <c r="C279" t="s">
        <v>885</v>
      </c>
      <c r="D279" t="s">
        <v>181</v>
      </c>
      <c r="E279">
        <v>8</v>
      </c>
      <c r="F279" t="s">
        <v>897</v>
      </c>
      <c r="G279">
        <v>1</v>
      </c>
      <c r="H279" t="s">
        <v>1510</v>
      </c>
      <c r="I279" t="s">
        <v>288</v>
      </c>
      <c r="J279" t="s">
        <v>10</v>
      </c>
      <c r="K279" t="s">
        <v>9</v>
      </c>
      <c r="L279" t="s">
        <v>916</v>
      </c>
      <c r="M279">
        <v>69</v>
      </c>
      <c r="N279" t="s">
        <v>341</v>
      </c>
    </row>
    <row r="280" spans="1:14" x14ac:dyDescent="0.2">
      <c r="A280" s="229">
        <v>43687</v>
      </c>
      <c r="B280" t="s">
        <v>911</v>
      </c>
      <c r="C280" t="s">
        <v>885</v>
      </c>
      <c r="D280" t="s">
        <v>181</v>
      </c>
      <c r="E280">
        <v>0</v>
      </c>
      <c r="F280" t="s">
        <v>897</v>
      </c>
      <c r="G280">
        <v>5.5</v>
      </c>
      <c r="H280" t="s">
        <v>279</v>
      </c>
      <c r="I280" t="s">
        <v>903</v>
      </c>
      <c r="J280" t="s">
        <v>36</v>
      </c>
      <c r="K280" t="s">
        <v>9</v>
      </c>
      <c r="L280" t="s">
        <v>912</v>
      </c>
      <c r="M280">
        <v>66</v>
      </c>
      <c r="N280" t="s">
        <v>341</v>
      </c>
    </row>
    <row r="281" spans="1:14" x14ac:dyDescent="0.2">
      <c r="A281" s="229">
        <v>43686</v>
      </c>
      <c r="B281" t="s">
        <v>911</v>
      </c>
      <c r="C281" t="s">
        <v>885</v>
      </c>
      <c r="D281" t="s">
        <v>181</v>
      </c>
      <c r="E281">
        <v>8</v>
      </c>
      <c r="F281" t="s">
        <v>182</v>
      </c>
      <c r="G281">
        <v>0</v>
      </c>
      <c r="H281" t="s">
        <v>1514</v>
      </c>
      <c r="I281" t="s">
        <v>903</v>
      </c>
      <c r="J281" t="s">
        <v>36</v>
      </c>
      <c r="K281" t="s">
        <v>9</v>
      </c>
      <c r="L281" t="s">
        <v>912</v>
      </c>
      <c r="M281">
        <v>66</v>
      </c>
      <c r="N281" t="s">
        <v>341</v>
      </c>
    </row>
    <row r="282" spans="1:14" x14ac:dyDescent="0.2">
      <c r="A282" s="229">
        <v>43685</v>
      </c>
      <c r="B282" t="s">
        <v>911</v>
      </c>
      <c r="C282" t="s">
        <v>885</v>
      </c>
      <c r="D282" t="s">
        <v>181</v>
      </c>
      <c r="E282">
        <v>8</v>
      </c>
      <c r="F282" t="s">
        <v>182</v>
      </c>
      <c r="G282">
        <v>0</v>
      </c>
      <c r="H282" t="s">
        <v>1517</v>
      </c>
      <c r="I282" t="s">
        <v>903</v>
      </c>
      <c r="J282" t="s">
        <v>36</v>
      </c>
      <c r="K282" t="s">
        <v>9</v>
      </c>
      <c r="L282" t="s">
        <v>912</v>
      </c>
      <c r="M282">
        <v>66</v>
      </c>
      <c r="N282" t="s">
        <v>341</v>
      </c>
    </row>
    <row r="283" spans="1:14" x14ac:dyDescent="0.2">
      <c r="A283" s="229">
        <v>43684</v>
      </c>
      <c r="B283" t="s">
        <v>911</v>
      </c>
      <c r="C283" t="s">
        <v>885</v>
      </c>
      <c r="D283" t="s">
        <v>181</v>
      </c>
      <c r="E283">
        <v>8</v>
      </c>
      <c r="F283" t="s">
        <v>182</v>
      </c>
      <c r="G283">
        <v>0</v>
      </c>
      <c r="H283" t="s">
        <v>279</v>
      </c>
      <c r="I283" t="s">
        <v>903</v>
      </c>
      <c r="J283" t="s">
        <v>36</v>
      </c>
      <c r="K283" t="s">
        <v>9</v>
      </c>
      <c r="L283" t="s">
        <v>912</v>
      </c>
      <c r="M283">
        <v>66</v>
      </c>
      <c r="N283" t="s">
        <v>341</v>
      </c>
    </row>
    <row r="284" spans="1:14" x14ac:dyDescent="0.2">
      <c r="A284" s="229">
        <v>43683</v>
      </c>
      <c r="B284" t="s">
        <v>911</v>
      </c>
      <c r="C284" t="s">
        <v>885</v>
      </c>
      <c r="D284" t="s">
        <v>181</v>
      </c>
      <c r="E284">
        <v>8</v>
      </c>
      <c r="F284" t="s">
        <v>182</v>
      </c>
      <c r="G284">
        <v>0</v>
      </c>
      <c r="H284" t="s">
        <v>279</v>
      </c>
      <c r="I284" t="s">
        <v>903</v>
      </c>
      <c r="J284" t="s">
        <v>36</v>
      </c>
      <c r="K284" t="s">
        <v>9</v>
      </c>
      <c r="L284" t="s">
        <v>912</v>
      </c>
      <c r="M284">
        <v>66</v>
      </c>
      <c r="N284" t="s">
        <v>341</v>
      </c>
    </row>
    <row r="285" spans="1:14" x14ac:dyDescent="0.2">
      <c r="A285" s="229">
        <v>43682</v>
      </c>
      <c r="B285" t="s">
        <v>911</v>
      </c>
      <c r="C285" t="s">
        <v>885</v>
      </c>
      <c r="D285" t="s">
        <v>181</v>
      </c>
      <c r="E285">
        <v>8</v>
      </c>
      <c r="F285" t="s">
        <v>182</v>
      </c>
      <c r="G285">
        <v>0</v>
      </c>
      <c r="H285" t="s">
        <v>279</v>
      </c>
      <c r="I285" t="s">
        <v>903</v>
      </c>
      <c r="J285" t="s">
        <v>36</v>
      </c>
      <c r="K285" t="s">
        <v>9</v>
      </c>
      <c r="L285" t="s">
        <v>912</v>
      </c>
      <c r="M285">
        <v>66</v>
      </c>
      <c r="N285" t="s">
        <v>341</v>
      </c>
    </row>
    <row r="286" spans="1:14" x14ac:dyDescent="0.2">
      <c r="A286" s="229">
        <v>43704</v>
      </c>
      <c r="B286" t="s">
        <v>911</v>
      </c>
      <c r="C286" t="s">
        <v>885</v>
      </c>
      <c r="D286" t="s">
        <v>181</v>
      </c>
      <c r="E286">
        <v>8</v>
      </c>
      <c r="F286" t="s">
        <v>182</v>
      </c>
      <c r="G286">
        <v>0</v>
      </c>
      <c r="H286" t="s">
        <v>1504</v>
      </c>
      <c r="I286" t="s">
        <v>903</v>
      </c>
      <c r="J286" t="s">
        <v>36</v>
      </c>
      <c r="K286" t="s">
        <v>9</v>
      </c>
      <c r="L286" t="s">
        <v>912</v>
      </c>
      <c r="M286">
        <v>66</v>
      </c>
      <c r="N286" t="s">
        <v>341</v>
      </c>
    </row>
    <row r="287" spans="1:14" x14ac:dyDescent="0.2">
      <c r="A287" s="229">
        <v>43703</v>
      </c>
      <c r="B287" t="s">
        <v>911</v>
      </c>
      <c r="C287" t="s">
        <v>885</v>
      </c>
      <c r="D287" t="s">
        <v>181</v>
      </c>
      <c r="E287">
        <v>8</v>
      </c>
      <c r="F287" t="s">
        <v>182</v>
      </c>
      <c r="G287">
        <v>0</v>
      </c>
      <c r="H287" t="s">
        <v>1504</v>
      </c>
      <c r="I287" t="s">
        <v>903</v>
      </c>
      <c r="J287" t="s">
        <v>36</v>
      </c>
      <c r="K287" t="s">
        <v>9</v>
      </c>
      <c r="L287" t="s">
        <v>912</v>
      </c>
      <c r="M287">
        <v>66</v>
      </c>
      <c r="N287" t="s">
        <v>341</v>
      </c>
    </row>
    <row r="288" spans="1:14" x14ac:dyDescent="0.2">
      <c r="A288" s="229">
        <v>43705</v>
      </c>
      <c r="B288" t="s">
        <v>911</v>
      </c>
      <c r="C288" t="s">
        <v>885</v>
      </c>
      <c r="D288" t="s">
        <v>181</v>
      </c>
      <c r="E288">
        <v>8</v>
      </c>
      <c r="F288" t="s">
        <v>182</v>
      </c>
      <c r="G288">
        <v>0</v>
      </c>
      <c r="H288" t="s">
        <v>39</v>
      </c>
      <c r="I288" t="s">
        <v>903</v>
      </c>
      <c r="J288" t="s">
        <v>36</v>
      </c>
      <c r="K288" t="s">
        <v>9</v>
      </c>
      <c r="L288" t="s">
        <v>912</v>
      </c>
      <c r="M288">
        <v>66</v>
      </c>
      <c r="N288" t="s">
        <v>341</v>
      </c>
    </row>
    <row r="289" spans="1:14" x14ac:dyDescent="0.2">
      <c r="A289" s="229">
        <v>43687</v>
      </c>
      <c r="B289" t="s">
        <v>905</v>
      </c>
      <c r="C289" t="s">
        <v>885</v>
      </c>
      <c r="D289" t="s">
        <v>181</v>
      </c>
      <c r="E289">
        <v>0</v>
      </c>
      <c r="F289" t="s">
        <v>897</v>
      </c>
      <c r="G289">
        <v>7.5</v>
      </c>
      <c r="H289" t="s">
        <v>1450</v>
      </c>
      <c r="I289" t="s">
        <v>906</v>
      </c>
      <c r="J289" t="s">
        <v>18</v>
      </c>
      <c r="K289" t="s">
        <v>9</v>
      </c>
      <c r="L289" t="s">
        <v>907</v>
      </c>
      <c r="M289">
        <v>58</v>
      </c>
      <c r="N289" t="s">
        <v>341</v>
      </c>
    </row>
    <row r="290" spans="1:14" x14ac:dyDescent="0.2">
      <c r="A290" s="229">
        <v>43686</v>
      </c>
      <c r="B290" t="s">
        <v>905</v>
      </c>
      <c r="C290" t="s">
        <v>885</v>
      </c>
      <c r="D290" t="s">
        <v>908</v>
      </c>
      <c r="E290">
        <v>7.75</v>
      </c>
      <c r="F290" t="s">
        <v>182</v>
      </c>
      <c r="G290">
        <v>0</v>
      </c>
      <c r="H290" t="s">
        <v>1450</v>
      </c>
      <c r="I290" t="s">
        <v>906</v>
      </c>
      <c r="J290" t="s">
        <v>18</v>
      </c>
      <c r="K290" t="s">
        <v>9</v>
      </c>
      <c r="L290" t="s">
        <v>907</v>
      </c>
      <c r="M290">
        <v>58</v>
      </c>
      <c r="N290" t="s">
        <v>341</v>
      </c>
    </row>
    <row r="291" spans="1:14" x14ac:dyDescent="0.2">
      <c r="A291" s="229">
        <v>43685</v>
      </c>
      <c r="B291" t="s">
        <v>905</v>
      </c>
      <c r="C291" t="s">
        <v>885</v>
      </c>
      <c r="D291" t="s">
        <v>909</v>
      </c>
      <c r="E291">
        <v>7.75</v>
      </c>
      <c r="F291" t="s">
        <v>182</v>
      </c>
      <c r="G291">
        <v>0</v>
      </c>
      <c r="H291" t="s">
        <v>1517</v>
      </c>
      <c r="I291" t="s">
        <v>906</v>
      </c>
      <c r="J291" t="s">
        <v>18</v>
      </c>
      <c r="K291" t="s">
        <v>9</v>
      </c>
      <c r="L291" t="s">
        <v>907</v>
      </c>
      <c r="M291">
        <v>58</v>
      </c>
      <c r="N291" t="s">
        <v>341</v>
      </c>
    </row>
    <row r="292" spans="1:14" x14ac:dyDescent="0.2">
      <c r="A292" s="229">
        <v>43684</v>
      </c>
      <c r="B292" t="s">
        <v>905</v>
      </c>
      <c r="C292" t="s">
        <v>885</v>
      </c>
      <c r="D292" t="s">
        <v>908</v>
      </c>
      <c r="E292">
        <v>0</v>
      </c>
      <c r="F292" t="s">
        <v>897</v>
      </c>
      <c r="G292">
        <v>2.5</v>
      </c>
      <c r="H292" t="s">
        <v>279</v>
      </c>
      <c r="I292" t="s">
        <v>906</v>
      </c>
      <c r="J292" t="s">
        <v>18</v>
      </c>
      <c r="K292" t="s">
        <v>9</v>
      </c>
      <c r="L292" t="s">
        <v>907</v>
      </c>
      <c r="M292">
        <v>58</v>
      </c>
      <c r="N292" t="s">
        <v>341</v>
      </c>
    </row>
    <row r="293" spans="1:14" x14ac:dyDescent="0.2">
      <c r="A293" s="229">
        <v>43684</v>
      </c>
      <c r="B293" t="s">
        <v>905</v>
      </c>
      <c r="C293" t="s">
        <v>885</v>
      </c>
      <c r="D293" t="s">
        <v>909</v>
      </c>
      <c r="E293">
        <v>7.5</v>
      </c>
      <c r="F293" t="s">
        <v>182</v>
      </c>
      <c r="G293">
        <v>0</v>
      </c>
      <c r="H293" t="s">
        <v>279</v>
      </c>
      <c r="I293" t="s">
        <v>906</v>
      </c>
      <c r="J293" t="s">
        <v>18</v>
      </c>
      <c r="K293" t="s">
        <v>9</v>
      </c>
      <c r="L293" t="s">
        <v>907</v>
      </c>
      <c r="M293">
        <v>58</v>
      </c>
      <c r="N293" t="s">
        <v>341</v>
      </c>
    </row>
    <row r="294" spans="1:14" x14ac:dyDescent="0.2">
      <c r="A294" s="229">
        <v>43683</v>
      </c>
      <c r="B294" t="s">
        <v>905</v>
      </c>
      <c r="C294" t="s">
        <v>885</v>
      </c>
      <c r="D294" t="s">
        <v>909</v>
      </c>
      <c r="E294">
        <v>7.5</v>
      </c>
      <c r="F294" t="s">
        <v>182</v>
      </c>
      <c r="G294">
        <v>0</v>
      </c>
      <c r="H294" t="s">
        <v>279</v>
      </c>
      <c r="I294" t="s">
        <v>906</v>
      </c>
      <c r="J294" t="s">
        <v>18</v>
      </c>
      <c r="K294" t="s">
        <v>9</v>
      </c>
      <c r="L294" t="s">
        <v>907</v>
      </c>
      <c r="M294">
        <v>58</v>
      </c>
      <c r="N294" t="s">
        <v>341</v>
      </c>
    </row>
    <row r="295" spans="1:14" x14ac:dyDescent="0.2">
      <c r="A295" s="229">
        <v>43683</v>
      </c>
      <c r="B295" t="s">
        <v>905</v>
      </c>
      <c r="C295" t="s">
        <v>885</v>
      </c>
      <c r="D295" t="s">
        <v>908</v>
      </c>
      <c r="E295">
        <v>2</v>
      </c>
      <c r="F295" t="s">
        <v>182</v>
      </c>
      <c r="G295">
        <v>0</v>
      </c>
      <c r="H295" t="s">
        <v>279</v>
      </c>
      <c r="I295" t="s">
        <v>906</v>
      </c>
      <c r="J295" t="s">
        <v>18</v>
      </c>
      <c r="K295" t="s">
        <v>9</v>
      </c>
      <c r="L295" t="s">
        <v>907</v>
      </c>
      <c r="M295">
        <v>58</v>
      </c>
      <c r="N295" t="s">
        <v>341</v>
      </c>
    </row>
    <row r="296" spans="1:14" x14ac:dyDescent="0.2">
      <c r="A296" s="229">
        <v>43682</v>
      </c>
      <c r="B296" t="s">
        <v>905</v>
      </c>
      <c r="C296" t="s">
        <v>885</v>
      </c>
      <c r="D296" t="s">
        <v>908</v>
      </c>
      <c r="E296">
        <v>0</v>
      </c>
      <c r="F296" t="s">
        <v>897</v>
      </c>
      <c r="G296">
        <v>3.5</v>
      </c>
      <c r="H296" t="s">
        <v>279</v>
      </c>
      <c r="I296" t="s">
        <v>906</v>
      </c>
      <c r="J296" t="s">
        <v>18</v>
      </c>
      <c r="K296" t="s">
        <v>9</v>
      </c>
      <c r="L296" t="s">
        <v>907</v>
      </c>
      <c r="M296">
        <v>58</v>
      </c>
      <c r="N296" t="s">
        <v>341</v>
      </c>
    </row>
    <row r="297" spans="1:14" x14ac:dyDescent="0.2">
      <c r="A297" s="229">
        <v>43682</v>
      </c>
      <c r="B297" t="s">
        <v>905</v>
      </c>
      <c r="C297" t="s">
        <v>885</v>
      </c>
      <c r="D297" t="s">
        <v>909</v>
      </c>
      <c r="E297">
        <v>7.5</v>
      </c>
      <c r="F297" t="s">
        <v>182</v>
      </c>
      <c r="G297">
        <v>0</v>
      </c>
      <c r="H297" t="s">
        <v>279</v>
      </c>
      <c r="I297" t="s">
        <v>906</v>
      </c>
      <c r="J297" t="s">
        <v>18</v>
      </c>
      <c r="K297" t="s">
        <v>9</v>
      </c>
      <c r="L297" t="s">
        <v>907</v>
      </c>
      <c r="M297">
        <v>58</v>
      </c>
      <c r="N297" t="s">
        <v>341</v>
      </c>
    </row>
    <row r="298" spans="1:14" x14ac:dyDescent="0.2">
      <c r="A298" s="229">
        <v>43691</v>
      </c>
      <c r="B298" t="s">
        <v>905</v>
      </c>
      <c r="C298" t="s">
        <v>885</v>
      </c>
      <c r="D298" t="s">
        <v>908</v>
      </c>
      <c r="E298">
        <v>0.25</v>
      </c>
      <c r="F298" t="s">
        <v>897</v>
      </c>
      <c r="G298">
        <v>1.75</v>
      </c>
      <c r="H298" t="s">
        <v>1569</v>
      </c>
      <c r="I298" t="s">
        <v>906</v>
      </c>
      <c r="J298" t="s">
        <v>18</v>
      </c>
      <c r="K298" t="s">
        <v>9</v>
      </c>
      <c r="L298" t="s">
        <v>907</v>
      </c>
      <c r="M298">
        <v>58</v>
      </c>
      <c r="N298" t="s">
        <v>341</v>
      </c>
    </row>
    <row r="299" spans="1:14" x14ac:dyDescent="0.2">
      <c r="A299" s="229">
        <v>43691</v>
      </c>
      <c r="B299" t="s">
        <v>905</v>
      </c>
      <c r="C299" t="s">
        <v>885</v>
      </c>
      <c r="D299" t="s">
        <v>909</v>
      </c>
      <c r="E299">
        <v>4</v>
      </c>
      <c r="F299" t="s">
        <v>182</v>
      </c>
      <c r="G299">
        <v>0</v>
      </c>
      <c r="H299" t="s">
        <v>1556</v>
      </c>
      <c r="I299" t="s">
        <v>906</v>
      </c>
      <c r="J299" t="s">
        <v>18</v>
      </c>
      <c r="K299" t="s">
        <v>9</v>
      </c>
      <c r="L299" t="s">
        <v>907</v>
      </c>
      <c r="M299">
        <v>58</v>
      </c>
      <c r="N299" t="s">
        <v>341</v>
      </c>
    </row>
    <row r="300" spans="1:14" x14ac:dyDescent="0.2">
      <c r="A300" s="229">
        <v>43691</v>
      </c>
      <c r="B300" t="s">
        <v>905</v>
      </c>
      <c r="C300" t="s">
        <v>885</v>
      </c>
      <c r="D300" t="s">
        <v>908</v>
      </c>
      <c r="E300">
        <v>5.5</v>
      </c>
      <c r="F300" t="s">
        <v>182</v>
      </c>
      <c r="G300">
        <v>0</v>
      </c>
      <c r="H300" t="s">
        <v>39</v>
      </c>
      <c r="I300" t="s">
        <v>906</v>
      </c>
      <c r="J300" t="s">
        <v>18</v>
      </c>
      <c r="K300" t="s">
        <v>9</v>
      </c>
      <c r="L300" t="s">
        <v>907</v>
      </c>
      <c r="M300">
        <v>58</v>
      </c>
      <c r="N300" t="s">
        <v>341</v>
      </c>
    </row>
    <row r="301" spans="1:14" x14ac:dyDescent="0.2">
      <c r="A301" s="229">
        <v>43690</v>
      </c>
      <c r="B301" t="s">
        <v>905</v>
      </c>
      <c r="C301" t="s">
        <v>885</v>
      </c>
      <c r="D301" t="s">
        <v>181</v>
      </c>
      <c r="E301">
        <v>7.75</v>
      </c>
      <c r="F301" t="s">
        <v>182</v>
      </c>
      <c r="G301">
        <v>0</v>
      </c>
      <c r="H301" t="s">
        <v>1517</v>
      </c>
      <c r="I301" t="s">
        <v>906</v>
      </c>
      <c r="J301" t="s">
        <v>18</v>
      </c>
      <c r="K301" t="s">
        <v>9</v>
      </c>
      <c r="L301" t="s">
        <v>907</v>
      </c>
      <c r="M301">
        <v>58</v>
      </c>
      <c r="N301" t="s">
        <v>341</v>
      </c>
    </row>
    <row r="302" spans="1:14" x14ac:dyDescent="0.2">
      <c r="A302" s="229">
        <v>43689</v>
      </c>
      <c r="B302" t="s">
        <v>905</v>
      </c>
      <c r="C302" t="s">
        <v>885</v>
      </c>
      <c r="D302" t="s">
        <v>908</v>
      </c>
      <c r="E302">
        <v>7.75</v>
      </c>
      <c r="F302" t="s">
        <v>182</v>
      </c>
      <c r="G302">
        <v>0</v>
      </c>
      <c r="H302" t="s">
        <v>1517</v>
      </c>
      <c r="I302" t="s">
        <v>906</v>
      </c>
      <c r="J302" t="s">
        <v>18</v>
      </c>
      <c r="K302" t="s">
        <v>9</v>
      </c>
      <c r="L302" t="s">
        <v>907</v>
      </c>
      <c r="M302">
        <v>58</v>
      </c>
      <c r="N302" t="s">
        <v>341</v>
      </c>
    </row>
    <row r="303" spans="1:14" x14ac:dyDescent="0.2">
      <c r="A303" s="229">
        <v>43699</v>
      </c>
      <c r="B303" t="s">
        <v>901</v>
      </c>
      <c r="C303" t="s">
        <v>885</v>
      </c>
      <c r="D303" t="s">
        <v>181</v>
      </c>
      <c r="E303">
        <v>8</v>
      </c>
      <c r="F303" t="s">
        <v>182</v>
      </c>
      <c r="G303">
        <v>0</v>
      </c>
      <c r="H303" t="s">
        <v>1504</v>
      </c>
      <c r="I303" t="s">
        <v>903</v>
      </c>
      <c r="J303" t="s">
        <v>36</v>
      </c>
      <c r="K303" t="s">
        <v>9</v>
      </c>
      <c r="L303" t="s">
        <v>904</v>
      </c>
      <c r="M303">
        <v>57</v>
      </c>
      <c r="N303" t="s">
        <v>341</v>
      </c>
    </row>
    <row r="304" spans="1:14" x14ac:dyDescent="0.2">
      <c r="A304" s="229">
        <v>43698</v>
      </c>
      <c r="B304" t="s">
        <v>901</v>
      </c>
      <c r="C304" t="s">
        <v>885</v>
      </c>
      <c r="D304" t="s">
        <v>181</v>
      </c>
      <c r="E304">
        <v>8</v>
      </c>
      <c r="F304" t="s">
        <v>182</v>
      </c>
      <c r="G304">
        <v>0</v>
      </c>
      <c r="H304" t="s">
        <v>1504</v>
      </c>
      <c r="I304" t="s">
        <v>903</v>
      </c>
      <c r="J304" t="s">
        <v>36</v>
      </c>
      <c r="K304" t="s">
        <v>9</v>
      </c>
      <c r="L304" t="s">
        <v>904</v>
      </c>
      <c r="M304">
        <v>57</v>
      </c>
      <c r="N304" t="s">
        <v>341</v>
      </c>
    </row>
    <row r="305" spans="1:14" x14ac:dyDescent="0.2">
      <c r="A305" s="229">
        <v>43694</v>
      </c>
      <c r="B305" t="s">
        <v>905</v>
      </c>
      <c r="C305" t="s">
        <v>885</v>
      </c>
      <c r="D305" t="s">
        <v>181</v>
      </c>
      <c r="E305">
        <v>1</v>
      </c>
      <c r="F305" t="s">
        <v>897</v>
      </c>
      <c r="G305">
        <v>5</v>
      </c>
      <c r="H305" t="s">
        <v>1504</v>
      </c>
      <c r="I305" t="s">
        <v>906</v>
      </c>
      <c r="J305" t="s">
        <v>18</v>
      </c>
      <c r="K305" t="s">
        <v>9</v>
      </c>
      <c r="L305" t="s">
        <v>907</v>
      </c>
      <c r="M305">
        <v>58</v>
      </c>
      <c r="N305" t="s">
        <v>341</v>
      </c>
    </row>
    <row r="306" spans="1:14" x14ac:dyDescent="0.2">
      <c r="A306" s="229">
        <v>43693</v>
      </c>
      <c r="B306" t="s">
        <v>905</v>
      </c>
      <c r="C306" t="s">
        <v>885</v>
      </c>
      <c r="D306" t="s">
        <v>181</v>
      </c>
      <c r="E306">
        <v>7.75</v>
      </c>
      <c r="F306" t="s">
        <v>182</v>
      </c>
      <c r="G306">
        <v>0</v>
      </c>
      <c r="H306" t="s">
        <v>1517</v>
      </c>
      <c r="I306" t="s">
        <v>906</v>
      </c>
      <c r="J306" t="s">
        <v>18</v>
      </c>
      <c r="K306" t="s">
        <v>9</v>
      </c>
      <c r="L306" t="s">
        <v>907</v>
      </c>
      <c r="M306">
        <v>58</v>
      </c>
      <c r="N306" t="s">
        <v>341</v>
      </c>
    </row>
    <row r="307" spans="1:14" x14ac:dyDescent="0.2">
      <c r="A307" s="229">
        <v>43696</v>
      </c>
      <c r="B307" t="s">
        <v>905</v>
      </c>
      <c r="C307" t="s">
        <v>885</v>
      </c>
      <c r="D307" t="s">
        <v>909</v>
      </c>
      <c r="E307">
        <v>4</v>
      </c>
      <c r="F307" t="s">
        <v>182</v>
      </c>
      <c r="G307">
        <v>0</v>
      </c>
      <c r="H307" t="s">
        <v>1473</v>
      </c>
      <c r="I307" t="s">
        <v>906</v>
      </c>
      <c r="J307" t="s">
        <v>18</v>
      </c>
      <c r="K307" t="s">
        <v>9</v>
      </c>
      <c r="L307" t="s">
        <v>907</v>
      </c>
      <c r="M307">
        <v>58</v>
      </c>
      <c r="N307" t="s">
        <v>341</v>
      </c>
    </row>
    <row r="308" spans="1:14" x14ac:dyDescent="0.2">
      <c r="A308" s="229">
        <v>43696</v>
      </c>
      <c r="B308" t="s">
        <v>905</v>
      </c>
      <c r="C308" t="s">
        <v>885</v>
      </c>
      <c r="D308" t="s">
        <v>908</v>
      </c>
      <c r="E308">
        <v>3.75</v>
      </c>
      <c r="F308" t="s">
        <v>897</v>
      </c>
      <c r="G308">
        <v>3.75</v>
      </c>
      <c r="H308" t="s">
        <v>39</v>
      </c>
      <c r="I308" t="s">
        <v>906</v>
      </c>
      <c r="J308" t="s">
        <v>18</v>
      </c>
      <c r="K308" t="s">
        <v>9</v>
      </c>
      <c r="L308" t="s">
        <v>907</v>
      </c>
      <c r="M308">
        <v>58</v>
      </c>
      <c r="N308" t="s">
        <v>341</v>
      </c>
    </row>
    <row r="309" spans="1:14" x14ac:dyDescent="0.2">
      <c r="A309" s="229">
        <v>43700</v>
      </c>
      <c r="B309" t="s">
        <v>905</v>
      </c>
      <c r="C309" t="s">
        <v>885</v>
      </c>
      <c r="D309" t="s">
        <v>181</v>
      </c>
      <c r="E309">
        <v>7.75</v>
      </c>
      <c r="F309" t="s">
        <v>182</v>
      </c>
      <c r="G309">
        <v>0</v>
      </c>
      <c r="H309" t="s">
        <v>1437</v>
      </c>
      <c r="I309" t="s">
        <v>906</v>
      </c>
      <c r="J309" t="s">
        <v>18</v>
      </c>
      <c r="K309" t="s">
        <v>9</v>
      </c>
      <c r="L309" t="s">
        <v>907</v>
      </c>
      <c r="M309">
        <v>58</v>
      </c>
      <c r="N309" t="s">
        <v>341</v>
      </c>
    </row>
    <row r="310" spans="1:14" x14ac:dyDescent="0.2">
      <c r="A310" s="229">
        <v>43696</v>
      </c>
      <c r="B310" t="s">
        <v>901</v>
      </c>
      <c r="C310" t="s">
        <v>885</v>
      </c>
      <c r="D310" t="s">
        <v>181</v>
      </c>
      <c r="E310">
        <v>8</v>
      </c>
      <c r="F310" t="s">
        <v>182</v>
      </c>
      <c r="G310">
        <v>0</v>
      </c>
      <c r="H310" t="s">
        <v>1504</v>
      </c>
      <c r="I310" t="s">
        <v>903</v>
      </c>
      <c r="J310" t="s">
        <v>36</v>
      </c>
      <c r="K310" t="s">
        <v>9</v>
      </c>
      <c r="L310" t="s">
        <v>904</v>
      </c>
      <c r="M310">
        <v>57</v>
      </c>
      <c r="N310" t="s">
        <v>341</v>
      </c>
    </row>
    <row r="311" spans="1:14" x14ac:dyDescent="0.2">
      <c r="A311" s="229">
        <v>43682</v>
      </c>
      <c r="B311" t="s">
        <v>901</v>
      </c>
      <c r="C311" t="s">
        <v>885</v>
      </c>
      <c r="D311" t="s">
        <v>181</v>
      </c>
      <c r="E311">
        <v>5</v>
      </c>
      <c r="F311" t="s">
        <v>182</v>
      </c>
      <c r="G311">
        <v>0</v>
      </c>
      <c r="H311" t="s">
        <v>1553</v>
      </c>
      <c r="I311" t="s">
        <v>903</v>
      </c>
      <c r="J311" t="s">
        <v>36</v>
      </c>
      <c r="K311" t="s">
        <v>9</v>
      </c>
      <c r="L311" t="s">
        <v>904</v>
      </c>
      <c r="M311">
        <v>57</v>
      </c>
      <c r="N311" t="s">
        <v>341</v>
      </c>
    </row>
    <row r="312" spans="1:14" x14ac:dyDescent="0.2">
      <c r="A312" s="229">
        <v>43682</v>
      </c>
      <c r="B312" t="s">
        <v>901</v>
      </c>
      <c r="C312" t="s">
        <v>885</v>
      </c>
      <c r="D312" t="s">
        <v>181</v>
      </c>
      <c r="E312">
        <v>6</v>
      </c>
      <c r="F312" t="s">
        <v>182</v>
      </c>
      <c r="G312">
        <v>0</v>
      </c>
      <c r="H312" t="s">
        <v>1504</v>
      </c>
      <c r="I312" t="s">
        <v>903</v>
      </c>
      <c r="J312" t="s">
        <v>36</v>
      </c>
      <c r="K312" t="s">
        <v>9</v>
      </c>
      <c r="L312" t="s">
        <v>904</v>
      </c>
      <c r="M312">
        <v>57</v>
      </c>
      <c r="N312" t="s">
        <v>341</v>
      </c>
    </row>
    <row r="313" spans="1:14" x14ac:dyDescent="0.2">
      <c r="A313" s="229">
        <v>43683</v>
      </c>
      <c r="B313" t="s">
        <v>901</v>
      </c>
      <c r="C313" t="s">
        <v>885</v>
      </c>
      <c r="D313" t="s">
        <v>181</v>
      </c>
      <c r="E313">
        <v>2</v>
      </c>
      <c r="F313" t="s">
        <v>182</v>
      </c>
      <c r="G313">
        <v>0</v>
      </c>
      <c r="H313" t="s">
        <v>1553</v>
      </c>
      <c r="I313" t="s">
        <v>903</v>
      </c>
      <c r="J313" t="s">
        <v>36</v>
      </c>
      <c r="K313" t="s">
        <v>9</v>
      </c>
      <c r="L313" t="s">
        <v>904</v>
      </c>
      <c r="M313">
        <v>57</v>
      </c>
      <c r="N313" t="s">
        <v>341</v>
      </c>
    </row>
    <row r="314" spans="1:14" x14ac:dyDescent="0.2">
      <c r="A314" s="229">
        <v>43683</v>
      </c>
      <c r="B314" t="s">
        <v>901</v>
      </c>
      <c r="C314" t="s">
        <v>885</v>
      </c>
      <c r="D314" t="s">
        <v>181</v>
      </c>
      <c r="E314">
        <v>9</v>
      </c>
      <c r="F314" t="s">
        <v>182</v>
      </c>
      <c r="G314">
        <v>0</v>
      </c>
      <c r="H314" t="s">
        <v>1504</v>
      </c>
      <c r="I314" t="s">
        <v>903</v>
      </c>
      <c r="J314" t="s">
        <v>36</v>
      </c>
      <c r="K314" t="s">
        <v>9</v>
      </c>
      <c r="L314" t="s">
        <v>904</v>
      </c>
      <c r="M314">
        <v>57</v>
      </c>
      <c r="N314" t="s">
        <v>341</v>
      </c>
    </row>
    <row r="315" spans="1:14" x14ac:dyDescent="0.2">
      <c r="A315" s="229">
        <v>43684</v>
      </c>
      <c r="B315" t="s">
        <v>901</v>
      </c>
      <c r="C315" t="s">
        <v>885</v>
      </c>
      <c r="D315" t="s">
        <v>181</v>
      </c>
      <c r="E315">
        <v>2</v>
      </c>
      <c r="F315" t="s">
        <v>182</v>
      </c>
      <c r="G315">
        <v>0</v>
      </c>
      <c r="H315" t="s">
        <v>1552</v>
      </c>
      <c r="I315" t="s">
        <v>903</v>
      </c>
      <c r="J315" t="s">
        <v>36</v>
      </c>
      <c r="K315" t="s">
        <v>9</v>
      </c>
      <c r="L315" t="s">
        <v>904</v>
      </c>
      <c r="M315">
        <v>57</v>
      </c>
      <c r="N315" t="s">
        <v>341</v>
      </c>
    </row>
    <row r="316" spans="1:14" x14ac:dyDescent="0.2">
      <c r="A316" s="229">
        <v>43684</v>
      </c>
      <c r="B316" t="s">
        <v>901</v>
      </c>
      <c r="C316" t="s">
        <v>885</v>
      </c>
      <c r="D316" t="s">
        <v>181</v>
      </c>
      <c r="E316">
        <v>2</v>
      </c>
      <c r="F316" t="s">
        <v>182</v>
      </c>
      <c r="G316">
        <v>0</v>
      </c>
      <c r="H316" t="s">
        <v>1553</v>
      </c>
      <c r="I316" t="s">
        <v>903</v>
      </c>
      <c r="J316" t="s">
        <v>36</v>
      </c>
      <c r="K316" t="s">
        <v>9</v>
      </c>
      <c r="L316" t="s">
        <v>904</v>
      </c>
      <c r="M316">
        <v>57</v>
      </c>
      <c r="N316" t="s">
        <v>341</v>
      </c>
    </row>
    <row r="317" spans="1:14" x14ac:dyDescent="0.2">
      <c r="A317" s="229">
        <v>43684</v>
      </c>
      <c r="B317" t="s">
        <v>901</v>
      </c>
      <c r="C317" t="s">
        <v>885</v>
      </c>
      <c r="D317" t="s">
        <v>181</v>
      </c>
      <c r="E317">
        <v>2.5</v>
      </c>
      <c r="F317" t="s">
        <v>182</v>
      </c>
      <c r="G317">
        <v>0</v>
      </c>
      <c r="H317" t="s">
        <v>1554</v>
      </c>
      <c r="I317" t="s">
        <v>903</v>
      </c>
      <c r="J317" t="s">
        <v>36</v>
      </c>
      <c r="K317" t="s">
        <v>9</v>
      </c>
      <c r="L317" t="s">
        <v>904</v>
      </c>
      <c r="M317">
        <v>57</v>
      </c>
      <c r="N317" t="s">
        <v>341</v>
      </c>
    </row>
    <row r="318" spans="1:14" x14ac:dyDescent="0.2">
      <c r="A318" s="229">
        <v>43685</v>
      </c>
      <c r="B318" t="s">
        <v>901</v>
      </c>
      <c r="C318" t="s">
        <v>885</v>
      </c>
      <c r="D318" t="s">
        <v>181</v>
      </c>
      <c r="E318">
        <v>2.5</v>
      </c>
      <c r="F318" t="s">
        <v>182</v>
      </c>
      <c r="G318">
        <v>0</v>
      </c>
      <c r="H318" t="s">
        <v>1552</v>
      </c>
      <c r="I318" t="s">
        <v>903</v>
      </c>
      <c r="J318" t="s">
        <v>36</v>
      </c>
      <c r="K318" t="s">
        <v>9</v>
      </c>
      <c r="L318" t="s">
        <v>904</v>
      </c>
      <c r="M318">
        <v>57</v>
      </c>
      <c r="N318" t="s">
        <v>341</v>
      </c>
    </row>
    <row r="319" spans="1:14" x14ac:dyDescent="0.2">
      <c r="A319" s="229">
        <v>43685</v>
      </c>
      <c r="B319" t="s">
        <v>901</v>
      </c>
      <c r="C319" t="s">
        <v>885</v>
      </c>
      <c r="D319" t="s">
        <v>181</v>
      </c>
      <c r="E319">
        <v>2</v>
      </c>
      <c r="F319" t="s">
        <v>182</v>
      </c>
      <c r="G319">
        <v>0</v>
      </c>
      <c r="H319" t="s">
        <v>1553</v>
      </c>
      <c r="I319" t="s">
        <v>903</v>
      </c>
      <c r="J319" t="s">
        <v>36</v>
      </c>
      <c r="K319" t="s">
        <v>9</v>
      </c>
      <c r="L319" t="s">
        <v>904</v>
      </c>
      <c r="M319">
        <v>57</v>
      </c>
      <c r="N319" t="s">
        <v>341</v>
      </c>
    </row>
    <row r="320" spans="1:14" x14ac:dyDescent="0.2">
      <c r="A320" s="229">
        <v>43685</v>
      </c>
      <c r="B320" t="s">
        <v>901</v>
      </c>
      <c r="C320" t="s">
        <v>885</v>
      </c>
      <c r="D320" t="s">
        <v>181</v>
      </c>
      <c r="E320">
        <v>3</v>
      </c>
      <c r="F320" t="s">
        <v>182</v>
      </c>
      <c r="G320">
        <v>0</v>
      </c>
      <c r="H320" t="s">
        <v>1554</v>
      </c>
      <c r="I320" t="s">
        <v>903</v>
      </c>
      <c r="J320" t="s">
        <v>36</v>
      </c>
      <c r="K320" t="s">
        <v>9</v>
      </c>
      <c r="L320" t="s">
        <v>904</v>
      </c>
      <c r="M320">
        <v>57</v>
      </c>
      <c r="N320" t="s">
        <v>341</v>
      </c>
    </row>
    <row r="321" spans="1:14" x14ac:dyDescent="0.2">
      <c r="A321" s="229">
        <v>43685</v>
      </c>
      <c r="B321" t="s">
        <v>901</v>
      </c>
      <c r="C321" t="s">
        <v>885</v>
      </c>
      <c r="D321" t="s">
        <v>181</v>
      </c>
      <c r="E321">
        <v>2</v>
      </c>
      <c r="F321" t="s">
        <v>182</v>
      </c>
      <c r="G321">
        <v>0</v>
      </c>
      <c r="H321" t="s">
        <v>1556</v>
      </c>
      <c r="I321" t="s">
        <v>903</v>
      </c>
      <c r="J321" t="s">
        <v>36</v>
      </c>
      <c r="K321" t="s">
        <v>9</v>
      </c>
      <c r="L321" t="s">
        <v>904</v>
      </c>
      <c r="M321">
        <v>57</v>
      </c>
      <c r="N321" t="s">
        <v>341</v>
      </c>
    </row>
    <row r="322" spans="1:14" x14ac:dyDescent="0.2">
      <c r="A322" s="229">
        <v>43685</v>
      </c>
      <c r="B322" t="s">
        <v>901</v>
      </c>
      <c r="C322" t="s">
        <v>885</v>
      </c>
      <c r="D322" t="s">
        <v>181</v>
      </c>
      <c r="E322">
        <v>1.5</v>
      </c>
      <c r="F322" t="s">
        <v>182</v>
      </c>
      <c r="G322">
        <v>0</v>
      </c>
      <c r="H322" t="s">
        <v>1558</v>
      </c>
      <c r="I322" t="s">
        <v>903</v>
      </c>
      <c r="J322" t="s">
        <v>36</v>
      </c>
      <c r="K322" t="s">
        <v>9</v>
      </c>
      <c r="L322" t="s">
        <v>904</v>
      </c>
      <c r="M322">
        <v>57</v>
      </c>
      <c r="N322" t="s">
        <v>341</v>
      </c>
    </row>
    <row r="323" spans="1:14" x14ac:dyDescent="0.2">
      <c r="A323" s="229">
        <v>43686</v>
      </c>
      <c r="B323" t="s">
        <v>901</v>
      </c>
      <c r="C323" t="s">
        <v>885</v>
      </c>
      <c r="D323" t="s">
        <v>181</v>
      </c>
      <c r="E323">
        <v>4</v>
      </c>
      <c r="F323" t="s">
        <v>182</v>
      </c>
      <c r="G323">
        <v>0</v>
      </c>
      <c r="H323" t="s">
        <v>1558</v>
      </c>
      <c r="I323" t="s">
        <v>903</v>
      </c>
      <c r="J323" t="s">
        <v>36</v>
      </c>
      <c r="K323" t="s">
        <v>9</v>
      </c>
      <c r="L323" t="s">
        <v>904</v>
      </c>
      <c r="M323">
        <v>57</v>
      </c>
      <c r="N323" t="s">
        <v>341</v>
      </c>
    </row>
    <row r="324" spans="1:14" x14ac:dyDescent="0.2">
      <c r="A324" s="229">
        <v>43686</v>
      </c>
      <c r="B324" t="s">
        <v>901</v>
      </c>
      <c r="C324" t="s">
        <v>885</v>
      </c>
      <c r="D324" t="s">
        <v>181</v>
      </c>
      <c r="E324">
        <v>4</v>
      </c>
      <c r="F324" t="s">
        <v>182</v>
      </c>
      <c r="G324">
        <v>0</v>
      </c>
      <c r="H324" t="s">
        <v>1504</v>
      </c>
      <c r="I324" t="s">
        <v>903</v>
      </c>
      <c r="J324" t="s">
        <v>36</v>
      </c>
      <c r="K324" t="s">
        <v>9</v>
      </c>
      <c r="L324" t="s">
        <v>904</v>
      </c>
      <c r="M324">
        <v>57</v>
      </c>
      <c r="N324" t="s">
        <v>341</v>
      </c>
    </row>
    <row r="325" spans="1:14" x14ac:dyDescent="0.2">
      <c r="A325" s="229">
        <v>43687</v>
      </c>
      <c r="B325" t="s">
        <v>901</v>
      </c>
      <c r="C325" t="s">
        <v>885</v>
      </c>
      <c r="D325" t="s">
        <v>181</v>
      </c>
      <c r="E325">
        <v>6.5</v>
      </c>
      <c r="F325" t="s">
        <v>897</v>
      </c>
      <c r="G325">
        <v>0</v>
      </c>
      <c r="H325" t="s">
        <v>1504</v>
      </c>
      <c r="I325" t="s">
        <v>903</v>
      </c>
      <c r="J325" t="s">
        <v>36</v>
      </c>
      <c r="K325" t="s">
        <v>9</v>
      </c>
      <c r="L325" t="s">
        <v>904</v>
      </c>
      <c r="M325">
        <v>57</v>
      </c>
      <c r="N325" t="s">
        <v>341</v>
      </c>
    </row>
    <row r="326" spans="1:14" x14ac:dyDescent="0.2">
      <c r="A326" s="229">
        <v>43689</v>
      </c>
      <c r="B326" t="s">
        <v>901</v>
      </c>
      <c r="C326" t="s">
        <v>885</v>
      </c>
      <c r="D326" t="s">
        <v>181</v>
      </c>
      <c r="E326">
        <v>11</v>
      </c>
      <c r="F326" t="s">
        <v>182</v>
      </c>
      <c r="G326">
        <v>0</v>
      </c>
      <c r="H326" t="s">
        <v>1504</v>
      </c>
      <c r="I326" t="s">
        <v>903</v>
      </c>
      <c r="J326" t="s">
        <v>36</v>
      </c>
      <c r="K326" t="s">
        <v>9</v>
      </c>
      <c r="L326" t="s">
        <v>904</v>
      </c>
      <c r="M326">
        <v>57</v>
      </c>
      <c r="N326" t="s">
        <v>341</v>
      </c>
    </row>
    <row r="327" spans="1:14" x14ac:dyDescent="0.2">
      <c r="A327" s="229">
        <v>43690</v>
      </c>
      <c r="B327" t="s">
        <v>901</v>
      </c>
      <c r="C327" t="s">
        <v>885</v>
      </c>
      <c r="D327" t="s">
        <v>181</v>
      </c>
      <c r="E327">
        <v>11</v>
      </c>
      <c r="F327" t="s">
        <v>182</v>
      </c>
      <c r="G327">
        <v>0</v>
      </c>
      <c r="H327" t="s">
        <v>1504</v>
      </c>
      <c r="I327" t="s">
        <v>903</v>
      </c>
      <c r="J327" t="s">
        <v>36</v>
      </c>
      <c r="K327" t="s">
        <v>9</v>
      </c>
      <c r="L327" t="s">
        <v>904</v>
      </c>
      <c r="M327">
        <v>57</v>
      </c>
      <c r="N327" t="s">
        <v>341</v>
      </c>
    </row>
    <row r="328" spans="1:14" x14ac:dyDescent="0.2">
      <c r="A328" s="229">
        <v>43699</v>
      </c>
      <c r="B328" t="s">
        <v>905</v>
      </c>
      <c r="C328" t="s">
        <v>885</v>
      </c>
      <c r="D328" t="s">
        <v>908</v>
      </c>
      <c r="E328">
        <v>7.75</v>
      </c>
      <c r="F328" t="s">
        <v>897</v>
      </c>
      <c r="G328">
        <v>0.75</v>
      </c>
      <c r="H328" t="s">
        <v>39</v>
      </c>
      <c r="I328" t="s">
        <v>906</v>
      </c>
      <c r="J328" t="s">
        <v>18</v>
      </c>
      <c r="K328" t="s">
        <v>9</v>
      </c>
      <c r="L328" t="s">
        <v>907</v>
      </c>
      <c r="M328">
        <v>58</v>
      </c>
      <c r="N328" t="s">
        <v>341</v>
      </c>
    </row>
    <row r="329" spans="1:14" x14ac:dyDescent="0.2">
      <c r="A329" s="229">
        <v>43698</v>
      </c>
      <c r="B329" t="s">
        <v>905</v>
      </c>
      <c r="C329" t="s">
        <v>885</v>
      </c>
      <c r="D329" t="s">
        <v>908</v>
      </c>
      <c r="E329">
        <v>7.75</v>
      </c>
      <c r="F329" t="s">
        <v>897</v>
      </c>
      <c r="G329">
        <v>3.25</v>
      </c>
      <c r="H329" t="s">
        <v>39</v>
      </c>
      <c r="I329" t="s">
        <v>906</v>
      </c>
      <c r="J329" t="s">
        <v>18</v>
      </c>
      <c r="K329" t="s">
        <v>9</v>
      </c>
      <c r="L329" t="s">
        <v>907</v>
      </c>
      <c r="M329">
        <v>58</v>
      </c>
      <c r="N329" t="s">
        <v>341</v>
      </c>
    </row>
    <row r="330" spans="1:14" x14ac:dyDescent="0.2">
      <c r="A330" s="229">
        <v>43692</v>
      </c>
      <c r="B330" t="s">
        <v>901</v>
      </c>
      <c r="C330" t="s">
        <v>885</v>
      </c>
      <c r="D330" t="s">
        <v>181</v>
      </c>
      <c r="E330">
        <v>2</v>
      </c>
      <c r="F330" t="s">
        <v>182</v>
      </c>
      <c r="G330">
        <v>0</v>
      </c>
      <c r="H330" t="s">
        <v>1561</v>
      </c>
      <c r="I330" t="s">
        <v>903</v>
      </c>
      <c r="J330" t="s">
        <v>36</v>
      </c>
      <c r="K330" t="s">
        <v>9</v>
      </c>
      <c r="L330" t="s">
        <v>904</v>
      </c>
      <c r="M330">
        <v>57</v>
      </c>
      <c r="N330" t="s">
        <v>341</v>
      </c>
    </row>
    <row r="331" spans="1:14" x14ac:dyDescent="0.2">
      <c r="A331" s="229">
        <v>43692</v>
      </c>
      <c r="B331" t="s">
        <v>901</v>
      </c>
      <c r="C331" t="s">
        <v>885</v>
      </c>
      <c r="D331" t="s">
        <v>181</v>
      </c>
      <c r="E331">
        <v>2</v>
      </c>
      <c r="F331" t="s">
        <v>182</v>
      </c>
      <c r="G331">
        <v>0</v>
      </c>
      <c r="H331" t="s">
        <v>1514</v>
      </c>
      <c r="I331" t="s">
        <v>903</v>
      </c>
      <c r="J331" t="s">
        <v>36</v>
      </c>
      <c r="K331" t="s">
        <v>9</v>
      </c>
      <c r="L331" t="s">
        <v>904</v>
      </c>
      <c r="M331">
        <v>57</v>
      </c>
      <c r="N331" t="s">
        <v>341</v>
      </c>
    </row>
    <row r="332" spans="1:14" x14ac:dyDescent="0.2">
      <c r="A332" s="229">
        <v>43693</v>
      </c>
      <c r="B332" t="s">
        <v>901</v>
      </c>
      <c r="C332" t="s">
        <v>885</v>
      </c>
      <c r="D332" t="s">
        <v>181</v>
      </c>
      <c r="E332">
        <v>2</v>
      </c>
      <c r="F332" t="s">
        <v>182</v>
      </c>
      <c r="G332">
        <v>0</v>
      </c>
      <c r="H332" t="s">
        <v>1514</v>
      </c>
      <c r="I332" t="s">
        <v>903</v>
      </c>
      <c r="J332" t="s">
        <v>36</v>
      </c>
      <c r="K332" t="s">
        <v>9</v>
      </c>
      <c r="L332" t="s">
        <v>904</v>
      </c>
      <c r="M332">
        <v>57</v>
      </c>
      <c r="N332" t="s">
        <v>341</v>
      </c>
    </row>
    <row r="333" spans="1:14" x14ac:dyDescent="0.2">
      <c r="A333" s="229">
        <v>43693</v>
      </c>
      <c r="B333" t="s">
        <v>901</v>
      </c>
      <c r="C333" t="s">
        <v>885</v>
      </c>
      <c r="D333" t="s">
        <v>181</v>
      </c>
      <c r="E333">
        <v>6</v>
      </c>
      <c r="F333" t="s">
        <v>182</v>
      </c>
      <c r="G333">
        <v>0</v>
      </c>
      <c r="H333" t="s">
        <v>1504</v>
      </c>
      <c r="I333" t="s">
        <v>903</v>
      </c>
      <c r="J333" t="s">
        <v>36</v>
      </c>
      <c r="K333" t="s">
        <v>9</v>
      </c>
      <c r="L333" t="s">
        <v>904</v>
      </c>
      <c r="M333">
        <v>57</v>
      </c>
      <c r="N333" t="s">
        <v>341</v>
      </c>
    </row>
    <row r="334" spans="1:14" x14ac:dyDescent="0.2">
      <c r="A334" s="229">
        <v>43697</v>
      </c>
      <c r="B334" t="s">
        <v>905</v>
      </c>
      <c r="C334" t="s">
        <v>885</v>
      </c>
      <c r="D334" t="s">
        <v>181</v>
      </c>
      <c r="E334">
        <v>0.5</v>
      </c>
      <c r="F334" t="s">
        <v>182</v>
      </c>
      <c r="G334">
        <v>0</v>
      </c>
      <c r="H334" t="s">
        <v>1569</v>
      </c>
      <c r="I334" t="s">
        <v>906</v>
      </c>
      <c r="J334" t="s">
        <v>18</v>
      </c>
      <c r="K334" t="s">
        <v>9</v>
      </c>
      <c r="L334" t="s">
        <v>907</v>
      </c>
      <c r="M334">
        <v>58</v>
      </c>
      <c r="N334" t="s">
        <v>341</v>
      </c>
    </row>
    <row r="335" spans="1:14" x14ac:dyDescent="0.2">
      <c r="A335" s="229">
        <v>43697</v>
      </c>
      <c r="B335" t="s">
        <v>905</v>
      </c>
      <c r="C335" t="s">
        <v>885</v>
      </c>
      <c r="D335" t="s">
        <v>181</v>
      </c>
      <c r="E335">
        <v>8</v>
      </c>
      <c r="F335" t="s">
        <v>182</v>
      </c>
      <c r="G335">
        <v>0</v>
      </c>
      <c r="H335" t="s">
        <v>1473</v>
      </c>
      <c r="I335" t="s">
        <v>906</v>
      </c>
      <c r="J335" t="s">
        <v>18</v>
      </c>
      <c r="K335" t="s">
        <v>9</v>
      </c>
      <c r="L335" t="s">
        <v>907</v>
      </c>
      <c r="M335">
        <v>58</v>
      </c>
      <c r="N335" t="s">
        <v>341</v>
      </c>
    </row>
    <row r="336" spans="1:14" x14ac:dyDescent="0.2">
      <c r="A336" s="229">
        <v>43692</v>
      </c>
      <c r="B336" t="s">
        <v>905</v>
      </c>
      <c r="C336" t="s">
        <v>885</v>
      </c>
      <c r="D336" t="s">
        <v>181</v>
      </c>
      <c r="E336">
        <v>5.5</v>
      </c>
      <c r="F336" t="s">
        <v>897</v>
      </c>
      <c r="G336">
        <v>0.25</v>
      </c>
      <c r="H336" t="s">
        <v>1146</v>
      </c>
      <c r="I336" t="s">
        <v>906</v>
      </c>
      <c r="J336" t="s">
        <v>18</v>
      </c>
      <c r="K336" t="s">
        <v>9</v>
      </c>
      <c r="L336" t="s">
        <v>907</v>
      </c>
      <c r="M336">
        <v>58</v>
      </c>
      <c r="N336" t="s">
        <v>341</v>
      </c>
    </row>
    <row r="337" spans="1:14" x14ac:dyDescent="0.2">
      <c r="A337" s="229">
        <v>43705</v>
      </c>
      <c r="B337" t="s">
        <v>905</v>
      </c>
      <c r="C337" t="s">
        <v>885</v>
      </c>
      <c r="D337" t="s">
        <v>181</v>
      </c>
      <c r="E337">
        <v>7.75</v>
      </c>
      <c r="F337" t="s">
        <v>182</v>
      </c>
      <c r="G337">
        <v>0</v>
      </c>
      <c r="H337" t="s">
        <v>1549</v>
      </c>
      <c r="I337" t="s">
        <v>906</v>
      </c>
      <c r="J337" t="s">
        <v>18</v>
      </c>
      <c r="K337" t="s">
        <v>9</v>
      </c>
      <c r="L337" t="s">
        <v>907</v>
      </c>
      <c r="M337">
        <v>58</v>
      </c>
      <c r="N337" t="s">
        <v>341</v>
      </c>
    </row>
    <row r="338" spans="1:14" x14ac:dyDescent="0.2">
      <c r="A338" s="229">
        <v>43703</v>
      </c>
      <c r="B338" t="s">
        <v>905</v>
      </c>
      <c r="C338" t="s">
        <v>885</v>
      </c>
      <c r="D338" t="s">
        <v>181</v>
      </c>
      <c r="E338">
        <v>7.75</v>
      </c>
      <c r="F338" t="s">
        <v>897</v>
      </c>
      <c r="G338">
        <v>1.25</v>
      </c>
      <c r="H338" t="s">
        <v>1505</v>
      </c>
      <c r="I338" t="s">
        <v>906</v>
      </c>
      <c r="J338" t="s">
        <v>18</v>
      </c>
      <c r="K338" t="s">
        <v>9</v>
      </c>
      <c r="L338" t="s">
        <v>907</v>
      </c>
      <c r="M338">
        <v>58</v>
      </c>
      <c r="N338" t="s">
        <v>341</v>
      </c>
    </row>
    <row r="339" spans="1:14" x14ac:dyDescent="0.2">
      <c r="A339" s="229">
        <v>43704</v>
      </c>
      <c r="B339" t="s">
        <v>905</v>
      </c>
      <c r="C339" t="s">
        <v>885</v>
      </c>
      <c r="D339" t="s">
        <v>181</v>
      </c>
      <c r="E339">
        <v>7.75</v>
      </c>
      <c r="F339" t="s">
        <v>182</v>
      </c>
      <c r="G339">
        <v>0</v>
      </c>
      <c r="H339" t="s">
        <v>1146</v>
      </c>
      <c r="I339" t="s">
        <v>906</v>
      </c>
      <c r="J339" t="s">
        <v>18</v>
      </c>
      <c r="K339" t="s">
        <v>9</v>
      </c>
      <c r="L339" t="s">
        <v>907</v>
      </c>
      <c r="M339">
        <v>58</v>
      </c>
      <c r="N339" t="s">
        <v>341</v>
      </c>
    </row>
    <row r="340" spans="1:14" x14ac:dyDescent="0.2">
      <c r="A340" s="229">
        <v>43704</v>
      </c>
      <c r="B340" t="s">
        <v>905</v>
      </c>
      <c r="C340" t="s">
        <v>885</v>
      </c>
      <c r="D340" t="s">
        <v>181</v>
      </c>
      <c r="E340">
        <v>0</v>
      </c>
      <c r="F340" t="s">
        <v>897</v>
      </c>
      <c r="G340">
        <v>1.75</v>
      </c>
      <c r="H340" t="s">
        <v>1146</v>
      </c>
      <c r="I340" t="s">
        <v>906</v>
      </c>
      <c r="J340" t="s">
        <v>18</v>
      </c>
      <c r="K340" t="s">
        <v>9</v>
      </c>
      <c r="L340" t="s">
        <v>907</v>
      </c>
      <c r="M340">
        <v>58</v>
      </c>
      <c r="N340" t="s">
        <v>341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340"/>
  <sheetViews>
    <sheetView workbookViewId="0">
      <selection sqref="A1:N340"/>
    </sheetView>
  </sheetViews>
  <sheetFormatPr defaultRowHeight="12.75" x14ac:dyDescent="0.2"/>
  <cols>
    <col min="1" max="1" width="17.85546875" customWidth="1"/>
    <col min="2" max="2" width="20.42578125" customWidth="1"/>
    <col min="3" max="3" width="10.140625" customWidth="1"/>
    <col min="4" max="4" width="11.42578125" customWidth="1"/>
    <col min="5" max="5" width="9.28515625" customWidth="1"/>
    <col min="6" max="6" width="12" customWidth="1"/>
    <col min="7" max="7" width="9.85546875" customWidth="1"/>
    <col min="8" max="8" width="10.28515625" customWidth="1"/>
    <col min="9" max="9" width="16" customWidth="1"/>
    <col min="10" max="10" width="16.85546875" customWidth="1"/>
    <col min="11" max="11" width="17.42578125" customWidth="1"/>
    <col min="12" max="12" width="17.85546875" customWidth="1"/>
  </cols>
  <sheetData>
    <row r="1" spans="1:14" x14ac:dyDescent="0.2">
      <c r="A1" t="s">
        <v>168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  <c r="G1" t="s">
        <v>174</v>
      </c>
      <c r="H1" t="s">
        <v>175</v>
      </c>
      <c r="I1" t="s">
        <v>176</v>
      </c>
      <c r="J1" t="s">
        <v>177</v>
      </c>
      <c r="K1" t="s">
        <v>178</v>
      </c>
      <c r="L1" t="s">
        <v>179</v>
      </c>
      <c r="M1" t="s">
        <v>1116</v>
      </c>
      <c r="N1" t="s">
        <v>317</v>
      </c>
    </row>
    <row r="2" spans="1:14" x14ac:dyDescent="0.2">
      <c r="A2" s="229">
        <v>43685</v>
      </c>
      <c r="B2" t="s">
        <v>1347</v>
      </c>
      <c r="C2" t="s">
        <v>885</v>
      </c>
      <c r="D2" t="s">
        <v>909</v>
      </c>
      <c r="E2">
        <v>7</v>
      </c>
      <c r="F2" t="s">
        <v>182</v>
      </c>
      <c r="G2">
        <v>0</v>
      </c>
      <c r="H2" t="s">
        <v>279</v>
      </c>
      <c r="I2" t="s">
        <v>185</v>
      </c>
      <c r="J2" t="s">
        <v>16</v>
      </c>
      <c r="K2" t="s">
        <v>9</v>
      </c>
      <c r="L2" t="s">
        <v>1348</v>
      </c>
      <c r="M2">
        <v>602</v>
      </c>
      <c r="N2" t="s">
        <v>341</v>
      </c>
    </row>
    <row r="3" spans="1:14" x14ac:dyDescent="0.2">
      <c r="A3" s="229">
        <v>43685</v>
      </c>
      <c r="B3" t="s">
        <v>1347</v>
      </c>
      <c r="C3" t="s">
        <v>885</v>
      </c>
      <c r="D3" t="s">
        <v>908</v>
      </c>
      <c r="E3">
        <v>1</v>
      </c>
      <c r="F3" t="s">
        <v>182</v>
      </c>
      <c r="G3">
        <v>0</v>
      </c>
      <c r="H3" t="s">
        <v>279</v>
      </c>
      <c r="I3" t="s">
        <v>185</v>
      </c>
      <c r="J3" t="s">
        <v>16</v>
      </c>
      <c r="K3" t="s">
        <v>9</v>
      </c>
      <c r="L3" t="s">
        <v>1348</v>
      </c>
      <c r="M3">
        <v>602</v>
      </c>
      <c r="N3" t="s">
        <v>341</v>
      </c>
    </row>
    <row r="4" spans="1:14" x14ac:dyDescent="0.2">
      <c r="A4" s="229">
        <v>43684</v>
      </c>
      <c r="B4" t="s">
        <v>1347</v>
      </c>
      <c r="C4" t="s">
        <v>885</v>
      </c>
      <c r="D4" t="s">
        <v>909</v>
      </c>
      <c r="E4">
        <v>6</v>
      </c>
      <c r="F4" t="s">
        <v>182</v>
      </c>
      <c r="G4">
        <v>0</v>
      </c>
      <c r="H4" t="s">
        <v>279</v>
      </c>
      <c r="I4" t="s">
        <v>185</v>
      </c>
      <c r="J4" t="s">
        <v>16</v>
      </c>
      <c r="K4" t="s">
        <v>9</v>
      </c>
      <c r="L4" t="s">
        <v>1348</v>
      </c>
      <c r="M4">
        <v>602</v>
      </c>
      <c r="N4" t="s">
        <v>341</v>
      </c>
    </row>
    <row r="5" spans="1:14" x14ac:dyDescent="0.2">
      <c r="A5" s="229">
        <v>43684</v>
      </c>
      <c r="B5" t="s">
        <v>1347</v>
      </c>
      <c r="C5" t="s">
        <v>885</v>
      </c>
      <c r="D5" t="s">
        <v>908</v>
      </c>
      <c r="E5">
        <v>2</v>
      </c>
      <c r="F5" t="s">
        <v>182</v>
      </c>
      <c r="G5">
        <v>0</v>
      </c>
      <c r="H5" t="s">
        <v>279</v>
      </c>
      <c r="I5" t="s">
        <v>185</v>
      </c>
      <c r="J5" t="s">
        <v>16</v>
      </c>
      <c r="K5" t="s">
        <v>9</v>
      </c>
      <c r="L5" t="s">
        <v>1348</v>
      </c>
      <c r="M5">
        <v>602</v>
      </c>
      <c r="N5" t="s">
        <v>341</v>
      </c>
    </row>
    <row r="6" spans="1:14" x14ac:dyDescent="0.2">
      <c r="A6" s="229">
        <v>43683</v>
      </c>
      <c r="B6" t="s">
        <v>1347</v>
      </c>
      <c r="C6" t="s">
        <v>885</v>
      </c>
      <c r="D6" t="s">
        <v>909</v>
      </c>
      <c r="E6">
        <v>7.5</v>
      </c>
      <c r="F6" t="s">
        <v>182</v>
      </c>
      <c r="G6">
        <v>0</v>
      </c>
      <c r="H6" t="s">
        <v>279</v>
      </c>
      <c r="I6" t="s">
        <v>185</v>
      </c>
      <c r="J6" t="s">
        <v>16</v>
      </c>
      <c r="K6" t="s">
        <v>9</v>
      </c>
      <c r="L6" t="s">
        <v>1348</v>
      </c>
      <c r="M6">
        <v>602</v>
      </c>
      <c r="N6" t="s">
        <v>341</v>
      </c>
    </row>
    <row r="7" spans="1:14" x14ac:dyDescent="0.2">
      <c r="A7" s="229">
        <v>43683</v>
      </c>
      <c r="B7" t="s">
        <v>1347</v>
      </c>
      <c r="C7" t="s">
        <v>885</v>
      </c>
      <c r="D7" t="s">
        <v>908</v>
      </c>
      <c r="E7">
        <v>3</v>
      </c>
      <c r="F7" t="s">
        <v>182</v>
      </c>
      <c r="G7">
        <v>0</v>
      </c>
      <c r="H7" t="s">
        <v>279</v>
      </c>
      <c r="I7" t="s">
        <v>185</v>
      </c>
      <c r="J7" t="s">
        <v>16</v>
      </c>
      <c r="K7" t="s">
        <v>9</v>
      </c>
      <c r="L7" t="s">
        <v>1348</v>
      </c>
      <c r="M7">
        <v>602</v>
      </c>
      <c r="N7" t="s">
        <v>341</v>
      </c>
    </row>
    <row r="8" spans="1:14" x14ac:dyDescent="0.2">
      <c r="A8" s="229">
        <v>43682</v>
      </c>
      <c r="B8" t="s">
        <v>1347</v>
      </c>
      <c r="C8" t="s">
        <v>885</v>
      </c>
      <c r="D8" t="s">
        <v>909</v>
      </c>
      <c r="E8">
        <v>7.5</v>
      </c>
      <c r="F8" t="s">
        <v>182</v>
      </c>
      <c r="G8">
        <v>0</v>
      </c>
      <c r="H8" t="s">
        <v>279</v>
      </c>
      <c r="I8" t="s">
        <v>185</v>
      </c>
      <c r="J8" t="s">
        <v>16</v>
      </c>
      <c r="K8" t="s">
        <v>9</v>
      </c>
      <c r="L8" t="s">
        <v>1348</v>
      </c>
      <c r="M8">
        <v>602</v>
      </c>
      <c r="N8" t="s">
        <v>341</v>
      </c>
    </row>
    <row r="9" spans="1:14" x14ac:dyDescent="0.2">
      <c r="A9" s="229">
        <v>43682</v>
      </c>
      <c r="B9" t="s">
        <v>1347</v>
      </c>
      <c r="C9" t="s">
        <v>885</v>
      </c>
      <c r="D9" t="s">
        <v>908</v>
      </c>
      <c r="E9">
        <v>1</v>
      </c>
      <c r="F9" t="s">
        <v>182</v>
      </c>
      <c r="G9">
        <v>0</v>
      </c>
      <c r="H9" t="s">
        <v>279</v>
      </c>
      <c r="I9" t="s">
        <v>185</v>
      </c>
      <c r="J9" t="s">
        <v>16</v>
      </c>
      <c r="K9" t="s">
        <v>9</v>
      </c>
      <c r="L9" t="s">
        <v>1348</v>
      </c>
      <c r="M9">
        <v>602</v>
      </c>
      <c r="N9" t="s">
        <v>341</v>
      </c>
    </row>
    <row r="10" spans="1:14" x14ac:dyDescent="0.2">
      <c r="A10" s="229">
        <v>43696</v>
      </c>
      <c r="B10" t="s">
        <v>1347</v>
      </c>
      <c r="C10" t="s">
        <v>885</v>
      </c>
      <c r="D10" t="s">
        <v>908</v>
      </c>
      <c r="E10">
        <v>5.5</v>
      </c>
      <c r="F10" t="s">
        <v>182</v>
      </c>
      <c r="G10">
        <v>0</v>
      </c>
      <c r="H10" t="s">
        <v>1556</v>
      </c>
      <c r="I10" t="s">
        <v>185</v>
      </c>
      <c r="J10" t="s">
        <v>16</v>
      </c>
      <c r="K10" t="s">
        <v>9</v>
      </c>
      <c r="L10" t="s">
        <v>1348</v>
      </c>
      <c r="M10">
        <v>602</v>
      </c>
      <c r="N10" t="s">
        <v>341</v>
      </c>
    </row>
    <row r="11" spans="1:14" x14ac:dyDescent="0.2">
      <c r="A11" s="229">
        <v>43693</v>
      </c>
      <c r="B11" t="s">
        <v>1347</v>
      </c>
      <c r="C11" t="s">
        <v>885</v>
      </c>
      <c r="D11" t="s">
        <v>181</v>
      </c>
      <c r="E11">
        <v>8</v>
      </c>
      <c r="F11" t="s">
        <v>182</v>
      </c>
      <c r="G11">
        <v>0</v>
      </c>
      <c r="H11" t="s">
        <v>1556</v>
      </c>
      <c r="I11" t="s">
        <v>185</v>
      </c>
      <c r="J11" t="s">
        <v>16</v>
      </c>
      <c r="K11" t="s">
        <v>9</v>
      </c>
      <c r="L11" t="s">
        <v>1348</v>
      </c>
      <c r="M11">
        <v>602</v>
      </c>
      <c r="N11" t="s">
        <v>341</v>
      </c>
    </row>
    <row r="12" spans="1:14" x14ac:dyDescent="0.2">
      <c r="A12" s="229">
        <v>43692</v>
      </c>
      <c r="B12" t="s">
        <v>1347</v>
      </c>
      <c r="C12" t="s">
        <v>885</v>
      </c>
      <c r="D12" t="s">
        <v>181</v>
      </c>
      <c r="E12">
        <v>8</v>
      </c>
      <c r="F12" t="s">
        <v>182</v>
      </c>
      <c r="G12">
        <v>0</v>
      </c>
      <c r="H12" t="s">
        <v>1391</v>
      </c>
      <c r="I12" t="s">
        <v>185</v>
      </c>
      <c r="J12" t="s">
        <v>16</v>
      </c>
      <c r="K12" t="s">
        <v>9</v>
      </c>
      <c r="L12" t="s">
        <v>1348</v>
      </c>
      <c r="M12">
        <v>602</v>
      </c>
      <c r="N12" t="s">
        <v>341</v>
      </c>
    </row>
    <row r="13" spans="1:14" x14ac:dyDescent="0.2">
      <c r="A13" s="229">
        <v>43697</v>
      </c>
      <c r="B13" t="s">
        <v>1347</v>
      </c>
      <c r="C13" t="s">
        <v>885</v>
      </c>
      <c r="D13" t="s">
        <v>181</v>
      </c>
      <c r="E13">
        <v>3.5</v>
      </c>
      <c r="F13" t="s">
        <v>182</v>
      </c>
      <c r="G13">
        <v>0</v>
      </c>
      <c r="H13" t="s">
        <v>1388</v>
      </c>
      <c r="I13" t="s">
        <v>185</v>
      </c>
      <c r="J13" t="s">
        <v>16</v>
      </c>
      <c r="K13" t="s">
        <v>9</v>
      </c>
      <c r="L13" t="s">
        <v>1348</v>
      </c>
      <c r="M13">
        <v>602</v>
      </c>
      <c r="N13" t="s">
        <v>341</v>
      </c>
    </row>
    <row r="14" spans="1:14" x14ac:dyDescent="0.2">
      <c r="A14" s="229">
        <v>43697</v>
      </c>
      <c r="B14" t="s">
        <v>1347</v>
      </c>
      <c r="C14" t="s">
        <v>885</v>
      </c>
      <c r="D14" t="s">
        <v>181</v>
      </c>
      <c r="E14">
        <v>2.5</v>
      </c>
      <c r="F14" t="s">
        <v>182</v>
      </c>
      <c r="G14">
        <v>0</v>
      </c>
      <c r="H14" t="s">
        <v>1540</v>
      </c>
      <c r="I14" t="s">
        <v>185</v>
      </c>
      <c r="J14" t="s">
        <v>16</v>
      </c>
      <c r="K14" t="s">
        <v>9</v>
      </c>
      <c r="L14" t="s">
        <v>1348</v>
      </c>
      <c r="M14">
        <v>602</v>
      </c>
      <c r="N14" t="s">
        <v>341</v>
      </c>
    </row>
    <row r="15" spans="1:14" x14ac:dyDescent="0.2">
      <c r="A15" s="229">
        <v>43699</v>
      </c>
      <c r="B15" t="s">
        <v>1347</v>
      </c>
      <c r="C15" t="s">
        <v>885</v>
      </c>
      <c r="D15" t="s">
        <v>181</v>
      </c>
      <c r="E15">
        <v>8</v>
      </c>
      <c r="F15" t="s">
        <v>182</v>
      </c>
      <c r="G15">
        <v>0</v>
      </c>
      <c r="H15" t="s">
        <v>1388</v>
      </c>
      <c r="I15" t="s">
        <v>185</v>
      </c>
      <c r="J15" t="s">
        <v>16</v>
      </c>
      <c r="K15" t="s">
        <v>9</v>
      </c>
      <c r="L15" t="s">
        <v>1348</v>
      </c>
      <c r="M15">
        <v>602</v>
      </c>
      <c r="N15" t="s">
        <v>341</v>
      </c>
    </row>
    <row r="16" spans="1:14" x14ac:dyDescent="0.2">
      <c r="A16" s="229">
        <v>43698</v>
      </c>
      <c r="B16" t="s">
        <v>1347</v>
      </c>
      <c r="C16" t="s">
        <v>885</v>
      </c>
      <c r="D16" t="s">
        <v>181</v>
      </c>
      <c r="E16">
        <v>8.5</v>
      </c>
      <c r="F16" t="s">
        <v>182</v>
      </c>
      <c r="G16">
        <v>0</v>
      </c>
      <c r="H16" t="s">
        <v>1388</v>
      </c>
      <c r="I16" t="s">
        <v>185</v>
      </c>
      <c r="J16" t="s">
        <v>16</v>
      </c>
      <c r="K16" t="s">
        <v>9</v>
      </c>
      <c r="L16" t="s">
        <v>1348</v>
      </c>
      <c r="M16">
        <v>602</v>
      </c>
      <c r="N16" t="s">
        <v>341</v>
      </c>
    </row>
    <row r="17" spans="1:14" x14ac:dyDescent="0.2">
      <c r="A17" s="229">
        <v>43705</v>
      </c>
      <c r="B17" t="s">
        <v>1347</v>
      </c>
      <c r="C17" t="s">
        <v>885</v>
      </c>
      <c r="D17" t="s">
        <v>181</v>
      </c>
      <c r="E17">
        <v>8</v>
      </c>
      <c r="F17" t="s">
        <v>182</v>
      </c>
      <c r="G17">
        <v>0</v>
      </c>
      <c r="H17" t="s">
        <v>1549</v>
      </c>
      <c r="I17" t="s">
        <v>185</v>
      </c>
      <c r="J17" t="s">
        <v>16</v>
      </c>
      <c r="K17" t="s">
        <v>9</v>
      </c>
      <c r="L17" t="s">
        <v>1348</v>
      </c>
      <c r="M17">
        <v>602</v>
      </c>
      <c r="N17" t="s">
        <v>341</v>
      </c>
    </row>
    <row r="18" spans="1:14" x14ac:dyDescent="0.2">
      <c r="A18" s="229">
        <v>43704</v>
      </c>
      <c r="B18" t="s">
        <v>1347</v>
      </c>
      <c r="C18" t="s">
        <v>885</v>
      </c>
      <c r="D18" t="s">
        <v>181</v>
      </c>
      <c r="E18">
        <v>8</v>
      </c>
      <c r="F18" t="s">
        <v>182</v>
      </c>
      <c r="G18">
        <v>0</v>
      </c>
      <c r="H18" t="s">
        <v>1481</v>
      </c>
      <c r="I18" t="s">
        <v>185</v>
      </c>
      <c r="J18" t="s">
        <v>16</v>
      </c>
      <c r="K18" t="s">
        <v>9</v>
      </c>
      <c r="L18" t="s">
        <v>1348</v>
      </c>
      <c r="M18">
        <v>602</v>
      </c>
      <c r="N18" t="s">
        <v>341</v>
      </c>
    </row>
    <row r="19" spans="1:14" x14ac:dyDescent="0.2">
      <c r="A19" s="229">
        <v>43703</v>
      </c>
      <c r="B19" t="s">
        <v>1347</v>
      </c>
      <c r="C19" t="s">
        <v>885</v>
      </c>
      <c r="D19" t="s">
        <v>181</v>
      </c>
      <c r="E19">
        <v>8</v>
      </c>
      <c r="F19" t="s">
        <v>182</v>
      </c>
      <c r="G19">
        <v>0</v>
      </c>
      <c r="H19" t="s">
        <v>1559</v>
      </c>
      <c r="I19" t="s">
        <v>185</v>
      </c>
      <c r="J19" t="s">
        <v>16</v>
      </c>
      <c r="K19" t="s">
        <v>9</v>
      </c>
      <c r="L19" t="s">
        <v>1348</v>
      </c>
      <c r="M19">
        <v>602</v>
      </c>
      <c r="N19" t="s">
        <v>341</v>
      </c>
    </row>
    <row r="20" spans="1:14" x14ac:dyDescent="0.2">
      <c r="A20" s="229">
        <v>43691</v>
      </c>
      <c r="B20" t="s">
        <v>1347</v>
      </c>
      <c r="C20" t="s">
        <v>885</v>
      </c>
      <c r="D20" t="s">
        <v>181</v>
      </c>
      <c r="E20">
        <v>8.5</v>
      </c>
      <c r="F20" t="s">
        <v>182</v>
      </c>
      <c r="G20">
        <v>0</v>
      </c>
      <c r="H20" t="s">
        <v>1546</v>
      </c>
      <c r="I20" t="s">
        <v>185</v>
      </c>
      <c r="J20" t="s">
        <v>16</v>
      </c>
      <c r="K20" t="s">
        <v>9</v>
      </c>
      <c r="L20" t="s">
        <v>1348</v>
      </c>
      <c r="M20">
        <v>602</v>
      </c>
      <c r="N20" t="s">
        <v>341</v>
      </c>
    </row>
    <row r="21" spans="1:14" x14ac:dyDescent="0.2">
      <c r="A21" s="229">
        <v>43690</v>
      </c>
      <c r="B21" t="s">
        <v>1347</v>
      </c>
      <c r="C21" t="s">
        <v>885</v>
      </c>
      <c r="D21" t="s">
        <v>181</v>
      </c>
      <c r="E21">
        <v>8.5</v>
      </c>
      <c r="F21" t="s">
        <v>182</v>
      </c>
      <c r="G21">
        <v>0</v>
      </c>
      <c r="H21" t="s">
        <v>1546</v>
      </c>
      <c r="I21" t="s">
        <v>185</v>
      </c>
      <c r="J21" t="s">
        <v>16</v>
      </c>
      <c r="K21" t="s">
        <v>9</v>
      </c>
      <c r="L21" t="s">
        <v>1348</v>
      </c>
      <c r="M21">
        <v>602</v>
      </c>
      <c r="N21" t="s">
        <v>341</v>
      </c>
    </row>
    <row r="22" spans="1:14" x14ac:dyDescent="0.2">
      <c r="A22" s="229">
        <v>43686</v>
      </c>
      <c r="B22" t="s">
        <v>1123</v>
      </c>
      <c r="C22" t="s">
        <v>885</v>
      </c>
      <c r="D22" t="s">
        <v>181</v>
      </c>
      <c r="E22">
        <v>8</v>
      </c>
      <c r="F22" t="s">
        <v>182</v>
      </c>
      <c r="G22">
        <v>0</v>
      </c>
      <c r="H22" t="s">
        <v>1517</v>
      </c>
      <c r="I22" t="s">
        <v>185</v>
      </c>
      <c r="J22" t="s">
        <v>16</v>
      </c>
      <c r="K22" t="s">
        <v>9</v>
      </c>
      <c r="L22" t="s">
        <v>1124</v>
      </c>
      <c r="M22">
        <v>601</v>
      </c>
      <c r="N22" t="s">
        <v>341</v>
      </c>
    </row>
    <row r="23" spans="1:14" x14ac:dyDescent="0.2">
      <c r="A23" s="229">
        <v>43685</v>
      </c>
      <c r="B23" t="s">
        <v>1123</v>
      </c>
      <c r="C23" t="s">
        <v>885</v>
      </c>
      <c r="D23" t="s">
        <v>181</v>
      </c>
      <c r="E23">
        <v>7.5</v>
      </c>
      <c r="F23" t="s">
        <v>182</v>
      </c>
      <c r="G23">
        <v>0</v>
      </c>
      <c r="H23" t="s">
        <v>1517</v>
      </c>
      <c r="I23" t="s">
        <v>185</v>
      </c>
      <c r="J23" t="s">
        <v>16</v>
      </c>
      <c r="K23" t="s">
        <v>9</v>
      </c>
      <c r="L23" t="s">
        <v>1124</v>
      </c>
      <c r="M23">
        <v>601</v>
      </c>
      <c r="N23" t="s">
        <v>341</v>
      </c>
    </row>
    <row r="24" spans="1:14" x14ac:dyDescent="0.2">
      <c r="A24" s="229">
        <v>43684</v>
      </c>
      <c r="B24" t="s">
        <v>1123</v>
      </c>
      <c r="C24" t="s">
        <v>885</v>
      </c>
      <c r="D24" t="s">
        <v>181</v>
      </c>
      <c r="E24">
        <v>8</v>
      </c>
      <c r="F24" t="s">
        <v>897</v>
      </c>
      <c r="G24">
        <v>2.5</v>
      </c>
      <c r="H24" t="s">
        <v>279</v>
      </c>
      <c r="I24" t="s">
        <v>185</v>
      </c>
      <c r="J24" t="s">
        <v>16</v>
      </c>
      <c r="K24" t="s">
        <v>9</v>
      </c>
      <c r="L24" t="s">
        <v>1124</v>
      </c>
      <c r="M24">
        <v>601</v>
      </c>
      <c r="N24" t="s">
        <v>341</v>
      </c>
    </row>
    <row r="25" spans="1:14" x14ac:dyDescent="0.2">
      <c r="A25" s="229">
        <v>43683</v>
      </c>
      <c r="B25" t="s">
        <v>1123</v>
      </c>
      <c r="C25" t="s">
        <v>885</v>
      </c>
      <c r="D25" t="s">
        <v>181</v>
      </c>
      <c r="E25">
        <v>11.5</v>
      </c>
      <c r="F25" t="s">
        <v>182</v>
      </c>
      <c r="G25">
        <v>0</v>
      </c>
      <c r="H25" t="s">
        <v>279</v>
      </c>
      <c r="I25" t="s">
        <v>185</v>
      </c>
      <c r="J25" t="s">
        <v>16</v>
      </c>
      <c r="K25" t="s">
        <v>9</v>
      </c>
      <c r="L25" t="s">
        <v>1124</v>
      </c>
      <c r="M25">
        <v>601</v>
      </c>
      <c r="N25" t="s">
        <v>341</v>
      </c>
    </row>
    <row r="26" spans="1:14" x14ac:dyDescent="0.2">
      <c r="A26" s="229">
        <v>43682</v>
      </c>
      <c r="B26" t="s">
        <v>1123</v>
      </c>
      <c r="C26" t="s">
        <v>885</v>
      </c>
      <c r="D26" t="s">
        <v>181</v>
      </c>
      <c r="E26">
        <v>8</v>
      </c>
      <c r="F26" t="s">
        <v>182</v>
      </c>
      <c r="G26">
        <v>0</v>
      </c>
      <c r="H26" t="s">
        <v>279</v>
      </c>
      <c r="I26" t="s">
        <v>185</v>
      </c>
      <c r="J26" t="s">
        <v>16</v>
      </c>
      <c r="K26" t="s">
        <v>9</v>
      </c>
      <c r="L26" t="s">
        <v>1124</v>
      </c>
      <c r="M26">
        <v>601</v>
      </c>
      <c r="N26" t="s">
        <v>341</v>
      </c>
    </row>
    <row r="27" spans="1:14" x14ac:dyDescent="0.2">
      <c r="A27" s="229">
        <v>43691</v>
      </c>
      <c r="B27" t="s">
        <v>1123</v>
      </c>
      <c r="C27" t="s">
        <v>885</v>
      </c>
      <c r="D27" t="s">
        <v>908</v>
      </c>
      <c r="E27">
        <v>0</v>
      </c>
      <c r="F27" t="s">
        <v>897</v>
      </c>
      <c r="G27">
        <v>4</v>
      </c>
      <c r="H27" t="s">
        <v>1388</v>
      </c>
      <c r="I27" t="s">
        <v>185</v>
      </c>
      <c r="J27" t="s">
        <v>16</v>
      </c>
      <c r="K27" t="s">
        <v>9</v>
      </c>
      <c r="L27" t="s">
        <v>1124</v>
      </c>
      <c r="M27">
        <v>601</v>
      </c>
      <c r="N27" t="s">
        <v>341</v>
      </c>
    </row>
    <row r="28" spans="1:14" x14ac:dyDescent="0.2">
      <c r="A28" s="229">
        <v>43691</v>
      </c>
      <c r="B28" t="s">
        <v>1123</v>
      </c>
      <c r="C28" t="s">
        <v>885</v>
      </c>
      <c r="D28" t="s">
        <v>909</v>
      </c>
      <c r="E28">
        <v>7.5</v>
      </c>
      <c r="F28" t="s">
        <v>182</v>
      </c>
      <c r="G28">
        <v>0</v>
      </c>
      <c r="H28" t="s">
        <v>1388</v>
      </c>
      <c r="I28" t="s">
        <v>185</v>
      </c>
      <c r="J28" t="s">
        <v>16</v>
      </c>
      <c r="K28" t="s">
        <v>9</v>
      </c>
      <c r="L28" t="s">
        <v>1124</v>
      </c>
      <c r="M28">
        <v>601</v>
      </c>
      <c r="N28" t="s">
        <v>341</v>
      </c>
    </row>
    <row r="29" spans="1:14" x14ac:dyDescent="0.2">
      <c r="A29" s="229">
        <v>43690</v>
      </c>
      <c r="B29" t="s">
        <v>1123</v>
      </c>
      <c r="C29" t="s">
        <v>885</v>
      </c>
      <c r="D29" t="s">
        <v>908</v>
      </c>
      <c r="E29">
        <v>0</v>
      </c>
      <c r="F29" t="s">
        <v>897</v>
      </c>
      <c r="G29">
        <v>4</v>
      </c>
      <c r="H29" t="s">
        <v>1556</v>
      </c>
      <c r="I29" t="s">
        <v>185</v>
      </c>
      <c r="J29" t="s">
        <v>16</v>
      </c>
      <c r="K29" t="s">
        <v>9</v>
      </c>
      <c r="L29" t="s">
        <v>1124</v>
      </c>
      <c r="M29">
        <v>601</v>
      </c>
      <c r="N29" t="s">
        <v>341</v>
      </c>
    </row>
    <row r="30" spans="1:14" x14ac:dyDescent="0.2">
      <c r="A30" s="229">
        <v>43690</v>
      </c>
      <c r="B30" t="s">
        <v>1123</v>
      </c>
      <c r="C30" t="s">
        <v>885</v>
      </c>
      <c r="D30" t="s">
        <v>908</v>
      </c>
      <c r="E30">
        <v>0</v>
      </c>
      <c r="F30" t="s">
        <v>897</v>
      </c>
      <c r="G30">
        <v>0</v>
      </c>
      <c r="H30" t="s">
        <v>1556</v>
      </c>
      <c r="I30" t="s">
        <v>185</v>
      </c>
      <c r="J30" t="s">
        <v>16</v>
      </c>
      <c r="K30" t="s">
        <v>9</v>
      </c>
      <c r="L30" t="s">
        <v>1124</v>
      </c>
      <c r="M30">
        <v>601</v>
      </c>
      <c r="N30" t="s">
        <v>341</v>
      </c>
    </row>
    <row r="31" spans="1:14" x14ac:dyDescent="0.2">
      <c r="A31" s="229">
        <v>43690</v>
      </c>
      <c r="B31" t="s">
        <v>1123</v>
      </c>
      <c r="C31" t="s">
        <v>885</v>
      </c>
      <c r="D31" t="s">
        <v>909</v>
      </c>
      <c r="E31">
        <v>7.5</v>
      </c>
      <c r="F31" t="s">
        <v>182</v>
      </c>
      <c r="G31">
        <v>0</v>
      </c>
      <c r="H31" t="s">
        <v>39</v>
      </c>
      <c r="I31" t="s">
        <v>185</v>
      </c>
      <c r="J31" t="s">
        <v>16</v>
      </c>
      <c r="K31" t="s">
        <v>9</v>
      </c>
      <c r="L31" t="s">
        <v>1124</v>
      </c>
      <c r="M31">
        <v>601</v>
      </c>
      <c r="N31" t="s">
        <v>341</v>
      </c>
    </row>
    <row r="32" spans="1:14" x14ac:dyDescent="0.2">
      <c r="A32" s="229">
        <v>43689</v>
      </c>
      <c r="B32" t="s">
        <v>1123</v>
      </c>
      <c r="C32" t="s">
        <v>885</v>
      </c>
      <c r="D32" t="s">
        <v>908</v>
      </c>
      <c r="E32">
        <v>0</v>
      </c>
      <c r="F32" t="s">
        <v>897</v>
      </c>
      <c r="G32">
        <v>4</v>
      </c>
      <c r="H32" t="s">
        <v>39</v>
      </c>
      <c r="I32" t="s">
        <v>185</v>
      </c>
      <c r="J32" t="s">
        <v>16</v>
      </c>
      <c r="K32" t="s">
        <v>9</v>
      </c>
      <c r="L32" t="s">
        <v>1124</v>
      </c>
      <c r="M32">
        <v>601</v>
      </c>
      <c r="N32" t="s">
        <v>341</v>
      </c>
    </row>
    <row r="33" spans="1:14" x14ac:dyDescent="0.2">
      <c r="A33" s="229">
        <v>43689</v>
      </c>
      <c r="B33" t="s">
        <v>1123</v>
      </c>
      <c r="C33" t="s">
        <v>885</v>
      </c>
      <c r="D33" t="s">
        <v>909</v>
      </c>
      <c r="E33">
        <v>7.5</v>
      </c>
      <c r="F33" t="s">
        <v>182</v>
      </c>
      <c r="G33">
        <v>0</v>
      </c>
      <c r="H33" t="s">
        <v>279</v>
      </c>
      <c r="I33" t="s">
        <v>185</v>
      </c>
      <c r="J33" t="s">
        <v>16</v>
      </c>
      <c r="K33" t="s">
        <v>9</v>
      </c>
      <c r="L33" t="s">
        <v>1124</v>
      </c>
      <c r="M33">
        <v>601</v>
      </c>
      <c r="N33" t="s">
        <v>341</v>
      </c>
    </row>
    <row r="34" spans="1:14" x14ac:dyDescent="0.2">
      <c r="A34" s="229">
        <v>43696</v>
      </c>
      <c r="B34" t="s">
        <v>1123</v>
      </c>
      <c r="C34" t="s">
        <v>885</v>
      </c>
      <c r="D34" t="s">
        <v>181</v>
      </c>
      <c r="E34">
        <v>8</v>
      </c>
      <c r="F34" t="s">
        <v>182</v>
      </c>
      <c r="G34">
        <v>0</v>
      </c>
      <c r="H34" t="s">
        <v>279</v>
      </c>
      <c r="I34" t="s">
        <v>185</v>
      </c>
      <c r="J34" t="s">
        <v>16</v>
      </c>
      <c r="K34" t="s">
        <v>9</v>
      </c>
      <c r="L34" t="s">
        <v>1124</v>
      </c>
      <c r="M34">
        <v>601</v>
      </c>
      <c r="N34" t="s">
        <v>341</v>
      </c>
    </row>
    <row r="35" spans="1:14" x14ac:dyDescent="0.2">
      <c r="A35" s="229">
        <v>43693</v>
      </c>
      <c r="B35" t="s">
        <v>1123</v>
      </c>
      <c r="C35" t="s">
        <v>885</v>
      </c>
      <c r="D35" t="s">
        <v>908</v>
      </c>
      <c r="E35">
        <v>7.5</v>
      </c>
      <c r="F35" t="s">
        <v>182</v>
      </c>
      <c r="G35">
        <v>0</v>
      </c>
      <c r="H35" t="s">
        <v>1559</v>
      </c>
      <c r="I35" t="s">
        <v>185</v>
      </c>
      <c r="J35" t="s">
        <v>16</v>
      </c>
      <c r="K35" t="s">
        <v>9</v>
      </c>
      <c r="L35" t="s">
        <v>1124</v>
      </c>
      <c r="M35">
        <v>601</v>
      </c>
      <c r="N35" t="s">
        <v>341</v>
      </c>
    </row>
    <row r="36" spans="1:14" x14ac:dyDescent="0.2">
      <c r="A36" s="229">
        <v>43692</v>
      </c>
      <c r="B36" t="s">
        <v>1123</v>
      </c>
      <c r="C36" t="s">
        <v>885</v>
      </c>
      <c r="D36" t="s">
        <v>909</v>
      </c>
      <c r="E36">
        <v>7.5</v>
      </c>
      <c r="F36" t="s">
        <v>182</v>
      </c>
      <c r="G36">
        <v>0</v>
      </c>
      <c r="H36" t="s">
        <v>39</v>
      </c>
      <c r="I36" t="s">
        <v>185</v>
      </c>
      <c r="J36" t="s">
        <v>16</v>
      </c>
      <c r="K36" t="s">
        <v>9</v>
      </c>
      <c r="L36" t="s">
        <v>1124</v>
      </c>
      <c r="M36">
        <v>601</v>
      </c>
      <c r="N36" t="s">
        <v>341</v>
      </c>
    </row>
    <row r="37" spans="1:14" x14ac:dyDescent="0.2">
      <c r="A37" s="229">
        <v>43699</v>
      </c>
      <c r="B37" t="s">
        <v>1123</v>
      </c>
      <c r="C37" t="s">
        <v>885</v>
      </c>
      <c r="D37" t="s">
        <v>181</v>
      </c>
      <c r="E37">
        <v>3</v>
      </c>
      <c r="F37" t="s">
        <v>182</v>
      </c>
      <c r="G37">
        <v>0</v>
      </c>
      <c r="H37" t="s">
        <v>1517</v>
      </c>
      <c r="I37" t="s">
        <v>185</v>
      </c>
      <c r="J37" t="s">
        <v>16</v>
      </c>
      <c r="K37" t="s">
        <v>9</v>
      </c>
      <c r="L37" t="s">
        <v>1124</v>
      </c>
      <c r="M37">
        <v>601</v>
      </c>
      <c r="N37" t="s">
        <v>341</v>
      </c>
    </row>
    <row r="38" spans="1:14" x14ac:dyDescent="0.2">
      <c r="A38" s="229">
        <v>43699</v>
      </c>
      <c r="B38" t="s">
        <v>1123</v>
      </c>
      <c r="C38" t="s">
        <v>885</v>
      </c>
      <c r="D38" t="s">
        <v>181</v>
      </c>
      <c r="E38">
        <v>1</v>
      </c>
      <c r="F38" t="s">
        <v>182</v>
      </c>
      <c r="G38">
        <v>0</v>
      </c>
      <c r="H38" t="s">
        <v>1563</v>
      </c>
      <c r="I38" t="s">
        <v>185</v>
      </c>
      <c r="J38" t="s">
        <v>16</v>
      </c>
      <c r="K38" t="s">
        <v>9</v>
      </c>
      <c r="L38" t="s">
        <v>1124</v>
      </c>
      <c r="M38">
        <v>601</v>
      </c>
      <c r="N38" t="s">
        <v>341</v>
      </c>
    </row>
    <row r="39" spans="1:14" x14ac:dyDescent="0.2">
      <c r="A39" s="229">
        <v>43699</v>
      </c>
      <c r="B39" t="s">
        <v>1123</v>
      </c>
      <c r="C39" t="s">
        <v>885</v>
      </c>
      <c r="D39" t="s">
        <v>181</v>
      </c>
      <c r="E39">
        <v>4</v>
      </c>
      <c r="F39" t="s">
        <v>182</v>
      </c>
      <c r="G39">
        <v>0</v>
      </c>
      <c r="H39" t="s">
        <v>1556</v>
      </c>
      <c r="I39" t="s">
        <v>185</v>
      </c>
      <c r="J39" t="s">
        <v>16</v>
      </c>
      <c r="K39" t="s">
        <v>9</v>
      </c>
      <c r="L39" t="s">
        <v>1124</v>
      </c>
      <c r="M39">
        <v>601</v>
      </c>
      <c r="N39" t="s">
        <v>341</v>
      </c>
    </row>
    <row r="40" spans="1:14" x14ac:dyDescent="0.2">
      <c r="A40" s="229">
        <v>43698</v>
      </c>
      <c r="B40" t="s">
        <v>1123</v>
      </c>
      <c r="C40" t="s">
        <v>885</v>
      </c>
      <c r="D40" t="s">
        <v>181</v>
      </c>
      <c r="E40">
        <v>9</v>
      </c>
      <c r="F40" t="s">
        <v>897</v>
      </c>
      <c r="G40">
        <v>1.5</v>
      </c>
      <c r="H40" t="s">
        <v>1437</v>
      </c>
      <c r="I40" t="s">
        <v>185</v>
      </c>
      <c r="J40" t="s">
        <v>16</v>
      </c>
      <c r="K40" t="s">
        <v>9</v>
      </c>
      <c r="L40" t="s">
        <v>1124</v>
      </c>
      <c r="M40">
        <v>601</v>
      </c>
      <c r="N40" t="s">
        <v>341</v>
      </c>
    </row>
    <row r="41" spans="1:14" x14ac:dyDescent="0.2">
      <c r="A41" s="229">
        <v>43697</v>
      </c>
      <c r="B41" t="s">
        <v>1123</v>
      </c>
      <c r="C41" t="s">
        <v>885</v>
      </c>
      <c r="D41" t="s">
        <v>181</v>
      </c>
      <c r="E41">
        <v>8</v>
      </c>
      <c r="F41" t="s">
        <v>897</v>
      </c>
      <c r="G41">
        <v>2.5</v>
      </c>
      <c r="H41" t="s">
        <v>1556</v>
      </c>
      <c r="I41" t="s">
        <v>185</v>
      </c>
      <c r="J41" t="s">
        <v>16</v>
      </c>
      <c r="K41" t="s">
        <v>9</v>
      </c>
      <c r="L41" t="s">
        <v>1124</v>
      </c>
      <c r="M41">
        <v>601</v>
      </c>
      <c r="N41" t="s">
        <v>341</v>
      </c>
    </row>
    <row r="42" spans="1:14" x14ac:dyDescent="0.2">
      <c r="A42" s="229">
        <v>43700</v>
      </c>
      <c r="B42" t="s">
        <v>1123</v>
      </c>
      <c r="C42" t="s">
        <v>885</v>
      </c>
      <c r="D42" t="s">
        <v>181</v>
      </c>
      <c r="E42">
        <v>8</v>
      </c>
      <c r="F42" t="s">
        <v>182</v>
      </c>
      <c r="G42">
        <v>0</v>
      </c>
      <c r="H42" t="s">
        <v>1505</v>
      </c>
      <c r="I42" t="s">
        <v>185</v>
      </c>
      <c r="J42" t="s">
        <v>16</v>
      </c>
      <c r="K42" t="s">
        <v>9</v>
      </c>
      <c r="L42" t="s">
        <v>1124</v>
      </c>
      <c r="M42">
        <v>601</v>
      </c>
      <c r="N42" t="s">
        <v>341</v>
      </c>
    </row>
    <row r="43" spans="1:14" x14ac:dyDescent="0.2">
      <c r="A43" s="229">
        <v>43705</v>
      </c>
      <c r="B43" t="s">
        <v>1123</v>
      </c>
      <c r="C43" t="s">
        <v>885</v>
      </c>
      <c r="D43" t="s">
        <v>908</v>
      </c>
      <c r="E43">
        <v>7.5</v>
      </c>
      <c r="F43" t="s">
        <v>182</v>
      </c>
      <c r="G43">
        <v>0</v>
      </c>
      <c r="H43" t="s">
        <v>1549</v>
      </c>
      <c r="I43" t="s">
        <v>185</v>
      </c>
      <c r="J43" t="s">
        <v>16</v>
      </c>
      <c r="K43" t="s">
        <v>9</v>
      </c>
      <c r="L43" t="s">
        <v>1124</v>
      </c>
      <c r="M43">
        <v>601</v>
      </c>
      <c r="N43" t="s">
        <v>341</v>
      </c>
    </row>
    <row r="44" spans="1:14" x14ac:dyDescent="0.2">
      <c r="A44" s="229">
        <v>43704</v>
      </c>
      <c r="B44" t="s">
        <v>1123</v>
      </c>
      <c r="C44" t="s">
        <v>885</v>
      </c>
      <c r="D44" t="s">
        <v>908</v>
      </c>
      <c r="E44">
        <v>7.5</v>
      </c>
      <c r="F44" t="s">
        <v>182</v>
      </c>
      <c r="G44">
        <v>0</v>
      </c>
      <c r="H44" t="s">
        <v>1549</v>
      </c>
      <c r="I44" t="s">
        <v>185</v>
      </c>
      <c r="J44" t="s">
        <v>16</v>
      </c>
      <c r="K44" t="s">
        <v>9</v>
      </c>
      <c r="L44" t="s">
        <v>1124</v>
      </c>
      <c r="M44">
        <v>601</v>
      </c>
      <c r="N44" t="s">
        <v>341</v>
      </c>
    </row>
    <row r="45" spans="1:14" x14ac:dyDescent="0.2">
      <c r="A45" s="229">
        <v>43703</v>
      </c>
      <c r="B45" t="s">
        <v>1123</v>
      </c>
      <c r="C45" t="s">
        <v>885</v>
      </c>
      <c r="D45" t="s">
        <v>908</v>
      </c>
      <c r="E45">
        <v>7.5</v>
      </c>
      <c r="F45" t="s">
        <v>182</v>
      </c>
      <c r="G45">
        <v>0</v>
      </c>
      <c r="H45" t="s">
        <v>1481</v>
      </c>
      <c r="I45" t="s">
        <v>185</v>
      </c>
      <c r="J45" t="s">
        <v>16</v>
      </c>
      <c r="K45" t="s">
        <v>9</v>
      </c>
      <c r="L45" t="s">
        <v>1124</v>
      </c>
      <c r="M45">
        <v>601</v>
      </c>
      <c r="N45" t="s">
        <v>341</v>
      </c>
    </row>
    <row r="46" spans="1:14" x14ac:dyDescent="0.2">
      <c r="A46" s="229">
        <v>43692</v>
      </c>
      <c r="B46" t="s">
        <v>1123</v>
      </c>
      <c r="C46" t="s">
        <v>885</v>
      </c>
      <c r="D46" t="s">
        <v>181</v>
      </c>
      <c r="E46">
        <v>0</v>
      </c>
      <c r="F46" t="s">
        <v>897</v>
      </c>
      <c r="G46">
        <v>4</v>
      </c>
      <c r="H46" t="s">
        <v>1549</v>
      </c>
      <c r="I46" t="s">
        <v>185</v>
      </c>
      <c r="J46" t="s">
        <v>16</v>
      </c>
      <c r="K46" t="s">
        <v>9</v>
      </c>
      <c r="L46" t="s">
        <v>1124</v>
      </c>
      <c r="M46">
        <v>601</v>
      </c>
      <c r="N46" t="s">
        <v>341</v>
      </c>
    </row>
    <row r="47" spans="1:14" x14ac:dyDescent="0.2">
      <c r="A47" s="229">
        <v>43693</v>
      </c>
      <c r="B47" t="s">
        <v>1008</v>
      </c>
      <c r="C47" t="s">
        <v>885</v>
      </c>
      <c r="D47" t="s">
        <v>181</v>
      </c>
      <c r="E47">
        <v>8</v>
      </c>
      <c r="F47" t="s">
        <v>182</v>
      </c>
      <c r="G47">
        <v>0</v>
      </c>
      <c r="H47" t="s">
        <v>1504</v>
      </c>
      <c r="I47" t="s">
        <v>185</v>
      </c>
      <c r="J47" t="s">
        <v>16</v>
      </c>
      <c r="K47" t="s">
        <v>9</v>
      </c>
      <c r="L47" t="s">
        <v>1009</v>
      </c>
      <c r="M47">
        <v>586</v>
      </c>
      <c r="N47" t="s">
        <v>341</v>
      </c>
    </row>
    <row r="48" spans="1:14" x14ac:dyDescent="0.2">
      <c r="A48" s="229">
        <v>43692</v>
      </c>
      <c r="B48" t="s">
        <v>1008</v>
      </c>
      <c r="C48" t="s">
        <v>885</v>
      </c>
      <c r="D48" t="s">
        <v>181</v>
      </c>
      <c r="E48">
        <v>6</v>
      </c>
      <c r="F48" t="s">
        <v>182</v>
      </c>
      <c r="G48">
        <v>0</v>
      </c>
      <c r="H48" t="s">
        <v>1504</v>
      </c>
      <c r="I48" t="s">
        <v>185</v>
      </c>
      <c r="J48" t="s">
        <v>16</v>
      </c>
      <c r="K48" t="s">
        <v>9</v>
      </c>
      <c r="L48" t="s">
        <v>1009</v>
      </c>
      <c r="M48">
        <v>586</v>
      </c>
      <c r="N48" t="s">
        <v>341</v>
      </c>
    </row>
    <row r="49" spans="1:14" x14ac:dyDescent="0.2">
      <c r="A49" s="229">
        <v>43692</v>
      </c>
      <c r="B49" t="s">
        <v>1008</v>
      </c>
      <c r="C49" t="s">
        <v>885</v>
      </c>
      <c r="D49" t="s">
        <v>181</v>
      </c>
      <c r="E49">
        <v>2</v>
      </c>
      <c r="F49" t="s">
        <v>182</v>
      </c>
      <c r="G49">
        <v>0</v>
      </c>
      <c r="H49" t="s">
        <v>1561</v>
      </c>
      <c r="I49" t="s">
        <v>185</v>
      </c>
      <c r="J49" t="s">
        <v>16</v>
      </c>
      <c r="K49" t="s">
        <v>9</v>
      </c>
      <c r="L49" t="s">
        <v>1009</v>
      </c>
      <c r="M49">
        <v>586</v>
      </c>
      <c r="N49" t="s">
        <v>341</v>
      </c>
    </row>
    <row r="50" spans="1:14" x14ac:dyDescent="0.2">
      <c r="A50" s="229">
        <v>43691</v>
      </c>
      <c r="B50" t="s">
        <v>1008</v>
      </c>
      <c r="C50" t="s">
        <v>885</v>
      </c>
      <c r="D50" t="s">
        <v>181</v>
      </c>
      <c r="E50">
        <v>8</v>
      </c>
      <c r="F50" t="s">
        <v>182</v>
      </c>
      <c r="G50">
        <v>0</v>
      </c>
      <c r="H50" t="s">
        <v>1559</v>
      </c>
      <c r="I50" t="s">
        <v>185</v>
      </c>
      <c r="J50" t="s">
        <v>16</v>
      </c>
      <c r="K50" t="s">
        <v>9</v>
      </c>
      <c r="L50" t="s">
        <v>1009</v>
      </c>
      <c r="M50">
        <v>586</v>
      </c>
      <c r="N50" t="s">
        <v>341</v>
      </c>
    </row>
    <row r="51" spans="1:14" x14ac:dyDescent="0.2">
      <c r="A51" s="229">
        <v>43690</v>
      </c>
      <c r="B51" t="s">
        <v>1008</v>
      </c>
      <c r="C51" t="s">
        <v>885</v>
      </c>
      <c r="D51" t="s">
        <v>181</v>
      </c>
      <c r="E51">
        <v>8</v>
      </c>
      <c r="F51" t="s">
        <v>182</v>
      </c>
      <c r="G51">
        <v>0</v>
      </c>
      <c r="H51" t="s">
        <v>1559</v>
      </c>
      <c r="I51" t="s">
        <v>185</v>
      </c>
      <c r="J51" t="s">
        <v>16</v>
      </c>
      <c r="K51" t="s">
        <v>9</v>
      </c>
      <c r="L51" t="s">
        <v>1009</v>
      </c>
      <c r="M51">
        <v>586</v>
      </c>
      <c r="N51" t="s">
        <v>341</v>
      </c>
    </row>
    <row r="52" spans="1:14" x14ac:dyDescent="0.2">
      <c r="A52" s="229">
        <v>43689</v>
      </c>
      <c r="B52" t="s">
        <v>1008</v>
      </c>
      <c r="C52" t="s">
        <v>885</v>
      </c>
      <c r="D52" t="s">
        <v>181</v>
      </c>
      <c r="E52">
        <v>1</v>
      </c>
      <c r="F52" t="s">
        <v>182</v>
      </c>
      <c r="G52">
        <v>0</v>
      </c>
      <c r="H52" t="s">
        <v>1555</v>
      </c>
      <c r="I52" t="s">
        <v>185</v>
      </c>
      <c r="J52" t="s">
        <v>16</v>
      </c>
      <c r="K52" t="s">
        <v>9</v>
      </c>
      <c r="L52" t="s">
        <v>1009</v>
      </c>
      <c r="M52">
        <v>586</v>
      </c>
      <c r="N52" t="s">
        <v>341</v>
      </c>
    </row>
    <row r="53" spans="1:14" x14ac:dyDescent="0.2">
      <c r="A53" s="229">
        <v>43686</v>
      </c>
      <c r="B53" t="s">
        <v>1008</v>
      </c>
      <c r="C53" t="s">
        <v>885</v>
      </c>
      <c r="D53" t="s">
        <v>181</v>
      </c>
      <c r="E53">
        <v>4</v>
      </c>
      <c r="F53" t="s">
        <v>182</v>
      </c>
      <c r="G53">
        <v>0</v>
      </c>
      <c r="H53" t="s">
        <v>1504</v>
      </c>
      <c r="I53" t="s">
        <v>185</v>
      </c>
      <c r="J53" t="s">
        <v>16</v>
      </c>
      <c r="K53" t="s">
        <v>9</v>
      </c>
      <c r="L53" t="s">
        <v>1009</v>
      </c>
      <c r="M53">
        <v>586</v>
      </c>
      <c r="N53" t="s">
        <v>341</v>
      </c>
    </row>
    <row r="54" spans="1:14" x14ac:dyDescent="0.2">
      <c r="A54" s="229">
        <v>43686</v>
      </c>
      <c r="B54" t="s">
        <v>1008</v>
      </c>
      <c r="C54" t="s">
        <v>885</v>
      </c>
      <c r="D54" t="s">
        <v>181</v>
      </c>
      <c r="E54">
        <v>4</v>
      </c>
      <c r="F54" t="s">
        <v>182</v>
      </c>
      <c r="G54">
        <v>0</v>
      </c>
      <c r="H54" t="s">
        <v>1555</v>
      </c>
      <c r="I54" t="s">
        <v>185</v>
      </c>
      <c r="J54" t="s">
        <v>16</v>
      </c>
      <c r="K54" t="s">
        <v>9</v>
      </c>
      <c r="L54" t="s">
        <v>1009</v>
      </c>
      <c r="M54">
        <v>586</v>
      </c>
      <c r="N54" t="s">
        <v>341</v>
      </c>
    </row>
    <row r="55" spans="1:14" x14ac:dyDescent="0.2">
      <c r="A55" s="229">
        <v>43685</v>
      </c>
      <c r="B55" t="s">
        <v>1008</v>
      </c>
      <c r="C55" t="s">
        <v>885</v>
      </c>
      <c r="D55" t="s">
        <v>181</v>
      </c>
      <c r="E55">
        <v>8</v>
      </c>
      <c r="F55" t="s">
        <v>182</v>
      </c>
      <c r="G55">
        <v>0</v>
      </c>
      <c r="H55" t="s">
        <v>1504</v>
      </c>
      <c r="I55" t="s">
        <v>185</v>
      </c>
      <c r="J55" t="s">
        <v>16</v>
      </c>
      <c r="K55" t="s">
        <v>9</v>
      </c>
      <c r="L55" t="s">
        <v>1009</v>
      </c>
      <c r="M55">
        <v>586</v>
      </c>
      <c r="N55" t="s">
        <v>341</v>
      </c>
    </row>
    <row r="56" spans="1:14" x14ac:dyDescent="0.2">
      <c r="A56" s="229">
        <v>43684</v>
      </c>
      <c r="B56" t="s">
        <v>1008</v>
      </c>
      <c r="C56" t="s">
        <v>885</v>
      </c>
      <c r="D56" t="s">
        <v>181</v>
      </c>
      <c r="E56">
        <v>8</v>
      </c>
      <c r="F56" t="s">
        <v>897</v>
      </c>
      <c r="G56">
        <v>2</v>
      </c>
      <c r="H56" t="s">
        <v>1504</v>
      </c>
      <c r="I56" t="s">
        <v>185</v>
      </c>
      <c r="J56" t="s">
        <v>16</v>
      </c>
      <c r="K56" t="s">
        <v>9</v>
      </c>
      <c r="L56" t="s">
        <v>1009</v>
      </c>
      <c r="M56">
        <v>586</v>
      </c>
      <c r="N56" t="s">
        <v>341</v>
      </c>
    </row>
    <row r="57" spans="1:14" x14ac:dyDescent="0.2">
      <c r="A57" s="229">
        <v>43683</v>
      </c>
      <c r="B57" t="s">
        <v>1008</v>
      </c>
      <c r="C57" t="s">
        <v>885</v>
      </c>
      <c r="D57" t="s">
        <v>181</v>
      </c>
      <c r="E57">
        <v>8</v>
      </c>
      <c r="F57" t="s">
        <v>182</v>
      </c>
      <c r="G57">
        <v>0</v>
      </c>
      <c r="H57" t="s">
        <v>1504</v>
      </c>
      <c r="I57" t="s">
        <v>185</v>
      </c>
      <c r="J57" t="s">
        <v>16</v>
      </c>
      <c r="K57" t="s">
        <v>9</v>
      </c>
      <c r="L57" t="s">
        <v>1009</v>
      </c>
      <c r="M57">
        <v>586</v>
      </c>
      <c r="N57" t="s">
        <v>341</v>
      </c>
    </row>
    <row r="58" spans="1:14" x14ac:dyDescent="0.2">
      <c r="A58" s="229">
        <v>43697</v>
      </c>
      <c r="B58" t="s">
        <v>1008</v>
      </c>
      <c r="C58" t="s">
        <v>885</v>
      </c>
      <c r="D58" t="s">
        <v>181</v>
      </c>
      <c r="E58">
        <v>8</v>
      </c>
      <c r="F58" t="s">
        <v>182</v>
      </c>
      <c r="G58">
        <v>0</v>
      </c>
      <c r="H58" t="s">
        <v>1504</v>
      </c>
      <c r="I58" t="s">
        <v>185</v>
      </c>
      <c r="J58" t="s">
        <v>16</v>
      </c>
      <c r="K58" t="s">
        <v>9</v>
      </c>
      <c r="L58" t="s">
        <v>1009</v>
      </c>
      <c r="M58">
        <v>586</v>
      </c>
      <c r="N58" t="s">
        <v>341</v>
      </c>
    </row>
    <row r="59" spans="1:14" x14ac:dyDescent="0.2">
      <c r="A59" s="229">
        <v>43696</v>
      </c>
      <c r="B59" t="s">
        <v>1008</v>
      </c>
      <c r="C59" t="s">
        <v>885</v>
      </c>
      <c r="D59" t="s">
        <v>181</v>
      </c>
      <c r="E59">
        <v>5.5</v>
      </c>
      <c r="F59" t="s">
        <v>182</v>
      </c>
      <c r="G59">
        <v>0</v>
      </c>
      <c r="H59" t="s">
        <v>1511</v>
      </c>
      <c r="I59" t="s">
        <v>185</v>
      </c>
      <c r="J59" t="s">
        <v>16</v>
      </c>
      <c r="K59" t="s">
        <v>9</v>
      </c>
      <c r="L59" t="s">
        <v>1009</v>
      </c>
      <c r="M59">
        <v>586</v>
      </c>
      <c r="N59" t="s">
        <v>341</v>
      </c>
    </row>
    <row r="60" spans="1:14" x14ac:dyDescent="0.2">
      <c r="A60" s="229">
        <v>43698</v>
      </c>
      <c r="B60" t="s">
        <v>1008</v>
      </c>
      <c r="C60" t="s">
        <v>885</v>
      </c>
      <c r="D60" t="s">
        <v>181</v>
      </c>
      <c r="E60">
        <v>4</v>
      </c>
      <c r="F60" t="s">
        <v>182</v>
      </c>
      <c r="G60">
        <v>0</v>
      </c>
      <c r="H60" t="s">
        <v>1504</v>
      </c>
      <c r="I60" t="s">
        <v>185</v>
      </c>
      <c r="J60" t="s">
        <v>16</v>
      </c>
      <c r="K60" t="s">
        <v>9</v>
      </c>
      <c r="L60" t="s">
        <v>1009</v>
      </c>
      <c r="M60">
        <v>586</v>
      </c>
      <c r="N60" t="s">
        <v>341</v>
      </c>
    </row>
    <row r="61" spans="1:14" x14ac:dyDescent="0.2">
      <c r="A61" s="229">
        <v>43698</v>
      </c>
      <c r="B61" t="s">
        <v>1008</v>
      </c>
      <c r="C61" t="s">
        <v>885</v>
      </c>
      <c r="D61" t="s">
        <v>181</v>
      </c>
      <c r="E61">
        <v>4</v>
      </c>
      <c r="F61" t="s">
        <v>182</v>
      </c>
      <c r="G61">
        <v>0</v>
      </c>
      <c r="H61" t="s">
        <v>1562</v>
      </c>
      <c r="I61" t="s">
        <v>185</v>
      </c>
      <c r="J61" t="s">
        <v>16</v>
      </c>
      <c r="K61" t="s">
        <v>9</v>
      </c>
      <c r="L61" t="s">
        <v>1009</v>
      </c>
      <c r="M61">
        <v>586</v>
      </c>
      <c r="N61" t="s">
        <v>341</v>
      </c>
    </row>
    <row r="62" spans="1:14" x14ac:dyDescent="0.2">
      <c r="A62" s="229">
        <v>43699</v>
      </c>
      <c r="B62" t="s">
        <v>1008</v>
      </c>
      <c r="C62" t="s">
        <v>885</v>
      </c>
      <c r="D62" t="s">
        <v>181</v>
      </c>
      <c r="E62">
        <v>8</v>
      </c>
      <c r="F62" t="s">
        <v>182</v>
      </c>
      <c r="G62">
        <v>0</v>
      </c>
      <c r="H62" t="s">
        <v>1504</v>
      </c>
      <c r="I62" t="s">
        <v>185</v>
      </c>
      <c r="J62" t="s">
        <v>16</v>
      </c>
      <c r="K62" t="s">
        <v>9</v>
      </c>
      <c r="L62" t="s">
        <v>1009</v>
      </c>
      <c r="M62">
        <v>586</v>
      </c>
      <c r="N62" t="s">
        <v>341</v>
      </c>
    </row>
    <row r="63" spans="1:14" x14ac:dyDescent="0.2">
      <c r="A63" s="229">
        <v>43704</v>
      </c>
      <c r="B63" t="s">
        <v>1008</v>
      </c>
      <c r="C63" t="s">
        <v>885</v>
      </c>
      <c r="D63" t="s">
        <v>181</v>
      </c>
      <c r="E63">
        <v>8</v>
      </c>
      <c r="F63" t="s">
        <v>182</v>
      </c>
      <c r="G63">
        <v>0</v>
      </c>
      <c r="H63" t="s">
        <v>1481</v>
      </c>
      <c r="I63" t="s">
        <v>185</v>
      </c>
      <c r="J63" t="s">
        <v>16</v>
      </c>
      <c r="K63" t="s">
        <v>9</v>
      </c>
      <c r="L63" t="s">
        <v>1009</v>
      </c>
      <c r="M63">
        <v>586</v>
      </c>
      <c r="N63" t="s">
        <v>341</v>
      </c>
    </row>
    <row r="64" spans="1:14" x14ac:dyDescent="0.2">
      <c r="A64" s="229">
        <v>43703</v>
      </c>
      <c r="B64" t="s">
        <v>1008</v>
      </c>
      <c r="C64" t="s">
        <v>885</v>
      </c>
      <c r="D64" t="s">
        <v>181</v>
      </c>
      <c r="E64">
        <v>3</v>
      </c>
      <c r="F64" t="s">
        <v>182</v>
      </c>
      <c r="G64">
        <v>0</v>
      </c>
      <c r="H64" t="s">
        <v>1504</v>
      </c>
      <c r="I64" t="s">
        <v>185</v>
      </c>
      <c r="J64" t="s">
        <v>16</v>
      </c>
      <c r="K64" t="s">
        <v>9</v>
      </c>
      <c r="L64" t="s">
        <v>1009</v>
      </c>
      <c r="M64">
        <v>586</v>
      </c>
      <c r="N64" t="s">
        <v>341</v>
      </c>
    </row>
    <row r="65" spans="1:14" x14ac:dyDescent="0.2">
      <c r="A65" s="229">
        <v>43703</v>
      </c>
      <c r="B65" t="s">
        <v>1008</v>
      </c>
      <c r="C65" t="s">
        <v>885</v>
      </c>
      <c r="D65" t="s">
        <v>181</v>
      </c>
      <c r="E65">
        <v>2</v>
      </c>
      <c r="F65" t="s">
        <v>182</v>
      </c>
      <c r="G65">
        <v>0</v>
      </c>
      <c r="H65" t="s">
        <v>1561</v>
      </c>
      <c r="I65" t="s">
        <v>185</v>
      </c>
      <c r="J65" t="s">
        <v>16</v>
      </c>
      <c r="K65" t="s">
        <v>9</v>
      </c>
      <c r="L65" t="s">
        <v>1009</v>
      </c>
      <c r="M65">
        <v>586</v>
      </c>
      <c r="N65" t="s">
        <v>341</v>
      </c>
    </row>
    <row r="66" spans="1:14" x14ac:dyDescent="0.2">
      <c r="A66" s="229">
        <v>43703</v>
      </c>
      <c r="B66" t="s">
        <v>1008</v>
      </c>
      <c r="C66" t="s">
        <v>885</v>
      </c>
      <c r="D66" t="s">
        <v>181</v>
      </c>
      <c r="E66">
        <v>3</v>
      </c>
      <c r="F66" t="s">
        <v>182</v>
      </c>
      <c r="G66">
        <v>0</v>
      </c>
      <c r="H66" t="s">
        <v>1481</v>
      </c>
      <c r="I66" t="s">
        <v>185</v>
      </c>
      <c r="J66" t="s">
        <v>16</v>
      </c>
      <c r="K66" t="s">
        <v>9</v>
      </c>
      <c r="L66" t="s">
        <v>1009</v>
      </c>
      <c r="M66">
        <v>586</v>
      </c>
      <c r="N66" t="s">
        <v>341</v>
      </c>
    </row>
    <row r="67" spans="1:14" x14ac:dyDescent="0.2">
      <c r="A67" s="229">
        <v>43707</v>
      </c>
      <c r="B67" t="s">
        <v>1008</v>
      </c>
      <c r="C67" t="s">
        <v>885</v>
      </c>
      <c r="D67" t="s">
        <v>181</v>
      </c>
      <c r="E67">
        <v>8</v>
      </c>
      <c r="F67" t="s">
        <v>182</v>
      </c>
      <c r="G67">
        <v>0</v>
      </c>
      <c r="H67" t="s">
        <v>1549</v>
      </c>
      <c r="I67" t="s">
        <v>185</v>
      </c>
      <c r="J67" t="s">
        <v>16</v>
      </c>
      <c r="K67" t="s">
        <v>9</v>
      </c>
      <c r="L67" t="s">
        <v>1009</v>
      </c>
      <c r="M67">
        <v>586</v>
      </c>
      <c r="N67" t="s">
        <v>341</v>
      </c>
    </row>
    <row r="68" spans="1:14" x14ac:dyDescent="0.2">
      <c r="A68" s="229">
        <v>43705</v>
      </c>
      <c r="B68" t="s">
        <v>1008</v>
      </c>
      <c r="C68" t="s">
        <v>885</v>
      </c>
      <c r="D68" t="s">
        <v>181</v>
      </c>
      <c r="E68">
        <v>4</v>
      </c>
      <c r="F68" t="s">
        <v>182</v>
      </c>
      <c r="G68">
        <v>0</v>
      </c>
      <c r="H68" t="s">
        <v>1504</v>
      </c>
      <c r="I68" t="s">
        <v>185</v>
      </c>
      <c r="J68" t="s">
        <v>16</v>
      </c>
      <c r="K68" t="s">
        <v>9</v>
      </c>
      <c r="L68" t="s">
        <v>1009</v>
      </c>
      <c r="M68">
        <v>586</v>
      </c>
      <c r="N68" t="s">
        <v>341</v>
      </c>
    </row>
    <row r="69" spans="1:14" x14ac:dyDescent="0.2">
      <c r="A69" s="229">
        <v>43705</v>
      </c>
      <c r="B69" t="s">
        <v>1008</v>
      </c>
      <c r="C69" t="s">
        <v>885</v>
      </c>
      <c r="D69" t="s">
        <v>181</v>
      </c>
      <c r="E69">
        <v>4</v>
      </c>
      <c r="F69" t="s">
        <v>182</v>
      </c>
      <c r="G69">
        <v>0</v>
      </c>
      <c r="H69" t="s">
        <v>1481</v>
      </c>
      <c r="I69" t="s">
        <v>185</v>
      </c>
      <c r="J69" t="s">
        <v>16</v>
      </c>
      <c r="K69" t="s">
        <v>9</v>
      </c>
      <c r="L69" t="s">
        <v>1009</v>
      </c>
      <c r="M69">
        <v>586</v>
      </c>
      <c r="N69" t="s">
        <v>341</v>
      </c>
    </row>
    <row r="70" spans="1:14" x14ac:dyDescent="0.2">
      <c r="A70" s="229">
        <v>43696</v>
      </c>
      <c r="B70" t="s">
        <v>1008</v>
      </c>
      <c r="C70" t="s">
        <v>885</v>
      </c>
      <c r="D70" t="s">
        <v>181</v>
      </c>
      <c r="E70">
        <v>1</v>
      </c>
      <c r="F70" t="s">
        <v>182</v>
      </c>
      <c r="G70">
        <v>0</v>
      </c>
      <c r="H70" t="s">
        <v>1519</v>
      </c>
      <c r="I70" t="s">
        <v>185</v>
      </c>
      <c r="J70" t="s">
        <v>16</v>
      </c>
      <c r="K70" t="s">
        <v>9</v>
      </c>
      <c r="L70" t="s">
        <v>1009</v>
      </c>
      <c r="M70">
        <v>586</v>
      </c>
      <c r="N70" t="s">
        <v>341</v>
      </c>
    </row>
    <row r="71" spans="1:14" x14ac:dyDescent="0.2">
      <c r="A71" s="229">
        <v>43696</v>
      </c>
      <c r="B71" t="s">
        <v>1008</v>
      </c>
      <c r="C71" t="s">
        <v>885</v>
      </c>
      <c r="D71" t="s">
        <v>181</v>
      </c>
      <c r="E71">
        <v>1.5</v>
      </c>
      <c r="F71" t="s">
        <v>182</v>
      </c>
      <c r="G71">
        <v>0</v>
      </c>
      <c r="H71" t="s">
        <v>1552</v>
      </c>
      <c r="I71" t="s">
        <v>185</v>
      </c>
      <c r="J71" t="s">
        <v>16</v>
      </c>
      <c r="K71" t="s">
        <v>9</v>
      </c>
      <c r="L71" t="s">
        <v>1009</v>
      </c>
      <c r="M71">
        <v>586</v>
      </c>
      <c r="N71" t="s">
        <v>341</v>
      </c>
    </row>
    <row r="72" spans="1:14" x14ac:dyDescent="0.2">
      <c r="A72" s="229">
        <v>43689</v>
      </c>
      <c r="B72" t="s">
        <v>1008</v>
      </c>
      <c r="C72" t="s">
        <v>885</v>
      </c>
      <c r="D72" t="s">
        <v>181</v>
      </c>
      <c r="E72">
        <v>7</v>
      </c>
      <c r="F72" t="s">
        <v>182</v>
      </c>
      <c r="G72">
        <v>0</v>
      </c>
      <c r="H72" t="s">
        <v>1504</v>
      </c>
      <c r="I72" t="s">
        <v>185</v>
      </c>
      <c r="J72" t="s">
        <v>16</v>
      </c>
      <c r="K72" t="s">
        <v>9</v>
      </c>
      <c r="L72" t="s">
        <v>1009</v>
      </c>
      <c r="M72">
        <v>586</v>
      </c>
      <c r="N72" t="s">
        <v>341</v>
      </c>
    </row>
    <row r="73" spans="1:14" x14ac:dyDescent="0.2">
      <c r="A73" s="229">
        <v>43686</v>
      </c>
      <c r="B73" t="s">
        <v>985</v>
      </c>
      <c r="C73" t="s">
        <v>885</v>
      </c>
      <c r="D73" t="s">
        <v>181</v>
      </c>
      <c r="E73">
        <v>7.75</v>
      </c>
      <c r="F73" t="s">
        <v>182</v>
      </c>
      <c r="G73">
        <v>0</v>
      </c>
      <c r="H73" t="s">
        <v>1517</v>
      </c>
      <c r="I73" t="s">
        <v>906</v>
      </c>
      <c r="J73" t="s">
        <v>18</v>
      </c>
      <c r="K73" t="s">
        <v>9</v>
      </c>
      <c r="L73" t="s">
        <v>986</v>
      </c>
      <c r="M73">
        <v>491</v>
      </c>
      <c r="N73" t="s">
        <v>341</v>
      </c>
    </row>
    <row r="74" spans="1:14" x14ac:dyDescent="0.2">
      <c r="A74" s="229">
        <v>43685</v>
      </c>
      <c r="B74" t="s">
        <v>985</v>
      </c>
      <c r="C74" t="s">
        <v>885</v>
      </c>
      <c r="D74" t="s">
        <v>181</v>
      </c>
      <c r="E74">
        <v>7.75</v>
      </c>
      <c r="F74" t="s">
        <v>182</v>
      </c>
      <c r="G74">
        <v>0</v>
      </c>
      <c r="H74" t="s">
        <v>279</v>
      </c>
      <c r="I74" t="s">
        <v>906</v>
      </c>
      <c r="J74" t="s">
        <v>18</v>
      </c>
      <c r="K74" t="s">
        <v>9</v>
      </c>
      <c r="L74" t="s">
        <v>986</v>
      </c>
      <c r="M74">
        <v>491</v>
      </c>
      <c r="N74" t="s">
        <v>341</v>
      </c>
    </row>
    <row r="75" spans="1:14" x14ac:dyDescent="0.2">
      <c r="A75" s="229">
        <v>43684</v>
      </c>
      <c r="B75" t="s">
        <v>985</v>
      </c>
      <c r="C75" t="s">
        <v>885</v>
      </c>
      <c r="D75" t="s">
        <v>181</v>
      </c>
      <c r="E75">
        <v>7.75</v>
      </c>
      <c r="F75" t="s">
        <v>182</v>
      </c>
      <c r="G75">
        <v>0</v>
      </c>
      <c r="H75" t="s">
        <v>279</v>
      </c>
      <c r="I75" t="s">
        <v>906</v>
      </c>
      <c r="J75" t="s">
        <v>18</v>
      </c>
      <c r="K75" t="s">
        <v>9</v>
      </c>
      <c r="L75" t="s">
        <v>986</v>
      </c>
      <c r="M75">
        <v>491</v>
      </c>
      <c r="N75" t="s">
        <v>341</v>
      </c>
    </row>
    <row r="76" spans="1:14" x14ac:dyDescent="0.2">
      <c r="A76" s="229">
        <v>43683</v>
      </c>
      <c r="B76" t="s">
        <v>985</v>
      </c>
      <c r="C76" t="s">
        <v>885</v>
      </c>
      <c r="D76" t="s">
        <v>181</v>
      </c>
      <c r="E76">
        <v>7.75</v>
      </c>
      <c r="F76" t="s">
        <v>182</v>
      </c>
      <c r="G76">
        <v>0</v>
      </c>
      <c r="H76" t="s">
        <v>279</v>
      </c>
      <c r="I76" t="s">
        <v>906</v>
      </c>
      <c r="J76" t="s">
        <v>18</v>
      </c>
      <c r="K76" t="s">
        <v>9</v>
      </c>
      <c r="L76" t="s">
        <v>986</v>
      </c>
      <c r="M76">
        <v>491</v>
      </c>
      <c r="N76" t="s">
        <v>341</v>
      </c>
    </row>
    <row r="77" spans="1:14" x14ac:dyDescent="0.2">
      <c r="A77" s="229">
        <v>43682</v>
      </c>
      <c r="B77" t="s">
        <v>985</v>
      </c>
      <c r="C77" t="s">
        <v>885</v>
      </c>
      <c r="D77" t="s">
        <v>181</v>
      </c>
      <c r="E77">
        <v>7.75</v>
      </c>
      <c r="F77" t="s">
        <v>182</v>
      </c>
      <c r="G77">
        <v>0</v>
      </c>
      <c r="H77" t="s">
        <v>279</v>
      </c>
      <c r="I77" t="s">
        <v>906</v>
      </c>
      <c r="J77" t="s">
        <v>18</v>
      </c>
      <c r="K77" t="s">
        <v>9</v>
      </c>
      <c r="L77" t="s">
        <v>986</v>
      </c>
      <c r="M77">
        <v>491</v>
      </c>
      <c r="N77" t="s">
        <v>341</v>
      </c>
    </row>
    <row r="78" spans="1:14" x14ac:dyDescent="0.2">
      <c r="A78" s="229">
        <v>43691</v>
      </c>
      <c r="B78" t="s">
        <v>985</v>
      </c>
      <c r="C78" t="s">
        <v>885</v>
      </c>
      <c r="D78" t="s">
        <v>181</v>
      </c>
      <c r="E78">
        <v>7.75</v>
      </c>
      <c r="F78" t="s">
        <v>182</v>
      </c>
      <c r="G78">
        <v>0</v>
      </c>
      <c r="H78" t="s">
        <v>1556</v>
      </c>
      <c r="I78" t="s">
        <v>906</v>
      </c>
      <c r="J78" t="s">
        <v>18</v>
      </c>
      <c r="K78" t="s">
        <v>9</v>
      </c>
      <c r="L78" t="s">
        <v>986</v>
      </c>
      <c r="M78">
        <v>491</v>
      </c>
      <c r="N78" t="s">
        <v>341</v>
      </c>
    </row>
    <row r="79" spans="1:14" x14ac:dyDescent="0.2">
      <c r="A79" s="229">
        <v>43689</v>
      </c>
      <c r="B79" t="s">
        <v>985</v>
      </c>
      <c r="C79" t="s">
        <v>885</v>
      </c>
      <c r="D79" t="s">
        <v>181</v>
      </c>
      <c r="E79">
        <v>7.75</v>
      </c>
      <c r="F79" t="s">
        <v>182</v>
      </c>
      <c r="G79">
        <v>0</v>
      </c>
      <c r="H79" t="s">
        <v>1517</v>
      </c>
      <c r="I79" t="s">
        <v>906</v>
      </c>
      <c r="J79" t="s">
        <v>18</v>
      </c>
      <c r="K79" t="s">
        <v>9</v>
      </c>
      <c r="L79" t="s">
        <v>986</v>
      </c>
      <c r="M79">
        <v>491</v>
      </c>
      <c r="N79" t="s">
        <v>341</v>
      </c>
    </row>
    <row r="80" spans="1:14" x14ac:dyDescent="0.2">
      <c r="A80" s="229">
        <v>43693</v>
      </c>
      <c r="B80" t="s">
        <v>985</v>
      </c>
      <c r="C80" t="s">
        <v>885</v>
      </c>
      <c r="D80" t="s">
        <v>181</v>
      </c>
      <c r="E80">
        <v>7.75</v>
      </c>
      <c r="F80" t="s">
        <v>182</v>
      </c>
      <c r="G80">
        <v>0</v>
      </c>
      <c r="H80" t="s">
        <v>1391</v>
      </c>
      <c r="I80" t="s">
        <v>906</v>
      </c>
      <c r="J80" t="s">
        <v>18</v>
      </c>
      <c r="K80" t="s">
        <v>9</v>
      </c>
      <c r="L80" t="s">
        <v>986</v>
      </c>
      <c r="M80">
        <v>491</v>
      </c>
      <c r="N80" t="s">
        <v>341</v>
      </c>
    </row>
    <row r="81" spans="1:14" x14ac:dyDescent="0.2">
      <c r="A81" s="229">
        <v>43692</v>
      </c>
      <c r="B81" t="s">
        <v>985</v>
      </c>
      <c r="C81" t="s">
        <v>885</v>
      </c>
      <c r="D81" t="s">
        <v>181</v>
      </c>
      <c r="E81">
        <v>7.75</v>
      </c>
      <c r="F81" t="s">
        <v>182</v>
      </c>
      <c r="G81">
        <v>0</v>
      </c>
      <c r="H81" t="s">
        <v>1391</v>
      </c>
      <c r="I81" t="s">
        <v>906</v>
      </c>
      <c r="J81" t="s">
        <v>18</v>
      </c>
      <c r="K81" t="s">
        <v>9</v>
      </c>
      <c r="L81" t="s">
        <v>986</v>
      </c>
      <c r="M81">
        <v>491</v>
      </c>
      <c r="N81" t="s">
        <v>341</v>
      </c>
    </row>
    <row r="82" spans="1:14" x14ac:dyDescent="0.2">
      <c r="A82" s="229">
        <v>43686</v>
      </c>
      <c r="B82" t="s">
        <v>983</v>
      </c>
      <c r="C82" t="s">
        <v>885</v>
      </c>
      <c r="D82" t="s">
        <v>181</v>
      </c>
      <c r="E82">
        <v>8</v>
      </c>
      <c r="F82" t="s">
        <v>182</v>
      </c>
      <c r="G82">
        <v>0</v>
      </c>
      <c r="H82" t="s">
        <v>1448</v>
      </c>
      <c r="I82" t="s">
        <v>184</v>
      </c>
      <c r="J82" t="s">
        <v>13</v>
      </c>
      <c r="K82" t="s">
        <v>9</v>
      </c>
      <c r="L82" t="s">
        <v>984</v>
      </c>
      <c r="M82">
        <v>488</v>
      </c>
      <c r="N82" t="s">
        <v>341</v>
      </c>
    </row>
    <row r="83" spans="1:14" x14ac:dyDescent="0.2">
      <c r="A83" s="229">
        <v>43685</v>
      </c>
      <c r="B83" t="s">
        <v>983</v>
      </c>
      <c r="C83" t="s">
        <v>885</v>
      </c>
      <c r="D83" t="s">
        <v>181</v>
      </c>
      <c r="E83">
        <v>8</v>
      </c>
      <c r="F83" t="s">
        <v>182</v>
      </c>
      <c r="G83">
        <v>0</v>
      </c>
      <c r="H83" t="s">
        <v>1448</v>
      </c>
      <c r="I83" t="s">
        <v>184</v>
      </c>
      <c r="J83" t="s">
        <v>13</v>
      </c>
      <c r="K83" t="s">
        <v>9</v>
      </c>
      <c r="L83" t="s">
        <v>984</v>
      </c>
      <c r="M83">
        <v>488</v>
      </c>
      <c r="N83" t="s">
        <v>341</v>
      </c>
    </row>
    <row r="84" spans="1:14" x14ac:dyDescent="0.2">
      <c r="A84" s="229">
        <v>43684</v>
      </c>
      <c r="B84" t="s">
        <v>983</v>
      </c>
      <c r="C84" t="s">
        <v>885</v>
      </c>
      <c r="D84" t="s">
        <v>181</v>
      </c>
      <c r="E84">
        <v>8</v>
      </c>
      <c r="F84" t="s">
        <v>897</v>
      </c>
      <c r="G84">
        <v>2</v>
      </c>
      <c r="H84" t="s">
        <v>1448</v>
      </c>
      <c r="I84" t="s">
        <v>184</v>
      </c>
      <c r="J84" t="s">
        <v>13</v>
      </c>
      <c r="K84" t="s">
        <v>9</v>
      </c>
      <c r="L84" t="s">
        <v>984</v>
      </c>
      <c r="M84">
        <v>488</v>
      </c>
      <c r="N84" t="s">
        <v>341</v>
      </c>
    </row>
    <row r="85" spans="1:14" x14ac:dyDescent="0.2">
      <c r="A85" s="229">
        <v>43683</v>
      </c>
      <c r="B85" t="s">
        <v>983</v>
      </c>
      <c r="C85" t="s">
        <v>885</v>
      </c>
      <c r="D85" t="s">
        <v>181</v>
      </c>
      <c r="E85">
        <v>8</v>
      </c>
      <c r="F85" t="s">
        <v>897</v>
      </c>
      <c r="G85">
        <v>2</v>
      </c>
      <c r="H85" t="s">
        <v>1448</v>
      </c>
      <c r="I85" t="s">
        <v>184</v>
      </c>
      <c r="J85" t="s">
        <v>13</v>
      </c>
      <c r="K85" t="s">
        <v>9</v>
      </c>
      <c r="L85" t="s">
        <v>984</v>
      </c>
      <c r="M85">
        <v>488</v>
      </c>
      <c r="N85" t="s">
        <v>341</v>
      </c>
    </row>
    <row r="86" spans="1:14" x14ac:dyDescent="0.2">
      <c r="A86" s="229">
        <v>43682</v>
      </c>
      <c r="B86" t="s">
        <v>983</v>
      </c>
      <c r="C86" t="s">
        <v>885</v>
      </c>
      <c r="D86" t="s">
        <v>181</v>
      </c>
      <c r="E86">
        <v>8</v>
      </c>
      <c r="F86" t="s">
        <v>897</v>
      </c>
      <c r="G86">
        <v>2</v>
      </c>
      <c r="H86" t="s">
        <v>1448</v>
      </c>
      <c r="I86" t="s">
        <v>184</v>
      </c>
      <c r="J86" t="s">
        <v>13</v>
      </c>
      <c r="K86" t="s">
        <v>9</v>
      </c>
      <c r="L86" t="s">
        <v>984</v>
      </c>
      <c r="M86">
        <v>488</v>
      </c>
      <c r="N86" t="s">
        <v>341</v>
      </c>
    </row>
    <row r="87" spans="1:14" x14ac:dyDescent="0.2">
      <c r="A87" s="229">
        <v>43691</v>
      </c>
      <c r="B87" t="s">
        <v>983</v>
      </c>
      <c r="C87" t="s">
        <v>885</v>
      </c>
      <c r="D87" t="s">
        <v>181</v>
      </c>
      <c r="E87">
        <v>5</v>
      </c>
      <c r="F87" t="s">
        <v>897</v>
      </c>
      <c r="G87">
        <v>2</v>
      </c>
      <c r="H87" t="s">
        <v>1448</v>
      </c>
      <c r="I87" t="s">
        <v>184</v>
      </c>
      <c r="J87" t="s">
        <v>13</v>
      </c>
      <c r="K87" t="s">
        <v>9</v>
      </c>
      <c r="L87" t="s">
        <v>984</v>
      </c>
      <c r="M87">
        <v>488</v>
      </c>
      <c r="N87" t="s">
        <v>341</v>
      </c>
    </row>
    <row r="88" spans="1:14" x14ac:dyDescent="0.2">
      <c r="A88" s="229">
        <v>43691</v>
      </c>
      <c r="B88" t="s">
        <v>983</v>
      </c>
      <c r="C88" t="s">
        <v>885</v>
      </c>
      <c r="D88" t="s">
        <v>181</v>
      </c>
      <c r="E88">
        <v>3</v>
      </c>
      <c r="F88" t="s">
        <v>182</v>
      </c>
      <c r="G88">
        <v>0</v>
      </c>
      <c r="H88" t="s">
        <v>39</v>
      </c>
      <c r="I88" t="s">
        <v>184</v>
      </c>
      <c r="J88" t="s">
        <v>13</v>
      </c>
      <c r="K88" t="s">
        <v>9</v>
      </c>
      <c r="L88" t="s">
        <v>984</v>
      </c>
      <c r="M88">
        <v>488</v>
      </c>
      <c r="N88" t="s">
        <v>341</v>
      </c>
    </row>
    <row r="89" spans="1:14" x14ac:dyDescent="0.2">
      <c r="A89" s="229">
        <v>43690</v>
      </c>
      <c r="B89" t="s">
        <v>983</v>
      </c>
      <c r="C89" t="s">
        <v>885</v>
      </c>
      <c r="D89" t="s">
        <v>181</v>
      </c>
      <c r="E89">
        <v>8</v>
      </c>
      <c r="F89" t="s">
        <v>897</v>
      </c>
      <c r="G89">
        <v>2</v>
      </c>
      <c r="H89" t="s">
        <v>1448</v>
      </c>
      <c r="I89" t="s">
        <v>184</v>
      </c>
      <c r="J89" t="s">
        <v>13</v>
      </c>
      <c r="K89" t="s">
        <v>9</v>
      </c>
      <c r="L89" t="s">
        <v>984</v>
      </c>
      <c r="M89">
        <v>488</v>
      </c>
      <c r="N89" t="s">
        <v>341</v>
      </c>
    </row>
    <row r="90" spans="1:14" x14ac:dyDescent="0.2">
      <c r="A90" s="229">
        <v>43689</v>
      </c>
      <c r="B90" t="s">
        <v>983</v>
      </c>
      <c r="C90" t="s">
        <v>885</v>
      </c>
      <c r="D90" t="s">
        <v>181</v>
      </c>
      <c r="E90">
        <v>8</v>
      </c>
      <c r="F90" t="s">
        <v>897</v>
      </c>
      <c r="G90">
        <v>2</v>
      </c>
      <c r="H90" t="s">
        <v>1448</v>
      </c>
      <c r="I90" t="s">
        <v>184</v>
      </c>
      <c r="J90" t="s">
        <v>13</v>
      </c>
      <c r="K90" t="s">
        <v>9</v>
      </c>
      <c r="L90" t="s">
        <v>984</v>
      </c>
      <c r="M90">
        <v>488</v>
      </c>
      <c r="N90" t="s">
        <v>341</v>
      </c>
    </row>
    <row r="91" spans="1:14" x14ac:dyDescent="0.2">
      <c r="A91" s="229">
        <v>43697</v>
      </c>
      <c r="B91" t="s">
        <v>983</v>
      </c>
      <c r="C91" t="s">
        <v>885</v>
      </c>
      <c r="D91" t="s">
        <v>181</v>
      </c>
      <c r="E91">
        <v>5</v>
      </c>
      <c r="F91" t="s">
        <v>897</v>
      </c>
      <c r="G91">
        <v>2</v>
      </c>
      <c r="H91" t="s">
        <v>1448</v>
      </c>
      <c r="I91" t="s">
        <v>184</v>
      </c>
      <c r="J91" t="s">
        <v>13</v>
      </c>
      <c r="K91" t="s">
        <v>9</v>
      </c>
      <c r="L91" t="s">
        <v>984</v>
      </c>
      <c r="M91">
        <v>488</v>
      </c>
      <c r="N91" t="s">
        <v>341</v>
      </c>
    </row>
    <row r="92" spans="1:14" x14ac:dyDescent="0.2">
      <c r="A92" s="229">
        <v>43697</v>
      </c>
      <c r="B92" t="s">
        <v>983</v>
      </c>
      <c r="C92" t="s">
        <v>885</v>
      </c>
      <c r="D92" t="s">
        <v>181</v>
      </c>
      <c r="E92">
        <v>3</v>
      </c>
      <c r="F92" t="s">
        <v>182</v>
      </c>
      <c r="G92">
        <v>0</v>
      </c>
      <c r="H92" t="s">
        <v>39</v>
      </c>
      <c r="I92" t="s">
        <v>184</v>
      </c>
      <c r="J92" t="s">
        <v>13</v>
      </c>
      <c r="K92" t="s">
        <v>9</v>
      </c>
      <c r="L92" t="s">
        <v>984</v>
      </c>
      <c r="M92">
        <v>488</v>
      </c>
      <c r="N92" t="s">
        <v>341</v>
      </c>
    </row>
    <row r="93" spans="1:14" x14ac:dyDescent="0.2">
      <c r="A93" s="229">
        <v>43696</v>
      </c>
      <c r="B93" t="s">
        <v>983</v>
      </c>
      <c r="C93" t="s">
        <v>885</v>
      </c>
      <c r="D93" t="s">
        <v>181</v>
      </c>
      <c r="E93">
        <v>8</v>
      </c>
      <c r="F93" t="s">
        <v>897</v>
      </c>
      <c r="G93">
        <v>2</v>
      </c>
      <c r="H93" t="s">
        <v>39</v>
      </c>
      <c r="I93" t="s">
        <v>184</v>
      </c>
      <c r="J93" t="s">
        <v>13</v>
      </c>
      <c r="K93" t="s">
        <v>9</v>
      </c>
      <c r="L93" t="s">
        <v>984</v>
      </c>
      <c r="M93">
        <v>488</v>
      </c>
      <c r="N93" t="s">
        <v>341</v>
      </c>
    </row>
    <row r="94" spans="1:14" x14ac:dyDescent="0.2">
      <c r="A94" s="229">
        <v>43694</v>
      </c>
      <c r="B94" t="s">
        <v>983</v>
      </c>
      <c r="C94" t="s">
        <v>885</v>
      </c>
      <c r="D94" t="s">
        <v>181</v>
      </c>
      <c r="E94">
        <v>0</v>
      </c>
      <c r="F94" t="s">
        <v>897</v>
      </c>
      <c r="G94">
        <v>6</v>
      </c>
      <c r="H94" t="s">
        <v>39</v>
      </c>
      <c r="I94" t="s">
        <v>184</v>
      </c>
      <c r="J94" t="s">
        <v>13</v>
      </c>
      <c r="K94" t="s">
        <v>9</v>
      </c>
      <c r="L94" t="s">
        <v>984</v>
      </c>
      <c r="M94">
        <v>488</v>
      </c>
      <c r="N94" t="s">
        <v>341</v>
      </c>
    </row>
    <row r="95" spans="1:14" x14ac:dyDescent="0.2">
      <c r="A95" s="229">
        <v>43693</v>
      </c>
      <c r="B95" t="s">
        <v>983</v>
      </c>
      <c r="C95" t="s">
        <v>885</v>
      </c>
      <c r="D95" t="s">
        <v>181</v>
      </c>
      <c r="E95">
        <v>8</v>
      </c>
      <c r="F95" t="s">
        <v>182</v>
      </c>
      <c r="G95">
        <v>0</v>
      </c>
      <c r="H95" t="s">
        <v>39</v>
      </c>
      <c r="I95" t="s">
        <v>184</v>
      </c>
      <c r="J95" t="s">
        <v>13</v>
      </c>
      <c r="K95" t="s">
        <v>9</v>
      </c>
      <c r="L95" t="s">
        <v>984</v>
      </c>
      <c r="M95">
        <v>488</v>
      </c>
      <c r="N95" t="s">
        <v>341</v>
      </c>
    </row>
    <row r="96" spans="1:14" x14ac:dyDescent="0.2">
      <c r="A96" s="229">
        <v>43692</v>
      </c>
      <c r="B96" t="s">
        <v>983</v>
      </c>
      <c r="C96" t="s">
        <v>885</v>
      </c>
      <c r="D96" t="s">
        <v>181</v>
      </c>
      <c r="E96">
        <v>8</v>
      </c>
      <c r="F96" t="s">
        <v>897</v>
      </c>
      <c r="G96">
        <v>2</v>
      </c>
      <c r="H96" t="s">
        <v>39</v>
      </c>
      <c r="I96" t="s">
        <v>184</v>
      </c>
      <c r="J96" t="s">
        <v>13</v>
      </c>
      <c r="K96" t="s">
        <v>9</v>
      </c>
      <c r="L96" t="s">
        <v>984</v>
      </c>
      <c r="M96">
        <v>488</v>
      </c>
      <c r="N96" t="s">
        <v>341</v>
      </c>
    </row>
    <row r="97" spans="1:14" x14ac:dyDescent="0.2">
      <c r="A97" s="229">
        <v>43699</v>
      </c>
      <c r="B97" t="s">
        <v>983</v>
      </c>
      <c r="C97" t="s">
        <v>885</v>
      </c>
      <c r="D97" t="s">
        <v>181</v>
      </c>
      <c r="E97">
        <v>8</v>
      </c>
      <c r="F97" t="s">
        <v>182</v>
      </c>
      <c r="G97">
        <v>0</v>
      </c>
      <c r="H97" t="s">
        <v>1448</v>
      </c>
      <c r="I97" t="s">
        <v>184</v>
      </c>
      <c r="J97" t="s">
        <v>13</v>
      </c>
      <c r="K97" t="s">
        <v>9</v>
      </c>
      <c r="L97" t="s">
        <v>984</v>
      </c>
      <c r="M97">
        <v>488</v>
      </c>
      <c r="N97" t="s">
        <v>341</v>
      </c>
    </row>
    <row r="98" spans="1:14" x14ac:dyDescent="0.2">
      <c r="A98" s="229">
        <v>43698</v>
      </c>
      <c r="B98" t="s">
        <v>983</v>
      </c>
      <c r="C98" t="s">
        <v>885</v>
      </c>
      <c r="D98" t="s">
        <v>181</v>
      </c>
      <c r="E98">
        <v>8</v>
      </c>
      <c r="F98" t="s">
        <v>897</v>
      </c>
      <c r="G98">
        <v>2</v>
      </c>
      <c r="H98" t="s">
        <v>1448</v>
      </c>
      <c r="I98" t="s">
        <v>184</v>
      </c>
      <c r="J98" t="s">
        <v>13</v>
      </c>
      <c r="K98" t="s">
        <v>9</v>
      </c>
      <c r="L98" t="s">
        <v>984</v>
      </c>
      <c r="M98">
        <v>488</v>
      </c>
      <c r="N98" t="s">
        <v>341</v>
      </c>
    </row>
    <row r="99" spans="1:14" x14ac:dyDescent="0.2">
      <c r="A99" s="229">
        <v>43703</v>
      </c>
      <c r="B99" t="s">
        <v>983</v>
      </c>
      <c r="C99" t="s">
        <v>885</v>
      </c>
      <c r="D99" t="s">
        <v>181</v>
      </c>
      <c r="E99">
        <v>8</v>
      </c>
      <c r="F99" t="s">
        <v>897</v>
      </c>
      <c r="G99">
        <v>2</v>
      </c>
      <c r="H99" t="s">
        <v>1448</v>
      </c>
      <c r="I99" t="s">
        <v>184</v>
      </c>
      <c r="J99" t="s">
        <v>13</v>
      </c>
      <c r="K99" t="s">
        <v>9</v>
      </c>
      <c r="L99" t="s">
        <v>984</v>
      </c>
      <c r="M99">
        <v>488</v>
      </c>
      <c r="N99" t="s">
        <v>341</v>
      </c>
    </row>
    <row r="100" spans="1:14" x14ac:dyDescent="0.2">
      <c r="A100" s="229">
        <v>43705</v>
      </c>
      <c r="B100" t="s">
        <v>983</v>
      </c>
      <c r="C100" t="s">
        <v>885</v>
      </c>
      <c r="D100" t="s">
        <v>181</v>
      </c>
      <c r="E100">
        <v>8</v>
      </c>
      <c r="F100" t="s">
        <v>182</v>
      </c>
      <c r="G100">
        <v>0</v>
      </c>
      <c r="H100" t="s">
        <v>1504</v>
      </c>
      <c r="I100" t="s">
        <v>184</v>
      </c>
      <c r="J100" t="s">
        <v>13</v>
      </c>
      <c r="K100" t="s">
        <v>9</v>
      </c>
      <c r="L100" t="s">
        <v>984</v>
      </c>
      <c r="M100">
        <v>488</v>
      </c>
      <c r="N100" t="s">
        <v>341</v>
      </c>
    </row>
    <row r="101" spans="1:14" x14ac:dyDescent="0.2">
      <c r="A101" s="229">
        <v>43704</v>
      </c>
      <c r="B101" t="s">
        <v>983</v>
      </c>
      <c r="C101" t="s">
        <v>885</v>
      </c>
      <c r="D101" t="s">
        <v>181</v>
      </c>
      <c r="E101">
        <v>8</v>
      </c>
      <c r="F101" t="s">
        <v>897</v>
      </c>
      <c r="G101">
        <v>2</v>
      </c>
      <c r="H101" t="s">
        <v>1448</v>
      </c>
      <c r="I101" t="s">
        <v>184</v>
      </c>
      <c r="J101" t="s">
        <v>13</v>
      </c>
      <c r="K101" t="s">
        <v>9</v>
      </c>
      <c r="L101" t="s">
        <v>984</v>
      </c>
      <c r="M101">
        <v>488</v>
      </c>
      <c r="N101" t="s">
        <v>341</v>
      </c>
    </row>
    <row r="102" spans="1:14" x14ac:dyDescent="0.2">
      <c r="A102" s="229">
        <v>43691</v>
      </c>
      <c r="B102" t="s">
        <v>974</v>
      </c>
      <c r="C102" t="s">
        <v>885</v>
      </c>
      <c r="D102" t="s">
        <v>181</v>
      </c>
      <c r="E102">
        <v>8</v>
      </c>
      <c r="F102" t="s">
        <v>182</v>
      </c>
      <c r="G102">
        <v>0</v>
      </c>
      <c r="H102" t="s">
        <v>1513</v>
      </c>
      <c r="I102" t="s">
        <v>184</v>
      </c>
      <c r="J102" t="s">
        <v>16</v>
      </c>
      <c r="K102" t="s">
        <v>9</v>
      </c>
      <c r="L102" t="s">
        <v>975</v>
      </c>
      <c r="M102">
        <v>444</v>
      </c>
      <c r="N102" t="s">
        <v>341</v>
      </c>
    </row>
    <row r="103" spans="1:14" x14ac:dyDescent="0.2">
      <c r="A103" s="229">
        <v>43690</v>
      </c>
      <c r="B103" t="s">
        <v>974</v>
      </c>
      <c r="C103" t="s">
        <v>885</v>
      </c>
      <c r="D103" t="s">
        <v>181</v>
      </c>
      <c r="E103">
        <v>8</v>
      </c>
      <c r="F103" t="s">
        <v>897</v>
      </c>
      <c r="G103">
        <v>3</v>
      </c>
      <c r="H103" t="s">
        <v>39</v>
      </c>
      <c r="I103" t="s">
        <v>184</v>
      </c>
      <c r="J103" t="s">
        <v>16</v>
      </c>
      <c r="K103" t="s">
        <v>9</v>
      </c>
      <c r="L103" t="s">
        <v>975</v>
      </c>
      <c r="M103">
        <v>444</v>
      </c>
      <c r="N103" t="s">
        <v>341</v>
      </c>
    </row>
    <row r="104" spans="1:14" x14ac:dyDescent="0.2">
      <c r="A104" s="229">
        <v>43689</v>
      </c>
      <c r="B104" t="s">
        <v>974</v>
      </c>
      <c r="C104" t="s">
        <v>885</v>
      </c>
      <c r="D104" t="s">
        <v>181</v>
      </c>
      <c r="E104">
        <v>8</v>
      </c>
      <c r="F104" t="s">
        <v>182</v>
      </c>
      <c r="G104">
        <v>0</v>
      </c>
      <c r="H104" t="s">
        <v>279</v>
      </c>
      <c r="I104" t="s">
        <v>184</v>
      </c>
      <c r="J104" t="s">
        <v>16</v>
      </c>
      <c r="K104" t="s">
        <v>9</v>
      </c>
      <c r="L104" t="s">
        <v>975</v>
      </c>
      <c r="M104">
        <v>444</v>
      </c>
      <c r="N104" t="s">
        <v>341</v>
      </c>
    </row>
    <row r="105" spans="1:14" x14ac:dyDescent="0.2">
      <c r="A105" s="229">
        <v>43696</v>
      </c>
      <c r="B105" t="s">
        <v>974</v>
      </c>
      <c r="C105" t="s">
        <v>885</v>
      </c>
      <c r="D105" t="s">
        <v>181</v>
      </c>
      <c r="E105">
        <v>8</v>
      </c>
      <c r="F105" t="s">
        <v>182</v>
      </c>
      <c r="G105">
        <v>0</v>
      </c>
      <c r="H105" t="s">
        <v>39</v>
      </c>
      <c r="I105" t="s">
        <v>184</v>
      </c>
      <c r="J105" t="s">
        <v>16</v>
      </c>
      <c r="K105" t="s">
        <v>9</v>
      </c>
      <c r="L105" t="s">
        <v>975</v>
      </c>
      <c r="M105">
        <v>444</v>
      </c>
      <c r="N105" t="s">
        <v>341</v>
      </c>
    </row>
    <row r="106" spans="1:14" x14ac:dyDescent="0.2">
      <c r="A106" s="229">
        <v>43694</v>
      </c>
      <c r="B106" t="s">
        <v>974</v>
      </c>
      <c r="C106" t="s">
        <v>885</v>
      </c>
      <c r="D106" t="s">
        <v>181</v>
      </c>
      <c r="E106">
        <v>0</v>
      </c>
      <c r="F106" t="s">
        <v>897</v>
      </c>
      <c r="G106">
        <v>8</v>
      </c>
      <c r="H106" t="s">
        <v>1545</v>
      </c>
      <c r="I106" t="s">
        <v>184</v>
      </c>
      <c r="J106" t="s">
        <v>16</v>
      </c>
      <c r="K106" t="s">
        <v>9</v>
      </c>
      <c r="L106" t="s">
        <v>975</v>
      </c>
      <c r="M106">
        <v>444</v>
      </c>
      <c r="N106" t="s">
        <v>341</v>
      </c>
    </row>
    <row r="107" spans="1:14" x14ac:dyDescent="0.2">
      <c r="A107" s="229">
        <v>43693</v>
      </c>
      <c r="B107" t="s">
        <v>974</v>
      </c>
      <c r="C107" t="s">
        <v>885</v>
      </c>
      <c r="D107" t="s">
        <v>181</v>
      </c>
      <c r="E107">
        <v>8</v>
      </c>
      <c r="F107" t="s">
        <v>182</v>
      </c>
      <c r="G107">
        <v>0</v>
      </c>
      <c r="H107" t="s">
        <v>39</v>
      </c>
      <c r="I107" t="s">
        <v>184</v>
      </c>
      <c r="J107" t="s">
        <v>16</v>
      </c>
      <c r="K107" t="s">
        <v>9</v>
      </c>
      <c r="L107" t="s">
        <v>975</v>
      </c>
      <c r="M107">
        <v>444</v>
      </c>
      <c r="N107" t="s">
        <v>341</v>
      </c>
    </row>
    <row r="108" spans="1:14" x14ac:dyDescent="0.2">
      <c r="A108" s="229">
        <v>43692</v>
      </c>
      <c r="B108" t="s">
        <v>974</v>
      </c>
      <c r="C108" t="s">
        <v>885</v>
      </c>
      <c r="D108" t="s">
        <v>181</v>
      </c>
      <c r="E108">
        <v>8</v>
      </c>
      <c r="F108" t="s">
        <v>182</v>
      </c>
      <c r="G108">
        <v>0</v>
      </c>
      <c r="H108" t="s">
        <v>1391</v>
      </c>
      <c r="I108" t="s">
        <v>184</v>
      </c>
      <c r="J108" t="s">
        <v>16</v>
      </c>
      <c r="K108" t="s">
        <v>9</v>
      </c>
      <c r="L108" t="s">
        <v>975</v>
      </c>
      <c r="M108">
        <v>444</v>
      </c>
      <c r="N108" t="s">
        <v>341</v>
      </c>
    </row>
    <row r="109" spans="1:14" x14ac:dyDescent="0.2">
      <c r="A109" s="229">
        <v>43692</v>
      </c>
      <c r="B109" t="s">
        <v>974</v>
      </c>
      <c r="C109" t="s">
        <v>885</v>
      </c>
      <c r="D109" t="s">
        <v>181</v>
      </c>
      <c r="E109">
        <v>0</v>
      </c>
      <c r="F109" t="s">
        <v>897</v>
      </c>
      <c r="G109">
        <v>3</v>
      </c>
      <c r="H109" t="s">
        <v>279</v>
      </c>
      <c r="I109" t="s">
        <v>184</v>
      </c>
      <c r="J109" t="s">
        <v>16</v>
      </c>
      <c r="K109" t="s">
        <v>9</v>
      </c>
      <c r="L109" t="s">
        <v>975</v>
      </c>
      <c r="M109">
        <v>444</v>
      </c>
      <c r="N109" t="s">
        <v>341</v>
      </c>
    </row>
    <row r="110" spans="1:14" x14ac:dyDescent="0.2">
      <c r="A110" s="229">
        <v>43699</v>
      </c>
      <c r="B110" t="s">
        <v>974</v>
      </c>
      <c r="C110" t="s">
        <v>885</v>
      </c>
      <c r="D110" t="s">
        <v>181</v>
      </c>
      <c r="E110">
        <v>8</v>
      </c>
      <c r="F110" t="s">
        <v>897</v>
      </c>
      <c r="G110">
        <v>3</v>
      </c>
      <c r="H110" t="s">
        <v>1450</v>
      </c>
      <c r="I110" t="s">
        <v>184</v>
      </c>
      <c r="J110" t="s">
        <v>16</v>
      </c>
      <c r="K110" t="s">
        <v>9</v>
      </c>
      <c r="L110" t="s">
        <v>975</v>
      </c>
      <c r="M110">
        <v>444</v>
      </c>
      <c r="N110" t="s">
        <v>341</v>
      </c>
    </row>
    <row r="111" spans="1:14" x14ac:dyDescent="0.2">
      <c r="A111" s="229">
        <v>43698</v>
      </c>
      <c r="B111" t="s">
        <v>974</v>
      </c>
      <c r="C111" t="s">
        <v>885</v>
      </c>
      <c r="D111" t="s">
        <v>181</v>
      </c>
      <c r="E111">
        <v>8</v>
      </c>
      <c r="F111" t="s">
        <v>897</v>
      </c>
      <c r="G111">
        <v>3</v>
      </c>
      <c r="H111" t="s">
        <v>39</v>
      </c>
      <c r="I111" t="s">
        <v>184</v>
      </c>
      <c r="J111" t="s">
        <v>16</v>
      </c>
      <c r="K111" t="s">
        <v>9</v>
      </c>
      <c r="L111" t="s">
        <v>975</v>
      </c>
      <c r="M111">
        <v>444</v>
      </c>
      <c r="N111" t="s">
        <v>341</v>
      </c>
    </row>
    <row r="112" spans="1:14" x14ac:dyDescent="0.2">
      <c r="A112" s="229">
        <v>43697</v>
      </c>
      <c r="B112" t="s">
        <v>974</v>
      </c>
      <c r="C112" t="s">
        <v>885</v>
      </c>
      <c r="D112" t="s">
        <v>181</v>
      </c>
      <c r="E112">
        <v>8</v>
      </c>
      <c r="F112" t="s">
        <v>182</v>
      </c>
      <c r="G112">
        <v>0</v>
      </c>
      <c r="H112" t="s">
        <v>279</v>
      </c>
      <c r="I112" t="s">
        <v>184</v>
      </c>
      <c r="J112" t="s">
        <v>16</v>
      </c>
      <c r="K112" t="s">
        <v>9</v>
      </c>
      <c r="L112" t="s">
        <v>975</v>
      </c>
      <c r="M112">
        <v>444</v>
      </c>
      <c r="N112" t="s">
        <v>341</v>
      </c>
    </row>
    <row r="113" spans="1:14" x14ac:dyDescent="0.2">
      <c r="A113" s="229">
        <v>43701</v>
      </c>
      <c r="B113" t="s">
        <v>974</v>
      </c>
      <c r="C113" t="s">
        <v>885</v>
      </c>
      <c r="D113" t="s">
        <v>181</v>
      </c>
      <c r="E113">
        <v>0</v>
      </c>
      <c r="F113" t="s">
        <v>897</v>
      </c>
      <c r="G113">
        <v>6</v>
      </c>
      <c r="H113" t="s">
        <v>1505</v>
      </c>
      <c r="I113" t="s">
        <v>184</v>
      </c>
      <c r="J113" t="s">
        <v>16</v>
      </c>
      <c r="K113" t="s">
        <v>9</v>
      </c>
      <c r="L113" t="s">
        <v>975</v>
      </c>
      <c r="M113">
        <v>444</v>
      </c>
      <c r="N113" t="s">
        <v>341</v>
      </c>
    </row>
    <row r="114" spans="1:14" x14ac:dyDescent="0.2">
      <c r="A114" s="229">
        <v>43700</v>
      </c>
      <c r="B114" t="s">
        <v>974</v>
      </c>
      <c r="C114" t="s">
        <v>885</v>
      </c>
      <c r="D114" t="s">
        <v>181</v>
      </c>
      <c r="E114">
        <v>8</v>
      </c>
      <c r="F114" t="s">
        <v>182</v>
      </c>
      <c r="G114">
        <v>0</v>
      </c>
      <c r="H114" t="s">
        <v>39</v>
      </c>
      <c r="I114" t="s">
        <v>184</v>
      </c>
      <c r="J114" t="s">
        <v>16</v>
      </c>
      <c r="K114" t="s">
        <v>9</v>
      </c>
      <c r="L114" t="s">
        <v>975</v>
      </c>
      <c r="M114">
        <v>444</v>
      </c>
      <c r="N114" t="s">
        <v>341</v>
      </c>
    </row>
    <row r="115" spans="1:14" x14ac:dyDescent="0.2">
      <c r="A115" s="229">
        <v>43705</v>
      </c>
      <c r="B115" t="s">
        <v>974</v>
      </c>
      <c r="C115" t="s">
        <v>885</v>
      </c>
      <c r="D115" t="s">
        <v>181</v>
      </c>
      <c r="E115">
        <v>8</v>
      </c>
      <c r="F115" t="s">
        <v>182</v>
      </c>
      <c r="G115">
        <v>0</v>
      </c>
      <c r="H115" t="s">
        <v>39</v>
      </c>
      <c r="I115" t="s">
        <v>184</v>
      </c>
      <c r="J115" t="s">
        <v>16</v>
      </c>
      <c r="K115" t="s">
        <v>9</v>
      </c>
      <c r="L115" t="s">
        <v>975</v>
      </c>
      <c r="M115">
        <v>444</v>
      </c>
      <c r="N115" t="s">
        <v>341</v>
      </c>
    </row>
    <row r="116" spans="1:14" x14ac:dyDescent="0.2">
      <c r="A116" s="229">
        <v>43704</v>
      </c>
      <c r="B116" t="s">
        <v>974</v>
      </c>
      <c r="C116" t="s">
        <v>885</v>
      </c>
      <c r="D116" t="s">
        <v>181</v>
      </c>
      <c r="E116">
        <v>8</v>
      </c>
      <c r="F116" t="s">
        <v>897</v>
      </c>
      <c r="G116">
        <v>3</v>
      </c>
      <c r="H116" t="s">
        <v>39</v>
      </c>
      <c r="I116" t="s">
        <v>184</v>
      </c>
      <c r="J116" t="s">
        <v>16</v>
      </c>
      <c r="K116" t="s">
        <v>9</v>
      </c>
      <c r="L116" t="s">
        <v>975</v>
      </c>
      <c r="M116">
        <v>444</v>
      </c>
      <c r="N116" t="s">
        <v>341</v>
      </c>
    </row>
    <row r="117" spans="1:14" x14ac:dyDescent="0.2">
      <c r="A117" s="229">
        <v>43703</v>
      </c>
      <c r="B117" t="s">
        <v>974</v>
      </c>
      <c r="C117" t="s">
        <v>885</v>
      </c>
      <c r="D117" t="s">
        <v>181</v>
      </c>
      <c r="E117">
        <v>8</v>
      </c>
      <c r="F117" t="s">
        <v>897</v>
      </c>
      <c r="G117">
        <v>3</v>
      </c>
      <c r="H117" t="s">
        <v>1549</v>
      </c>
      <c r="I117" t="s">
        <v>184</v>
      </c>
      <c r="J117" t="s">
        <v>16</v>
      </c>
      <c r="K117" t="s">
        <v>9</v>
      </c>
      <c r="L117" t="s">
        <v>975</v>
      </c>
      <c r="M117">
        <v>444</v>
      </c>
      <c r="N117" t="s">
        <v>341</v>
      </c>
    </row>
    <row r="118" spans="1:14" x14ac:dyDescent="0.2">
      <c r="A118" s="229">
        <v>43697</v>
      </c>
      <c r="B118" t="s">
        <v>972</v>
      </c>
      <c r="C118" t="s">
        <v>885</v>
      </c>
      <c r="D118" t="s">
        <v>181</v>
      </c>
      <c r="E118">
        <v>8</v>
      </c>
      <c r="F118" t="s">
        <v>182</v>
      </c>
      <c r="G118">
        <v>0</v>
      </c>
      <c r="H118" t="s">
        <v>1450</v>
      </c>
      <c r="I118" t="s">
        <v>288</v>
      </c>
      <c r="J118" t="s">
        <v>19</v>
      </c>
      <c r="K118" t="s">
        <v>9</v>
      </c>
      <c r="L118" t="s">
        <v>973</v>
      </c>
      <c r="M118">
        <v>429</v>
      </c>
      <c r="N118" t="s">
        <v>341</v>
      </c>
    </row>
    <row r="119" spans="1:14" x14ac:dyDescent="0.2">
      <c r="A119" s="229">
        <v>43696</v>
      </c>
      <c r="B119" t="s">
        <v>972</v>
      </c>
      <c r="C119" t="s">
        <v>885</v>
      </c>
      <c r="D119" t="s">
        <v>181</v>
      </c>
      <c r="E119">
        <v>8</v>
      </c>
      <c r="F119" t="s">
        <v>182</v>
      </c>
      <c r="G119">
        <v>0</v>
      </c>
      <c r="H119" t="s">
        <v>1450</v>
      </c>
      <c r="I119" t="s">
        <v>288</v>
      </c>
      <c r="J119" t="s">
        <v>19</v>
      </c>
      <c r="K119" t="s">
        <v>9</v>
      </c>
      <c r="L119" t="s">
        <v>973</v>
      </c>
      <c r="M119">
        <v>429</v>
      </c>
      <c r="N119" t="s">
        <v>341</v>
      </c>
    </row>
    <row r="120" spans="1:14" x14ac:dyDescent="0.2">
      <c r="A120" s="229">
        <v>43698</v>
      </c>
      <c r="B120" t="s">
        <v>972</v>
      </c>
      <c r="C120" t="s">
        <v>885</v>
      </c>
      <c r="D120" t="s">
        <v>181</v>
      </c>
      <c r="E120">
        <v>8</v>
      </c>
      <c r="F120" t="s">
        <v>182</v>
      </c>
      <c r="G120">
        <v>0</v>
      </c>
      <c r="H120" t="s">
        <v>1450</v>
      </c>
      <c r="I120" t="s">
        <v>288</v>
      </c>
      <c r="J120" t="s">
        <v>19</v>
      </c>
      <c r="K120" t="s">
        <v>9</v>
      </c>
      <c r="L120" t="s">
        <v>973</v>
      </c>
      <c r="M120">
        <v>429</v>
      </c>
      <c r="N120" t="s">
        <v>341</v>
      </c>
    </row>
    <row r="121" spans="1:14" x14ac:dyDescent="0.2">
      <c r="A121" s="229">
        <v>43700</v>
      </c>
      <c r="B121" t="s">
        <v>972</v>
      </c>
      <c r="C121" t="s">
        <v>885</v>
      </c>
      <c r="D121" t="s">
        <v>181</v>
      </c>
      <c r="E121">
        <v>8</v>
      </c>
      <c r="F121" t="s">
        <v>182</v>
      </c>
      <c r="G121">
        <v>0</v>
      </c>
      <c r="H121" t="s">
        <v>1450</v>
      </c>
      <c r="I121" t="s">
        <v>288</v>
      </c>
      <c r="J121" t="s">
        <v>19</v>
      </c>
      <c r="K121" t="s">
        <v>9</v>
      </c>
      <c r="L121" t="s">
        <v>973</v>
      </c>
      <c r="M121">
        <v>429</v>
      </c>
      <c r="N121" t="s">
        <v>341</v>
      </c>
    </row>
    <row r="122" spans="1:14" x14ac:dyDescent="0.2">
      <c r="A122" s="229">
        <v>43699</v>
      </c>
      <c r="B122" t="s">
        <v>972</v>
      </c>
      <c r="C122" t="s">
        <v>885</v>
      </c>
      <c r="D122" t="s">
        <v>181</v>
      </c>
      <c r="E122">
        <v>1.5</v>
      </c>
      <c r="F122" t="s">
        <v>182</v>
      </c>
      <c r="G122">
        <v>0</v>
      </c>
      <c r="H122" t="s">
        <v>1473</v>
      </c>
      <c r="I122" t="s">
        <v>288</v>
      </c>
      <c r="J122" t="s">
        <v>19</v>
      </c>
      <c r="K122" t="s">
        <v>9</v>
      </c>
      <c r="L122" t="s">
        <v>973</v>
      </c>
      <c r="M122">
        <v>429</v>
      </c>
      <c r="N122" t="s">
        <v>341</v>
      </c>
    </row>
    <row r="123" spans="1:14" x14ac:dyDescent="0.2">
      <c r="A123" s="229">
        <v>43699</v>
      </c>
      <c r="B123" t="s">
        <v>972</v>
      </c>
      <c r="C123" t="s">
        <v>885</v>
      </c>
      <c r="D123" t="s">
        <v>181</v>
      </c>
      <c r="E123">
        <v>6.5</v>
      </c>
      <c r="F123" t="s">
        <v>182</v>
      </c>
      <c r="G123">
        <v>0</v>
      </c>
      <c r="H123" t="s">
        <v>1450</v>
      </c>
      <c r="I123" t="s">
        <v>288</v>
      </c>
      <c r="J123" t="s">
        <v>19</v>
      </c>
      <c r="K123" t="s">
        <v>9</v>
      </c>
      <c r="L123" t="s">
        <v>973</v>
      </c>
      <c r="M123">
        <v>429</v>
      </c>
      <c r="N123" t="s">
        <v>341</v>
      </c>
    </row>
    <row r="124" spans="1:14" x14ac:dyDescent="0.2">
      <c r="A124" s="229">
        <v>43704</v>
      </c>
      <c r="B124" t="s">
        <v>972</v>
      </c>
      <c r="C124" t="s">
        <v>885</v>
      </c>
      <c r="D124" t="s">
        <v>181</v>
      </c>
      <c r="E124">
        <v>8</v>
      </c>
      <c r="F124" t="s">
        <v>182</v>
      </c>
      <c r="G124">
        <v>0</v>
      </c>
      <c r="H124" t="s">
        <v>1559</v>
      </c>
      <c r="I124" t="s">
        <v>288</v>
      </c>
      <c r="J124" t="s">
        <v>19</v>
      </c>
      <c r="K124" t="s">
        <v>9</v>
      </c>
      <c r="L124" t="s">
        <v>973</v>
      </c>
      <c r="M124">
        <v>429</v>
      </c>
      <c r="N124" t="s">
        <v>341</v>
      </c>
    </row>
    <row r="125" spans="1:14" x14ac:dyDescent="0.2">
      <c r="A125" s="229">
        <v>43707</v>
      </c>
      <c r="B125" t="s">
        <v>972</v>
      </c>
      <c r="C125" t="s">
        <v>885</v>
      </c>
      <c r="D125" t="s">
        <v>181</v>
      </c>
      <c r="E125">
        <v>8</v>
      </c>
      <c r="F125" t="s">
        <v>182</v>
      </c>
      <c r="G125">
        <v>0</v>
      </c>
      <c r="H125" t="s">
        <v>1559</v>
      </c>
      <c r="I125" t="s">
        <v>288</v>
      </c>
      <c r="J125" t="s">
        <v>19</v>
      </c>
      <c r="K125" t="s">
        <v>9</v>
      </c>
      <c r="L125" t="s">
        <v>973</v>
      </c>
      <c r="M125">
        <v>429</v>
      </c>
      <c r="N125" t="s">
        <v>341</v>
      </c>
    </row>
    <row r="126" spans="1:14" x14ac:dyDescent="0.2">
      <c r="A126" s="229">
        <v>43705</v>
      </c>
      <c r="B126" t="s">
        <v>972</v>
      </c>
      <c r="C126" t="s">
        <v>885</v>
      </c>
      <c r="D126" t="s">
        <v>181</v>
      </c>
      <c r="E126">
        <v>8</v>
      </c>
      <c r="F126" t="s">
        <v>182</v>
      </c>
      <c r="G126">
        <v>0</v>
      </c>
      <c r="H126" t="s">
        <v>1559</v>
      </c>
      <c r="I126" t="s">
        <v>288</v>
      </c>
      <c r="J126" t="s">
        <v>19</v>
      </c>
      <c r="K126" t="s">
        <v>9</v>
      </c>
      <c r="L126" t="s">
        <v>973</v>
      </c>
      <c r="M126">
        <v>429</v>
      </c>
      <c r="N126" t="s">
        <v>341</v>
      </c>
    </row>
    <row r="127" spans="1:14" x14ac:dyDescent="0.2">
      <c r="A127" s="229">
        <v>43686</v>
      </c>
      <c r="B127" t="s">
        <v>970</v>
      </c>
      <c r="C127" t="s">
        <v>885</v>
      </c>
      <c r="D127" t="s">
        <v>181</v>
      </c>
      <c r="E127">
        <v>3</v>
      </c>
      <c r="F127" t="s">
        <v>182</v>
      </c>
      <c r="G127">
        <v>0</v>
      </c>
      <c r="H127" t="s">
        <v>1473</v>
      </c>
      <c r="I127" t="s">
        <v>949</v>
      </c>
      <c r="J127" t="s">
        <v>19</v>
      </c>
      <c r="K127" t="s">
        <v>9</v>
      </c>
      <c r="L127" t="s">
        <v>971</v>
      </c>
      <c r="M127">
        <v>423</v>
      </c>
      <c r="N127" t="s">
        <v>341</v>
      </c>
    </row>
    <row r="128" spans="1:14" x14ac:dyDescent="0.2">
      <c r="A128" s="229">
        <v>43685</v>
      </c>
      <c r="B128" t="s">
        <v>970</v>
      </c>
      <c r="C128" t="s">
        <v>885</v>
      </c>
      <c r="D128" t="s">
        <v>181</v>
      </c>
      <c r="E128">
        <v>2</v>
      </c>
      <c r="F128" t="s">
        <v>182</v>
      </c>
      <c r="G128">
        <v>0</v>
      </c>
      <c r="H128" t="s">
        <v>1387</v>
      </c>
      <c r="I128" t="s">
        <v>949</v>
      </c>
      <c r="J128" t="s">
        <v>19</v>
      </c>
      <c r="K128" t="s">
        <v>9</v>
      </c>
      <c r="L128" t="s">
        <v>971</v>
      </c>
      <c r="M128">
        <v>423</v>
      </c>
      <c r="N128" t="s">
        <v>341</v>
      </c>
    </row>
    <row r="129" spans="1:14" x14ac:dyDescent="0.2">
      <c r="A129" s="229">
        <v>43684</v>
      </c>
      <c r="B129" t="s">
        <v>970</v>
      </c>
      <c r="C129" t="s">
        <v>885</v>
      </c>
      <c r="D129" t="s">
        <v>181</v>
      </c>
      <c r="E129">
        <v>2</v>
      </c>
      <c r="F129" t="s">
        <v>182</v>
      </c>
      <c r="G129">
        <v>0</v>
      </c>
      <c r="H129" t="s">
        <v>39</v>
      </c>
      <c r="I129" t="s">
        <v>949</v>
      </c>
      <c r="J129" t="s">
        <v>19</v>
      </c>
      <c r="K129" t="s">
        <v>9</v>
      </c>
      <c r="L129" t="s">
        <v>971</v>
      </c>
      <c r="M129">
        <v>423</v>
      </c>
      <c r="N129" t="s">
        <v>341</v>
      </c>
    </row>
    <row r="130" spans="1:14" x14ac:dyDescent="0.2">
      <c r="A130" s="229">
        <v>43683</v>
      </c>
      <c r="B130" t="s">
        <v>970</v>
      </c>
      <c r="C130" t="s">
        <v>885</v>
      </c>
      <c r="D130" t="s">
        <v>181</v>
      </c>
      <c r="E130">
        <v>8</v>
      </c>
      <c r="F130" t="s">
        <v>897</v>
      </c>
      <c r="G130">
        <v>2</v>
      </c>
      <c r="H130" t="s">
        <v>39</v>
      </c>
      <c r="I130" t="s">
        <v>949</v>
      </c>
      <c r="J130" t="s">
        <v>19</v>
      </c>
      <c r="K130" t="s">
        <v>9</v>
      </c>
      <c r="L130" t="s">
        <v>971</v>
      </c>
      <c r="M130">
        <v>423</v>
      </c>
      <c r="N130" t="s">
        <v>341</v>
      </c>
    </row>
    <row r="131" spans="1:14" x14ac:dyDescent="0.2">
      <c r="A131" s="229">
        <v>43682</v>
      </c>
      <c r="B131" t="s">
        <v>970</v>
      </c>
      <c r="C131" t="s">
        <v>885</v>
      </c>
      <c r="D131" t="s">
        <v>181</v>
      </c>
      <c r="E131">
        <v>8</v>
      </c>
      <c r="F131" t="s">
        <v>897</v>
      </c>
      <c r="G131">
        <v>3</v>
      </c>
      <c r="H131" t="s">
        <v>39</v>
      </c>
      <c r="I131" t="s">
        <v>949</v>
      </c>
      <c r="J131" t="s">
        <v>19</v>
      </c>
      <c r="K131" t="s">
        <v>9</v>
      </c>
      <c r="L131" t="s">
        <v>971</v>
      </c>
      <c r="M131">
        <v>423</v>
      </c>
      <c r="N131" t="s">
        <v>341</v>
      </c>
    </row>
    <row r="132" spans="1:14" x14ac:dyDescent="0.2">
      <c r="A132" s="229">
        <v>43687</v>
      </c>
      <c r="B132" t="s">
        <v>970</v>
      </c>
      <c r="C132" t="s">
        <v>885</v>
      </c>
      <c r="D132" t="s">
        <v>181</v>
      </c>
      <c r="E132">
        <v>0</v>
      </c>
      <c r="F132" t="s">
        <v>897</v>
      </c>
      <c r="G132">
        <v>8</v>
      </c>
      <c r="H132" t="s">
        <v>1448</v>
      </c>
      <c r="I132" t="s">
        <v>949</v>
      </c>
      <c r="J132" t="s">
        <v>16</v>
      </c>
      <c r="K132" t="s">
        <v>9</v>
      </c>
      <c r="L132" t="s">
        <v>971</v>
      </c>
      <c r="M132">
        <v>423</v>
      </c>
      <c r="N132" t="s">
        <v>341</v>
      </c>
    </row>
    <row r="133" spans="1:14" x14ac:dyDescent="0.2">
      <c r="A133" s="229">
        <v>43686</v>
      </c>
      <c r="B133" t="s">
        <v>970</v>
      </c>
      <c r="C133" t="s">
        <v>885</v>
      </c>
      <c r="D133" t="s">
        <v>181</v>
      </c>
      <c r="E133">
        <v>7</v>
      </c>
      <c r="F133" t="s">
        <v>897</v>
      </c>
      <c r="G133">
        <v>0</v>
      </c>
      <c r="H133" t="s">
        <v>1448</v>
      </c>
      <c r="I133" t="s">
        <v>949</v>
      </c>
      <c r="J133" t="s">
        <v>16</v>
      </c>
      <c r="K133" t="s">
        <v>9</v>
      </c>
      <c r="L133" t="s">
        <v>971</v>
      </c>
      <c r="M133">
        <v>423</v>
      </c>
      <c r="N133" t="s">
        <v>341</v>
      </c>
    </row>
    <row r="134" spans="1:14" x14ac:dyDescent="0.2">
      <c r="A134" s="229">
        <v>43685</v>
      </c>
      <c r="B134" t="s">
        <v>970</v>
      </c>
      <c r="C134" t="s">
        <v>885</v>
      </c>
      <c r="D134" t="s">
        <v>181</v>
      </c>
      <c r="E134">
        <v>6</v>
      </c>
      <c r="F134" t="s">
        <v>897</v>
      </c>
      <c r="G134">
        <v>3</v>
      </c>
      <c r="H134" t="s">
        <v>1448</v>
      </c>
      <c r="I134" t="s">
        <v>949</v>
      </c>
      <c r="J134" t="s">
        <v>16</v>
      </c>
      <c r="K134" t="s">
        <v>9</v>
      </c>
      <c r="L134" t="s">
        <v>971</v>
      </c>
      <c r="M134">
        <v>423</v>
      </c>
      <c r="N134" t="s">
        <v>341</v>
      </c>
    </row>
    <row r="135" spans="1:14" x14ac:dyDescent="0.2">
      <c r="A135" s="229">
        <v>43684</v>
      </c>
      <c r="B135" t="s">
        <v>970</v>
      </c>
      <c r="C135" t="s">
        <v>885</v>
      </c>
      <c r="D135" t="s">
        <v>181</v>
      </c>
      <c r="E135">
        <v>6</v>
      </c>
      <c r="F135" t="s">
        <v>897</v>
      </c>
      <c r="G135">
        <v>3</v>
      </c>
      <c r="H135" t="s">
        <v>1448</v>
      </c>
      <c r="I135" t="s">
        <v>949</v>
      </c>
      <c r="J135" t="s">
        <v>16</v>
      </c>
      <c r="K135" t="s">
        <v>9</v>
      </c>
      <c r="L135" t="s">
        <v>971</v>
      </c>
      <c r="M135">
        <v>423</v>
      </c>
      <c r="N135" t="s">
        <v>341</v>
      </c>
    </row>
    <row r="136" spans="1:14" x14ac:dyDescent="0.2">
      <c r="A136" s="229">
        <v>43693</v>
      </c>
      <c r="B136" t="s">
        <v>970</v>
      </c>
      <c r="C136" t="s">
        <v>885</v>
      </c>
      <c r="D136" t="s">
        <v>181</v>
      </c>
      <c r="E136">
        <v>7</v>
      </c>
      <c r="F136" t="s">
        <v>182</v>
      </c>
      <c r="G136">
        <v>0</v>
      </c>
      <c r="H136" t="s">
        <v>1510</v>
      </c>
      <c r="I136" t="s">
        <v>949</v>
      </c>
      <c r="J136" t="s">
        <v>19</v>
      </c>
      <c r="K136" t="s">
        <v>9</v>
      </c>
      <c r="L136" t="s">
        <v>971</v>
      </c>
      <c r="M136">
        <v>423</v>
      </c>
      <c r="N136" t="s">
        <v>341</v>
      </c>
    </row>
    <row r="137" spans="1:14" x14ac:dyDescent="0.2">
      <c r="A137" s="229">
        <v>43693</v>
      </c>
      <c r="B137" t="s">
        <v>970</v>
      </c>
      <c r="C137" t="s">
        <v>885</v>
      </c>
      <c r="D137" t="s">
        <v>181</v>
      </c>
      <c r="E137">
        <v>1</v>
      </c>
      <c r="F137" t="s">
        <v>182</v>
      </c>
      <c r="G137">
        <v>0</v>
      </c>
      <c r="H137" t="s">
        <v>1387</v>
      </c>
      <c r="I137" t="s">
        <v>949</v>
      </c>
      <c r="J137" t="s">
        <v>19</v>
      </c>
      <c r="K137" t="s">
        <v>9</v>
      </c>
      <c r="L137" t="s">
        <v>971</v>
      </c>
      <c r="M137">
        <v>423</v>
      </c>
      <c r="N137" t="s">
        <v>341</v>
      </c>
    </row>
    <row r="138" spans="1:14" x14ac:dyDescent="0.2">
      <c r="A138" s="229">
        <v>43692</v>
      </c>
      <c r="B138" t="s">
        <v>970</v>
      </c>
      <c r="C138" t="s">
        <v>885</v>
      </c>
      <c r="D138" t="s">
        <v>181</v>
      </c>
      <c r="E138">
        <v>0</v>
      </c>
      <c r="F138" t="s">
        <v>897</v>
      </c>
      <c r="G138">
        <v>2</v>
      </c>
      <c r="H138" t="s">
        <v>1510</v>
      </c>
      <c r="I138" t="s">
        <v>949</v>
      </c>
      <c r="J138" t="s">
        <v>19</v>
      </c>
      <c r="K138" t="s">
        <v>9</v>
      </c>
      <c r="L138" t="s">
        <v>971</v>
      </c>
      <c r="M138">
        <v>423</v>
      </c>
      <c r="N138" t="s">
        <v>341</v>
      </c>
    </row>
    <row r="139" spans="1:14" x14ac:dyDescent="0.2">
      <c r="A139" s="229">
        <v>43691</v>
      </c>
      <c r="B139" t="s">
        <v>970</v>
      </c>
      <c r="C139" t="s">
        <v>885</v>
      </c>
      <c r="D139" t="s">
        <v>181</v>
      </c>
      <c r="E139">
        <v>6</v>
      </c>
      <c r="F139" t="s">
        <v>182</v>
      </c>
      <c r="G139">
        <v>0</v>
      </c>
      <c r="H139" t="s">
        <v>1505</v>
      </c>
      <c r="I139" t="s">
        <v>949</v>
      </c>
      <c r="J139" t="s">
        <v>19</v>
      </c>
      <c r="K139" t="s">
        <v>9</v>
      </c>
      <c r="L139" t="s">
        <v>971</v>
      </c>
      <c r="M139">
        <v>423</v>
      </c>
      <c r="N139" t="s">
        <v>341</v>
      </c>
    </row>
    <row r="140" spans="1:14" x14ac:dyDescent="0.2">
      <c r="A140" s="229">
        <v>43689</v>
      </c>
      <c r="B140" t="s">
        <v>970</v>
      </c>
      <c r="C140" t="s">
        <v>885</v>
      </c>
      <c r="D140" t="s">
        <v>181</v>
      </c>
      <c r="E140">
        <v>1</v>
      </c>
      <c r="F140" t="s">
        <v>182</v>
      </c>
      <c r="G140">
        <v>0</v>
      </c>
      <c r="H140" t="s">
        <v>1387</v>
      </c>
      <c r="I140" t="s">
        <v>949</v>
      </c>
      <c r="J140" t="s">
        <v>19</v>
      </c>
      <c r="K140" t="s">
        <v>9</v>
      </c>
      <c r="L140" t="s">
        <v>971</v>
      </c>
      <c r="M140">
        <v>423</v>
      </c>
      <c r="N140" t="s">
        <v>341</v>
      </c>
    </row>
    <row r="141" spans="1:14" x14ac:dyDescent="0.2">
      <c r="A141" s="229">
        <v>43692</v>
      </c>
      <c r="B141" t="s">
        <v>970</v>
      </c>
      <c r="C141" t="s">
        <v>885</v>
      </c>
      <c r="D141" t="s">
        <v>181</v>
      </c>
      <c r="E141">
        <v>5</v>
      </c>
      <c r="F141" t="s">
        <v>897</v>
      </c>
      <c r="G141">
        <v>1</v>
      </c>
      <c r="H141" t="s">
        <v>1448</v>
      </c>
      <c r="I141" t="s">
        <v>949</v>
      </c>
      <c r="J141" t="s">
        <v>16</v>
      </c>
      <c r="K141" t="s">
        <v>9</v>
      </c>
      <c r="L141" t="s">
        <v>971</v>
      </c>
      <c r="M141">
        <v>423</v>
      </c>
      <c r="N141" t="s">
        <v>341</v>
      </c>
    </row>
    <row r="142" spans="1:14" x14ac:dyDescent="0.2">
      <c r="A142" s="229">
        <v>43691</v>
      </c>
      <c r="B142" t="s">
        <v>970</v>
      </c>
      <c r="C142" t="s">
        <v>885</v>
      </c>
      <c r="D142" t="s">
        <v>181</v>
      </c>
      <c r="E142">
        <v>4</v>
      </c>
      <c r="F142" t="s">
        <v>897</v>
      </c>
      <c r="G142">
        <v>0</v>
      </c>
      <c r="H142" t="s">
        <v>1448</v>
      </c>
      <c r="I142" t="s">
        <v>949</v>
      </c>
      <c r="J142" t="s">
        <v>16</v>
      </c>
      <c r="K142" t="s">
        <v>9</v>
      </c>
      <c r="L142" t="s">
        <v>971</v>
      </c>
      <c r="M142">
        <v>423</v>
      </c>
      <c r="N142" t="s">
        <v>341</v>
      </c>
    </row>
    <row r="143" spans="1:14" x14ac:dyDescent="0.2">
      <c r="A143" s="229">
        <v>43690</v>
      </c>
      <c r="B143" t="s">
        <v>970</v>
      </c>
      <c r="C143" t="s">
        <v>885</v>
      </c>
      <c r="D143" t="s">
        <v>181</v>
      </c>
      <c r="E143">
        <v>5</v>
      </c>
      <c r="F143" t="s">
        <v>897</v>
      </c>
      <c r="G143">
        <v>3</v>
      </c>
      <c r="H143" t="s">
        <v>1448</v>
      </c>
      <c r="I143" t="s">
        <v>949</v>
      </c>
      <c r="J143" t="s">
        <v>16</v>
      </c>
      <c r="K143" t="s">
        <v>9</v>
      </c>
      <c r="L143" t="s">
        <v>971</v>
      </c>
      <c r="M143">
        <v>423</v>
      </c>
      <c r="N143" t="s">
        <v>341</v>
      </c>
    </row>
    <row r="144" spans="1:14" x14ac:dyDescent="0.2">
      <c r="A144" s="229">
        <v>43689</v>
      </c>
      <c r="B144" t="s">
        <v>970</v>
      </c>
      <c r="C144" t="s">
        <v>885</v>
      </c>
      <c r="D144" t="s">
        <v>181</v>
      </c>
      <c r="E144">
        <v>4</v>
      </c>
      <c r="F144" t="s">
        <v>897</v>
      </c>
      <c r="G144">
        <v>2</v>
      </c>
      <c r="H144" t="s">
        <v>1448</v>
      </c>
      <c r="I144" t="s">
        <v>949</v>
      </c>
      <c r="J144" t="s">
        <v>16</v>
      </c>
      <c r="K144" t="s">
        <v>9</v>
      </c>
      <c r="L144" t="s">
        <v>971</v>
      </c>
      <c r="M144">
        <v>423</v>
      </c>
      <c r="N144" t="s">
        <v>341</v>
      </c>
    </row>
    <row r="145" spans="1:14" x14ac:dyDescent="0.2">
      <c r="A145" s="229">
        <v>43697</v>
      </c>
      <c r="B145" t="s">
        <v>970</v>
      </c>
      <c r="C145" t="s">
        <v>885</v>
      </c>
      <c r="D145" t="s">
        <v>181</v>
      </c>
      <c r="E145">
        <v>5.5</v>
      </c>
      <c r="F145" t="s">
        <v>182</v>
      </c>
      <c r="G145">
        <v>0</v>
      </c>
      <c r="H145" t="s">
        <v>1505</v>
      </c>
      <c r="I145" t="s">
        <v>949</v>
      </c>
      <c r="J145" t="s">
        <v>19</v>
      </c>
      <c r="K145" t="s">
        <v>9</v>
      </c>
      <c r="L145" t="s">
        <v>971</v>
      </c>
      <c r="M145">
        <v>423</v>
      </c>
      <c r="N145" t="s">
        <v>341</v>
      </c>
    </row>
    <row r="146" spans="1:14" x14ac:dyDescent="0.2">
      <c r="A146" s="229">
        <v>43697</v>
      </c>
      <c r="B146" t="s">
        <v>970</v>
      </c>
      <c r="C146" t="s">
        <v>885</v>
      </c>
      <c r="D146" t="s">
        <v>181</v>
      </c>
      <c r="E146">
        <v>1.5</v>
      </c>
      <c r="F146" t="s">
        <v>897</v>
      </c>
      <c r="G146">
        <v>3</v>
      </c>
      <c r="H146" t="s">
        <v>1450</v>
      </c>
      <c r="I146" t="s">
        <v>949</v>
      </c>
      <c r="J146" t="s">
        <v>19</v>
      </c>
      <c r="K146" t="s">
        <v>9</v>
      </c>
      <c r="L146" t="s">
        <v>971</v>
      </c>
      <c r="M146">
        <v>423</v>
      </c>
      <c r="N146" t="s">
        <v>341</v>
      </c>
    </row>
    <row r="147" spans="1:14" x14ac:dyDescent="0.2">
      <c r="A147" s="229">
        <v>43697</v>
      </c>
      <c r="B147" t="s">
        <v>970</v>
      </c>
      <c r="C147" t="s">
        <v>885</v>
      </c>
      <c r="D147" t="s">
        <v>181</v>
      </c>
      <c r="E147">
        <v>1</v>
      </c>
      <c r="F147" t="s">
        <v>182</v>
      </c>
      <c r="G147">
        <v>0</v>
      </c>
      <c r="H147" t="s">
        <v>1387</v>
      </c>
      <c r="I147" t="s">
        <v>949</v>
      </c>
      <c r="J147" t="s">
        <v>19</v>
      </c>
      <c r="K147" t="s">
        <v>9</v>
      </c>
      <c r="L147" t="s">
        <v>971</v>
      </c>
      <c r="M147">
        <v>423</v>
      </c>
      <c r="N147" t="s">
        <v>341</v>
      </c>
    </row>
    <row r="148" spans="1:14" x14ac:dyDescent="0.2">
      <c r="A148" s="229">
        <v>43696</v>
      </c>
      <c r="B148" t="s">
        <v>970</v>
      </c>
      <c r="C148" t="s">
        <v>885</v>
      </c>
      <c r="D148" t="s">
        <v>181</v>
      </c>
      <c r="E148">
        <v>3</v>
      </c>
      <c r="F148" t="s">
        <v>182</v>
      </c>
      <c r="G148">
        <v>0</v>
      </c>
      <c r="H148" t="s">
        <v>1510</v>
      </c>
      <c r="I148" t="s">
        <v>949</v>
      </c>
      <c r="J148" t="s">
        <v>19</v>
      </c>
      <c r="K148" t="s">
        <v>9</v>
      </c>
      <c r="L148" t="s">
        <v>971</v>
      </c>
      <c r="M148">
        <v>423</v>
      </c>
      <c r="N148" t="s">
        <v>341</v>
      </c>
    </row>
    <row r="149" spans="1:14" x14ac:dyDescent="0.2">
      <c r="A149" s="229">
        <v>43696</v>
      </c>
      <c r="B149" t="s">
        <v>970</v>
      </c>
      <c r="C149" t="s">
        <v>885</v>
      </c>
      <c r="D149" t="s">
        <v>181</v>
      </c>
      <c r="E149">
        <v>2</v>
      </c>
      <c r="F149" t="s">
        <v>182</v>
      </c>
      <c r="G149">
        <v>0</v>
      </c>
      <c r="H149" t="s">
        <v>1450</v>
      </c>
      <c r="I149" t="s">
        <v>949</v>
      </c>
      <c r="J149" t="s">
        <v>19</v>
      </c>
      <c r="K149" t="s">
        <v>9</v>
      </c>
      <c r="L149" t="s">
        <v>971</v>
      </c>
      <c r="M149">
        <v>423</v>
      </c>
      <c r="N149" t="s">
        <v>341</v>
      </c>
    </row>
    <row r="150" spans="1:14" x14ac:dyDescent="0.2">
      <c r="A150" s="229">
        <v>43696</v>
      </c>
      <c r="B150" t="s">
        <v>970</v>
      </c>
      <c r="C150" t="s">
        <v>885</v>
      </c>
      <c r="D150" t="s">
        <v>181</v>
      </c>
      <c r="E150">
        <v>1</v>
      </c>
      <c r="F150" t="s">
        <v>182</v>
      </c>
      <c r="G150">
        <v>0</v>
      </c>
      <c r="H150" t="s">
        <v>1387</v>
      </c>
      <c r="I150" t="s">
        <v>949</v>
      </c>
      <c r="J150" t="s">
        <v>19</v>
      </c>
      <c r="K150" t="s">
        <v>9</v>
      </c>
      <c r="L150" t="s">
        <v>971</v>
      </c>
      <c r="M150">
        <v>423</v>
      </c>
      <c r="N150" t="s">
        <v>341</v>
      </c>
    </row>
    <row r="151" spans="1:14" x14ac:dyDescent="0.2">
      <c r="A151" s="229">
        <v>43698</v>
      </c>
      <c r="B151" t="s">
        <v>970</v>
      </c>
      <c r="C151" t="s">
        <v>885</v>
      </c>
      <c r="D151" t="s">
        <v>181</v>
      </c>
      <c r="E151">
        <v>2</v>
      </c>
      <c r="F151" t="s">
        <v>897</v>
      </c>
      <c r="G151">
        <v>1</v>
      </c>
      <c r="H151" t="s">
        <v>1505</v>
      </c>
      <c r="I151" t="s">
        <v>949</v>
      </c>
      <c r="J151" t="s">
        <v>19</v>
      </c>
      <c r="K151" t="s">
        <v>9</v>
      </c>
      <c r="L151" t="s">
        <v>971</v>
      </c>
      <c r="M151">
        <v>423</v>
      </c>
      <c r="N151" t="s">
        <v>341</v>
      </c>
    </row>
    <row r="152" spans="1:14" x14ac:dyDescent="0.2">
      <c r="A152" s="229">
        <v>43698</v>
      </c>
      <c r="B152" t="s">
        <v>970</v>
      </c>
      <c r="C152" t="s">
        <v>885</v>
      </c>
      <c r="D152" t="s">
        <v>181</v>
      </c>
      <c r="E152">
        <v>4</v>
      </c>
      <c r="F152" t="s">
        <v>897</v>
      </c>
      <c r="G152">
        <v>2</v>
      </c>
      <c r="H152" t="s">
        <v>1448</v>
      </c>
      <c r="I152" t="s">
        <v>949</v>
      </c>
      <c r="J152" t="s">
        <v>16</v>
      </c>
      <c r="K152" t="s">
        <v>9</v>
      </c>
      <c r="L152" t="s">
        <v>971</v>
      </c>
      <c r="M152">
        <v>423</v>
      </c>
      <c r="N152" t="s">
        <v>341</v>
      </c>
    </row>
    <row r="153" spans="1:14" x14ac:dyDescent="0.2">
      <c r="A153" s="229">
        <v>43701</v>
      </c>
      <c r="B153" t="s">
        <v>970</v>
      </c>
      <c r="C153" t="s">
        <v>885</v>
      </c>
      <c r="D153" t="s">
        <v>181</v>
      </c>
      <c r="E153">
        <v>8</v>
      </c>
      <c r="F153" t="s">
        <v>182</v>
      </c>
      <c r="G153">
        <v>0</v>
      </c>
      <c r="H153" t="s">
        <v>1448</v>
      </c>
      <c r="I153" t="s">
        <v>949</v>
      </c>
      <c r="J153" t="s">
        <v>16</v>
      </c>
      <c r="K153" t="s">
        <v>9</v>
      </c>
      <c r="L153" t="s">
        <v>971</v>
      </c>
      <c r="M153">
        <v>423</v>
      </c>
      <c r="N153" t="s">
        <v>341</v>
      </c>
    </row>
    <row r="154" spans="1:14" x14ac:dyDescent="0.2">
      <c r="A154" s="229">
        <v>43700</v>
      </c>
      <c r="B154" t="s">
        <v>970</v>
      </c>
      <c r="C154" t="s">
        <v>885</v>
      </c>
      <c r="D154" t="s">
        <v>181</v>
      </c>
      <c r="E154">
        <v>8</v>
      </c>
      <c r="F154" t="s">
        <v>182</v>
      </c>
      <c r="G154">
        <v>0</v>
      </c>
      <c r="H154" t="s">
        <v>1448</v>
      </c>
      <c r="I154" t="s">
        <v>949</v>
      </c>
      <c r="J154" t="s">
        <v>16</v>
      </c>
      <c r="K154" t="s">
        <v>9</v>
      </c>
      <c r="L154" t="s">
        <v>971</v>
      </c>
      <c r="M154">
        <v>423</v>
      </c>
      <c r="N154" t="s">
        <v>341</v>
      </c>
    </row>
    <row r="155" spans="1:14" x14ac:dyDescent="0.2">
      <c r="A155" s="229">
        <v>43699</v>
      </c>
      <c r="B155" t="s">
        <v>970</v>
      </c>
      <c r="C155" t="s">
        <v>885</v>
      </c>
      <c r="D155" t="s">
        <v>181</v>
      </c>
      <c r="E155">
        <v>11</v>
      </c>
      <c r="F155" t="s">
        <v>897</v>
      </c>
      <c r="G155">
        <v>0</v>
      </c>
      <c r="H155" t="s">
        <v>1448</v>
      </c>
      <c r="I155" t="s">
        <v>949</v>
      </c>
      <c r="J155" t="s">
        <v>16</v>
      </c>
      <c r="K155" t="s">
        <v>9</v>
      </c>
      <c r="L155" t="s">
        <v>971</v>
      </c>
      <c r="M155">
        <v>423</v>
      </c>
      <c r="N155" t="s">
        <v>341</v>
      </c>
    </row>
    <row r="156" spans="1:14" x14ac:dyDescent="0.2">
      <c r="A156" s="229">
        <v>43703</v>
      </c>
      <c r="B156" t="s">
        <v>970</v>
      </c>
      <c r="C156" t="s">
        <v>885</v>
      </c>
      <c r="D156" t="s">
        <v>181</v>
      </c>
      <c r="E156">
        <v>11</v>
      </c>
      <c r="F156" t="s">
        <v>182</v>
      </c>
      <c r="G156">
        <v>0</v>
      </c>
      <c r="H156" t="s">
        <v>1448</v>
      </c>
      <c r="I156" t="s">
        <v>949</v>
      </c>
      <c r="J156" t="s">
        <v>16</v>
      </c>
      <c r="K156" t="s">
        <v>9</v>
      </c>
      <c r="L156" t="s">
        <v>971</v>
      </c>
      <c r="M156">
        <v>423</v>
      </c>
      <c r="N156" t="s">
        <v>341</v>
      </c>
    </row>
    <row r="157" spans="1:14" x14ac:dyDescent="0.2">
      <c r="A157" s="229">
        <v>43705</v>
      </c>
      <c r="B157" t="s">
        <v>970</v>
      </c>
      <c r="C157" t="s">
        <v>885</v>
      </c>
      <c r="D157" t="s">
        <v>181</v>
      </c>
      <c r="E157">
        <v>3.5</v>
      </c>
      <c r="F157" t="s">
        <v>182</v>
      </c>
      <c r="G157">
        <v>0</v>
      </c>
      <c r="H157" t="s">
        <v>1387</v>
      </c>
      <c r="I157" t="s">
        <v>949</v>
      </c>
      <c r="J157" t="s">
        <v>19</v>
      </c>
      <c r="K157" t="s">
        <v>9</v>
      </c>
      <c r="L157" t="s">
        <v>971</v>
      </c>
      <c r="M157">
        <v>423</v>
      </c>
      <c r="N157" t="s">
        <v>341</v>
      </c>
    </row>
    <row r="158" spans="1:14" x14ac:dyDescent="0.2">
      <c r="A158" s="229">
        <v>43705</v>
      </c>
      <c r="B158" t="s">
        <v>970</v>
      </c>
      <c r="C158" t="s">
        <v>885</v>
      </c>
      <c r="D158" t="s">
        <v>181</v>
      </c>
      <c r="E158">
        <v>4.5</v>
      </c>
      <c r="F158" t="s">
        <v>182</v>
      </c>
      <c r="G158">
        <v>0</v>
      </c>
      <c r="H158" t="s">
        <v>1448</v>
      </c>
      <c r="I158" t="s">
        <v>949</v>
      </c>
      <c r="J158" t="s">
        <v>16</v>
      </c>
      <c r="K158" t="s">
        <v>9</v>
      </c>
      <c r="L158" t="s">
        <v>971</v>
      </c>
      <c r="M158">
        <v>423</v>
      </c>
      <c r="N158" t="s">
        <v>341</v>
      </c>
    </row>
    <row r="159" spans="1:14" x14ac:dyDescent="0.2">
      <c r="A159" s="229">
        <v>43691</v>
      </c>
      <c r="B159" t="s">
        <v>961</v>
      </c>
      <c r="C159" t="s">
        <v>885</v>
      </c>
      <c r="D159" t="s">
        <v>181</v>
      </c>
      <c r="E159">
        <v>8</v>
      </c>
      <c r="F159" t="s">
        <v>182</v>
      </c>
      <c r="G159">
        <v>0</v>
      </c>
      <c r="H159" t="s">
        <v>1148</v>
      </c>
      <c r="I159" t="s">
        <v>184</v>
      </c>
      <c r="J159" t="s">
        <v>35</v>
      </c>
      <c r="K159" t="s">
        <v>9</v>
      </c>
      <c r="L159" t="s">
        <v>962</v>
      </c>
      <c r="M159">
        <v>392</v>
      </c>
      <c r="N159" t="s">
        <v>341</v>
      </c>
    </row>
    <row r="160" spans="1:14" x14ac:dyDescent="0.2">
      <c r="A160" s="229">
        <v>43690</v>
      </c>
      <c r="B160" t="s">
        <v>961</v>
      </c>
      <c r="C160" t="s">
        <v>885</v>
      </c>
      <c r="D160" t="s">
        <v>181</v>
      </c>
      <c r="E160">
        <v>8</v>
      </c>
      <c r="F160" t="s">
        <v>897</v>
      </c>
      <c r="G160">
        <v>0.5</v>
      </c>
      <c r="H160" t="s">
        <v>1148</v>
      </c>
      <c r="I160" t="s">
        <v>184</v>
      </c>
      <c r="J160" t="s">
        <v>35</v>
      </c>
      <c r="K160" t="s">
        <v>9</v>
      </c>
      <c r="L160" t="s">
        <v>962</v>
      </c>
      <c r="M160">
        <v>392</v>
      </c>
      <c r="N160" t="s">
        <v>341</v>
      </c>
    </row>
    <row r="161" spans="1:14" x14ac:dyDescent="0.2">
      <c r="A161" s="229">
        <v>43689</v>
      </c>
      <c r="B161" t="s">
        <v>961</v>
      </c>
      <c r="C161" t="s">
        <v>885</v>
      </c>
      <c r="D161" t="s">
        <v>181</v>
      </c>
      <c r="E161">
        <v>8</v>
      </c>
      <c r="F161" t="s">
        <v>897</v>
      </c>
      <c r="G161">
        <v>0.5</v>
      </c>
      <c r="H161" t="s">
        <v>1148</v>
      </c>
      <c r="I161" t="s">
        <v>184</v>
      </c>
      <c r="J161" t="s">
        <v>35</v>
      </c>
      <c r="K161" t="s">
        <v>9</v>
      </c>
      <c r="L161" t="s">
        <v>962</v>
      </c>
      <c r="M161">
        <v>392</v>
      </c>
      <c r="N161" t="s">
        <v>341</v>
      </c>
    </row>
    <row r="162" spans="1:14" x14ac:dyDescent="0.2">
      <c r="A162" s="229">
        <v>43697</v>
      </c>
      <c r="B162" t="s">
        <v>961</v>
      </c>
      <c r="C162" t="s">
        <v>885</v>
      </c>
      <c r="D162" t="s">
        <v>181</v>
      </c>
      <c r="E162">
        <v>8</v>
      </c>
      <c r="F162" t="s">
        <v>897</v>
      </c>
      <c r="G162">
        <v>0.5</v>
      </c>
      <c r="H162" t="s">
        <v>1148</v>
      </c>
      <c r="I162" t="s">
        <v>184</v>
      </c>
      <c r="J162" t="s">
        <v>35</v>
      </c>
      <c r="K162" t="s">
        <v>9</v>
      </c>
      <c r="L162" t="s">
        <v>962</v>
      </c>
      <c r="M162">
        <v>392</v>
      </c>
      <c r="N162" t="s">
        <v>341</v>
      </c>
    </row>
    <row r="163" spans="1:14" x14ac:dyDescent="0.2">
      <c r="A163" s="229">
        <v>43696</v>
      </c>
      <c r="B163" t="s">
        <v>961</v>
      </c>
      <c r="C163" t="s">
        <v>885</v>
      </c>
      <c r="D163" t="s">
        <v>181</v>
      </c>
      <c r="E163">
        <v>8</v>
      </c>
      <c r="F163" t="s">
        <v>897</v>
      </c>
      <c r="G163">
        <v>0.5</v>
      </c>
      <c r="H163" t="s">
        <v>1148</v>
      </c>
      <c r="I163" t="s">
        <v>184</v>
      </c>
      <c r="J163" t="s">
        <v>35</v>
      </c>
      <c r="K163" t="s">
        <v>9</v>
      </c>
      <c r="L163" t="s">
        <v>962</v>
      </c>
      <c r="M163">
        <v>392</v>
      </c>
      <c r="N163" t="s">
        <v>341</v>
      </c>
    </row>
    <row r="164" spans="1:14" x14ac:dyDescent="0.2">
      <c r="A164" s="229">
        <v>43693</v>
      </c>
      <c r="B164" t="s">
        <v>961</v>
      </c>
      <c r="C164" t="s">
        <v>885</v>
      </c>
      <c r="D164" t="s">
        <v>181</v>
      </c>
      <c r="E164">
        <v>8</v>
      </c>
      <c r="F164" t="s">
        <v>897</v>
      </c>
      <c r="G164">
        <v>0.5</v>
      </c>
      <c r="H164" t="s">
        <v>1148</v>
      </c>
      <c r="I164" t="s">
        <v>184</v>
      </c>
      <c r="J164" t="s">
        <v>35</v>
      </c>
      <c r="K164" t="s">
        <v>9</v>
      </c>
      <c r="L164" t="s">
        <v>962</v>
      </c>
      <c r="M164">
        <v>392</v>
      </c>
      <c r="N164" t="s">
        <v>341</v>
      </c>
    </row>
    <row r="165" spans="1:14" x14ac:dyDescent="0.2">
      <c r="A165" s="229">
        <v>43692</v>
      </c>
      <c r="B165" t="s">
        <v>961</v>
      </c>
      <c r="C165" t="s">
        <v>885</v>
      </c>
      <c r="D165" t="s">
        <v>181</v>
      </c>
      <c r="E165">
        <v>8</v>
      </c>
      <c r="F165" t="s">
        <v>897</v>
      </c>
      <c r="G165">
        <v>0.5</v>
      </c>
      <c r="H165" t="s">
        <v>1148</v>
      </c>
      <c r="I165" t="s">
        <v>184</v>
      </c>
      <c r="J165" t="s">
        <v>35</v>
      </c>
      <c r="K165" t="s">
        <v>9</v>
      </c>
      <c r="L165" t="s">
        <v>962</v>
      </c>
      <c r="M165">
        <v>392</v>
      </c>
      <c r="N165" t="s">
        <v>341</v>
      </c>
    </row>
    <row r="166" spans="1:14" x14ac:dyDescent="0.2">
      <c r="A166" s="229">
        <v>43699</v>
      </c>
      <c r="B166" t="s">
        <v>961</v>
      </c>
      <c r="C166" t="s">
        <v>885</v>
      </c>
      <c r="D166" t="s">
        <v>181</v>
      </c>
      <c r="E166">
        <v>8</v>
      </c>
      <c r="F166" t="s">
        <v>897</v>
      </c>
      <c r="G166">
        <v>0.5</v>
      </c>
      <c r="H166" t="s">
        <v>1148</v>
      </c>
      <c r="I166" t="s">
        <v>184</v>
      </c>
      <c r="J166" t="s">
        <v>35</v>
      </c>
      <c r="K166" t="s">
        <v>9</v>
      </c>
      <c r="L166" t="s">
        <v>962</v>
      </c>
      <c r="M166">
        <v>392</v>
      </c>
      <c r="N166" t="s">
        <v>341</v>
      </c>
    </row>
    <row r="167" spans="1:14" x14ac:dyDescent="0.2">
      <c r="A167" s="229">
        <v>43698</v>
      </c>
      <c r="B167" t="s">
        <v>961</v>
      </c>
      <c r="C167" t="s">
        <v>885</v>
      </c>
      <c r="D167" t="s">
        <v>181</v>
      </c>
      <c r="E167">
        <v>8</v>
      </c>
      <c r="F167" t="s">
        <v>897</v>
      </c>
      <c r="G167">
        <v>0.5</v>
      </c>
      <c r="H167" t="s">
        <v>1148</v>
      </c>
      <c r="I167" t="s">
        <v>184</v>
      </c>
      <c r="J167" t="s">
        <v>35</v>
      </c>
      <c r="K167" t="s">
        <v>9</v>
      </c>
      <c r="L167" t="s">
        <v>962</v>
      </c>
      <c r="M167">
        <v>392</v>
      </c>
      <c r="N167" t="s">
        <v>341</v>
      </c>
    </row>
    <row r="168" spans="1:14" x14ac:dyDescent="0.2">
      <c r="A168" s="229">
        <v>43703</v>
      </c>
      <c r="B168" t="s">
        <v>961</v>
      </c>
      <c r="C168" t="s">
        <v>885</v>
      </c>
      <c r="D168" t="s">
        <v>181</v>
      </c>
      <c r="E168">
        <v>8</v>
      </c>
      <c r="F168" t="s">
        <v>897</v>
      </c>
      <c r="G168">
        <v>0.5</v>
      </c>
      <c r="H168" t="s">
        <v>1148</v>
      </c>
      <c r="I168" t="s">
        <v>184</v>
      </c>
      <c r="J168" t="s">
        <v>35</v>
      </c>
      <c r="K168" t="s">
        <v>9</v>
      </c>
      <c r="L168" t="s">
        <v>962</v>
      </c>
      <c r="M168">
        <v>392</v>
      </c>
      <c r="N168" t="s">
        <v>341</v>
      </c>
    </row>
    <row r="169" spans="1:14" x14ac:dyDescent="0.2">
      <c r="A169" s="229">
        <v>43700</v>
      </c>
      <c r="B169" t="s">
        <v>961</v>
      </c>
      <c r="C169" t="s">
        <v>885</v>
      </c>
      <c r="D169" t="s">
        <v>181</v>
      </c>
      <c r="E169">
        <v>8</v>
      </c>
      <c r="F169" t="s">
        <v>182</v>
      </c>
      <c r="G169">
        <v>0</v>
      </c>
      <c r="H169" t="s">
        <v>1148</v>
      </c>
      <c r="I169" t="s">
        <v>184</v>
      </c>
      <c r="J169" t="s">
        <v>35</v>
      </c>
      <c r="K169" t="s">
        <v>9</v>
      </c>
      <c r="L169" t="s">
        <v>962</v>
      </c>
      <c r="M169">
        <v>392</v>
      </c>
      <c r="N169" t="s">
        <v>341</v>
      </c>
    </row>
    <row r="170" spans="1:14" x14ac:dyDescent="0.2">
      <c r="A170" s="229">
        <v>43705</v>
      </c>
      <c r="B170" t="s">
        <v>961</v>
      </c>
      <c r="C170" t="s">
        <v>885</v>
      </c>
      <c r="D170" t="s">
        <v>181</v>
      </c>
      <c r="E170">
        <v>8</v>
      </c>
      <c r="F170" t="s">
        <v>897</v>
      </c>
      <c r="G170">
        <v>0.5</v>
      </c>
      <c r="H170" t="s">
        <v>1148</v>
      </c>
      <c r="I170" t="s">
        <v>184</v>
      </c>
      <c r="J170" t="s">
        <v>35</v>
      </c>
      <c r="K170" t="s">
        <v>9</v>
      </c>
      <c r="L170" t="s">
        <v>962</v>
      </c>
      <c r="M170">
        <v>392</v>
      </c>
      <c r="N170" t="s">
        <v>341</v>
      </c>
    </row>
    <row r="171" spans="1:14" x14ac:dyDescent="0.2">
      <c r="A171" s="229">
        <v>43704</v>
      </c>
      <c r="B171" t="s">
        <v>961</v>
      </c>
      <c r="C171" t="s">
        <v>885</v>
      </c>
      <c r="D171" t="s">
        <v>181</v>
      </c>
      <c r="E171">
        <v>8</v>
      </c>
      <c r="F171" t="s">
        <v>897</v>
      </c>
      <c r="G171">
        <v>0.5</v>
      </c>
      <c r="H171" t="s">
        <v>1148</v>
      </c>
      <c r="I171" t="s">
        <v>184</v>
      </c>
      <c r="J171" t="s">
        <v>35</v>
      </c>
      <c r="K171" t="s">
        <v>9</v>
      </c>
      <c r="L171" t="s">
        <v>962</v>
      </c>
      <c r="M171">
        <v>392</v>
      </c>
      <c r="N171" t="s">
        <v>341</v>
      </c>
    </row>
    <row r="172" spans="1:14" x14ac:dyDescent="0.2">
      <c r="A172" s="229">
        <v>43698</v>
      </c>
      <c r="B172" t="s">
        <v>959</v>
      </c>
      <c r="C172" t="s">
        <v>885</v>
      </c>
      <c r="D172" t="s">
        <v>181</v>
      </c>
      <c r="E172">
        <v>8</v>
      </c>
      <c r="F172" t="s">
        <v>182</v>
      </c>
      <c r="G172">
        <v>0</v>
      </c>
      <c r="H172" t="s">
        <v>1510</v>
      </c>
      <c r="I172" t="s">
        <v>184</v>
      </c>
      <c r="J172" t="s">
        <v>10</v>
      </c>
      <c r="K172" t="s">
        <v>9</v>
      </c>
      <c r="L172" t="s">
        <v>960</v>
      </c>
      <c r="M172">
        <v>375</v>
      </c>
      <c r="N172" t="s">
        <v>341</v>
      </c>
    </row>
    <row r="173" spans="1:14" x14ac:dyDescent="0.2">
      <c r="A173" s="229">
        <v>43690</v>
      </c>
      <c r="B173" t="s">
        <v>959</v>
      </c>
      <c r="C173" t="s">
        <v>885</v>
      </c>
      <c r="D173" t="s">
        <v>181</v>
      </c>
      <c r="E173">
        <v>8</v>
      </c>
      <c r="F173" t="s">
        <v>182</v>
      </c>
      <c r="G173">
        <v>0</v>
      </c>
      <c r="H173" t="s">
        <v>1510</v>
      </c>
      <c r="I173" t="s">
        <v>184</v>
      </c>
      <c r="J173" t="s">
        <v>10</v>
      </c>
      <c r="K173" t="s">
        <v>9</v>
      </c>
      <c r="L173" t="s">
        <v>960</v>
      </c>
      <c r="M173">
        <v>375</v>
      </c>
      <c r="N173" t="s">
        <v>341</v>
      </c>
    </row>
    <row r="174" spans="1:14" x14ac:dyDescent="0.2">
      <c r="A174" s="229">
        <v>43689</v>
      </c>
      <c r="B174" t="s">
        <v>959</v>
      </c>
      <c r="C174" t="s">
        <v>885</v>
      </c>
      <c r="D174" t="s">
        <v>181</v>
      </c>
      <c r="E174">
        <v>8</v>
      </c>
      <c r="F174" t="s">
        <v>182</v>
      </c>
      <c r="G174">
        <v>0</v>
      </c>
      <c r="H174" t="s">
        <v>1510</v>
      </c>
      <c r="I174" t="s">
        <v>184</v>
      </c>
      <c r="J174" t="s">
        <v>10</v>
      </c>
      <c r="K174" t="s">
        <v>9</v>
      </c>
      <c r="L174" t="s">
        <v>960</v>
      </c>
      <c r="M174">
        <v>375</v>
      </c>
      <c r="N174" t="s">
        <v>341</v>
      </c>
    </row>
    <row r="175" spans="1:14" x14ac:dyDescent="0.2">
      <c r="A175" s="229">
        <v>43697</v>
      </c>
      <c r="B175" t="s">
        <v>959</v>
      </c>
      <c r="C175" t="s">
        <v>885</v>
      </c>
      <c r="D175" t="s">
        <v>181</v>
      </c>
      <c r="E175">
        <v>3.5</v>
      </c>
      <c r="F175" t="s">
        <v>182</v>
      </c>
      <c r="G175">
        <v>0</v>
      </c>
      <c r="H175" t="s">
        <v>1510</v>
      </c>
      <c r="I175" t="s">
        <v>184</v>
      </c>
      <c r="J175" t="s">
        <v>10</v>
      </c>
      <c r="K175" t="s">
        <v>9</v>
      </c>
      <c r="L175" t="s">
        <v>960</v>
      </c>
      <c r="M175">
        <v>375</v>
      </c>
      <c r="N175" t="s">
        <v>341</v>
      </c>
    </row>
    <row r="176" spans="1:14" x14ac:dyDescent="0.2">
      <c r="A176" s="229">
        <v>43696</v>
      </c>
      <c r="B176" t="s">
        <v>959</v>
      </c>
      <c r="C176" t="s">
        <v>885</v>
      </c>
      <c r="D176" t="s">
        <v>181</v>
      </c>
      <c r="E176">
        <v>8</v>
      </c>
      <c r="F176" t="s">
        <v>182</v>
      </c>
      <c r="G176">
        <v>0</v>
      </c>
      <c r="H176" t="s">
        <v>1510</v>
      </c>
      <c r="I176" t="s">
        <v>184</v>
      </c>
      <c r="J176" t="s">
        <v>10</v>
      </c>
      <c r="K176" t="s">
        <v>9</v>
      </c>
      <c r="L176" t="s">
        <v>960</v>
      </c>
      <c r="M176">
        <v>375</v>
      </c>
      <c r="N176" t="s">
        <v>341</v>
      </c>
    </row>
    <row r="177" spans="1:14" x14ac:dyDescent="0.2">
      <c r="A177" s="229">
        <v>43693</v>
      </c>
      <c r="B177" t="s">
        <v>959</v>
      </c>
      <c r="C177" t="s">
        <v>885</v>
      </c>
      <c r="D177" t="s">
        <v>181</v>
      </c>
      <c r="E177">
        <v>8</v>
      </c>
      <c r="F177" t="s">
        <v>182</v>
      </c>
      <c r="G177">
        <v>0</v>
      </c>
      <c r="H177" t="s">
        <v>1510</v>
      </c>
      <c r="I177" t="s">
        <v>184</v>
      </c>
      <c r="J177" t="s">
        <v>10</v>
      </c>
      <c r="K177" t="s">
        <v>9</v>
      </c>
      <c r="L177" t="s">
        <v>960</v>
      </c>
      <c r="M177">
        <v>375</v>
      </c>
      <c r="N177" t="s">
        <v>341</v>
      </c>
    </row>
    <row r="178" spans="1:14" x14ac:dyDescent="0.2">
      <c r="A178" s="229">
        <v>43692</v>
      </c>
      <c r="B178" t="s">
        <v>959</v>
      </c>
      <c r="C178" t="s">
        <v>885</v>
      </c>
      <c r="D178" t="s">
        <v>181</v>
      </c>
      <c r="E178">
        <v>8</v>
      </c>
      <c r="F178" t="s">
        <v>182</v>
      </c>
      <c r="G178">
        <v>0</v>
      </c>
      <c r="H178" t="s">
        <v>1510</v>
      </c>
      <c r="I178" t="s">
        <v>184</v>
      </c>
      <c r="J178" t="s">
        <v>10</v>
      </c>
      <c r="K178" t="s">
        <v>9</v>
      </c>
      <c r="L178" t="s">
        <v>960</v>
      </c>
      <c r="M178">
        <v>375</v>
      </c>
      <c r="N178" t="s">
        <v>341</v>
      </c>
    </row>
    <row r="179" spans="1:14" x14ac:dyDescent="0.2">
      <c r="A179" s="229">
        <v>43699</v>
      </c>
      <c r="B179" t="s">
        <v>959</v>
      </c>
      <c r="C179" t="s">
        <v>885</v>
      </c>
      <c r="D179" t="s">
        <v>181</v>
      </c>
      <c r="E179">
        <v>8</v>
      </c>
      <c r="F179" t="s">
        <v>182</v>
      </c>
      <c r="G179">
        <v>0</v>
      </c>
      <c r="H179" t="s">
        <v>1510</v>
      </c>
      <c r="I179" t="s">
        <v>184</v>
      </c>
      <c r="J179" t="s">
        <v>10</v>
      </c>
      <c r="K179" t="s">
        <v>9</v>
      </c>
      <c r="L179" t="s">
        <v>960</v>
      </c>
      <c r="M179">
        <v>375</v>
      </c>
      <c r="N179" t="s">
        <v>341</v>
      </c>
    </row>
    <row r="180" spans="1:14" x14ac:dyDescent="0.2">
      <c r="A180" s="229">
        <v>43700</v>
      </c>
      <c r="B180" t="s">
        <v>959</v>
      </c>
      <c r="C180" t="s">
        <v>885</v>
      </c>
      <c r="D180" t="s">
        <v>181</v>
      </c>
      <c r="E180">
        <v>8</v>
      </c>
      <c r="F180" t="s">
        <v>182</v>
      </c>
      <c r="G180">
        <v>0</v>
      </c>
      <c r="H180" t="s">
        <v>1510</v>
      </c>
      <c r="I180" t="s">
        <v>184</v>
      </c>
      <c r="J180" t="s">
        <v>10</v>
      </c>
      <c r="K180" t="s">
        <v>9</v>
      </c>
      <c r="L180" t="s">
        <v>960</v>
      </c>
      <c r="M180">
        <v>375</v>
      </c>
      <c r="N180" t="s">
        <v>341</v>
      </c>
    </row>
    <row r="181" spans="1:14" x14ac:dyDescent="0.2">
      <c r="A181" s="229">
        <v>43703</v>
      </c>
      <c r="B181" t="s">
        <v>959</v>
      </c>
      <c r="C181" t="s">
        <v>885</v>
      </c>
      <c r="D181" t="s">
        <v>181</v>
      </c>
      <c r="E181">
        <v>6.5</v>
      </c>
      <c r="F181" t="s">
        <v>897</v>
      </c>
      <c r="G181">
        <v>1.5</v>
      </c>
      <c r="H181" t="s">
        <v>1510</v>
      </c>
      <c r="I181" t="s">
        <v>184</v>
      </c>
      <c r="J181" t="s">
        <v>10</v>
      </c>
      <c r="K181" t="s">
        <v>9</v>
      </c>
      <c r="L181" t="s">
        <v>960</v>
      </c>
      <c r="M181">
        <v>375</v>
      </c>
      <c r="N181" t="s">
        <v>341</v>
      </c>
    </row>
    <row r="182" spans="1:14" x14ac:dyDescent="0.2">
      <c r="A182" s="229">
        <v>43708</v>
      </c>
      <c r="B182" t="s">
        <v>959</v>
      </c>
      <c r="C182" t="s">
        <v>885</v>
      </c>
      <c r="D182" t="s">
        <v>181</v>
      </c>
      <c r="E182">
        <v>0</v>
      </c>
      <c r="F182" t="s">
        <v>897</v>
      </c>
      <c r="G182">
        <v>8</v>
      </c>
      <c r="H182" t="s">
        <v>1510</v>
      </c>
      <c r="I182" t="s">
        <v>184</v>
      </c>
      <c r="J182" t="s">
        <v>10</v>
      </c>
      <c r="K182" t="s">
        <v>9</v>
      </c>
      <c r="L182" t="s">
        <v>960</v>
      </c>
      <c r="M182">
        <v>375</v>
      </c>
      <c r="N182" t="s">
        <v>341</v>
      </c>
    </row>
    <row r="183" spans="1:14" x14ac:dyDescent="0.2">
      <c r="A183" s="229">
        <v>43707</v>
      </c>
      <c r="B183" t="s">
        <v>959</v>
      </c>
      <c r="C183" t="s">
        <v>885</v>
      </c>
      <c r="D183" t="s">
        <v>181</v>
      </c>
      <c r="E183">
        <v>7</v>
      </c>
      <c r="F183" t="s">
        <v>182</v>
      </c>
      <c r="G183">
        <v>0</v>
      </c>
      <c r="H183" t="s">
        <v>1510</v>
      </c>
      <c r="I183" t="s">
        <v>184</v>
      </c>
      <c r="J183" t="s">
        <v>10</v>
      </c>
      <c r="K183" t="s">
        <v>9</v>
      </c>
      <c r="L183" t="s">
        <v>960</v>
      </c>
      <c r="M183">
        <v>375</v>
      </c>
      <c r="N183" t="s">
        <v>341</v>
      </c>
    </row>
    <row r="184" spans="1:14" x14ac:dyDescent="0.2">
      <c r="A184" s="229">
        <v>43705</v>
      </c>
      <c r="B184" t="s">
        <v>959</v>
      </c>
      <c r="C184" t="s">
        <v>885</v>
      </c>
      <c r="D184" t="s">
        <v>181</v>
      </c>
      <c r="E184">
        <v>7</v>
      </c>
      <c r="F184" t="s">
        <v>182</v>
      </c>
      <c r="G184">
        <v>0</v>
      </c>
      <c r="H184" t="s">
        <v>1510</v>
      </c>
      <c r="I184" t="s">
        <v>184</v>
      </c>
      <c r="J184" t="s">
        <v>10</v>
      </c>
      <c r="K184" t="s">
        <v>9</v>
      </c>
      <c r="L184" t="s">
        <v>960</v>
      </c>
      <c r="M184">
        <v>375</v>
      </c>
      <c r="N184" t="s">
        <v>341</v>
      </c>
    </row>
    <row r="185" spans="1:14" x14ac:dyDescent="0.2">
      <c r="A185" s="229">
        <v>43704</v>
      </c>
      <c r="B185" t="s">
        <v>959</v>
      </c>
      <c r="C185" t="s">
        <v>885</v>
      </c>
      <c r="D185" t="s">
        <v>181</v>
      </c>
      <c r="E185">
        <v>8</v>
      </c>
      <c r="F185" t="s">
        <v>182</v>
      </c>
      <c r="G185">
        <v>0</v>
      </c>
      <c r="H185" t="s">
        <v>1510</v>
      </c>
      <c r="I185" t="s">
        <v>184</v>
      </c>
      <c r="J185" t="s">
        <v>10</v>
      </c>
      <c r="K185" t="s">
        <v>9</v>
      </c>
      <c r="L185" t="s">
        <v>960</v>
      </c>
      <c r="M185">
        <v>375</v>
      </c>
      <c r="N185" t="s">
        <v>341</v>
      </c>
    </row>
    <row r="186" spans="1:14" x14ac:dyDescent="0.2">
      <c r="A186" s="229">
        <v>43693</v>
      </c>
      <c r="B186" t="s">
        <v>948</v>
      </c>
      <c r="C186" t="s">
        <v>885</v>
      </c>
      <c r="D186" t="s">
        <v>181</v>
      </c>
      <c r="E186">
        <v>8</v>
      </c>
      <c r="F186" t="s">
        <v>182</v>
      </c>
      <c r="G186">
        <v>0</v>
      </c>
      <c r="H186" t="s">
        <v>39</v>
      </c>
      <c r="I186" t="s">
        <v>949</v>
      </c>
      <c r="J186" t="s">
        <v>10</v>
      </c>
      <c r="K186" t="s">
        <v>9</v>
      </c>
      <c r="L186" t="s">
        <v>950</v>
      </c>
      <c r="M186">
        <v>277</v>
      </c>
      <c r="N186" t="s">
        <v>341</v>
      </c>
    </row>
    <row r="187" spans="1:14" x14ac:dyDescent="0.2">
      <c r="A187" s="229">
        <v>43692</v>
      </c>
      <c r="B187" t="s">
        <v>948</v>
      </c>
      <c r="C187" t="s">
        <v>885</v>
      </c>
      <c r="D187" t="s">
        <v>181</v>
      </c>
      <c r="E187">
        <v>8</v>
      </c>
      <c r="F187" t="s">
        <v>182</v>
      </c>
      <c r="G187">
        <v>0</v>
      </c>
      <c r="H187" t="s">
        <v>39</v>
      </c>
      <c r="I187" t="s">
        <v>949</v>
      </c>
      <c r="J187" t="s">
        <v>10</v>
      </c>
      <c r="K187" t="s">
        <v>9</v>
      </c>
      <c r="L187" t="s">
        <v>950</v>
      </c>
      <c r="M187">
        <v>277</v>
      </c>
      <c r="N187" t="s">
        <v>341</v>
      </c>
    </row>
    <row r="188" spans="1:14" x14ac:dyDescent="0.2">
      <c r="A188" s="229">
        <v>43691</v>
      </c>
      <c r="B188" t="s">
        <v>948</v>
      </c>
      <c r="C188" t="s">
        <v>885</v>
      </c>
      <c r="D188" t="s">
        <v>181</v>
      </c>
      <c r="E188">
        <v>3.5</v>
      </c>
      <c r="F188" t="s">
        <v>182</v>
      </c>
      <c r="G188">
        <v>0</v>
      </c>
      <c r="H188" t="s">
        <v>1510</v>
      </c>
      <c r="I188" t="s">
        <v>949</v>
      </c>
      <c r="J188" t="s">
        <v>10</v>
      </c>
      <c r="K188" t="s">
        <v>9</v>
      </c>
      <c r="L188" t="s">
        <v>950</v>
      </c>
      <c r="M188">
        <v>277</v>
      </c>
      <c r="N188" t="s">
        <v>341</v>
      </c>
    </row>
    <row r="189" spans="1:14" x14ac:dyDescent="0.2">
      <c r="A189" s="229">
        <v>43691</v>
      </c>
      <c r="B189" t="s">
        <v>948</v>
      </c>
      <c r="C189" t="s">
        <v>885</v>
      </c>
      <c r="D189" t="s">
        <v>181</v>
      </c>
      <c r="E189">
        <v>4.5</v>
      </c>
      <c r="F189" t="s">
        <v>182</v>
      </c>
      <c r="G189">
        <v>0</v>
      </c>
      <c r="H189" t="s">
        <v>39</v>
      </c>
      <c r="I189" t="s">
        <v>949</v>
      </c>
      <c r="J189" t="s">
        <v>10</v>
      </c>
      <c r="K189" t="s">
        <v>9</v>
      </c>
      <c r="L189" t="s">
        <v>950</v>
      </c>
      <c r="M189">
        <v>277</v>
      </c>
      <c r="N189" t="s">
        <v>341</v>
      </c>
    </row>
    <row r="190" spans="1:14" x14ac:dyDescent="0.2">
      <c r="A190" s="229">
        <v>43690</v>
      </c>
      <c r="B190" t="s">
        <v>948</v>
      </c>
      <c r="C190" t="s">
        <v>885</v>
      </c>
      <c r="D190" t="s">
        <v>181</v>
      </c>
      <c r="E190">
        <v>3</v>
      </c>
      <c r="F190" t="s">
        <v>182</v>
      </c>
      <c r="G190">
        <v>0</v>
      </c>
      <c r="H190" t="s">
        <v>39</v>
      </c>
      <c r="I190" t="s">
        <v>949</v>
      </c>
      <c r="J190" t="s">
        <v>10</v>
      </c>
      <c r="K190" t="s">
        <v>9</v>
      </c>
      <c r="L190" t="s">
        <v>950</v>
      </c>
      <c r="M190">
        <v>277</v>
      </c>
      <c r="N190" t="s">
        <v>341</v>
      </c>
    </row>
    <row r="191" spans="1:14" x14ac:dyDescent="0.2">
      <c r="A191" s="229">
        <v>43689</v>
      </c>
      <c r="B191" t="s">
        <v>948</v>
      </c>
      <c r="C191" t="s">
        <v>885</v>
      </c>
      <c r="D191" t="s">
        <v>181</v>
      </c>
      <c r="E191">
        <v>8</v>
      </c>
      <c r="F191" t="s">
        <v>182</v>
      </c>
      <c r="G191">
        <v>0</v>
      </c>
      <c r="H191" t="s">
        <v>39</v>
      </c>
      <c r="I191" t="s">
        <v>949</v>
      </c>
      <c r="J191" t="s">
        <v>10</v>
      </c>
      <c r="K191" t="s">
        <v>9</v>
      </c>
      <c r="L191" t="s">
        <v>950</v>
      </c>
      <c r="M191">
        <v>277</v>
      </c>
      <c r="N191" t="s">
        <v>341</v>
      </c>
    </row>
    <row r="192" spans="1:14" x14ac:dyDescent="0.2">
      <c r="A192" s="229">
        <v>43697</v>
      </c>
      <c r="B192" t="s">
        <v>948</v>
      </c>
      <c r="C192" t="s">
        <v>885</v>
      </c>
      <c r="D192" t="s">
        <v>181</v>
      </c>
      <c r="E192">
        <v>8</v>
      </c>
      <c r="F192" t="s">
        <v>182</v>
      </c>
      <c r="G192">
        <v>0</v>
      </c>
      <c r="H192" t="s">
        <v>39</v>
      </c>
      <c r="I192" t="s">
        <v>949</v>
      </c>
      <c r="J192" t="s">
        <v>10</v>
      </c>
      <c r="K192" t="s">
        <v>9</v>
      </c>
      <c r="L192" t="s">
        <v>950</v>
      </c>
      <c r="M192">
        <v>277</v>
      </c>
      <c r="N192" t="s">
        <v>341</v>
      </c>
    </row>
    <row r="193" spans="1:14" x14ac:dyDescent="0.2">
      <c r="A193" s="229">
        <v>43696</v>
      </c>
      <c r="B193" t="s">
        <v>948</v>
      </c>
      <c r="C193" t="s">
        <v>885</v>
      </c>
      <c r="D193" t="s">
        <v>181</v>
      </c>
      <c r="E193">
        <v>8</v>
      </c>
      <c r="F193" t="s">
        <v>182</v>
      </c>
      <c r="G193">
        <v>0</v>
      </c>
      <c r="H193" t="s">
        <v>39</v>
      </c>
      <c r="I193" t="s">
        <v>949</v>
      </c>
      <c r="J193" t="s">
        <v>10</v>
      </c>
      <c r="K193" t="s">
        <v>9</v>
      </c>
      <c r="L193" t="s">
        <v>950</v>
      </c>
      <c r="M193">
        <v>277</v>
      </c>
      <c r="N193" t="s">
        <v>341</v>
      </c>
    </row>
    <row r="194" spans="1:14" x14ac:dyDescent="0.2">
      <c r="A194" s="229">
        <v>43698</v>
      </c>
      <c r="B194" t="s">
        <v>948</v>
      </c>
      <c r="C194" t="s">
        <v>885</v>
      </c>
      <c r="D194" t="s">
        <v>181</v>
      </c>
      <c r="E194">
        <v>8</v>
      </c>
      <c r="F194" t="s">
        <v>182</v>
      </c>
      <c r="G194">
        <v>0</v>
      </c>
      <c r="H194" t="s">
        <v>39</v>
      </c>
      <c r="I194" t="s">
        <v>949</v>
      </c>
      <c r="J194" t="s">
        <v>10</v>
      </c>
      <c r="K194" t="s">
        <v>9</v>
      </c>
      <c r="L194" t="s">
        <v>950</v>
      </c>
      <c r="M194">
        <v>277</v>
      </c>
      <c r="N194" t="s">
        <v>341</v>
      </c>
    </row>
    <row r="195" spans="1:14" x14ac:dyDescent="0.2">
      <c r="A195" s="229">
        <v>43700</v>
      </c>
      <c r="B195" t="s">
        <v>948</v>
      </c>
      <c r="C195" t="s">
        <v>885</v>
      </c>
      <c r="D195" t="s">
        <v>181</v>
      </c>
      <c r="E195">
        <v>4</v>
      </c>
      <c r="F195" t="s">
        <v>182</v>
      </c>
      <c r="G195">
        <v>0</v>
      </c>
      <c r="H195" t="s">
        <v>1450</v>
      </c>
      <c r="I195" t="s">
        <v>949</v>
      </c>
      <c r="J195" t="s">
        <v>10</v>
      </c>
      <c r="K195" t="s">
        <v>9</v>
      </c>
      <c r="L195" t="s">
        <v>950</v>
      </c>
      <c r="M195">
        <v>277</v>
      </c>
      <c r="N195" t="s">
        <v>341</v>
      </c>
    </row>
    <row r="196" spans="1:14" x14ac:dyDescent="0.2">
      <c r="A196" s="229">
        <v>43699</v>
      </c>
      <c r="B196" t="s">
        <v>948</v>
      </c>
      <c r="C196" t="s">
        <v>885</v>
      </c>
      <c r="D196" t="s">
        <v>181</v>
      </c>
      <c r="E196">
        <v>8</v>
      </c>
      <c r="F196" t="s">
        <v>182</v>
      </c>
      <c r="G196">
        <v>0</v>
      </c>
      <c r="H196" t="s">
        <v>1450</v>
      </c>
      <c r="I196" t="s">
        <v>949</v>
      </c>
      <c r="J196" t="s">
        <v>10</v>
      </c>
      <c r="K196" t="s">
        <v>9</v>
      </c>
      <c r="L196" t="s">
        <v>950</v>
      </c>
      <c r="M196">
        <v>277</v>
      </c>
      <c r="N196" t="s">
        <v>341</v>
      </c>
    </row>
    <row r="197" spans="1:14" x14ac:dyDescent="0.2">
      <c r="A197" s="229">
        <v>43704</v>
      </c>
      <c r="B197" t="s">
        <v>948</v>
      </c>
      <c r="C197" t="s">
        <v>885</v>
      </c>
      <c r="D197" t="s">
        <v>181</v>
      </c>
      <c r="E197">
        <v>8</v>
      </c>
      <c r="F197" t="s">
        <v>182</v>
      </c>
      <c r="G197">
        <v>0</v>
      </c>
      <c r="H197" t="s">
        <v>1450</v>
      </c>
      <c r="I197" t="s">
        <v>949</v>
      </c>
      <c r="J197" t="s">
        <v>10</v>
      </c>
      <c r="K197" t="s">
        <v>9</v>
      </c>
      <c r="L197" t="s">
        <v>950</v>
      </c>
      <c r="M197">
        <v>277</v>
      </c>
      <c r="N197" t="s">
        <v>341</v>
      </c>
    </row>
    <row r="198" spans="1:14" x14ac:dyDescent="0.2">
      <c r="A198" s="229">
        <v>43703</v>
      </c>
      <c r="B198" t="s">
        <v>948</v>
      </c>
      <c r="C198" t="s">
        <v>885</v>
      </c>
      <c r="D198" t="s">
        <v>181</v>
      </c>
      <c r="E198">
        <v>8</v>
      </c>
      <c r="F198" t="s">
        <v>182</v>
      </c>
      <c r="G198">
        <v>0</v>
      </c>
      <c r="H198" t="s">
        <v>1450</v>
      </c>
      <c r="I198" t="s">
        <v>949</v>
      </c>
      <c r="J198" t="s">
        <v>10</v>
      </c>
      <c r="K198" t="s">
        <v>9</v>
      </c>
      <c r="L198" t="s">
        <v>950</v>
      </c>
      <c r="M198">
        <v>277</v>
      </c>
      <c r="N198" t="s">
        <v>341</v>
      </c>
    </row>
    <row r="199" spans="1:14" x14ac:dyDescent="0.2">
      <c r="A199" s="229">
        <v>43707</v>
      </c>
      <c r="B199" t="s">
        <v>948</v>
      </c>
      <c r="C199" t="s">
        <v>885</v>
      </c>
      <c r="D199" t="s">
        <v>181</v>
      </c>
      <c r="E199">
        <v>8</v>
      </c>
      <c r="F199" t="s">
        <v>182</v>
      </c>
      <c r="G199">
        <v>0</v>
      </c>
      <c r="H199" t="s">
        <v>1450</v>
      </c>
      <c r="I199" t="s">
        <v>949</v>
      </c>
      <c r="J199" t="s">
        <v>10</v>
      </c>
      <c r="K199" t="s">
        <v>9</v>
      </c>
      <c r="L199" t="s">
        <v>950</v>
      </c>
      <c r="M199">
        <v>277</v>
      </c>
      <c r="N199" t="s">
        <v>341</v>
      </c>
    </row>
    <row r="200" spans="1:14" x14ac:dyDescent="0.2">
      <c r="A200" s="229">
        <v>43687</v>
      </c>
      <c r="B200" t="s">
        <v>936</v>
      </c>
      <c r="C200" t="s">
        <v>885</v>
      </c>
      <c r="D200" t="s">
        <v>181</v>
      </c>
      <c r="E200">
        <v>0</v>
      </c>
      <c r="F200" t="s">
        <v>897</v>
      </c>
      <c r="G200">
        <v>5.5</v>
      </c>
      <c r="H200" t="s">
        <v>279</v>
      </c>
      <c r="I200" t="s">
        <v>184</v>
      </c>
      <c r="J200" t="s">
        <v>35</v>
      </c>
      <c r="K200" t="s">
        <v>9</v>
      </c>
      <c r="L200" t="s">
        <v>937</v>
      </c>
      <c r="M200">
        <v>208</v>
      </c>
      <c r="N200" t="s">
        <v>341</v>
      </c>
    </row>
    <row r="201" spans="1:14" x14ac:dyDescent="0.2">
      <c r="A201" s="229">
        <v>43686</v>
      </c>
      <c r="B201" t="s">
        <v>936</v>
      </c>
      <c r="C201" t="s">
        <v>885</v>
      </c>
      <c r="D201" t="s">
        <v>181</v>
      </c>
      <c r="E201">
        <v>8</v>
      </c>
      <c r="F201" t="s">
        <v>182</v>
      </c>
      <c r="G201">
        <v>0</v>
      </c>
      <c r="H201" t="s">
        <v>1505</v>
      </c>
      <c r="I201" t="s">
        <v>184</v>
      </c>
      <c r="J201" t="s">
        <v>35</v>
      </c>
      <c r="K201" t="s">
        <v>9</v>
      </c>
      <c r="L201" t="s">
        <v>937</v>
      </c>
      <c r="M201">
        <v>208</v>
      </c>
      <c r="N201" t="s">
        <v>341</v>
      </c>
    </row>
    <row r="202" spans="1:14" x14ac:dyDescent="0.2">
      <c r="A202" s="229">
        <v>43685</v>
      </c>
      <c r="B202" t="s">
        <v>936</v>
      </c>
      <c r="C202" t="s">
        <v>885</v>
      </c>
      <c r="D202" t="s">
        <v>181</v>
      </c>
      <c r="E202">
        <v>8</v>
      </c>
      <c r="F202" t="s">
        <v>182</v>
      </c>
      <c r="G202">
        <v>0</v>
      </c>
      <c r="H202" t="s">
        <v>1505</v>
      </c>
      <c r="I202" t="s">
        <v>184</v>
      </c>
      <c r="J202" t="s">
        <v>35</v>
      </c>
      <c r="K202" t="s">
        <v>9</v>
      </c>
      <c r="L202" t="s">
        <v>937</v>
      </c>
      <c r="M202">
        <v>208</v>
      </c>
      <c r="N202" t="s">
        <v>341</v>
      </c>
    </row>
    <row r="203" spans="1:14" x14ac:dyDescent="0.2">
      <c r="A203" s="229">
        <v>43684</v>
      </c>
      <c r="B203" t="s">
        <v>936</v>
      </c>
      <c r="C203" t="s">
        <v>885</v>
      </c>
      <c r="D203" t="s">
        <v>181</v>
      </c>
      <c r="E203">
        <v>8</v>
      </c>
      <c r="F203" t="s">
        <v>897</v>
      </c>
      <c r="G203">
        <v>1.5</v>
      </c>
      <c r="H203" t="s">
        <v>1505</v>
      </c>
      <c r="I203" t="s">
        <v>184</v>
      </c>
      <c r="J203" t="s">
        <v>35</v>
      </c>
      <c r="K203" t="s">
        <v>9</v>
      </c>
      <c r="L203" t="s">
        <v>937</v>
      </c>
      <c r="M203">
        <v>208</v>
      </c>
      <c r="N203" t="s">
        <v>341</v>
      </c>
    </row>
    <row r="204" spans="1:14" x14ac:dyDescent="0.2">
      <c r="A204" s="229">
        <v>43683</v>
      </c>
      <c r="B204" t="s">
        <v>936</v>
      </c>
      <c r="C204" t="s">
        <v>885</v>
      </c>
      <c r="D204" t="s">
        <v>181</v>
      </c>
      <c r="E204">
        <v>8.5</v>
      </c>
      <c r="F204" t="s">
        <v>897</v>
      </c>
      <c r="G204">
        <v>1.5</v>
      </c>
      <c r="H204" t="s">
        <v>1505</v>
      </c>
      <c r="I204" t="s">
        <v>184</v>
      </c>
      <c r="J204" t="s">
        <v>35</v>
      </c>
      <c r="K204" t="s">
        <v>9</v>
      </c>
      <c r="L204" t="s">
        <v>937</v>
      </c>
      <c r="M204">
        <v>208</v>
      </c>
      <c r="N204" t="s">
        <v>341</v>
      </c>
    </row>
    <row r="205" spans="1:14" x14ac:dyDescent="0.2">
      <c r="A205" s="229">
        <v>43682</v>
      </c>
      <c r="B205" t="s">
        <v>936</v>
      </c>
      <c r="C205" t="s">
        <v>885</v>
      </c>
      <c r="D205" t="s">
        <v>181</v>
      </c>
      <c r="E205">
        <v>8</v>
      </c>
      <c r="F205" t="s">
        <v>182</v>
      </c>
      <c r="G205">
        <v>0</v>
      </c>
      <c r="H205" t="s">
        <v>1505</v>
      </c>
      <c r="I205" t="s">
        <v>184</v>
      </c>
      <c r="J205" t="s">
        <v>35</v>
      </c>
      <c r="K205" t="s">
        <v>9</v>
      </c>
      <c r="L205" t="s">
        <v>937</v>
      </c>
      <c r="M205">
        <v>208</v>
      </c>
      <c r="N205" t="s">
        <v>341</v>
      </c>
    </row>
    <row r="206" spans="1:14" x14ac:dyDescent="0.2">
      <c r="A206" s="229">
        <v>43691</v>
      </c>
      <c r="B206" t="s">
        <v>936</v>
      </c>
      <c r="C206" t="s">
        <v>885</v>
      </c>
      <c r="D206" t="s">
        <v>181</v>
      </c>
      <c r="E206">
        <v>8</v>
      </c>
      <c r="F206" t="s">
        <v>182</v>
      </c>
      <c r="G206">
        <v>0</v>
      </c>
      <c r="H206" t="s">
        <v>279</v>
      </c>
      <c r="I206" t="s">
        <v>184</v>
      </c>
      <c r="J206" t="s">
        <v>35</v>
      </c>
      <c r="K206" t="s">
        <v>9</v>
      </c>
      <c r="L206" t="s">
        <v>937</v>
      </c>
      <c r="M206">
        <v>208</v>
      </c>
      <c r="N206" t="s">
        <v>341</v>
      </c>
    </row>
    <row r="207" spans="1:14" x14ac:dyDescent="0.2">
      <c r="A207" s="229">
        <v>43689</v>
      </c>
      <c r="B207" t="s">
        <v>936</v>
      </c>
      <c r="C207" t="s">
        <v>885</v>
      </c>
      <c r="D207" t="s">
        <v>181</v>
      </c>
      <c r="E207">
        <v>8</v>
      </c>
      <c r="F207" t="s">
        <v>182</v>
      </c>
      <c r="G207">
        <v>0</v>
      </c>
      <c r="H207" t="s">
        <v>279</v>
      </c>
      <c r="I207" t="s">
        <v>184</v>
      </c>
      <c r="J207" t="s">
        <v>35</v>
      </c>
      <c r="K207" t="s">
        <v>9</v>
      </c>
      <c r="L207" t="s">
        <v>937</v>
      </c>
      <c r="M207">
        <v>208</v>
      </c>
      <c r="N207" t="s">
        <v>341</v>
      </c>
    </row>
    <row r="208" spans="1:14" x14ac:dyDescent="0.2">
      <c r="A208" s="229">
        <v>43697</v>
      </c>
      <c r="B208" t="s">
        <v>936</v>
      </c>
      <c r="C208" t="s">
        <v>885</v>
      </c>
      <c r="D208" t="s">
        <v>181</v>
      </c>
      <c r="E208">
        <v>8</v>
      </c>
      <c r="F208" t="s">
        <v>182</v>
      </c>
      <c r="G208">
        <v>0</v>
      </c>
      <c r="H208" t="s">
        <v>279</v>
      </c>
      <c r="I208" t="s">
        <v>184</v>
      </c>
      <c r="J208" t="s">
        <v>35</v>
      </c>
      <c r="K208" t="s">
        <v>9</v>
      </c>
      <c r="L208" t="s">
        <v>937</v>
      </c>
      <c r="M208">
        <v>208</v>
      </c>
      <c r="N208" t="s">
        <v>341</v>
      </c>
    </row>
    <row r="209" spans="1:14" x14ac:dyDescent="0.2">
      <c r="A209" s="229">
        <v>43696</v>
      </c>
      <c r="B209" t="s">
        <v>936</v>
      </c>
      <c r="C209" t="s">
        <v>885</v>
      </c>
      <c r="D209" t="s">
        <v>181</v>
      </c>
      <c r="E209">
        <v>7.5</v>
      </c>
      <c r="F209" t="s">
        <v>182</v>
      </c>
      <c r="G209">
        <v>0</v>
      </c>
      <c r="H209" t="s">
        <v>279</v>
      </c>
      <c r="I209" t="s">
        <v>184</v>
      </c>
      <c r="J209" t="s">
        <v>35</v>
      </c>
      <c r="K209" t="s">
        <v>9</v>
      </c>
      <c r="L209" t="s">
        <v>937</v>
      </c>
      <c r="M209">
        <v>208</v>
      </c>
      <c r="N209" t="s">
        <v>341</v>
      </c>
    </row>
    <row r="210" spans="1:14" x14ac:dyDescent="0.2">
      <c r="A210" s="229">
        <v>43692</v>
      </c>
      <c r="B210" t="s">
        <v>936</v>
      </c>
      <c r="C210" t="s">
        <v>885</v>
      </c>
      <c r="D210" t="s">
        <v>181</v>
      </c>
      <c r="E210">
        <v>8</v>
      </c>
      <c r="F210" t="s">
        <v>182</v>
      </c>
      <c r="G210">
        <v>0</v>
      </c>
      <c r="H210" t="s">
        <v>279</v>
      </c>
      <c r="I210" t="s">
        <v>184</v>
      </c>
      <c r="J210" t="s">
        <v>35</v>
      </c>
      <c r="K210" t="s">
        <v>9</v>
      </c>
      <c r="L210" t="s">
        <v>937</v>
      </c>
      <c r="M210">
        <v>208</v>
      </c>
      <c r="N210" t="s">
        <v>341</v>
      </c>
    </row>
    <row r="211" spans="1:14" x14ac:dyDescent="0.2">
      <c r="A211" s="229">
        <v>43703</v>
      </c>
      <c r="B211" t="s">
        <v>936</v>
      </c>
      <c r="C211" t="s">
        <v>885</v>
      </c>
      <c r="D211" t="s">
        <v>181</v>
      </c>
      <c r="E211">
        <v>8</v>
      </c>
      <c r="F211" t="s">
        <v>182</v>
      </c>
      <c r="G211">
        <v>0</v>
      </c>
      <c r="H211" t="s">
        <v>279</v>
      </c>
      <c r="I211" t="s">
        <v>184</v>
      </c>
      <c r="J211" t="s">
        <v>35</v>
      </c>
      <c r="K211" t="s">
        <v>9</v>
      </c>
      <c r="L211" t="s">
        <v>937</v>
      </c>
      <c r="M211">
        <v>208</v>
      </c>
      <c r="N211" t="s">
        <v>341</v>
      </c>
    </row>
    <row r="212" spans="1:14" x14ac:dyDescent="0.2">
      <c r="A212" s="229">
        <v>43700</v>
      </c>
      <c r="B212" t="s">
        <v>936</v>
      </c>
      <c r="C212" t="s">
        <v>885</v>
      </c>
      <c r="D212" t="s">
        <v>181</v>
      </c>
      <c r="E212">
        <v>8</v>
      </c>
      <c r="F212" t="s">
        <v>182</v>
      </c>
      <c r="G212">
        <v>0</v>
      </c>
      <c r="H212" t="s">
        <v>42</v>
      </c>
      <c r="I212" t="s">
        <v>184</v>
      </c>
      <c r="J212" t="s">
        <v>35</v>
      </c>
      <c r="K212" t="s">
        <v>9</v>
      </c>
      <c r="L212" t="s">
        <v>937</v>
      </c>
      <c r="M212">
        <v>208</v>
      </c>
      <c r="N212" t="s">
        <v>341</v>
      </c>
    </row>
    <row r="213" spans="1:14" x14ac:dyDescent="0.2">
      <c r="A213" s="229">
        <v>43699</v>
      </c>
      <c r="B213" t="s">
        <v>936</v>
      </c>
      <c r="C213" t="s">
        <v>885</v>
      </c>
      <c r="D213" t="s">
        <v>181</v>
      </c>
      <c r="E213">
        <v>8</v>
      </c>
      <c r="F213" t="s">
        <v>182</v>
      </c>
      <c r="G213">
        <v>0</v>
      </c>
      <c r="H213" t="s">
        <v>279</v>
      </c>
      <c r="I213" t="s">
        <v>184</v>
      </c>
      <c r="J213" t="s">
        <v>35</v>
      </c>
      <c r="K213" t="s">
        <v>9</v>
      </c>
      <c r="L213" t="s">
        <v>937</v>
      </c>
      <c r="M213">
        <v>208</v>
      </c>
      <c r="N213" t="s">
        <v>341</v>
      </c>
    </row>
    <row r="214" spans="1:14" x14ac:dyDescent="0.2">
      <c r="A214" s="229">
        <v>43698</v>
      </c>
      <c r="B214" t="s">
        <v>936</v>
      </c>
      <c r="C214" t="s">
        <v>885</v>
      </c>
      <c r="D214" t="s">
        <v>181</v>
      </c>
      <c r="E214">
        <v>8</v>
      </c>
      <c r="F214" t="s">
        <v>182</v>
      </c>
      <c r="G214">
        <v>0</v>
      </c>
      <c r="H214" t="s">
        <v>279</v>
      </c>
      <c r="I214" t="s">
        <v>184</v>
      </c>
      <c r="J214" t="s">
        <v>35</v>
      </c>
      <c r="K214" t="s">
        <v>9</v>
      </c>
      <c r="L214" t="s">
        <v>937</v>
      </c>
      <c r="M214">
        <v>208</v>
      </c>
      <c r="N214" t="s">
        <v>341</v>
      </c>
    </row>
    <row r="215" spans="1:14" x14ac:dyDescent="0.2">
      <c r="A215" s="229">
        <v>43705</v>
      </c>
      <c r="B215" t="s">
        <v>936</v>
      </c>
      <c r="C215" t="s">
        <v>885</v>
      </c>
      <c r="D215" t="s">
        <v>181</v>
      </c>
      <c r="E215">
        <v>8</v>
      </c>
      <c r="F215" t="s">
        <v>182</v>
      </c>
      <c r="G215">
        <v>0</v>
      </c>
      <c r="H215" t="s">
        <v>279</v>
      </c>
      <c r="I215" t="s">
        <v>184</v>
      </c>
      <c r="J215" t="s">
        <v>35</v>
      </c>
      <c r="K215" t="s">
        <v>9</v>
      </c>
      <c r="L215" t="s">
        <v>937</v>
      </c>
      <c r="M215">
        <v>208</v>
      </c>
      <c r="N215" t="s">
        <v>341</v>
      </c>
    </row>
    <row r="216" spans="1:14" x14ac:dyDescent="0.2">
      <c r="A216" s="229">
        <v>43704</v>
      </c>
      <c r="B216" t="s">
        <v>936</v>
      </c>
      <c r="C216" t="s">
        <v>885</v>
      </c>
      <c r="D216" t="s">
        <v>181</v>
      </c>
      <c r="E216">
        <v>8</v>
      </c>
      <c r="F216" t="s">
        <v>182</v>
      </c>
      <c r="G216">
        <v>0</v>
      </c>
      <c r="H216" t="s">
        <v>279</v>
      </c>
      <c r="I216" t="s">
        <v>184</v>
      </c>
      <c r="J216" t="s">
        <v>35</v>
      </c>
      <c r="K216" t="s">
        <v>9</v>
      </c>
      <c r="L216" t="s">
        <v>937</v>
      </c>
      <c r="M216">
        <v>208</v>
      </c>
      <c r="N216" t="s">
        <v>341</v>
      </c>
    </row>
    <row r="217" spans="1:14" x14ac:dyDescent="0.2">
      <c r="A217" s="229">
        <v>43686</v>
      </c>
      <c r="B217" t="s">
        <v>928</v>
      </c>
      <c r="C217" t="s">
        <v>885</v>
      </c>
      <c r="D217" t="s">
        <v>181</v>
      </c>
      <c r="E217">
        <v>8</v>
      </c>
      <c r="F217" t="s">
        <v>182</v>
      </c>
      <c r="G217">
        <v>0</v>
      </c>
      <c r="H217" t="s">
        <v>1505</v>
      </c>
      <c r="I217" t="s">
        <v>929</v>
      </c>
      <c r="J217" t="s">
        <v>34</v>
      </c>
      <c r="K217" t="s">
        <v>9</v>
      </c>
      <c r="L217" t="s">
        <v>930</v>
      </c>
      <c r="M217">
        <v>196</v>
      </c>
      <c r="N217" t="s">
        <v>341</v>
      </c>
    </row>
    <row r="218" spans="1:14" x14ac:dyDescent="0.2">
      <c r="A218" s="229">
        <v>43685</v>
      </c>
      <c r="B218" t="s">
        <v>928</v>
      </c>
      <c r="C218" t="s">
        <v>885</v>
      </c>
      <c r="D218" t="s">
        <v>181</v>
      </c>
      <c r="E218">
        <v>8</v>
      </c>
      <c r="F218" t="s">
        <v>897</v>
      </c>
      <c r="G218">
        <v>2</v>
      </c>
      <c r="H218" t="s">
        <v>1505</v>
      </c>
      <c r="I218" t="s">
        <v>929</v>
      </c>
      <c r="J218" t="s">
        <v>34</v>
      </c>
      <c r="K218" t="s">
        <v>9</v>
      </c>
      <c r="L218" t="s">
        <v>930</v>
      </c>
      <c r="M218">
        <v>196</v>
      </c>
      <c r="N218" t="s">
        <v>341</v>
      </c>
    </row>
    <row r="219" spans="1:14" x14ac:dyDescent="0.2">
      <c r="A219" s="229">
        <v>43684</v>
      </c>
      <c r="B219" t="s">
        <v>928</v>
      </c>
      <c r="C219" t="s">
        <v>885</v>
      </c>
      <c r="D219" t="s">
        <v>181</v>
      </c>
      <c r="E219">
        <v>8</v>
      </c>
      <c r="F219" t="s">
        <v>897</v>
      </c>
      <c r="G219">
        <v>2</v>
      </c>
      <c r="H219" t="s">
        <v>1505</v>
      </c>
      <c r="I219" t="s">
        <v>929</v>
      </c>
      <c r="J219" t="s">
        <v>34</v>
      </c>
      <c r="K219" t="s">
        <v>9</v>
      </c>
      <c r="L219" t="s">
        <v>930</v>
      </c>
      <c r="M219">
        <v>196</v>
      </c>
      <c r="N219" t="s">
        <v>341</v>
      </c>
    </row>
    <row r="220" spans="1:14" x14ac:dyDescent="0.2">
      <c r="A220" s="229">
        <v>43683</v>
      </c>
      <c r="B220" t="s">
        <v>928</v>
      </c>
      <c r="C220" t="s">
        <v>885</v>
      </c>
      <c r="D220" t="s">
        <v>181</v>
      </c>
      <c r="E220">
        <v>8</v>
      </c>
      <c r="F220" t="s">
        <v>897</v>
      </c>
      <c r="G220">
        <v>2</v>
      </c>
      <c r="H220" t="s">
        <v>1505</v>
      </c>
      <c r="I220" t="s">
        <v>929</v>
      </c>
      <c r="J220" t="s">
        <v>34</v>
      </c>
      <c r="K220" t="s">
        <v>9</v>
      </c>
      <c r="L220" t="s">
        <v>930</v>
      </c>
      <c r="M220">
        <v>196</v>
      </c>
      <c r="N220" t="s">
        <v>341</v>
      </c>
    </row>
    <row r="221" spans="1:14" x14ac:dyDescent="0.2">
      <c r="A221" s="229">
        <v>43682</v>
      </c>
      <c r="B221" t="s">
        <v>928</v>
      </c>
      <c r="C221" t="s">
        <v>885</v>
      </c>
      <c r="D221" t="s">
        <v>181</v>
      </c>
      <c r="E221">
        <v>8</v>
      </c>
      <c r="F221" t="s">
        <v>897</v>
      </c>
      <c r="G221">
        <v>2</v>
      </c>
      <c r="H221" t="s">
        <v>1448</v>
      </c>
      <c r="I221" t="s">
        <v>929</v>
      </c>
      <c r="J221" t="s">
        <v>16</v>
      </c>
      <c r="K221" t="s">
        <v>9</v>
      </c>
      <c r="L221" t="s">
        <v>930</v>
      </c>
      <c r="M221">
        <v>196</v>
      </c>
      <c r="N221" t="s">
        <v>341</v>
      </c>
    </row>
    <row r="222" spans="1:14" x14ac:dyDescent="0.2">
      <c r="A222" s="229">
        <v>43691</v>
      </c>
      <c r="B222" t="s">
        <v>928</v>
      </c>
      <c r="C222" t="s">
        <v>885</v>
      </c>
      <c r="D222" t="s">
        <v>181</v>
      </c>
      <c r="E222">
        <v>3</v>
      </c>
      <c r="F222" t="s">
        <v>182</v>
      </c>
      <c r="G222">
        <v>0</v>
      </c>
      <c r="H222" t="s">
        <v>39</v>
      </c>
      <c r="I222" t="s">
        <v>929</v>
      </c>
      <c r="J222" t="s">
        <v>34</v>
      </c>
      <c r="K222" t="s">
        <v>9</v>
      </c>
      <c r="L222" t="s">
        <v>930</v>
      </c>
      <c r="M222">
        <v>196</v>
      </c>
      <c r="N222" t="s">
        <v>341</v>
      </c>
    </row>
    <row r="223" spans="1:14" x14ac:dyDescent="0.2">
      <c r="A223" s="229">
        <v>43691</v>
      </c>
      <c r="B223" t="s">
        <v>928</v>
      </c>
      <c r="C223" t="s">
        <v>885</v>
      </c>
      <c r="D223" t="s">
        <v>181</v>
      </c>
      <c r="E223">
        <v>5</v>
      </c>
      <c r="F223" t="s">
        <v>182</v>
      </c>
      <c r="G223">
        <v>0</v>
      </c>
      <c r="H223" t="s">
        <v>1448</v>
      </c>
      <c r="I223" t="s">
        <v>929</v>
      </c>
      <c r="J223" t="s">
        <v>16</v>
      </c>
      <c r="K223" t="s">
        <v>9</v>
      </c>
      <c r="L223" t="s">
        <v>930</v>
      </c>
      <c r="M223">
        <v>196</v>
      </c>
      <c r="N223" t="s">
        <v>341</v>
      </c>
    </row>
    <row r="224" spans="1:14" x14ac:dyDescent="0.2">
      <c r="A224" s="229">
        <v>43690</v>
      </c>
      <c r="B224" t="s">
        <v>928</v>
      </c>
      <c r="C224" t="s">
        <v>885</v>
      </c>
      <c r="D224" t="s">
        <v>181</v>
      </c>
      <c r="E224">
        <v>8</v>
      </c>
      <c r="F224" t="s">
        <v>897</v>
      </c>
      <c r="G224">
        <v>2</v>
      </c>
      <c r="H224" t="s">
        <v>1448</v>
      </c>
      <c r="I224" t="s">
        <v>929</v>
      </c>
      <c r="J224" t="s">
        <v>16</v>
      </c>
      <c r="K224" t="s">
        <v>9</v>
      </c>
      <c r="L224" t="s">
        <v>930</v>
      </c>
      <c r="M224">
        <v>196</v>
      </c>
      <c r="N224" t="s">
        <v>341</v>
      </c>
    </row>
    <row r="225" spans="1:14" x14ac:dyDescent="0.2">
      <c r="A225" s="229">
        <v>43689</v>
      </c>
      <c r="B225" t="s">
        <v>928</v>
      </c>
      <c r="C225" t="s">
        <v>885</v>
      </c>
      <c r="D225" t="s">
        <v>181</v>
      </c>
      <c r="E225">
        <v>8</v>
      </c>
      <c r="F225" t="s">
        <v>897</v>
      </c>
      <c r="G225">
        <v>2</v>
      </c>
      <c r="H225" t="s">
        <v>1448</v>
      </c>
      <c r="I225" t="s">
        <v>929</v>
      </c>
      <c r="J225" t="s">
        <v>16</v>
      </c>
      <c r="K225" t="s">
        <v>9</v>
      </c>
      <c r="L225" t="s">
        <v>930</v>
      </c>
      <c r="M225">
        <v>196</v>
      </c>
      <c r="N225" t="s">
        <v>341</v>
      </c>
    </row>
    <row r="226" spans="1:14" x14ac:dyDescent="0.2">
      <c r="A226" s="229">
        <v>43697</v>
      </c>
      <c r="B226" t="s">
        <v>928</v>
      </c>
      <c r="C226" t="s">
        <v>885</v>
      </c>
      <c r="D226" t="s">
        <v>181</v>
      </c>
      <c r="E226">
        <v>3</v>
      </c>
      <c r="F226" t="s">
        <v>182</v>
      </c>
      <c r="G226">
        <v>0</v>
      </c>
      <c r="H226" t="s">
        <v>39</v>
      </c>
      <c r="I226" t="s">
        <v>929</v>
      </c>
      <c r="J226" t="s">
        <v>34</v>
      </c>
      <c r="K226" t="s">
        <v>9</v>
      </c>
      <c r="L226" t="s">
        <v>930</v>
      </c>
      <c r="M226">
        <v>196</v>
      </c>
      <c r="N226" t="s">
        <v>341</v>
      </c>
    </row>
    <row r="227" spans="1:14" x14ac:dyDescent="0.2">
      <c r="A227" s="229">
        <v>43696</v>
      </c>
      <c r="B227" t="s">
        <v>928</v>
      </c>
      <c r="C227" t="s">
        <v>885</v>
      </c>
      <c r="D227" t="s">
        <v>181</v>
      </c>
      <c r="E227">
        <v>10</v>
      </c>
      <c r="F227" t="s">
        <v>897</v>
      </c>
      <c r="G227">
        <v>0</v>
      </c>
      <c r="H227" t="s">
        <v>39</v>
      </c>
      <c r="I227" t="s">
        <v>929</v>
      </c>
      <c r="J227" t="s">
        <v>34</v>
      </c>
      <c r="K227" t="s">
        <v>9</v>
      </c>
      <c r="L227" t="s">
        <v>930</v>
      </c>
      <c r="M227">
        <v>196</v>
      </c>
      <c r="N227" t="s">
        <v>341</v>
      </c>
    </row>
    <row r="228" spans="1:14" x14ac:dyDescent="0.2">
      <c r="A228" s="229">
        <v>43694</v>
      </c>
      <c r="B228" t="s">
        <v>928</v>
      </c>
      <c r="C228" t="s">
        <v>885</v>
      </c>
      <c r="D228" t="s">
        <v>181</v>
      </c>
      <c r="E228">
        <v>0</v>
      </c>
      <c r="F228" t="s">
        <v>897</v>
      </c>
      <c r="G228">
        <v>8</v>
      </c>
      <c r="H228" t="s">
        <v>39</v>
      </c>
      <c r="I228" t="s">
        <v>929</v>
      </c>
      <c r="J228" t="s">
        <v>34</v>
      </c>
      <c r="K228" t="s">
        <v>9</v>
      </c>
      <c r="L228" t="s">
        <v>930</v>
      </c>
      <c r="M228">
        <v>196</v>
      </c>
      <c r="N228" t="s">
        <v>341</v>
      </c>
    </row>
    <row r="229" spans="1:14" x14ac:dyDescent="0.2">
      <c r="A229" s="229">
        <v>43693</v>
      </c>
      <c r="B229" t="s">
        <v>928</v>
      </c>
      <c r="C229" t="s">
        <v>885</v>
      </c>
      <c r="D229" t="s">
        <v>181</v>
      </c>
      <c r="E229">
        <v>8</v>
      </c>
      <c r="F229" t="s">
        <v>182</v>
      </c>
      <c r="G229">
        <v>0</v>
      </c>
      <c r="H229" t="s">
        <v>39</v>
      </c>
      <c r="I229" t="s">
        <v>929</v>
      </c>
      <c r="J229" t="s">
        <v>34</v>
      </c>
      <c r="K229" t="s">
        <v>9</v>
      </c>
      <c r="L229" t="s">
        <v>930</v>
      </c>
      <c r="M229">
        <v>196</v>
      </c>
      <c r="N229" t="s">
        <v>341</v>
      </c>
    </row>
    <row r="230" spans="1:14" x14ac:dyDescent="0.2">
      <c r="A230" s="229">
        <v>43692</v>
      </c>
      <c r="B230" t="s">
        <v>928</v>
      </c>
      <c r="C230" t="s">
        <v>885</v>
      </c>
      <c r="D230" t="s">
        <v>181</v>
      </c>
      <c r="E230">
        <v>10</v>
      </c>
      <c r="F230" t="s">
        <v>897</v>
      </c>
      <c r="G230">
        <v>0</v>
      </c>
      <c r="H230" t="s">
        <v>39</v>
      </c>
      <c r="I230" t="s">
        <v>929</v>
      </c>
      <c r="J230" t="s">
        <v>34</v>
      </c>
      <c r="K230" t="s">
        <v>9</v>
      </c>
      <c r="L230" t="s">
        <v>930</v>
      </c>
      <c r="M230">
        <v>196</v>
      </c>
      <c r="N230" t="s">
        <v>341</v>
      </c>
    </row>
    <row r="231" spans="1:14" x14ac:dyDescent="0.2">
      <c r="A231" s="229">
        <v>43697</v>
      </c>
      <c r="B231" t="s">
        <v>928</v>
      </c>
      <c r="C231" t="s">
        <v>885</v>
      </c>
      <c r="D231" t="s">
        <v>181</v>
      </c>
      <c r="E231">
        <v>7</v>
      </c>
      <c r="F231" t="s">
        <v>897</v>
      </c>
      <c r="G231">
        <v>0</v>
      </c>
      <c r="H231" t="s">
        <v>1448</v>
      </c>
      <c r="I231" t="s">
        <v>929</v>
      </c>
      <c r="J231" t="s">
        <v>16</v>
      </c>
      <c r="K231" t="s">
        <v>9</v>
      </c>
      <c r="L231" t="s">
        <v>930</v>
      </c>
      <c r="M231">
        <v>196</v>
      </c>
      <c r="N231" t="s">
        <v>341</v>
      </c>
    </row>
    <row r="232" spans="1:14" x14ac:dyDescent="0.2">
      <c r="A232" s="229">
        <v>43701</v>
      </c>
      <c r="B232" t="s">
        <v>928</v>
      </c>
      <c r="C232" t="s">
        <v>885</v>
      </c>
      <c r="D232" t="s">
        <v>181</v>
      </c>
      <c r="E232">
        <v>0</v>
      </c>
      <c r="F232" t="s">
        <v>897</v>
      </c>
      <c r="G232">
        <v>8</v>
      </c>
      <c r="H232" t="s">
        <v>1448</v>
      </c>
      <c r="I232" t="s">
        <v>929</v>
      </c>
      <c r="J232" t="s">
        <v>16</v>
      </c>
      <c r="K232" t="s">
        <v>9</v>
      </c>
      <c r="L232" t="s">
        <v>930</v>
      </c>
      <c r="M232">
        <v>196</v>
      </c>
      <c r="N232" t="s">
        <v>341</v>
      </c>
    </row>
    <row r="233" spans="1:14" x14ac:dyDescent="0.2">
      <c r="A233" s="229">
        <v>43700</v>
      </c>
      <c r="B233" t="s">
        <v>928</v>
      </c>
      <c r="C233" t="s">
        <v>885</v>
      </c>
      <c r="D233" t="s">
        <v>181</v>
      </c>
      <c r="E233">
        <v>8</v>
      </c>
      <c r="F233" t="s">
        <v>182</v>
      </c>
      <c r="G233">
        <v>0</v>
      </c>
      <c r="H233" t="s">
        <v>1448</v>
      </c>
      <c r="I233" t="s">
        <v>929</v>
      </c>
      <c r="J233" t="s">
        <v>16</v>
      </c>
      <c r="K233" t="s">
        <v>9</v>
      </c>
      <c r="L233" t="s">
        <v>930</v>
      </c>
      <c r="M233">
        <v>196</v>
      </c>
      <c r="N233" t="s">
        <v>341</v>
      </c>
    </row>
    <row r="234" spans="1:14" x14ac:dyDescent="0.2">
      <c r="A234" s="229">
        <v>43699</v>
      </c>
      <c r="B234" t="s">
        <v>928</v>
      </c>
      <c r="C234" t="s">
        <v>885</v>
      </c>
      <c r="D234" t="s">
        <v>181</v>
      </c>
      <c r="E234">
        <v>8</v>
      </c>
      <c r="F234" t="s">
        <v>897</v>
      </c>
      <c r="G234">
        <v>2</v>
      </c>
      <c r="H234" t="s">
        <v>1448</v>
      </c>
      <c r="I234" t="s">
        <v>929</v>
      </c>
      <c r="J234" t="s">
        <v>16</v>
      </c>
      <c r="K234" t="s">
        <v>9</v>
      </c>
      <c r="L234" t="s">
        <v>930</v>
      </c>
      <c r="M234">
        <v>196</v>
      </c>
      <c r="N234" t="s">
        <v>341</v>
      </c>
    </row>
    <row r="235" spans="1:14" x14ac:dyDescent="0.2">
      <c r="A235" s="229">
        <v>43698</v>
      </c>
      <c r="B235" t="s">
        <v>928</v>
      </c>
      <c r="C235" t="s">
        <v>885</v>
      </c>
      <c r="D235" t="s">
        <v>181</v>
      </c>
      <c r="E235">
        <v>8</v>
      </c>
      <c r="F235" t="s">
        <v>182</v>
      </c>
      <c r="G235">
        <v>0</v>
      </c>
      <c r="H235" t="s">
        <v>1448</v>
      </c>
      <c r="I235" t="s">
        <v>929</v>
      </c>
      <c r="J235" t="s">
        <v>16</v>
      </c>
      <c r="K235" t="s">
        <v>9</v>
      </c>
      <c r="L235" t="s">
        <v>930</v>
      </c>
      <c r="M235">
        <v>196</v>
      </c>
      <c r="N235" t="s">
        <v>341</v>
      </c>
    </row>
    <row r="236" spans="1:14" x14ac:dyDescent="0.2">
      <c r="A236" s="229">
        <v>43703</v>
      </c>
      <c r="B236" t="s">
        <v>928</v>
      </c>
      <c r="C236" t="s">
        <v>885</v>
      </c>
      <c r="D236" t="s">
        <v>181</v>
      </c>
      <c r="E236">
        <v>8</v>
      </c>
      <c r="F236" t="s">
        <v>897</v>
      </c>
      <c r="G236">
        <v>2</v>
      </c>
      <c r="H236" t="s">
        <v>1448</v>
      </c>
      <c r="I236" t="s">
        <v>929</v>
      </c>
      <c r="J236" t="s">
        <v>16</v>
      </c>
      <c r="K236" t="s">
        <v>9</v>
      </c>
      <c r="L236" t="s">
        <v>930</v>
      </c>
      <c r="M236">
        <v>196</v>
      </c>
      <c r="N236" t="s">
        <v>341</v>
      </c>
    </row>
    <row r="237" spans="1:14" x14ac:dyDescent="0.2">
      <c r="A237" s="229">
        <v>43705</v>
      </c>
      <c r="B237" t="s">
        <v>928</v>
      </c>
      <c r="C237" t="s">
        <v>885</v>
      </c>
      <c r="D237" t="s">
        <v>181</v>
      </c>
      <c r="E237">
        <v>8</v>
      </c>
      <c r="F237" t="s">
        <v>182</v>
      </c>
      <c r="G237">
        <v>0</v>
      </c>
      <c r="H237" t="s">
        <v>1504</v>
      </c>
      <c r="I237" t="s">
        <v>929</v>
      </c>
      <c r="J237" t="s">
        <v>34</v>
      </c>
      <c r="K237" t="s">
        <v>9</v>
      </c>
      <c r="L237" t="s">
        <v>930</v>
      </c>
      <c r="M237">
        <v>196</v>
      </c>
      <c r="N237" t="s">
        <v>341</v>
      </c>
    </row>
    <row r="238" spans="1:14" x14ac:dyDescent="0.2">
      <c r="A238" s="229">
        <v>43704</v>
      </c>
      <c r="B238" t="s">
        <v>928</v>
      </c>
      <c r="C238" t="s">
        <v>885</v>
      </c>
      <c r="D238" t="s">
        <v>181</v>
      </c>
      <c r="E238">
        <v>10</v>
      </c>
      <c r="F238" t="s">
        <v>182</v>
      </c>
      <c r="G238">
        <v>0</v>
      </c>
      <c r="H238" t="s">
        <v>1448</v>
      </c>
      <c r="I238" t="s">
        <v>929</v>
      </c>
      <c r="J238" t="s">
        <v>16</v>
      </c>
      <c r="K238" t="s">
        <v>9</v>
      </c>
      <c r="L238" t="s">
        <v>930</v>
      </c>
      <c r="M238">
        <v>196</v>
      </c>
      <c r="N238" t="s">
        <v>341</v>
      </c>
    </row>
    <row r="239" spans="1:14" x14ac:dyDescent="0.2">
      <c r="A239" s="229">
        <v>43691</v>
      </c>
      <c r="B239" t="s">
        <v>915</v>
      </c>
      <c r="C239" t="s">
        <v>885</v>
      </c>
      <c r="D239" t="s">
        <v>181</v>
      </c>
      <c r="E239">
        <v>8</v>
      </c>
      <c r="F239" t="s">
        <v>182</v>
      </c>
      <c r="G239">
        <v>0</v>
      </c>
      <c r="H239" t="s">
        <v>1510</v>
      </c>
      <c r="I239" t="s">
        <v>288</v>
      </c>
      <c r="J239" t="s">
        <v>10</v>
      </c>
      <c r="K239" t="s">
        <v>9</v>
      </c>
      <c r="L239" t="s">
        <v>916</v>
      </c>
      <c r="M239">
        <v>69</v>
      </c>
      <c r="N239" t="s">
        <v>341</v>
      </c>
    </row>
    <row r="240" spans="1:14" x14ac:dyDescent="0.2">
      <c r="A240" s="229">
        <v>43690</v>
      </c>
      <c r="B240" t="s">
        <v>915</v>
      </c>
      <c r="C240" t="s">
        <v>885</v>
      </c>
      <c r="D240" t="s">
        <v>181</v>
      </c>
      <c r="E240">
        <v>8</v>
      </c>
      <c r="F240" t="s">
        <v>897</v>
      </c>
      <c r="G240">
        <v>0.5</v>
      </c>
      <c r="H240" t="s">
        <v>1510</v>
      </c>
      <c r="I240" t="s">
        <v>288</v>
      </c>
      <c r="J240" t="s">
        <v>10</v>
      </c>
      <c r="K240" t="s">
        <v>9</v>
      </c>
      <c r="L240" t="s">
        <v>916</v>
      </c>
      <c r="M240">
        <v>69</v>
      </c>
      <c r="N240" t="s">
        <v>341</v>
      </c>
    </row>
    <row r="241" spans="1:14" x14ac:dyDescent="0.2">
      <c r="A241" s="229">
        <v>43689</v>
      </c>
      <c r="B241" t="s">
        <v>915</v>
      </c>
      <c r="C241" t="s">
        <v>885</v>
      </c>
      <c r="D241" t="s">
        <v>181</v>
      </c>
      <c r="E241">
        <v>8</v>
      </c>
      <c r="F241" t="s">
        <v>182</v>
      </c>
      <c r="G241">
        <v>0</v>
      </c>
      <c r="H241" t="s">
        <v>1510</v>
      </c>
      <c r="I241" t="s">
        <v>288</v>
      </c>
      <c r="J241" t="s">
        <v>10</v>
      </c>
      <c r="K241" t="s">
        <v>9</v>
      </c>
      <c r="L241" t="s">
        <v>916</v>
      </c>
      <c r="M241">
        <v>69</v>
      </c>
      <c r="N241" t="s">
        <v>341</v>
      </c>
    </row>
    <row r="242" spans="1:14" x14ac:dyDescent="0.2">
      <c r="A242" s="229">
        <v>43697</v>
      </c>
      <c r="B242" t="s">
        <v>915</v>
      </c>
      <c r="C242" t="s">
        <v>885</v>
      </c>
      <c r="D242" t="s">
        <v>181</v>
      </c>
      <c r="E242">
        <v>8</v>
      </c>
      <c r="F242" t="s">
        <v>182</v>
      </c>
      <c r="G242">
        <v>0</v>
      </c>
      <c r="H242" t="s">
        <v>1510</v>
      </c>
      <c r="I242" t="s">
        <v>288</v>
      </c>
      <c r="J242" t="s">
        <v>10</v>
      </c>
      <c r="K242" t="s">
        <v>9</v>
      </c>
      <c r="L242" t="s">
        <v>916</v>
      </c>
      <c r="M242">
        <v>69</v>
      </c>
      <c r="N242" t="s">
        <v>341</v>
      </c>
    </row>
    <row r="243" spans="1:14" x14ac:dyDescent="0.2">
      <c r="A243" s="229">
        <v>43696</v>
      </c>
      <c r="B243" t="s">
        <v>915</v>
      </c>
      <c r="C243" t="s">
        <v>885</v>
      </c>
      <c r="D243" t="s">
        <v>181</v>
      </c>
      <c r="E243">
        <v>8</v>
      </c>
      <c r="F243" t="s">
        <v>897</v>
      </c>
      <c r="G243">
        <v>1</v>
      </c>
      <c r="H243" t="s">
        <v>1510</v>
      </c>
      <c r="I243" t="s">
        <v>288</v>
      </c>
      <c r="J243" t="s">
        <v>10</v>
      </c>
      <c r="K243" t="s">
        <v>9</v>
      </c>
      <c r="L243" t="s">
        <v>916</v>
      </c>
      <c r="M243">
        <v>69</v>
      </c>
      <c r="N243" t="s">
        <v>341</v>
      </c>
    </row>
    <row r="244" spans="1:14" x14ac:dyDescent="0.2">
      <c r="A244" s="229">
        <v>43694</v>
      </c>
      <c r="B244" t="s">
        <v>915</v>
      </c>
      <c r="C244" t="s">
        <v>885</v>
      </c>
      <c r="D244" t="s">
        <v>181</v>
      </c>
      <c r="E244">
        <v>0</v>
      </c>
      <c r="F244" t="s">
        <v>897</v>
      </c>
      <c r="G244">
        <v>8</v>
      </c>
      <c r="H244" t="s">
        <v>1510</v>
      </c>
      <c r="I244" t="s">
        <v>288</v>
      </c>
      <c r="J244" t="s">
        <v>10</v>
      </c>
      <c r="K244" t="s">
        <v>9</v>
      </c>
      <c r="L244" t="s">
        <v>916</v>
      </c>
      <c r="M244">
        <v>69</v>
      </c>
      <c r="N244" t="s">
        <v>341</v>
      </c>
    </row>
    <row r="245" spans="1:14" x14ac:dyDescent="0.2">
      <c r="A245" s="229">
        <v>43693</v>
      </c>
      <c r="B245" t="s">
        <v>915</v>
      </c>
      <c r="C245" t="s">
        <v>885</v>
      </c>
      <c r="D245" t="s">
        <v>181</v>
      </c>
      <c r="E245">
        <v>8</v>
      </c>
      <c r="F245" t="s">
        <v>897</v>
      </c>
      <c r="G245">
        <v>1</v>
      </c>
      <c r="H245" t="s">
        <v>1510</v>
      </c>
      <c r="I245" t="s">
        <v>288</v>
      </c>
      <c r="J245" t="s">
        <v>10</v>
      </c>
      <c r="K245" t="s">
        <v>9</v>
      </c>
      <c r="L245" t="s">
        <v>916</v>
      </c>
      <c r="M245">
        <v>69</v>
      </c>
      <c r="N245" t="s">
        <v>341</v>
      </c>
    </row>
    <row r="246" spans="1:14" x14ac:dyDescent="0.2">
      <c r="A246" s="229">
        <v>43692</v>
      </c>
      <c r="B246" t="s">
        <v>915</v>
      </c>
      <c r="C246" t="s">
        <v>885</v>
      </c>
      <c r="D246" t="s">
        <v>181</v>
      </c>
      <c r="E246">
        <v>8</v>
      </c>
      <c r="F246" t="s">
        <v>897</v>
      </c>
      <c r="G246">
        <v>1</v>
      </c>
      <c r="H246" t="s">
        <v>1510</v>
      </c>
      <c r="I246" t="s">
        <v>288</v>
      </c>
      <c r="J246" t="s">
        <v>10</v>
      </c>
      <c r="K246" t="s">
        <v>9</v>
      </c>
      <c r="L246" t="s">
        <v>916</v>
      </c>
      <c r="M246">
        <v>69</v>
      </c>
      <c r="N246" t="s">
        <v>341</v>
      </c>
    </row>
    <row r="247" spans="1:14" x14ac:dyDescent="0.2">
      <c r="A247" s="229">
        <v>43696</v>
      </c>
      <c r="B247" t="s">
        <v>894</v>
      </c>
      <c r="C247" t="s">
        <v>885</v>
      </c>
      <c r="D247" t="s">
        <v>181</v>
      </c>
      <c r="E247">
        <v>1</v>
      </c>
      <c r="F247" t="s">
        <v>182</v>
      </c>
      <c r="G247">
        <v>0</v>
      </c>
      <c r="H247" t="s">
        <v>1552</v>
      </c>
      <c r="I247" t="s">
        <v>895</v>
      </c>
      <c r="J247" t="s">
        <v>29</v>
      </c>
      <c r="K247" t="s">
        <v>9</v>
      </c>
      <c r="L247" t="s">
        <v>896</v>
      </c>
      <c r="M247">
        <v>50</v>
      </c>
      <c r="N247" t="s">
        <v>341</v>
      </c>
    </row>
    <row r="248" spans="1:14" x14ac:dyDescent="0.2">
      <c r="A248" s="229">
        <v>43696</v>
      </c>
      <c r="B248" t="s">
        <v>894</v>
      </c>
      <c r="C248" t="s">
        <v>885</v>
      </c>
      <c r="D248" t="s">
        <v>181</v>
      </c>
      <c r="E248">
        <v>1</v>
      </c>
      <c r="F248" t="s">
        <v>182</v>
      </c>
      <c r="G248">
        <v>0</v>
      </c>
      <c r="H248" t="s">
        <v>1562</v>
      </c>
      <c r="I248" t="s">
        <v>895</v>
      </c>
      <c r="J248" t="s">
        <v>29</v>
      </c>
      <c r="K248" t="s">
        <v>9</v>
      </c>
      <c r="L248" t="s">
        <v>896</v>
      </c>
      <c r="M248">
        <v>50</v>
      </c>
      <c r="N248" t="s">
        <v>341</v>
      </c>
    </row>
    <row r="249" spans="1:14" x14ac:dyDescent="0.2">
      <c r="A249" s="229">
        <v>43701</v>
      </c>
      <c r="B249" t="s">
        <v>915</v>
      </c>
      <c r="C249" t="s">
        <v>885</v>
      </c>
      <c r="D249" t="s">
        <v>181</v>
      </c>
      <c r="E249">
        <v>0</v>
      </c>
      <c r="F249" t="s">
        <v>897</v>
      </c>
      <c r="G249">
        <v>7.5</v>
      </c>
      <c r="H249" t="s">
        <v>1510</v>
      </c>
      <c r="I249" t="s">
        <v>288</v>
      </c>
      <c r="J249" t="s">
        <v>10</v>
      </c>
      <c r="K249" t="s">
        <v>9</v>
      </c>
      <c r="L249" t="s">
        <v>916</v>
      </c>
      <c r="M249">
        <v>69</v>
      </c>
      <c r="N249" t="s">
        <v>341</v>
      </c>
    </row>
    <row r="250" spans="1:14" x14ac:dyDescent="0.2">
      <c r="A250" s="229">
        <v>43704</v>
      </c>
      <c r="B250" t="s">
        <v>894</v>
      </c>
      <c r="C250" t="s">
        <v>885</v>
      </c>
      <c r="D250" t="s">
        <v>181</v>
      </c>
      <c r="E250">
        <v>6.25</v>
      </c>
      <c r="F250" t="s">
        <v>182</v>
      </c>
      <c r="G250">
        <v>0</v>
      </c>
      <c r="H250" t="s">
        <v>1481</v>
      </c>
      <c r="I250" t="s">
        <v>895</v>
      </c>
      <c r="J250" t="s">
        <v>29</v>
      </c>
      <c r="K250" t="s">
        <v>9</v>
      </c>
      <c r="L250" t="s">
        <v>896</v>
      </c>
      <c r="M250">
        <v>50</v>
      </c>
      <c r="N250" t="s">
        <v>341</v>
      </c>
    </row>
    <row r="251" spans="1:14" x14ac:dyDescent="0.2">
      <c r="A251" s="229">
        <v>43705</v>
      </c>
      <c r="B251" t="s">
        <v>894</v>
      </c>
      <c r="C251" t="s">
        <v>885</v>
      </c>
      <c r="D251" t="s">
        <v>181</v>
      </c>
      <c r="E251">
        <v>4</v>
      </c>
      <c r="F251" t="s">
        <v>182</v>
      </c>
      <c r="G251">
        <v>0</v>
      </c>
      <c r="H251" t="s">
        <v>1481</v>
      </c>
      <c r="I251" t="s">
        <v>895</v>
      </c>
      <c r="J251" t="s">
        <v>29</v>
      </c>
      <c r="K251" t="s">
        <v>9</v>
      </c>
      <c r="L251" t="s">
        <v>896</v>
      </c>
      <c r="M251">
        <v>50</v>
      </c>
      <c r="N251" t="s">
        <v>341</v>
      </c>
    </row>
    <row r="252" spans="1:14" x14ac:dyDescent="0.2">
      <c r="A252" s="229">
        <v>43705</v>
      </c>
      <c r="B252" t="s">
        <v>894</v>
      </c>
      <c r="C252" t="s">
        <v>885</v>
      </c>
      <c r="D252" t="s">
        <v>181</v>
      </c>
      <c r="E252">
        <v>4</v>
      </c>
      <c r="F252" t="s">
        <v>182</v>
      </c>
      <c r="G252">
        <v>0</v>
      </c>
      <c r="H252" t="s">
        <v>1504</v>
      </c>
      <c r="I252" t="s">
        <v>895</v>
      </c>
      <c r="J252" t="s">
        <v>29</v>
      </c>
      <c r="K252" t="s">
        <v>9</v>
      </c>
      <c r="L252" t="s">
        <v>896</v>
      </c>
      <c r="M252">
        <v>50</v>
      </c>
      <c r="N252" t="s">
        <v>341</v>
      </c>
    </row>
    <row r="253" spans="1:14" x14ac:dyDescent="0.2">
      <c r="A253" s="229">
        <v>43700</v>
      </c>
      <c r="B253" t="s">
        <v>915</v>
      </c>
      <c r="C253" t="s">
        <v>885</v>
      </c>
      <c r="D253" t="s">
        <v>181</v>
      </c>
      <c r="E253">
        <v>8</v>
      </c>
      <c r="F253" t="s">
        <v>897</v>
      </c>
      <c r="G253">
        <v>1</v>
      </c>
      <c r="H253" t="s">
        <v>1510</v>
      </c>
      <c r="I253" t="s">
        <v>288</v>
      </c>
      <c r="J253" t="s">
        <v>10</v>
      </c>
      <c r="K253" t="s">
        <v>9</v>
      </c>
      <c r="L253" t="s">
        <v>916</v>
      </c>
      <c r="M253">
        <v>69</v>
      </c>
      <c r="N253" t="s">
        <v>341</v>
      </c>
    </row>
    <row r="254" spans="1:14" x14ac:dyDescent="0.2">
      <c r="A254" s="229">
        <v>43707</v>
      </c>
      <c r="B254" t="s">
        <v>894</v>
      </c>
      <c r="C254" t="s">
        <v>885</v>
      </c>
      <c r="D254" t="s">
        <v>181</v>
      </c>
      <c r="E254">
        <v>4</v>
      </c>
      <c r="F254" t="s">
        <v>182</v>
      </c>
      <c r="G254">
        <v>0</v>
      </c>
      <c r="H254" t="s">
        <v>1504</v>
      </c>
      <c r="I254" t="s">
        <v>895</v>
      </c>
      <c r="J254" t="s">
        <v>29</v>
      </c>
      <c r="K254" t="s">
        <v>9</v>
      </c>
      <c r="L254" t="s">
        <v>896</v>
      </c>
      <c r="M254">
        <v>50</v>
      </c>
      <c r="N254" t="s">
        <v>341</v>
      </c>
    </row>
    <row r="255" spans="1:14" x14ac:dyDescent="0.2">
      <c r="A255" s="229">
        <v>43703</v>
      </c>
      <c r="B255" t="s">
        <v>894</v>
      </c>
      <c r="C255" t="s">
        <v>885</v>
      </c>
      <c r="D255" t="s">
        <v>181</v>
      </c>
      <c r="E255">
        <v>4</v>
      </c>
      <c r="F255" t="s">
        <v>182</v>
      </c>
      <c r="G255">
        <v>0</v>
      </c>
      <c r="H255" t="s">
        <v>1481</v>
      </c>
      <c r="I255" t="s">
        <v>895</v>
      </c>
      <c r="J255" t="s">
        <v>29</v>
      </c>
      <c r="K255" t="s">
        <v>9</v>
      </c>
      <c r="L255" t="s">
        <v>896</v>
      </c>
      <c r="M255">
        <v>50</v>
      </c>
      <c r="N255" t="s">
        <v>341</v>
      </c>
    </row>
    <row r="256" spans="1:14" x14ac:dyDescent="0.2">
      <c r="A256" s="229">
        <v>43703</v>
      </c>
      <c r="B256" t="s">
        <v>894</v>
      </c>
      <c r="C256" t="s">
        <v>885</v>
      </c>
      <c r="D256" t="s">
        <v>181</v>
      </c>
      <c r="E256">
        <v>4</v>
      </c>
      <c r="F256" t="s">
        <v>182</v>
      </c>
      <c r="G256">
        <v>0</v>
      </c>
      <c r="H256" t="s">
        <v>1504</v>
      </c>
      <c r="I256" t="s">
        <v>895</v>
      </c>
      <c r="J256" t="s">
        <v>29</v>
      </c>
      <c r="K256" t="s">
        <v>9</v>
      </c>
      <c r="L256" t="s">
        <v>896</v>
      </c>
      <c r="M256">
        <v>50</v>
      </c>
      <c r="N256" t="s">
        <v>341</v>
      </c>
    </row>
    <row r="257" spans="1:14" x14ac:dyDescent="0.2">
      <c r="A257" s="229">
        <v>43699</v>
      </c>
      <c r="B257" t="s">
        <v>915</v>
      </c>
      <c r="C257" t="s">
        <v>885</v>
      </c>
      <c r="D257" t="s">
        <v>181</v>
      </c>
      <c r="E257">
        <v>8</v>
      </c>
      <c r="F257" t="s">
        <v>897</v>
      </c>
      <c r="G257">
        <v>1</v>
      </c>
      <c r="H257" t="s">
        <v>1510</v>
      </c>
      <c r="I257" t="s">
        <v>288</v>
      </c>
      <c r="J257" t="s">
        <v>10</v>
      </c>
      <c r="K257" t="s">
        <v>9</v>
      </c>
      <c r="L257" t="s">
        <v>916</v>
      </c>
      <c r="M257">
        <v>69</v>
      </c>
      <c r="N257" t="s">
        <v>341</v>
      </c>
    </row>
    <row r="258" spans="1:14" x14ac:dyDescent="0.2">
      <c r="A258" s="229">
        <v>43699</v>
      </c>
      <c r="B258" t="s">
        <v>894</v>
      </c>
      <c r="C258" t="s">
        <v>885</v>
      </c>
      <c r="D258" t="s">
        <v>181</v>
      </c>
      <c r="E258">
        <v>8</v>
      </c>
      <c r="F258" t="s">
        <v>182</v>
      </c>
      <c r="G258">
        <v>0</v>
      </c>
      <c r="H258" t="s">
        <v>1504</v>
      </c>
      <c r="I258" t="s">
        <v>895</v>
      </c>
      <c r="J258" t="s">
        <v>29</v>
      </c>
      <c r="K258" t="s">
        <v>9</v>
      </c>
      <c r="L258" t="s">
        <v>896</v>
      </c>
      <c r="M258">
        <v>50</v>
      </c>
      <c r="N258" t="s">
        <v>341</v>
      </c>
    </row>
    <row r="259" spans="1:14" x14ac:dyDescent="0.2">
      <c r="A259" s="229">
        <v>43698</v>
      </c>
      <c r="B259" t="s">
        <v>915</v>
      </c>
      <c r="C259" t="s">
        <v>885</v>
      </c>
      <c r="D259" t="s">
        <v>181</v>
      </c>
      <c r="E259">
        <v>8</v>
      </c>
      <c r="F259" t="s">
        <v>897</v>
      </c>
      <c r="G259">
        <v>1</v>
      </c>
      <c r="H259" t="s">
        <v>1510</v>
      </c>
      <c r="I259" t="s">
        <v>288</v>
      </c>
      <c r="J259" t="s">
        <v>10</v>
      </c>
      <c r="K259" t="s">
        <v>9</v>
      </c>
      <c r="L259" t="s">
        <v>916</v>
      </c>
      <c r="M259">
        <v>69</v>
      </c>
      <c r="N259" t="s">
        <v>341</v>
      </c>
    </row>
    <row r="260" spans="1:14" x14ac:dyDescent="0.2">
      <c r="A260" s="229">
        <v>43698</v>
      </c>
      <c r="B260" t="s">
        <v>894</v>
      </c>
      <c r="C260" t="s">
        <v>885</v>
      </c>
      <c r="D260" t="s">
        <v>181</v>
      </c>
      <c r="E260">
        <v>8</v>
      </c>
      <c r="F260" t="s">
        <v>182</v>
      </c>
      <c r="G260">
        <v>0</v>
      </c>
      <c r="H260" t="s">
        <v>1504</v>
      </c>
      <c r="I260" t="s">
        <v>895</v>
      </c>
      <c r="J260" t="s">
        <v>29</v>
      </c>
      <c r="K260" t="s">
        <v>9</v>
      </c>
      <c r="L260" t="s">
        <v>896</v>
      </c>
      <c r="M260">
        <v>50</v>
      </c>
      <c r="N260" t="s">
        <v>341</v>
      </c>
    </row>
    <row r="261" spans="1:14" x14ac:dyDescent="0.2">
      <c r="A261" s="229">
        <v>43692</v>
      </c>
      <c r="B261" t="s">
        <v>894</v>
      </c>
      <c r="C261" t="s">
        <v>885</v>
      </c>
      <c r="D261" t="s">
        <v>181</v>
      </c>
      <c r="E261">
        <v>5</v>
      </c>
      <c r="F261" t="s">
        <v>182</v>
      </c>
      <c r="G261">
        <v>0</v>
      </c>
      <c r="H261" t="s">
        <v>1391</v>
      </c>
      <c r="I261" t="s">
        <v>895</v>
      </c>
      <c r="J261" t="s">
        <v>29</v>
      </c>
      <c r="K261" t="s">
        <v>9</v>
      </c>
      <c r="L261" t="s">
        <v>896</v>
      </c>
      <c r="M261">
        <v>50</v>
      </c>
      <c r="N261" t="s">
        <v>341</v>
      </c>
    </row>
    <row r="262" spans="1:14" x14ac:dyDescent="0.2">
      <c r="A262" s="229">
        <v>43696</v>
      </c>
      <c r="B262" t="s">
        <v>894</v>
      </c>
      <c r="C262" t="s">
        <v>885</v>
      </c>
      <c r="D262" t="s">
        <v>181</v>
      </c>
      <c r="E262">
        <v>6</v>
      </c>
      <c r="F262" t="s">
        <v>182</v>
      </c>
      <c r="G262">
        <v>0</v>
      </c>
      <c r="H262" t="s">
        <v>1503</v>
      </c>
      <c r="I262" t="s">
        <v>895</v>
      </c>
      <c r="J262" t="s">
        <v>29</v>
      </c>
      <c r="K262" t="s">
        <v>9</v>
      </c>
      <c r="L262" t="s">
        <v>896</v>
      </c>
      <c r="M262">
        <v>50</v>
      </c>
      <c r="N262" t="s">
        <v>341</v>
      </c>
    </row>
    <row r="263" spans="1:14" x14ac:dyDescent="0.2">
      <c r="A263" s="229">
        <v>43697</v>
      </c>
      <c r="B263" t="s">
        <v>894</v>
      </c>
      <c r="C263" t="s">
        <v>885</v>
      </c>
      <c r="D263" t="s">
        <v>181</v>
      </c>
      <c r="E263">
        <v>8</v>
      </c>
      <c r="F263" t="s">
        <v>182</v>
      </c>
      <c r="G263">
        <v>0</v>
      </c>
      <c r="H263" t="s">
        <v>1504</v>
      </c>
      <c r="I263" t="s">
        <v>895</v>
      </c>
      <c r="J263" t="s">
        <v>29</v>
      </c>
      <c r="K263" t="s">
        <v>9</v>
      </c>
      <c r="L263" t="s">
        <v>896</v>
      </c>
      <c r="M263">
        <v>50</v>
      </c>
      <c r="N263" t="s">
        <v>341</v>
      </c>
    </row>
    <row r="264" spans="1:14" x14ac:dyDescent="0.2">
      <c r="A264" s="229">
        <v>43682</v>
      </c>
      <c r="B264" t="s">
        <v>894</v>
      </c>
      <c r="C264" t="s">
        <v>885</v>
      </c>
      <c r="D264" t="s">
        <v>181</v>
      </c>
      <c r="E264">
        <v>8</v>
      </c>
      <c r="F264" t="s">
        <v>182</v>
      </c>
      <c r="G264">
        <v>0</v>
      </c>
      <c r="H264" t="s">
        <v>1504</v>
      </c>
      <c r="I264" t="s">
        <v>895</v>
      </c>
      <c r="J264" t="s">
        <v>29</v>
      </c>
      <c r="K264" t="s">
        <v>9</v>
      </c>
      <c r="L264" t="s">
        <v>896</v>
      </c>
      <c r="M264">
        <v>50</v>
      </c>
      <c r="N264" t="s">
        <v>341</v>
      </c>
    </row>
    <row r="265" spans="1:14" x14ac:dyDescent="0.2">
      <c r="A265" s="229">
        <v>43683</v>
      </c>
      <c r="B265" t="s">
        <v>894</v>
      </c>
      <c r="C265" t="s">
        <v>885</v>
      </c>
      <c r="D265" t="s">
        <v>181</v>
      </c>
      <c r="E265">
        <v>8</v>
      </c>
      <c r="F265" t="s">
        <v>182</v>
      </c>
      <c r="G265">
        <v>0</v>
      </c>
      <c r="H265" t="s">
        <v>1504</v>
      </c>
      <c r="I265" t="s">
        <v>895</v>
      </c>
      <c r="J265" t="s">
        <v>29</v>
      </c>
      <c r="K265" t="s">
        <v>9</v>
      </c>
      <c r="L265" t="s">
        <v>896</v>
      </c>
      <c r="M265">
        <v>50</v>
      </c>
      <c r="N265" t="s">
        <v>341</v>
      </c>
    </row>
    <row r="266" spans="1:14" x14ac:dyDescent="0.2">
      <c r="A266" s="229">
        <v>43684</v>
      </c>
      <c r="B266" t="s">
        <v>894</v>
      </c>
      <c r="C266" t="s">
        <v>885</v>
      </c>
      <c r="D266" t="s">
        <v>181</v>
      </c>
      <c r="E266">
        <v>8</v>
      </c>
      <c r="F266" t="s">
        <v>182</v>
      </c>
      <c r="G266">
        <v>0</v>
      </c>
      <c r="H266" t="s">
        <v>1504</v>
      </c>
      <c r="I266" t="s">
        <v>895</v>
      </c>
      <c r="J266" t="s">
        <v>29</v>
      </c>
      <c r="K266" t="s">
        <v>9</v>
      </c>
      <c r="L266" t="s">
        <v>896</v>
      </c>
      <c r="M266">
        <v>50</v>
      </c>
      <c r="N266" t="s">
        <v>341</v>
      </c>
    </row>
    <row r="267" spans="1:14" x14ac:dyDescent="0.2">
      <c r="A267" s="229">
        <v>43685</v>
      </c>
      <c r="B267" t="s">
        <v>894</v>
      </c>
      <c r="C267" t="s">
        <v>885</v>
      </c>
      <c r="D267" t="s">
        <v>181</v>
      </c>
      <c r="E267">
        <v>2</v>
      </c>
      <c r="F267" t="s">
        <v>897</v>
      </c>
      <c r="G267">
        <v>0</v>
      </c>
      <c r="H267" t="s">
        <v>39</v>
      </c>
      <c r="I267" t="s">
        <v>895</v>
      </c>
      <c r="J267" t="s">
        <v>29</v>
      </c>
      <c r="K267" t="s">
        <v>9</v>
      </c>
      <c r="L267" t="s">
        <v>896</v>
      </c>
      <c r="M267">
        <v>50</v>
      </c>
      <c r="N267" t="s">
        <v>341</v>
      </c>
    </row>
    <row r="268" spans="1:14" x14ac:dyDescent="0.2">
      <c r="A268" s="229">
        <v>43685</v>
      </c>
      <c r="B268" t="s">
        <v>894</v>
      </c>
      <c r="C268" t="s">
        <v>885</v>
      </c>
      <c r="D268" t="s">
        <v>181</v>
      </c>
      <c r="E268">
        <v>9</v>
      </c>
      <c r="F268" t="s">
        <v>897</v>
      </c>
      <c r="G268">
        <v>0</v>
      </c>
      <c r="H268" t="s">
        <v>1504</v>
      </c>
      <c r="I268" t="s">
        <v>895</v>
      </c>
      <c r="J268" t="s">
        <v>29</v>
      </c>
      <c r="K268" t="s">
        <v>9</v>
      </c>
      <c r="L268" t="s">
        <v>896</v>
      </c>
      <c r="M268">
        <v>50</v>
      </c>
      <c r="N268" t="s">
        <v>341</v>
      </c>
    </row>
    <row r="269" spans="1:14" x14ac:dyDescent="0.2">
      <c r="A269" s="229">
        <v>43686</v>
      </c>
      <c r="B269" t="s">
        <v>894</v>
      </c>
      <c r="C269" t="s">
        <v>885</v>
      </c>
      <c r="D269" t="s">
        <v>181</v>
      </c>
      <c r="E269">
        <v>2</v>
      </c>
      <c r="F269" t="s">
        <v>182</v>
      </c>
      <c r="G269">
        <v>0</v>
      </c>
      <c r="H269" t="s">
        <v>39</v>
      </c>
      <c r="I269" t="s">
        <v>895</v>
      </c>
      <c r="J269" t="s">
        <v>29</v>
      </c>
      <c r="K269" t="s">
        <v>9</v>
      </c>
      <c r="L269" t="s">
        <v>896</v>
      </c>
      <c r="M269">
        <v>50</v>
      </c>
      <c r="N269" t="s">
        <v>341</v>
      </c>
    </row>
    <row r="270" spans="1:14" x14ac:dyDescent="0.2">
      <c r="A270" s="229">
        <v>43686</v>
      </c>
      <c r="B270" t="s">
        <v>894</v>
      </c>
      <c r="C270" t="s">
        <v>885</v>
      </c>
      <c r="D270" t="s">
        <v>181</v>
      </c>
      <c r="E270">
        <v>6</v>
      </c>
      <c r="F270" t="s">
        <v>182</v>
      </c>
      <c r="G270">
        <v>0</v>
      </c>
      <c r="H270" t="s">
        <v>1504</v>
      </c>
      <c r="I270" t="s">
        <v>895</v>
      </c>
      <c r="J270" t="s">
        <v>29</v>
      </c>
      <c r="K270" t="s">
        <v>9</v>
      </c>
      <c r="L270" t="s">
        <v>896</v>
      </c>
      <c r="M270">
        <v>50</v>
      </c>
      <c r="N270" t="s">
        <v>341</v>
      </c>
    </row>
    <row r="271" spans="1:14" x14ac:dyDescent="0.2">
      <c r="A271" s="229">
        <v>43689</v>
      </c>
      <c r="B271" t="s">
        <v>894</v>
      </c>
      <c r="C271" t="s">
        <v>885</v>
      </c>
      <c r="D271" t="s">
        <v>181</v>
      </c>
      <c r="E271">
        <v>8</v>
      </c>
      <c r="F271" t="s">
        <v>182</v>
      </c>
      <c r="G271">
        <v>0</v>
      </c>
      <c r="H271" t="s">
        <v>1559</v>
      </c>
      <c r="I271" t="s">
        <v>895</v>
      </c>
      <c r="J271" t="s">
        <v>29</v>
      </c>
      <c r="K271" t="s">
        <v>9</v>
      </c>
      <c r="L271" t="s">
        <v>896</v>
      </c>
      <c r="M271">
        <v>50</v>
      </c>
      <c r="N271" t="s">
        <v>341</v>
      </c>
    </row>
    <row r="272" spans="1:14" x14ac:dyDescent="0.2">
      <c r="A272" s="229">
        <v>43690</v>
      </c>
      <c r="B272" t="s">
        <v>894</v>
      </c>
      <c r="C272" t="s">
        <v>885</v>
      </c>
      <c r="D272" t="s">
        <v>181</v>
      </c>
      <c r="E272">
        <v>8</v>
      </c>
      <c r="F272" t="s">
        <v>182</v>
      </c>
      <c r="G272">
        <v>0</v>
      </c>
      <c r="H272" t="s">
        <v>1559</v>
      </c>
      <c r="I272" t="s">
        <v>895</v>
      </c>
      <c r="J272" t="s">
        <v>29</v>
      </c>
      <c r="K272" t="s">
        <v>9</v>
      </c>
      <c r="L272" t="s">
        <v>896</v>
      </c>
      <c r="M272">
        <v>50</v>
      </c>
      <c r="N272" t="s">
        <v>341</v>
      </c>
    </row>
    <row r="273" spans="1:14" x14ac:dyDescent="0.2">
      <c r="A273" s="229">
        <v>43691</v>
      </c>
      <c r="B273" t="s">
        <v>894</v>
      </c>
      <c r="C273" t="s">
        <v>885</v>
      </c>
      <c r="D273" t="s">
        <v>181</v>
      </c>
      <c r="E273">
        <v>4</v>
      </c>
      <c r="F273" t="s">
        <v>182</v>
      </c>
      <c r="G273">
        <v>0</v>
      </c>
      <c r="H273" t="s">
        <v>1504</v>
      </c>
      <c r="I273" t="s">
        <v>895</v>
      </c>
      <c r="J273" t="s">
        <v>29</v>
      </c>
      <c r="K273" t="s">
        <v>9</v>
      </c>
      <c r="L273" t="s">
        <v>896</v>
      </c>
      <c r="M273">
        <v>50</v>
      </c>
      <c r="N273" t="s">
        <v>341</v>
      </c>
    </row>
    <row r="274" spans="1:14" x14ac:dyDescent="0.2">
      <c r="A274" s="229">
        <v>43691</v>
      </c>
      <c r="B274" t="s">
        <v>894</v>
      </c>
      <c r="C274" t="s">
        <v>885</v>
      </c>
      <c r="D274" t="s">
        <v>181</v>
      </c>
      <c r="E274">
        <v>2</v>
      </c>
      <c r="F274" t="s">
        <v>182</v>
      </c>
      <c r="G274">
        <v>0</v>
      </c>
      <c r="H274" t="s">
        <v>1473</v>
      </c>
      <c r="I274" t="s">
        <v>895</v>
      </c>
      <c r="J274" t="s">
        <v>29</v>
      </c>
      <c r="K274" t="s">
        <v>9</v>
      </c>
      <c r="L274" t="s">
        <v>896</v>
      </c>
      <c r="M274">
        <v>50</v>
      </c>
      <c r="N274" t="s">
        <v>341</v>
      </c>
    </row>
    <row r="275" spans="1:14" x14ac:dyDescent="0.2">
      <c r="A275" s="229">
        <v>43691</v>
      </c>
      <c r="B275" t="s">
        <v>894</v>
      </c>
      <c r="C275" t="s">
        <v>885</v>
      </c>
      <c r="D275" t="s">
        <v>181</v>
      </c>
      <c r="E275">
        <v>2</v>
      </c>
      <c r="F275" t="s">
        <v>182</v>
      </c>
      <c r="G275">
        <v>0</v>
      </c>
      <c r="H275" t="s">
        <v>1559</v>
      </c>
      <c r="I275" t="s">
        <v>895</v>
      </c>
      <c r="J275" t="s">
        <v>29</v>
      </c>
      <c r="K275" t="s">
        <v>9</v>
      </c>
      <c r="L275" t="s">
        <v>896</v>
      </c>
      <c r="M275">
        <v>50</v>
      </c>
      <c r="N275" t="s">
        <v>341</v>
      </c>
    </row>
    <row r="276" spans="1:14" x14ac:dyDescent="0.2">
      <c r="A276" s="229">
        <v>43703</v>
      </c>
      <c r="B276" t="s">
        <v>915</v>
      </c>
      <c r="C276" t="s">
        <v>885</v>
      </c>
      <c r="D276" t="s">
        <v>181</v>
      </c>
      <c r="E276">
        <v>8</v>
      </c>
      <c r="F276" t="s">
        <v>897</v>
      </c>
      <c r="G276">
        <v>1</v>
      </c>
      <c r="H276" t="s">
        <v>1510</v>
      </c>
      <c r="I276" t="s">
        <v>288</v>
      </c>
      <c r="J276" t="s">
        <v>10</v>
      </c>
      <c r="K276" t="s">
        <v>9</v>
      </c>
      <c r="L276" t="s">
        <v>916</v>
      </c>
      <c r="M276">
        <v>69</v>
      </c>
      <c r="N276" t="s">
        <v>341</v>
      </c>
    </row>
    <row r="277" spans="1:14" x14ac:dyDescent="0.2">
      <c r="A277" s="229">
        <v>43708</v>
      </c>
      <c r="B277" t="s">
        <v>915</v>
      </c>
      <c r="C277" t="s">
        <v>885</v>
      </c>
      <c r="D277" t="s">
        <v>181</v>
      </c>
      <c r="E277">
        <v>0</v>
      </c>
      <c r="F277" t="s">
        <v>897</v>
      </c>
      <c r="G277">
        <v>8</v>
      </c>
      <c r="H277" t="s">
        <v>1510</v>
      </c>
      <c r="I277" t="s">
        <v>288</v>
      </c>
      <c r="J277" t="s">
        <v>10</v>
      </c>
      <c r="K277" t="s">
        <v>9</v>
      </c>
      <c r="L277" t="s">
        <v>916</v>
      </c>
      <c r="M277">
        <v>69</v>
      </c>
      <c r="N277" t="s">
        <v>341</v>
      </c>
    </row>
    <row r="278" spans="1:14" x14ac:dyDescent="0.2">
      <c r="A278" s="229">
        <v>43707</v>
      </c>
      <c r="B278" t="s">
        <v>915</v>
      </c>
      <c r="C278" t="s">
        <v>885</v>
      </c>
      <c r="D278" t="s">
        <v>181</v>
      </c>
      <c r="E278">
        <v>8</v>
      </c>
      <c r="F278" t="s">
        <v>182</v>
      </c>
      <c r="G278">
        <v>0</v>
      </c>
      <c r="H278" t="s">
        <v>1510</v>
      </c>
      <c r="I278" t="s">
        <v>288</v>
      </c>
      <c r="J278" t="s">
        <v>10</v>
      </c>
      <c r="K278" t="s">
        <v>9</v>
      </c>
      <c r="L278" t="s">
        <v>916</v>
      </c>
      <c r="M278">
        <v>69</v>
      </c>
      <c r="N278" t="s">
        <v>341</v>
      </c>
    </row>
    <row r="279" spans="1:14" x14ac:dyDescent="0.2">
      <c r="A279" s="229">
        <v>43704</v>
      </c>
      <c r="B279" t="s">
        <v>915</v>
      </c>
      <c r="C279" t="s">
        <v>885</v>
      </c>
      <c r="D279" t="s">
        <v>181</v>
      </c>
      <c r="E279">
        <v>8</v>
      </c>
      <c r="F279" t="s">
        <v>897</v>
      </c>
      <c r="G279">
        <v>1</v>
      </c>
      <c r="H279" t="s">
        <v>1510</v>
      </c>
      <c r="I279" t="s">
        <v>288</v>
      </c>
      <c r="J279" t="s">
        <v>10</v>
      </c>
      <c r="K279" t="s">
        <v>9</v>
      </c>
      <c r="L279" t="s">
        <v>916</v>
      </c>
      <c r="M279">
        <v>69</v>
      </c>
      <c r="N279" t="s">
        <v>341</v>
      </c>
    </row>
    <row r="280" spans="1:14" x14ac:dyDescent="0.2">
      <c r="A280" s="229">
        <v>43687</v>
      </c>
      <c r="B280" t="s">
        <v>911</v>
      </c>
      <c r="C280" t="s">
        <v>885</v>
      </c>
      <c r="D280" t="s">
        <v>181</v>
      </c>
      <c r="E280">
        <v>0</v>
      </c>
      <c r="F280" t="s">
        <v>897</v>
      </c>
      <c r="G280">
        <v>5.5</v>
      </c>
      <c r="H280" t="s">
        <v>279</v>
      </c>
      <c r="I280" t="s">
        <v>903</v>
      </c>
      <c r="J280" t="s">
        <v>36</v>
      </c>
      <c r="K280" t="s">
        <v>9</v>
      </c>
      <c r="L280" t="s">
        <v>912</v>
      </c>
      <c r="M280">
        <v>66</v>
      </c>
      <c r="N280" t="s">
        <v>341</v>
      </c>
    </row>
    <row r="281" spans="1:14" x14ac:dyDescent="0.2">
      <c r="A281" s="229">
        <v>43686</v>
      </c>
      <c r="B281" t="s">
        <v>911</v>
      </c>
      <c r="C281" t="s">
        <v>885</v>
      </c>
      <c r="D281" t="s">
        <v>181</v>
      </c>
      <c r="E281">
        <v>8</v>
      </c>
      <c r="F281" t="s">
        <v>182</v>
      </c>
      <c r="G281">
        <v>0</v>
      </c>
      <c r="H281" t="s">
        <v>1514</v>
      </c>
      <c r="I281" t="s">
        <v>903</v>
      </c>
      <c r="J281" t="s">
        <v>36</v>
      </c>
      <c r="K281" t="s">
        <v>9</v>
      </c>
      <c r="L281" t="s">
        <v>912</v>
      </c>
      <c r="M281">
        <v>66</v>
      </c>
      <c r="N281" t="s">
        <v>341</v>
      </c>
    </row>
    <row r="282" spans="1:14" x14ac:dyDescent="0.2">
      <c r="A282" s="229">
        <v>43685</v>
      </c>
      <c r="B282" t="s">
        <v>911</v>
      </c>
      <c r="C282" t="s">
        <v>885</v>
      </c>
      <c r="D282" t="s">
        <v>181</v>
      </c>
      <c r="E282">
        <v>8</v>
      </c>
      <c r="F282" t="s">
        <v>182</v>
      </c>
      <c r="G282">
        <v>0</v>
      </c>
      <c r="H282" t="s">
        <v>1517</v>
      </c>
      <c r="I282" t="s">
        <v>903</v>
      </c>
      <c r="J282" t="s">
        <v>36</v>
      </c>
      <c r="K282" t="s">
        <v>9</v>
      </c>
      <c r="L282" t="s">
        <v>912</v>
      </c>
      <c r="M282">
        <v>66</v>
      </c>
      <c r="N282" t="s">
        <v>341</v>
      </c>
    </row>
    <row r="283" spans="1:14" x14ac:dyDescent="0.2">
      <c r="A283" s="229">
        <v>43684</v>
      </c>
      <c r="B283" t="s">
        <v>911</v>
      </c>
      <c r="C283" t="s">
        <v>885</v>
      </c>
      <c r="D283" t="s">
        <v>181</v>
      </c>
      <c r="E283">
        <v>8</v>
      </c>
      <c r="F283" t="s">
        <v>182</v>
      </c>
      <c r="G283">
        <v>0</v>
      </c>
      <c r="H283" t="s">
        <v>279</v>
      </c>
      <c r="I283" t="s">
        <v>903</v>
      </c>
      <c r="J283" t="s">
        <v>36</v>
      </c>
      <c r="K283" t="s">
        <v>9</v>
      </c>
      <c r="L283" t="s">
        <v>912</v>
      </c>
      <c r="M283">
        <v>66</v>
      </c>
      <c r="N283" t="s">
        <v>341</v>
      </c>
    </row>
    <row r="284" spans="1:14" x14ac:dyDescent="0.2">
      <c r="A284" s="229">
        <v>43683</v>
      </c>
      <c r="B284" t="s">
        <v>911</v>
      </c>
      <c r="C284" t="s">
        <v>885</v>
      </c>
      <c r="D284" t="s">
        <v>181</v>
      </c>
      <c r="E284">
        <v>8</v>
      </c>
      <c r="F284" t="s">
        <v>182</v>
      </c>
      <c r="G284">
        <v>0</v>
      </c>
      <c r="H284" t="s">
        <v>279</v>
      </c>
      <c r="I284" t="s">
        <v>903</v>
      </c>
      <c r="J284" t="s">
        <v>36</v>
      </c>
      <c r="K284" t="s">
        <v>9</v>
      </c>
      <c r="L284" t="s">
        <v>912</v>
      </c>
      <c r="M284">
        <v>66</v>
      </c>
      <c r="N284" t="s">
        <v>341</v>
      </c>
    </row>
    <row r="285" spans="1:14" x14ac:dyDescent="0.2">
      <c r="A285" s="229">
        <v>43682</v>
      </c>
      <c r="B285" t="s">
        <v>911</v>
      </c>
      <c r="C285" t="s">
        <v>885</v>
      </c>
      <c r="D285" t="s">
        <v>181</v>
      </c>
      <c r="E285">
        <v>8</v>
      </c>
      <c r="F285" t="s">
        <v>182</v>
      </c>
      <c r="G285">
        <v>0</v>
      </c>
      <c r="H285" t="s">
        <v>279</v>
      </c>
      <c r="I285" t="s">
        <v>903</v>
      </c>
      <c r="J285" t="s">
        <v>36</v>
      </c>
      <c r="K285" t="s">
        <v>9</v>
      </c>
      <c r="L285" t="s">
        <v>912</v>
      </c>
      <c r="M285">
        <v>66</v>
      </c>
      <c r="N285" t="s">
        <v>341</v>
      </c>
    </row>
    <row r="286" spans="1:14" x14ac:dyDescent="0.2">
      <c r="A286" s="229">
        <v>43704</v>
      </c>
      <c r="B286" t="s">
        <v>911</v>
      </c>
      <c r="C286" t="s">
        <v>885</v>
      </c>
      <c r="D286" t="s">
        <v>181</v>
      </c>
      <c r="E286">
        <v>8</v>
      </c>
      <c r="F286" t="s">
        <v>182</v>
      </c>
      <c r="G286">
        <v>0</v>
      </c>
      <c r="H286" t="s">
        <v>1504</v>
      </c>
      <c r="I286" t="s">
        <v>903</v>
      </c>
      <c r="J286" t="s">
        <v>36</v>
      </c>
      <c r="K286" t="s">
        <v>9</v>
      </c>
      <c r="L286" t="s">
        <v>912</v>
      </c>
      <c r="M286">
        <v>66</v>
      </c>
      <c r="N286" t="s">
        <v>341</v>
      </c>
    </row>
    <row r="287" spans="1:14" x14ac:dyDescent="0.2">
      <c r="A287" s="229">
        <v>43703</v>
      </c>
      <c r="B287" t="s">
        <v>911</v>
      </c>
      <c r="C287" t="s">
        <v>885</v>
      </c>
      <c r="D287" t="s">
        <v>181</v>
      </c>
      <c r="E287">
        <v>8</v>
      </c>
      <c r="F287" t="s">
        <v>182</v>
      </c>
      <c r="G287">
        <v>0</v>
      </c>
      <c r="H287" t="s">
        <v>1504</v>
      </c>
      <c r="I287" t="s">
        <v>903</v>
      </c>
      <c r="J287" t="s">
        <v>36</v>
      </c>
      <c r="K287" t="s">
        <v>9</v>
      </c>
      <c r="L287" t="s">
        <v>912</v>
      </c>
      <c r="M287">
        <v>66</v>
      </c>
      <c r="N287" t="s">
        <v>341</v>
      </c>
    </row>
    <row r="288" spans="1:14" x14ac:dyDescent="0.2">
      <c r="A288" s="229">
        <v>43705</v>
      </c>
      <c r="B288" t="s">
        <v>911</v>
      </c>
      <c r="C288" t="s">
        <v>885</v>
      </c>
      <c r="D288" t="s">
        <v>181</v>
      </c>
      <c r="E288">
        <v>8</v>
      </c>
      <c r="F288" t="s">
        <v>182</v>
      </c>
      <c r="G288">
        <v>0</v>
      </c>
      <c r="H288" t="s">
        <v>39</v>
      </c>
      <c r="I288" t="s">
        <v>903</v>
      </c>
      <c r="J288" t="s">
        <v>36</v>
      </c>
      <c r="K288" t="s">
        <v>9</v>
      </c>
      <c r="L288" t="s">
        <v>912</v>
      </c>
      <c r="M288">
        <v>66</v>
      </c>
      <c r="N288" t="s">
        <v>341</v>
      </c>
    </row>
    <row r="289" spans="1:14" x14ac:dyDescent="0.2">
      <c r="A289" s="229">
        <v>43687</v>
      </c>
      <c r="B289" t="s">
        <v>905</v>
      </c>
      <c r="C289" t="s">
        <v>885</v>
      </c>
      <c r="D289" t="s">
        <v>181</v>
      </c>
      <c r="E289">
        <v>0</v>
      </c>
      <c r="F289" t="s">
        <v>897</v>
      </c>
      <c r="G289">
        <v>7.5</v>
      </c>
      <c r="H289" t="s">
        <v>1450</v>
      </c>
      <c r="I289" t="s">
        <v>906</v>
      </c>
      <c r="J289" t="s">
        <v>18</v>
      </c>
      <c r="K289" t="s">
        <v>9</v>
      </c>
      <c r="L289" t="s">
        <v>907</v>
      </c>
      <c r="M289">
        <v>58</v>
      </c>
      <c r="N289" t="s">
        <v>341</v>
      </c>
    </row>
    <row r="290" spans="1:14" x14ac:dyDescent="0.2">
      <c r="A290" s="229">
        <v>43686</v>
      </c>
      <c r="B290" t="s">
        <v>905</v>
      </c>
      <c r="C290" t="s">
        <v>885</v>
      </c>
      <c r="D290" t="s">
        <v>908</v>
      </c>
      <c r="E290">
        <v>7.75</v>
      </c>
      <c r="F290" t="s">
        <v>182</v>
      </c>
      <c r="G290">
        <v>0</v>
      </c>
      <c r="H290" t="s">
        <v>1450</v>
      </c>
      <c r="I290" t="s">
        <v>906</v>
      </c>
      <c r="J290" t="s">
        <v>18</v>
      </c>
      <c r="K290" t="s">
        <v>9</v>
      </c>
      <c r="L290" t="s">
        <v>907</v>
      </c>
      <c r="M290">
        <v>58</v>
      </c>
      <c r="N290" t="s">
        <v>341</v>
      </c>
    </row>
    <row r="291" spans="1:14" x14ac:dyDescent="0.2">
      <c r="A291" s="229">
        <v>43685</v>
      </c>
      <c r="B291" t="s">
        <v>905</v>
      </c>
      <c r="C291" t="s">
        <v>885</v>
      </c>
      <c r="D291" t="s">
        <v>909</v>
      </c>
      <c r="E291">
        <v>7.75</v>
      </c>
      <c r="F291" t="s">
        <v>182</v>
      </c>
      <c r="G291">
        <v>0</v>
      </c>
      <c r="H291" t="s">
        <v>1517</v>
      </c>
      <c r="I291" t="s">
        <v>906</v>
      </c>
      <c r="J291" t="s">
        <v>18</v>
      </c>
      <c r="K291" t="s">
        <v>9</v>
      </c>
      <c r="L291" t="s">
        <v>907</v>
      </c>
      <c r="M291">
        <v>58</v>
      </c>
      <c r="N291" t="s">
        <v>341</v>
      </c>
    </row>
    <row r="292" spans="1:14" x14ac:dyDescent="0.2">
      <c r="A292" s="229">
        <v>43684</v>
      </c>
      <c r="B292" t="s">
        <v>905</v>
      </c>
      <c r="C292" t="s">
        <v>885</v>
      </c>
      <c r="D292" t="s">
        <v>908</v>
      </c>
      <c r="E292">
        <v>0</v>
      </c>
      <c r="F292" t="s">
        <v>897</v>
      </c>
      <c r="G292">
        <v>2.5</v>
      </c>
      <c r="H292" t="s">
        <v>279</v>
      </c>
      <c r="I292" t="s">
        <v>906</v>
      </c>
      <c r="J292" t="s">
        <v>18</v>
      </c>
      <c r="K292" t="s">
        <v>9</v>
      </c>
      <c r="L292" t="s">
        <v>907</v>
      </c>
      <c r="M292">
        <v>58</v>
      </c>
      <c r="N292" t="s">
        <v>341</v>
      </c>
    </row>
    <row r="293" spans="1:14" x14ac:dyDescent="0.2">
      <c r="A293" s="229">
        <v>43684</v>
      </c>
      <c r="B293" t="s">
        <v>905</v>
      </c>
      <c r="C293" t="s">
        <v>885</v>
      </c>
      <c r="D293" t="s">
        <v>909</v>
      </c>
      <c r="E293">
        <v>7.5</v>
      </c>
      <c r="F293" t="s">
        <v>182</v>
      </c>
      <c r="G293">
        <v>0</v>
      </c>
      <c r="H293" t="s">
        <v>279</v>
      </c>
      <c r="I293" t="s">
        <v>906</v>
      </c>
      <c r="J293" t="s">
        <v>18</v>
      </c>
      <c r="K293" t="s">
        <v>9</v>
      </c>
      <c r="L293" t="s">
        <v>907</v>
      </c>
      <c r="M293">
        <v>58</v>
      </c>
      <c r="N293" t="s">
        <v>341</v>
      </c>
    </row>
    <row r="294" spans="1:14" x14ac:dyDescent="0.2">
      <c r="A294" s="229">
        <v>43683</v>
      </c>
      <c r="B294" t="s">
        <v>905</v>
      </c>
      <c r="C294" t="s">
        <v>885</v>
      </c>
      <c r="D294" t="s">
        <v>909</v>
      </c>
      <c r="E294">
        <v>7.5</v>
      </c>
      <c r="F294" t="s">
        <v>182</v>
      </c>
      <c r="G294">
        <v>0</v>
      </c>
      <c r="H294" t="s">
        <v>279</v>
      </c>
      <c r="I294" t="s">
        <v>906</v>
      </c>
      <c r="J294" t="s">
        <v>18</v>
      </c>
      <c r="K294" t="s">
        <v>9</v>
      </c>
      <c r="L294" t="s">
        <v>907</v>
      </c>
      <c r="M294">
        <v>58</v>
      </c>
      <c r="N294" t="s">
        <v>341</v>
      </c>
    </row>
    <row r="295" spans="1:14" x14ac:dyDescent="0.2">
      <c r="A295" s="229">
        <v>43683</v>
      </c>
      <c r="B295" t="s">
        <v>905</v>
      </c>
      <c r="C295" t="s">
        <v>885</v>
      </c>
      <c r="D295" t="s">
        <v>908</v>
      </c>
      <c r="E295">
        <v>2</v>
      </c>
      <c r="F295" t="s">
        <v>182</v>
      </c>
      <c r="G295">
        <v>0</v>
      </c>
      <c r="H295" t="s">
        <v>279</v>
      </c>
      <c r="I295" t="s">
        <v>906</v>
      </c>
      <c r="J295" t="s">
        <v>18</v>
      </c>
      <c r="K295" t="s">
        <v>9</v>
      </c>
      <c r="L295" t="s">
        <v>907</v>
      </c>
      <c r="M295">
        <v>58</v>
      </c>
      <c r="N295" t="s">
        <v>341</v>
      </c>
    </row>
    <row r="296" spans="1:14" x14ac:dyDescent="0.2">
      <c r="A296" s="229">
        <v>43682</v>
      </c>
      <c r="B296" t="s">
        <v>905</v>
      </c>
      <c r="C296" t="s">
        <v>885</v>
      </c>
      <c r="D296" t="s">
        <v>908</v>
      </c>
      <c r="E296">
        <v>0</v>
      </c>
      <c r="F296" t="s">
        <v>897</v>
      </c>
      <c r="G296">
        <v>3.5</v>
      </c>
      <c r="H296" t="s">
        <v>279</v>
      </c>
      <c r="I296" t="s">
        <v>906</v>
      </c>
      <c r="J296" t="s">
        <v>18</v>
      </c>
      <c r="K296" t="s">
        <v>9</v>
      </c>
      <c r="L296" t="s">
        <v>907</v>
      </c>
      <c r="M296">
        <v>58</v>
      </c>
      <c r="N296" t="s">
        <v>341</v>
      </c>
    </row>
    <row r="297" spans="1:14" x14ac:dyDescent="0.2">
      <c r="A297" s="229">
        <v>43682</v>
      </c>
      <c r="B297" t="s">
        <v>905</v>
      </c>
      <c r="C297" t="s">
        <v>885</v>
      </c>
      <c r="D297" t="s">
        <v>909</v>
      </c>
      <c r="E297">
        <v>7.5</v>
      </c>
      <c r="F297" t="s">
        <v>182</v>
      </c>
      <c r="G297">
        <v>0</v>
      </c>
      <c r="H297" t="s">
        <v>279</v>
      </c>
      <c r="I297" t="s">
        <v>906</v>
      </c>
      <c r="J297" t="s">
        <v>18</v>
      </c>
      <c r="K297" t="s">
        <v>9</v>
      </c>
      <c r="L297" t="s">
        <v>907</v>
      </c>
      <c r="M297">
        <v>58</v>
      </c>
      <c r="N297" t="s">
        <v>341</v>
      </c>
    </row>
    <row r="298" spans="1:14" x14ac:dyDescent="0.2">
      <c r="A298" s="229">
        <v>43691</v>
      </c>
      <c r="B298" t="s">
        <v>905</v>
      </c>
      <c r="C298" t="s">
        <v>885</v>
      </c>
      <c r="D298" t="s">
        <v>908</v>
      </c>
      <c r="E298">
        <v>0.25</v>
      </c>
      <c r="F298" t="s">
        <v>897</v>
      </c>
      <c r="G298">
        <v>1.75</v>
      </c>
      <c r="H298" t="s">
        <v>1569</v>
      </c>
      <c r="I298" t="s">
        <v>906</v>
      </c>
      <c r="J298" t="s">
        <v>18</v>
      </c>
      <c r="K298" t="s">
        <v>9</v>
      </c>
      <c r="L298" t="s">
        <v>907</v>
      </c>
      <c r="M298">
        <v>58</v>
      </c>
      <c r="N298" t="s">
        <v>341</v>
      </c>
    </row>
    <row r="299" spans="1:14" x14ac:dyDescent="0.2">
      <c r="A299" s="229">
        <v>43691</v>
      </c>
      <c r="B299" t="s">
        <v>905</v>
      </c>
      <c r="C299" t="s">
        <v>885</v>
      </c>
      <c r="D299" t="s">
        <v>909</v>
      </c>
      <c r="E299">
        <v>4</v>
      </c>
      <c r="F299" t="s">
        <v>182</v>
      </c>
      <c r="G299">
        <v>0</v>
      </c>
      <c r="H299" t="s">
        <v>1556</v>
      </c>
      <c r="I299" t="s">
        <v>906</v>
      </c>
      <c r="J299" t="s">
        <v>18</v>
      </c>
      <c r="K299" t="s">
        <v>9</v>
      </c>
      <c r="L299" t="s">
        <v>907</v>
      </c>
      <c r="M299">
        <v>58</v>
      </c>
      <c r="N299" t="s">
        <v>341</v>
      </c>
    </row>
    <row r="300" spans="1:14" x14ac:dyDescent="0.2">
      <c r="A300" s="229">
        <v>43691</v>
      </c>
      <c r="B300" t="s">
        <v>905</v>
      </c>
      <c r="C300" t="s">
        <v>885</v>
      </c>
      <c r="D300" t="s">
        <v>908</v>
      </c>
      <c r="E300">
        <v>5.5</v>
      </c>
      <c r="F300" t="s">
        <v>182</v>
      </c>
      <c r="G300">
        <v>0</v>
      </c>
      <c r="H300" t="s">
        <v>39</v>
      </c>
      <c r="I300" t="s">
        <v>906</v>
      </c>
      <c r="J300" t="s">
        <v>18</v>
      </c>
      <c r="K300" t="s">
        <v>9</v>
      </c>
      <c r="L300" t="s">
        <v>907</v>
      </c>
      <c r="M300">
        <v>58</v>
      </c>
      <c r="N300" t="s">
        <v>341</v>
      </c>
    </row>
    <row r="301" spans="1:14" x14ac:dyDescent="0.2">
      <c r="A301" s="229">
        <v>43690</v>
      </c>
      <c r="B301" t="s">
        <v>905</v>
      </c>
      <c r="C301" t="s">
        <v>885</v>
      </c>
      <c r="D301" t="s">
        <v>181</v>
      </c>
      <c r="E301">
        <v>7.75</v>
      </c>
      <c r="F301" t="s">
        <v>182</v>
      </c>
      <c r="G301">
        <v>0</v>
      </c>
      <c r="H301" t="s">
        <v>1517</v>
      </c>
      <c r="I301" t="s">
        <v>906</v>
      </c>
      <c r="J301" t="s">
        <v>18</v>
      </c>
      <c r="K301" t="s">
        <v>9</v>
      </c>
      <c r="L301" t="s">
        <v>907</v>
      </c>
      <c r="M301">
        <v>58</v>
      </c>
      <c r="N301" t="s">
        <v>341</v>
      </c>
    </row>
    <row r="302" spans="1:14" x14ac:dyDescent="0.2">
      <c r="A302" s="229">
        <v>43689</v>
      </c>
      <c r="B302" t="s">
        <v>905</v>
      </c>
      <c r="C302" t="s">
        <v>885</v>
      </c>
      <c r="D302" t="s">
        <v>908</v>
      </c>
      <c r="E302">
        <v>7.75</v>
      </c>
      <c r="F302" t="s">
        <v>182</v>
      </c>
      <c r="G302">
        <v>0</v>
      </c>
      <c r="H302" t="s">
        <v>1517</v>
      </c>
      <c r="I302" t="s">
        <v>906</v>
      </c>
      <c r="J302" t="s">
        <v>18</v>
      </c>
      <c r="K302" t="s">
        <v>9</v>
      </c>
      <c r="L302" t="s">
        <v>907</v>
      </c>
      <c r="M302">
        <v>58</v>
      </c>
      <c r="N302" t="s">
        <v>341</v>
      </c>
    </row>
    <row r="303" spans="1:14" x14ac:dyDescent="0.2">
      <c r="A303" s="229">
        <v>43699</v>
      </c>
      <c r="B303" t="s">
        <v>901</v>
      </c>
      <c r="C303" t="s">
        <v>885</v>
      </c>
      <c r="D303" t="s">
        <v>181</v>
      </c>
      <c r="E303">
        <v>8</v>
      </c>
      <c r="F303" t="s">
        <v>182</v>
      </c>
      <c r="G303">
        <v>0</v>
      </c>
      <c r="H303" t="s">
        <v>1504</v>
      </c>
      <c r="I303" t="s">
        <v>903</v>
      </c>
      <c r="J303" t="s">
        <v>36</v>
      </c>
      <c r="K303" t="s">
        <v>9</v>
      </c>
      <c r="L303" t="s">
        <v>904</v>
      </c>
      <c r="M303">
        <v>57</v>
      </c>
      <c r="N303" t="s">
        <v>341</v>
      </c>
    </row>
    <row r="304" spans="1:14" x14ac:dyDescent="0.2">
      <c r="A304" s="229">
        <v>43698</v>
      </c>
      <c r="B304" t="s">
        <v>901</v>
      </c>
      <c r="C304" t="s">
        <v>885</v>
      </c>
      <c r="D304" t="s">
        <v>181</v>
      </c>
      <c r="E304">
        <v>8</v>
      </c>
      <c r="F304" t="s">
        <v>182</v>
      </c>
      <c r="G304">
        <v>0</v>
      </c>
      <c r="H304" t="s">
        <v>1504</v>
      </c>
      <c r="I304" t="s">
        <v>903</v>
      </c>
      <c r="J304" t="s">
        <v>36</v>
      </c>
      <c r="K304" t="s">
        <v>9</v>
      </c>
      <c r="L304" t="s">
        <v>904</v>
      </c>
      <c r="M304">
        <v>57</v>
      </c>
      <c r="N304" t="s">
        <v>341</v>
      </c>
    </row>
    <row r="305" spans="1:14" x14ac:dyDescent="0.2">
      <c r="A305" s="229">
        <v>43694</v>
      </c>
      <c r="B305" t="s">
        <v>905</v>
      </c>
      <c r="C305" t="s">
        <v>885</v>
      </c>
      <c r="D305" t="s">
        <v>181</v>
      </c>
      <c r="E305">
        <v>1</v>
      </c>
      <c r="F305" t="s">
        <v>897</v>
      </c>
      <c r="G305">
        <v>5</v>
      </c>
      <c r="H305" t="s">
        <v>1504</v>
      </c>
      <c r="I305" t="s">
        <v>906</v>
      </c>
      <c r="J305" t="s">
        <v>18</v>
      </c>
      <c r="K305" t="s">
        <v>9</v>
      </c>
      <c r="L305" t="s">
        <v>907</v>
      </c>
      <c r="M305">
        <v>58</v>
      </c>
      <c r="N305" t="s">
        <v>341</v>
      </c>
    </row>
    <row r="306" spans="1:14" x14ac:dyDescent="0.2">
      <c r="A306" s="229">
        <v>43693</v>
      </c>
      <c r="B306" t="s">
        <v>905</v>
      </c>
      <c r="C306" t="s">
        <v>885</v>
      </c>
      <c r="D306" t="s">
        <v>181</v>
      </c>
      <c r="E306">
        <v>7.75</v>
      </c>
      <c r="F306" t="s">
        <v>182</v>
      </c>
      <c r="G306">
        <v>0</v>
      </c>
      <c r="H306" t="s">
        <v>1517</v>
      </c>
      <c r="I306" t="s">
        <v>906</v>
      </c>
      <c r="J306" t="s">
        <v>18</v>
      </c>
      <c r="K306" t="s">
        <v>9</v>
      </c>
      <c r="L306" t="s">
        <v>907</v>
      </c>
      <c r="M306">
        <v>58</v>
      </c>
      <c r="N306" t="s">
        <v>341</v>
      </c>
    </row>
    <row r="307" spans="1:14" x14ac:dyDescent="0.2">
      <c r="A307" s="229">
        <v>43696</v>
      </c>
      <c r="B307" t="s">
        <v>905</v>
      </c>
      <c r="C307" t="s">
        <v>885</v>
      </c>
      <c r="D307" t="s">
        <v>909</v>
      </c>
      <c r="E307">
        <v>4</v>
      </c>
      <c r="F307" t="s">
        <v>182</v>
      </c>
      <c r="G307">
        <v>0</v>
      </c>
      <c r="H307" t="s">
        <v>1473</v>
      </c>
      <c r="I307" t="s">
        <v>906</v>
      </c>
      <c r="J307" t="s">
        <v>18</v>
      </c>
      <c r="K307" t="s">
        <v>9</v>
      </c>
      <c r="L307" t="s">
        <v>907</v>
      </c>
      <c r="M307">
        <v>58</v>
      </c>
      <c r="N307" t="s">
        <v>341</v>
      </c>
    </row>
    <row r="308" spans="1:14" x14ac:dyDescent="0.2">
      <c r="A308" s="229">
        <v>43696</v>
      </c>
      <c r="B308" t="s">
        <v>905</v>
      </c>
      <c r="C308" t="s">
        <v>885</v>
      </c>
      <c r="D308" t="s">
        <v>908</v>
      </c>
      <c r="E308">
        <v>3.75</v>
      </c>
      <c r="F308" t="s">
        <v>897</v>
      </c>
      <c r="G308">
        <v>3.75</v>
      </c>
      <c r="H308" t="s">
        <v>39</v>
      </c>
      <c r="I308" t="s">
        <v>906</v>
      </c>
      <c r="J308" t="s">
        <v>18</v>
      </c>
      <c r="K308" t="s">
        <v>9</v>
      </c>
      <c r="L308" t="s">
        <v>907</v>
      </c>
      <c r="M308">
        <v>58</v>
      </c>
      <c r="N308" t="s">
        <v>341</v>
      </c>
    </row>
    <row r="309" spans="1:14" x14ac:dyDescent="0.2">
      <c r="A309" s="229">
        <v>43700</v>
      </c>
      <c r="B309" t="s">
        <v>905</v>
      </c>
      <c r="C309" t="s">
        <v>885</v>
      </c>
      <c r="D309" t="s">
        <v>181</v>
      </c>
      <c r="E309">
        <v>7.75</v>
      </c>
      <c r="F309" t="s">
        <v>182</v>
      </c>
      <c r="G309">
        <v>0</v>
      </c>
      <c r="H309" t="s">
        <v>1437</v>
      </c>
      <c r="I309" t="s">
        <v>906</v>
      </c>
      <c r="J309" t="s">
        <v>18</v>
      </c>
      <c r="K309" t="s">
        <v>9</v>
      </c>
      <c r="L309" t="s">
        <v>907</v>
      </c>
      <c r="M309">
        <v>58</v>
      </c>
      <c r="N309" t="s">
        <v>341</v>
      </c>
    </row>
    <row r="310" spans="1:14" x14ac:dyDescent="0.2">
      <c r="A310" s="229">
        <v>43696</v>
      </c>
      <c r="B310" t="s">
        <v>901</v>
      </c>
      <c r="C310" t="s">
        <v>885</v>
      </c>
      <c r="D310" t="s">
        <v>181</v>
      </c>
      <c r="E310">
        <v>8</v>
      </c>
      <c r="F310" t="s">
        <v>182</v>
      </c>
      <c r="G310">
        <v>0</v>
      </c>
      <c r="H310" t="s">
        <v>1504</v>
      </c>
      <c r="I310" t="s">
        <v>903</v>
      </c>
      <c r="J310" t="s">
        <v>36</v>
      </c>
      <c r="K310" t="s">
        <v>9</v>
      </c>
      <c r="L310" t="s">
        <v>904</v>
      </c>
      <c r="M310">
        <v>57</v>
      </c>
      <c r="N310" t="s">
        <v>341</v>
      </c>
    </row>
    <row r="311" spans="1:14" x14ac:dyDescent="0.2">
      <c r="A311" s="229">
        <v>43682</v>
      </c>
      <c r="B311" t="s">
        <v>901</v>
      </c>
      <c r="C311" t="s">
        <v>885</v>
      </c>
      <c r="D311" t="s">
        <v>181</v>
      </c>
      <c r="E311">
        <v>5</v>
      </c>
      <c r="F311" t="s">
        <v>182</v>
      </c>
      <c r="G311">
        <v>0</v>
      </c>
      <c r="H311" t="s">
        <v>1553</v>
      </c>
      <c r="I311" t="s">
        <v>903</v>
      </c>
      <c r="J311" t="s">
        <v>36</v>
      </c>
      <c r="K311" t="s">
        <v>9</v>
      </c>
      <c r="L311" t="s">
        <v>904</v>
      </c>
      <c r="M311">
        <v>57</v>
      </c>
      <c r="N311" t="s">
        <v>341</v>
      </c>
    </row>
    <row r="312" spans="1:14" x14ac:dyDescent="0.2">
      <c r="A312" s="229">
        <v>43682</v>
      </c>
      <c r="B312" t="s">
        <v>901</v>
      </c>
      <c r="C312" t="s">
        <v>885</v>
      </c>
      <c r="D312" t="s">
        <v>181</v>
      </c>
      <c r="E312">
        <v>6</v>
      </c>
      <c r="F312" t="s">
        <v>182</v>
      </c>
      <c r="G312">
        <v>0</v>
      </c>
      <c r="H312" t="s">
        <v>1504</v>
      </c>
      <c r="I312" t="s">
        <v>903</v>
      </c>
      <c r="J312" t="s">
        <v>36</v>
      </c>
      <c r="K312" t="s">
        <v>9</v>
      </c>
      <c r="L312" t="s">
        <v>904</v>
      </c>
      <c r="M312">
        <v>57</v>
      </c>
      <c r="N312" t="s">
        <v>341</v>
      </c>
    </row>
    <row r="313" spans="1:14" x14ac:dyDescent="0.2">
      <c r="A313" s="229">
        <v>43683</v>
      </c>
      <c r="B313" t="s">
        <v>901</v>
      </c>
      <c r="C313" t="s">
        <v>885</v>
      </c>
      <c r="D313" t="s">
        <v>181</v>
      </c>
      <c r="E313">
        <v>2</v>
      </c>
      <c r="F313" t="s">
        <v>182</v>
      </c>
      <c r="G313">
        <v>0</v>
      </c>
      <c r="H313" t="s">
        <v>1553</v>
      </c>
      <c r="I313" t="s">
        <v>903</v>
      </c>
      <c r="J313" t="s">
        <v>36</v>
      </c>
      <c r="K313" t="s">
        <v>9</v>
      </c>
      <c r="L313" t="s">
        <v>904</v>
      </c>
      <c r="M313">
        <v>57</v>
      </c>
      <c r="N313" t="s">
        <v>341</v>
      </c>
    </row>
    <row r="314" spans="1:14" x14ac:dyDescent="0.2">
      <c r="A314" s="229">
        <v>43683</v>
      </c>
      <c r="B314" t="s">
        <v>901</v>
      </c>
      <c r="C314" t="s">
        <v>885</v>
      </c>
      <c r="D314" t="s">
        <v>181</v>
      </c>
      <c r="E314">
        <v>9</v>
      </c>
      <c r="F314" t="s">
        <v>182</v>
      </c>
      <c r="G314">
        <v>0</v>
      </c>
      <c r="H314" t="s">
        <v>1504</v>
      </c>
      <c r="I314" t="s">
        <v>903</v>
      </c>
      <c r="J314" t="s">
        <v>36</v>
      </c>
      <c r="K314" t="s">
        <v>9</v>
      </c>
      <c r="L314" t="s">
        <v>904</v>
      </c>
      <c r="M314">
        <v>57</v>
      </c>
      <c r="N314" t="s">
        <v>341</v>
      </c>
    </row>
    <row r="315" spans="1:14" x14ac:dyDescent="0.2">
      <c r="A315" s="229">
        <v>43684</v>
      </c>
      <c r="B315" t="s">
        <v>901</v>
      </c>
      <c r="C315" t="s">
        <v>885</v>
      </c>
      <c r="D315" t="s">
        <v>181</v>
      </c>
      <c r="E315">
        <v>2</v>
      </c>
      <c r="F315" t="s">
        <v>182</v>
      </c>
      <c r="G315">
        <v>0</v>
      </c>
      <c r="H315" t="s">
        <v>1552</v>
      </c>
      <c r="I315" t="s">
        <v>903</v>
      </c>
      <c r="J315" t="s">
        <v>36</v>
      </c>
      <c r="K315" t="s">
        <v>9</v>
      </c>
      <c r="L315" t="s">
        <v>904</v>
      </c>
      <c r="M315">
        <v>57</v>
      </c>
      <c r="N315" t="s">
        <v>341</v>
      </c>
    </row>
    <row r="316" spans="1:14" x14ac:dyDescent="0.2">
      <c r="A316" s="229">
        <v>43684</v>
      </c>
      <c r="B316" t="s">
        <v>901</v>
      </c>
      <c r="C316" t="s">
        <v>885</v>
      </c>
      <c r="D316" t="s">
        <v>181</v>
      </c>
      <c r="E316">
        <v>2</v>
      </c>
      <c r="F316" t="s">
        <v>182</v>
      </c>
      <c r="G316">
        <v>0</v>
      </c>
      <c r="H316" t="s">
        <v>1553</v>
      </c>
      <c r="I316" t="s">
        <v>903</v>
      </c>
      <c r="J316" t="s">
        <v>36</v>
      </c>
      <c r="K316" t="s">
        <v>9</v>
      </c>
      <c r="L316" t="s">
        <v>904</v>
      </c>
      <c r="M316">
        <v>57</v>
      </c>
      <c r="N316" t="s">
        <v>341</v>
      </c>
    </row>
    <row r="317" spans="1:14" x14ac:dyDescent="0.2">
      <c r="A317" s="229">
        <v>43684</v>
      </c>
      <c r="B317" t="s">
        <v>901</v>
      </c>
      <c r="C317" t="s">
        <v>885</v>
      </c>
      <c r="D317" t="s">
        <v>181</v>
      </c>
      <c r="E317">
        <v>2.5</v>
      </c>
      <c r="F317" t="s">
        <v>182</v>
      </c>
      <c r="G317">
        <v>0</v>
      </c>
      <c r="H317" t="s">
        <v>1554</v>
      </c>
      <c r="I317" t="s">
        <v>903</v>
      </c>
      <c r="J317" t="s">
        <v>36</v>
      </c>
      <c r="K317" t="s">
        <v>9</v>
      </c>
      <c r="L317" t="s">
        <v>904</v>
      </c>
      <c r="M317">
        <v>57</v>
      </c>
      <c r="N317" t="s">
        <v>341</v>
      </c>
    </row>
    <row r="318" spans="1:14" x14ac:dyDescent="0.2">
      <c r="A318" s="229">
        <v>43685</v>
      </c>
      <c r="B318" t="s">
        <v>901</v>
      </c>
      <c r="C318" t="s">
        <v>885</v>
      </c>
      <c r="D318" t="s">
        <v>181</v>
      </c>
      <c r="E318">
        <v>2.5</v>
      </c>
      <c r="F318" t="s">
        <v>182</v>
      </c>
      <c r="G318">
        <v>0</v>
      </c>
      <c r="H318" t="s">
        <v>1552</v>
      </c>
      <c r="I318" t="s">
        <v>903</v>
      </c>
      <c r="J318" t="s">
        <v>36</v>
      </c>
      <c r="K318" t="s">
        <v>9</v>
      </c>
      <c r="L318" t="s">
        <v>904</v>
      </c>
      <c r="M318">
        <v>57</v>
      </c>
      <c r="N318" t="s">
        <v>341</v>
      </c>
    </row>
    <row r="319" spans="1:14" x14ac:dyDescent="0.2">
      <c r="A319" s="229">
        <v>43685</v>
      </c>
      <c r="B319" t="s">
        <v>901</v>
      </c>
      <c r="C319" t="s">
        <v>885</v>
      </c>
      <c r="D319" t="s">
        <v>181</v>
      </c>
      <c r="E319">
        <v>2</v>
      </c>
      <c r="F319" t="s">
        <v>182</v>
      </c>
      <c r="G319">
        <v>0</v>
      </c>
      <c r="H319" t="s">
        <v>1553</v>
      </c>
      <c r="I319" t="s">
        <v>903</v>
      </c>
      <c r="J319" t="s">
        <v>36</v>
      </c>
      <c r="K319" t="s">
        <v>9</v>
      </c>
      <c r="L319" t="s">
        <v>904</v>
      </c>
      <c r="M319">
        <v>57</v>
      </c>
      <c r="N319" t="s">
        <v>341</v>
      </c>
    </row>
    <row r="320" spans="1:14" x14ac:dyDescent="0.2">
      <c r="A320" s="229">
        <v>43685</v>
      </c>
      <c r="B320" t="s">
        <v>901</v>
      </c>
      <c r="C320" t="s">
        <v>885</v>
      </c>
      <c r="D320" t="s">
        <v>181</v>
      </c>
      <c r="E320">
        <v>3</v>
      </c>
      <c r="F320" t="s">
        <v>182</v>
      </c>
      <c r="G320">
        <v>0</v>
      </c>
      <c r="H320" t="s">
        <v>1554</v>
      </c>
      <c r="I320" t="s">
        <v>903</v>
      </c>
      <c r="J320" t="s">
        <v>36</v>
      </c>
      <c r="K320" t="s">
        <v>9</v>
      </c>
      <c r="L320" t="s">
        <v>904</v>
      </c>
      <c r="M320">
        <v>57</v>
      </c>
      <c r="N320" t="s">
        <v>341</v>
      </c>
    </row>
    <row r="321" spans="1:14" x14ac:dyDescent="0.2">
      <c r="A321" s="229">
        <v>43685</v>
      </c>
      <c r="B321" t="s">
        <v>901</v>
      </c>
      <c r="C321" t="s">
        <v>885</v>
      </c>
      <c r="D321" t="s">
        <v>181</v>
      </c>
      <c r="E321">
        <v>2</v>
      </c>
      <c r="F321" t="s">
        <v>182</v>
      </c>
      <c r="G321">
        <v>0</v>
      </c>
      <c r="H321" t="s">
        <v>1556</v>
      </c>
      <c r="I321" t="s">
        <v>903</v>
      </c>
      <c r="J321" t="s">
        <v>36</v>
      </c>
      <c r="K321" t="s">
        <v>9</v>
      </c>
      <c r="L321" t="s">
        <v>904</v>
      </c>
      <c r="M321">
        <v>57</v>
      </c>
      <c r="N321" t="s">
        <v>341</v>
      </c>
    </row>
    <row r="322" spans="1:14" x14ac:dyDescent="0.2">
      <c r="A322" s="229">
        <v>43685</v>
      </c>
      <c r="B322" t="s">
        <v>901</v>
      </c>
      <c r="C322" t="s">
        <v>885</v>
      </c>
      <c r="D322" t="s">
        <v>181</v>
      </c>
      <c r="E322">
        <v>1.5</v>
      </c>
      <c r="F322" t="s">
        <v>182</v>
      </c>
      <c r="G322">
        <v>0</v>
      </c>
      <c r="H322" t="s">
        <v>1558</v>
      </c>
      <c r="I322" t="s">
        <v>903</v>
      </c>
      <c r="J322" t="s">
        <v>36</v>
      </c>
      <c r="K322" t="s">
        <v>9</v>
      </c>
      <c r="L322" t="s">
        <v>904</v>
      </c>
      <c r="M322">
        <v>57</v>
      </c>
      <c r="N322" t="s">
        <v>341</v>
      </c>
    </row>
    <row r="323" spans="1:14" x14ac:dyDescent="0.2">
      <c r="A323" s="229">
        <v>43686</v>
      </c>
      <c r="B323" t="s">
        <v>901</v>
      </c>
      <c r="C323" t="s">
        <v>885</v>
      </c>
      <c r="D323" t="s">
        <v>181</v>
      </c>
      <c r="E323">
        <v>4</v>
      </c>
      <c r="F323" t="s">
        <v>182</v>
      </c>
      <c r="G323">
        <v>0</v>
      </c>
      <c r="H323" t="s">
        <v>1558</v>
      </c>
      <c r="I323" t="s">
        <v>903</v>
      </c>
      <c r="J323" t="s">
        <v>36</v>
      </c>
      <c r="K323" t="s">
        <v>9</v>
      </c>
      <c r="L323" t="s">
        <v>904</v>
      </c>
      <c r="M323">
        <v>57</v>
      </c>
      <c r="N323" t="s">
        <v>341</v>
      </c>
    </row>
    <row r="324" spans="1:14" x14ac:dyDescent="0.2">
      <c r="A324" s="229">
        <v>43686</v>
      </c>
      <c r="B324" t="s">
        <v>901</v>
      </c>
      <c r="C324" t="s">
        <v>885</v>
      </c>
      <c r="D324" t="s">
        <v>181</v>
      </c>
      <c r="E324">
        <v>4</v>
      </c>
      <c r="F324" t="s">
        <v>182</v>
      </c>
      <c r="G324">
        <v>0</v>
      </c>
      <c r="H324" t="s">
        <v>1504</v>
      </c>
      <c r="I324" t="s">
        <v>903</v>
      </c>
      <c r="J324" t="s">
        <v>36</v>
      </c>
      <c r="K324" t="s">
        <v>9</v>
      </c>
      <c r="L324" t="s">
        <v>904</v>
      </c>
      <c r="M324">
        <v>57</v>
      </c>
      <c r="N324" t="s">
        <v>341</v>
      </c>
    </row>
    <row r="325" spans="1:14" x14ac:dyDescent="0.2">
      <c r="A325" s="229">
        <v>43687</v>
      </c>
      <c r="B325" t="s">
        <v>901</v>
      </c>
      <c r="C325" t="s">
        <v>885</v>
      </c>
      <c r="D325" t="s">
        <v>181</v>
      </c>
      <c r="E325">
        <v>6.5</v>
      </c>
      <c r="F325" t="s">
        <v>897</v>
      </c>
      <c r="G325">
        <v>0</v>
      </c>
      <c r="H325" t="s">
        <v>1504</v>
      </c>
      <c r="I325" t="s">
        <v>903</v>
      </c>
      <c r="J325" t="s">
        <v>36</v>
      </c>
      <c r="K325" t="s">
        <v>9</v>
      </c>
      <c r="L325" t="s">
        <v>904</v>
      </c>
      <c r="M325">
        <v>57</v>
      </c>
      <c r="N325" t="s">
        <v>341</v>
      </c>
    </row>
    <row r="326" spans="1:14" x14ac:dyDescent="0.2">
      <c r="A326" s="229">
        <v>43689</v>
      </c>
      <c r="B326" t="s">
        <v>901</v>
      </c>
      <c r="C326" t="s">
        <v>885</v>
      </c>
      <c r="D326" t="s">
        <v>181</v>
      </c>
      <c r="E326">
        <v>11</v>
      </c>
      <c r="F326" t="s">
        <v>182</v>
      </c>
      <c r="G326">
        <v>0</v>
      </c>
      <c r="H326" t="s">
        <v>1504</v>
      </c>
      <c r="I326" t="s">
        <v>903</v>
      </c>
      <c r="J326" t="s">
        <v>36</v>
      </c>
      <c r="K326" t="s">
        <v>9</v>
      </c>
      <c r="L326" t="s">
        <v>904</v>
      </c>
      <c r="M326">
        <v>57</v>
      </c>
      <c r="N326" t="s">
        <v>341</v>
      </c>
    </row>
    <row r="327" spans="1:14" x14ac:dyDescent="0.2">
      <c r="A327" s="229">
        <v>43690</v>
      </c>
      <c r="B327" t="s">
        <v>901</v>
      </c>
      <c r="C327" t="s">
        <v>885</v>
      </c>
      <c r="D327" t="s">
        <v>181</v>
      </c>
      <c r="E327">
        <v>11</v>
      </c>
      <c r="F327" t="s">
        <v>182</v>
      </c>
      <c r="G327">
        <v>0</v>
      </c>
      <c r="H327" t="s">
        <v>1504</v>
      </c>
      <c r="I327" t="s">
        <v>903</v>
      </c>
      <c r="J327" t="s">
        <v>36</v>
      </c>
      <c r="K327" t="s">
        <v>9</v>
      </c>
      <c r="L327" t="s">
        <v>904</v>
      </c>
      <c r="M327">
        <v>57</v>
      </c>
      <c r="N327" t="s">
        <v>341</v>
      </c>
    </row>
    <row r="328" spans="1:14" x14ac:dyDescent="0.2">
      <c r="A328" s="229">
        <v>43699</v>
      </c>
      <c r="B328" t="s">
        <v>905</v>
      </c>
      <c r="C328" t="s">
        <v>885</v>
      </c>
      <c r="D328" t="s">
        <v>908</v>
      </c>
      <c r="E328">
        <v>7.75</v>
      </c>
      <c r="F328" t="s">
        <v>897</v>
      </c>
      <c r="G328">
        <v>0.75</v>
      </c>
      <c r="H328" t="s">
        <v>39</v>
      </c>
      <c r="I328" t="s">
        <v>906</v>
      </c>
      <c r="J328" t="s">
        <v>18</v>
      </c>
      <c r="K328" t="s">
        <v>9</v>
      </c>
      <c r="L328" t="s">
        <v>907</v>
      </c>
      <c r="M328">
        <v>58</v>
      </c>
      <c r="N328" t="s">
        <v>341</v>
      </c>
    </row>
    <row r="329" spans="1:14" x14ac:dyDescent="0.2">
      <c r="A329" s="229">
        <v>43698</v>
      </c>
      <c r="B329" t="s">
        <v>905</v>
      </c>
      <c r="C329" t="s">
        <v>885</v>
      </c>
      <c r="D329" t="s">
        <v>908</v>
      </c>
      <c r="E329">
        <v>7.75</v>
      </c>
      <c r="F329" t="s">
        <v>897</v>
      </c>
      <c r="G329">
        <v>3.25</v>
      </c>
      <c r="H329" t="s">
        <v>39</v>
      </c>
      <c r="I329" t="s">
        <v>906</v>
      </c>
      <c r="J329" t="s">
        <v>18</v>
      </c>
      <c r="K329" t="s">
        <v>9</v>
      </c>
      <c r="L329" t="s">
        <v>907</v>
      </c>
      <c r="M329">
        <v>58</v>
      </c>
      <c r="N329" t="s">
        <v>341</v>
      </c>
    </row>
    <row r="330" spans="1:14" x14ac:dyDescent="0.2">
      <c r="A330" s="229">
        <v>43692</v>
      </c>
      <c r="B330" t="s">
        <v>901</v>
      </c>
      <c r="C330" t="s">
        <v>885</v>
      </c>
      <c r="D330" t="s">
        <v>181</v>
      </c>
      <c r="E330">
        <v>2</v>
      </c>
      <c r="F330" t="s">
        <v>182</v>
      </c>
      <c r="G330">
        <v>0</v>
      </c>
      <c r="H330" t="s">
        <v>1561</v>
      </c>
      <c r="I330" t="s">
        <v>903</v>
      </c>
      <c r="J330" t="s">
        <v>36</v>
      </c>
      <c r="K330" t="s">
        <v>9</v>
      </c>
      <c r="L330" t="s">
        <v>904</v>
      </c>
      <c r="M330">
        <v>57</v>
      </c>
      <c r="N330" t="s">
        <v>341</v>
      </c>
    </row>
    <row r="331" spans="1:14" x14ac:dyDescent="0.2">
      <c r="A331" s="229">
        <v>43692</v>
      </c>
      <c r="B331" t="s">
        <v>901</v>
      </c>
      <c r="C331" t="s">
        <v>885</v>
      </c>
      <c r="D331" t="s">
        <v>181</v>
      </c>
      <c r="E331">
        <v>2</v>
      </c>
      <c r="F331" t="s">
        <v>182</v>
      </c>
      <c r="G331">
        <v>0</v>
      </c>
      <c r="H331" t="s">
        <v>1514</v>
      </c>
      <c r="I331" t="s">
        <v>903</v>
      </c>
      <c r="J331" t="s">
        <v>36</v>
      </c>
      <c r="K331" t="s">
        <v>9</v>
      </c>
      <c r="L331" t="s">
        <v>904</v>
      </c>
      <c r="M331">
        <v>57</v>
      </c>
      <c r="N331" t="s">
        <v>341</v>
      </c>
    </row>
    <row r="332" spans="1:14" x14ac:dyDescent="0.2">
      <c r="A332" s="229">
        <v>43693</v>
      </c>
      <c r="B332" t="s">
        <v>901</v>
      </c>
      <c r="C332" t="s">
        <v>885</v>
      </c>
      <c r="D332" t="s">
        <v>181</v>
      </c>
      <c r="E332">
        <v>2</v>
      </c>
      <c r="F332" t="s">
        <v>182</v>
      </c>
      <c r="G332">
        <v>0</v>
      </c>
      <c r="H332" t="s">
        <v>1514</v>
      </c>
      <c r="I332" t="s">
        <v>903</v>
      </c>
      <c r="J332" t="s">
        <v>36</v>
      </c>
      <c r="K332" t="s">
        <v>9</v>
      </c>
      <c r="L332" t="s">
        <v>904</v>
      </c>
      <c r="M332">
        <v>57</v>
      </c>
      <c r="N332" t="s">
        <v>341</v>
      </c>
    </row>
    <row r="333" spans="1:14" x14ac:dyDescent="0.2">
      <c r="A333" s="229">
        <v>43693</v>
      </c>
      <c r="B333" t="s">
        <v>901</v>
      </c>
      <c r="C333" t="s">
        <v>885</v>
      </c>
      <c r="D333" t="s">
        <v>181</v>
      </c>
      <c r="E333">
        <v>6</v>
      </c>
      <c r="F333" t="s">
        <v>182</v>
      </c>
      <c r="G333">
        <v>0</v>
      </c>
      <c r="H333" t="s">
        <v>1504</v>
      </c>
      <c r="I333" t="s">
        <v>903</v>
      </c>
      <c r="J333" t="s">
        <v>36</v>
      </c>
      <c r="K333" t="s">
        <v>9</v>
      </c>
      <c r="L333" t="s">
        <v>904</v>
      </c>
      <c r="M333">
        <v>57</v>
      </c>
      <c r="N333" t="s">
        <v>341</v>
      </c>
    </row>
    <row r="334" spans="1:14" x14ac:dyDescent="0.2">
      <c r="A334" s="229">
        <v>43697</v>
      </c>
      <c r="B334" t="s">
        <v>905</v>
      </c>
      <c r="C334" t="s">
        <v>885</v>
      </c>
      <c r="D334" t="s">
        <v>181</v>
      </c>
      <c r="E334">
        <v>0.5</v>
      </c>
      <c r="F334" t="s">
        <v>182</v>
      </c>
      <c r="G334">
        <v>0</v>
      </c>
      <c r="H334" t="s">
        <v>1569</v>
      </c>
      <c r="I334" t="s">
        <v>906</v>
      </c>
      <c r="J334" t="s">
        <v>18</v>
      </c>
      <c r="K334" t="s">
        <v>9</v>
      </c>
      <c r="L334" t="s">
        <v>907</v>
      </c>
      <c r="M334">
        <v>58</v>
      </c>
      <c r="N334" t="s">
        <v>341</v>
      </c>
    </row>
    <row r="335" spans="1:14" x14ac:dyDescent="0.2">
      <c r="A335" s="229">
        <v>43697</v>
      </c>
      <c r="B335" t="s">
        <v>905</v>
      </c>
      <c r="C335" t="s">
        <v>885</v>
      </c>
      <c r="D335" t="s">
        <v>181</v>
      </c>
      <c r="E335">
        <v>8</v>
      </c>
      <c r="F335" t="s">
        <v>182</v>
      </c>
      <c r="G335">
        <v>0</v>
      </c>
      <c r="H335" t="s">
        <v>1473</v>
      </c>
      <c r="I335" t="s">
        <v>906</v>
      </c>
      <c r="J335" t="s">
        <v>18</v>
      </c>
      <c r="K335" t="s">
        <v>9</v>
      </c>
      <c r="L335" t="s">
        <v>907</v>
      </c>
      <c r="M335">
        <v>58</v>
      </c>
      <c r="N335" t="s">
        <v>341</v>
      </c>
    </row>
    <row r="336" spans="1:14" x14ac:dyDescent="0.2">
      <c r="A336" s="229">
        <v>43692</v>
      </c>
      <c r="B336" t="s">
        <v>905</v>
      </c>
      <c r="C336" t="s">
        <v>885</v>
      </c>
      <c r="D336" t="s">
        <v>181</v>
      </c>
      <c r="E336">
        <v>5.5</v>
      </c>
      <c r="F336" t="s">
        <v>897</v>
      </c>
      <c r="G336">
        <v>0.25</v>
      </c>
      <c r="H336" t="s">
        <v>1146</v>
      </c>
      <c r="I336" t="s">
        <v>906</v>
      </c>
      <c r="J336" t="s">
        <v>18</v>
      </c>
      <c r="K336" t="s">
        <v>9</v>
      </c>
      <c r="L336" t="s">
        <v>907</v>
      </c>
      <c r="M336">
        <v>58</v>
      </c>
      <c r="N336" t="s">
        <v>341</v>
      </c>
    </row>
    <row r="337" spans="1:14" x14ac:dyDescent="0.2">
      <c r="A337" s="229">
        <v>43705</v>
      </c>
      <c r="B337" t="s">
        <v>905</v>
      </c>
      <c r="C337" t="s">
        <v>885</v>
      </c>
      <c r="D337" t="s">
        <v>181</v>
      </c>
      <c r="E337">
        <v>7.75</v>
      </c>
      <c r="F337" t="s">
        <v>182</v>
      </c>
      <c r="G337">
        <v>0</v>
      </c>
      <c r="H337" t="s">
        <v>1549</v>
      </c>
      <c r="I337" t="s">
        <v>906</v>
      </c>
      <c r="J337" t="s">
        <v>18</v>
      </c>
      <c r="K337" t="s">
        <v>9</v>
      </c>
      <c r="L337" t="s">
        <v>907</v>
      </c>
      <c r="M337">
        <v>58</v>
      </c>
      <c r="N337" t="s">
        <v>341</v>
      </c>
    </row>
    <row r="338" spans="1:14" x14ac:dyDescent="0.2">
      <c r="A338" s="229">
        <v>43703</v>
      </c>
      <c r="B338" t="s">
        <v>905</v>
      </c>
      <c r="C338" t="s">
        <v>885</v>
      </c>
      <c r="D338" t="s">
        <v>181</v>
      </c>
      <c r="E338">
        <v>7.75</v>
      </c>
      <c r="F338" t="s">
        <v>897</v>
      </c>
      <c r="G338">
        <v>1.25</v>
      </c>
      <c r="H338" t="s">
        <v>1505</v>
      </c>
      <c r="I338" t="s">
        <v>906</v>
      </c>
      <c r="J338" t="s">
        <v>18</v>
      </c>
      <c r="K338" t="s">
        <v>9</v>
      </c>
      <c r="L338" t="s">
        <v>907</v>
      </c>
      <c r="M338">
        <v>58</v>
      </c>
      <c r="N338" t="s">
        <v>341</v>
      </c>
    </row>
    <row r="339" spans="1:14" x14ac:dyDescent="0.2">
      <c r="A339" s="229">
        <v>43704</v>
      </c>
      <c r="B339" t="s">
        <v>905</v>
      </c>
      <c r="C339" t="s">
        <v>885</v>
      </c>
      <c r="D339" t="s">
        <v>181</v>
      </c>
      <c r="E339">
        <v>7.75</v>
      </c>
      <c r="F339" t="s">
        <v>182</v>
      </c>
      <c r="G339">
        <v>0</v>
      </c>
      <c r="H339" t="s">
        <v>1146</v>
      </c>
      <c r="I339" t="s">
        <v>906</v>
      </c>
      <c r="J339" t="s">
        <v>18</v>
      </c>
      <c r="K339" t="s">
        <v>9</v>
      </c>
      <c r="L339" t="s">
        <v>907</v>
      </c>
      <c r="M339">
        <v>58</v>
      </c>
      <c r="N339" t="s">
        <v>341</v>
      </c>
    </row>
    <row r="340" spans="1:14" x14ac:dyDescent="0.2">
      <c r="A340" s="229">
        <v>43704</v>
      </c>
      <c r="B340" t="s">
        <v>905</v>
      </c>
      <c r="C340" t="s">
        <v>885</v>
      </c>
      <c r="D340" t="s">
        <v>181</v>
      </c>
      <c r="E340">
        <v>0</v>
      </c>
      <c r="F340" t="s">
        <v>897</v>
      </c>
      <c r="G340">
        <v>1.75</v>
      </c>
      <c r="H340" t="s">
        <v>1146</v>
      </c>
      <c r="I340" t="s">
        <v>906</v>
      </c>
      <c r="J340" t="s">
        <v>18</v>
      </c>
      <c r="K340" t="s">
        <v>9</v>
      </c>
      <c r="L340" t="s">
        <v>907</v>
      </c>
      <c r="M340">
        <v>58</v>
      </c>
      <c r="N340" t="s">
        <v>341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6889"/>
  <sheetViews>
    <sheetView topLeftCell="A6170" workbookViewId="0">
      <selection activeCell="L6190" sqref="A6190:L6500"/>
    </sheetView>
  </sheetViews>
  <sheetFormatPr defaultRowHeight="12.75" x14ac:dyDescent="0.2"/>
  <cols>
    <col min="1" max="14" width="17.28515625" customWidth="1"/>
  </cols>
  <sheetData>
    <row r="1" spans="1:14" x14ac:dyDescent="0.2">
      <c r="A1" s="59" t="s">
        <v>168</v>
      </c>
      <c r="B1" s="59" t="s">
        <v>169</v>
      </c>
      <c r="C1" s="59" t="s">
        <v>170</v>
      </c>
      <c r="D1" s="59" t="s">
        <v>171</v>
      </c>
      <c r="E1" s="59" t="s">
        <v>172</v>
      </c>
      <c r="F1" s="59" t="s">
        <v>173</v>
      </c>
      <c r="G1" s="59" t="s">
        <v>174</v>
      </c>
      <c r="H1" s="59" t="s">
        <v>175</v>
      </c>
      <c r="I1" s="59" t="s">
        <v>176</v>
      </c>
      <c r="J1" s="59" t="s">
        <v>177</v>
      </c>
      <c r="K1" s="59" t="s">
        <v>178</v>
      </c>
      <c r="L1" s="59" t="s">
        <v>179</v>
      </c>
      <c r="M1" s="59" t="s">
        <v>1116</v>
      </c>
      <c r="N1" s="59" t="s">
        <v>317</v>
      </c>
    </row>
    <row r="2" spans="1:14" x14ac:dyDescent="0.2">
      <c r="A2" s="60">
        <v>43703</v>
      </c>
      <c r="B2" s="61" t="s">
        <v>1151</v>
      </c>
      <c r="C2" s="61" t="s">
        <v>887</v>
      </c>
      <c r="D2" s="61" t="s">
        <v>181</v>
      </c>
      <c r="E2" s="61">
        <v>8</v>
      </c>
      <c r="F2" s="61" t="s">
        <v>182</v>
      </c>
      <c r="G2" s="61">
        <v>0</v>
      </c>
      <c r="H2" s="61" t="s">
        <v>183</v>
      </c>
      <c r="I2" s="61" t="s">
        <v>1152</v>
      </c>
      <c r="J2" s="61" t="s">
        <v>1153</v>
      </c>
      <c r="K2" s="61" t="s">
        <v>1153</v>
      </c>
      <c r="L2" s="61" t="s">
        <v>1154</v>
      </c>
      <c r="M2" s="61">
        <f t="shared" ref="M2" si="0">B2*1</f>
        <v>7</v>
      </c>
      <c r="N2" t="str">
        <f>VLOOKUP(M2,'zamestnanci číselník'!$A:$I,9,0)</f>
        <v>Ostatné</v>
      </c>
    </row>
    <row r="3" spans="1:14" x14ac:dyDescent="0.2">
      <c r="A3" s="60">
        <v>43704</v>
      </c>
      <c r="B3" s="61" t="s">
        <v>1151</v>
      </c>
      <c r="C3" s="61" t="s">
        <v>887</v>
      </c>
      <c r="D3" s="61" t="s">
        <v>181</v>
      </c>
      <c r="E3" s="61">
        <v>8</v>
      </c>
      <c r="F3" s="61" t="s">
        <v>182</v>
      </c>
      <c r="G3" s="61">
        <v>0</v>
      </c>
      <c r="H3" s="61" t="s">
        <v>183</v>
      </c>
      <c r="I3" s="61" t="s">
        <v>1152</v>
      </c>
      <c r="J3" s="61" t="s">
        <v>1153</v>
      </c>
      <c r="K3" s="61" t="s">
        <v>1153</v>
      </c>
      <c r="L3" s="61" t="s">
        <v>1154</v>
      </c>
      <c r="M3" s="61">
        <f t="shared" ref="M3:M66" si="1">B3*1</f>
        <v>7</v>
      </c>
      <c r="N3" t="str">
        <f>VLOOKUP(M3,'zamestnanci číselník'!$A:$I,9,0)</f>
        <v>Ostatné</v>
      </c>
    </row>
    <row r="4" spans="1:14" x14ac:dyDescent="0.2">
      <c r="A4" s="60">
        <v>43705</v>
      </c>
      <c r="B4" s="61" t="s">
        <v>1151</v>
      </c>
      <c r="C4" s="61" t="s">
        <v>887</v>
      </c>
      <c r="D4" s="61" t="s">
        <v>181</v>
      </c>
      <c r="E4" s="61">
        <v>8</v>
      </c>
      <c r="F4" s="61" t="s">
        <v>182</v>
      </c>
      <c r="G4" s="61">
        <v>0</v>
      </c>
      <c r="H4" s="61" t="s">
        <v>183</v>
      </c>
      <c r="I4" s="61" t="s">
        <v>1152</v>
      </c>
      <c r="J4" s="61" t="s">
        <v>1153</v>
      </c>
      <c r="K4" s="61" t="s">
        <v>1153</v>
      </c>
      <c r="L4" s="61" t="s">
        <v>1154</v>
      </c>
      <c r="M4" s="61">
        <f t="shared" si="1"/>
        <v>7</v>
      </c>
      <c r="N4" t="str">
        <f>VLOOKUP(M4,'zamestnanci číselník'!$A:$I,9,0)</f>
        <v>Ostatné</v>
      </c>
    </row>
    <row r="5" spans="1:14" x14ac:dyDescent="0.2">
      <c r="A5" s="60">
        <v>43706</v>
      </c>
      <c r="B5" s="61" t="s">
        <v>1151</v>
      </c>
      <c r="C5" s="61" t="s">
        <v>886</v>
      </c>
      <c r="D5" s="61" t="s">
        <v>181</v>
      </c>
      <c r="E5" s="61">
        <v>8</v>
      </c>
      <c r="F5" s="61" t="s">
        <v>182</v>
      </c>
      <c r="G5" s="61">
        <v>0</v>
      </c>
      <c r="H5" s="61" t="s">
        <v>183</v>
      </c>
      <c r="I5" s="61" t="s">
        <v>1152</v>
      </c>
      <c r="J5" s="61" t="s">
        <v>1153</v>
      </c>
      <c r="K5" s="61" t="s">
        <v>1153</v>
      </c>
      <c r="L5" s="61" t="s">
        <v>1154</v>
      </c>
      <c r="M5" s="61">
        <f t="shared" si="1"/>
        <v>7</v>
      </c>
      <c r="N5" t="str">
        <f>VLOOKUP(M5,'zamestnanci číselník'!$A:$I,9,0)</f>
        <v>Ostatné</v>
      </c>
    </row>
    <row r="6" spans="1:14" x14ac:dyDescent="0.2">
      <c r="A6" s="60">
        <v>43707</v>
      </c>
      <c r="B6" s="61" t="s">
        <v>1151</v>
      </c>
      <c r="C6" s="61" t="s">
        <v>887</v>
      </c>
      <c r="D6" s="61" t="s">
        <v>181</v>
      </c>
      <c r="E6" s="61">
        <v>8</v>
      </c>
      <c r="F6" s="61" t="s">
        <v>182</v>
      </c>
      <c r="G6" s="61">
        <v>0</v>
      </c>
      <c r="H6" s="61" t="s">
        <v>183</v>
      </c>
      <c r="I6" s="61" t="s">
        <v>1152</v>
      </c>
      <c r="J6" s="61" t="s">
        <v>1153</v>
      </c>
      <c r="K6" s="61" t="s">
        <v>1153</v>
      </c>
      <c r="L6" s="61" t="s">
        <v>1154</v>
      </c>
      <c r="M6" s="61">
        <f t="shared" si="1"/>
        <v>7</v>
      </c>
      <c r="N6" t="str">
        <f>VLOOKUP(M6,'zamestnanci číselník'!$A:$I,9,0)</f>
        <v>Ostatné</v>
      </c>
    </row>
    <row r="7" spans="1:14" x14ac:dyDescent="0.2">
      <c r="A7" s="60">
        <v>43678</v>
      </c>
      <c r="B7" s="61" t="s">
        <v>1151</v>
      </c>
      <c r="C7" s="61" t="s">
        <v>887</v>
      </c>
      <c r="D7" s="61" t="s">
        <v>181</v>
      </c>
      <c r="E7" s="61">
        <v>8</v>
      </c>
      <c r="F7" s="61" t="s">
        <v>182</v>
      </c>
      <c r="G7" s="61">
        <v>0</v>
      </c>
      <c r="H7" s="61" t="s">
        <v>183</v>
      </c>
      <c r="I7" s="61" t="s">
        <v>1152</v>
      </c>
      <c r="J7" s="61" t="s">
        <v>1153</v>
      </c>
      <c r="K7" s="61" t="s">
        <v>1153</v>
      </c>
      <c r="L7" s="61" t="s">
        <v>1154</v>
      </c>
      <c r="M7" s="61">
        <f t="shared" si="1"/>
        <v>7</v>
      </c>
      <c r="N7" t="str">
        <f>VLOOKUP(M7,'zamestnanci číselník'!$A:$I,9,0)</f>
        <v>Ostatné</v>
      </c>
    </row>
    <row r="8" spans="1:14" x14ac:dyDescent="0.2">
      <c r="A8" s="60">
        <v>43679</v>
      </c>
      <c r="B8" s="61" t="s">
        <v>1151</v>
      </c>
      <c r="C8" s="61" t="s">
        <v>887</v>
      </c>
      <c r="D8" s="61" t="s">
        <v>181</v>
      </c>
      <c r="E8" s="61">
        <v>8</v>
      </c>
      <c r="F8" s="61" t="s">
        <v>182</v>
      </c>
      <c r="G8" s="61">
        <v>0</v>
      </c>
      <c r="H8" s="61" t="s">
        <v>183</v>
      </c>
      <c r="I8" s="61" t="s">
        <v>1152</v>
      </c>
      <c r="J8" s="61" t="s">
        <v>1153</v>
      </c>
      <c r="K8" s="61" t="s">
        <v>1153</v>
      </c>
      <c r="L8" s="61" t="s">
        <v>1154</v>
      </c>
      <c r="M8" s="61">
        <f t="shared" si="1"/>
        <v>7</v>
      </c>
      <c r="N8" t="str">
        <f>VLOOKUP(M8,'zamestnanci číselník'!$A:$I,9,0)</f>
        <v>Ostatné</v>
      </c>
    </row>
    <row r="9" spans="1:14" x14ac:dyDescent="0.2">
      <c r="A9" s="60">
        <v>43682</v>
      </c>
      <c r="B9" s="61" t="s">
        <v>1151</v>
      </c>
      <c r="C9" s="61" t="s">
        <v>887</v>
      </c>
      <c r="D9" s="61" t="s">
        <v>181</v>
      </c>
      <c r="E9" s="61">
        <v>8</v>
      </c>
      <c r="F9" s="61" t="s">
        <v>182</v>
      </c>
      <c r="G9" s="61">
        <v>0</v>
      </c>
      <c r="H9" s="61" t="s">
        <v>183</v>
      </c>
      <c r="I9" s="61" t="s">
        <v>1152</v>
      </c>
      <c r="J9" s="61" t="s">
        <v>1153</v>
      </c>
      <c r="K9" s="61" t="s">
        <v>1153</v>
      </c>
      <c r="L9" s="61" t="s">
        <v>1154</v>
      </c>
      <c r="M9" s="61">
        <f t="shared" si="1"/>
        <v>7</v>
      </c>
      <c r="N9" t="str">
        <f>VLOOKUP(M9,'zamestnanci číselník'!$A:$I,9,0)</f>
        <v>Ostatné</v>
      </c>
    </row>
    <row r="10" spans="1:14" x14ac:dyDescent="0.2">
      <c r="A10" s="60">
        <v>43683</v>
      </c>
      <c r="B10" s="61" t="s">
        <v>1151</v>
      </c>
      <c r="C10" s="61" t="s">
        <v>885</v>
      </c>
      <c r="D10" s="61" t="s">
        <v>181</v>
      </c>
      <c r="E10" s="61">
        <v>8</v>
      </c>
      <c r="F10" s="61" t="s">
        <v>182</v>
      </c>
      <c r="G10" s="61">
        <v>0</v>
      </c>
      <c r="H10" s="61" t="s">
        <v>42</v>
      </c>
      <c r="I10" s="61" t="s">
        <v>1152</v>
      </c>
      <c r="J10" s="61" t="s">
        <v>1153</v>
      </c>
      <c r="K10" s="61" t="s">
        <v>1153</v>
      </c>
      <c r="L10" s="61" t="s">
        <v>1154</v>
      </c>
      <c r="M10" s="61">
        <f t="shared" si="1"/>
        <v>7</v>
      </c>
      <c r="N10" t="str">
        <f>VLOOKUP(M10,'zamestnanci číselník'!$A:$I,9,0)</f>
        <v>Ostatné</v>
      </c>
    </row>
    <row r="11" spans="1:14" x14ac:dyDescent="0.2">
      <c r="A11" s="60">
        <v>43684</v>
      </c>
      <c r="B11" s="61" t="s">
        <v>1151</v>
      </c>
      <c r="C11" s="61" t="s">
        <v>910</v>
      </c>
      <c r="D11" s="61" t="s">
        <v>181</v>
      </c>
      <c r="E11" s="61">
        <v>2</v>
      </c>
      <c r="F11" s="61" t="s">
        <v>182</v>
      </c>
      <c r="G11" s="61">
        <v>0</v>
      </c>
      <c r="H11" s="61" t="s">
        <v>183</v>
      </c>
      <c r="I11" s="61" t="s">
        <v>1152</v>
      </c>
      <c r="J11" s="61" t="s">
        <v>1153</v>
      </c>
      <c r="K11" s="61" t="s">
        <v>1153</v>
      </c>
      <c r="L11" s="61" t="s">
        <v>1154</v>
      </c>
      <c r="M11" s="61">
        <f t="shared" si="1"/>
        <v>7</v>
      </c>
      <c r="N11" t="str">
        <f>VLOOKUP(M11,'zamestnanci číselník'!$A:$I,9,0)</f>
        <v>Ostatné</v>
      </c>
    </row>
    <row r="12" spans="1:14" x14ac:dyDescent="0.2">
      <c r="A12" s="60">
        <v>43684</v>
      </c>
      <c r="B12" s="61" t="s">
        <v>1151</v>
      </c>
      <c r="C12" s="61" t="s">
        <v>885</v>
      </c>
      <c r="D12" s="61" t="s">
        <v>181</v>
      </c>
      <c r="E12" s="61">
        <v>6</v>
      </c>
      <c r="F12" s="61" t="s">
        <v>182</v>
      </c>
      <c r="G12" s="61">
        <v>0</v>
      </c>
      <c r="H12" s="61" t="s">
        <v>42</v>
      </c>
      <c r="I12" s="61" t="s">
        <v>1152</v>
      </c>
      <c r="J12" s="61" t="s">
        <v>1153</v>
      </c>
      <c r="K12" s="61" t="s">
        <v>1153</v>
      </c>
      <c r="L12" s="61" t="s">
        <v>1154</v>
      </c>
      <c r="M12" s="61">
        <f t="shared" si="1"/>
        <v>7</v>
      </c>
      <c r="N12" t="str">
        <f>VLOOKUP(M12,'zamestnanci číselník'!$A:$I,9,0)</f>
        <v>Ostatné</v>
      </c>
    </row>
    <row r="13" spans="1:14" x14ac:dyDescent="0.2">
      <c r="A13" s="60">
        <v>43685</v>
      </c>
      <c r="B13" s="61" t="s">
        <v>1151</v>
      </c>
      <c r="C13" s="61" t="s">
        <v>902</v>
      </c>
      <c r="D13" s="61" t="s">
        <v>181</v>
      </c>
      <c r="E13" s="61">
        <v>8</v>
      </c>
      <c r="F13" s="61" t="s">
        <v>182</v>
      </c>
      <c r="G13" s="61">
        <v>0</v>
      </c>
      <c r="H13" s="61" t="s">
        <v>183</v>
      </c>
      <c r="I13" s="61" t="s">
        <v>1152</v>
      </c>
      <c r="J13" s="61" t="s">
        <v>1153</v>
      </c>
      <c r="K13" s="61" t="s">
        <v>1153</v>
      </c>
      <c r="L13" s="61" t="s">
        <v>1154</v>
      </c>
      <c r="M13" s="61">
        <f t="shared" si="1"/>
        <v>7</v>
      </c>
      <c r="N13" t="str">
        <f>VLOOKUP(M13,'zamestnanci číselník'!$A:$I,9,0)</f>
        <v>Ostatné</v>
      </c>
    </row>
    <row r="14" spans="1:14" x14ac:dyDescent="0.2">
      <c r="A14" s="60">
        <v>43686</v>
      </c>
      <c r="B14" s="61" t="s">
        <v>1151</v>
      </c>
      <c r="C14" s="61" t="s">
        <v>902</v>
      </c>
      <c r="D14" s="61" t="s">
        <v>181</v>
      </c>
      <c r="E14" s="61">
        <v>8</v>
      </c>
      <c r="F14" s="61" t="s">
        <v>182</v>
      </c>
      <c r="G14" s="61">
        <v>0</v>
      </c>
      <c r="H14" s="61" t="s">
        <v>183</v>
      </c>
      <c r="I14" s="61" t="s">
        <v>1152</v>
      </c>
      <c r="J14" s="61" t="s">
        <v>1153</v>
      </c>
      <c r="K14" s="61" t="s">
        <v>1153</v>
      </c>
      <c r="L14" s="61" t="s">
        <v>1154</v>
      </c>
      <c r="M14" s="61">
        <f t="shared" si="1"/>
        <v>7</v>
      </c>
      <c r="N14" t="str">
        <f>VLOOKUP(M14,'zamestnanci číselník'!$A:$I,9,0)</f>
        <v>Ostatné</v>
      </c>
    </row>
    <row r="15" spans="1:14" x14ac:dyDescent="0.2">
      <c r="A15" s="60">
        <v>43689</v>
      </c>
      <c r="B15" s="61" t="s">
        <v>1151</v>
      </c>
      <c r="C15" s="61" t="s">
        <v>902</v>
      </c>
      <c r="D15" s="61" t="s">
        <v>181</v>
      </c>
      <c r="E15" s="61">
        <v>8</v>
      </c>
      <c r="F15" s="61" t="s">
        <v>182</v>
      </c>
      <c r="G15" s="61">
        <v>0</v>
      </c>
      <c r="H15" s="61" t="s">
        <v>183</v>
      </c>
      <c r="I15" s="61" t="s">
        <v>1152</v>
      </c>
      <c r="J15" s="61" t="s">
        <v>1153</v>
      </c>
      <c r="K15" s="61" t="s">
        <v>1153</v>
      </c>
      <c r="L15" s="61" t="s">
        <v>1154</v>
      </c>
      <c r="M15" s="61">
        <f t="shared" si="1"/>
        <v>7</v>
      </c>
      <c r="N15" t="str">
        <f>VLOOKUP(M15,'zamestnanci číselník'!$A:$I,9,0)</f>
        <v>Ostatné</v>
      </c>
    </row>
    <row r="16" spans="1:14" x14ac:dyDescent="0.2">
      <c r="A16" s="60">
        <v>43690</v>
      </c>
      <c r="B16" s="61" t="s">
        <v>1151</v>
      </c>
      <c r="C16" s="61" t="s">
        <v>902</v>
      </c>
      <c r="D16" s="61" t="s">
        <v>181</v>
      </c>
      <c r="E16" s="61">
        <v>8</v>
      </c>
      <c r="F16" s="61" t="s">
        <v>182</v>
      </c>
      <c r="G16" s="61">
        <v>0</v>
      </c>
      <c r="H16" s="61" t="s">
        <v>183</v>
      </c>
      <c r="I16" s="61" t="s">
        <v>1152</v>
      </c>
      <c r="J16" s="61" t="s">
        <v>1153</v>
      </c>
      <c r="K16" s="61" t="s">
        <v>1153</v>
      </c>
      <c r="L16" s="61" t="s">
        <v>1154</v>
      </c>
      <c r="M16" s="61">
        <f t="shared" si="1"/>
        <v>7</v>
      </c>
      <c r="N16" t="str">
        <f>VLOOKUP(M16,'zamestnanci číselník'!$A:$I,9,0)</f>
        <v>Ostatné</v>
      </c>
    </row>
    <row r="17" spans="1:14" x14ac:dyDescent="0.2">
      <c r="A17" s="60">
        <v>43691</v>
      </c>
      <c r="B17" s="61" t="s">
        <v>1151</v>
      </c>
      <c r="C17" s="61" t="s">
        <v>902</v>
      </c>
      <c r="D17" s="61" t="s">
        <v>181</v>
      </c>
      <c r="E17" s="61">
        <v>8</v>
      </c>
      <c r="F17" s="61" t="s">
        <v>182</v>
      </c>
      <c r="G17" s="61">
        <v>0</v>
      </c>
      <c r="H17" s="61" t="s">
        <v>183</v>
      </c>
      <c r="I17" s="61" t="s">
        <v>1152</v>
      </c>
      <c r="J17" s="61" t="s">
        <v>1153</v>
      </c>
      <c r="K17" s="61" t="s">
        <v>1153</v>
      </c>
      <c r="L17" s="61" t="s">
        <v>1154</v>
      </c>
      <c r="M17" s="61">
        <f t="shared" si="1"/>
        <v>7</v>
      </c>
      <c r="N17" t="str">
        <f>VLOOKUP(M17,'zamestnanci číselník'!$A:$I,9,0)</f>
        <v>Ostatné</v>
      </c>
    </row>
    <row r="18" spans="1:14" x14ac:dyDescent="0.2">
      <c r="A18" s="60">
        <v>43692</v>
      </c>
      <c r="B18" s="61" t="s">
        <v>1151</v>
      </c>
      <c r="C18" s="61" t="s">
        <v>902</v>
      </c>
      <c r="D18" s="61" t="s">
        <v>181</v>
      </c>
      <c r="E18" s="61">
        <v>8</v>
      </c>
      <c r="F18" s="61" t="s">
        <v>182</v>
      </c>
      <c r="G18" s="61">
        <v>0</v>
      </c>
      <c r="H18" s="61" t="s">
        <v>183</v>
      </c>
      <c r="I18" s="61" t="s">
        <v>1152</v>
      </c>
      <c r="J18" s="61" t="s">
        <v>1153</v>
      </c>
      <c r="K18" s="61" t="s">
        <v>1153</v>
      </c>
      <c r="L18" s="61" t="s">
        <v>1154</v>
      </c>
      <c r="M18" s="61">
        <f t="shared" si="1"/>
        <v>7</v>
      </c>
      <c r="N18" t="str">
        <f>VLOOKUP(M18,'zamestnanci číselník'!$A:$I,9,0)</f>
        <v>Ostatné</v>
      </c>
    </row>
    <row r="19" spans="1:14" x14ac:dyDescent="0.2">
      <c r="A19" s="60">
        <v>43693</v>
      </c>
      <c r="B19" s="61" t="s">
        <v>1151</v>
      </c>
      <c r="C19" s="61" t="s">
        <v>902</v>
      </c>
      <c r="D19" s="61" t="s">
        <v>181</v>
      </c>
      <c r="E19" s="61">
        <v>8</v>
      </c>
      <c r="F19" s="61" t="s">
        <v>182</v>
      </c>
      <c r="G19" s="61">
        <v>0</v>
      </c>
      <c r="H19" s="61" t="s">
        <v>183</v>
      </c>
      <c r="I19" s="61" t="s">
        <v>1152</v>
      </c>
      <c r="J19" s="61" t="s">
        <v>1153</v>
      </c>
      <c r="K19" s="61" t="s">
        <v>1153</v>
      </c>
      <c r="L19" s="61" t="s">
        <v>1154</v>
      </c>
      <c r="M19" s="61">
        <f t="shared" si="1"/>
        <v>7</v>
      </c>
      <c r="N19" t="str">
        <f>VLOOKUP(M19,'zamestnanci číselník'!$A:$I,9,0)</f>
        <v>Ostatné</v>
      </c>
    </row>
    <row r="20" spans="1:14" x14ac:dyDescent="0.2">
      <c r="A20" s="60">
        <v>43696</v>
      </c>
      <c r="B20" s="61" t="s">
        <v>1151</v>
      </c>
      <c r="C20" s="61" t="s">
        <v>902</v>
      </c>
      <c r="D20" s="61" t="s">
        <v>181</v>
      </c>
      <c r="E20" s="61">
        <v>8</v>
      </c>
      <c r="F20" s="61" t="s">
        <v>182</v>
      </c>
      <c r="G20" s="61">
        <v>0</v>
      </c>
      <c r="H20" s="61" t="s">
        <v>183</v>
      </c>
      <c r="I20" s="61" t="s">
        <v>1152</v>
      </c>
      <c r="J20" s="61" t="s">
        <v>1153</v>
      </c>
      <c r="K20" s="61" t="s">
        <v>1153</v>
      </c>
      <c r="L20" s="61" t="s">
        <v>1154</v>
      </c>
      <c r="M20" s="61">
        <f t="shared" si="1"/>
        <v>7</v>
      </c>
      <c r="N20" t="str">
        <f>VLOOKUP(M20,'zamestnanci číselník'!$A:$I,9,0)</f>
        <v>Ostatné</v>
      </c>
    </row>
    <row r="21" spans="1:14" x14ac:dyDescent="0.2">
      <c r="A21" s="60">
        <v>43697</v>
      </c>
      <c r="B21" s="61" t="s">
        <v>1151</v>
      </c>
      <c r="C21" s="61" t="s">
        <v>902</v>
      </c>
      <c r="D21" s="61" t="s">
        <v>181</v>
      </c>
      <c r="E21" s="61">
        <v>8</v>
      </c>
      <c r="F21" s="61" t="s">
        <v>182</v>
      </c>
      <c r="G21" s="61">
        <v>0</v>
      </c>
      <c r="H21" s="61" t="s">
        <v>183</v>
      </c>
      <c r="I21" s="61" t="s">
        <v>1152</v>
      </c>
      <c r="J21" s="61" t="s">
        <v>1153</v>
      </c>
      <c r="K21" s="61" t="s">
        <v>1153</v>
      </c>
      <c r="L21" s="61" t="s">
        <v>1154</v>
      </c>
      <c r="M21" s="61">
        <f t="shared" si="1"/>
        <v>7</v>
      </c>
      <c r="N21" t="str">
        <f>VLOOKUP(M21,'zamestnanci číselník'!$A:$I,9,0)</f>
        <v>Ostatné</v>
      </c>
    </row>
    <row r="22" spans="1:14" x14ac:dyDescent="0.2">
      <c r="A22" s="60">
        <v>43698</v>
      </c>
      <c r="B22" s="61" t="s">
        <v>1151</v>
      </c>
      <c r="C22" s="61" t="s">
        <v>902</v>
      </c>
      <c r="D22" s="61" t="s">
        <v>181</v>
      </c>
      <c r="E22" s="61">
        <v>8</v>
      </c>
      <c r="F22" s="61" t="s">
        <v>182</v>
      </c>
      <c r="G22" s="61">
        <v>0</v>
      </c>
      <c r="H22" s="61" t="s">
        <v>183</v>
      </c>
      <c r="I22" s="61" t="s">
        <v>1152</v>
      </c>
      <c r="J22" s="61" t="s">
        <v>1153</v>
      </c>
      <c r="K22" s="61" t="s">
        <v>1153</v>
      </c>
      <c r="L22" s="61" t="s">
        <v>1154</v>
      </c>
      <c r="M22" s="61">
        <f t="shared" si="1"/>
        <v>7</v>
      </c>
      <c r="N22" t="str">
        <f>VLOOKUP(M22,'zamestnanci číselník'!$A:$I,9,0)</f>
        <v>Ostatné</v>
      </c>
    </row>
    <row r="23" spans="1:14" x14ac:dyDescent="0.2">
      <c r="A23" s="60">
        <v>43699</v>
      </c>
      <c r="B23" s="61" t="s">
        <v>1151</v>
      </c>
      <c r="C23" s="61" t="s">
        <v>902</v>
      </c>
      <c r="D23" s="61" t="s">
        <v>181</v>
      </c>
      <c r="E23" s="61">
        <v>8</v>
      </c>
      <c r="F23" s="61" t="s">
        <v>182</v>
      </c>
      <c r="G23" s="61">
        <v>0</v>
      </c>
      <c r="H23" s="61" t="s">
        <v>183</v>
      </c>
      <c r="I23" s="61" t="s">
        <v>1152</v>
      </c>
      <c r="J23" s="61" t="s">
        <v>1153</v>
      </c>
      <c r="K23" s="61" t="s">
        <v>1153</v>
      </c>
      <c r="L23" s="61" t="s">
        <v>1154</v>
      </c>
      <c r="M23" s="61">
        <f t="shared" si="1"/>
        <v>7</v>
      </c>
      <c r="N23" t="str">
        <f>VLOOKUP(M23,'zamestnanci číselník'!$A:$I,9,0)</f>
        <v>Ostatné</v>
      </c>
    </row>
    <row r="24" spans="1:14" x14ac:dyDescent="0.2">
      <c r="A24" s="60">
        <v>43700</v>
      </c>
      <c r="B24" s="61" t="s">
        <v>1151</v>
      </c>
      <c r="C24" s="61" t="s">
        <v>902</v>
      </c>
      <c r="D24" s="61" t="s">
        <v>181</v>
      </c>
      <c r="E24" s="61">
        <v>8</v>
      </c>
      <c r="F24" s="61" t="s">
        <v>182</v>
      </c>
      <c r="G24" s="61">
        <v>0</v>
      </c>
      <c r="H24" s="61" t="s">
        <v>183</v>
      </c>
      <c r="I24" s="61" t="s">
        <v>1152</v>
      </c>
      <c r="J24" s="61" t="s">
        <v>1153</v>
      </c>
      <c r="K24" s="61" t="s">
        <v>1153</v>
      </c>
      <c r="L24" s="61" t="s">
        <v>1154</v>
      </c>
      <c r="M24" s="61">
        <f t="shared" si="1"/>
        <v>7</v>
      </c>
      <c r="N24" t="str">
        <f>VLOOKUP(M24,'zamestnanci číselník'!$A:$I,9,0)</f>
        <v>Ostatné</v>
      </c>
    </row>
    <row r="25" spans="1:14" x14ac:dyDescent="0.2">
      <c r="A25" s="60">
        <v>43699</v>
      </c>
      <c r="B25" s="61" t="s">
        <v>1155</v>
      </c>
      <c r="C25" s="61" t="s">
        <v>887</v>
      </c>
      <c r="D25" s="61" t="s">
        <v>181</v>
      </c>
      <c r="E25" s="61">
        <v>8</v>
      </c>
      <c r="F25" s="61" t="s">
        <v>182</v>
      </c>
      <c r="G25" s="61">
        <v>0</v>
      </c>
      <c r="H25" s="61" t="s">
        <v>183</v>
      </c>
      <c r="I25" s="61" t="s">
        <v>1152</v>
      </c>
      <c r="J25" s="61" t="s">
        <v>1153</v>
      </c>
      <c r="K25" s="61" t="s">
        <v>1153</v>
      </c>
      <c r="L25" s="61" t="s">
        <v>1156</v>
      </c>
      <c r="M25" s="61">
        <f t="shared" si="1"/>
        <v>8</v>
      </c>
      <c r="N25" t="str">
        <f>VLOOKUP(M25,'zamestnanci číselník'!$A:$I,9,0)</f>
        <v>Ostatné</v>
      </c>
    </row>
    <row r="26" spans="1:14" x14ac:dyDescent="0.2">
      <c r="A26" s="60">
        <v>43700</v>
      </c>
      <c r="B26" s="61" t="s">
        <v>1155</v>
      </c>
      <c r="C26" s="61" t="s">
        <v>887</v>
      </c>
      <c r="D26" s="61" t="s">
        <v>181</v>
      </c>
      <c r="E26" s="61">
        <v>8</v>
      </c>
      <c r="F26" s="61" t="s">
        <v>182</v>
      </c>
      <c r="G26" s="61">
        <v>0</v>
      </c>
      <c r="H26" s="61" t="s">
        <v>183</v>
      </c>
      <c r="I26" s="61" t="s">
        <v>1152</v>
      </c>
      <c r="J26" s="61" t="s">
        <v>1153</v>
      </c>
      <c r="K26" s="61" t="s">
        <v>1153</v>
      </c>
      <c r="L26" s="61" t="s">
        <v>1156</v>
      </c>
      <c r="M26" s="61">
        <f t="shared" si="1"/>
        <v>8</v>
      </c>
      <c r="N26" t="str">
        <f>VLOOKUP(M26,'zamestnanci číselník'!$A:$I,9,0)</f>
        <v>Ostatné</v>
      </c>
    </row>
    <row r="27" spans="1:14" x14ac:dyDescent="0.2">
      <c r="A27" s="60">
        <v>43703</v>
      </c>
      <c r="B27" s="61" t="s">
        <v>1155</v>
      </c>
      <c r="C27" s="61" t="s">
        <v>885</v>
      </c>
      <c r="D27" s="61" t="s">
        <v>181</v>
      </c>
      <c r="E27" s="61">
        <v>8</v>
      </c>
      <c r="F27" s="61" t="s">
        <v>182</v>
      </c>
      <c r="G27" s="61">
        <v>0</v>
      </c>
      <c r="H27" s="61" t="s">
        <v>42</v>
      </c>
      <c r="I27" s="61" t="s">
        <v>1152</v>
      </c>
      <c r="J27" s="61" t="s">
        <v>1153</v>
      </c>
      <c r="K27" s="61" t="s">
        <v>1153</v>
      </c>
      <c r="L27" s="61" t="s">
        <v>1156</v>
      </c>
      <c r="M27" s="61">
        <f t="shared" si="1"/>
        <v>8</v>
      </c>
      <c r="N27" t="str">
        <f>VLOOKUP(M27,'zamestnanci číselník'!$A:$I,9,0)</f>
        <v>Ostatné</v>
      </c>
    </row>
    <row r="28" spans="1:14" x14ac:dyDescent="0.2">
      <c r="A28" s="60">
        <v>43704</v>
      </c>
      <c r="B28" s="61" t="s">
        <v>1155</v>
      </c>
      <c r="C28" s="61" t="s">
        <v>885</v>
      </c>
      <c r="D28" s="61" t="s">
        <v>181</v>
      </c>
      <c r="E28" s="61">
        <v>8</v>
      </c>
      <c r="F28" s="61" t="s">
        <v>182</v>
      </c>
      <c r="G28" s="61">
        <v>0</v>
      </c>
      <c r="H28" s="61" t="s">
        <v>42</v>
      </c>
      <c r="I28" s="61" t="s">
        <v>1152</v>
      </c>
      <c r="J28" s="61" t="s">
        <v>1153</v>
      </c>
      <c r="K28" s="61" t="s">
        <v>1153</v>
      </c>
      <c r="L28" s="61" t="s">
        <v>1156</v>
      </c>
      <c r="M28" s="61">
        <f t="shared" si="1"/>
        <v>8</v>
      </c>
      <c r="N28" t="str">
        <f>VLOOKUP(M28,'zamestnanci číselník'!$A:$I,9,0)</f>
        <v>Ostatné</v>
      </c>
    </row>
    <row r="29" spans="1:14" x14ac:dyDescent="0.2">
      <c r="A29" s="60">
        <v>43705</v>
      </c>
      <c r="B29" s="61" t="s">
        <v>1155</v>
      </c>
      <c r="C29" s="61" t="s">
        <v>885</v>
      </c>
      <c r="D29" s="61" t="s">
        <v>181</v>
      </c>
      <c r="E29" s="61">
        <v>8</v>
      </c>
      <c r="F29" s="61" t="s">
        <v>182</v>
      </c>
      <c r="G29" s="61">
        <v>0</v>
      </c>
      <c r="H29" s="61" t="s">
        <v>42</v>
      </c>
      <c r="I29" s="61" t="s">
        <v>1152</v>
      </c>
      <c r="J29" s="61" t="s">
        <v>1153</v>
      </c>
      <c r="K29" s="61" t="s">
        <v>1153</v>
      </c>
      <c r="L29" s="61" t="s">
        <v>1156</v>
      </c>
      <c r="M29" s="61">
        <f t="shared" si="1"/>
        <v>8</v>
      </c>
      <c r="N29" t="str">
        <f>VLOOKUP(M29,'zamestnanci číselník'!$A:$I,9,0)</f>
        <v>Ostatné</v>
      </c>
    </row>
    <row r="30" spans="1:14" x14ac:dyDescent="0.2">
      <c r="A30" s="60">
        <v>43686</v>
      </c>
      <c r="B30" s="61" t="s">
        <v>1155</v>
      </c>
      <c r="C30" s="61" t="s">
        <v>887</v>
      </c>
      <c r="D30" s="61" t="s">
        <v>181</v>
      </c>
      <c r="E30" s="61">
        <v>8</v>
      </c>
      <c r="F30" s="61" t="s">
        <v>182</v>
      </c>
      <c r="G30" s="61">
        <v>0</v>
      </c>
      <c r="H30" s="61" t="s">
        <v>183</v>
      </c>
      <c r="I30" s="61" t="s">
        <v>1152</v>
      </c>
      <c r="J30" s="61" t="s">
        <v>1153</v>
      </c>
      <c r="K30" s="61" t="s">
        <v>1153</v>
      </c>
      <c r="L30" s="61" t="s">
        <v>1156</v>
      </c>
      <c r="M30" s="61">
        <f t="shared" si="1"/>
        <v>8</v>
      </c>
      <c r="N30" t="str">
        <f>VLOOKUP(M30,'zamestnanci číselník'!$A:$I,9,0)</f>
        <v>Ostatné</v>
      </c>
    </row>
    <row r="31" spans="1:14" x14ac:dyDescent="0.2">
      <c r="A31" s="60">
        <v>43696</v>
      </c>
      <c r="B31" s="61" t="s">
        <v>1155</v>
      </c>
      <c r="C31" s="61" t="s">
        <v>887</v>
      </c>
      <c r="D31" s="61" t="s">
        <v>181</v>
      </c>
      <c r="E31" s="61">
        <v>8</v>
      </c>
      <c r="F31" s="61" t="s">
        <v>182</v>
      </c>
      <c r="G31" s="61">
        <v>0</v>
      </c>
      <c r="H31" s="61" t="s">
        <v>183</v>
      </c>
      <c r="I31" s="61" t="s">
        <v>1152</v>
      </c>
      <c r="J31" s="61" t="s">
        <v>1153</v>
      </c>
      <c r="K31" s="61" t="s">
        <v>1153</v>
      </c>
      <c r="L31" s="61" t="s">
        <v>1156</v>
      </c>
      <c r="M31" s="61">
        <f t="shared" si="1"/>
        <v>8</v>
      </c>
      <c r="N31" t="str">
        <f>VLOOKUP(M31,'zamestnanci číselník'!$A:$I,9,0)</f>
        <v>Ostatné</v>
      </c>
    </row>
    <row r="32" spans="1:14" x14ac:dyDescent="0.2">
      <c r="A32" s="60">
        <v>43697</v>
      </c>
      <c r="B32" s="61" t="s">
        <v>1155</v>
      </c>
      <c r="C32" s="61" t="s">
        <v>887</v>
      </c>
      <c r="D32" s="61" t="s">
        <v>181</v>
      </c>
      <c r="E32" s="61">
        <v>8</v>
      </c>
      <c r="F32" s="61" t="s">
        <v>182</v>
      </c>
      <c r="G32" s="61">
        <v>0</v>
      </c>
      <c r="H32" s="61" t="s">
        <v>183</v>
      </c>
      <c r="I32" s="61" t="s">
        <v>1152</v>
      </c>
      <c r="J32" s="61" t="s">
        <v>1153</v>
      </c>
      <c r="K32" s="61" t="s">
        <v>1153</v>
      </c>
      <c r="L32" s="61" t="s">
        <v>1156</v>
      </c>
      <c r="M32" s="61">
        <f t="shared" si="1"/>
        <v>8</v>
      </c>
      <c r="N32" t="str">
        <f>VLOOKUP(M32,'zamestnanci číselník'!$A:$I,9,0)</f>
        <v>Ostatné</v>
      </c>
    </row>
    <row r="33" spans="1:14" x14ac:dyDescent="0.2">
      <c r="A33" s="60">
        <v>43698</v>
      </c>
      <c r="B33" s="61" t="s">
        <v>1155</v>
      </c>
      <c r="C33" s="61" t="s">
        <v>887</v>
      </c>
      <c r="D33" s="61" t="s">
        <v>181</v>
      </c>
      <c r="E33" s="61">
        <v>8</v>
      </c>
      <c r="F33" s="61" t="s">
        <v>182</v>
      </c>
      <c r="G33" s="61">
        <v>0</v>
      </c>
      <c r="H33" s="61" t="s">
        <v>183</v>
      </c>
      <c r="I33" s="61" t="s">
        <v>1152</v>
      </c>
      <c r="J33" s="61" t="s">
        <v>1153</v>
      </c>
      <c r="K33" s="61" t="s">
        <v>1153</v>
      </c>
      <c r="L33" s="61" t="s">
        <v>1156</v>
      </c>
      <c r="M33" s="61">
        <f t="shared" si="1"/>
        <v>8</v>
      </c>
      <c r="N33" t="str">
        <f>VLOOKUP(M33,'zamestnanci číselník'!$A:$I,9,0)</f>
        <v>Ostatné</v>
      </c>
    </row>
    <row r="34" spans="1:14" x14ac:dyDescent="0.2">
      <c r="A34" s="60">
        <v>43706</v>
      </c>
      <c r="B34" s="61" t="s">
        <v>1155</v>
      </c>
      <c r="C34" s="61" t="s">
        <v>886</v>
      </c>
      <c r="D34" s="61" t="s">
        <v>181</v>
      </c>
      <c r="E34" s="61">
        <v>8</v>
      </c>
      <c r="F34" s="61" t="s">
        <v>182</v>
      </c>
      <c r="G34" s="61">
        <v>0</v>
      </c>
      <c r="H34" s="61" t="s">
        <v>183</v>
      </c>
      <c r="I34" s="61" t="s">
        <v>1152</v>
      </c>
      <c r="J34" s="61" t="s">
        <v>1153</v>
      </c>
      <c r="K34" s="61" t="s">
        <v>1153</v>
      </c>
      <c r="L34" s="61" t="s">
        <v>1156</v>
      </c>
      <c r="M34" s="61">
        <f t="shared" si="1"/>
        <v>8</v>
      </c>
      <c r="N34" t="str">
        <f>VLOOKUP(M34,'zamestnanci číselník'!$A:$I,9,0)</f>
        <v>Ostatné</v>
      </c>
    </row>
    <row r="35" spans="1:14" x14ac:dyDescent="0.2">
      <c r="A35" s="60">
        <v>43678</v>
      </c>
      <c r="B35" s="61" t="s">
        <v>1155</v>
      </c>
      <c r="C35" s="61" t="s">
        <v>887</v>
      </c>
      <c r="D35" s="61" t="s">
        <v>181</v>
      </c>
      <c r="E35" s="61">
        <v>8</v>
      </c>
      <c r="F35" s="61" t="s">
        <v>182</v>
      </c>
      <c r="G35" s="61">
        <v>0</v>
      </c>
      <c r="H35" s="61" t="s">
        <v>183</v>
      </c>
      <c r="I35" s="61" t="s">
        <v>1152</v>
      </c>
      <c r="J35" s="61" t="s">
        <v>1153</v>
      </c>
      <c r="K35" s="61" t="s">
        <v>1153</v>
      </c>
      <c r="L35" s="61" t="s">
        <v>1156</v>
      </c>
      <c r="M35" s="61">
        <f t="shared" si="1"/>
        <v>8</v>
      </c>
      <c r="N35" t="str">
        <f>VLOOKUP(M35,'zamestnanci číselník'!$A:$I,9,0)</f>
        <v>Ostatné</v>
      </c>
    </row>
    <row r="36" spans="1:14" x14ac:dyDescent="0.2">
      <c r="A36" s="60">
        <v>43679</v>
      </c>
      <c r="B36" s="61" t="s">
        <v>1155</v>
      </c>
      <c r="C36" s="61" t="s">
        <v>887</v>
      </c>
      <c r="D36" s="61" t="s">
        <v>181</v>
      </c>
      <c r="E36" s="61">
        <v>8</v>
      </c>
      <c r="F36" s="61" t="s">
        <v>182</v>
      </c>
      <c r="G36" s="61">
        <v>0</v>
      </c>
      <c r="H36" s="61" t="s">
        <v>183</v>
      </c>
      <c r="I36" s="61" t="s">
        <v>1152</v>
      </c>
      <c r="J36" s="61" t="s">
        <v>1153</v>
      </c>
      <c r="K36" s="61" t="s">
        <v>1153</v>
      </c>
      <c r="L36" s="61" t="s">
        <v>1156</v>
      </c>
      <c r="M36" s="61">
        <f t="shared" si="1"/>
        <v>8</v>
      </c>
      <c r="N36" t="str">
        <f>VLOOKUP(M36,'zamestnanci číselník'!$A:$I,9,0)</f>
        <v>Ostatné</v>
      </c>
    </row>
    <row r="37" spans="1:14" x14ac:dyDescent="0.2">
      <c r="A37" s="60">
        <v>43682</v>
      </c>
      <c r="B37" s="61" t="s">
        <v>1155</v>
      </c>
      <c r="C37" s="61" t="s">
        <v>885</v>
      </c>
      <c r="D37" s="61" t="s">
        <v>181</v>
      </c>
      <c r="E37" s="61">
        <v>8</v>
      </c>
      <c r="F37" s="61" t="s">
        <v>182</v>
      </c>
      <c r="G37" s="61">
        <v>0</v>
      </c>
      <c r="H37" s="61" t="s">
        <v>42</v>
      </c>
      <c r="I37" s="61" t="s">
        <v>1152</v>
      </c>
      <c r="J37" s="61" t="s">
        <v>1153</v>
      </c>
      <c r="K37" s="61" t="s">
        <v>1153</v>
      </c>
      <c r="L37" s="61" t="s">
        <v>1156</v>
      </c>
      <c r="M37" s="61">
        <f t="shared" si="1"/>
        <v>8</v>
      </c>
      <c r="N37" t="str">
        <f>VLOOKUP(M37,'zamestnanci číselník'!$A:$I,9,0)</f>
        <v>Ostatné</v>
      </c>
    </row>
    <row r="38" spans="1:14" x14ac:dyDescent="0.2">
      <c r="A38" s="60">
        <v>43683</v>
      </c>
      <c r="B38" s="61" t="s">
        <v>1155</v>
      </c>
      <c r="C38" s="61" t="s">
        <v>885</v>
      </c>
      <c r="D38" s="61" t="s">
        <v>181</v>
      </c>
      <c r="E38" s="61">
        <v>8</v>
      </c>
      <c r="F38" s="61" t="s">
        <v>182</v>
      </c>
      <c r="G38" s="61">
        <v>0</v>
      </c>
      <c r="H38" s="61" t="s">
        <v>42</v>
      </c>
      <c r="I38" s="61" t="s">
        <v>1152</v>
      </c>
      <c r="J38" s="61" t="s">
        <v>1153</v>
      </c>
      <c r="K38" s="61" t="s">
        <v>1153</v>
      </c>
      <c r="L38" s="61" t="s">
        <v>1156</v>
      </c>
      <c r="M38" s="61">
        <f t="shared" si="1"/>
        <v>8</v>
      </c>
      <c r="N38" t="str">
        <f>VLOOKUP(M38,'zamestnanci číselník'!$A:$I,9,0)</f>
        <v>Ostatné</v>
      </c>
    </row>
    <row r="39" spans="1:14" x14ac:dyDescent="0.2">
      <c r="A39" s="60">
        <v>43684</v>
      </c>
      <c r="B39" s="61" t="s">
        <v>1155</v>
      </c>
      <c r="C39" s="61" t="s">
        <v>885</v>
      </c>
      <c r="D39" s="61" t="s">
        <v>181</v>
      </c>
      <c r="E39" s="61">
        <v>8</v>
      </c>
      <c r="F39" s="61" t="s">
        <v>182</v>
      </c>
      <c r="G39" s="61">
        <v>0</v>
      </c>
      <c r="H39" s="61" t="s">
        <v>42</v>
      </c>
      <c r="I39" s="61" t="s">
        <v>1152</v>
      </c>
      <c r="J39" s="61" t="s">
        <v>1153</v>
      </c>
      <c r="K39" s="61" t="s">
        <v>1153</v>
      </c>
      <c r="L39" s="61" t="s">
        <v>1156</v>
      </c>
      <c r="M39" s="61">
        <f t="shared" si="1"/>
        <v>8</v>
      </c>
      <c r="N39" t="str">
        <f>VLOOKUP(M39,'zamestnanci číselník'!$A:$I,9,0)</f>
        <v>Ostatné</v>
      </c>
    </row>
    <row r="40" spans="1:14" x14ac:dyDescent="0.2">
      <c r="A40" s="60">
        <v>43685</v>
      </c>
      <c r="B40" s="61" t="s">
        <v>1155</v>
      </c>
      <c r="C40" s="61" t="s">
        <v>885</v>
      </c>
      <c r="D40" s="61" t="s">
        <v>181</v>
      </c>
      <c r="E40" s="61">
        <v>8</v>
      </c>
      <c r="F40" s="61" t="s">
        <v>182</v>
      </c>
      <c r="G40" s="61">
        <v>0</v>
      </c>
      <c r="H40" s="61" t="s">
        <v>42</v>
      </c>
      <c r="I40" s="61" t="s">
        <v>1152</v>
      </c>
      <c r="J40" s="61" t="s">
        <v>1153</v>
      </c>
      <c r="K40" s="61" t="s">
        <v>1153</v>
      </c>
      <c r="L40" s="61" t="s">
        <v>1156</v>
      </c>
      <c r="M40" s="61">
        <f t="shared" si="1"/>
        <v>8</v>
      </c>
      <c r="N40" t="str">
        <f>VLOOKUP(M40,'zamestnanci číselník'!$A:$I,9,0)</f>
        <v>Ostatné</v>
      </c>
    </row>
    <row r="41" spans="1:14" x14ac:dyDescent="0.2">
      <c r="A41" s="60">
        <v>43689</v>
      </c>
      <c r="B41" s="61" t="s">
        <v>1155</v>
      </c>
      <c r="C41" s="61" t="s">
        <v>885</v>
      </c>
      <c r="D41" s="61" t="s">
        <v>181</v>
      </c>
      <c r="E41" s="61">
        <v>8</v>
      </c>
      <c r="F41" s="61" t="s">
        <v>182</v>
      </c>
      <c r="G41" s="61">
        <v>0</v>
      </c>
      <c r="H41" s="61" t="s">
        <v>42</v>
      </c>
      <c r="I41" s="61" t="s">
        <v>1152</v>
      </c>
      <c r="J41" s="61" t="s">
        <v>1153</v>
      </c>
      <c r="K41" s="61" t="s">
        <v>1153</v>
      </c>
      <c r="L41" s="61" t="s">
        <v>1156</v>
      </c>
      <c r="M41" s="61">
        <f t="shared" si="1"/>
        <v>8</v>
      </c>
      <c r="N41" t="str">
        <f>VLOOKUP(M41,'zamestnanci číselník'!$A:$I,9,0)</f>
        <v>Ostatné</v>
      </c>
    </row>
    <row r="42" spans="1:14" x14ac:dyDescent="0.2">
      <c r="A42" s="60">
        <v>43690</v>
      </c>
      <c r="B42" s="61" t="s">
        <v>1155</v>
      </c>
      <c r="C42" s="61" t="s">
        <v>885</v>
      </c>
      <c r="D42" s="61" t="s">
        <v>181</v>
      </c>
      <c r="E42" s="61">
        <v>8</v>
      </c>
      <c r="F42" s="61" t="s">
        <v>182</v>
      </c>
      <c r="G42" s="61">
        <v>0</v>
      </c>
      <c r="H42" s="61" t="s">
        <v>42</v>
      </c>
      <c r="I42" s="61" t="s">
        <v>1152</v>
      </c>
      <c r="J42" s="61" t="s">
        <v>1153</v>
      </c>
      <c r="K42" s="61" t="s">
        <v>1153</v>
      </c>
      <c r="L42" s="61" t="s">
        <v>1156</v>
      </c>
      <c r="M42" s="61">
        <f t="shared" si="1"/>
        <v>8</v>
      </c>
      <c r="N42" t="str">
        <f>VLOOKUP(M42,'zamestnanci číselník'!$A:$I,9,0)</f>
        <v>Ostatné</v>
      </c>
    </row>
    <row r="43" spans="1:14" x14ac:dyDescent="0.2">
      <c r="A43" s="60">
        <v>43691</v>
      </c>
      <c r="B43" s="61" t="s">
        <v>1155</v>
      </c>
      <c r="C43" s="61" t="s">
        <v>885</v>
      </c>
      <c r="D43" s="61" t="s">
        <v>181</v>
      </c>
      <c r="E43" s="61">
        <v>8</v>
      </c>
      <c r="F43" s="61" t="s">
        <v>182</v>
      </c>
      <c r="G43" s="61">
        <v>0</v>
      </c>
      <c r="H43" s="61" t="s">
        <v>42</v>
      </c>
      <c r="I43" s="61" t="s">
        <v>1152</v>
      </c>
      <c r="J43" s="61" t="s">
        <v>1153</v>
      </c>
      <c r="K43" s="61" t="s">
        <v>1153</v>
      </c>
      <c r="L43" s="61" t="s">
        <v>1156</v>
      </c>
      <c r="M43" s="61">
        <f t="shared" si="1"/>
        <v>8</v>
      </c>
      <c r="N43" t="str">
        <f>VLOOKUP(M43,'zamestnanci číselník'!$A:$I,9,0)</f>
        <v>Ostatné</v>
      </c>
    </row>
    <row r="44" spans="1:14" x14ac:dyDescent="0.2">
      <c r="A44" s="60">
        <v>43692</v>
      </c>
      <c r="B44" s="61" t="s">
        <v>1155</v>
      </c>
      <c r="C44" s="61" t="s">
        <v>885</v>
      </c>
      <c r="D44" s="61" t="s">
        <v>181</v>
      </c>
      <c r="E44" s="61">
        <v>8</v>
      </c>
      <c r="F44" s="61" t="s">
        <v>182</v>
      </c>
      <c r="G44" s="61">
        <v>0</v>
      </c>
      <c r="H44" s="61" t="s">
        <v>42</v>
      </c>
      <c r="I44" s="61" t="s">
        <v>1152</v>
      </c>
      <c r="J44" s="61" t="s">
        <v>1153</v>
      </c>
      <c r="K44" s="61" t="s">
        <v>1153</v>
      </c>
      <c r="L44" s="61" t="s">
        <v>1156</v>
      </c>
      <c r="M44" s="61">
        <f t="shared" si="1"/>
        <v>8</v>
      </c>
      <c r="N44" t="str">
        <f>VLOOKUP(M44,'zamestnanci číselník'!$A:$I,9,0)</f>
        <v>Ostatné</v>
      </c>
    </row>
    <row r="45" spans="1:14" x14ac:dyDescent="0.2">
      <c r="A45" s="60">
        <v>43693</v>
      </c>
      <c r="B45" s="61" t="s">
        <v>1155</v>
      </c>
      <c r="C45" s="61" t="s">
        <v>910</v>
      </c>
      <c r="D45" s="61" t="s">
        <v>181</v>
      </c>
      <c r="E45" s="61">
        <v>0.5</v>
      </c>
      <c r="F45" s="61" t="s">
        <v>182</v>
      </c>
      <c r="G45" s="61">
        <v>0</v>
      </c>
      <c r="H45" s="61" t="s">
        <v>183</v>
      </c>
      <c r="I45" s="61" t="s">
        <v>1152</v>
      </c>
      <c r="J45" s="61" t="s">
        <v>1153</v>
      </c>
      <c r="K45" s="61" t="s">
        <v>1153</v>
      </c>
      <c r="L45" s="61" t="s">
        <v>1156</v>
      </c>
      <c r="M45" s="61">
        <f t="shared" si="1"/>
        <v>8</v>
      </c>
      <c r="N45" t="str">
        <f>VLOOKUP(M45,'zamestnanci číselník'!$A:$I,9,0)</f>
        <v>Ostatné</v>
      </c>
    </row>
    <row r="46" spans="1:14" x14ac:dyDescent="0.2">
      <c r="A46" s="60">
        <v>43693</v>
      </c>
      <c r="B46" s="61" t="s">
        <v>1155</v>
      </c>
      <c r="C46" s="61" t="s">
        <v>885</v>
      </c>
      <c r="D46" s="61" t="s">
        <v>181</v>
      </c>
      <c r="E46" s="61">
        <v>7.5</v>
      </c>
      <c r="F46" s="61" t="s">
        <v>182</v>
      </c>
      <c r="G46" s="61">
        <v>0</v>
      </c>
      <c r="H46" s="61" t="s">
        <v>42</v>
      </c>
      <c r="I46" s="61" t="s">
        <v>1152</v>
      </c>
      <c r="J46" s="61" t="s">
        <v>1153</v>
      </c>
      <c r="K46" s="61" t="s">
        <v>1153</v>
      </c>
      <c r="L46" s="61" t="s">
        <v>1156</v>
      </c>
      <c r="M46" s="61">
        <f t="shared" si="1"/>
        <v>8</v>
      </c>
      <c r="N46" t="str">
        <f>VLOOKUP(M46,'zamestnanci číselník'!$A:$I,9,0)</f>
        <v>Ostatné</v>
      </c>
    </row>
    <row r="47" spans="1:14" x14ac:dyDescent="0.2">
      <c r="A47" s="60">
        <v>43707</v>
      </c>
      <c r="B47" s="61" t="s">
        <v>1155</v>
      </c>
      <c r="C47" s="61" t="s">
        <v>910</v>
      </c>
      <c r="D47" s="61" t="s">
        <v>181</v>
      </c>
      <c r="E47" s="61">
        <v>0.5</v>
      </c>
      <c r="F47" s="61" t="s">
        <v>182</v>
      </c>
      <c r="G47" s="61">
        <v>0</v>
      </c>
      <c r="H47" s="61" t="s">
        <v>183</v>
      </c>
      <c r="I47" s="61" t="s">
        <v>1152</v>
      </c>
      <c r="J47" s="61" t="s">
        <v>1153</v>
      </c>
      <c r="K47" s="61" t="s">
        <v>1153</v>
      </c>
      <c r="L47" s="61" t="s">
        <v>1156</v>
      </c>
      <c r="M47" s="61">
        <f t="shared" si="1"/>
        <v>8</v>
      </c>
      <c r="N47" t="str">
        <f>VLOOKUP(M47,'zamestnanci číselník'!$A:$I,9,0)</f>
        <v>Ostatné</v>
      </c>
    </row>
    <row r="48" spans="1:14" x14ac:dyDescent="0.2">
      <c r="A48" s="60">
        <v>43707</v>
      </c>
      <c r="B48" s="61" t="s">
        <v>1155</v>
      </c>
      <c r="C48" s="61" t="s">
        <v>885</v>
      </c>
      <c r="D48" s="61" t="s">
        <v>181</v>
      </c>
      <c r="E48" s="61">
        <v>7.5</v>
      </c>
      <c r="F48" s="61" t="s">
        <v>182</v>
      </c>
      <c r="G48" s="61">
        <v>0</v>
      </c>
      <c r="H48" s="61" t="s">
        <v>42</v>
      </c>
      <c r="I48" s="61" t="s">
        <v>1152</v>
      </c>
      <c r="J48" s="61" t="s">
        <v>1153</v>
      </c>
      <c r="K48" s="61" t="s">
        <v>1153</v>
      </c>
      <c r="L48" s="61" t="s">
        <v>1156</v>
      </c>
      <c r="M48" s="61">
        <f t="shared" si="1"/>
        <v>8</v>
      </c>
      <c r="N48" t="str">
        <f>VLOOKUP(M48,'zamestnanci číselník'!$A:$I,9,0)</f>
        <v>Ostatné</v>
      </c>
    </row>
    <row r="49" spans="1:14" x14ac:dyDescent="0.2">
      <c r="A49" s="60">
        <v>43698</v>
      </c>
      <c r="B49" s="61" t="s">
        <v>1157</v>
      </c>
      <c r="C49" s="61" t="s">
        <v>893</v>
      </c>
      <c r="D49" s="61" t="s">
        <v>181</v>
      </c>
      <c r="E49" s="61">
        <v>1.5</v>
      </c>
      <c r="F49" s="61" t="s">
        <v>182</v>
      </c>
      <c r="G49" s="61">
        <v>0</v>
      </c>
      <c r="H49" s="61" t="s">
        <v>183</v>
      </c>
      <c r="I49" s="61" t="s">
        <v>1152</v>
      </c>
      <c r="J49" s="61" t="s">
        <v>1153</v>
      </c>
      <c r="K49" s="61" t="s">
        <v>1153</v>
      </c>
      <c r="L49" s="61" t="s">
        <v>1158</v>
      </c>
      <c r="M49" s="61">
        <f t="shared" si="1"/>
        <v>9</v>
      </c>
      <c r="N49" t="str">
        <f>VLOOKUP(M49,'zamestnanci číselník'!$A:$I,9,0)</f>
        <v>Ostatné</v>
      </c>
    </row>
    <row r="50" spans="1:14" x14ac:dyDescent="0.2">
      <c r="A50" s="60">
        <v>43704</v>
      </c>
      <c r="B50" s="61" t="s">
        <v>1157</v>
      </c>
      <c r="C50" s="61" t="s">
        <v>885</v>
      </c>
      <c r="D50" s="61" t="s">
        <v>181</v>
      </c>
      <c r="E50" s="61">
        <v>8</v>
      </c>
      <c r="F50" s="61" t="s">
        <v>182</v>
      </c>
      <c r="G50" s="61">
        <v>0</v>
      </c>
      <c r="H50" s="61" t="s">
        <v>1159</v>
      </c>
      <c r="I50" s="61" t="s">
        <v>1152</v>
      </c>
      <c r="J50" s="61" t="s">
        <v>1153</v>
      </c>
      <c r="K50" s="61" t="s">
        <v>1153</v>
      </c>
      <c r="L50" s="61" t="s">
        <v>1158</v>
      </c>
      <c r="M50" s="61">
        <f t="shared" si="1"/>
        <v>9</v>
      </c>
      <c r="N50" t="str">
        <f>VLOOKUP(M50,'zamestnanci číselník'!$A:$I,9,0)</f>
        <v>Ostatné</v>
      </c>
    </row>
    <row r="51" spans="1:14" x14ac:dyDescent="0.2">
      <c r="A51" s="60">
        <v>43705</v>
      </c>
      <c r="B51" s="61" t="s">
        <v>1157</v>
      </c>
      <c r="C51" s="61" t="s">
        <v>885</v>
      </c>
      <c r="D51" s="61" t="s">
        <v>181</v>
      </c>
      <c r="E51" s="61">
        <v>8</v>
      </c>
      <c r="F51" s="61" t="s">
        <v>182</v>
      </c>
      <c r="G51" s="61">
        <v>0</v>
      </c>
      <c r="H51" s="61" t="s">
        <v>42</v>
      </c>
      <c r="I51" s="61" t="s">
        <v>1152</v>
      </c>
      <c r="J51" s="61" t="s">
        <v>1153</v>
      </c>
      <c r="K51" s="61" t="s">
        <v>1153</v>
      </c>
      <c r="L51" s="61" t="s">
        <v>1158</v>
      </c>
      <c r="M51" s="61">
        <f t="shared" si="1"/>
        <v>9</v>
      </c>
      <c r="N51" t="str">
        <f>VLOOKUP(M51,'zamestnanci číselník'!$A:$I,9,0)</f>
        <v>Ostatné</v>
      </c>
    </row>
    <row r="52" spans="1:14" x14ac:dyDescent="0.2">
      <c r="A52" s="60">
        <v>43707</v>
      </c>
      <c r="B52" s="61" t="s">
        <v>1157</v>
      </c>
      <c r="C52" s="61" t="s">
        <v>887</v>
      </c>
      <c r="D52" s="61" t="s">
        <v>181</v>
      </c>
      <c r="E52" s="61">
        <v>8</v>
      </c>
      <c r="F52" s="61" t="s">
        <v>182</v>
      </c>
      <c r="G52" s="61">
        <v>0</v>
      </c>
      <c r="H52" s="61" t="s">
        <v>183</v>
      </c>
      <c r="I52" s="61" t="s">
        <v>1152</v>
      </c>
      <c r="J52" s="61" t="s">
        <v>1153</v>
      </c>
      <c r="K52" s="61" t="s">
        <v>1153</v>
      </c>
      <c r="L52" s="61" t="s">
        <v>1158</v>
      </c>
      <c r="M52" s="61">
        <f t="shared" si="1"/>
        <v>9</v>
      </c>
      <c r="N52" t="str">
        <f>VLOOKUP(M52,'zamestnanci číselník'!$A:$I,9,0)</f>
        <v>Ostatné</v>
      </c>
    </row>
    <row r="53" spans="1:14" x14ac:dyDescent="0.2">
      <c r="A53" s="60">
        <v>43699</v>
      </c>
      <c r="B53" s="61" t="s">
        <v>1157</v>
      </c>
      <c r="C53" s="61" t="s">
        <v>885</v>
      </c>
      <c r="D53" s="61" t="s">
        <v>181</v>
      </c>
      <c r="E53" s="61">
        <v>8</v>
      </c>
      <c r="F53" s="61" t="s">
        <v>182</v>
      </c>
      <c r="G53" s="61">
        <v>0</v>
      </c>
      <c r="H53" s="61" t="s">
        <v>42</v>
      </c>
      <c r="I53" s="61" t="s">
        <v>1152</v>
      </c>
      <c r="J53" s="61" t="s">
        <v>1153</v>
      </c>
      <c r="K53" s="61" t="s">
        <v>1153</v>
      </c>
      <c r="L53" s="61" t="s">
        <v>1158</v>
      </c>
      <c r="M53" s="61">
        <f t="shared" si="1"/>
        <v>9</v>
      </c>
      <c r="N53" t="str">
        <f>VLOOKUP(M53,'zamestnanci číselník'!$A:$I,9,0)</f>
        <v>Ostatné</v>
      </c>
    </row>
    <row r="54" spans="1:14" x14ac:dyDescent="0.2">
      <c r="A54" s="60">
        <v>43700</v>
      </c>
      <c r="B54" s="61" t="s">
        <v>1157</v>
      </c>
      <c r="C54" s="61" t="s">
        <v>885</v>
      </c>
      <c r="D54" s="61" t="s">
        <v>181</v>
      </c>
      <c r="E54" s="61">
        <v>8</v>
      </c>
      <c r="F54" s="61" t="s">
        <v>182</v>
      </c>
      <c r="G54" s="61">
        <v>0</v>
      </c>
      <c r="H54" s="61" t="s">
        <v>1159</v>
      </c>
      <c r="I54" s="61" t="s">
        <v>1152</v>
      </c>
      <c r="J54" s="61" t="s">
        <v>1153</v>
      </c>
      <c r="K54" s="61" t="s">
        <v>1153</v>
      </c>
      <c r="L54" s="61" t="s">
        <v>1158</v>
      </c>
      <c r="M54" s="61">
        <f t="shared" si="1"/>
        <v>9</v>
      </c>
      <c r="N54" t="str">
        <f>VLOOKUP(M54,'zamestnanci číselník'!$A:$I,9,0)</f>
        <v>Ostatné</v>
      </c>
    </row>
    <row r="55" spans="1:14" x14ac:dyDescent="0.2">
      <c r="A55" s="60">
        <v>43703</v>
      </c>
      <c r="B55" s="61" t="s">
        <v>1157</v>
      </c>
      <c r="C55" s="61" t="s">
        <v>885</v>
      </c>
      <c r="D55" s="61" t="s">
        <v>181</v>
      </c>
      <c r="E55" s="61">
        <v>8</v>
      </c>
      <c r="F55" s="61" t="s">
        <v>182</v>
      </c>
      <c r="G55" s="61">
        <v>0</v>
      </c>
      <c r="H55" s="61" t="s">
        <v>1159</v>
      </c>
      <c r="I55" s="61" t="s">
        <v>1152</v>
      </c>
      <c r="J55" s="61" t="s">
        <v>1153</v>
      </c>
      <c r="K55" s="61" t="s">
        <v>1153</v>
      </c>
      <c r="L55" s="61" t="s">
        <v>1158</v>
      </c>
      <c r="M55" s="61">
        <f t="shared" si="1"/>
        <v>9</v>
      </c>
      <c r="N55" t="str">
        <f>VLOOKUP(M55,'zamestnanci číselník'!$A:$I,9,0)</f>
        <v>Ostatné</v>
      </c>
    </row>
    <row r="56" spans="1:14" x14ac:dyDescent="0.2">
      <c r="A56" s="60">
        <v>43698</v>
      </c>
      <c r="B56" s="61" t="s">
        <v>1157</v>
      </c>
      <c r="C56" s="61" t="s">
        <v>885</v>
      </c>
      <c r="D56" s="61" t="s">
        <v>181</v>
      </c>
      <c r="E56" s="61">
        <v>6.5</v>
      </c>
      <c r="F56" s="61" t="s">
        <v>182</v>
      </c>
      <c r="G56" s="61">
        <v>0</v>
      </c>
      <c r="H56" s="61" t="s">
        <v>42</v>
      </c>
      <c r="I56" s="61" t="s">
        <v>1152</v>
      </c>
      <c r="J56" s="61" t="s">
        <v>1153</v>
      </c>
      <c r="K56" s="61" t="s">
        <v>1153</v>
      </c>
      <c r="L56" s="61" t="s">
        <v>1158</v>
      </c>
      <c r="M56" s="61">
        <f t="shared" si="1"/>
        <v>9</v>
      </c>
      <c r="N56" t="str">
        <f>VLOOKUP(M56,'zamestnanci číselník'!$A:$I,9,0)</f>
        <v>Ostatné</v>
      </c>
    </row>
    <row r="57" spans="1:14" x14ac:dyDescent="0.2">
      <c r="A57" s="60">
        <v>43678</v>
      </c>
      <c r="B57" s="61" t="s">
        <v>1157</v>
      </c>
      <c r="C57" s="61" t="s">
        <v>887</v>
      </c>
      <c r="D57" s="61" t="s">
        <v>181</v>
      </c>
      <c r="E57" s="61">
        <v>8</v>
      </c>
      <c r="F57" s="61" t="s">
        <v>182</v>
      </c>
      <c r="G57" s="61">
        <v>0</v>
      </c>
      <c r="H57" s="61" t="s">
        <v>183</v>
      </c>
      <c r="I57" s="61" t="s">
        <v>1152</v>
      </c>
      <c r="J57" s="61" t="s">
        <v>1153</v>
      </c>
      <c r="K57" s="61" t="s">
        <v>1153</v>
      </c>
      <c r="L57" s="61" t="s">
        <v>1158</v>
      </c>
      <c r="M57" s="61">
        <f t="shared" si="1"/>
        <v>9</v>
      </c>
      <c r="N57" t="str">
        <f>VLOOKUP(M57,'zamestnanci číselník'!$A:$I,9,0)</f>
        <v>Ostatné</v>
      </c>
    </row>
    <row r="58" spans="1:14" x14ac:dyDescent="0.2">
      <c r="A58" s="60">
        <v>43679</v>
      </c>
      <c r="B58" s="61" t="s">
        <v>1157</v>
      </c>
      <c r="C58" s="61" t="s">
        <v>887</v>
      </c>
      <c r="D58" s="61" t="s">
        <v>181</v>
      </c>
      <c r="E58" s="61">
        <v>8</v>
      </c>
      <c r="F58" s="61" t="s">
        <v>182</v>
      </c>
      <c r="G58" s="61">
        <v>0</v>
      </c>
      <c r="H58" s="61" t="s">
        <v>183</v>
      </c>
      <c r="I58" s="61" t="s">
        <v>1152</v>
      </c>
      <c r="J58" s="61" t="s">
        <v>1153</v>
      </c>
      <c r="K58" s="61" t="s">
        <v>1153</v>
      </c>
      <c r="L58" s="61" t="s">
        <v>1158</v>
      </c>
      <c r="M58" s="61">
        <f t="shared" si="1"/>
        <v>9</v>
      </c>
      <c r="N58" t="str">
        <f>VLOOKUP(M58,'zamestnanci číselník'!$A:$I,9,0)</f>
        <v>Ostatné</v>
      </c>
    </row>
    <row r="59" spans="1:14" x14ac:dyDescent="0.2">
      <c r="A59" s="60">
        <v>43682</v>
      </c>
      <c r="B59" s="61" t="s">
        <v>1157</v>
      </c>
      <c r="C59" s="61" t="s">
        <v>887</v>
      </c>
      <c r="D59" s="61" t="s">
        <v>181</v>
      </c>
      <c r="E59" s="61">
        <v>8</v>
      </c>
      <c r="F59" s="61" t="s">
        <v>182</v>
      </c>
      <c r="G59" s="61">
        <v>0</v>
      </c>
      <c r="H59" s="61" t="s">
        <v>183</v>
      </c>
      <c r="I59" s="61" t="s">
        <v>1152</v>
      </c>
      <c r="J59" s="61" t="s">
        <v>1153</v>
      </c>
      <c r="K59" s="61" t="s">
        <v>1153</v>
      </c>
      <c r="L59" s="61" t="s">
        <v>1158</v>
      </c>
      <c r="M59" s="61">
        <f t="shared" si="1"/>
        <v>9</v>
      </c>
      <c r="N59" t="str">
        <f>VLOOKUP(M59,'zamestnanci číselník'!$A:$I,9,0)</f>
        <v>Ostatné</v>
      </c>
    </row>
    <row r="60" spans="1:14" x14ac:dyDescent="0.2">
      <c r="A60" s="60">
        <v>43683</v>
      </c>
      <c r="B60" s="61" t="s">
        <v>1157</v>
      </c>
      <c r="C60" s="61" t="s">
        <v>887</v>
      </c>
      <c r="D60" s="61" t="s">
        <v>181</v>
      </c>
      <c r="E60" s="61">
        <v>8</v>
      </c>
      <c r="F60" s="61" t="s">
        <v>182</v>
      </c>
      <c r="G60" s="61">
        <v>0</v>
      </c>
      <c r="H60" s="61" t="s">
        <v>183</v>
      </c>
      <c r="I60" s="61" t="s">
        <v>1152</v>
      </c>
      <c r="J60" s="61" t="s">
        <v>1153</v>
      </c>
      <c r="K60" s="61" t="s">
        <v>1153</v>
      </c>
      <c r="L60" s="61" t="s">
        <v>1158</v>
      </c>
      <c r="M60" s="61">
        <f t="shared" si="1"/>
        <v>9</v>
      </c>
      <c r="N60" t="str">
        <f>VLOOKUP(M60,'zamestnanci číselník'!$A:$I,9,0)</f>
        <v>Ostatné</v>
      </c>
    </row>
    <row r="61" spans="1:14" x14ac:dyDescent="0.2">
      <c r="A61" s="60">
        <v>43684</v>
      </c>
      <c r="B61" s="61" t="s">
        <v>1157</v>
      </c>
      <c r="C61" s="61" t="s">
        <v>887</v>
      </c>
      <c r="D61" s="61" t="s">
        <v>181</v>
      </c>
      <c r="E61" s="61">
        <v>8</v>
      </c>
      <c r="F61" s="61" t="s">
        <v>182</v>
      </c>
      <c r="G61" s="61">
        <v>0</v>
      </c>
      <c r="H61" s="61" t="s">
        <v>183</v>
      </c>
      <c r="I61" s="61" t="s">
        <v>1152</v>
      </c>
      <c r="J61" s="61" t="s">
        <v>1153</v>
      </c>
      <c r="K61" s="61" t="s">
        <v>1153</v>
      </c>
      <c r="L61" s="61" t="s">
        <v>1158</v>
      </c>
      <c r="M61" s="61">
        <f t="shared" si="1"/>
        <v>9</v>
      </c>
      <c r="N61" t="str">
        <f>VLOOKUP(M61,'zamestnanci číselník'!$A:$I,9,0)</f>
        <v>Ostatné</v>
      </c>
    </row>
    <row r="62" spans="1:14" x14ac:dyDescent="0.2">
      <c r="A62" s="60">
        <v>43685</v>
      </c>
      <c r="B62" s="61" t="s">
        <v>1157</v>
      </c>
      <c r="C62" s="61" t="s">
        <v>887</v>
      </c>
      <c r="D62" s="61" t="s">
        <v>181</v>
      </c>
      <c r="E62" s="61">
        <v>8</v>
      </c>
      <c r="F62" s="61" t="s">
        <v>182</v>
      </c>
      <c r="G62" s="61">
        <v>0</v>
      </c>
      <c r="H62" s="61" t="s">
        <v>183</v>
      </c>
      <c r="I62" s="61" t="s">
        <v>1152</v>
      </c>
      <c r="J62" s="61" t="s">
        <v>1153</v>
      </c>
      <c r="K62" s="61" t="s">
        <v>1153</v>
      </c>
      <c r="L62" s="61" t="s">
        <v>1158</v>
      </c>
      <c r="M62" s="61">
        <f t="shared" si="1"/>
        <v>9</v>
      </c>
      <c r="N62" t="str">
        <f>VLOOKUP(M62,'zamestnanci číselník'!$A:$I,9,0)</f>
        <v>Ostatné</v>
      </c>
    </row>
    <row r="63" spans="1:14" x14ac:dyDescent="0.2">
      <c r="A63" s="60">
        <v>43686</v>
      </c>
      <c r="B63" s="61" t="s">
        <v>1157</v>
      </c>
      <c r="C63" s="61" t="s">
        <v>887</v>
      </c>
      <c r="D63" s="61" t="s">
        <v>181</v>
      </c>
      <c r="E63" s="61">
        <v>8</v>
      </c>
      <c r="F63" s="61" t="s">
        <v>182</v>
      </c>
      <c r="G63" s="61">
        <v>0</v>
      </c>
      <c r="H63" s="61" t="s">
        <v>183</v>
      </c>
      <c r="I63" s="61" t="s">
        <v>1152</v>
      </c>
      <c r="J63" s="61" t="s">
        <v>1153</v>
      </c>
      <c r="K63" s="61" t="s">
        <v>1153</v>
      </c>
      <c r="L63" s="61" t="s">
        <v>1158</v>
      </c>
      <c r="M63" s="61">
        <f t="shared" si="1"/>
        <v>9</v>
      </c>
      <c r="N63" t="str">
        <f>VLOOKUP(M63,'zamestnanci číselník'!$A:$I,9,0)</f>
        <v>Ostatné</v>
      </c>
    </row>
    <row r="64" spans="1:14" x14ac:dyDescent="0.2">
      <c r="A64" s="60">
        <v>43689</v>
      </c>
      <c r="B64" s="61" t="s">
        <v>1157</v>
      </c>
      <c r="C64" s="61" t="s">
        <v>885</v>
      </c>
      <c r="D64" s="61" t="s">
        <v>181</v>
      </c>
      <c r="E64" s="61">
        <v>8</v>
      </c>
      <c r="F64" s="61" t="s">
        <v>182</v>
      </c>
      <c r="G64" s="61">
        <v>0</v>
      </c>
      <c r="H64" s="61" t="s">
        <v>1159</v>
      </c>
      <c r="I64" s="61" t="s">
        <v>1152</v>
      </c>
      <c r="J64" s="61" t="s">
        <v>1153</v>
      </c>
      <c r="K64" s="61" t="s">
        <v>1153</v>
      </c>
      <c r="L64" s="61" t="s">
        <v>1158</v>
      </c>
      <c r="M64" s="61">
        <f t="shared" si="1"/>
        <v>9</v>
      </c>
      <c r="N64" t="str">
        <f>VLOOKUP(M64,'zamestnanci číselník'!$A:$I,9,0)</f>
        <v>Ostatné</v>
      </c>
    </row>
    <row r="65" spans="1:14" x14ac:dyDescent="0.2">
      <c r="A65" s="60">
        <v>43690</v>
      </c>
      <c r="B65" s="61" t="s">
        <v>1157</v>
      </c>
      <c r="C65" s="61" t="s">
        <v>885</v>
      </c>
      <c r="D65" s="61" t="s">
        <v>181</v>
      </c>
      <c r="E65" s="61">
        <v>8</v>
      </c>
      <c r="F65" s="61" t="s">
        <v>182</v>
      </c>
      <c r="G65" s="61">
        <v>0</v>
      </c>
      <c r="H65" s="61" t="s">
        <v>1159</v>
      </c>
      <c r="I65" s="61" t="s">
        <v>1152</v>
      </c>
      <c r="J65" s="61" t="s">
        <v>1153</v>
      </c>
      <c r="K65" s="61" t="s">
        <v>1153</v>
      </c>
      <c r="L65" s="61" t="s">
        <v>1158</v>
      </c>
      <c r="M65" s="61">
        <f t="shared" si="1"/>
        <v>9</v>
      </c>
      <c r="N65" t="str">
        <f>VLOOKUP(M65,'zamestnanci číselník'!$A:$I,9,0)</f>
        <v>Ostatné</v>
      </c>
    </row>
    <row r="66" spans="1:14" x14ac:dyDescent="0.2">
      <c r="A66" s="60">
        <v>43691</v>
      </c>
      <c r="B66" s="61" t="s">
        <v>1157</v>
      </c>
      <c r="C66" s="61" t="s">
        <v>885</v>
      </c>
      <c r="D66" s="61" t="s">
        <v>181</v>
      </c>
      <c r="E66" s="61">
        <v>8</v>
      </c>
      <c r="F66" s="61" t="s">
        <v>182</v>
      </c>
      <c r="G66" s="61">
        <v>0</v>
      </c>
      <c r="H66" s="61" t="s">
        <v>1159</v>
      </c>
      <c r="I66" s="61" t="s">
        <v>1152</v>
      </c>
      <c r="J66" s="61" t="s">
        <v>1153</v>
      </c>
      <c r="K66" s="61" t="s">
        <v>1153</v>
      </c>
      <c r="L66" s="61" t="s">
        <v>1158</v>
      </c>
      <c r="M66" s="61">
        <f t="shared" si="1"/>
        <v>9</v>
      </c>
      <c r="N66" t="str">
        <f>VLOOKUP(M66,'zamestnanci číselník'!$A:$I,9,0)</f>
        <v>Ostatné</v>
      </c>
    </row>
    <row r="67" spans="1:14" x14ac:dyDescent="0.2">
      <c r="A67" s="60">
        <v>43692</v>
      </c>
      <c r="B67" s="61" t="s">
        <v>1157</v>
      </c>
      <c r="C67" s="61" t="s">
        <v>885</v>
      </c>
      <c r="D67" s="61" t="s">
        <v>181</v>
      </c>
      <c r="E67" s="61">
        <v>8</v>
      </c>
      <c r="F67" s="61" t="s">
        <v>182</v>
      </c>
      <c r="G67" s="61">
        <v>0</v>
      </c>
      <c r="H67" s="61" t="s">
        <v>1159</v>
      </c>
      <c r="I67" s="61" t="s">
        <v>1152</v>
      </c>
      <c r="J67" s="61" t="s">
        <v>1153</v>
      </c>
      <c r="K67" s="61" t="s">
        <v>1153</v>
      </c>
      <c r="L67" s="61" t="s">
        <v>1158</v>
      </c>
      <c r="M67" s="61">
        <f t="shared" ref="M67:M130" si="2">B67*1</f>
        <v>9</v>
      </c>
      <c r="N67" t="str">
        <f>VLOOKUP(M67,'zamestnanci číselník'!$A:$I,9,0)</f>
        <v>Ostatné</v>
      </c>
    </row>
    <row r="68" spans="1:14" x14ac:dyDescent="0.2">
      <c r="A68" s="60">
        <v>43693</v>
      </c>
      <c r="B68" s="61" t="s">
        <v>1157</v>
      </c>
      <c r="C68" s="61" t="s">
        <v>885</v>
      </c>
      <c r="D68" s="61" t="s">
        <v>181</v>
      </c>
      <c r="E68" s="61">
        <v>8</v>
      </c>
      <c r="F68" s="61" t="s">
        <v>182</v>
      </c>
      <c r="G68" s="61">
        <v>0</v>
      </c>
      <c r="H68" s="61" t="s">
        <v>1159</v>
      </c>
      <c r="I68" s="61" t="s">
        <v>1152</v>
      </c>
      <c r="J68" s="61" t="s">
        <v>1153</v>
      </c>
      <c r="K68" s="61" t="s">
        <v>1153</v>
      </c>
      <c r="L68" s="61" t="s">
        <v>1158</v>
      </c>
      <c r="M68" s="61">
        <f t="shared" si="2"/>
        <v>9</v>
      </c>
      <c r="N68" t="str">
        <f>VLOOKUP(M68,'zamestnanci číselník'!$A:$I,9,0)</f>
        <v>Ostatné</v>
      </c>
    </row>
    <row r="69" spans="1:14" x14ac:dyDescent="0.2">
      <c r="A69" s="60">
        <v>43696</v>
      </c>
      <c r="B69" s="61" t="s">
        <v>1157</v>
      </c>
      <c r="C69" s="61" t="s">
        <v>885</v>
      </c>
      <c r="D69" s="61" t="s">
        <v>181</v>
      </c>
      <c r="E69" s="61">
        <v>8</v>
      </c>
      <c r="F69" s="61" t="s">
        <v>182</v>
      </c>
      <c r="G69" s="61">
        <v>0</v>
      </c>
      <c r="H69" s="61" t="s">
        <v>1159</v>
      </c>
      <c r="I69" s="61" t="s">
        <v>1152</v>
      </c>
      <c r="J69" s="61" t="s">
        <v>1153</v>
      </c>
      <c r="K69" s="61" t="s">
        <v>1153</v>
      </c>
      <c r="L69" s="61" t="s">
        <v>1158</v>
      </c>
      <c r="M69" s="61">
        <f t="shared" si="2"/>
        <v>9</v>
      </c>
      <c r="N69" t="str">
        <f>VLOOKUP(M69,'zamestnanci číselník'!$A:$I,9,0)</f>
        <v>Ostatné</v>
      </c>
    </row>
    <row r="70" spans="1:14" x14ac:dyDescent="0.2">
      <c r="A70" s="60">
        <v>43697</v>
      </c>
      <c r="B70" s="61" t="s">
        <v>1157</v>
      </c>
      <c r="C70" s="61" t="s">
        <v>885</v>
      </c>
      <c r="D70" s="61" t="s">
        <v>181</v>
      </c>
      <c r="E70" s="61">
        <v>8</v>
      </c>
      <c r="F70" s="61" t="s">
        <v>182</v>
      </c>
      <c r="G70" s="61">
        <v>0</v>
      </c>
      <c r="H70" s="61" t="s">
        <v>1159</v>
      </c>
      <c r="I70" s="61" t="s">
        <v>1152</v>
      </c>
      <c r="J70" s="61" t="s">
        <v>1153</v>
      </c>
      <c r="K70" s="61" t="s">
        <v>1153</v>
      </c>
      <c r="L70" s="61" t="s">
        <v>1158</v>
      </c>
      <c r="M70" s="61">
        <f t="shared" si="2"/>
        <v>9</v>
      </c>
      <c r="N70" t="str">
        <f>VLOOKUP(M70,'zamestnanci číselník'!$A:$I,9,0)</f>
        <v>Ostatné</v>
      </c>
    </row>
    <row r="71" spans="1:14" x14ac:dyDescent="0.2">
      <c r="A71" s="60">
        <v>43706</v>
      </c>
      <c r="B71" s="61" t="s">
        <v>1157</v>
      </c>
      <c r="C71" s="61" t="s">
        <v>886</v>
      </c>
      <c r="D71" s="61" t="s">
        <v>181</v>
      </c>
      <c r="E71" s="61">
        <v>8</v>
      </c>
      <c r="F71" s="61" t="s">
        <v>182</v>
      </c>
      <c r="G71" s="61">
        <v>0</v>
      </c>
      <c r="H71" s="61" t="s">
        <v>183</v>
      </c>
      <c r="I71" s="61" t="s">
        <v>1152</v>
      </c>
      <c r="J71" s="61" t="s">
        <v>1153</v>
      </c>
      <c r="K71" s="61" t="s">
        <v>1153</v>
      </c>
      <c r="L71" s="61" t="s">
        <v>1158</v>
      </c>
      <c r="M71" s="61">
        <f t="shared" si="2"/>
        <v>9</v>
      </c>
      <c r="N71" t="str">
        <f>VLOOKUP(M71,'zamestnanci číselník'!$A:$I,9,0)</f>
        <v>Ostatné</v>
      </c>
    </row>
    <row r="72" spans="1:14" x14ac:dyDescent="0.2">
      <c r="A72" s="60">
        <v>43689</v>
      </c>
      <c r="B72" s="61" t="s">
        <v>1160</v>
      </c>
      <c r="C72" s="61" t="s">
        <v>910</v>
      </c>
      <c r="D72" s="61" t="s">
        <v>181</v>
      </c>
      <c r="E72" s="61">
        <v>1</v>
      </c>
      <c r="F72" s="61" t="s">
        <v>182</v>
      </c>
      <c r="G72" s="61">
        <v>0</v>
      </c>
      <c r="H72" s="61" t="s">
        <v>183</v>
      </c>
      <c r="I72" s="61" t="s">
        <v>1152</v>
      </c>
      <c r="J72" s="61" t="s">
        <v>1153</v>
      </c>
      <c r="K72" s="61" t="s">
        <v>1153</v>
      </c>
      <c r="L72" s="61" t="s">
        <v>1161</v>
      </c>
      <c r="M72" s="61">
        <f t="shared" si="2"/>
        <v>10</v>
      </c>
      <c r="N72" t="str">
        <f>VLOOKUP(M72,'zamestnanci číselník'!$A:$I,9,0)</f>
        <v>Ostatné</v>
      </c>
    </row>
    <row r="73" spans="1:14" x14ac:dyDescent="0.2">
      <c r="A73" s="60">
        <v>43690</v>
      </c>
      <c r="B73" s="61" t="s">
        <v>1160</v>
      </c>
      <c r="C73" s="61" t="s">
        <v>910</v>
      </c>
      <c r="D73" s="61" t="s">
        <v>181</v>
      </c>
      <c r="E73" s="61">
        <v>0.25</v>
      </c>
      <c r="F73" s="61" t="s">
        <v>182</v>
      </c>
      <c r="G73" s="61">
        <v>0</v>
      </c>
      <c r="H73" s="61" t="s">
        <v>183</v>
      </c>
      <c r="I73" s="61" t="s">
        <v>1152</v>
      </c>
      <c r="J73" s="61" t="s">
        <v>1153</v>
      </c>
      <c r="K73" s="61" t="s">
        <v>1153</v>
      </c>
      <c r="L73" s="61" t="s">
        <v>1161</v>
      </c>
      <c r="M73" s="61">
        <f t="shared" si="2"/>
        <v>10</v>
      </c>
      <c r="N73" t="str">
        <f>VLOOKUP(M73,'zamestnanci číselník'!$A:$I,9,0)</f>
        <v>Ostatné</v>
      </c>
    </row>
    <row r="74" spans="1:14" x14ac:dyDescent="0.2">
      <c r="A74" s="60">
        <v>43693</v>
      </c>
      <c r="B74" s="61" t="s">
        <v>1160</v>
      </c>
      <c r="C74" s="61" t="s">
        <v>893</v>
      </c>
      <c r="D74" s="61" t="s">
        <v>181</v>
      </c>
      <c r="E74" s="61">
        <v>5.5</v>
      </c>
      <c r="F74" s="61" t="s">
        <v>182</v>
      </c>
      <c r="G74" s="61">
        <v>0</v>
      </c>
      <c r="H74" s="61" t="s">
        <v>183</v>
      </c>
      <c r="I74" s="61" t="s">
        <v>1152</v>
      </c>
      <c r="J74" s="61" t="s">
        <v>1153</v>
      </c>
      <c r="K74" s="61" t="s">
        <v>1153</v>
      </c>
      <c r="L74" s="61" t="s">
        <v>1161</v>
      </c>
      <c r="M74" s="61">
        <f t="shared" si="2"/>
        <v>10</v>
      </c>
      <c r="N74" t="str">
        <f>VLOOKUP(M74,'zamestnanci číselník'!$A:$I,9,0)</f>
        <v>Ostatné</v>
      </c>
    </row>
    <row r="75" spans="1:14" x14ac:dyDescent="0.2">
      <c r="A75" s="60">
        <v>43698</v>
      </c>
      <c r="B75" s="61" t="s">
        <v>1160</v>
      </c>
      <c r="C75" s="61" t="s">
        <v>893</v>
      </c>
      <c r="D75" s="61" t="s">
        <v>181</v>
      </c>
      <c r="E75" s="61">
        <v>5.5</v>
      </c>
      <c r="F75" s="61" t="s">
        <v>182</v>
      </c>
      <c r="G75" s="61">
        <v>0</v>
      </c>
      <c r="H75" s="61" t="s">
        <v>183</v>
      </c>
      <c r="I75" s="61" t="s">
        <v>1152</v>
      </c>
      <c r="J75" s="61" t="s">
        <v>1153</v>
      </c>
      <c r="K75" s="61" t="s">
        <v>1153</v>
      </c>
      <c r="L75" s="61" t="s">
        <v>1161</v>
      </c>
      <c r="M75" s="61">
        <f t="shared" si="2"/>
        <v>10</v>
      </c>
      <c r="N75" t="str">
        <f>VLOOKUP(M75,'zamestnanci číselník'!$A:$I,9,0)</f>
        <v>Ostatné</v>
      </c>
    </row>
    <row r="76" spans="1:14" x14ac:dyDescent="0.2">
      <c r="A76" s="60">
        <v>43704</v>
      </c>
      <c r="B76" s="61" t="s">
        <v>1160</v>
      </c>
      <c r="C76" s="61" t="s">
        <v>885</v>
      </c>
      <c r="D76" s="61" t="s">
        <v>181</v>
      </c>
      <c r="E76" s="61">
        <v>8</v>
      </c>
      <c r="F76" s="61" t="s">
        <v>890</v>
      </c>
      <c r="G76" s="61">
        <v>0.5</v>
      </c>
      <c r="H76" s="61" t="s">
        <v>42</v>
      </c>
      <c r="I76" s="61" t="s">
        <v>1152</v>
      </c>
      <c r="J76" s="61" t="s">
        <v>1153</v>
      </c>
      <c r="K76" s="61" t="s">
        <v>1153</v>
      </c>
      <c r="L76" s="61" t="s">
        <v>1161</v>
      </c>
      <c r="M76" s="61">
        <f t="shared" si="2"/>
        <v>10</v>
      </c>
      <c r="N76" t="str">
        <f>VLOOKUP(M76,'zamestnanci číselník'!$A:$I,9,0)</f>
        <v>Ostatné</v>
      </c>
    </row>
    <row r="77" spans="1:14" x14ac:dyDescent="0.2">
      <c r="A77" s="60">
        <v>43705</v>
      </c>
      <c r="B77" s="61" t="s">
        <v>1160</v>
      </c>
      <c r="C77" s="61" t="s">
        <v>885</v>
      </c>
      <c r="D77" s="61" t="s">
        <v>181</v>
      </c>
      <c r="E77" s="61">
        <v>8</v>
      </c>
      <c r="F77" s="61" t="s">
        <v>890</v>
      </c>
      <c r="G77" s="61">
        <v>0.25</v>
      </c>
      <c r="H77" s="61" t="s">
        <v>42</v>
      </c>
      <c r="I77" s="61" t="s">
        <v>1152</v>
      </c>
      <c r="J77" s="61" t="s">
        <v>1153</v>
      </c>
      <c r="K77" s="61" t="s">
        <v>1153</v>
      </c>
      <c r="L77" s="61" t="s">
        <v>1161</v>
      </c>
      <c r="M77" s="61">
        <f t="shared" si="2"/>
        <v>10</v>
      </c>
      <c r="N77" t="str">
        <f>VLOOKUP(M77,'zamestnanci číselník'!$A:$I,9,0)</f>
        <v>Ostatné</v>
      </c>
    </row>
    <row r="78" spans="1:14" x14ac:dyDescent="0.2">
      <c r="A78" s="60">
        <v>43707</v>
      </c>
      <c r="B78" s="61" t="s">
        <v>1160</v>
      </c>
      <c r="C78" s="61" t="s">
        <v>887</v>
      </c>
      <c r="D78" s="61" t="s">
        <v>181</v>
      </c>
      <c r="E78" s="61">
        <v>8</v>
      </c>
      <c r="F78" s="61" t="s">
        <v>182</v>
      </c>
      <c r="G78" s="61">
        <v>0</v>
      </c>
      <c r="H78" s="61" t="s">
        <v>183</v>
      </c>
      <c r="I78" s="61" t="s">
        <v>1152</v>
      </c>
      <c r="J78" s="61" t="s">
        <v>1153</v>
      </c>
      <c r="K78" s="61" t="s">
        <v>1153</v>
      </c>
      <c r="L78" s="61" t="s">
        <v>1161</v>
      </c>
      <c r="M78" s="61">
        <f t="shared" si="2"/>
        <v>10</v>
      </c>
      <c r="N78" t="str">
        <f>VLOOKUP(M78,'zamestnanci číselník'!$A:$I,9,0)</f>
        <v>Ostatné</v>
      </c>
    </row>
    <row r="79" spans="1:14" x14ac:dyDescent="0.2">
      <c r="A79" s="60">
        <v>43700</v>
      </c>
      <c r="B79" s="61" t="s">
        <v>1160</v>
      </c>
      <c r="C79" s="61" t="s">
        <v>885</v>
      </c>
      <c r="D79" s="61" t="s">
        <v>181</v>
      </c>
      <c r="E79" s="61">
        <v>8</v>
      </c>
      <c r="F79" s="61" t="s">
        <v>182</v>
      </c>
      <c r="G79" s="61">
        <v>0</v>
      </c>
      <c r="H79" s="61" t="s">
        <v>1148</v>
      </c>
      <c r="I79" s="61" t="s">
        <v>1152</v>
      </c>
      <c r="J79" s="61" t="s">
        <v>1153</v>
      </c>
      <c r="K79" s="61" t="s">
        <v>1153</v>
      </c>
      <c r="L79" s="61" t="s">
        <v>1161</v>
      </c>
      <c r="M79" s="61">
        <f t="shared" si="2"/>
        <v>10</v>
      </c>
      <c r="N79" t="str">
        <f>VLOOKUP(M79,'zamestnanci číselník'!$A:$I,9,0)</f>
        <v>Ostatné</v>
      </c>
    </row>
    <row r="80" spans="1:14" x14ac:dyDescent="0.2">
      <c r="A80" s="60">
        <v>43703</v>
      </c>
      <c r="B80" s="61" t="s">
        <v>1160</v>
      </c>
      <c r="C80" s="61" t="s">
        <v>885</v>
      </c>
      <c r="D80" s="61" t="s">
        <v>181</v>
      </c>
      <c r="E80" s="61">
        <v>8</v>
      </c>
      <c r="F80" s="61" t="s">
        <v>182</v>
      </c>
      <c r="G80" s="61">
        <v>0</v>
      </c>
      <c r="H80" s="61" t="s">
        <v>1148</v>
      </c>
      <c r="I80" s="61" t="s">
        <v>1152</v>
      </c>
      <c r="J80" s="61" t="s">
        <v>1153</v>
      </c>
      <c r="K80" s="61" t="s">
        <v>1153</v>
      </c>
      <c r="L80" s="61" t="s">
        <v>1161</v>
      </c>
      <c r="M80" s="61">
        <f t="shared" si="2"/>
        <v>10</v>
      </c>
      <c r="N80" t="str">
        <f>VLOOKUP(M80,'zamestnanci číselník'!$A:$I,9,0)</f>
        <v>Ostatné</v>
      </c>
    </row>
    <row r="81" spans="1:14" x14ac:dyDescent="0.2">
      <c r="A81" s="60">
        <v>43706</v>
      </c>
      <c r="B81" s="61" t="s">
        <v>1160</v>
      </c>
      <c r="C81" s="61" t="s">
        <v>886</v>
      </c>
      <c r="D81" s="61" t="s">
        <v>181</v>
      </c>
      <c r="E81" s="61">
        <v>8</v>
      </c>
      <c r="F81" s="61" t="s">
        <v>182</v>
      </c>
      <c r="G81" s="61">
        <v>0</v>
      </c>
      <c r="H81" s="61" t="s">
        <v>183</v>
      </c>
      <c r="I81" s="61" t="s">
        <v>1152</v>
      </c>
      <c r="J81" s="61" t="s">
        <v>1153</v>
      </c>
      <c r="K81" s="61" t="s">
        <v>1153</v>
      </c>
      <c r="L81" s="61" t="s">
        <v>1161</v>
      </c>
      <c r="M81" s="61">
        <f t="shared" si="2"/>
        <v>10</v>
      </c>
      <c r="N81" t="str">
        <f>VLOOKUP(M81,'zamestnanci číselník'!$A:$I,9,0)</f>
        <v>Ostatné</v>
      </c>
    </row>
    <row r="82" spans="1:14" x14ac:dyDescent="0.2">
      <c r="A82" s="60">
        <v>43678</v>
      </c>
      <c r="B82" s="61" t="s">
        <v>1160</v>
      </c>
      <c r="C82" s="61" t="s">
        <v>887</v>
      </c>
      <c r="D82" s="61" t="s">
        <v>181</v>
      </c>
      <c r="E82" s="61">
        <v>8</v>
      </c>
      <c r="F82" s="61" t="s">
        <v>182</v>
      </c>
      <c r="G82" s="61">
        <v>0</v>
      </c>
      <c r="H82" s="61" t="s">
        <v>183</v>
      </c>
      <c r="I82" s="61" t="s">
        <v>1152</v>
      </c>
      <c r="J82" s="61" t="s">
        <v>1153</v>
      </c>
      <c r="K82" s="61" t="s">
        <v>1153</v>
      </c>
      <c r="L82" s="61" t="s">
        <v>1161</v>
      </c>
      <c r="M82" s="61">
        <f t="shared" si="2"/>
        <v>10</v>
      </c>
      <c r="N82" t="str">
        <f>VLOOKUP(M82,'zamestnanci číselník'!$A:$I,9,0)</f>
        <v>Ostatné</v>
      </c>
    </row>
    <row r="83" spans="1:14" x14ac:dyDescent="0.2">
      <c r="A83" s="60">
        <v>43679</v>
      </c>
      <c r="B83" s="61" t="s">
        <v>1160</v>
      </c>
      <c r="C83" s="61" t="s">
        <v>887</v>
      </c>
      <c r="D83" s="61" t="s">
        <v>181</v>
      </c>
      <c r="E83" s="61">
        <v>8</v>
      </c>
      <c r="F83" s="61" t="s">
        <v>182</v>
      </c>
      <c r="G83" s="61">
        <v>0</v>
      </c>
      <c r="H83" s="61" t="s">
        <v>183</v>
      </c>
      <c r="I83" s="61" t="s">
        <v>1152</v>
      </c>
      <c r="J83" s="61" t="s">
        <v>1153</v>
      </c>
      <c r="K83" s="61" t="s">
        <v>1153</v>
      </c>
      <c r="L83" s="61" t="s">
        <v>1161</v>
      </c>
      <c r="M83" s="61">
        <f t="shared" si="2"/>
        <v>10</v>
      </c>
      <c r="N83" t="str">
        <f>VLOOKUP(M83,'zamestnanci číselník'!$A:$I,9,0)</f>
        <v>Ostatné</v>
      </c>
    </row>
    <row r="84" spans="1:14" x14ac:dyDescent="0.2">
      <c r="A84" s="60">
        <v>43682</v>
      </c>
      <c r="B84" s="61" t="s">
        <v>1160</v>
      </c>
      <c r="C84" s="61" t="s">
        <v>885</v>
      </c>
      <c r="D84" s="61" t="s">
        <v>181</v>
      </c>
      <c r="E84" s="61">
        <v>8</v>
      </c>
      <c r="F84" s="61" t="s">
        <v>890</v>
      </c>
      <c r="G84" s="61">
        <v>0.5</v>
      </c>
      <c r="H84" s="61" t="s">
        <v>42</v>
      </c>
      <c r="I84" s="61" t="s">
        <v>1152</v>
      </c>
      <c r="J84" s="61" t="s">
        <v>1153</v>
      </c>
      <c r="K84" s="61" t="s">
        <v>1153</v>
      </c>
      <c r="L84" s="61" t="s">
        <v>1161</v>
      </c>
      <c r="M84" s="61">
        <f t="shared" si="2"/>
        <v>10</v>
      </c>
      <c r="N84" t="str">
        <f>VLOOKUP(M84,'zamestnanci číselník'!$A:$I,9,0)</f>
        <v>Ostatné</v>
      </c>
    </row>
    <row r="85" spans="1:14" x14ac:dyDescent="0.2">
      <c r="A85" s="60">
        <v>43683</v>
      </c>
      <c r="B85" s="61" t="s">
        <v>1160</v>
      </c>
      <c r="C85" s="61" t="s">
        <v>885</v>
      </c>
      <c r="D85" s="61" t="s">
        <v>181</v>
      </c>
      <c r="E85" s="61">
        <v>8</v>
      </c>
      <c r="F85" s="61" t="s">
        <v>890</v>
      </c>
      <c r="G85" s="61">
        <v>0.5</v>
      </c>
      <c r="H85" s="61" t="s">
        <v>42</v>
      </c>
      <c r="I85" s="61" t="s">
        <v>1152</v>
      </c>
      <c r="J85" s="61" t="s">
        <v>1153</v>
      </c>
      <c r="K85" s="61" t="s">
        <v>1153</v>
      </c>
      <c r="L85" s="61" t="s">
        <v>1161</v>
      </c>
      <c r="M85" s="61">
        <f t="shared" si="2"/>
        <v>10</v>
      </c>
      <c r="N85" t="str">
        <f>VLOOKUP(M85,'zamestnanci číselník'!$A:$I,9,0)</f>
        <v>Ostatné</v>
      </c>
    </row>
    <row r="86" spans="1:14" x14ac:dyDescent="0.2">
      <c r="A86" s="60">
        <v>43684</v>
      </c>
      <c r="B86" s="61" t="s">
        <v>1160</v>
      </c>
      <c r="C86" s="61" t="s">
        <v>885</v>
      </c>
      <c r="D86" s="61" t="s">
        <v>181</v>
      </c>
      <c r="E86" s="61">
        <v>8</v>
      </c>
      <c r="F86" s="61" t="s">
        <v>182</v>
      </c>
      <c r="G86" s="61">
        <v>0</v>
      </c>
      <c r="H86" s="61" t="s">
        <v>1148</v>
      </c>
      <c r="I86" s="61" t="s">
        <v>1152</v>
      </c>
      <c r="J86" s="61" t="s">
        <v>1153</v>
      </c>
      <c r="K86" s="61" t="s">
        <v>1153</v>
      </c>
      <c r="L86" s="61" t="s">
        <v>1161</v>
      </c>
      <c r="M86" s="61">
        <f t="shared" si="2"/>
        <v>10</v>
      </c>
      <c r="N86" t="str">
        <f>VLOOKUP(M86,'zamestnanci číselník'!$A:$I,9,0)</f>
        <v>Ostatné</v>
      </c>
    </row>
    <row r="87" spans="1:14" x14ac:dyDescent="0.2">
      <c r="A87" s="60">
        <v>43685</v>
      </c>
      <c r="B87" s="61" t="s">
        <v>1160</v>
      </c>
      <c r="C87" s="61" t="s">
        <v>885</v>
      </c>
      <c r="D87" s="61" t="s">
        <v>181</v>
      </c>
      <c r="E87" s="61">
        <v>8</v>
      </c>
      <c r="F87" s="61" t="s">
        <v>182</v>
      </c>
      <c r="G87" s="61">
        <v>0</v>
      </c>
      <c r="H87" s="61" t="s">
        <v>1148</v>
      </c>
      <c r="I87" s="61" t="s">
        <v>1152</v>
      </c>
      <c r="J87" s="61" t="s">
        <v>1153</v>
      </c>
      <c r="K87" s="61" t="s">
        <v>1153</v>
      </c>
      <c r="L87" s="61" t="s">
        <v>1161</v>
      </c>
      <c r="M87" s="61">
        <f t="shared" si="2"/>
        <v>10</v>
      </c>
      <c r="N87" t="str">
        <f>VLOOKUP(M87,'zamestnanci číselník'!$A:$I,9,0)</f>
        <v>Ostatné</v>
      </c>
    </row>
    <row r="88" spans="1:14" x14ac:dyDescent="0.2">
      <c r="A88" s="60">
        <v>43686</v>
      </c>
      <c r="B88" s="61" t="s">
        <v>1160</v>
      </c>
      <c r="C88" s="61" t="s">
        <v>885</v>
      </c>
      <c r="D88" s="61" t="s">
        <v>181</v>
      </c>
      <c r="E88" s="61">
        <v>8</v>
      </c>
      <c r="F88" s="61" t="s">
        <v>182</v>
      </c>
      <c r="G88" s="61">
        <v>0</v>
      </c>
      <c r="H88" s="61" t="s">
        <v>1148</v>
      </c>
      <c r="I88" s="61" t="s">
        <v>1152</v>
      </c>
      <c r="J88" s="61" t="s">
        <v>1153</v>
      </c>
      <c r="K88" s="61" t="s">
        <v>1153</v>
      </c>
      <c r="L88" s="61" t="s">
        <v>1161</v>
      </c>
      <c r="M88" s="61">
        <f t="shared" si="2"/>
        <v>10</v>
      </c>
      <c r="N88" t="str">
        <f>VLOOKUP(M88,'zamestnanci číselník'!$A:$I,9,0)</f>
        <v>Ostatné</v>
      </c>
    </row>
    <row r="89" spans="1:14" x14ac:dyDescent="0.2">
      <c r="A89" s="60">
        <v>43689</v>
      </c>
      <c r="B89" s="61" t="s">
        <v>1160</v>
      </c>
      <c r="C89" s="61" t="s">
        <v>885</v>
      </c>
      <c r="D89" s="61" t="s">
        <v>181</v>
      </c>
      <c r="E89" s="61">
        <v>7</v>
      </c>
      <c r="F89" s="61" t="s">
        <v>182</v>
      </c>
      <c r="G89" s="61">
        <v>0</v>
      </c>
      <c r="H89" s="61" t="s">
        <v>42</v>
      </c>
      <c r="I89" s="61" t="s">
        <v>1152</v>
      </c>
      <c r="J89" s="61" t="s">
        <v>1153</v>
      </c>
      <c r="K89" s="61" t="s">
        <v>1153</v>
      </c>
      <c r="L89" s="61" t="s">
        <v>1161</v>
      </c>
      <c r="M89" s="61">
        <f t="shared" si="2"/>
        <v>10</v>
      </c>
      <c r="N89" t="str">
        <f>VLOOKUP(M89,'zamestnanci číselník'!$A:$I,9,0)</f>
        <v>Ostatné</v>
      </c>
    </row>
    <row r="90" spans="1:14" x14ac:dyDescent="0.2">
      <c r="A90" s="60">
        <v>43690</v>
      </c>
      <c r="B90" s="61" t="s">
        <v>1160</v>
      </c>
      <c r="C90" s="61" t="s">
        <v>885</v>
      </c>
      <c r="D90" s="61" t="s">
        <v>181</v>
      </c>
      <c r="E90" s="61">
        <v>7.75</v>
      </c>
      <c r="F90" s="61" t="s">
        <v>182</v>
      </c>
      <c r="G90" s="61">
        <v>0</v>
      </c>
      <c r="H90" s="61" t="s">
        <v>42</v>
      </c>
      <c r="I90" s="61" t="s">
        <v>1152</v>
      </c>
      <c r="J90" s="61" t="s">
        <v>1153</v>
      </c>
      <c r="K90" s="61" t="s">
        <v>1153</v>
      </c>
      <c r="L90" s="61" t="s">
        <v>1161</v>
      </c>
      <c r="M90" s="61">
        <f t="shared" si="2"/>
        <v>10</v>
      </c>
      <c r="N90" t="str">
        <f>VLOOKUP(M90,'zamestnanci číselník'!$A:$I,9,0)</f>
        <v>Ostatné</v>
      </c>
    </row>
    <row r="91" spans="1:14" x14ac:dyDescent="0.2">
      <c r="A91" s="60">
        <v>43691</v>
      </c>
      <c r="B91" s="61" t="s">
        <v>1160</v>
      </c>
      <c r="C91" s="61" t="s">
        <v>885</v>
      </c>
      <c r="D91" s="61" t="s">
        <v>181</v>
      </c>
      <c r="E91" s="61">
        <v>8</v>
      </c>
      <c r="F91" s="61" t="s">
        <v>890</v>
      </c>
      <c r="G91" s="61">
        <v>0.5</v>
      </c>
      <c r="H91" s="61" t="s">
        <v>42</v>
      </c>
      <c r="I91" s="61" t="s">
        <v>1152</v>
      </c>
      <c r="J91" s="61" t="s">
        <v>1153</v>
      </c>
      <c r="K91" s="61" t="s">
        <v>1153</v>
      </c>
      <c r="L91" s="61" t="s">
        <v>1161</v>
      </c>
      <c r="M91" s="61">
        <f t="shared" si="2"/>
        <v>10</v>
      </c>
      <c r="N91" t="str">
        <f>VLOOKUP(M91,'zamestnanci číselník'!$A:$I,9,0)</f>
        <v>Ostatné</v>
      </c>
    </row>
    <row r="92" spans="1:14" x14ac:dyDescent="0.2">
      <c r="A92" s="60">
        <v>43692</v>
      </c>
      <c r="B92" s="61" t="s">
        <v>1160</v>
      </c>
      <c r="C92" s="61" t="s">
        <v>885</v>
      </c>
      <c r="D92" s="61" t="s">
        <v>181</v>
      </c>
      <c r="E92" s="61">
        <v>8</v>
      </c>
      <c r="F92" s="61" t="s">
        <v>890</v>
      </c>
      <c r="G92" s="61">
        <v>0.5</v>
      </c>
      <c r="H92" s="61" t="s">
        <v>42</v>
      </c>
      <c r="I92" s="61" t="s">
        <v>1152</v>
      </c>
      <c r="J92" s="61" t="s">
        <v>1153</v>
      </c>
      <c r="K92" s="61" t="s">
        <v>1153</v>
      </c>
      <c r="L92" s="61" t="s">
        <v>1161</v>
      </c>
      <c r="M92" s="61">
        <f t="shared" si="2"/>
        <v>10</v>
      </c>
      <c r="N92" t="str">
        <f>VLOOKUP(M92,'zamestnanci číselník'!$A:$I,9,0)</f>
        <v>Ostatné</v>
      </c>
    </row>
    <row r="93" spans="1:14" x14ac:dyDescent="0.2">
      <c r="A93" s="60">
        <v>43693</v>
      </c>
      <c r="B93" s="61" t="s">
        <v>1160</v>
      </c>
      <c r="C93" s="61" t="s">
        <v>885</v>
      </c>
      <c r="D93" s="61" t="s">
        <v>181</v>
      </c>
      <c r="E93" s="61">
        <v>2.5</v>
      </c>
      <c r="F93" s="61" t="s">
        <v>182</v>
      </c>
      <c r="G93" s="61">
        <v>0</v>
      </c>
      <c r="H93" s="61" t="s">
        <v>42</v>
      </c>
      <c r="I93" s="61" t="s">
        <v>1152</v>
      </c>
      <c r="J93" s="61" t="s">
        <v>1153</v>
      </c>
      <c r="K93" s="61" t="s">
        <v>1153</v>
      </c>
      <c r="L93" s="61" t="s">
        <v>1161</v>
      </c>
      <c r="M93" s="61">
        <f t="shared" si="2"/>
        <v>10</v>
      </c>
      <c r="N93" t="str">
        <f>VLOOKUP(M93,'zamestnanci číselník'!$A:$I,9,0)</f>
        <v>Ostatné</v>
      </c>
    </row>
    <row r="94" spans="1:14" x14ac:dyDescent="0.2">
      <c r="A94" s="60">
        <v>43696</v>
      </c>
      <c r="B94" s="61" t="s">
        <v>1160</v>
      </c>
      <c r="C94" s="61" t="s">
        <v>885</v>
      </c>
      <c r="D94" s="61" t="s">
        <v>181</v>
      </c>
      <c r="E94" s="61">
        <v>8</v>
      </c>
      <c r="F94" s="61" t="s">
        <v>182</v>
      </c>
      <c r="G94" s="61">
        <v>0</v>
      </c>
      <c r="H94" s="61" t="s">
        <v>1148</v>
      </c>
      <c r="I94" s="61" t="s">
        <v>1152</v>
      </c>
      <c r="J94" s="61" t="s">
        <v>1153</v>
      </c>
      <c r="K94" s="61" t="s">
        <v>1153</v>
      </c>
      <c r="L94" s="61" t="s">
        <v>1161</v>
      </c>
      <c r="M94" s="61">
        <f t="shared" si="2"/>
        <v>10</v>
      </c>
      <c r="N94" t="str">
        <f>VLOOKUP(M94,'zamestnanci číselník'!$A:$I,9,0)</f>
        <v>Ostatné</v>
      </c>
    </row>
    <row r="95" spans="1:14" x14ac:dyDescent="0.2">
      <c r="A95" s="60">
        <v>43697</v>
      </c>
      <c r="B95" s="61" t="s">
        <v>1160</v>
      </c>
      <c r="C95" s="61" t="s">
        <v>885</v>
      </c>
      <c r="D95" s="61" t="s">
        <v>181</v>
      </c>
      <c r="E95" s="61">
        <v>8</v>
      </c>
      <c r="F95" s="61" t="s">
        <v>182</v>
      </c>
      <c r="G95" s="61">
        <v>0</v>
      </c>
      <c r="H95" s="61" t="s">
        <v>1148</v>
      </c>
      <c r="I95" s="61" t="s">
        <v>1152</v>
      </c>
      <c r="J95" s="61" t="s">
        <v>1153</v>
      </c>
      <c r="K95" s="61" t="s">
        <v>1153</v>
      </c>
      <c r="L95" s="61" t="s">
        <v>1161</v>
      </c>
      <c r="M95" s="61">
        <f t="shared" si="2"/>
        <v>10</v>
      </c>
      <c r="N95" t="str">
        <f>VLOOKUP(M95,'zamestnanci číselník'!$A:$I,9,0)</f>
        <v>Ostatné</v>
      </c>
    </row>
    <row r="96" spans="1:14" x14ac:dyDescent="0.2">
      <c r="A96" s="60">
        <v>43698</v>
      </c>
      <c r="B96" s="61" t="s">
        <v>1160</v>
      </c>
      <c r="C96" s="61" t="s">
        <v>885</v>
      </c>
      <c r="D96" s="61" t="s">
        <v>181</v>
      </c>
      <c r="E96" s="61">
        <v>2.5</v>
      </c>
      <c r="F96" s="61" t="s">
        <v>182</v>
      </c>
      <c r="G96" s="61">
        <v>0</v>
      </c>
      <c r="H96" s="61" t="s">
        <v>42</v>
      </c>
      <c r="I96" s="61" t="s">
        <v>1152</v>
      </c>
      <c r="J96" s="61" t="s">
        <v>1153</v>
      </c>
      <c r="K96" s="61" t="s">
        <v>1153</v>
      </c>
      <c r="L96" s="61" t="s">
        <v>1161</v>
      </c>
      <c r="M96" s="61">
        <f t="shared" si="2"/>
        <v>10</v>
      </c>
      <c r="N96" t="str">
        <f>VLOOKUP(M96,'zamestnanci číselník'!$A:$I,9,0)</f>
        <v>Ostatné</v>
      </c>
    </row>
    <row r="97" spans="1:14" x14ac:dyDescent="0.2">
      <c r="A97" s="60">
        <v>43699</v>
      </c>
      <c r="B97" s="61" t="s">
        <v>1160</v>
      </c>
      <c r="C97" s="61" t="s">
        <v>885</v>
      </c>
      <c r="D97" s="61" t="s">
        <v>181</v>
      </c>
      <c r="E97" s="61">
        <v>8</v>
      </c>
      <c r="F97" s="61" t="s">
        <v>182</v>
      </c>
      <c r="G97" s="61">
        <v>0</v>
      </c>
      <c r="H97" s="61" t="s">
        <v>1148</v>
      </c>
      <c r="I97" s="61" t="s">
        <v>1152</v>
      </c>
      <c r="J97" s="61" t="s">
        <v>1153</v>
      </c>
      <c r="K97" s="61" t="s">
        <v>1153</v>
      </c>
      <c r="L97" s="61" t="s">
        <v>1161</v>
      </c>
      <c r="M97" s="61">
        <f t="shared" si="2"/>
        <v>10</v>
      </c>
      <c r="N97" t="str">
        <f>VLOOKUP(M97,'zamestnanci číselník'!$A:$I,9,0)</f>
        <v>Ostatné</v>
      </c>
    </row>
    <row r="98" spans="1:14" x14ac:dyDescent="0.2">
      <c r="A98" s="60">
        <v>43689</v>
      </c>
      <c r="B98" s="61" t="s">
        <v>1162</v>
      </c>
      <c r="C98" s="61" t="s">
        <v>885</v>
      </c>
      <c r="D98" s="61" t="s">
        <v>181</v>
      </c>
      <c r="E98" s="61">
        <v>8</v>
      </c>
      <c r="F98" s="61" t="s">
        <v>182</v>
      </c>
      <c r="G98" s="61">
        <v>0</v>
      </c>
      <c r="H98" s="61" t="s">
        <v>1148</v>
      </c>
      <c r="I98" s="61" t="s">
        <v>1152</v>
      </c>
      <c r="J98" s="61" t="s">
        <v>1153</v>
      </c>
      <c r="K98" s="61" t="s">
        <v>1153</v>
      </c>
      <c r="L98" s="61" t="s">
        <v>1163</v>
      </c>
      <c r="M98" s="61">
        <f t="shared" si="2"/>
        <v>11</v>
      </c>
      <c r="N98" t="str">
        <f>VLOOKUP(M98,'zamestnanci číselník'!$A:$I,9,0)</f>
        <v>VP1</v>
      </c>
    </row>
    <row r="99" spans="1:14" x14ac:dyDescent="0.2">
      <c r="A99" s="60">
        <v>43700</v>
      </c>
      <c r="B99" s="61" t="s">
        <v>1162</v>
      </c>
      <c r="C99" s="61" t="s">
        <v>887</v>
      </c>
      <c r="D99" s="61" t="s">
        <v>181</v>
      </c>
      <c r="E99" s="61">
        <v>4</v>
      </c>
      <c r="F99" s="61" t="s">
        <v>182</v>
      </c>
      <c r="G99" s="61">
        <v>0</v>
      </c>
      <c r="H99" s="61" t="s">
        <v>183</v>
      </c>
      <c r="I99" s="61" t="s">
        <v>1152</v>
      </c>
      <c r="J99" s="61" t="s">
        <v>1153</v>
      </c>
      <c r="K99" s="61" t="s">
        <v>1153</v>
      </c>
      <c r="L99" s="61" t="s">
        <v>1163</v>
      </c>
      <c r="M99" s="61">
        <f t="shared" si="2"/>
        <v>11</v>
      </c>
      <c r="N99" t="str">
        <f>VLOOKUP(M99,'zamestnanci číselník'!$A:$I,9,0)</f>
        <v>VP1</v>
      </c>
    </row>
    <row r="100" spans="1:14" x14ac:dyDescent="0.2">
      <c r="A100" s="60">
        <v>43704</v>
      </c>
      <c r="B100" s="61" t="s">
        <v>1162</v>
      </c>
      <c r="C100" s="61" t="s">
        <v>885</v>
      </c>
      <c r="D100" s="61" t="s">
        <v>181</v>
      </c>
      <c r="E100" s="61">
        <v>8</v>
      </c>
      <c r="F100" s="61" t="s">
        <v>890</v>
      </c>
      <c r="G100" s="61">
        <v>0.5</v>
      </c>
      <c r="H100" s="61" t="s">
        <v>42</v>
      </c>
      <c r="I100" s="61" t="s">
        <v>1152</v>
      </c>
      <c r="J100" s="61" t="s">
        <v>1153</v>
      </c>
      <c r="K100" s="61" t="s">
        <v>1153</v>
      </c>
      <c r="L100" s="61" t="s">
        <v>1163</v>
      </c>
      <c r="M100" s="61">
        <f t="shared" si="2"/>
        <v>11</v>
      </c>
      <c r="N100" t="str">
        <f>VLOOKUP(M100,'zamestnanci číselník'!$A:$I,9,0)</f>
        <v>VP1</v>
      </c>
    </row>
    <row r="101" spans="1:14" x14ac:dyDescent="0.2">
      <c r="A101" s="60">
        <v>43705</v>
      </c>
      <c r="B101" s="61" t="s">
        <v>1162</v>
      </c>
      <c r="C101" s="61" t="s">
        <v>885</v>
      </c>
      <c r="D101" s="61" t="s">
        <v>181</v>
      </c>
      <c r="E101" s="61">
        <v>8</v>
      </c>
      <c r="F101" s="61" t="s">
        <v>890</v>
      </c>
      <c r="G101" s="61">
        <v>0.5</v>
      </c>
      <c r="H101" s="61" t="s">
        <v>42</v>
      </c>
      <c r="I101" s="61" t="s">
        <v>1152</v>
      </c>
      <c r="J101" s="61" t="s">
        <v>1153</v>
      </c>
      <c r="K101" s="61" t="s">
        <v>1153</v>
      </c>
      <c r="L101" s="61" t="s">
        <v>1163</v>
      </c>
      <c r="M101" s="61">
        <f t="shared" si="2"/>
        <v>11</v>
      </c>
      <c r="N101" t="str">
        <f>VLOOKUP(M101,'zamestnanci číselník'!$A:$I,9,0)</f>
        <v>VP1</v>
      </c>
    </row>
    <row r="102" spans="1:14" x14ac:dyDescent="0.2">
      <c r="A102" s="60">
        <v>43707</v>
      </c>
      <c r="B102" s="61" t="s">
        <v>1162</v>
      </c>
      <c r="C102" s="61" t="s">
        <v>885</v>
      </c>
      <c r="D102" s="61" t="s">
        <v>181</v>
      </c>
      <c r="E102" s="61">
        <v>8</v>
      </c>
      <c r="F102" s="61" t="s">
        <v>182</v>
      </c>
      <c r="G102" s="61">
        <v>0</v>
      </c>
      <c r="H102" s="61" t="s">
        <v>42</v>
      </c>
      <c r="I102" s="61" t="s">
        <v>1152</v>
      </c>
      <c r="J102" s="61" t="s">
        <v>1153</v>
      </c>
      <c r="K102" s="61" t="s">
        <v>1153</v>
      </c>
      <c r="L102" s="61" t="s">
        <v>1163</v>
      </c>
      <c r="M102" s="61">
        <f t="shared" si="2"/>
        <v>11</v>
      </c>
      <c r="N102" t="str">
        <f>VLOOKUP(M102,'zamestnanci číselník'!$A:$I,9,0)</f>
        <v>VP1</v>
      </c>
    </row>
    <row r="103" spans="1:14" x14ac:dyDescent="0.2">
      <c r="A103" s="60">
        <v>43699</v>
      </c>
      <c r="B103" s="61" t="s">
        <v>1162</v>
      </c>
      <c r="C103" s="61" t="s">
        <v>885</v>
      </c>
      <c r="D103" s="61" t="s">
        <v>181</v>
      </c>
      <c r="E103" s="61">
        <v>8</v>
      </c>
      <c r="F103" s="61" t="s">
        <v>890</v>
      </c>
      <c r="G103" s="61">
        <v>0</v>
      </c>
      <c r="H103" s="61" t="s">
        <v>1148</v>
      </c>
      <c r="I103" s="61" t="s">
        <v>1152</v>
      </c>
      <c r="J103" s="61" t="s">
        <v>1153</v>
      </c>
      <c r="K103" s="61" t="s">
        <v>1153</v>
      </c>
      <c r="L103" s="61" t="s">
        <v>1163</v>
      </c>
      <c r="M103" s="61">
        <f t="shared" si="2"/>
        <v>11</v>
      </c>
      <c r="N103" t="str">
        <f>VLOOKUP(M103,'zamestnanci číselník'!$A:$I,9,0)</f>
        <v>VP1</v>
      </c>
    </row>
    <row r="104" spans="1:14" x14ac:dyDescent="0.2">
      <c r="A104" s="60">
        <v>43700</v>
      </c>
      <c r="B104" s="61" t="s">
        <v>1162</v>
      </c>
      <c r="C104" s="61" t="s">
        <v>885</v>
      </c>
      <c r="D104" s="61" t="s">
        <v>181</v>
      </c>
      <c r="E104" s="61">
        <v>5</v>
      </c>
      <c r="F104" s="61" t="s">
        <v>182</v>
      </c>
      <c r="G104" s="61">
        <v>0</v>
      </c>
      <c r="H104" s="61" t="s">
        <v>42</v>
      </c>
      <c r="I104" s="61" t="s">
        <v>1152</v>
      </c>
      <c r="J104" s="61" t="s">
        <v>1153</v>
      </c>
      <c r="K104" s="61" t="s">
        <v>1153</v>
      </c>
      <c r="L104" s="61" t="s">
        <v>1163</v>
      </c>
      <c r="M104" s="61">
        <f t="shared" si="2"/>
        <v>11</v>
      </c>
      <c r="N104" t="str">
        <f>VLOOKUP(M104,'zamestnanci číselník'!$A:$I,9,0)</f>
        <v>VP1</v>
      </c>
    </row>
    <row r="105" spans="1:14" x14ac:dyDescent="0.2">
      <c r="A105" s="60">
        <v>43703</v>
      </c>
      <c r="B105" s="61" t="s">
        <v>1162</v>
      </c>
      <c r="C105" s="61" t="s">
        <v>885</v>
      </c>
      <c r="D105" s="61" t="s">
        <v>181</v>
      </c>
      <c r="E105" s="61">
        <v>8</v>
      </c>
      <c r="F105" s="61" t="s">
        <v>890</v>
      </c>
      <c r="G105" s="61">
        <v>1</v>
      </c>
      <c r="H105" s="61" t="s">
        <v>42</v>
      </c>
      <c r="I105" s="61" t="s">
        <v>1152</v>
      </c>
      <c r="J105" s="61" t="s">
        <v>1153</v>
      </c>
      <c r="K105" s="61" t="s">
        <v>1153</v>
      </c>
      <c r="L105" s="61" t="s">
        <v>1163</v>
      </c>
      <c r="M105" s="61">
        <f t="shared" si="2"/>
        <v>11</v>
      </c>
      <c r="N105" t="str">
        <f>VLOOKUP(M105,'zamestnanci číselník'!$A:$I,9,0)</f>
        <v>VP1</v>
      </c>
    </row>
    <row r="106" spans="1:14" x14ac:dyDescent="0.2">
      <c r="A106" s="60">
        <v>43698</v>
      </c>
      <c r="B106" s="61" t="s">
        <v>1162</v>
      </c>
      <c r="C106" s="61" t="s">
        <v>885</v>
      </c>
      <c r="D106" s="61" t="s">
        <v>181</v>
      </c>
      <c r="E106" s="61">
        <v>8</v>
      </c>
      <c r="F106" s="61" t="s">
        <v>890</v>
      </c>
      <c r="G106" s="61">
        <v>0</v>
      </c>
      <c r="H106" s="61" t="s">
        <v>1148</v>
      </c>
      <c r="I106" s="61" t="s">
        <v>1152</v>
      </c>
      <c r="J106" s="61" t="s">
        <v>1153</v>
      </c>
      <c r="K106" s="61" t="s">
        <v>1153</v>
      </c>
      <c r="L106" s="61" t="s">
        <v>1163</v>
      </c>
      <c r="M106" s="61">
        <f t="shared" si="2"/>
        <v>11</v>
      </c>
      <c r="N106" t="str">
        <f>VLOOKUP(M106,'zamestnanci číselník'!$A:$I,9,0)</f>
        <v>VP1</v>
      </c>
    </row>
    <row r="107" spans="1:14" x14ac:dyDescent="0.2">
      <c r="A107" s="60">
        <v>43706</v>
      </c>
      <c r="B107" s="61" t="s">
        <v>1162</v>
      </c>
      <c r="C107" s="61" t="s">
        <v>886</v>
      </c>
      <c r="D107" s="61" t="s">
        <v>181</v>
      </c>
      <c r="E107" s="61">
        <v>8</v>
      </c>
      <c r="F107" s="61" t="s">
        <v>182</v>
      </c>
      <c r="G107" s="61">
        <v>0</v>
      </c>
      <c r="H107" s="61" t="s">
        <v>183</v>
      </c>
      <c r="I107" s="61" t="s">
        <v>1152</v>
      </c>
      <c r="J107" s="61" t="s">
        <v>1153</v>
      </c>
      <c r="K107" s="61" t="s">
        <v>1153</v>
      </c>
      <c r="L107" s="61" t="s">
        <v>1163</v>
      </c>
      <c r="M107" s="61">
        <f t="shared" si="2"/>
        <v>11</v>
      </c>
      <c r="N107" t="str">
        <f>VLOOKUP(M107,'zamestnanci číselník'!$A:$I,9,0)</f>
        <v>VP1</v>
      </c>
    </row>
    <row r="108" spans="1:14" x14ac:dyDescent="0.2">
      <c r="A108" s="60">
        <v>43678</v>
      </c>
      <c r="B108" s="61" t="s">
        <v>1162</v>
      </c>
      <c r="C108" s="61" t="s">
        <v>887</v>
      </c>
      <c r="D108" s="61" t="s">
        <v>181</v>
      </c>
      <c r="E108" s="61">
        <v>8</v>
      </c>
      <c r="F108" s="61" t="s">
        <v>182</v>
      </c>
      <c r="G108" s="61">
        <v>0</v>
      </c>
      <c r="H108" s="61" t="s">
        <v>183</v>
      </c>
      <c r="I108" s="61" t="s">
        <v>1152</v>
      </c>
      <c r="J108" s="61" t="s">
        <v>1153</v>
      </c>
      <c r="K108" s="61" t="s">
        <v>1153</v>
      </c>
      <c r="L108" s="61" t="s">
        <v>1163</v>
      </c>
      <c r="M108" s="61">
        <f t="shared" si="2"/>
        <v>11</v>
      </c>
      <c r="N108" t="str">
        <f>VLOOKUP(M108,'zamestnanci číselník'!$A:$I,9,0)</f>
        <v>VP1</v>
      </c>
    </row>
    <row r="109" spans="1:14" x14ac:dyDescent="0.2">
      <c r="A109" s="60">
        <v>43679</v>
      </c>
      <c r="B109" s="61" t="s">
        <v>1162</v>
      </c>
      <c r="C109" s="61" t="s">
        <v>887</v>
      </c>
      <c r="D109" s="61" t="s">
        <v>181</v>
      </c>
      <c r="E109" s="61">
        <v>8</v>
      </c>
      <c r="F109" s="61" t="s">
        <v>182</v>
      </c>
      <c r="G109" s="61">
        <v>0</v>
      </c>
      <c r="H109" s="61" t="s">
        <v>183</v>
      </c>
      <c r="I109" s="61" t="s">
        <v>1152</v>
      </c>
      <c r="J109" s="61" t="s">
        <v>1153</v>
      </c>
      <c r="K109" s="61" t="s">
        <v>1153</v>
      </c>
      <c r="L109" s="61" t="s">
        <v>1163</v>
      </c>
      <c r="M109" s="61">
        <f t="shared" si="2"/>
        <v>11</v>
      </c>
      <c r="N109" t="str">
        <f>VLOOKUP(M109,'zamestnanci číselník'!$A:$I,9,0)</f>
        <v>VP1</v>
      </c>
    </row>
    <row r="110" spans="1:14" x14ac:dyDescent="0.2">
      <c r="A110" s="60">
        <v>43682</v>
      </c>
      <c r="B110" s="61" t="s">
        <v>1162</v>
      </c>
      <c r="C110" s="61" t="s">
        <v>885</v>
      </c>
      <c r="D110" s="61" t="s">
        <v>181</v>
      </c>
      <c r="E110" s="61">
        <v>8</v>
      </c>
      <c r="F110" s="61" t="s">
        <v>890</v>
      </c>
      <c r="G110" s="61">
        <v>4.5</v>
      </c>
      <c r="H110" s="61" t="s">
        <v>42</v>
      </c>
      <c r="I110" s="61" t="s">
        <v>1152</v>
      </c>
      <c r="J110" s="61" t="s">
        <v>1153</v>
      </c>
      <c r="K110" s="61" t="s">
        <v>1153</v>
      </c>
      <c r="L110" s="61" t="s">
        <v>1163</v>
      </c>
      <c r="M110" s="61">
        <f t="shared" si="2"/>
        <v>11</v>
      </c>
      <c r="N110" t="str">
        <f>VLOOKUP(M110,'zamestnanci číselník'!$A:$I,9,0)</f>
        <v>VP1</v>
      </c>
    </row>
    <row r="111" spans="1:14" x14ac:dyDescent="0.2">
      <c r="A111" s="60">
        <v>43683</v>
      </c>
      <c r="B111" s="61" t="s">
        <v>1162</v>
      </c>
      <c r="C111" s="61" t="s">
        <v>885</v>
      </c>
      <c r="D111" s="61" t="s">
        <v>181</v>
      </c>
      <c r="E111" s="61">
        <v>8</v>
      </c>
      <c r="F111" s="61" t="s">
        <v>890</v>
      </c>
      <c r="G111" s="61">
        <v>5</v>
      </c>
      <c r="H111" s="61" t="s">
        <v>42</v>
      </c>
      <c r="I111" s="61" t="s">
        <v>1152</v>
      </c>
      <c r="J111" s="61" t="s">
        <v>1153</v>
      </c>
      <c r="K111" s="61" t="s">
        <v>1153</v>
      </c>
      <c r="L111" s="61" t="s">
        <v>1163</v>
      </c>
      <c r="M111" s="61">
        <f t="shared" si="2"/>
        <v>11</v>
      </c>
      <c r="N111" t="str">
        <f>VLOOKUP(M111,'zamestnanci číselník'!$A:$I,9,0)</f>
        <v>VP1</v>
      </c>
    </row>
    <row r="112" spans="1:14" x14ac:dyDescent="0.2">
      <c r="A112" s="60">
        <v>43684</v>
      </c>
      <c r="B112" s="61" t="s">
        <v>1162</v>
      </c>
      <c r="C112" s="61" t="s">
        <v>885</v>
      </c>
      <c r="D112" s="61" t="s">
        <v>181</v>
      </c>
      <c r="E112" s="61">
        <v>8</v>
      </c>
      <c r="F112" s="61" t="s">
        <v>890</v>
      </c>
      <c r="G112" s="61">
        <v>4</v>
      </c>
      <c r="H112" s="61" t="s">
        <v>42</v>
      </c>
      <c r="I112" s="61" t="s">
        <v>1152</v>
      </c>
      <c r="J112" s="61" t="s">
        <v>1153</v>
      </c>
      <c r="K112" s="61" t="s">
        <v>1153</v>
      </c>
      <c r="L112" s="61" t="s">
        <v>1163</v>
      </c>
      <c r="M112" s="61">
        <f t="shared" si="2"/>
        <v>11</v>
      </c>
      <c r="N112" t="str">
        <f>VLOOKUP(M112,'zamestnanci číselník'!$A:$I,9,0)</f>
        <v>VP1</v>
      </c>
    </row>
    <row r="113" spans="1:14" x14ac:dyDescent="0.2">
      <c r="A113" s="60">
        <v>43685</v>
      </c>
      <c r="B113" s="61" t="s">
        <v>1162</v>
      </c>
      <c r="C113" s="61" t="s">
        <v>885</v>
      </c>
      <c r="D113" s="61" t="s">
        <v>181</v>
      </c>
      <c r="E113" s="61">
        <v>8</v>
      </c>
      <c r="F113" s="61" t="s">
        <v>890</v>
      </c>
      <c r="G113" s="61">
        <v>0.5</v>
      </c>
      <c r="H113" s="61" t="s">
        <v>42</v>
      </c>
      <c r="I113" s="61" t="s">
        <v>1152</v>
      </c>
      <c r="J113" s="61" t="s">
        <v>1153</v>
      </c>
      <c r="K113" s="61" t="s">
        <v>1153</v>
      </c>
      <c r="L113" s="61" t="s">
        <v>1163</v>
      </c>
      <c r="M113" s="61">
        <f t="shared" si="2"/>
        <v>11</v>
      </c>
      <c r="N113" t="str">
        <f>VLOOKUP(M113,'zamestnanci číselník'!$A:$I,9,0)</f>
        <v>VP1</v>
      </c>
    </row>
    <row r="114" spans="1:14" x14ac:dyDescent="0.2">
      <c r="A114" s="60">
        <v>43686</v>
      </c>
      <c r="B114" s="61" t="s">
        <v>1162</v>
      </c>
      <c r="C114" s="61" t="s">
        <v>887</v>
      </c>
      <c r="D114" s="61" t="s">
        <v>181</v>
      </c>
      <c r="E114" s="61">
        <v>4</v>
      </c>
      <c r="F114" s="61" t="s">
        <v>182</v>
      </c>
      <c r="G114" s="61">
        <v>0</v>
      </c>
      <c r="H114" s="61" t="s">
        <v>183</v>
      </c>
      <c r="I114" s="61" t="s">
        <v>1152</v>
      </c>
      <c r="J114" s="61" t="s">
        <v>1153</v>
      </c>
      <c r="K114" s="61" t="s">
        <v>1153</v>
      </c>
      <c r="L114" s="61" t="s">
        <v>1163</v>
      </c>
      <c r="M114" s="61">
        <f t="shared" si="2"/>
        <v>11</v>
      </c>
      <c r="N114" t="str">
        <f>VLOOKUP(M114,'zamestnanci číselník'!$A:$I,9,0)</f>
        <v>VP1</v>
      </c>
    </row>
    <row r="115" spans="1:14" x14ac:dyDescent="0.2">
      <c r="A115" s="60">
        <v>43686</v>
      </c>
      <c r="B115" s="61" t="s">
        <v>1162</v>
      </c>
      <c r="C115" s="61" t="s">
        <v>885</v>
      </c>
      <c r="D115" s="61" t="s">
        <v>181</v>
      </c>
      <c r="E115" s="61">
        <v>3</v>
      </c>
      <c r="F115" s="61" t="s">
        <v>182</v>
      </c>
      <c r="G115" s="61">
        <v>0</v>
      </c>
      <c r="H115" s="61" t="s">
        <v>42</v>
      </c>
      <c r="I115" s="61" t="s">
        <v>1152</v>
      </c>
      <c r="J115" s="61" t="s">
        <v>1153</v>
      </c>
      <c r="K115" s="61" t="s">
        <v>1153</v>
      </c>
      <c r="L115" s="61" t="s">
        <v>1163</v>
      </c>
      <c r="M115" s="61">
        <f t="shared" si="2"/>
        <v>11</v>
      </c>
      <c r="N115" t="str">
        <f>VLOOKUP(M115,'zamestnanci číselník'!$A:$I,9,0)</f>
        <v>VP1</v>
      </c>
    </row>
    <row r="116" spans="1:14" x14ac:dyDescent="0.2">
      <c r="A116" s="60">
        <v>43690</v>
      </c>
      <c r="B116" s="61" t="s">
        <v>1162</v>
      </c>
      <c r="C116" s="61" t="s">
        <v>910</v>
      </c>
      <c r="D116" s="61" t="s">
        <v>181</v>
      </c>
      <c r="E116" s="61">
        <v>0.5</v>
      </c>
      <c r="F116" s="61" t="s">
        <v>182</v>
      </c>
      <c r="G116" s="61">
        <v>0</v>
      </c>
      <c r="H116" s="61" t="s">
        <v>183</v>
      </c>
      <c r="I116" s="61" t="s">
        <v>1152</v>
      </c>
      <c r="J116" s="61" t="s">
        <v>1153</v>
      </c>
      <c r="K116" s="61" t="s">
        <v>1153</v>
      </c>
      <c r="L116" s="61" t="s">
        <v>1163</v>
      </c>
      <c r="M116" s="61">
        <f t="shared" si="2"/>
        <v>11</v>
      </c>
      <c r="N116" t="str">
        <f>VLOOKUP(M116,'zamestnanci číselník'!$A:$I,9,0)</f>
        <v>VP1</v>
      </c>
    </row>
    <row r="117" spans="1:14" x14ac:dyDescent="0.2">
      <c r="A117" s="60">
        <v>43690</v>
      </c>
      <c r="B117" s="61" t="s">
        <v>1162</v>
      </c>
      <c r="C117" s="61" t="s">
        <v>885</v>
      </c>
      <c r="D117" s="61" t="s">
        <v>181</v>
      </c>
      <c r="E117" s="61">
        <v>7.5</v>
      </c>
      <c r="F117" s="61" t="s">
        <v>182</v>
      </c>
      <c r="G117" s="61">
        <v>0</v>
      </c>
      <c r="H117" s="61" t="s">
        <v>42</v>
      </c>
      <c r="I117" s="61" t="s">
        <v>1152</v>
      </c>
      <c r="J117" s="61" t="s">
        <v>1153</v>
      </c>
      <c r="K117" s="61" t="s">
        <v>1153</v>
      </c>
      <c r="L117" s="61" t="s">
        <v>1163</v>
      </c>
      <c r="M117" s="61">
        <f t="shared" si="2"/>
        <v>11</v>
      </c>
      <c r="N117" t="str">
        <f>VLOOKUP(M117,'zamestnanci číselník'!$A:$I,9,0)</f>
        <v>VP1</v>
      </c>
    </row>
    <row r="118" spans="1:14" x14ac:dyDescent="0.2">
      <c r="A118" s="60">
        <v>43691</v>
      </c>
      <c r="B118" s="61" t="s">
        <v>1162</v>
      </c>
      <c r="C118" s="61" t="s">
        <v>885</v>
      </c>
      <c r="D118" s="61" t="s">
        <v>181</v>
      </c>
      <c r="E118" s="61">
        <v>8</v>
      </c>
      <c r="F118" s="61" t="s">
        <v>890</v>
      </c>
      <c r="G118" s="61">
        <v>0</v>
      </c>
      <c r="H118" s="61" t="s">
        <v>1148</v>
      </c>
      <c r="I118" s="61" t="s">
        <v>1152</v>
      </c>
      <c r="J118" s="61" t="s">
        <v>1153</v>
      </c>
      <c r="K118" s="61" t="s">
        <v>1153</v>
      </c>
      <c r="L118" s="61" t="s">
        <v>1163</v>
      </c>
      <c r="M118" s="61">
        <f t="shared" si="2"/>
        <v>11</v>
      </c>
      <c r="N118" t="str">
        <f>VLOOKUP(M118,'zamestnanci číselník'!$A:$I,9,0)</f>
        <v>VP1</v>
      </c>
    </row>
    <row r="119" spans="1:14" x14ac:dyDescent="0.2">
      <c r="A119" s="60">
        <v>43692</v>
      </c>
      <c r="B119" s="61" t="s">
        <v>1162</v>
      </c>
      <c r="C119" s="61" t="s">
        <v>885</v>
      </c>
      <c r="D119" s="61" t="s">
        <v>181</v>
      </c>
      <c r="E119" s="61">
        <v>8</v>
      </c>
      <c r="F119" s="61" t="s">
        <v>890</v>
      </c>
      <c r="G119" s="61">
        <v>0</v>
      </c>
      <c r="H119" s="61" t="s">
        <v>1148</v>
      </c>
      <c r="I119" s="61" t="s">
        <v>1152</v>
      </c>
      <c r="J119" s="61" t="s">
        <v>1153</v>
      </c>
      <c r="K119" s="61" t="s">
        <v>1153</v>
      </c>
      <c r="L119" s="61" t="s">
        <v>1163</v>
      </c>
      <c r="M119" s="61">
        <f t="shared" si="2"/>
        <v>11</v>
      </c>
      <c r="N119" t="str">
        <f>VLOOKUP(M119,'zamestnanci číselník'!$A:$I,9,0)</f>
        <v>VP1</v>
      </c>
    </row>
    <row r="120" spans="1:14" x14ac:dyDescent="0.2">
      <c r="A120" s="60">
        <v>43693</v>
      </c>
      <c r="B120" s="61" t="s">
        <v>1162</v>
      </c>
      <c r="C120" s="61" t="s">
        <v>885</v>
      </c>
      <c r="D120" s="61" t="s">
        <v>181</v>
      </c>
      <c r="E120" s="61">
        <v>8</v>
      </c>
      <c r="F120" s="61" t="s">
        <v>890</v>
      </c>
      <c r="G120" s="61">
        <v>0</v>
      </c>
      <c r="H120" s="61" t="s">
        <v>1148</v>
      </c>
      <c r="I120" s="61" t="s">
        <v>1152</v>
      </c>
      <c r="J120" s="61" t="s">
        <v>1153</v>
      </c>
      <c r="K120" s="61" t="s">
        <v>1153</v>
      </c>
      <c r="L120" s="61" t="s">
        <v>1163</v>
      </c>
      <c r="M120" s="61">
        <f t="shared" si="2"/>
        <v>11</v>
      </c>
      <c r="N120" t="str">
        <f>VLOOKUP(M120,'zamestnanci číselník'!$A:$I,9,0)</f>
        <v>VP1</v>
      </c>
    </row>
    <row r="121" spans="1:14" x14ac:dyDescent="0.2">
      <c r="A121" s="60">
        <v>43696</v>
      </c>
      <c r="B121" s="61" t="s">
        <v>1162</v>
      </c>
      <c r="C121" s="61" t="s">
        <v>887</v>
      </c>
      <c r="D121" s="61" t="s">
        <v>181</v>
      </c>
      <c r="E121" s="61">
        <v>8</v>
      </c>
      <c r="F121" s="61" t="s">
        <v>182</v>
      </c>
      <c r="G121" s="61">
        <v>0</v>
      </c>
      <c r="H121" s="61" t="s">
        <v>183</v>
      </c>
      <c r="I121" s="61" t="s">
        <v>1152</v>
      </c>
      <c r="J121" s="61" t="s">
        <v>1153</v>
      </c>
      <c r="K121" s="61" t="s">
        <v>1153</v>
      </c>
      <c r="L121" s="61" t="s">
        <v>1163</v>
      </c>
      <c r="M121" s="61">
        <f t="shared" si="2"/>
        <v>11</v>
      </c>
      <c r="N121" t="str">
        <f>VLOOKUP(M121,'zamestnanci číselník'!$A:$I,9,0)</f>
        <v>VP1</v>
      </c>
    </row>
    <row r="122" spans="1:14" x14ac:dyDescent="0.2">
      <c r="A122" s="60">
        <v>43697</v>
      </c>
      <c r="B122" s="61" t="s">
        <v>1162</v>
      </c>
      <c r="C122" s="61" t="s">
        <v>885</v>
      </c>
      <c r="D122" s="61" t="s">
        <v>181</v>
      </c>
      <c r="E122" s="61">
        <v>8</v>
      </c>
      <c r="F122" s="61" t="s">
        <v>890</v>
      </c>
      <c r="G122" s="61">
        <v>0</v>
      </c>
      <c r="H122" s="61" t="s">
        <v>1148</v>
      </c>
      <c r="I122" s="61" t="s">
        <v>1152</v>
      </c>
      <c r="J122" s="61" t="s">
        <v>1153</v>
      </c>
      <c r="K122" s="61" t="s">
        <v>1153</v>
      </c>
      <c r="L122" s="61" t="s">
        <v>1163</v>
      </c>
      <c r="M122" s="61">
        <f t="shared" si="2"/>
        <v>11</v>
      </c>
      <c r="N122" t="str">
        <f>VLOOKUP(M122,'zamestnanci číselník'!$A:$I,9,0)</f>
        <v>VP1</v>
      </c>
    </row>
    <row r="123" spans="1:14" x14ac:dyDescent="0.2">
      <c r="A123" s="60">
        <v>43691</v>
      </c>
      <c r="B123" s="61" t="s">
        <v>1162</v>
      </c>
      <c r="C123" s="61" t="s">
        <v>885</v>
      </c>
      <c r="D123" s="61" t="s">
        <v>181</v>
      </c>
      <c r="E123" s="61">
        <v>0</v>
      </c>
      <c r="F123" s="61" t="s">
        <v>890</v>
      </c>
      <c r="G123" s="61">
        <v>0.5</v>
      </c>
      <c r="H123" s="61" t="s">
        <v>42</v>
      </c>
      <c r="I123" s="61" t="s">
        <v>1152</v>
      </c>
      <c r="J123" s="61" t="s">
        <v>1153</v>
      </c>
      <c r="K123" s="61" t="s">
        <v>1153</v>
      </c>
      <c r="L123" s="61" t="s">
        <v>1163</v>
      </c>
      <c r="M123" s="61">
        <f t="shared" si="2"/>
        <v>11</v>
      </c>
      <c r="N123" t="str">
        <f>VLOOKUP(M123,'zamestnanci číselník'!$A:$I,9,0)</f>
        <v>VP1</v>
      </c>
    </row>
    <row r="124" spans="1:14" x14ac:dyDescent="0.2">
      <c r="A124" s="60">
        <v>43692</v>
      </c>
      <c r="B124" s="61" t="s">
        <v>1162</v>
      </c>
      <c r="C124" s="61" t="s">
        <v>885</v>
      </c>
      <c r="D124" s="61" t="s">
        <v>181</v>
      </c>
      <c r="E124" s="61">
        <v>0</v>
      </c>
      <c r="F124" s="61" t="s">
        <v>890</v>
      </c>
      <c r="G124" s="61">
        <v>0.5</v>
      </c>
      <c r="H124" s="61" t="s">
        <v>42</v>
      </c>
      <c r="I124" s="61" t="s">
        <v>1152</v>
      </c>
      <c r="J124" s="61" t="s">
        <v>1153</v>
      </c>
      <c r="K124" s="61" t="s">
        <v>1153</v>
      </c>
      <c r="L124" s="61" t="s">
        <v>1163</v>
      </c>
      <c r="M124" s="61">
        <f t="shared" si="2"/>
        <v>11</v>
      </c>
      <c r="N124" t="str">
        <f>VLOOKUP(M124,'zamestnanci číselník'!$A:$I,9,0)</f>
        <v>VP1</v>
      </c>
    </row>
    <row r="125" spans="1:14" x14ac:dyDescent="0.2">
      <c r="A125" s="60">
        <v>43693</v>
      </c>
      <c r="B125" s="61" t="s">
        <v>1162</v>
      </c>
      <c r="C125" s="61" t="s">
        <v>885</v>
      </c>
      <c r="D125" s="61" t="s">
        <v>181</v>
      </c>
      <c r="E125" s="61">
        <v>0</v>
      </c>
      <c r="F125" s="61" t="s">
        <v>890</v>
      </c>
      <c r="G125" s="61">
        <v>0.5</v>
      </c>
      <c r="H125" s="61" t="s">
        <v>42</v>
      </c>
      <c r="I125" s="61" t="s">
        <v>1152</v>
      </c>
      <c r="J125" s="61" t="s">
        <v>1153</v>
      </c>
      <c r="K125" s="61" t="s">
        <v>1153</v>
      </c>
      <c r="L125" s="61" t="s">
        <v>1163</v>
      </c>
      <c r="M125" s="61">
        <f t="shared" si="2"/>
        <v>11</v>
      </c>
      <c r="N125" t="str">
        <f>VLOOKUP(M125,'zamestnanci číselník'!$A:$I,9,0)</f>
        <v>VP1</v>
      </c>
    </row>
    <row r="126" spans="1:14" x14ac:dyDescent="0.2">
      <c r="A126" s="60">
        <v>43697</v>
      </c>
      <c r="B126" s="61" t="s">
        <v>1162</v>
      </c>
      <c r="C126" s="61" t="s">
        <v>885</v>
      </c>
      <c r="D126" s="61" t="s">
        <v>181</v>
      </c>
      <c r="E126" s="61">
        <v>0</v>
      </c>
      <c r="F126" s="61" t="s">
        <v>890</v>
      </c>
      <c r="G126" s="61">
        <v>0.5</v>
      </c>
      <c r="H126" s="61" t="s">
        <v>42</v>
      </c>
      <c r="I126" s="61" t="s">
        <v>1152</v>
      </c>
      <c r="J126" s="61" t="s">
        <v>1153</v>
      </c>
      <c r="K126" s="61" t="s">
        <v>1153</v>
      </c>
      <c r="L126" s="61" t="s">
        <v>1163</v>
      </c>
      <c r="M126" s="61">
        <f t="shared" si="2"/>
        <v>11</v>
      </c>
      <c r="N126" t="str">
        <f>VLOOKUP(M126,'zamestnanci číselník'!$A:$I,9,0)</f>
        <v>VP1</v>
      </c>
    </row>
    <row r="127" spans="1:14" x14ac:dyDescent="0.2">
      <c r="A127" s="60">
        <v>43698</v>
      </c>
      <c r="B127" s="61" t="s">
        <v>1162</v>
      </c>
      <c r="C127" s="61" t="s">
        <v>885</v>
      </c>
      <c r="D127" s="61" t="s">
        <v>181</v>
      </c>
      <c r="E127" s="61">
        <v>0</v>
      </c>
      <c r="F127" s="61" t="s">
        <v>890</v>
      </c>
      <c r="G127" s="61">
        <v>0.5</v>
      </c>
      <c r="H127" s="61" t="s">
        <v>42</v>
      </c>
      <c r="I127" s="61" t="s">
        <v>1152</v>
      </c>
      <c r="J127" s="61" t="s">
        <v>1153</v>
      </c>
      <c r="K127" s="61" t="s">
        <v>1153</v>
      </c>
      <c r="L127" s="61" t="s">
        <v>1163</v>
      </c>
      <c r="M127" s="61">
        <f t="shared" si="2"/>
        <v>11</v>
      </c>
      <c r="N127" t="str">
        <f>VLOOKUP(M127,'zamestnanci číselník'!$A:$I,9,0)</f>
        <v>VP1</v>
      </c>
    </row>
    <row r="128" spans="1:14" x14ac:dyDescent="0.2">
      <c r="A128" s="60">
        <v>43699</v>
      </c>
      <c r="B128" s="61" t="s">
        <v>1162</v>
      </c>
      <c r="C128" s="61" t="s">
        <v>885</v>
      </c>
      <c r="D128" s="61" t="s">
        <v>181</v>
      </c>
      <c r="E128" s="61">
        <v>0</v>
      </c>
      <c r="F128" s="61" t="s">
        <v>890</v>
      </c>
      <c r="G128" s="61">
        <v>0.5</v>
      </c>
      <c r="H128" s="61" t="s">
        <v>42</v>
      </c>
      <c r="I128" s="61" t="s">
        <v>1152</v>
      </c>
      <c r="J128" s="61" t="s">
        <v>1153</v>
      </c>
      <c r="K128" s="61" t="s">
        <v>1153</v>
      </c>
      <c r="L128" s="61" t="s">
        <v>1163</v>
      </c>
      <c r="M128" s="61">
        <f t="shared" si="2"/>
        <v>11</v>
      </c>
      <c r="N128" t="str">
        <f>VLOOKUP(M128,'zamestnanci číselník'!$A:$I,9,0)</f>
        <v>VP1</v>
      </c>
    </row>
    <row r="129" spans="1:14" x14ac:dyDescent="0.2">
      <c r="A129" s="60">
        <v>43678</v>
      </c>
      <c r="B129" s="61" t="s">
        <v>1164</v>
      </c>
      <c r="C129" s="61" t="s">
        <v>885</v>
      </c>
      <c r="D129" s="61" t="s">
        <v>181</v>
      </c>
      <c r="E129" s="61">
        <v>8</v>
      </c>
      <c r="F129" s="61" t="s">
        <v>182</v>
      </c>
      <c r="G129" s="61">
        <v>0</v>
      </c>
      <c r="H129" s="61" t="s">
        <v>42</v>
      </c>
      <c r="I129" s="61" t="s">
        <v>1152</v>
      </c>
      <c r="J129" s="61" t="s">
        <v>1153</v>
      </c>
      <c r="K129" s="61" t="s">
        <v>1153</v>
      </c>
      <c r="L129" s="61" t="s">
        <v>1165</v>
      </c>
      <c r="M129" s="61">
        <f t="shared" si="2"/>
        <v>13</v>
      </c>
      <c r="N129" t="str">
        <f>VLOOKUP(M129,'zamestnanci číselník'!$A:$I,9,0)</f>
        <v>Ostatné</v>
      </c>
    </row>
    <row r="130" spans="1:14" x14ac:dyDescent="0.2">
      <c r="A130" s="60">
        <v>43679</v>
      </c>
      <c r="B130" s="61" t="s">
        <v>1164</v>
      </c>
      <c r="C130" s="61" t="s">
        <v>885</v>
      </c>
      <c r="D130" s="61" t="s">
        <v>181</v>
      </c>
      <c r="E130" s="61">
        <v>8</v>
      </c>
      <c r="F130" s="61" t="s">
        <v>182</v>
      </c>
      <c r="G130" s="61">
        <v>0</v>
      </c>
      <c r="H130" s="61" t="s">
        <v>42</v>
      </c>
      <c r="I130" s="61" t="s">
        <v>1152</v>
      </c>
      <c r="J130" s="61" t="s">
        <v>1153</v>
      </c>
      <c r="K130" s="61" t="s">
        <v>1153</v>
      </c>
      <c r="L130" s="61" t="s">
        <v>1165</v>
      </c>
      <c r="M130" s="61">
        <f t="shared" si="2"/>
        <v>13</v>
      </c>
      <c r="N130" t="str">
        <f>VLOOKUP(M130,'zamestnanci číselník'!$A:$I,9,0)</f>
        <v>Ostatné</v>
      </c>
    </row>
    <row r="131" spans="1:14" x14ac:dyDescent="0.2">
      <c r="A131" s="60">
        <v>43682</v>
      </c>
      <c r="B131" s="61" t="s">
        <v>1164</v>
      </c>
      <c r="C131" s="61" t="s">
        <v>885</v>
      </c>
      <c r="D131" s="61" t="s">
        <v>181</v>
      </c>
      <c r="E131" s="61">
        <v>8</v>
      </c>
      <c r="F131" s="61" t="s">
        <v>182</v>
      </c>
      <c r="G131" s="61">
        <v>0</v>
      </c>
      <c r="H131" s="61" t="s">
        <v>1159</v>
      </c>
      <c r="I131" s="61" t="s">
        <v>1152</v>
      </c>
      <c r="J131" s="61" t="s">
        <v>1153</v>
      </c>
      <c r="K131" s="61" t="s">
        <v>1153</v>
      </c>
      <c r="L131" s="61" t="s">
        <v>1165</v>
      </c>
      <c r="M131" s="61">
        <f t="shared" ref="M131:M194" si="3">B131*1</f>
        <v>13</v>
      </c>
      <c r="N131" t="str">
        <f>VLOOKUP(M131,'zamestnanci číselník'!$A:$I,9,0)</f>
        <v>Ostatné</v>
      </c>
    </row>
    <row r="132" spans="1:14" x14ac:dyDescent="0.2">
      <c r="A132" s="60">
        <v>43683</v>
      </c>
      <c r="B132" s="61" t="s">
        <v>1164</v>
      </c>
      <c r="C132" s="61" t="s">
        <v>885</v>
      </c>
      <c r="D132" s="61" t="s">
        <v>181</v>
      </c>
      <c r="E132" s="61">
        <v>8</v>
      </c>
      <c r="F132" s="61" t="s">
        <v>182</v>
      </c>
      <c r="G132" s="61">
        <v>0</v>
      </c>
      <c r="H132" s="61" t="s">
        <v>1159</v>
      </c>
      <c r="I132" s="61" t="s">
        <v>1152</v>
      </c>
      <c r="J132" s="61" t="s">
        <v>1153</v>
      </c>
      <c r="K132" s="61" t="s">
        <v>1153</v>
      </c>
      <c r="L132" s="61" t="s">
        <v>1165</v>
      </c>
      <c r="M132" s="61">
        <f t="shared" si="3"/>
        <v>13</v>
      </c>
      <c r="N132" t="str">
        <f>VLOOKUP(M132,'zamestnanci číselník'!$A:$I,9,0)</f>
        <v>Ostatné</v>
      </c>
    </row>
    <row r="133" spans="1:14" x14ac:dyDescent="0.2">
      <c r="A133" s="60">
        <v>43684</v>
      </c>
      <c r="B133" s="61" t="s">
        <v>1164</v>
      </c>
      <c r="C133" s="61" t="s">
        <v>885</v>
      </c>
      <c r="D133" s="61" t="s">
        <v>181</v>
      </c>
      <c r="E133" s="61">
        <v>8</v>
      </c>
      <c r="F133" s="61" t="s">
        <v>182</v>
      </c>
      <c r="G133" s="61">
        <v>0</v>
      </c>
      <c r="H133" s="61" t="s">
        <v>1159</v>
      </c>
      <c r="I133" s="61" t="s">
        <v>1152</v>
      </c>
      <c r="J133" s="61" t="s">
        <v>1153</v>
      </c>
      <c r="K133" s="61" t="s">
        <v>1153</v>
      </c>
      <c r="L133" s="61" t="s">
        <v>1165</v>
      </c>
      <c r="M133" s="61">
        <f t="shared" si="3"/>
        <v>13</v>
      </c>
      <c r="N133" t="str">
        <f>VLOOKUP(M133,'zamestnanci číselník'!$A:$I,9,0)</f>
        <v>Ostatné</v>
      </c>
    </row>
    <row r="134" spans="1:14" x14ac:dyDescent="0.2">
      <c r="A134" s="60">
        <v>43685</v>
      </c>
      <c r="B134" s="61" t="s">
        <v>1164</v>
      </c>
      <c r="C134" s="61" t="s">
        <v>885</v>
      </c>
      <c r="D134" s="61" t="s">
        <v>181</v>
      </c>
      <c r="E134" s="61">
        <v>8</v>
      </c>
      <c r="F134" s="61" t="s">
        <v>182</v>
      </c>
      <c r="G134" s="61">
        <v>0</v>
      </c>
      <c r="H134" s="61" t="s">
        <v>1159</v>
      </c>
      <c r="I134" s="61" t="s">
        <v>1152</v>
      </c>
      <c r="J134" s="61" t="s">
        <v>1153</v>
      </c>
      <c r="K134" s="61" t="s">
        <v>1153</v>
      </c>
      <c r="L134" s="61" t="s">
        <v>1165</v>
      </c>
      <c r="M134" s="61">
        <f t="shared" si="3"/>
        <v>13</v>
      </c>
      <c r="N134" t="str">
        <f>VLOOKUP(M134,'zamestnanci číselník'!$A:$I,9,0)</f>
        <v>Ostatné</v>
      </c>
    </row>
    <row r="135" spans="1:14" x14ac:dyDescent="0.2">
      <c r="A135" s="60">
        <v>43686</v>
      </c>
      <c r="B135" s="61" t="s">
        <v>1164</v>
      </c>
      <c r="C135" s="61" t="s">
        <v>885</v>
      </c>
      <c r="D135" s="61" t="s">
        <v>181</v>
      </c>
      <c r="E135" s="61">
        <v>8</v>
      </c>
      <c r="F135" s="61" t="s">
        <v>182</v>
      </c>
      <c r="G135" s="61">
        <v>0</v>
      </c>
      <c r="H135" s="61" t="s">
        <v>1159</v>
      </c>
      <c r="I135" s="61" t="s">
        <v>1152</v>
      </c>
      <c r="J135" s="61" t="s">
        <v>1153</v>
      </c>
      <c r="K135" s="61" t="s">
        <v>1153</v>
      </c>
      <c r="L135" s="61" t="s">
        <v>1165</v>
      </c>
      <c r="M135" s="61">
        <f t="shared" si="3"/>
        <v>13</v>
      </c>
      <c r="N135" t="str">
        <f>VLOOKUP(M135,'zamestnanci číselník'!$A:$I,9,0)</f>
        <v>Ostatné</v>
      </c>
    </row>
    <row r="136" spans="1:14" x14ac:dyDescent="0.2">
      <c r="A136" s="60">
        <v>43689</v>
      </c>
      <c r="B136" s="61" t="s">
        <v>1164</v>
      </c>
      <c r="C136" s="61" t="s">
        <v>885</v>
      </c>
      <c r="D136" s="61" t="s">
        <v>181</v>
      </c>
      <c r="E136" s="61">
        <v>8</v>
      </c>
      <c r="F136" s="61" t="s">
        <v>182</v>
      </c>
      <c r="G136" s="61">
        <v>0</v>
      </c>
      <c r="H136" s="61" t="s">
        <v>42</v>
      </c>
      <c r="I136" s="61" t="s">
        <v>1152</v>
      </c>
      <c r="J136" s="61" t="s">
        <v>1153</v>
      </c>
      <c r="K136" s="61" t="s">
        <v>1153</v>
      </c>
      <c r="L136" s="61" t="s">
        <v>1165</v>
      </c>
      <c r="M136" s="61">
        <f t="shared" si="3"/>
        <v>13</v>
      </c>
      <c r="N136" t="str">
        <f>VLOOKUP(M136,'zamestnanci číselník'!$A:$I,9,0)</f>
        <v>Ostatné</v>
      </c>
    </row>
    <row r="137" spans="1:14" x14ac:dyDescent="0.2">
      <c r="A137" s="60">
        <v>43690</v>
      </c>
      <c r="B137" s="61" t="s">
        <v>1164</v>
      </c>
      <c r="C137" s="61" t="s">
        <v>885</v>
      </c>
      <c r="D137" s="61" t="s">
        <v>181</v>
      </c>
      <c r="E137" s="61">
        <v>8</v>
      </c>
      <c r="F137" s="61" t="s">
        <v>182</v>
      </c>
      <c r="G137" s="61">
        <v>0</v>
      </c>
      <c r="H137" s="61" t="s">
        <v>42</v>
      </c>
      <c r="I137" s="61" t="s">
        <v>1152</v>
      </c>
      <c r="J137" s="61" t="s">
        <v>1153</v>
      </c>
      <c r="K137" s="61" t="s">
        <v>1153</v>
      </c>
      <c r="L137" s="61" t="s">
        <v>1165</v>
      </c>
      <c r="M137" s="61">
        <f t="shared" si="3"/>
        <v>13</v>
      </c>
      <c r="N137" t="str">
        <f>VLOOKUP(M137,'zamestnanci číselník'!$A:$I,9,0)</f>
        <v>Ostatné</v>
      </c>
    </row>
    <row r="138" spans="1:14" x14ac:dyDescent="0.2">
      <c r="A138" s="60">
        <v>43691</v>
      </c>
      <c r="B138" s="61" t="s">
        <v>1164</v>
      </c>
      <c r="C138" s="61" t="s">
        <v>885</v>
      </c>
      <c r="D138" s="61" t="s">
        <v>181</v>
      </c>
      <c r="E138" s="61">
        <v>8</v>
      </c>
      <c r="F138" s="61" t="s">
        <v>182</v>
      </c>
      <c r="G138" s="61">
        <v>0</v>
      </c>
      <c r="H138" s="61" t="s">
        <v>42</v>
      </c>
      <c r="I138" s="61" t="s">
        <v>1152</v>
      </c>
      <c r="J138" s="61" t="s">
        <v>1153</v>
      </c>
      <c r="K138" s="61" t="s">
        <v>1153</v>
      </c>
      <c r="L138" s="61" t="s">
        <v>1165</v>
      </c>
      <c r="M138" s="61">
        <f t="shared" si="3"/>
        <v>13</v>
      </c>
      <c r="N138" t="str">
        <f>VLOOKUP(M138,'zamestnanci číselník'!$A:$I,9,0)</f>
        <v>Ostatné</v>
      </c>
    </row>
    <row r="139" spans="1:14" x14ac:dyDescent="0.2">
      <c r="A139" s="60">
        <v>43692</v>
      </c>
      <c r="B139" s="61" t="s">
        <v>1164</v>
      </c>
      <c r="C139" s="61" t="s">
        <v>885</v>
      </c>
      <c r="D139" s="61" t="s">
        <v>181</v>
      </c>
      <c r="E139" s="61">
        <v>8</v>
      </c>
      <c r="F139" s="61" t="s">
        <v>182</v>
      </c>
      <c r="G139" s="61">
        <v>0</v>
      </c>
      <c r="H139" s="61" t="s">
        <v>42</v>
      </c>
      <c r="I139" s="61" t="s">
        <v>1152</v>
      </c>
      <c r="J139" s="61" t="s">
        <v>1153</v>
      </c>
      <c r="K139" s="61" t="s">
        <v>1153</v>
      </c>
      <c r="L139" s="61" t="s">
        <v>1165</v>
      </c>
      <c r="M139" s="61">
        <f t="shared" si="3"/>
        <v>13</v>
      </c>
      <c r="N139" t="str">
        <f>VLOOKUP(M139,'zamestnanci číselník'!$A:$I,9,0)</f>
        <v>Ostatné</v>
      </c>
    </row>
    <row r="140" spans="1:14" x14ac:dyDescent="0.2">
      <c r="A140" s="60">
        <v>43693</v>
      </c>
      <c r="B140" s="61" t="s">
        <v>1164</v>
      </c>
      <c r="C140" s="61" t="s">
        <v>885</v>
      </c>
      <c r="D140" s="61" t="s">
        <v>181</v>
      </c>
      <c r="E140" s="61">
        <v>8</v>
      </c>
      <c r="F140" s="61" t="s">
        <v>182</v>
      </c>
      <c r="G140" s="61">
        <v>0</v>
      </c>
      <c r="H140" s="61" t="s">
        <v>42</v>
      </c>
      <c r="I140" s="61" t="s">
        <v>1152</v>
      </c>
      <c r="J140" s="61" t="s">
        <v>1153</v>
      </c>
      <c r="K140" s="61" t="s">
        <v>1153</v>
      </c>
      <c r="L140" s="61" t="s">
        <v>1165</v>
      </c>
      <c r="M140" s="61">
        <f t="shared" si="3"/>
        <v>13</v>
      </c>
      <c r="N140" t="str">
        <f>VLOOKUP(M140,'zamestnanci číselník'!$A:$I,9,0)</f>
        <v>Ostatné</v>
      </c>
    </row>
    <row r="141" spans="1:14" x14ac:dyDescent="0.2">
      <c r="A141" s="60">
        <v>43696</v>
      </c>
      <c r="B141" s="61" t="s">
        <v>1164</v>
      </c>
      <c r="C141" s="61" t="s">
        <v>885</v>
      </c>
      <c r="D141" s="61" t="s">
        <v>181</v>
      </c>
      <c r="E141" s="61">
        <v>8</v>
      </c>
      <c r="F141" s="61" t="s">
        <v>182</v>
      </c>
      <c r="G141" s="61">
        <v>0</v>
      </c>
      <c r="H141" s="61" t="s">
        <v>42</v>
      </c>
      <c r="I141" s="61" t="s">
        <v>1152</v>
      </c>
      <c r="J141" s="61" t="s">
        <v>1153</v>
      </c>
      <c r="K141" s="61" t="s">
        <v>1153</v>
      </c>
      <c r="L141" s="61" t="s">
        <v>1165</v>
      </c>
      <c r="M141" s="61">
        <f t="shared" si="3"/>
        <v>13</v>
      </c>
      <c r="N141" t="str">
        <f>VLOOKUP(M141,'zamestnanci číselník'!$A:$I,9,0)</f>
        <v>Ostatné</v>
      </c>
    </row>
    <row r="142" spans="1:14" x14ac:dyDescent="0.2">
      <c r="A142" s="60">
        <v>43697</v>
      </c>
      <c r="B142" s="61" t="s">
        <v>1164</v>
      </c>
      <c r="C142" s="61" t="s">
        <v>885</v>
      </c>
      <c r="D142" s="61" t="s">
        <v>181</v>
      </c>
      <c r="E142" s="61">
        <v>8</v>
      </c>
      <c r="F142" s="61" t="s">
        <v>182</v>
      </c>
      <c r="G142" s="61">
        <v>0</v>
      </c>
      <c r="H142" s="61" t="s">
        <v>42</v>
      </c>
      <c r="I142" s="61" t="s">
        <v>1152</v>
      </c>
      <c r="J142" s="61" t="s">
        <v>1153</v>
      </c>
      <c r="K142" s="61" t="s">
        <v>1153</v>
      </c>
      <c r="L142" s="61" t="s">
        <v>1165</v>
      </c>
      <c r="M142" s="61">
        <f t="shared" si="3"/>
        <v>13</v>
      </c>
      <c r="N142" t="str">
        <f>VLOOKUP(M142,'zamestnanci číselník'!$A:$I,9,0)</f>
        <v>Ostatné</v>
      </c>
    </row>
    <row r="143" spans="1:14" x14ac:dyDescent="0.2">
      <c r="A143" s="60">
        <v>43698</v>
      </c>
      <c r="B143" s="61" t="s">
        <v>1164</v>
      </c>
      <c r="C143" s="61" t="s">
        <v>885</v>
      </c>
      <c r="D143" s="61" t="s">
        <v>181</v>
      </c>
      <c r="E143" s="61">
        <v>8</v>
      </c>
      <c r="F143" s="61" t="s">
        <v>182</v>
      </c>
      <c r="G143" s="61">
        <v>0</v>
      </c>
      <c r="H143" s="61" t="s">
        <v>42</v>
      </c>
      <c r="I143" s="61" t="s">
        <v>1152</v>
      </c>
      <c r="J143" s="61" t="s">
        <v>1153</v>
      </c>
      <c r="K143" s="61" t="s">
        <v>1153</v>
      </c>
      <c r="L143" s="61" t="s">
        <v>1165</v>
      </c>
      <c r="M143" s="61">
        <f t="shared" si="3"/>
        <v>13</v>
      </c>
      <c r="N143" t="str">
        <f>VLOOKUP(M143,'zamestnanci číselník'!$A:$I,9,0)</f>
        <v>Ostatné</v>
      </c>
    </row>
    <row r="144" spans="1:14" x14ac:dyDescent="0.2">
      <c r="A144" s="60">
        <v>43699</v>
      </c>
      <c r="B144" s="61" t="s">
        <v>1164</v>
      </c>
      <c r="C144" s="61" t="s">
        <v>885</v>
      </c>
      <c r="D144" s="61" t="s">
        <v>181</v>
      </c>
      <c r="E144" s="61">
        <v>8</v>
      </c>
      <c r="F144" s="61" t="s">
        <v>182</v>
      </c>
      <c r="G144" s="61">
        <v>0</v>
      </c>
      <c r="H144" s="61" t="s">
        <v>42</v>
      </c>
      <c r="I144" s="61" t="s">
        <v>1152</v>
      </c>
      <c r="J144" s="61" t="s">
        <v>1153</v>
      </c>
      <c r="K144" s="61" t="s">
        <v>1153</v>
      </c>
      <c r="L144" s="61" t="s">
        <v>1165</v>
      </c>
      <c r="M144" s="61">
        <f t="shared" si="3"/>
        <v>13</v>
      </c>
      <c r="N144" t="str">
        <f>VLOOKUP(M144,'zamestnanci číselník'!$A:$I,9,0)</f>
        <v>Ostatné</v>
      </c>
    </row>
    <row r="145" spans="1:14" x14ac:dyDescent="0.2">
      <c r="A145" s="60">
        <v>43700</v>
      </c>
      <c r="B145" s="61" t="s">
        <v>1164</v>
      </c>
      <c r="C145" s="61" t="s">
        <v>885</v>
      </c>
      <c r="D145" s="61" t="s">
        <v>181</v>
      </c>
      <c r="E145" s="61">
        <v>8</v>
      </c>
      <c r="F145" s="61" t="s">
        <v>182</v>
      </c>
      <c r="G145" s="61">
        <v>0</v>
      </c>
      <c r="H145" s="61" t="s">
        <v>42</v>
      </c>
      <c r="I145" s="61" t="s">
        <v>1152</v>
      </c>
      <c r="J145" s="61" t="s">
        <v>1153</v>
      </c>
      <c r="K145" s="61" t="s">
        <v>1153</v>
      </c>
      <c r="L145" s="61" t="s">
        <v>1165</v>
      </c>
      <c r="M145" s="61">
        <f t="shared" si="3"/>
        <v>13</v>
      </c>
      <c r="N145" t="str">
        <f>VLOOKUP(M145,'zamestnanci číselník'!$A:$I,9,0)</f>
        <v>Ostatné</v>
      </c>
    </row>
    <row r="146" spans="1:14" x14ac:dyDescent="0.2">
      <c r="A146" s="60">
        <v>43703</v>
      </c>
      <c r="B146" s="61" t="s">
        <v>1164</v>
      </c>
      <c r="C146" s="61" t="s">
        <v>885</v>
      </c>
      <c r="D146" s="61" t="s">
        <v>181</v>
      </c>
      <c r="E146" s="61">
        <v>8</v>
      </c>
      <c r="F146" s="61" t="s">
        <v>182</v>
      </c>
      <c r="G146" s="61">
        <v>0</v>
      </c>
      <c r="H146" s="61" t="s">
        <v>42</v>
      </c>
      <c r="I146" s="61" t="s">
        <v>1152</v>
      </c>
      <c r="J146" s="61" t="s">
        <v>1153</v>
      </c>
      <c r="K146" s="61" t="s">
        <v>1153</v>
      </c>
      <c r="L146" s="61" t="s">
        <v>1165</v>
      </c>
      <c r="M146" s="61">
        <f t="shared" si="3"/>
        <v>13</v>
      </c>
      <c r="N146" t="str">
        <f>VLOOKUP(M146,'zamestnanci číselník'!$A:$I,9,0)</f>
        <v>Ostatné</v>
      </c>
    </row>
    <row r="147" spans="1:14" x14ac:dyDescent="0.2">
      <c r="A147" s="60">
        <v>43704</v>
      </c>
      <c r="B147" s="61" t="s">
        <v>1164</v>
      </c>
      <c r="C147" s="61" t="s">
        <v>885</v>
      </c>
      <c r="D147" s="61" t="s">
        <v>181</v>
      </c>
      <c r="E147" s="61">
        <v>8</v>
      </c>
      <c r="F147" s="61" t="s">
        <v>182</v>
      </c>
      <c r="G147" s="61">
        <v>0</v>
      </c>
      <c r="H147" s="61" t="s">
        <v>42</v>
      </c>
      <c r="I147" s="61" t="s">
        <v>1152</v>
      </c>
      <c r="J147" s="61" t="s">
        <v>1153</v>
      </c>
      <c r="K147" s="61" t="s">
        <v>1153</v>
      </c>
      <c r="L147" s="61" t="s">
        <v>1165</v>
      </c>
      <c r="M147" s="61">
        <f t="shared" si="3"/>
        <v>13</v>
      </c>
      <c r="N147" t="str">
        <f>VLOOKUP(M147,'zamestnanci číselník'!$A:$I,9,0)</f>
        <v>Ostatné</v>
      </c>
    </row>
    <row r="148" spans="1:14" x14ac:dyDescent="0.2">
      <c r="A148" s="60">
        <v>43705</v>
      </c>
      <c r="B148" s="61" t="s">
        <v>1164</v>
      </c>
      <c r="C148" s="61" t="s">
        <v>885</v>
      </c>
      <c r="D148" s="61" t="s">
        <v>181</v>
      </c>
      <c r="E148" s="61">
        <v>8</v>
      </c>
      <c r="F148" s="61" t="s">
        <v>182</v>
      </c>
      <c r="G148" s="61">
        <v>0</v>
      </c>
      <c r="H148" s="61" t="s">
        <v>42</v>
      </c>
      <c r="I148" s="61" t="s">
        <v>1152</v>
      </c>
      <c r="J148" s="61" t="s">
        <v>1153</v>
      </c>
      <c r="K148" s="61" t="s">
        <v>1153</v>
      </c>
      <c r="L148" s="61" t="s">
        <v>1165</v>
      </c>
      <c r="M148" s="61">
        <f t="shared" si="3"/>
        <v>13</v>
      </c>
      <c r="N148" t="str">
        <f>VLOOKUP(M148,'zamestnanci číselník'!$A:$I,9,0)</f>
        <v>Ostatné</v>
      </c>
    </row>
    <row r="149" spans="1:14" x14ac:dyDescent="0.2">
      <c r="A149" s="60">
        <v>43706</v>
      </c>
      <c r="B149" s="61" t="s">
        <v>1164</v>
      </c>
      <c r="C149" s="61" t="s">
        <v>886</v>
      </c>
      <c r="D149" s="61" t="s">
        <v>181</v>
      </c>
      <c r="E149" s="61">
        <v>8</v>
      </c>
      <c r="F149" s="61" t="s">
        <v>182</v>
      </c>
      <c r="G149" s="61">
        <v>0</v>
      </c>
      <c r="H149" s="61" t="s">
        <v>183</v>
      </c>
      <c r="I149" s="61" t="s">
        <v>1152</v>
      </c>
      <c r="J149" s="61" t="s">
        <v>1153</v>
      </c>
      <c r="K149" s="61" t="s">
        <v>1153</v>
      </c>
      <c r="L149" s="61" t="s">
        <v>1165</v>
      </c>
      <c r="M149" s="61">
        <f t="shared" si="3"/>
        <v>13</v>
      </c>
      <c r="N149" t="str">
        <f>VLOOKUP(M149,'zamestnanci číselník'!$A:$I,9,0)</f>
        <v>Ostatné</v>
      </c>
    </row>
    <row r="150" spans="1:14" x14ac:dyDescent="0.2">
      <c r="A150" s="60">
        <v>43707</v>
      </c>
      <c r="B150" s="61" t="s">
        <v>1164</v>
      </c>
      <c r="C150" s="61" t="s">
        <v>885</v>
      </c>
      <c r="D150" s="61" t="s">
        <v>181</v>
      </c>
      <c r="E150" s="61">
        <v>8</v>
      </c>
      <c r="F150" s="61" t="s">
        <v>182</v>
      </c>
      <c r="G150" s="61">
        <v>0</v>
      </c>
      <c r="H150" s="61" t="s">
        <v>42</v>
      </c>
      <c r="I150" s="61" t="s">
        <v>1152</v>
      </c>
      <c r="J150" s="61" t="s">
        <v>1153</v>
      </c>
      <c r="K150" s="61" t="s">
        <v>1153</v>
      </c>
      <c r="L150" s="61" t="s">
        <v>1165</v>
      </c>
      <c r="M150" s="61">
        <f t="shared" si="3"/>
        <v>13</v>
      </c>
      <c r="N150" t="str">
        <f>VLOOKUP(M150,'zamestnanci číselník'!$A:$I,9,0)</f>
        <v>Ostatné</v>
      </c>
    </row>
    <row r="151" spans="1:14" x14ac:dyDescent="0.2">
      <c r="A151" s="60">
        <v>43683</v>
      </c>
      <c r="B151" s="61" t="s">
        <v>1166</v>
      </c>
      <c r="C151" s="61" t="s">
        <v>910</v>
      </c>
      <c r="D151" s="61" t="s">
        <v>181</v>
      </c>
      <c r="E151" s="61">
        <v>1.5</v>
      </c>
      <c r="F151" s="61" t="s">
        <v>182</v>
      </c>
      <c r="G151" s="61">
        <v>0</v>
      </c>
      <c r="H151" s="61" t="s">
        <v>183</v>
      </c>
      <c r="I151" s="61" t="s">
        <v>1167</v>
      </c>
      <c r="J151" s="61" t="s">
        <v>17</v>
      </c>
      <c r="K151" s="61" t="s">
        <v>20</v>
      </c>
      <c r="L151" s="61" t="s">
        <v>1168</v>
      </c>
      <c r="M151" s="61">
        <f t="shared" si="3"/>
        <v>29</v>
      </c>
      <c r="N151" t="str">
        <f>VLOOKUP(M151,'zamestnanci číselník'!$A:$I,9,0)</f>
        <v>Ostatné</v>
      </c>
    </row>
    <row r="152" spans="1:14" x14ac:dyDescent="0.2">
      <c r="A152" s="60">
        <v>43704</v>
      </c>
      <c r="B152" s="61" t="s">
        <v>1166</v>
      </c>
      <c r="C152" s="61" t="s">
        <v>885</v>
      </c>
      <c r="D152" s="61" t="s">
        <v>181</v>
      </c>
      <c r="E152" s="61">
        <v>8</v>
      </c>
      <c r="F152" s="61" t="s">
        <v>182</v>
      </c>
      <c r="G152" s="61">
        <v>0</v>
      </c>
      <c r="H152" s="61" t="s">
        <v>42</v>
      </c>
      <c r="I152" s="61" t="s">
        <v>1167</v>
      </c>
      <c r="J152" s="61" t="s">
        <v>17</v>
      </c>
      <c r="K152" s="61" t="s">
        <v>20</v>
      </c>
      <c r="L152" s="61" t="s">
        <v>1168</v>
      </c>
      <c r="M152" s="61">
        <f t="shared" si="3"/>
        <v>29</v>
      </c>
      <c r="N152" t="str">
        <f>VLOOKUP(M152,'zamestnanci číselník'!$A:$I,9,0)</f>
        <v>Ostatné</v>
      </c>
    </row>
    <row r="153" spans="1:14" x14ac:dyDescent="0.2">
      <c r="A153" s="60">
        <v>43705</v>
      </c>
      <c r="B153" s="61" t="s">
        <v>1166</v>
      </c>
      <c r="C153" s="61" t="s">
        <v>885</v>
      </c>
      <c r="D153" s="61" t="s">
        <v>181</v>
      </c>
      <c r="E153" s="61">
        <v>8</v>
      </c>
      <c r="F153" s="61" t="s">
        <v>182</v>
      </c>
      <c r="G153" s="61">
        <v>0</v>
      </c>
      <c r="H153" s="61" t="s">
        <v>42</v>
      </c>
      <c r="I153" s="61" t="s">
        <v>1167</v>
      </c>
      <c r="J153" s="61" t="s">
        <v>17</v>
      </c>
      <c r="K153" s="61" t="s">
        <v>20</v>
      </c>
      <c r="L153" s="61" t="s">
        <v>1168</v>
      </c>
      <c r="M153" s="61">
        <f t="shared" si="3"/>
        <v>29</v>
      </c>
      <c r="N153" t="str">
        <f>VLOOKUP(M153,'zamestnanci číselník'!$A:$I,9,0)</f>
        <v>Ostatné</v>
      </c>
    </row>
    <row r="154" spans="1:14" x14ac:dyDescent="0.2">
      <c r="A154" s="60">
        <v>43707</v>
      </c>
      <c r="B154" s="61" t="s">
        <v>1166</v>
      </c>
      <c r="C154" s="61" t="s">
        <v>887</v>
      </c>
      <c r="D154" s="61" t="s">
        <v>181</v>
      </c>
      <c r="E154" s="61">
        <v>4</v>
      </c>
      <c r="F154" s="61" t="s">
        <v>182</v>
      </c>
      <c r="G154" s="61">
        <v>0</v>
      </c>
      <c r="H154" s="61" t="s">
        <v>183</v>
      </c>
      <c r="I154" s="61" t="s">
        <v>1167</v>
      </c>
      <c r="J154" s="61" t="s">
        <v>17</v>
      </c>
      <c r="K154" s="61" t="s">
        <v>20</v>
      </c>
      <c r="L154" s="61" t="s">
        <v>1168</v>
      </c>
      <c r="M154" s="61">
        <f t="shared" si="3"/>
        <v>29</v>
      </c>
      <c r="N154" t="str">
        <f>VLOOKUP(M154,'zamestnanci číselník'!$A:$I,9,0)</f>
        <v>Ostatné</v>
      </c>
    </row>
    <row r="155" spans="1:14" x14ac:dyDescent="0.2">
      <c r="A155" s="60">
        <v>43707</v>
      </c>
      <c r="B155" s="61" t="s">
        <v>1166</v>
      </c>
      <c r="C155" s="61" t="s">
        <v>885</v>
      </c>
      <c r="D155" s="61" t="s">
        <v>181</v>
      </c>
      <c r="E155" s="61">
        <v>6</v>
      </c>
      <c r="F155" s="61" t="s">
        <v>182</v>
      </c>
      <c r="G155" s="61">
        <v>0</v>
      </c>
      <c r="H155" s="61" t="s">
        <v>42</v>
      </c>
      <c r="I155" s="61" t="s">
        <v>1167</v>
      </c>
      <c r="J155" s="61" t="s">
        <v>17</v>
      </c>
      <c r="K155" s="61" t="s">
        <v>20</v>
      </c>
      <c r="L155" s="61" t="s">
        <v>1168</v>
      </c>
      <c r="M155" s="61">
        <f t="shared" si="3"/>
        <v>29</v>
      </c>
      <c r="N155" t="str">
        <f>VLOOKUP(M155,'zamestnanci číselník'!$A:$I,9,0)</f>
        <v>Ostatné</v>
      </c>
    </row>
    <row r="156" spans="1:14" x14ac:dyDescent="0.2">
      <c r="A156" s="60">
        <v>43699</v>
      </c>
      <c r="B156" s="61" t="s">
        <v>1166</v>
      </c>
      <c r="C156" s="61" t="s">
        <v>885</v>
      </c>
      <c r="D156" s="61" t="s">
        <v>181</v>
      </c>
      <c r="E156" s="61">
        <v>8</v>
      </c>
      <c r="F156" s="61" t="s">
        <v>182</v>
      </c>
      <c r="G156" s="61">
        <v>0</v>
      </c>
      <c r="H156" s="61" t="s">
        <v>42</v>
      </c>
      <c r="I156" s="61" t="s">
        <v>1167</v>
      </c>
      <c r="J156" s="61" t="s">
        <v>17</v>
      </c>
      <c r="K156" s="61" t="s">
        <v>20</v>
      </c>
      <c r="L156" s="61" t="s">
        <v>1168</v>
      </c>
      <c r="M156" s="61">
        <f t="shared" si="3"/>
        <v>29</v>
      </c>
      <c r="N156" t="str">
        <f>VLOOKUP(M156,'zamestnanci číselník'!$A:$I,9,0)</f>
        <v>Ostatné</v>
      </c>
    </row>
    <row r="157" spans="1:14" x14ac:dyDescent="0.2">
      <c r="A157" s="60">
        <v>43700</v>
      </c>
      <c r="B157" s="61" t="s">
        <v>1166</v>
      </c>
      <c r="C157" s="61" t="s">
        <v>885</v>
      </c>
      <c r="D157" s="61" t="s">
        <v>181</v>
      </c>
      <c r="E157" s="61">
        <v>8</v>
      </c>
      <c r="F157" s="61" t="s">
        <v>182</v>
      </c>
      <c r="G157" s="61">
        <v>0</v>
      </c>
      <c r="H157" s="61" t="s">
        <v>42</v>
      </c>
      <c r="I157" s="61" t="s">
        <v>1167</v>
      </c>
      <c r="J157" s="61" t="s">
        <v>17</v>
      </c>
      <c r="K157" s="61" t="s">
        <v>20</v>
      </c>
      <c r="L157" s="61" t="s">
        <v>1168</v>
      </c>
      <c r="M157" s="61">
        <f t="shared" si="3"/>
        <v>29</v>
      </c>
      <c r="N157" t="str">
        <f>VLOOKUP(M157,'zamestnanci číselník'!$A:$I,9,0)</f>
        <v>Ostatné</v>
      </c>
    </row>
    <row r="158" spans="1:14" x14ac:dyDescent="0.2">
      <c r="A158" s="60">
        <v>43703</v>
      </c>
      <c r="B158" s="61" t="s">
        <v>1166</v>
      </c>
      <c r="C158" s="61" t="s">
        <v>885</v>
      </c>
      <c r="D158" s="61" t="s">
        <v>181</v>
      </c>
      <c r="E158" s="61">
        <v>8</v>
      </c>
      <c r="F158" s="61" t="s">
        <v>182</v>
      </c>
      <c r="G158" s="61">
        <v>0</v>
      </c>
      <c r="H158" s="61" t="s">
        <v>42</v>
      </c>
      <c r="I158" s="61" t="s">
        <v>1167</v>
      </c>
      <c r="J158" s="61" t="s">
        <v>17</v>
      </c>
      <c r="K158" s="61" t="s">
        <v>20</v>
      </c>
      <c r="L158" s="61" t="s">
        <v>1168</v>
      </c>
      <c r="M158" s="61">
        <f t="shared" si="3"/>
        <v>29</v>
      </c>
      <c r="N158" t="str">
        <f>VLOOKUP(M158,'zamestnanci číselník'!$A:$I,9,0)</f>
        <v>Ostatné</v>
      </c>
    </row>
    <row r="159" spans="1:14" x14ac:dyDescent="0.2">
      <c r="A159" s="60">
        <v>43678</v>
      </c>
      <c r="B159" s="61" t="s">
        <v>1166</v>
      </c>
      <c r="C159" s="61" t="s">
        <v>887</v>
      </c>
      <c r="D159" s="61" t="s">
        <v>181</v>
      </c>
      <c r="E159" s="61">
        <v>8</v>
      </c>
      <c r="F159" s="61" t="s">
        <v>182</v>
      </c>
      <c r="G159" s="61">
        <v>0</v>
      </c>
      <c r="H159" s="61" t="s">
        <v>183</v>
      </c>
      <c r="I159" s="61" t="s">
        <v>1167</v>
      </c>
      <c r="J159" s="61" t="s">
        <v>17</v>
      </c>
      <c r="K159" s="61" t="s">
        <v>20</v>
      </c>
      <c r="L159" s="61" t="s">
        <v>1168</v>
      </c>
      <c r="M159" s="61">
        <f t="shared" si="3"/>
        <v>29</v>
      </c>
      <c r="N159" t="str">
        <f>VLOOKUP(M159,'zamestnanci číselník'!$A:$I,9,0)</f>
        <v>Ostatné</v>
      </c>
    </row>
    <row r="160" spans="1:14" x14ac:dyDescent="0.2">
      <c r="A160" s="60">
        <v>43679</v>
      </c>
      <c r="B160" s="61" t="s">
        <v>1166</v>
      </c>
      <c r="C160" s="61" t="s">
        <v>887</v>
      </c>
      <c r="D160" s="61" t="s">
        <v>181</v>
      </c>
      <c r="E160" s="61">
        <v>8</v>
      </c>
      <c r="F160" s="61" t="s">
        <v>182</v>
      </c>
      <c r="G160" s="61">
        <v>0</v>
      </c>
      <c r="H160" s="61" t="s">
        <v>183</v>
      </c>
      <c r="I160" s="61" t="s">
        <v>1167</v>
      </c>
      <c r="J160" s="61" t="s">
        <v>17</v>
      </c>
      <c r="K160" s="61" t="s">
        <v>20</v>
      </c>
      <c r="L160" s="61" t="s">
        <v>1168</v>
      </c>
      <c r="M160" s="61">
        <f t="shared" si="3"/>
        <v>29</v>
      </c>
      <c r="N160" t="str">
        <f>VLOOKUP(M160,'zamestnanci číselník'!$A:$I,9,0)</f>
        <v>Ostatné</v>
      </c>
    </row>
    <row r="161" spans="1:14" x14ac:dyDescent="0.2">
      <c r="A161" s="60">
        <v>43682</v>
      </c>
      <c r="B161" s="61" t="s">
        <v>1166</v>
      </c>
      <c r="C161" s="61" t="s">
        <v>885</v>
      </c>
      <c r="D161" s="61" t="s">
        <v>181</v>
      </c>
      <c r="E161" s="61">
        <v>8</v>
      </c>
      <c r="F161" s="61" t="s">
        <v>182</v>
      </c>
      <c r="G161" s="61">
        <v>0</v>
      </c>
      <c r="H161" s="61" t="s">
        <v>42</v>
      </c>
      <c r="I161" s="61" t="s">
        <v>1167</v>
      </c>
      <c r="J161" s="61" t="s">
        <v>17</v>
      </c>
      <c r="K161" s="61" t="s">
        <v>20</v>
      </c>
      <c r="L161" s="61" t="s">
        <v>1168</v>
      </c>
      <c r="M161" s="61">
        <f t="shared" si="3"/>
        <v>29</v>
      </c>
      <c r="N161" t="str">
        <f>VLOOKUP(M161,'zamestnanci číselník'!$A:$I,9,0)</f>
        <v>Ostatné</v>
      </c>
    </row>
    <row r="162" spans="1:14" x14ac:dyDescent="0.2">
      <c r="A162" s="60">
        <v>43683</v>
      </c>
      <c r="B162" s="61" t="s">
        <v>1166</v>
      </c>
      <c r="C162" s="61" t="s">
        <v>885</v>
      </c>
      <c r="D162" s="61" t="s">
        <v>181</v>
      </c>
      <c r="E162" s="61">
        <v>6.5</v>
      </c>
      <c r="F162" s="61" t="s">
        <v>182</v>
      </c>
      <c r="G162" s="61">
        <v>0</v>
      </c>
      <c r="H162" s="61" t="s">
        <v>42</v>
      </c>
      <c r="I162" s="61" t="s">
        <v>1167</v>
      </c>
      <c r="J162" s="61" t="s">
        <v>17</v>
      </c>
      <c r="K162" s="61" t="s">
        <v>20</v>
      </c>
      <c r="L162" s="61" t="s">
        <v>1168</v>
      </c>
      <c r="M162" s="61">
        <f t="shared" si="3"/>
        <v>29</v>
      </c>
      <c r="N162" t="str">
        <f>VLOOKUP(M162,'zamestnanci číselník'!$A:$I,9,0)</f>
        <v>Ostatné</v>
      </c>
    </row>
    <row r="163" spans="1:14" x14ac:dyDescent="0.2">
      <c r="A163" s="60">
        <v>43684</v>
      </c>
      <c r="B163" s="61" t="s">
        <v>1166</v>
      </c>
      <c r="C163" s="61" t="s">
        <v>885</v>
      </c>
      <c r="D163" s="61" t="s">
        <v>181</v>
      </c>
      <c r="E163" s="61">
        <v>8</v>
      </c>
      <c r="F163" s="61" t="s">
        <v>182</v>
      </c>
      <c r="G163" s="61">
        <v>0</v>
      </c>
      <c r="H163" s="61" t="s">
        <v>42</v>
      </c>
      <c r="I163" s="61" t="s">
        <v>1167</v>
      </c>
      <c r="J163" s="61" t="s">
        <v>17</v>
      </c>
      <c r="K163" s="61" t="s">
        <v>20</v>
      </c>
      <c r="L163" s="61" t="s">
        <v>1168</v>
      </c>
      <c r="M163" s="61">
        <f t="shared" si="3"/>
        <v>29</v>
      </c>
      <c r="N163" t="str">
        <f>VLOOKUP(M163,'zamestnanci číselník'!$A:$I,9,0)</f>
        <v>Ostatné</v>
      </c>
    </row>
    <row r="164" spans="1:14" x14ac:dyDescent="0.2">
      <c r="A164" s="60">
        <v>43685</v>
      </c>
      <c r="B164" s="61" t="s">
        <v>1166</v>
      </c>
      <c r="C164" s="61" t="s">
        <v>885</v>
      </c>
      <c r="D164" s="61" t="s">
        <v>181</v>
      </c>
      <c r="E164" s="61">
        <v>8</v>
      </c>
      <c r="F164" s="61" t="s">
        <v>182</v>
      </c>
      <c r="G164" s="61">
        <v>0</v>
      </c>
      <c r="H164" s="61" t="s">
        <v>42</v>
      </c>
      <c r="I164" s="61" t="s">
        <v>1167</v>
      </c>
      <c r="J164" s="61" t="s">
        <v>17</v>
      </c>
      <c r="K164" s="61" t="s">
        <v>20</v>
      </c>
      <c r="L164" s="61" t="s">
        <v>1168</v>
      </c>
      <c r="M164" s="61">
        <f t="shared" si="3"/>
        <v>29</v>
      </c>
      <c r="N164" t="str">
        <f>VLOOKUP(M164,'zamestnanci číselník'!$A:$I,9,0)</f>
        <v>Ostatné</v>
      </c>
    </row>
    <row r="165" spans="1:14" x14ac:dyDescent="0.2">
      <c r="A165" s="60">
        <v>43686</v>
      </c>
      <c r="B165" s="61" t="s">
        <v>1166</v>
      </c>
      <c r="C165" s="61" t="s">
        <v>885</v>
      </c>
      <c r="D165" s="61" t="s">
        <v>181</v>
      </c>
      <c r="E165" s="61">
        <v>8</v>
      </c>
      <c r="F165" s="61" t="s">
        <v>182</v>
      </c>
      <c r="G165" s="61">
        <v>0</v>
      </c>
      <c r="H165" s="61" t="s">
        <v>42</v>
      </c>
      <c r="I165" s="61" t="s">
        <v>1167</v>
      </c>
      <c r="J165" s="61" t="s">
        <v>17</v>
      </c>
      <c r="K165" s="61" t="s">
        <v>20</v>
      </c>
      <c r="L165" s="61" t="s">
        <v>1168</v>
      </c>
      <c r="M165" s="61">
        <f t="shared" si="3"/>
        <v>29</v>
      </c>
      <c r="N165" t="str">
        <f>VLOOKUP(M165,'zamestnanci číselník'!$A:$I,9,0)</f>
        <v>Ostatné</v>
      </c>
    </row>
    <row r="166" spans="1:14" x14ac:dyDescent="0.2">
      <c r="A166" s="60">
        <v>43689</v>
      </c>
      <c r="B166" s="61" t="s">
        <v>1166</v>
      </c>
      <c r="C166" s="61" t="s">
        <v>885</v>
      </c>
      <c r="D166" s="61" t="s">
        <v>181</v>
      </c>
      <c r="E166" s="61">
        <v>8</v>
      </c>
      <c r="F166" s="61" t="s">
        <v>182</v>
      </c>
      <c r="G166" s="61">
        <v>0</v>
      </c>
      <c r="H166" s="61" t="s">
        <v>42</v>
      </c>
      <c r="I166" s="61" t="s">
        <v>1167</v>
      </c>
      <c r="J166" s="61" t="s">
        <v>17</v>
      </c>
      <c r="K166" s="61" t="s">
        <v>20</v>
      </c>
      <c r="L166" s="61" t="s">
        <v>1168</v>
      </c>
      <c r="M166" s="61">
        <f t="shared" si="3"/>
        <v>29</v>
      </c>
      <c r="N166" t="str">
        <f>VLOOKUP(M166,'zamestnanci číselník'!$A:$I,9,0)</f>
        <v>Ostatné</v>
      </c>
    </row>
    <row r="167" spans="1:14" x14ac:dyDescent="0.2">
      <c r="A167" s="60">
        <v>43690</v>
      </c>
      <c r="B167" s="61" t="s">
        <v>1166</v>
      </c>
      <c r="C167" s="61" t="s">
        <v>885</v>
      </c>
      <c r="D167" s="61" t="s">
        <v>181</v>
      </c>
      <c r="E167" s="61">
        <v>8</v>
      </c>
      <c r="F167" s="61" t="s">
        <v>182</v>
      </c>
      <c r="G167" s="61">
        <v>0</v>
      </c>
      <c r="H167" s="61" t="s">
        <v>42</v>
      </c>
      <c r="I167" s="61" t="s">
        <v>1167</v>
      </c>
      <c r="J167" s="61" t="s">
        <v>17</v>
      </c>
      <c r="K167" s="61" t="s">
        <v>20</v>
      </c>
      <c r="L167" s="61" t="s">
        <v>1168</v>
      </c>
      <c r="M167" s="61">
        <f t="shared" si="3"/>
        <v>29</v>
      </c>
      <c r="N167" t="str">
        <f>VLOOKUP(M167,'zamestnanci číselník'!$A:$I,9,0)</f>
        <v>Ostatné</v>
      </c>
    </row>
    <row r="168" spans="1:14" x14ac:dyDescent="0.2">
      <c r="A168" s="60">
        <v>43691</v>
      </c>
      <c r="B168" s="61" t="s">
        <v>1166</v>
      </c>
      <c r="C168" s="61" t="s">
        <v>885</v>
      </c>
      <c r="D168" s="61" t="s">
        <v>181</v>
      </c>
      <c r="E168" s="61">
        <v>8</v>
      </c>
      <c r="F168" s="61" t="s">
        <v>182</v>
      </c>
      <c r="G168" s="61">
        <v>0</v>
      </c>
      <c r="H168" s="61" t="s">
        <v>42</v>
      </c>
      <c r="I168" s="61" t="s">
        <v>1167</v>
      </c>
      <c r="J168" s="61" t="s">
        <v>17</v>
      </c>
      <c r="K168" s="61" t="s">
        <v>20</v>
      </c>
      <c r="L168" s="61" t="s">
        <v>1168</v>
      </c>
      <c r="M168" s="61">
        <f t="shared" si="3"/>
        <v>29</v>
      </c>
      <c r="N168" t="str">
        <f>VLOOKUP(M168,'zamestnanci číselník'!$A:$I,9,0)</f>
        <v>Ostatné</v>
      </c>
    </row>
    <row r="169" spans="1:14" x14ac:dyDescent="0.2">
      <c r="A169" s="60">
        <v>43692</v>
      </c>
      <c r="B169" s="61" t="s">
        <v>1166</v>
      </c>
      <c r="C169" s="61" t="s">
        <v>885</v>
      </c>
      <c r="D169" s="61" t="s">
        <v>181</v>
      </c>
      <c r="E169" s="61">
        <v>6</v>
      </c>
      <c r="F169" s="61" t="s">
        <v>182</v>
      </c>
      <c r="G169" s="61">
        <v>0</v>
      </c>
      <c r="H169" s="61" t="s">
        <v>42</v>
      </c>
      <c r="I169" s="61" t="s">
        <v>1167</v>
      </c>
      <c r="J169" s="61" t="s">
        <v>17</v>
      </c>
      <c r="K169" s="61" t="s">
        <v>20</v>
      </c>
      <c r="L169" s="61" t="s">
        <v>1168</v>
      </c>
      <c r="M169" s="61">
        <f t="shared" si="3"/>
        <v>29</v>
      </c>
      <c r="N169" t="str">
        <f>VLOOKUP(M169,'zamestnanci číselník'!$A:$I,9,0)</f>
        <v>Ostatné</v>
      </c>
    </row>
    <row r="170" spans="1:14" x14ac:dyDescent="0.2">
      <c r="A170" s="60">
        <v>43693</v>
      </c>
      <c r="B170" s="61" t="s">
        <v>1166</v>
      </c>
      <c r="C170" s="61" t="s">
        <v>885</v>
      </c>
      <c r="D170" s="61" t="s">
        <v>181</v>
      </c>
      <c r="E170" s="61">
        <v>8</v>
      </c>
      <c r="F170" s="61" t="s">
        <v>182</v>
      </c>
      <c r="G170" s="61">
        <v>0</v>
      </c>
      <c r="H170" s="61" t="s">
        <v>42</v>
      </c>
      <c r="I170" s="61" t="s">
        <v>1167</v>
      </c>
      <c r="J170" s="61" t="s">
        <v>17</v>
      </c>
      <c r="K170" s="61" t="s">
        <v>20</v>
      </c>
      <c r="L170" s="61" t="s">
        <v>1168</v>
      </c>
      <c r="M170" s="61">
        <f t="shared" si="3"/>
        <v>29</v>
      </c>
      <c r="N170" t="str">
        <f>VLOOKUP(M170,'zamestnanci číselník'!$A:$I,9,0)</f>
        <v>Ostatné</v>
      </c>
    </row>
    <row r="171" spans="1:14" x14ac:dyDescent="0.2">
      <c r="A171" s="60">
        <v>43696</v>
      </c>
      <c r="B171" s="61" t="s">
        <v>1166</v>
      </c>
      <c r="C171" s="61" t="s">
        <v>885</v>
      </c>
      <c r="D171" s="61" t="s">
        <v>181</v>
      </c>
      <c r="E171" s="61">
        <v>8</v>
      </c>
      <c r="F171" s="61" t="s">
        <v>182</v>
      </c>
      <c r="G171" s="61">
        <v>0</v>
      </c>
      <c r="H171" s="61" t="s">
        <v>42</v>
      </c>
      <c r="I171" s="61" t="s">
        <v>1167</v>
      </c>
      <c r="J171" s="61" t="s">
        <v>17</v>
      </c>
      <c r="K171" s="61" t="s">
        <v>20</v>
      </c>
      <c r="L171" s="61" t="s">
        <v>1168</v>
      </c>
      <c r="M171" s="61">
        <f t="shared" si="3"/>
        <v>29</v>
      </c>
      <c r="N171" t="str">
        <f>VLOOKUP(M171,'zamestnanci číselník'!$A:$I,9,0)</f>
        <v>Ostatné</v>
      </c>
    </row>
    <row r="172" spans="1:14" x14ac:dyDescent="0.2">
      <c r="A172" s="60">
        <v>43697</v>
      </c>
      <c r="B172" s="61" t="s">
        <v>1166</v>
      </c>
      <c r="C172" s="61" t="s">
        <v>885</v>
      </c>
      <c r="D172" s="61" t="s">
        <v>181</v>
      </c>
      <c r="E172" s="61">
        <v>8</v>
      </c>
      <c r="F172" s="61" t="s">
        <v>182</v>
      </c>
      <c r="G172" s="61">
        <v>0</v>
      </c>
      <c r="H172" s="61" t="s">
        <v>42</v>
      </c>
      <c r="I172" s="61" t="s">
        <v>1167</v>
      </c>
      <c r="J172" s="61" t="s">
        <v>17</v>
      </c>
      <c r="K172" s="61" t="s">
        <v>20</v>
      </c>
      <c r="L172" s="61" t="s">
        <v>1168</v>
      </c>
      <c r="M172" s="61">
        <f t="shared" si="3"/>
        <v>29</v>
      </c>
      <c r="N172" t="str">
        <f>VLOOKUP(M172,'zamestnanci číselník'!$A:$I,9,0)</f>
        <v>Ostatné</v>
      </c>
    </row>
    <row r="173" spans="1:14" x14ac:dyDescent="0.2">
      <c r="A173" s="60">
        <v>43698</v>
      </c>
      <c r="B173" s="61" t="s">
        <v>1166</v>
      </c>
      <c r="C173" s="61" t="s">
        <v>885</v>
      </c>
      <c r="D173" s="61" t="s">
        <v>181</v>
      </c>
      <c r="E173" s="61">
        <v>8</v>
      </c>
      <c r="F173" s="61" t="s">
        <v>182</v>
      </c>
      <c r="G173" s="61">
        <v>0</v>
      </c>
      <c r="H173" s="61" t="s">
        <v>42</v>
      </c>
      <c r="I173" s="61" t="s">
        <v>1167</v>
      </c>
      <c r="J173" s="61" t="s">
        <v>17</v>
      </c>
      <c r="K173" s="61" t="s">
        <v>20</v>
      </c>
      <c r="L173" s="61" t="s">
        <v>1168</v>
      </c>
      <c r="M173" s="61">
        <f t="shared" si="3"/>
        <v>29</v>
      </c>
      <c r="N173" t="str">
        <f>VLOOKUP(M173,'zamestnanci číselník'!$A:$I,9,0)</f>
        <v>Ostatné</v>
      </c>
    </row>
    <row r="174" spans="1:14" x14ac:dyDescent="0.2">
      <c r="A174" s="60">
        <v>43706</v>
      </c>
      <c r="B174" s="61" t="s">
        <v>1166</v>
      </c>
      <c r="C174" s="61" t="s">
        <v>886</v>
      </c>
      <c r="D174" s="61" t="s">
        <v>181</v>
      </c>
      <c r="E174" s="61">
        <v>8</v>
      </c>
      <c r="F174" s="61" t="s">
        <v>182</v>
      </c>
      <c r="G174" s="61">
        <v>0</v>
      </c>
      <c r="H174" s="61" t="s">
        <v>183</v>
      </c>
      <c r="I174" s="61" t="s">
        <v>1167</v>
      </c>
      <c r="J174" s="61" t="s">
        <v>17</v>
      </c>
      <c r="K174" s="61" t="s">
        <v>20</v>
      </c>
      <c r="L174" s="61" t="s">
        <v>1168</v>
      </c>
      <c r="M174" s="61">
        <f t="shared" si="3"/>
        <v>29</v>
      </c>
      <c r="N174" t="str">
        <f>VLOOKUP(M174,'zamestnanci číselník'!$A:$I,9,0)</f>
        <v>Ostatné</v>
      </c>
    </row>
    <row r="175" spans="1:14" x14ac:dyDescent="0.2">
      <c r="A175" s="60">
        <v>43704</v>
      </c>
      <c r="B175" s="61" t="s">
        <v>1169</v>
      </c>
      <c r="C175" s="61" t="s">
        <v>885</v>
      </c>
      <c r="D175" s="61" t="s">
        <v>181</v>
      </c>
      <c r="E175" s="61">
        <v>8</v>
      </c>
      <c r="F175" s="61" t="s">
        <v>890</v>
      </c>
      <c r="G175" s="61">
        <v>1</v>
      </c>
      <c r="H175" s="61" t="s">
        <v>42</v>
      </c>
      <c r="I175" s="61" t="s">
        <v>1167</v>
      </c>
      <c r="J175" s="61" t="s">
        <v>17</v>
      </c>
      <c r="K175" s="61" t="s">
        <v>20</v>
      </c>
      <c r="L175" s="61" t="s">
        <v>1170</v>
      </c>
      <c r="M175" s="61">
        <f t="shared" si="3"/>
        <v>30</v>
      </c>
      <c r="N175" t="str">
        <f>VLOOKUP(M175,'zamestnanci číselník'!$A:$I,9,0)</f>
        <v>VP1</v>
      </c>
    </row>
    <row r="176" spans="1:14" x14ac:dyDescent="0.2">
      <c r="A176" s="60">
        <v>43705</v>
      </c>
      <c r="B176" s="61" t="s">
        <v>1169</v>
      </c>
      <c r="C176" s="61" t="s">
        <v>885</v>
      </c>
      <c r="D176" s="61" t="s">
        <v>181</v>
      </c>
      <c r="E176" s="61">
        <v>8</v>
      </c>
      <c r="F176" s="61" t="s">
        <v>182</v>
      </c>
      <c r="G176" s="61">
        <v>0</v>
      </c>
      <c r="H176" s="61" t="s">
        <v>42</v>
      </c>
      <c r="I176" s="61" t="s">
        <v>1167</v>
      </c>
      <c r="J176" s="61" t="s">
        <v>17</v>
      </c>
      <c r="K176" s="61" t="s">
        <v>20</v>
      </c>
      <c r="L176" s="61" t="s">
        <v>1170</v>
      </c>
      <c r="M176" s="61">
        <f t="shared" si="3"/>
        <v>30</v>
      </c>
      <c r="N176" t="str">
        <f>VLOOKUP(M176,'zamestnanci číselník'!$A:$I,9,0)</f>
        <v>VP1</v>
      </c>
    </row>
    <row r="177" spans="1:14" x14ac:dyDescent="0.2">
      <c r="A177" s="60">
        <v>43707</v>
      </c>
      <c r="B177" s="61" t="s">
        <v>1169</v>
      </c>
      <c r="C177" s="61" t="s">
        <v>885</v>
      </c>
      <c r="D177" s="61" t="s">
        <v>181</v>
      </c>
      <c r="E177" s="61">
        <v>8</v>
      </c>
      <c r="F177" s="61" t="s">
        <v>182</v>
      </c>
      <c r="G177" s="61">
        <v>0</v>
      </c>
      <c r="H177" s="61" t="s">
        <v>42</v>
      </c>
      <c r="I177" s="61" t="s">
        <v>1167</v>
      </c>
      <c r="J177" s="61" t="s">
        <v>17</v>
      </c>
      <c r="K177" s="61" t="s">
        <v>20</v>
      </c>
      <c r="L177" s="61" t="s">
        <v>1170</v>
      </c>
      <c r="M177" s="61">
        <f t="shared" si="3"/>
        <v>30</v>
      </c>
      <c r="N177" t="str">
        <f>VLOOKUP(M177,'zamestnanci číselník'!$A:$I,9,0)</f>
        <v>VP1</v>
      </c>
    </row>
    <row r="178" spans="1:14" x14ac:dyDescent="0.2">
      <c r="A178" s="60">
        <v>43698</v>
      </c>
      <c r="B178" s="61" t="s">
        <v>1169</v>
      </c>
      <c r="C178" s="61" t="s">
        <v>885</v>
      </c>
      <c r="D178" s="61" t="s">
        <v>181</v>
      </c>
      <c r="E178" s="61">
        <v>8</v>
      </c>
      <c r="F178" s="61" t="s">
        <v>890</v>
      </c>
      <c r="G178" s="61">
        <v>1.5</v>
      </c>
      <c r="H178" s="61" t="s">
        <v>42</v>
      </c>
      <c r="I178" s="61" t="s">
        <v>1167</v>
      </c>
      <c r="J178" s="61" t="s">
        <v>17</v>
      </c>
      <c r="K178" s="61" t="s">
        <v>20</v>
      </c>
      <c r="L178" s="61" t="s">
        <v>1170</v>
      </c>
      <c r="M178" s="61">
        <f t="shared" si="3"/>
        <v>30</v>
      </c>
      <c r="N178" t="str">
        <f>VLOOKUP(M178,'zamestnanci číselník'!$A:$I,9,0)</f>
        <v>VP1</v>
      </c>
    </row>
    <row r="179" spans="1:14" x14ac:dyDescent="0.2">
      <c r="A179" s="60">
        <v>43699</v>
      </c>
      <c r="B179" s="61" t="s">
        <v>1169</v>
      </c>
      <c r="C179" s="61" t="s">
        <v>885</v>
      </c>
      <c r="D179" s="61" t="s">
        <v>181</v>
      </c>
      <c r="E179" s="61">
        <v>8</v>
      </c>
      <c r="F179" s="61" t="s">
        <v>182</v>
      </c>
      <c r="G179" s="61">
        <v>0</v>
      </c>
      <c r="H179" s="61" t="s">
        <v>42</v>
      </c>
      <c r="I179" s="61" t="s">
        <v>1167</v>
      </c>
      <c r="J179" s="61" t="s">
        <v>17</v>
      </c>
      <c r="K179" s="61" t="s">
        <v>20</v>
      </c>
      <c r="L179" s="61" t="s">
        <v>1170</v>
      </c>
      <c r="M179" s="61">
        <f t="shared" si="3"/>
        <v>30</v>
      </c>
      <c r="N179" t="str">
        <f>VLOOKUP(M179,'zamestnanci číselník'!$A:$I,9,0)</f>
        <v>VP1</v>
      </c>
    </row>
    <row r="180" spans="1:14" x14ac:dyDescent="0.2">
      <c r="A180" s="60">
        <v>43700</v>
      </c>
      <c r="B180" s="61" t="s">
        <v>1169</v>
      </c>
      <c r="C180" s="61" t="s">
        <v>885</v>
      </c>
      <c r="D180" s="61" t="s">
        <v>181</v>
      </c>
      <c r="E180" s="61">
        <v>8</v>
      </c>
      <c r="F180" s="61" t="s">
        <v>890</v>
      </c>
      <c r="G180" s="61">
        <v>1.5</v>
      </c>
      <c r="H180" s="61" t="s">
        <v>42</v>
      </c>
      <c r="I180" s="61" t="s">
        <v>1167</v>
      </c>
      <c r="J180" s="61" t="s">
        <v>17</v>
      </c>
      <c r="K180" s="61" t="s">
        <v>20</v>
      </c>
      <c r="L180" s="61" t="s">
        <v>1170</v>
      </c>
      <c r="M180" s="61">
        <f t="shared" si="3"/>
        <v>30</v>
      </c>
      <c r="N180" t="str">
        <f>VLOOKUP(M180,'zamestnanci číselník'!$A:$I,9,0)</f>
        <v>VP1</v>
      </c>
    </row>
    <row r="181" spans="1:14" x14ac:dyDescent="0.2">
      <c r="A181" s="60">
        <v>43701</v>
      </c>
      <c r="B181" s="61" t="s">
        <v>1169</v>
      </c>
      <c r="C181" s="61" t="s">
        <v>885</v>
      </c>
      <c r="D181" s="61" t="s">
        <v>181</v>
      </c>
      <c r="E181" s="61">
        <v>0</v>
      </c>
      <c r="F181" s="61" t="s">
        <v>890</v>
      </c>
      <c r="G181" s="61">
        <v>6</v>
      </c>
      <c r="H181" s="61" t="s">
        <v>42</v>
      </c>
      <c r="I181" s="61" t="s">
        <v>1167</v>
      </c>
      <c r="J181" s="61" t="s">
        <v>17</v>
      </c>
      <c r="K181" s="61" t="s">
        <v>20</v>
      </c>
      <c r="L181" s="61" t="s">
        <v>1170</v>
      </c>
      <c r="M181" s="61">
        <f t="shared" si="3"/>
        <v>30</v>
      </c>
      <c r="N181" t="str">
        <f>VLOOKUP(M181,'zamestnanci číselník'!$A:$I,9,0)</f>
        <v>VP1</v>
      </c>
    </row>
    <row r="182" spans="1:14" x14ac:dyDescent="0.2">
      <c r="A182" s="60">
        <v>43703</v>
      </c>
      <c r="B182" s="61" t="s">
        <v>1169</v>
      </c>
      <c r="C182" s="61" t="s">
        <v>885</v>
      </c>
      <c r="D182" s="61" t="s">
        <v>181</v>
      </c>
      <c r="E182" s="61">
        <v>8</v>
      </c>
      <c r="F182" s="61" t="s">
        <v>182</v>
      </c>
      <c r="G182" s="61">
        <v>0</v>
      </c>
      <c r="H182" s="61" t="s">
        <v>42</v>
      </c>
      <c r="I182" s="61" t="s">
        <v>1167</v>
      </c>
      <c r="J182" s="61" t="s">
        <v>17</v>
      </c>
      <c r="K182" s="61" t="s">
        <v>20</v>
      </c>
      <c r="L182" s="61" t="s">
        <v>1170</v>
      </c>
      <c r="M182" s="61">
        <f t="shared" si="3"/>
        <v>30</v>
      </c>
      <c r="N182" t="str">
        <f>VLOOKUP(M182,'zamestnanci číselník'!$A:$I,9,0)</f>
        <v>VP1</v>
      </c>
    </row>
    <row r="183" spans="1:14" x14ac:dyDescent="0.2">
      <c r="A183" s="60">
        <v>43692</v>
      </c>
      <c r="B183" s="61" t="s">
        <v>1169</v>
      </c>
      <c r="C183" s="61" t="s">
        <v>885</v>
      </c>
      <c r="D183" s="61" t="s">
        <v>181</v>
      </c>
      <c r="E183" s="61">
        <v>8</v>
      </c>
      <c r="F183" s="61" t="s">
        <v>890</v>
      </c>
      <c r="G183" s="61">
        <v>1.5</v>
      </c>
      <c r="H183" s="61" t="s">
        <v>42</v>
      </c>
      <c r="I183" s="61" t="s">
        <v>1167</v>
      </c>
      <c r="J183" s="61" t="s">
        <v>17</v>
      </c>
      <c r="K183" s="61" t="s">
        <v>20</v>
      </c>
      <c r="L183" s="61" t="s">
        <v>1170</v>
      </c>
      <c r="M183" s="61">
        <f t="shared" si="3"/>
        <v>30</v>
      </c>
      <c r="N183" t="str">
        <f>VLOOKUP(M183,'zamestnanci číselník'!$A:$I,9,0)</f>
        <v>VP1</v>
      </c>
    </row>
    <row r="184" spans="1:14" x14ac:dyDescent="0.2">
      <c r="A184" s="60">
        <v>43693</v>
      </c>
      <c r="B184" s="61" t="s">
        <v>1169</v>
      </c>
      <c r="C184" s="61" t="s">
        <v>885</v>
      </c>
      <c r="D184" s="61" t="s">
        <v>181</v>
      </c>
      <c r="E184" s="61">
        <v>8</v>
      </c>
      <c r="F184" s="61" t="s">
        <v>182</v>
      </c>
      <c r="G184" s="61">
        <v>0</v>
      </c>
      <c r="H184" s="61" t="s">
        <v>42</v>
      </c>
      <c r="I184" s="61" t="s">
        <v>1167</v>
      </c>
      <c r="J184" s="61" t="s">
        <v>17</v>
      </c>
      <c r="K184" s="61" t="s">
        <v>20</v>
      </c>
      <c r="L184" s="61" t="s">
        <v>1170</v>
      </c>
      <c r="M184" s="61">
        <f t="shared" si="3"/>
        <v>30</v>
      </c>
      <c r="N184" t="str">
        <f>VLOOKUP(M184,'zamestnanci číselník'!$A:$I,9,0)</f>
        <v>VP1</v>
      </c>
    </row>
    <row r="185" spans="1:14" x14ac:dyDescent="0.2">
      <c r="A185" s="60">
        <v>43696</v>
      </c>
      <c r="B185" s="61" t="s">
        <v>1169</v>
      </c>
      <c r="C185" s="61" t="s">
        <v>885</v>
      </c>
      <c r="D185" s="61" t="s">
        <v>181</v>
      </c>
      <c r="E185" s="61">
        <v>8</v>
      </c>
      <c r="F185" s="61" t="s">
        <v>890</v>
      </c>
      <c r="G185" s="61">
        <v>1.5</v>
      </c>
      <c r="H185" s="61" t="s">
        <v>42</v>
      </c>
      <c r="I185" s="61" t="s">
        <v>1167</v>
      </c>
      <c r="J185" s="61" t="s">
        <v>17</v>
      </c>
      <c r="K185" s="61" t="s">
        <v>20</v>
      </c>
      <c r="L185" s="61" t="s">
        <v>1170</v>
      </c>
      <c r="M185" s="61">
        <f t="shared" si="3"/>
        <v>30</v>
      </c>
      <c r="N185" t="str">
        <f>VLOOKUP(M185,'zamestnanci číselník'!$A:$I,9,0)</f>
        <v>VP1</v>
      </c>
    </row>
    <row r="186" spans="1:14" x14ac:dyDescent="0.2">
      <c r="A186" s="60">
        <v>43697</v>
      </c>
      <c r="B186" s="61" t="s">
        <v>1169</v>
      </c>
      <c r="C186" s="61" t="s">
        <v>885</v>
      </c>
      <c r="D186" s="61" t="s">
        <v>181</v>
      </c>
      <c r="E186" s="61">
        <v>8</v>
      </c>
      <c r="F186" s="61" t="s">
        <v>182</v>
      </c>
      <c r="G186" s="61">
        <v>0</v>
      </c>
      <c r="H186" s="61" t="s">
        <v>42</v>
      </c>
      <c r="I186" s="61" t="s">
        <v>1167</v>
      </c>
      <c r="J186" s="61" t="s">
        <v>17</v>
      </c>
      <c r="K186" s="61" t="s">
        <v>20</v>
      </c>
      <c r="L186" s="61" t="s">
        <v>1170</v>
      </c>
      <c r="M186" s="61">
        <f t="shared" si="3"/>
        <v>30</v>
      </c>
      <c r="N186" t="str">
        <f>VLOOKUP(M186,'zamestnanci číselník'!$A:$I,9,0)</f>
        <v>VP1</v>
      </c>
    </row>
    <row r="187" spans="1:14" x14ac:dyDescent="0.2">
      <c r="A187" s="60">
        <v>43706</v>
      </c>
      <c r="B187" s="61" t="s">
        <v>1169</v>
      </c>
      <c r="C187" s="61" t="s">
        <v>886</v>
      </c>
      <c r="D187" s="61" t="s">
        <v>181</v>
      </c>
      <c r="E187" s="61">
        <v>8</v>
      </c>
      <c r="F187" s="61" t="s">
        <v>182</v>
      </c>
      <c r="G187" s="61">
        <v>0</v>
      </c>
      <c r="H187" s="61" t="s">
        <v>183</v>
      </c>
      <c r="I187" s="61" t="s">
        <v>1167</v>
      </c>
      <c r="J187" s="61" t="s">
        <v>17</v>
      </c>
      <c r="K187" s="61" t="s">
        <v>20</v>
      </c>
      <c r="L187" s="61" t="s">
        <v>1170</v>
      </c>
      <c r="M187" s="61">
        <f t="shared" si="3"/>
        <v>30</v>
      </c>
      <c r="N187" t="str">
        <f>VLOOKUP(M187,'zamestnanci číselník'!$A:$I,9,0)</f>
        <v>VP1</v>
      </c>
    </row>
    <row r="188" spans="1:14" x14ac:dyDescent="0.2">
      <c r="A188" s="60">
        <v>43689</v>
      </c>
      <c r="B188" s="61" t="s">
        <v>1169</v>
      </c>
      <c r="C188" s="61" t="s">
        <v>885</v>
      </c>
      <c r="D188" s="61" t="s">
        <v>181</v>
      </c>
      <c r="E188" s="61">
        <v>8</v>
      </c>
      <c r="F188" s="61" t="s">
        <v>182</v>
      </c>
      <c r="G188" s="61">
        <v>0</v>
      </c>
      <c r="H188" s="61" t="s">
        <v>42</v>
      </c>
      <c r="I188" s="61" t="s">
        <v>1167</v>
      </c>
      <c r="J188" s="61" t="s">
        <v>17</v>
      </c>
      <c r="K188" s="61" t="s">
        <v>20</v>
      </c>
      <c r="L188" s="61" t="s">
        <v>1170</v>
      </c>
      <c r="M188" s="61">
        <f t="shared" si="3"/>
        <v>30</v>
      </c>
      <c r="N188" t="str">
        <f>VLOOKUP(M188,'zamestnanci číselník'!$A:$I,9,0)</f>
        <v>VP1</v>
      </c>
    </row>
    <row r="189" spans="1:14" x14ac:dyDescent="0.2">
      <c r="A189" s="60">
        <v>43690</v>
      </c>
      <c r="B189" s="61" t="s">
        <v>1169</v>
      </c>
      <c r="C189" s="61" t="s">
        <v>885</v>
      </c>
      <c r="D189" s="61" t="s">
        <v>181</v>
      </c>
      <c r="E189" s="61">
        <v>8</v>
      </c>
      <c r="F189" s="61" t="s">
        <v>890</v>
      </c>
      <c r="G189" s="61">
        <v>3.5</v>
      </c>
      <c r="H189" s="61" t="s">
        <v>42</v>
      </c>
      <c r="I189" s="61" t="s">
        <v>1167</v>
      </c>
      <c r="J189" s="61" t="s">
        <v>17</v>
      </c>
      <c r="K189" s="61" t="s">
        <v>20</v>
      </c>
      <c r="L189" s="61" t="s">
        <v>1170</v>
      </c>
      <c r="M189" s="61">
        <f t="shared" si="3"/>
        <v>30</v>
      </c>
      <c r="N189" t="str">
        <f>VLOOKUP(M189,'zamestnanci číselník'!$A:$I,9,0)</f>
        <v>VP1</v>
      </c>
    </row>
    <row r="190" spans="1:14" x14ac:dyDescent="0.2">
      <c r="A190" s="60">
        <v>43691</v>
      </c>
      <c r="B190" s="61" t="s">
        <v>1169</v>
      </c>
      <c r="C190" s="61" t="s">
        <v>885</v>
      </c>
      <c r="D190" s="61" t="s">
        <v>181</v>
      </c>
      <c r="E190" s="61">
        <v>8</v>
      </c>
      <c r="F190" s="61" t="s">
        <v>182</v>
      </c>
      <c r="G190" s="61">
        <v>0</v>
      </c>
      <c r="H190" s="61" t="s">
        <v>42</v>
      </c>
      <c r="I190" s="61" t="s">
        <v>1167</v>
      </c>
      <c r="J190" s="61" t="s">
        <v>17</v>
      </c>
      <c r="K190" s="61" t="s">
        <v>20</v>
      </c>
      <c r="L190" s="61" t="s">
        <v>1170</v>
      </c>
      <c r="M190" s="61">
        <f t="shared" si="3"/>
        <v>30</v>
      </c>
      <c r="N190" t="str">
        <f>VLOOKUP(M190,'zamestnanci číselník'!$A:$I,9,0)</f>
        <v>VP1</v>
      </c>
    </row>
    <row r="191" spans="1:14" x14ac:dyDescent="0.2">
      <c r="A191" s="60">
        <v>43678</v>
      </c>
      <c r="B191" s="61" t="s">
        <v>1169</v>
      </c>
      <c r="C191" s="61" t="s">
        <v>887</v>
      </c>
      <c r="D191" s="61" t="s">
        <v>181</v>
      </c>
      <c r="E191" s="61">
        <v>8</v>
      </c>
      <c r="F191" s="61" t="s">
        <v>182</v>
      </c>
      <c r="G191" s="61">
        <v>0</v>
      </c>
      <c r="H191" s="61" t="s">
        <v>183</v>
      </c>
      <c r="I191" s="61" t="s">
        <v>1167</v>
      </c>
      <c r="J191" s="61" t="s">
        <v>17</v>
      </c>
      <c r="K191" s="61" t="s">
        <v>20</v>
      </c>
      <c r="L191" s="61" t="s">
        <v>1170</v>
      </c>
      <c r="M191" s="61">
        <f t="shared" si="3"/>
        <v>30</v>
      </c>
      <c r="N191" t="str">
        <f>VLOOKUP(M191,'zamestnanci číselník'!$A:$I,9,0)</f>
        <v>VP1</v>
      </c>
    </row>
    <row r="192" spans="1:14" x14ac:dyDescent="0.2">
      <c r="A192" s="60">
        <v>43679</v>
      </c>
      <c r="B192" s="61" t="s">
        <v>1169</v>
      </c>
      <c r="C192" s="61" t="s">
        <v>887</v>
      </c>
      <c r="D192" s="61" t="s">
        <v>181</v>
      </c>
      <c r="E192" s="61">
        <v>8</v>
      </c>
      <c r="F192" s="61" t="s">
        <v>182</v>
      </c>
      <c r="G192" s="61">
        <v>0</v>
      </c>
      <c r="H192" s="61" t="s">
        <v>183</v>
      </c>
      <c r="I192" s="61" t="s">
        <v>1167</v>
      </c>
      <c r="J192" s="61" t="s">
        <v>17</v>
      </c>
      <c r="K192" s="61" t="s">
        <v>20</v>
      </c>
      <c r="L192" s="61" t="s">
        <v>1170</v>
      </c>
      <c r="M192" s="61">
        <f t="shared" si="3"/>
        <v>30</v>
      </c>
      <c r="N192" t="str">
        <f>VLOOKUP(M192,'zamestnanci číselník'!$A:$I,9,0)</f>
        <v>VP1</v>
      </c>
    </row>
    <row r="193" spans="1:14" x14ac:dyDescent="0.2">
      <c r="A193" s="60">
        <v>43682</v>
      </c>
      <c r="B193" s="61" t="s">
        <v>1169</v>
      </c>
      <c r="C193" s="61" t="s">
        <v>885</v>
      </c>
      <c r="D193" s="61" t="s">
        <v>181</v>
      </c>
      <c r="E193" s="61">
        <v>8</v>
      </c>
      <c r="F193" s="61" t="s">
        <v>890</v>
      </c>
      <c r="G193" s="61">
        <v>3.5</v>
      </c>
      <c r="H193" s="61" t="s">
        <v>42</v>
      </c>
      <c r="I193" s="61" t="s">
        <v>1167</v>
      </c>
      <c r="J193" s="61" t="s">
        <v>17</v>
      </c>
      <c r="K193" s="61" t="s">
        <v>20</v>
      </c>
      <c r="L193" s="61" t="s">
        <v>1170</v>
      </c>
      <c r="M193" s="61">
        <f t="shared" si="3"/>
        <v>30</v>
      </c>
      <c r="N193" t="str">
        <f>VLOOKUP(M193,'zamestnanci číselník'!$A:$I,9,0)</f>
        <v>VP1</v>
      </c>
    </row>
    <row r="194" spans="1:14" x14ac:dyDescent="0.2">
      <c r="A194" s="60">
        <v>43683</v>
      </c>
      <c r="B194" s="61" t="s">
        <v>1169</v>
      </c>
      <c r="C194" s="61" t="s">
        <v>885</v>
      </c>
      <c r="D194" s="61" t="s">
        <v>181</v>
      </c>
      <c r="E194" s="61">
        <v>8</v>
      </c>
      <c r="F194" s="61" t="s">
        <v>182</v>
      </c>
      <c r="G194" s="61">
        <v>0</v>
      </c>
      <c r="H194" s="61" t="s">
        <v>42</v>
      </c>
      <c r="I194" s="61" t="s">
        <v>1167</v>
      </c>
      <c r="J194" s="61" t="s">
        <v>17</v>
      </c>
      <c r="K194" s="61" t="s">
        <v>20</v>
      </c>
      <c r="L194" s="61" t="s">
        <v>1170</v>
      </c>
      <c r="M194" s="61">
        <f t="shared" si="3"/>
        <v>30</v>
      </c>
      <c r="N194" t="str">
        <f>VLOOKUP(M194,'zamestnanci číselník'!$A:$I,9,0)</f>
        <v>VP1</v>
      </c>
    </row>
    <row r="195" spans="1:14" x14ac:dyDescent="0.2">
      <c r="A195" s="60">
        <v>43684</v>
      </c>
      <c r="B195" s="61" t="s">
        <v>1169</v>
      </c>
      <c r="C195" s="61" t="s">
        <v>885</v>
      </c>
      <c r="D195" s="61" t="s">
        <v>181</v>
      </c>
      <c r="E195" s="61">
        <v>8</v>
      </c>
      <c r="F195" s="61" t="s">
        <v>890</v>
      </c>
      <c r="G195" s="61">
        <v>3.5</v>
      </c>
      <c r="H195" s="61" t="s">
        <v>42</v>
      </c>
      <c r="I195" s="61" t="s">
        <v>1167</v>
      </c>
      <c r="J195" s="61" t="s">
        <v>17</v>
      </c>
      <c r="K195" s="61" t="s">
        <v>20</v>
      </c>
      <c r="L195" s="61" t="s">
        <v>1170</v>
      </c>
      <c r="M195" s="61">
        <f t="shared" ref="M195:M258" si="4">B195*1</f>
        <v>30</v>
      </c>
      <c r="N195" t="str">
        <f>VLOOKUP(M195,'zamestnanci číselník'!$A:$I,9,0)</f>
        <v>VP1</v>
      </c>
    </row>
    <row r="196" spans="1:14" x14ac:dyDescent="0.2">
      <c r="A196" s="60">
        <v>43685</v>
      </c>
      <c r="B196" s="61" t="s">
        <v>1169</v>
      </c>
      <c r="C196" s="61" t="s">
        <v>885</v>
      </c>
      <c r="D196" s="61" t="s">
        <v>181</v>
      </c>
      <c r="E196" s="61">
        <v>8</v>
      </c>
      <c r="F196" s="61" t="s">
        <v>182</v>
      </c>
      <c r="G196" s="61">
        <v>0</v>
      </c>
      <c r="H196" s="61" t="s">
        <v>42</v>
      </c>
      <c r="I196" s="61" t="s">
        <v>1167</v>
      </c>
      <c r="J196" s="61" t="s">
        <v>17</v>
      </c>
      <c r="K196" s="61" t="s">
        <v>20</v>
      </c>
      <c r="L196" s="61" t="s">
        <v>1170</v>
      </c>
      <c r="M196" s="61">
        <f t="shared" si="4"/>
        <v>30</v>
      </c>
      <c r="N196" t="str">
        <f>VLOOKUP(M196,'zamestnanci číselník'!$A:$I,9,0)</f>
        <v>VP1</v>
      </c>
    </row>
    <row r="197" spans="1:14" x14ac:dyDescent="0.2">
      <c r="A197" s="60">
        <v>43686</v>
      </c>
      <c r="B197" s="61" t="s">
        <v>1169</v>
      </c>
      <c r="C197" s="61" t="s">
        <v>885</v>
      </c>
      <c r="D197" s="61" t="s">
        <v>181</v>
      </c>
      <c r="E197" s="61">
        <v>8</v>
      </c>
      <c r="F197" s="61" t="s">
        <v>890</v>
      </c>
      <c r="G197" s="61">
        <v>3.5</v>
      </c>
      <c r="H197" s="61" t="s">
        <v>42</v>
      </c>
      <c r="I197" s="61" t="s">
        <v>1167</v>
      </c>
      <c r="J197" s="61" t="s">
        <v>17</v>
      </c>
      <c r="K197" s="61" t="s">
        <v>20</v>
      </c>
      <c r="L197" s="61" t="s">
        <v>1170</v>
      </c>
      <c r="M197" s="61">
        <f t="shared" si="4"/>
        <v>30</v>
      </c>
      <c r="N197" t="str">
        <f>VLOOKUP(M197,'zamestnanci číselník'!$A:$I,9,0)</f>
        <v>VP1</v>
      </c>
    </row>
    <row r="198" spans="1:14" x14ac:dyDescent="0.2">
      <c r="A198" s="60">
        <v>43687</v>
      </c>
      <c r="B198" s="61" t="s">
        <v>1169</v>
      </c>
      <c r="C198" s="61" t="s">
        <v>885</v>
      </c>
      <c r="D198" s="61" t="s">
        <v>181</v>
      </c>
      <c r="E198" s="61">
        <v>0</v>
      </c>
      <c r="F198" s="61" t="s">
        <v>890</v>
      </c>
      <c r="G198" s="61">
        <v>6</v>
      </c>
      <c r="H198" s="61" t="s">
        <v>42</v>
      </c>
      <c r="I198" s="61" t="s">
        <v>1167</v>
      </c>
      <c r="J198" s="61" t="s">
        <v>17</v>
      </c>
      <c r="K198" s="61" t="s">
        <v>20</v>
      </c>
      <c r="L198" s="61" t="s">
        <v>1170</v>
      </c>
      <c r="M198" s="61">
        <f t="shared" si="4"/>
        <v>30</v>
      </c>
      <c r="N198" t="str">
        <f>VLOOKUP(M198,'zamestnanci číselník'!$A:$I,9,0)</f>
        <v>VP1</v>
      </c>
    </row>
    <row r="199" spans="1:14" x14ac:dyDescent="0.2">
      <c r="A199" s="60">
        <v>43703</v>
      </c>
      <c r="B199" s="61" t="s">
        <v>287</v>
      </c>
      <c r="C199" s="61" t="s">
        <v>885</v>
      </c>
      <c r="D199" s="61" t="s">
        <v>181</v>
      </c>
      <c r="E199" s="61">
        <v>8</v>
      </c>
      <c r="F199" s="61" t="s">
        <v>182</v>
      </c>
      <c r="G199" s="61">
        <v>0</v>
      </c>
      <c r="H199" s="61" t="s">
        <v>1437</v>
      </c>
      <c r="I199" s="61" t="s">
        <v>288</v>
      </c>
      <c r="J199" s="61" t="s">
        <v>19</v>
      </c>
      <c r="K199" s="61" t="s">
        <v>9</v>
      </c>
      <c r="L199" s="61" t="s">
        <v>1171</v>
      </c>
      <c r="M199" s="61">
        <f t="shared" si="4"/>
        <v>35</v>
      </c>
      <c r="N199" t="str">
        <f>VLOOKUP(M199,'zamestnanci číselník'!$A:$I,9,0)</f>
        <v>VP4</v>
      </c>
    </row>
    <row r="200" spans="1:14" x14ac:dyDescent="0.2">
      <c r="A200" s="60">
        <v>43704</v>
      </c>
      <c r="B200" s="61" t="s">
        <v>287</v>
      </c>
      <c r="C200" s="61" t="s">
        <v>885</v>
      </c>
      <c r="D200" s="61" t="s">
        <v>181</v>
      </c>
      <c r="E200" s="61">
        <v>8</v>
      </c>
      <c r="F200" s="61" t="s">
        <v>182</v>
      </c>
      <c r="G200" s="61">
        <v>0</v>
      </c>
      <c r="H200" s="61" t="s">
        <v>1437</v>
      </c>
      <c r="I200" s="61" t="s">
        <v>288</v>
      </c>
      <c r="J200" s="61" t="s">
        <v>19</v>
      </c>
      <c r="K200" s="61" t="s">
        <v>9</v>
      </c>
      <c r="L200" s="61" t="s">
        <v>1171</v>
      </c>
      <c r="M200" s="61">
        <f t="shared" si="4"/>
        <v>35</v>
      </c>
      <c r="N200" t="str">
        <f>VLOOKUP(M200,'zamestnanci číselník'!$A:$I,9,0)</f>
        <v>VP4</v>
      </c>
    </row>
    <row r="201" spans="1:14" x14ac:dyDescent="0.2">
      <c r="A201" s="60">
        <v>43696</v>
      </c>
      <c r="B201" s="61" t="s">
        <v>287</v>
      </c>
      <c r="C201" s="61" t="s">
        <v>885</v>
      </c>
      <c r="D201" s="61" t="s">
        <v>181</v>
      </c>
      <c r="E201" s="61">
        <v>8</v>
      </c>
      <c r="F201" s="61" t="s">
        <v>182</v>
      </c>
      <c r="G201" s="61">
        <v>0</v>
      </c>
      <c r="H201" s="61" t="s">
        <v>1437</v>
      </c>
      <c r="I201" s="61" t="s">
        <v>288</v>
      </c>
      <c r="J201" s="61" t="s">
        <v>19</v>
      </c>
      <c r="K201" s="61" t="s">
        <v>9</v>
      </c>
      <c r="L201" s="61" t="s">
        <v>1171</v>
      </c>
      <c r="M201" s="61">
        <f t="shared" si="4"/>
        <v>35</v>
      </c>
      <c r="N201" t="str">
        <f>VLOOKUP(M201,'zamestnanci číselník'!$A:$I,9,0)</f>
        <v>VP4</v>
      </c>
    </row>
    <row r="202" spans="1:14" x14ac:dyDescent="0.2">
      <c r="A202" s="60">
        <v>43697</v>
      </c>
      <c r="B202" s="61" t="s">
        <v>287</v>
      </c>
      <c r="C202" s="61" t="s">
        <v>885</v>
      </c>
      <c r="D202" s="61" t="s">
        <v>181</v>
      </c>
      <c r="E202" s="61">
        <v>6</v>
      </c>
      <c r="F202" s="61" t="s">
        <v>182</v>
      </c>
      <c r="G202" s="61">
        <v>0</v>
      </c>
      <c r="H202" s="61" t="s">
        <v>1437</v>
      </c>
      <c r="I202" s="61" t="s">
        <v>288</v>
      </c>
      <c r="J202" s="61" t="s">
        <v>19</v>
      </c>
      <c r="K202" s="61" t="s">
        <v>9</v>
      </c>
      <c r="L202" s="61" t="s">
        <v>1171</v>
      </c>
      <c r="M202" s="61">
        <f t="shared" si="4"/>
        <v>35</v>
      </c>
      <c r="N202" t="str">
        <f>VLOOKUP(M202,'zamestnanci číselník'!$A:$I,9,0)</f>
        <v>VP4</v>
      </c>
    </row>
    <row r="203" spans="1:14" x14ac:dyDescent="0.2">
      <c r="A203" s="60">
        <v>43697</v>
      </c>
      <c r="B203" s="61" t="s">
        <v>287</v>
      </c>
      <c r="C203" s="61" t="s">
        <v>885</v>
      </c>
      <c r="D203" s="61" t="s">
        <v>181</v>
      </c>
      <c r="E203" s="61">
        <v>2</v>
      </c>
      <c r="F203" s="61" t="s">
        <v>182</v>
      </c>
      <c r="G203" s="61">
        <v>0</v>
      </c>
      <c r="H203" s="61" t="s">
        <v>1387</v>
      </c>
      <c r="I203" s="61" t="s">
        <v>288</v>
      </c>
      <c r="J203" s="61" t="s">
        <v>19</v>
      </c>
      <c r="K203" s="61" t="s">
        <v>9</v>
      </c>
      <c r="L203" s="61" t="s">
        <v>1171</v>
      </c>
      <c r="M203" s="61">
        <f t="shared" si="4"/>
        <v>35</v>
      </c>
      <c r="N203" t="str">
        <f>VLOOKUP(M203,'zamestnanci číselník'!$A:$I,9,0)</f>
        <v>VP4</v>
      </c>
    </row>
    <row r="204" spans="1:14" x14ac:dyDescent="0.2">
      <c r="A204" s="60">
        <v>43698</v>
      </c>
      <c r="B204" s="61" t="s">
        <v>287</v>
      </c>
      <c r="C204" s="61" t="s">
        <v>885</v>
      </c>
      <c r="D204" s="61" t="s">
        <v>181</v>
      </c>
      <c r="E204" s="61">
        <v>8</v>
      </c>
      <c r="F204" s="61" t="s">
        <v>182</v>
      </c>
      <c r="G204" s="61">
        <v>0</v>
      </c>
      <c r="H204" s="61" t="s">
        <v>1437</v>
      </c>
      <c r="I204" s="61" t="s">
        <v>288</v>
      </c>
      <c r="J204" s="61" t="s">
        <v>19</v>
      </c>
      <c r="K204" s="61" t="s">
        <v>9</v>
      </c>
      <c r="L204" s="61" t="s">
        <v>1171</v>
      </c>
      <c r="M204" s="61">
        <f t="shared" si="4"/>
        <v>35</v>
      </c>
      <c r="N204" t="str">
        <f>VLOOKUP(M204,'zamestnanci číselník'!$A:$I,9,0)</f>
        <v>VP4</v>
      </c>
    </row>
    <row r="205" spans="1:14" x14ac:dyDescent="0.2">
      <c r="A205" s="60">
        <v>43699</v>
      </c>
      <c r="B205" s="61" t="s">
        <v>287</v>
      </c>
      <c r="C205" s="61" t="s">
        <v>885</v>
      </c>
      <c r="D205" s="61" t="s">
        <v>181</v>
      </c>
      <c r="E205" s="61">
        <v>8</v>
      </c>
      <c r="F205" s="61" t="s">
        <v>182</v>
      </c>
      <c r="G205" s="61">
        <v>0</v>
      </c>
      <c r="H205" s="61" t="s">
        <v>1437</v>
      </c>
      <c r="I205" s="61" t="s">
        <v>288</v>
      </c>
      <c r="J205" s="61" t="s">
        <v>19</v>
      </c>
      <c r="K205" s="61" t="s">
        <v>9</v>
      </c>
      <c r="L205" s="61" t="s">
        <v>1171</v>
      </c>
      <c r="M205" s="61">
        <f t="shared" si="4"/>
        <v>35</v>
      </c>
      <c r="N205" t="str">
        <f>VLOOKUP(M205,'zamestnanci číselník'!$A:$I,9,0)</f>
        <v>VP4</v>
      </c>
    </row>
    <row r="206" spans="1:14" x14ac:dyDescent="0.2">
      <c r="A206" s="60">
        <v>43700</v>
      </c>
      <c r="B206" s="61" t="s">
        <v>287</v>
      </c>
      <c r="C206" s="61" t="s">
        <v>885</v>
      </c>
      <c r="D206" s="61" t="s">
        <v>181</v>
      </c>
      <c r="E206" s="61">
        <v>8</v>
      </c>
      <c r="F206" s="61" t="s">
        <v>182</v>
      </c>
      <c r="G206" s="61">
        <v>0</v>
      </c>
      <c r="H206" s="61" t="s">
        <v>1437</v>
      </c>
      <c r="I206" s="61" t="s">
        <v>288</v>
      </c>
      <c r="J206" s="61" t="s">
        <v>19</v>
      </c>
      <c r="K206" s="61" t="s">
        <v>9</v>
      </c>
      <c r="L206" s="61" t="s">
        <v>1171</v>
      </c>
      <c r="M206" s="61">
        <f t="shared" si="4"/>
        <v>35</v>
      </c>
      <c r="N206" t="str">
        <f>VLOOKUP(M206,'zamestnanci číselník'!$A:$I,9,0)</f>
        <v>VP4</v>
      </c>
    </row>
    <row r="207" spans="1:14" x14ac:dyDescent="0.2">
      <c r="A207" s="60">
        <v>43705</v>
      </c>
      <c r="B207" s="61" t="s">
        <v>287</v>
      </c>
      <c r="C207" s="61" t="s">
        <v>887</v>
      </c>
      <c r="D207" s="61" t="s">
        <v>181</v>
      </c>
      <c r="E207" s="61">
        <v>8</v>
      </c>
      <c r="F207" s="61" t="s">
        <v>182</v>
      </c>
      <c r="G207" s="61">
        <v>0</v>
      </c>
      <c r="H207" s="61" t="s">
        <v>183</v>
      </c>
      <c r="I207" s="61" t="s">
        <v>288</v>
      </c>
      <c r="J207" s="61" t="s">
        <v>19</v>
      </c>
      <c r="K207" s="61" t="s">
        <v>9</v>
      </c>
      <c r="L207" s="61" t="s">
        <v>1171</v>
      </c>
      <c r="M207" s="61">
        <f t="shared" si="4"/>
        <v>35</v>
      </c>
      <c r="N207" t="str">
        <f>VLOOKUP(M207,'zamestnanci číselník'!$A:$I,9,0)</f>
        <v>VP4</v>
      </c>
    </row>
    <row r="208" spans="1:14" x14ac:dyDescent="0.2">
      <c r="A208" s="60">
        <v>43706</v>
      </c>
      <c r="B208" s="61" t="s">
        <v>287</v>
      </c>
      <c r="C208" s="61" t="s">
        <v>886</v>
      </c>
      <c r="D208" s="61" t="s">
        <v>181</v>
      </c>
      <c r="E208" s="61">
        <v>8</v>
      </c>
      <c r="F208" s="61" t="s">
        <v>182</v>
      </c>
      <c r="G208" s="61">
        <v>0</v>
      </c>
      <c r="H208" s="61" t="s">
        <v>183</v>
      </c>
      <c r="I208" s="61" t="s">
        <v>288</v>
      </c>
      <c r="J208" s="61" t="s">
        <v>19</v>
      </c>
      <c r="K208" s="61" t="s">
        <v>9</v>
      </c>
      <c r="L208" s="61" t="s">
        <v>1171</v>
      </c>
      <c r="M208" s="61">
        <f t="shared" si="4"/>
        <v>35</v>
      </c>
      <c r="N208" t="str">
        <f>VLOOKUP(M208,'zamestnanci číselník'!$A:$I,9,0)</f>
        <v>VP4</v>
      </c>
    </row>
    <row r="209" spans="1:14" x14ac:dyDescent="0.2">
      <c r="A209" s="60">
        <v>43707</v>
      </c>
      <c r="B209" s="61" t="s">
        <v>287</v>
      </c>
      <c r="C209" s="61" t="s">
        <v>887</v>
      </c>
      <c r="D209" s="61" t="s">
        <v>181</v>
      </c>
      <c r="E209" s="61">
        <v>8</v>
      </c>
      <c r="F209" s="61" t="s">
        <v>182</v>
      </c>
      <c r="G209" s="61">
        <v>0</v>
      </c>
      <c r="H209" s="61" t="s">
        <v>183</v>
      </c>
      <c r="I209" s="61" t="s">
        <v>288</v>
      </c>
      <c r="J209" s="61" t="s">
        <v>19</v>
      </c>
      <c r="K209" s="61" t="s">
        <v>9</v>
      </c>
      <c r="L209" s="61" t="s">
        <v>1171</v>
      </c>
      <c r="M209" s="61">
        <f t="shared" si="4"/>
        <v>35</v>
      </c>
      <c r="N209" t="str">
        <f>VLOOKUP(M209,'zamestnanci číselník'!$A:$I,9,0)</f>
        <v>VP4</v>
      </c>
    </row>
    <row r="210" spans="1:14" x14ac:dyDescent="0.2">
      <c r="A210" s="60">
        <v>43689</v>
      </c>
      <c r="B210" s="61" t="s">
        <v>287</v>
      </c>
      <c r="C210" s="61" t="s">
        <v>885</v>
      </c>
      <c r="D210" s="61" t="s">
        <v>181</v>
      </c>
      <c r="E210" s="61">
        <v>4.5</v>
      </c>
      <c r="F210" s="61" t="s">
        <v>182</v>
      </c>
      <c r="G210" s="61">
        <v>0</v>
      </c>
      <c r="H210" s="61" t="s">
        <v>1451</v>
      </c>
      <c r="I210" s="61" t="s">
        <v>288</v>
      </c>
      <c r="J210" s="61" t="s">
        <v>19</v>
      </c>
      <c r="K210" s="61" t="s">
        <v>9</v>
      </c>
      <c r="L210" s="61" t="s">
        <v>1171</v>
      </c>
      <c r="M210" s="61">
        <f t="shared" si="4"/>
        <v>35</v>
      </c>
      <c r="N210" t="str">
        <f>VLOOKUP(M210,'zamestnanci číselník'!$A:$I,9,0)</f>
        <v>VP4</v>
      </c>
    </row>
    <row r="211" spans="1:14" x14ac:dyDescent="0.2">
      <c r="A211" s="60">
        <v>43690</v>
      </c>
      <c r="B211" s="61" t="s">
        <v>287</v>
      </c>
      <c r="C211" s="61" t="s">
        <v>885</v>
      </c>
      <c r="D211" s="61" t="s">
        <v>181</v>
      </c>
      <c r="E211" s="61">
        <v>1.5</v>
      </c>
      <c r="F211" s="61" t="s">
        <v>182</v>
      </c>
      <c r="G211" s="61">
        <v>0</v>
      </c>
      <c r="H211" s="61" t="s">
        <v>1446</v>
      </c>
      <c r="I211" s="61" t="s">
        <v>288</v>
      </c>
      <c r="J211" s="61" t="s">
        <v>19</v>
      </c>
      <c r="K211" s="61" t="s">
        <v>9</v>
      </c>
      <c r="L211" s="61" t="s">
        <v>1171</v>
      </c>
      <c r="M211" s="61">
        <f t="shared" si="4"/>
        <v>35</v>
      </c>
      <c r="N211" t="str">
        <f>VLOOKUP(M211,'zamestnanci číselník'!$A:$I,9,0)</f>
        <v>VP4</v>
      </c>
    </row>
    <row r="212" spans="1:14" x14ac:dyDescent="0.2">
      <c r="A212" s="60">
        <v>43690</v>
      </c>
      <c r="B212" s="61" t="s">
        <v>287</v>
      </c>
      <c r="C212" s="61" t="s">
        <v>885</v>
      </c>
      <c r="D212" s="61" t="s">
        <v>181</v>
      </c>
      <c r="E212" s="61">
        <v>3</v>
      </c>
      <c r="F212" s="61" t="s">
        <v>182</v>
      </c>
      <c r="G212" s="61">
        <v>0</v>
      </c>
      <c r="H212" s="61" t="s">
        <v>1446</v>
      </c>
      <c r="I212" s="61" t="s">
        <v>288</v>
      </c>
      <c r="J212" s="61" t="s">
        <v>19</v>
      </c>
      <c r="K212" s="61" t="s">
        <v>9</v>
      </c>
      <c r="L212" s="61" t="s">
        <v>1171</v>
      </c>
      <c r="M212" s="61">
        <f t="shared" si="4"/>
        <v>35</v>
      </c>
      <c r="N212" t="str">
        <f>VLOOKUP(M212,'zamestnanci číselník'!$A:$I,9,0)</f>
        <v>VP4</v>
      </c>
    </row>
    <row r="213" spans="1:14" x14ac:dyDescent="0.2">
      <c r="A213" s="60">
        <v>43690</v>
      </c>
      <c r="B213" s="61" t="s">
        <v>287</v>
      </c>
      <c r="C213" s="61" t="s">
        <v>885</v>
      </c>
      <c r="D213" s="61" t="s">
        <v>181</v>
      </c>
      <c r="E213" s="61">
        <v>3.5</v>
      </c>
      <c r="F213" s="61" t="s">
        <v>182</v>
      </c>
      <c r="G213" s="61">
        <v>0</v>
      </c>
      <c r="H213" s="61" t="s">
        <v>1446</v>
      </c>
      <c r="I213" s="61" t="s">
        <v>288</v>
      </c>
      <c r="J213" s="61" t="s">
        <v>19</v>
      </c>
      <c r="K213" s="61" t="s">
        <v>9</v>
      </c>
      <c r="L213" s="61" t="s">
        <v>1171</v>
      </c>
      <c r="M213" s="61">
        <f t="shared" si="4"/>
        <v>35</v>
      </c>
      <c r="N213" t="str">
        <f>VLOOKUP(M213,'zamestnanci číselník'!$A:$I,9,0)</f>
        <v>VP4</v>
      </c>
    </row>
    <row r="214" spans="1:14" x14ac:dyDescent="0.2">
      <c r="A214" s="60">
        <v>43691</v>
      </c>
      <c r="B214" s="61" t="s">
        <v>287</v>
      </c>
      <c r="C214" s="61" t="s">
        <v>885</v>
      </c>
      <c r="D214" s="61" t="s">
        <v>181</v>
      </c>
      <c r="E214" s="61">
        <v>8</v>
      </c>
      <c r="F214" s="61" t="s">
        <v>182</v>
      </c>
      <c r="G214" s="61">
        <v>0</v>
      </c>
      <c r="H214" s="61" t="s">
        <v>1446</v>
      </c>
      <c r="I214" s="61" t="s">
        <v>288</v>
      </c>
      <c r="J214" s="61" t="s">
        <v>19</v>
      </c>
      <c r="K214" s="61" t="s">
        <v>9</v>
      </c>
      <c r="L214" s="61" t="s">
        <v>1171</v>
      </c>
      <c r="M214" s="61">
        <f t="shared" si="4"/>
        <v>35</v>
      </c>
      <c r="N214" t="str">
        <f>VLOOKUP(M214,'zamestnanci číselník'!$A:$I,9,0)</f>
        <v>VP4</v>
      </c>
    </row>
    <row r="215" spans="1:14" x14ac:dyDescent="0.2">
      <c r="A215" s="60">
        <v>43692</v>
      </c>
      <c r="B215" s="61" t="s">
        <v>287</v>
      </c>
      <c r="C215" s="61" t="s">
        <v>885</v>
      </c>
      <c r="D215" s="61" t="s">
        <v>181</v>
      </c>
      <c r="E215" s="61">
        <v>8</v>
      </c>
      <c r="F215" s="61" t="s">
        <v>182</v>
      </c>
      <c r="G215" s="61">
        <v>0</v>
      </c>
      <c r="H215" s="61" t="s">
        <v>1437</v>
      </c>
      <c r="I215" s="61" t="s">
        <v>288</v>
      </c>
      <c r="J215" s="61" t="s">
        <v>19</v>
      </c>
      <c r="K215" s="61" t="s">
        <v>9</v>
      </c>
      <c r="L215" s="61" t="s">
        <v>1171</v>
      </c>
      <c r="M215" s="61">
        <f t="shared" si="4"/>
        <v>35</v>
      </c>
      <c r="N215" t="str">
        <f>VLOOKUP(M215,'zamestnanci číselník'!$A:$I,9,0)</f>
        <v>VP4</v>
      </c>
    </row>
    <row r="216" spans="1:14" x14ac:dyDescent="0.2">
      <c r="A216" s="60">
        <v>43693</v>
      </c>
      <c r="B216" s="61" t="s">
        <v>287</v>
      </c>
      <c r="C216" s="61" t="s">
        <v>885</v>
      </c>
      <c r="D216" s="61" t="s">
        <v>181</v>
      </c>
      <c r="E216" s="61">
        <v>8</v>
      </c>
      <c r="F216" s="61" t="s">
        <v>182</v>
      </c>
      <c r="G216" s="61">
        <v>0</v>
      </c>
      <c r="H216" s="61" t="s">
        <v>1437</v>
      </c>
      <c r="I216" s="61" t="s">
        <v>288</v>
      </c>
      <c r="J216" s="61" t="s">
        <v>19</v>
      </c>
      <c r="K216" s="61" t="s">
        <v>9</v>
      </c>
      <c r="L216" s="61" t="s">
        <v>1171</v>
      </c>
      <c r="M216" s="61">
        <f t="shared" si="4"/>
        <v>35</v>
      </c>
      <c r="N216" t="str">
        <f>VLOOKUP(M216,'zamestnanci číselník'!$A:$I,9,0)</f>
        <v>VP4</v>
      </c>
    </row>
    <row r="217" spans="1:14" x14ac:dyDescent="0.2">
      <c r="A217" s="60">
        <v>43678</v>
      </c>
      <c r="B217" s="61" t="s">
        <v>287</v>
      </c>
      <c r="C217" s="61" t="s">
        <v>887</v>
      </c>
      <c r="D217" s="61" t="s">
        <v>181</v>
      </c>
      <c r="E217" s="61">
        <v>8</v>
      </c>
      <c r="F217" s="61" t="s">
        <v>182</v>
      </c>
      <c r="G217" s="61">
        <v>0</v>
      </c>
      <c r="H217" s="61" t="s">
        <v>183</v>
      </c>
      <c r="I217" s="61" t="s">
        <v>288</v>
      </c>
      <c r="J217" s="61" t="s">
        <v>19</v>
      </c>
      <c r="K217" s="61" t="s">
        <v>9</v>
      </c>
      <c r="L217" s="61" t="s">
        <v>1171</v>
      </c>
      <c r="M217" s="61">
        <f t="shared" si="4"/>
        <v>35</v>
      </c>
      <c r="N217" t="str">
        <f>VLOOKUP(M217,'zamestnanci číselník'!$A:$I,9,0)</f>
        <v>VP4</v>
      </c>
    </row>
    <row r="218" spans="1:14" x14ac:dyDescent="0.2">
      <c r="A218" s="60">
        <v>43679</v>
      </c>
      <c r="B218" s="61" t="s">
        <v>287</v>
      </c>
      <c r="C218" s="61" t="s">
        <v>887</v>
      </c>
      <c r="D218" s="61" t="s">
        <v>181</v>
      </c>
      <c r="E218" s="61">
        <v>8</v>
      </c>
      <c r="F218" s="61" t="s">
        <v>182</v>
      </c>
      <c r="G218" s="61">
        <v>0</v>
      </c>
      <c r="H218" s="61" t="s">
        <v>183</v>
      </c>
      <c r="I218" s="61" t="s">
        <v>288</v>
      </c>
      <c r="J218" s="61" t="s">
        <v>19</v>
      </c>
      <c r="K218" s="61" t="s">
        <v>9</v>
      </c>
      <c r="L218" s="61" t="s">
        <v>1171</v>
      </c>
      <c r="M218" s="61">
        <f t="shared" si="4"/>
        <v>35</v>
      </c>
      <c r="N218" t="str">
        <f>VLOOKUP(M218,'zamestnanci číselník'!$A:$I,9,0)</f>
        <v>VP4</v>
      </c>
    </row>
    <row r="219" spans="1:14" x14ac:dyDescent="0.2">
      <c r="A219" s="60">
        <v>43682</v>
      </c>
      <c r="B219" s="61" t="s">
        <v>287</v>
      </c>
      <c r="C219" s="61" t="s">
        <v>887</v>
      </c>
      <c r="D219" s="61" t="s">
        <v>181</v>
      </c>
      <c r="E219" s="61">
        <v>8</v>
      </c>
      <c r="F219" s="61" t="s">
        <v>182</v>
      </c>
      <c r="G219" s="61">
        <v>0</v>
      </c>
      <c r="H219" s="61" t="s">
        <v>183</v>
      </c>
      <c r="I219" s="61" t="s">
        <v>288</v>
      </c>
      <c r="J219" s="61" t="s">
        <v>19</v>
      </c>
      <c r="K219" s="61" t="s">
        <v>9</v>
      </c>
      <c r="L219" s="61" t="s">
        <v>1171</v>
      </c>
      <c r="M219" s="61">
        <f t="shared" si="4"/>
        <v>35</v>
      </c>
      <c r="N219" t="str">
        <f>VLOOKUP(M219,'zamestnanci číselník'!$A:$I,9,0)</f>
        <v>VP4</v>
      </c>
    </row>
    <row r="220" spans="1:14" x14ac:dyDescent="0.2">
      <c r="A220" s="60">
        <v>43683</v>
      </c>
      <c r="B220" s="61" t="s">
        <v>287</v>
      </c>
      <c r="C220" s="61" t="s">
        <v>887</v>
      </c>
      <c r="D220" s="61" t="s">
        <v>181</v>
      </c>
      <c r="E220" s="61">
        <v>8</v>
      </c>
      <c r="F220" s="61" t="s">
        <v>182</v>
      </c>
      <c r="G220" s="61">
        <v>0</v>
      </c>
      <c r="H220" s="61" t="s">
        <v>183</v>
      </c>
      <c r="I220" s="61" t="s">
        <v>288</v>
      </c>
      <c r="J220" s="61" t="s">
        <v>19</v>
      </c>
      <c r="K220" s="61" t="s">
        <v>9</v>
      </c>
      <c r="L220" s="61" t="s">
        <v>1171</v>
      </c>
      <c r="M220" s="61">
        <f t="shared" si="4"/>
        <v>35</v>
      </c>
      <c r="N220" t="str">
        <f>VLOOKUP(M220,'zamestnanci číselník'!$A:$I,9,0)</f>
        <v>VP4</v>
      </c>
    </row>
    <row r="221" spans="1:14" x14ac:dyDescent="0.2">
      <c r="A221" s="60">
        <v>43684</v>
      </c>
      <c r="B221" s="61" t="s">
        <v>287</v>
      </c>
      <c r="C221" s="61" t="s">
        <v>887</v>
      </c>
      <c r="D221" s="61" t="s">
        <v>181</v>
      </c>
      <c r="E221" s="61">
        <v>8</v>
      </c>
      <c r="F221" s="61" t="s">
        <v>182</v>
      </c>
      <c r="G221" s="61">
        <v>0</v>
      </c>
      <c r="H221" s="61" t="s">
        <v>183</v>
      </c>
      <c r="I221" s="61" t="s">
        <v>288</v>
      </c>
      <c r="J221" s="61" t="s">
        <v>19</v>
      </c>
      <c r="K221" s="61" t="s">
        <v>9</v>
      </c>
      <c r="L221" s="61" t="s">
        <v>1171</v>
      </c>
      <c r="M221" s="61">
        <f t="shared" si="4"/>
        <v>35</v>
      </c>
      <c r="N221" t="str">
        <f>VLOOKUP(M221,'zamestnanci číselník'!$A:$I,9,0)</f>
        <v>VP4</v>
      </c>
    </row>
    <row r="222" spans="1:14" x14ac:dyDescent="0.2">
      <c r="A222" s="60">
        <v>43685</v>
      </c>
      <c r="B222" s="61" t="s">
        <v>287</v>
      </c>
      <c r="C222" s="61" t="s">
        <v>887</v>
      </c>
      <c r="D222" s="61" t="s">
        <v>181</v>
      </c>
      <c r="E222" s="61">
        <v>8</v>
      </c>
      <c r="F222" s="61" t="s">
        <v>182</v>
      </c>
      <c r="G222" s="61">
        <v>0</v>
      </c>
      <c r="H222" s="61" t="s">
        <v>183</v>
      </c>
      <c r="I222" s="61" t="s">
        <v>288</v>
      </c>
      <c r="J222" s="61" t="s">
        <v>19</v>
      </c>
      <c r="K222" s="61" t="s">
        <v>9</v>
      </c>
      <c r="L222" s="61" t="s">
        <v>1171</v>
      </c>
      <c r="M222" s="61">
        <f t="shared" si="4"/>
        <v>35</v>
      </c>
      <c r="N222" t="str">
        <f>VLOOKUP(M222,'zamestnanci číselník'!$A:$I,9,0)</f>
        <v>VP4</v>
      </c>
    </row>
    <row r="223" spans="1:14" x14ac:dyDescent="0.2">
      <c r="A223" s="60">
        <v>43686</v>
      </c>
      <c r="B223" s="61" t="s">
        <v>287</v>
      </c>
      <c r="C223" s="61" t="s">
        <v>887</v>
      </c>
      <c r="D223" s="61" t="s">
        <v>181</v>
      </c>
      <c r="E223" s="61">
        <v>8</v>
      </c>
      <c r="F223" s="61" t="s">
        <v>182</v>
      </c>
      <c r="G223" s="61">
        <v>0</v>
      </c>
      <c r="H223" s="61" t="s">
        <v>183</v>
      </c>
      <c r="I223" s="61" t="s">
        <v>288</v>
      </c>
      <c r="J223" s="61" t="s">
        <v>19</v>
      </c>
      <c r="K223" s="61" t="s">
        <v>9</v>
      </c>
      <c r="L223" s="61" t="s">
        <v>1171</v>
      </c>
      <c r="M223" s="61">
        <f t="shared" si="4"/>
        <v>35</v>
      </c>
      <c r="N223" t="str">
        <f>VLOOKUP(M223,'zamestnanci číselník'!$A:$I,9,0)</f>
        <v>VP4</v>
      </c>
    </row>
    <row r="224" spans="1:14" x14ac:dyDescent="0.2">
      <c r="A224" s="60">
        <v>43689</v>
      </c>
      <c r="B224" s="61" t="s">
        <v>287</v>
      </c>
      <c r="C224" s="61" t="s">
        <v>885</v>
      </c>
      <c r="D224" s="61" t="s">
        <v>181</v>
      </c>
      <c r="E224" s="61">
        <v>3.5</v>
      </c>
      <c r="F224" s="61" t="s">
        <v>182</v>
      </c>
      <c r="G224" s="61">
        <v>0</v>
      </c>
      <c r="H224" s="61" t="s">
        <v>1446</v>
      </c>
      <c r="I224" s="61" t="s">
        <v>288</v>
      </c>
      <c r="J224" s="61" t="s">
        <v>19</v>
      </c>
      <c r="K224" s="61" t="s">
        <v>9</v>
      </c>
      <c r="L224" s="61" t="s">
        <v>1171</v>
      </c>
      <c r="M224" s="61">
        <f t="shared" si="4"/>
        <v>35</v>
      </c>
      <c r="N224" t="str">
        <f>VLOOKUP(M224,'zamestnanci číselník'!$A:$I,9,0)</f>
        <v>VP4</v>
      </c>
    </row>
    <row r="225" spans="1:14" x14ac:dyDescent="0.2">
      <c r="A225" s="60">
        <v>43682</v>
      </c>
      <c r="B225" s="61" t="s">
        <v>889</v>
      </c>
      <c r="C225" s="61" t="s">
        <v>885</v>
      </c>
      <c r="D225" s="61" t="s">
        <v>181</v>
      </c>
      <c r="E225" s="61">
        <v>8</v>
      </c>
      <c r="F225" s="61" t="s">
        <v>182</v>
      </c>
      <c r="G225" s="61">
        <v>0</v>
      </c>
      <c r="H225" s="61" t="s">
        <v>39</v>
      </c>
      <c r="I225" s="61" t="s">
        <v>891</v>
      </c>
      <c r="J225" s="61" t="s">
        <v>22</v>
      </c>
      <c r="K225" s="61" t="s">
        <v>9</v>
      </c>
      <c r="L225" s="61" t="s">
        <v>892</v>
      </c>
      <c r="M225" s="61">
        <f t="shared" si="4"/>
        <v>41</v>
      </c>
      <c r="N225" t="str">
        <f>VLOOKUP(M225,'zamestnanci číselník'!$A:$I,9,0)</f>
        <v>VP3M</v>
      </c>
    </row>
    <row r="226" spans="1:14" x14ac:dyDescent="0.2">
      <c r="A226" s="60">
        <v>43683</v>
      </c>
      <c r="B226" s="61" t="s">
        <v>889</v>
      </c>
      <c r="C226" s="61" t="s">
        <v>885</v>
      </c>
      <c r="D226" s="61" t="s">
        <v>181</v>
      </c>
      <c r="E226" s="61">
        <v>8</v>
      </c>
      <c r="F226" s="61" t="s">
        <v>182</v>
      </c>
      <c r="G226" s="61">
        <v>0</v>
      </c>
      <c r="H226" s="61" t="s">
        <v>39</v>
      </c>
      <c r="I226" s="61" t="s">
        <v>891</v>
      </c>
      <c r="J226" s="61" t="s">
        <v>22</v>
      </c>
      <c r="K226" s="61" t="s">
        <v>9</v>
      </c>
      <c r="L226" s="61" t="s">
        <v>892</v>
      </c>
      <c r="M226" s="61">
        <f t="shared" si="4"/>
        <v>41</v>
      </c>
      <c r="N226" t="str">
        <f>VLOOKUP(M226,'zamestnanci číselník'!$A:$I,9,0)</f>
        <v>VP3M</v>
      </c>
    </row>
    <row r="227" spans="1:14" x14ac:dyDescent="0.2">
      <c r="A227" s="60">
        <v>43684</v>
      </c>
      <c r="B227" s="61" t="s">
        <v>889</v>
      </c>
      <c r="C227" s="61" t="s">
        <v>885</v>
      </c>
      <c r="D227" s="61" t="s">
        <v>181</v>
      </c>
      <c r="E227" s="61">
        <v>8</v>
      </c>
      <c r="F227" s="61" t="s">
        <v>182</v>
      </c>
      <c r="G227" s="61">
        <v>0</v>
      </c>
      <c r="H227" s="61" t="s">
        <v>1455</v>
      </c>
      <c r="I227" s="61" t="s">
        <v>891</v>
      </c>
      <c r="J227" s="61" t="s">
        <v>22</v>
      </c>
      <c r="K227" s="61" t="s">
        <v>9</v>
      </c>
      <c r="L227" s="61" t="s">
        <v>892</v>
      </c>
      <c r="M227" s="61">
        <f t="shared" si="4"/>
        <v>41</v>
      </c>
      <c r="N227" t="str">
        <f>VLOOKUP(M227,'zamestnanci číselník'!$A:$I,9,0)</f>
        <v>VP3M</v>
      </c>
    </row>
    <row r="228" spans="1:14" x14ac:dyDescent="0.2">
      <c r="A228" s="60">
        <v>43685</v>
      </c>
      <c r="B228" s="61" t="s">
        <v>889</v>
      </c>
      <c r="C228" s="61" t="s">
        <v>885</v>
      </c>
      <c r="D228" s="61" t="s">
        <v>181</v>
      </c>
      <c r="E228" s="61">
        <v>8</v>
      </c>
      <c r="F228" s="61" t="s">
        <v>182</v>
      </c>
      <c r="G228" s="61">
        <v>0</v>
      </c>
      <c r="H228" s="61" t="s">
        <v>1455</v>
      </c>
      <c r="I228" s="61" t="s">
        <v>891</v>
      </c>
      <c r="J228" s="61" t="s">
        <v>22</v>
      </c>
      <c r="K228" s="61" t="s">
        <v>9</v>
      </c>
      <c r="L228" s="61" t="s">
        <v>892</v>
      </c>
      <c r="M228" s="61">
        <f t="shared" si="4"/>
        <v>41</v>
      </c>
      <c r="N228" t="str">
        <f>VLOOKUP(M228,'zamestnanci číselník'!$A:$I,9,0)</f>
        <v>VP3M</v>
      </c>
    </row>
    <row r="229" spans="1:14" x14ac:dyDescent="0.2">
      <c r="A229" s="60">
        <v>43686</v>
      </c>
      <c r="B229" s="61" t="s">
        <v>889</v>
      </c>
      <c r="C229" s="61" t="s">
        <v>885</v>
      </c>
      <c r="D229" s="61" t="s">
        <v>181</v>
      </c>
      <c r="E229" s="61">
        <v>8</v>
      </c>
      <c r="F229" s="61" t="s">
        <v>182</v>
      </c>
      <c r="G229" s="61">
        <v>0</v>
      </c>
      <c r="H229" s="61" t="s">
        <v>1549</v>
      </c>
      <c r="I229" s="61" t="s">
        <v>891</v>
      </c>
      <c r="J229" s="61" t="s">
        <v>22</v>
      </c>
      <c r="K229" s="61" t="s">
        <v>9</v>
      </c>
      <c r="L229" s="61" t="s">
        <v>892</v>
      </c>
      <c r="M229" s="61">
        <f t="shared" si="4"/>
        <v>41</v>
      </c>
      <c r="N229" t="str">
        <f>VLOOKUP(M229,'zamestnanci číselník'!$A:$I,9,0)</f>
        <v>VP3M</v>
      </c>
    </row>
    <row r="230" spans="1:14" x14ac:dyDescent="0.2">
      <c r="A230" s="60">
        <v>43689</v>
      </c>
      <c r="B230" s="61" t="s">
        <v>889</v>
      </c>
      <c r="C230" s="61" t="s">
        <v>885</v>
      </c>
      <c r="D230" s="61" t="s">
        <v>181</v>
      </c>
      <c r="E230" s="61">
        <v>8</v>
      </c>
      <c r="F230" s="61" t="s">
        <v>182</v>
      </c>
      <c r="G230" s="61">
        <v>0</v>
      </c>
      <c r="H230" s="61" t="s">
        <v>1549</v>
      </c>
      <c r="I230" s="61" t="s">
        <v>891</v>
      </c>
      <c r="J230" s="61" t="s">
        <v>22</v>
      </c>
      <c r="K230" s="61" t="s">
        <v>9</v>
      </c>
      <c r="L230" s="61" t="s">
        <v>892</v>
      </c>
      <c r="M230" s="61">
        <f t="shared" si="4"/>
        <v>41</v>
      </c>
      <c r="N230" t="str">
        <f>VLOOKUP(M230,'zamestnanci číselník'!$A:$I,9,0)</f>
        <v>VP3M</v>
      </c>
    </row>
    <row r="231" spans="1:14" x14ac:dyDescent="0.2">
      <c r="A231" s="60">
        <v>43690</v>
      </c>
      <c r="B231" s="61" t="s">
        <v>889</v>
      </c>
      <c r="C231" s="61" t="s">
        <v>885</v>
      </c>
      <c r="D231" s="61" t="s">
        <v>181</v>
      </c>
      <c r="E231" s="61">
        <v>8</v>
      </c>
      <c r="F231" s="61" t="s">
        <v>182</v>
      </c>
      <c r="G231" s="61">
        <v>0</v>
      </c>
      <c r="H231" s="61" t="s">
        <v>1549</v>
      </c>
      <c r="I231" s="61" t="s">
        <v>891</v>
      </c>
      <c r="J231" s="61" t="s">
        <v>22</v>
      </c>
      <c r="K231" s="61" t="s">
        <v>9</v>
      </c>
      <c r="L231" s="61" t="s">
        <v>892</v>
      </c>
      <c r="M231" s="61">
        <f t="shared" si="4"/>
        <v>41</v>
      </c>
      <c r="N231" t="str">
        <f>VLOOKUP(M231,'zamestnanci číselník'!$A:$I,9,0)</f>
        <v>VP3M</v>
      </c>
    </row>
    <row r="232" spans="1:14" x14ac:dyDescent="0.2">
      <c r="A232" s="60">
        <v>43691</v>
      </c>
      <c r="B232" s="61" t="s">
        <v>889</v>
      </c>
      <c r="C232" s="61" t="s">
        <v>885</v>
      </c>
      <c r="D232" s="61" t="s">
        <v>181</v>
      </c>
      <c r="E232" s="61">
        <v>8</v>
      </c>
      <c r="F232" s="61" t="s">
        <v>890</v>
      </c>
      <c r="G232" s="61">
        <v>3</v>
      </c>
      <c r="H232" s="61" t="s">
        <v>1549</v>
      </c>
      <c r="I232" s="61" t="s">
        <v>891</v>
      </c>
      <c r="J232" s="61" t="s">
        <v>22</v>
      </c>
      <c r="K232" s="61" t="s">
        <v>9</v>
      </c>
      <c r="L232" s="61" t="s">
        <v>892</v>
      </c>
      <c r="M232" s="61">
        <f t="shared" si="4"/>
        <v>41</v>
      </c>
      <c r="N232" t="str">
        <f>VLOOKUP(M232,'zamestnanci číselník'!$A:$I,9,0)</f>
        <v>VP3M</v>
      </c>
    </row>
    <row r="233" spans="1:14" x14ac:dyDescent="0.2">
      <c r="A233" s="60">
        <v>43692</v>
      </c>
      <c r="B233" s="61" t="s">
        <v>889</v>
      </c>
      <c r="C233" s="61" t="s">
        <v>885</v>
      </c>
      <c r="D233" s="61" t="s">
        <v>181</v>
      </c>
      <c r="E233" s="61">
        <v>8</v>
      </c>
      <c r="F233" s="61" t="s">
        <v>890</v>
      </c>
      <c r="G233" s="61">
        <v>3</v>
      </c>
      <c r="H233" s="61" t="s">
        <v>1549</v>
      </c>
      <c r="I233" s="61" t="s">
        <v>891</v>
      </c>
      <c r="J233" s="61" t="s">
        <v>22</v>
      </c>
      <c r="K233" s="61" t="s">
        <v>9</v>
      </c>
      <c r="L233" s="61" t="s">
        <v>892</v>
      </c>
      <c r="M233" s="61">
        <f t="shared" si="4"/>
        <v>41</v>
      </c>
      <c r="N233" t="str">
        <f>VLOOKUP(M233,'zamestnanci číselník'!$A:$I,9,0)</f>
        <v>VP3M</v>
      </c>
    </row>
    <row r="234" spans="1:14" x14ac:dyDescent="0.2">
      <c r="A234" s="60">
        <v>43693</v>
      </c>
      <c r="B234" s="61" t="s">
        <v>889</v>
      </c>
      <c r="C234" s="61" t="s">
        <v>885</v>
      </c>
      <c r="D234" s="61" t="s">
        <v>181</v>
      </c>
      <c r="E234" s="61">
        <v>8</v>
      </c>
      <c r="F234" s="61" t="s">
        <v>182</v>
      </c>
      <c r="G234" s="61">
        <v>0</v>
      </c>
      <c r="H234" s="61" t="s">
        <v>1549</v>
      </c>
      <c r="I234" s="61" t="s">
        <v>891</v>
      </c>
      <c r="J234" s="61" t="s">
        <v>22</v>
      </c>
      <c r="K234" s="61" t="s">
        <v>9</v>
      </c>
      <c r="L234" s="61" t="s">
        <v>892</v>
      </c>
      <c r="M234" s="61">
        <f t="shared" si="4"/>
        <v>41</v>
      </c>
      <c r="N234" t="str">
        <f>VLOOKUP(M234,'zamestnanci číselník'!$A:$I,9,0)</f>
        <v>VP3M</v>
      </c>
    </row>
    <row r="235" spans="1:14" x14ac:dyDescent="0.2">
      <c r="A235" s="60">
        <v>43696</v>
      </c>
      <c r="B235" s="61" t="s">
        <v>889</v>
      </c>
      <c r="C235" s="61" t="s">
        <v>885</v>
      </c>
      <c r="D235" s="61" t="s">
        <v>181</v>
      </c>
      <c r="E235" s="61">
        <v>8</v>
      </c>
      <c r="F235" s="61" t="s">
        <v>890</v>
      </c>
      <c r="G235" s="61">
        <v>2</v>
      </c>
      <c r="H235" s="61" t="s">
        <v>1549</v>
      </c>
      <c r="I235" s="61" t="s">
        <v>891</v>
      </c>
      <c r="J235" s="61" t="s">
        <v>22</v>
      </c>
      <c r="K235" s="61" t="s">
        <v>9</v>
      </c>
      <c r="L235" s="61" t="s">
        <v>892</v>
      </c>
      <c r="M235" s="61">
        <f t="shared" si="4"/>
        <v>41</v>
      </c>
      <c r="N235" t="str">
        <f>VLOOKUP(M235,'zamestnanci číselník'!$A:$I,9,0)</f>
        <v>VP3M</v>
      </c>
    </row>
    <row r="236" spans="1:14" x14ac:dyDescent="0.2">
      <c r="A236" s="60">
        <v>43697</v>
      </c>
      <c r="B236" s="61" t="s">
        <v>889</v>
      </c>
      <c r="C236" s="61" t="s">
        <v>888</v>
      </c>
      <c r="D236" s="61" t="s">
        <v>181</v>
      </c>
      <c r="E236" s="61">
        <v>8</v>
      </c>
      <c r="F236" s="61" t="s">
        <v>182</v>
      </c>
      <c r="G236" s="61">
        <v>0</v>
      </c>
      <c r="H236" s="61" t="s">
        <v>183</v>
      </c>
      <c r="I236" s="61" t="s">
        <v>891</v>
      </c>
      <c r="J236" s="61" t="s">
        <v>22</v>
      </c>
      <c r="K236" s="61" t="s">
        <v>9</v>
      </c>
      <c r="L236" s="61" t="s">
        <v>892</v>
      </c>
      <c r="M236" s="61">
        <f t="shared" si="4"/>
        <v>41</v>
      </c>
      <c r="N236" t="str">
        <f>VLOOKUP(M236,'zamestnanci číselník'!$A:$I,9,0)</f>
        <v>VP3M</v>
      </c>
    </row>
    <row r="237" spans="1:14" x14ac:dyDescent="0.2">
      <c r="A237" s="60">
        <v>43698</v>
      </c>
      <c r="B237" s="61" t="s">
        <v>889</v>
      </c>
      <c r="C237" s="61" t="s">
        <v>885</v>
      </c>
      <c r="D237" s="61" t="s">
        <v>181</v>
      </c>
      <c r="E237" s="61">
        <v>8</v>
      </c>
      <c r="F237" s="61" t="s">
        <v>182</v>
      </c>
      <c r="G237" s="61">
        <v>0</v>
      </c>
      <c r="H237" s="61" t="s">
        <v>1549</v>
      </c>
      <c r="I237" s="61" t="s">
        <v>891</v>
      </c>
      <c r="J237" s="61" t="s">
        <v>22</v>
      </c>
      <c r="K237" s="61" t="s">
        <v>9</v>
      </c>
      <c r="L237" s="61" t="s">
        <v>892</v>
      </c>
      <c r="M237" s="61">
        <f t="shared" si="4"/>
        <v>41</v>
      </c>
      <c r="N237" t="str">
        <f>VLOOKUP(M237,'zamestnanci číselník'!$A:$I,9,0)</f>
        <v>VP3M</v>
      </c>
    </row>
    <row r="238" spans="1:14" x14ac:dyDescent="0.2">
      <c r="A238" s="60">
        <v>43699</v>
      </c>
      <c r="B238" s="61" t="s">
        <v>889</v>
      </c>
      <c r="C238" s="61" t="s">
        <v>888</v>
      </c>
      <c r="D238" s="61" t="s">
        <v>181</v>
      </c>
      <c r="E238" s="61">
        <v>8</v>
      </c>
      <c r="F238" s="61" t="s">
        <v>182</v>
      </c>
      <c r="G238" s="61">
        <v>0</v>
      </c>
      <c r="H238" s="61" t="s">
        <v>183</v>
      </c>
      <c r="I238" s="61" t="s">
        <v>891</v>
      </c>
      <c r="J238" s="61" t="s">
        <v>22</v>
      </c>
      <c r="K238" s="61" t="s">
        <v>9</v>
      </c>
      <c r="L238" s="61" t="s">
        <v>892</v>
      </c>
      <c r="M238" s="61">
        <f t="shared" si="4"/>
        <v>41</v>
      </c>
      <c r="N238" t="str">
        <f>VLOOKUP(M238,'zamestnanci číselník'!$A:$I,9,0)</f>
        <v>VP3M</v>
      </c>
    </row>
    <row r="239" spans="1:14" x14ac:dyDescent="0.2">
      <c r="A239" s="60">
        <v>43700</v>
      </c>
      <c r="B239" s="61" t="s">
        <v>889</v>
      </c>
      <c r="C239" s="61" t="s">
        <v>885</v>
      </c>
      <c r="D239" s="61" t="s">
        <v>181</v>
      </c>
      <c r="E239" s="61">
        <v>8</v>
      </c>
      <c r="F239" s="61" t="s">
        <v>182</v>
      </c>
      <c r="G239" s="61">
        <v>0</v>
      </c>
      <c r="H239" s="61" t="s">
        <v>1549</v>
      </c>
      <c r="I239" s="61" t="s">
        <v>891</v>
      </c>
      <c r="J239" s="61" t="s">
        <v>22</v>
      </c>
      <c r="K239" s="61" t="s">
        <v>9</v>
      </c>
      <c r="L239" s="61" t="s">
        <v>892</v>
      </c>
      <c r="M239" s="61">
        <f t="shared" si="4"/>
        <v>41</v>
      </c>
      <c r="N239" t="str">
        <f>VLOOKUP(M239,'zamestnanci číselník'!$A:$I,9,0)</f>
        <v>VP3M</v>
      </c>
    </row>
    <row r="240" spans="1:14" x14ac:dyDescent="0.2">
      <c r="A240" s="60">
        <v>43703</v>
      </c>
      <c r="B240" s="61" t="s">
        <v>889</v>
      </c>
      <c r="C240" s="61" t="s">
        <v>885</v>
      </c>
      <c r="D240" s="61" t="s">
        <v>181</v>
      </c>
      <c r="E240" s="61">
        <v>8</v>
      </c>
      <c r="F240" s="61" t="s">
        <v>182</v>
      </c>
      <c r="G240" s="61">
        <v>0</v>
      </c>
      <c r="H240" s="61" t="s">
        <v>1549</v>
      </c>
      <c r="I240" s="61" t="s">
        <v>891</v>
      </c>
      <c r="J240" s="61" t="s">
        <v>22</v>
      </c>
      <c r="K240" s="61" t="s">
        <v>9</v>
      </c>
      <c r="L240" s="61" t="s">
        <v>892</v>
      </c>
      <c r="M240" s="61">
        <f t="shared" si="4"/>
        <v>41</v>
      </c>
      <c r="N240" t="str">
        <f>VLOOKUP(M240,'zamestnanci číselník'!$A:$I,9,0)</f>
        <v>VP3M</v>
      </c>
    </row>
    <row r="241" spans="1:14" x14ac:dyDescent="0.2">
      <c r="A241" s="60">
        <v>43704</v>
      </c>
      <c r="B241" s="61" t="s">
        <v>889</v>
      </c>
      <c r="C241" s="61" t="s">
        <v>885</v>
      </c>
      <c r="D241" s="61" t="s">
        <v>181</v>
      </c>
      <c r="E241" s="61">
        <v>8</v>
      </c>
      <c r="F241" s="61" t="s">
        <v>182</v>
      </c>
      <c r="G241" s="61">
        <v>0</v>
      </c>
      <c r="H241" s="61" t="s">
        <v>1549</v>
      </c>
      <c r="I241" s="61" t="s">
        <v>891</v>
      </c>
      <c r="J241" s="61" t="s">
        <v>22</v>
      </c>
      <c r="K241" s="61" t="s">
        <v>9</v>
      </c>
      <c r="L241" s="61" t="s">
        <v>892</v>
      </c>
      <c r="M241" s="61">
        <f t="shared" si="4"/>
        <v>41</v>
      </c>
      <c r="N241" t="str">
        <f>VLOOKUP(M241,'zamestnanci číselník'!$A:$I,9,0)</f>
        <v>VP3M</v>
      </c>
    </row>
    <row r="242" spans="1:14" x14ac:dyDescent="0.2">
      <c r="A242" s="60">
        <v>43705</v>
      </c>
      <c r="B242" s="61" t="s">
        <v>889</v>
      </c>
      <c r="C242" s="61" t="s">
        <v>885</v>
      </c>
      <c r="D242" s="61" t="s">
        <v>181</v>
      </c>
      <c r="E242" s="61">
        <v>8</v>
      </c>
      <c r="F242" s="61" t="s">
        <v>182</v>
      </c>
      <c r="G242" s="61">
        <v>0</v>
      </c>
      <c r="H242" s="61" t="s">
        <v>1549</v>
      </c>
      <c r="I242" s="61" t="s">
        <v>891</v>
      </c>
      <c r="J242" s="61" t="s">
        <v>22</v>
      </c>
      <c r="K242" s="61" t="s">
        <v>9</v>
      </c>
      <c r="L242" s="61" t="s">
        <v>892</v>
      </c>
      <c r="M242" s="61">
        <f t="shared" si="4"/>
        <v>41</v>
      </c>
      <c r="N242" t="str">
        <f>VLOOKUP(M242,'zamestnanci číselník'!$A:$I,9,0)</f>
        <v>VP3M</v>
      </c>
    </row>
    <row r="243" spans="1:14" x14ac:dyDescent="0.2">
      <c r="A243" s="60">
        <v>43707</v>
      </c>
      <c r="B243" s="61" t="s">
        <v>889</v>
      </c>
      <c r="C243" s="61" t="s">
        <v>885</v>
      </c>
      <c r="D243" s="61" t="s">
        <v>181</v>
      </c>
      <c r="E243" s="61">
        <v>8</v>
      </c>
      <c r="F243" s="61" t="s">
        <v>182</v>
      </c>
      <c r="G243" s="61">
        <v>0</v>
      </c>
      <c r="H243" s="61" t="s">
        <v>1549</v>
      </c>
      <c r="I243" s="61" t="s">
        <v>891</v>
      </c>
      <c r="J243" s="61" t="s">
        <v>22</v>
      </c>
      <c r="K243" s="61" t="s">
        <v>9</v>
      </c>
      <c r="L243" s="61" t="s">
        <v>892</v>
      </c>
      <c r="M243" s="61">
        <f t="shared" si="4"/>
        <v>41</v>
      </c>
      <c r="N243" t="str">
        <f>VLOOKUP(M243,'zamestnanci číselník'!$A:$I,9,0)</f>
        <v>VP3M</v>
      </c>
    </row>
    <row r="244" spans="1:14" x14ac:dyDescent="0.2">
      <c r="A244" s="60">
        <v>43678</v>
      </c>
      <c r="B244" s="61" t="s">
        <v>889</v>
      </c>
      <c r="C244" s="61" t="s">
        <v>887</v>
      </c>
      <c r="D244" s="61" t="s">
        <v>181</v>
      </c>
      <c r="E244" s="61">
        <v>8</v>
      </c>
      <c r="F244" s="61" t="s">
        <v>182</v>
      </c>
      <c r="G244" s="61">
        <v>0</v>
      </c>
      <c r="H244" s="61" t="s">
        <v>183</v>
      </c>
      <c r="I244" s="61" t="s">
        <v>891</v>
      </c>
      <c r="J244" s="61" t="s">
        <v>22</v>
      </c>
      <c r="K244" s="61" t="s">
        <v>9</v>
      </c>
      <c r="L244" s="61" t="s">
        <v>892</v>
      </c>
      <c r="M244" s="61">
        <f t="shared" si="4"/>
        <v>41</v>
      </c>
      <c r="N244" t="str">
        <f>VLOOKUP(M244,'zamestnanci číselník'!$A:$I,9,0)</f>
        <v>VP3M</v>
      </c>
    </row>
    <row r="245" spans="1:14" x14ac:dyDescent="0.2">
      <c r="A245" s="60">
        <v>43679</v>
      </c>
      <c r="B245" s="61" t="s">
        <v>889</v>
      </c>
      <c r="C245" s="61" t="s">
        <v>887</v>
      </c>
      <c r="D245" s="61" t="s">
        <v>181</v>
      </c>
      <c r="E245" s="61">
        <v>8</v>
      </c>
      <c r="F245" s="61" t="s">
        <v>182</v>
      </c>
      <c r="G245" s="61">
        <v>0</v>
      </c>
      <c r="H245" s="61" t="s">
        <v>183</v>
      </c>
      <c r="I245" s="61" t="s">
        <v>891</v>
      </c>
      <c r="J245" s="61" t="s">
        <v>22</v>
      </c>
      <c r="K245" s="61" t="s">
        <v>9</v>
      </c>
      <c r="L245" s="61" t="s">
        <v>892</v>
      </c>
      <c r="M245" s="61">
        <f t="shared" si="4"/>
        <v>41</v>
      </c>
      <c r="N245" t="str">
        <f>VLOOKUP(M245,'zamestnanci číselník'!$A:$I,9,0)</f>
        <v>VP3M</v>
      </c>
    </row>
    <row r="246" spans="1:14" x14ac:dyDescent="0.2">
      <c r="A246" s="60">
        <v>43706</v>
      </c>
      <c r="B246" s="61" t="s">
        <v>889</v>
      </c>
      <c r="C246" s="61" t="s">
        <v>886</v>
      </c>
      <c r="D246" s="61" t="s">
        <v>181</v>
      </c>
      <c r="E246" s="61">
        <v>8</v>
      </c>
      <c r="F246" s="61" t="s">
        <v>182</v>
      </c>
      <c r="G246" s="61">
        <v>0</v>
      </c>
      <c r="H246" s="61" t="s">
        <v>183</v>
      </c>
      <c r="I246" s="61" t="s">
        <v>891</v>
      </c>
      <c r="J246" s="61" t="s">
        <v>22</v>
      </c>
      <c r="K246" s="61" t="s">
        <v>9</v>
      </c>
      <c r="L246" s="61" t="s">
        <v>892</v>
      </c>
      <c r="M246" s="61">
        <f t="shared" si="4"/>
        <v>41</v>
      </c>
      <c r="N246" t="str">
        <f>VLOOKUP(M246,'zamestnanci číselník'!$A:$I,9,0)</f>
        <v>VP3M</v>
      </c>
    </row>
    <row r="247" spans="1:14" x14ac:dyDescent="0.2">
      <c r="A247" s="60">
        <v>43696</v>
      </c>
      <c r="B247" s="61" t="s">
        <v>894</v>
      </c>
      <c r="C247" s="61" t="s">
        <v>885</v>
      </c>
      <c r="D247" s="61" t="s">
        <v>181</v>
      </c>
      <c r="E247" s="61">
        <v>1</v>
      </c>
      <c r="F247" s="61" t="s">
        <v>182</v>
      </c>
      <c r="G247" s="61">
        <v>0</v>
      </c>
      <c r="H247" s="61" t="s">
        <v>1552</v>
      </c>
      <c r="I247" s="61" t="s">
        <v>895</v>
      </c>
      <c r="J247" s="61" t="s">
        <v>29</v>
      </c>
      <c r="K247" s="61" t="s">
        <v>9</v>
      </c>
      <c r="L247" s="61" t="s">
        <v>896</v>
      </c>
      <c r="M247" s="61">
        <f t="shared" si="4"/>
        <v>50</v>
      </c>
      <c r="N247" t="str">
        <f>VLOOKUP(M247,'zamestnanci číselník'!$A:$I,9,0)</f>
        <v>VP1</v>
      </c>
    </row>
    <row r="248" spans="1:14" x14ac:dyDescent="0.2">
      <c r="A248" s="60">
        <v>43696</v>
      </c>
      <c r="B248" s="61" t="s">
        <v>894</v>
      </c>
      <c r="C248" s="61" t="s">
        <v>885</v>
      </c>
      <c r="D248" s="61" t="s">
        <v>181</v>
      </c>
      <c r="E248" s="61">
        <v>1</v>
      </c>
      <c r="F248" s="61" t="s">
        <v>182</v>
      </c>
      <c r="G248" s="61">
        <v>0</v>
      </c>
      <c r="H248" s="61" t="s">
        <v>1562</v>
      </c>
      <c r="I248" s="61" t="s">
        <v>895</v>
      </c>
      <c r="J248" s="61" t="s">
        <v>29</v>
      </c>
      <c r="K248" s="61" t="s">
        <v>9</v>
      </c>
      <c r="L248" s="61" t="s">
        <v>896</v>
      </c>
      <c r="M248" s="61">
        <f t="shared" si="4"/>
        <v>50</v>
      </c>
      <c r="N248" t="str">
        <f>VLOOKUP(M248,'zamestnanci číselník'!$A:$I,9,0)</f>
        <v>VP1</v>
      </c>
    </row>
    <row r="249" spans="1:14" x14ac:dyDescent="0.2">
      <c r="A249" s="60">
        <v>43704</v>
      </c>
      <c r="B249" s="61" t="s">
        <v>894</v>
      </c>
      <c r="C249" s="61" t="s">
        <v>17</v>
      </c>
      <c r="D249" s="61" t="s">
        <v>181</v>
      </c>
      <c r="E249" s="61">
        <v>1.75</v>
      </c>
      <c r="F249" s="61" t="s">
        <v>182</v>
      </c>
      <c r="G249" s="61">
        <v>0</v>
      </c>
      <c r="H249" s="61" t="s">
        <v>183</v>
      </c>
      <c r="I249" s="61" t="s">
        <v>895</v>
      </c>
      <c r="J249" s="61" t="s">
        <v>29</v>
      </c>
      <c r="K249" s="61" t="s">
        <v>9</v>
      </c>
      <c r="L249" s="61" t="s">
        <v>896</v>
      </c>
      <c r="M249" s="61">
        <f t="shared" si="4"/>
        <v>50</v>
      </c>
      <c r="N249" t="str">
        <f>VLOOKUP(M249,'zamestnanci číselník'!$A:$I,9,0)</f>
        <v>VP1</v>
      </c>
    </row>
    <row r="250" spans="1:14" x14ac:dyDescent="0.2">
      <c r="A250" s="60">
        <v>43704</v>
      </c>
      <c r="B250" s="61" t="s">
        <v>894</v>
      </c>
      <c r="C250" s="61" t="s">
        <v>885</v>
      </c>
      <c r="D250" s="61" t="s">
        <v>181</v>
      </c>
      <c r="E250" s="61">
        <v>6.25</v>
      </c>
      <c r="F250" s="61" t="s">
        <v>182</v>
      </c>
      <c r="G250" s="61">
        <v>0</v>
      </c>
      <c r="H250" s="61" t="s">
        <v>1481</v>
      </c>
      <c r="I250" s="61" t="s">
        <v>895</v>
      </c>
      <c r="J250" s="61" t="s">
        <v>29</v>
      </c>
      <c r="K250" s="61" t="s">
        <v>9</v>
      </c>
      <c r="L250" s="61" t="s">
        <v>896</v>
      </c>
      <c r="M250" s="61">
        <f t="shared" si="4"/>
        <v>50</v>
      </c>
      <c r="N250" t="str">
        <f>VLOOKUP(M250,'zamestnanci číselník'!$A:$I,9,0)</f>
        <v>VP1</v>
      </c>
    </row>
    <row r="251" spans="1:14" x14ac:dyDescent="0.2">
      <c r="A251" s="60">
        <v>43705</v>
      </c>
      <c r="B251" s="61" t="s">
        <v>894</v>
      </c>
      <c r="C251" s="61" t="s">
        <v>885</v>
      </c>
      <c r="D251" s="61" t="s">
        <v>181</v>
      </c>
      <c r="E251" s="61">
        <v>4</v>
      </c>
      <c r="F251" s="61" t="s">
        <v>182</v>
      </c>
      <c r="G251" s="61">
        <v>0</v>
      </c>
      <c r="H251" s="61" t="s">
        <v>1481</v>
      </c>
      <c r="I251" s="61" t="s">
        <v>895</v>
      </c>
      <c r="J251" s="61" t="s">
        <v>29</v>
      </c>
      <c r="K251" s="61" t="s">
        <v>9</v>
      </c>
      <c r="L251" s="61" t="s">
        <v>896</v>
      </c>
      <c r="M251" s="61">
        <f t="shared" si="4"/>
        <v>50</v>
      </c>
      <c r="N251" t="str">
        <f>VLOOKUP(M251,'zamestnanci číselník'!$A:$I,9,0)</f>
        <v>VP1</v>
      </c>
    </row>
    <row r="252" spans="1:14" x14ac:dyDescent="0.2">
      <c r="A252" s="60">
        <v>43705</v>
      </c>
      <c r="B252" s="61" t="s">
        <v>894</v>
      </c>
      <c r="C252" s="61" t="s">
        <v>885</v>
      </c>
      <c r="D252" s="61" t="s">
        <v>181</v>
      </c>
      <c r="E252" s="61">
        <v>4</v>
      </c>
      <c r="F252" s="61" t="s">
        <v>182</v>
      </c>
      <c r="G252" s="61">
        <v>0</v>
      </c>
      <c r="H252" s="61" t="s">
        <v>1504</v>
      </c>
      <c r="I252" s="61" t="s">
        <v>895</v>
      </c>
      <c r="J252" s="61" t="s">
        <v>29</v>
      </c>
      <c r="K252" s="61" t="s">
        <v>9</v>
      </c>
      <c r="L252" s="61" t="s">
        <v>896</v>
      </c>
      <c r="M252" s="61">
        <f t="shared" si="4"/>
        <v>50</v>
      </c>
      <c r="N252" t="str">
        <f>VLOOKUP(M252,'zamestnanci číselník'!$A:$I,9,0)</f>
        <v>VP1</v>
      </c>
    </row>
    <row r="253" spans="1:14" x14ac:dyDescent="0.2">
      <c r="A253" s="60">
        <v>43707</v>
      </c>
      <c r="B253" s="61" t="s">
        <v>894</v>
      </c>
      <c r="C253" s="61" t="s">
        <v>887</v>
      </c>
      <c r="D253" s="61" t="s">
        <v>181</v>
      </c>
      <c r="E253" s="61">
        <v>4</v>
      </c>
      <c r="F253" s="61" t="s">
        <v>182</v>
      </c>
      <c r="G253" s="61">
        <v>0</v>
      </c>
      <c r="H253" s="61" t="s">
        <v>183</v>
      </c>
      <c r="I253" s="61" t="s">
        <v>895</v>
      </c>
      <c r="J253" s="61" t="s">
        <v>29</v>
      </c>
      <c r="K253" s="61" t="s">
        <v>9</v>
      </c>
      <c r="L253" s="61" t="s">
        <v>896</v>
      </c>
      <c r="M253" s="61">
        <f t="shared" si="4"/>
        <v>50</v>
      </c>
      <c r="N253" t="str">
        <f>VLOOKUP(M253,'zamestnanci číselník'!$A:$I,9,0)</f>
        <v>VP1</v>
      </c>
    </row>
    <row r="254" spans="1:14" x14ac:dyDescent="0.2">
      <c r="A254" s="60">
        <v>43707</v>
      </c>
      <c r="B254" s="61" t="s">
        <v>894</v>
      </c>
      <c r="C254" s="61" t="s">
        <v>885</v>
      </c>
      <c r="D254" s="61" t="s">
        <v>181</v>
      </c>
      <c r="E254" s="61">
        <v>4</v>
      </c>
      <c r="F254" s="61" t="s">
        <v>182</v>
      </c>
      <c r="G254" s="61">
        <v>0</v>
      </c>
      <c r="H254" s="61" t="s">
        <v>1504</v>
      </c>
      <c r="I254" s="61" t="s">
        <v>895</v>
      </c>
      <c r="J254" s="61" t="s">
        <v>29</v>
      </c>
      <c r="K254" s="61" t="s">
        <v>9</v>
      </c>
      <c r="L254" s="61" t="s">
        <v>896</v>
      </c>
      <c r="M254" s="61">
        <f t="shared" si="4"/>
        <v>50</v>
      </c>
      <c r="N254" t="str">
        <f>VLOOKUP(M254,'zamestnanci číselník'!$A:$I,9,0)</f>
        <v>VP1</v>
      </c>
    </row>
    <row r="255" spans="1:14" x14ac:dyDescent="0.2">
      <c r="A255" s="60">
        <v>43703</v>
      </c>
      <c r="B255" s="61" t="s">
        <v>894</v>
      </c>
      <c r="C255" s="61" t="s">
        <v>885</v>
      </c>
      <c r="D255" s="61" t="s">
        <v>181</v>
      </c>
      <c r="E255" s="61">
        <v>4</v>
      </c>
      <c r="F255" s="61" t="s">
        <v>182</v>
      </c>
      <c r="G255" s="61">
        <v>0</v>
      </c>
      <c r="H255" s="61" t="s">
        <v>1481</v>
      </c>
      <c r="I255" s="61" t="s">
        <v>895</v>
      </c>
      <c r="J255" s="61" t="s">
        <v>29</v>
      </c>
      <c r="K255" s="61" t="s">
        <v>9</v>
      </c>
      <c r="L255" s="61" t="s">
        <v>896</v>
      </c>
      <c r="M255" s="61">
        <f t="shared" si="4"/>
        <v>50</v>
      </c>
      <c r="N255" t="str">
        <f>VLOOKUP(M255,'zamestnanci číselník'!$A:$I,9,0)</f>
        <v>VP1</v>
      </c>
    </row>
    <row r="256" spans="1:14" x14ac:dyDescent="0.2">
      <c r="A256" s="60">
        <v>43703</v>
      </c>
      <c r="B256" s="61" t="s">
        <v>894</v>
      </c>
      <c r="C256" s="61" t="s">
        <v>885</v>
      </c>
      <c r="D256" s="61" t="s">
        <v>181</v>
      </c>
      <c r="E256" s="61">
        <v>4</v>
      </c>
      <c r="F256" s="61" t="s">
        <v>182</v>
      </c>
      <c r="G256" s="61">
        <v>0</v>
      </c>
      <c r="H256" s="61" t="s">
        <v>1504</v>
      </c>
      <c r="I256" s="61" t="s">
        <v>895</v>
      </c>
      <c r="J256" s="61" t="s">
        <v>29</v>
      </c>
      <c r="K256" s="61" t="s">
        <v>9</v>
      </c>
      <c r="L256" s="61" t="s">
        <v>896</v>
      </c>
      <c r="M256" s="61">
        <f t="shared" si="4"/>
        <v>50</v>
      </c>
      <c r="N256" t="str">
        <f>VLOOKUP(M256,'zamestnanci číselník'!$A:$I,9,0)</f>
        <v>VP1</v>
      </c>
    </row>
    <row r="257" spans="1:14" x14ac:dyDescent="0.2">
      <c r="A257" s="60">
        <v>43706</v>
      </c>
      <c r="B257" s="61" t="s">
        <v>894</v>
      </c>
      <c r="C257" s="61" t="s">
        <v>886</v>
      </c>
      <c r="D257" s="61" t="s">
        <v>181</v>
      </c>
      <c r="E257" s="61">
        <v>8</v>
      </c>
      <c r="F257" s="61" t="s">
        <v>182</v>
      </c>
      <c r="G257" s="61">
        <v>0</v>
      </c>
      <c r="H257" s="61" t="s">
        <v>183</v>
      </c>
      <c r="I257" s="61" t="s">
        <v>895</v>
      </c>
      <c r="J257" s="61" t="s">
        <v>29</v>
      </c>
      <c r="K257" s="61" t="s">
        <v>9</v>
      </c>
      <c r="L257" s="61" t="s">
        <v>896</v>
      </c>
      <c r="M257" s="61">
        <f t="shared" si="4"/>
        <v>50</v>
      </c>
      <c r="N257" t="str">
        <f>VLOOKUP(M257,'zamestnanci číselník'!$A:$I,9,0)</f>
        <v>VP1</v>
      </c>
    </row>
    <row r="258" spans="1:14" x14ac:dyDescent="0.2">
      <c r="A258" s="60">
        <v>43699</v>
      </c>
      <c r="B258" s="61" t="s">
        <v>894</v>
      </c>
      <c r="C258" s="61" t="s">
        <v>885</v>
      </c>
      <c r="D258" s="61" t="s">
        <v>181</v>
      </c>
      <c r="E258" s="61">
        <v>8</v>
      </c>
      <c r="F258" s="61" t="s">
        <v>182</v>
      </c>
      <c r="G258" s="61">
        <v>0</v>
      </c>
      <c r="H258" s="61" t="s">
        <v>1504</v>
      </c>
      <c r="I258" s="61" t="s">
        <v>895</v>
      </c>
      <c r="J258" s="61" t="s">
        <v>29</v>
      </c>
      <c r="K258" s="61" t="s">
        <v>9</v>
      </c>
      <c r="L258" s="61" t="s">
        <v>896</v>
      </c>
      <c r="M258" s="61">
        <f t="shared" si="4"/>
        <v>50</v>
      </c>
      <c r="N258" t="str">
        <f>VLOOKUP(M258,'zamestnanci číselník'!$A:$I,9,0)</f>
        <v>VP1</v>
      </c>
    </row>
    <row r="259" spans="1:14" x14ac:dyDescent="0.2">
      <c r="A259" s="60">
        <v>43700</v>
      </c>
      <c r="B259" s="61" t="s">
        <v>894</v>
      </c>
      <c r="C259" s="61" t="s">
        <v>893</v>
      </c>
      <c r="D259" s="61" t="s">
        <v>181</v>
      </c>
      <c r="E259" s="61">
        <v>8</v>
      </c>
      <c r="F259" s="61" t="s">
        <v>182</v>
      </c>
      <c r="G259" s="61">
        <v>0</v>
      </c>
      <c r="H259" s="61" t="s">
        <v>183</v>
      </c>
      <c r="I259" s="61" t="s">
        <v>895</v>
      </c>
      <c r="J259" s="61" t="s">
        <v>29</v>
      </c>
      <c r="K259" s="61" t="s">
        <v>9</v>
      </c>
      <c r="L259" s="61" t="s">
        <v>896</v>
      </c>
      <c r="M259" s="61">
        <f t="shared" ref="M259:M322" si="5">B259*1</f>
        <v>50</v>
      </c>
      <c r="N259" t="str">
        <f>VLOOKUP(M259,'zamestnanci číselník'!$A:$I,9,0)</f>
        <v>VP1</v>
      </c>
    </row>
    <row r="260" spans="1:14" x14ac:dyDescent="0.2">
      <c r="A260" s="60">
        <v>43698</v>
      </c>
      <c r="B260" s="61" t="s">
        <v>894</v>
      </c>
      <c r="C260" s="61" t="s">
        <v>885</v>
      </c>
      <c r="D260" s="61" t="s">
        <v>181</v>
      </c>
      <c r="E260" s="61">
        <v>8</v>
      </c>
      <c r="F260" s="61" t="s">
        <v>182</v>
      </c>
      <c r="G260" s="61">
        <v>0</v>
      </c>
      <c r="H260" s="61" t="s">
        <v>1504</v>
      </c>
      <c r="I260" s="61" t="s">
        <v>895</v>
      </c>
      <c r="J260" s="61" t="s">
        <v>29</v>
      </c>
      <c r="K260" s="61" t="s">
        <v>9</v>
      </c>
      <c r="L260" s="61" t="s">
        <v>896</v>
      </c>
      <c r="M260" s="61">
        <f t="shared" si="5"/>
        <v>50</v>
      </c>
      <c r="N260" t="str">
        <f>VLOOKUP(M260,'zamestnanci číselník'!$A:$I,9,0)</f>
        <v>VP1</v>
      </c>
    </row>
    <row r="261" spans="1:14" x14ac:dyDescent="0.2">
      <c r="A261" s="60">
        <v>43692</v>
      </c>
      <c r="B261" s="61" t="s">
        <v>894</v>
      </c>
      <c r="C261" s="61" t="s">
        <v>885</v>
      </c>
      <c r="D261" s="61" t="s">
        <v>181</v>
      </c>
      <c r="E261" s="61">
        <v>5</v>
      </c>
      <c r="F261" s="61" t="s">
        <v>182</v>
      </c>
      <c r="G261" s="61">
        <v>0</v>
      </c>
      <c r="H261" s="61" t="s">
        <v>1391</v>
      </c>
      <c r="I261" s="61" t="s">
        <v>895</v>
      </c>
      <c r="J261" s="61" t="s">
        <v>29</v>
      </c>
      <c r="K261" s="61" t="s">
        <v>9</v>
      </c>
      <c r="L261" s="61" t="s">
        <v>896</v>
      </c>
      <c r="M261" s="61">
        <f t="shared" si="5"/>
        <v>50</v>
      </c>
      <c r="N261" t="str">
        <f>VLOOKUP(M261,'zamestnanci číselník'!$A:$I,9,0)</f>
        <v>VP1</v>
      </c>
    </row>
    <row r="262" spans="1:14" x14ac:dyDescent="0.2">
      <c r="A262" s="60">
        <v>43696</v>
      </c>
      <c r="B262" s="61" t="s">
        <v>894</v>
      </c>
      <c r="C262" s="61" t="s">
        <v>885</v>
      </c>
      <c r="D262" s="61" t="s">
        <v>181</v>
      </c>
      <c r="E262" s="61">
        <v>6</v>
      </c>
      <c r="F262" s="61" t="s">
        <v>182</v>
      </c>
      <c r="G262" s="61">
        <v>0</v>
      </c>
      <c r="H262" s="61" t="s">
        <v>1503</v>
      </c>
      <c r="I262" s="61" t="s">
        <v>895</v>
      </c>
      <c r="J262" s="61" t="s">
        <v>29</v>
      </c>
      <c r="K262" s="61" t="s">
        <v>9</v>
      </c>
      <c r="L262" s="61" t="s">
        <v>896</v>
      </c>
      <c r="M262" s="61">
        <f t="shared" si="5"/>
        <v>50</v>
      </c>
      <c r="N262" t="str">
        <f>VLOOKUP(M262,'zamestnanci číselník'!$A:$I,9,0)</f>
        <v>VP1</v>
      </c>
    </row>
    <row r="263" spans="1:14" x14ac:dyDescent="0.2">
      <c r="A263" s="60">
        <v>43697</v>
      </c>
      <c r="B263" s="61" t="s">
        <v>894</v>
      </c>
      <c r="C263" s="61" t="s">
        <v>885</v>
      </c>
      <c r="D263" s="61" t="s">
        <v>181</v>
      </c>
      <c r="E263" s="61">
        <v>8</v>
      </c>
      <c r="F263" s="61" t="s">
        <v>182</v>
      </c>
      <c r="G263" s="61">
        <v>0</v>
      </c>
      <c r="H263" s="61" t="s">
        <v>1504</v>
      </c>
      <c r="I263" s="61" t="s">
        <v>895</v>
      </c>
      <c r="J263" s="61" t="s">
        <v>29</v>
      </c>
      <c r="K263" s="61" t="s">
        <v>9</v>
      </c>
      <c r="L263" s="61" t="s">
        <v>896</v>
      </c>
      <c r="M263" s="61">
        <f t="shared" si="5"/>
        <v>50</v>
      </c>
      <c r="N263" t="str">
        <f>VLOOKUP(M263,'zamestnanci číselník'!$A:$I,9,0)</f>
        <v>VP1</v>
      </c>
    </row>
    <row r="264" spans="1:14" x14ac:dyDescent="0.2">
      <c r="A264" s="60">
        <v>43682</v>
      </c>
      <c r="B264" s="61" t="s">
        <v>894</v>
      </c>
      <c r="C264" s="61" t="s">
        <v>885</v>
      </c>
      <c r="D264" s="61" t="s">
        <v>181</v>
      </c>
      <c r="E264" s="61">
        <v>8</v>
      </c>
      <c r="F264" s="61" t="s">
        <v>182</v>
      </c>
      <c r="G264" s="61">
        <v>0</v>
      </c>
      <c r="H264" s="61" t="s">
        <v>1504</v>
      </c>
      <c r="I264" s="61" t="s">
        <v>895</v>
      </c>
      <c r="J264" s="61" t="s">
        <v>29</v>
      </c>
      <c r="K264" s="61" t="s">
        <v>9</v>
      </c>
      <c r="L264" s="61" t="s">
        <v>896</v>
      </c>
      <c r="M264" s="61">
        <f t="shared" si="5"/>
        <v>50</v>
      </c>
      <c r="N264" t="str">
        <f>VLOOKUP(M264,'zamestnanci číselník'!$A:$I,9,0)</f>
        <v>VP1</v>
      </c>
    </row>
    <row r="265" spans="1:14" x14ac:dyDescent="0.2">
      <c r="A265" s="60">
        <v>43683</v>
      </c>
      <c r="B265" s="61" t="s">
        <v>894</v>
      </c>
      <c r="C265" s="61" t="s">
        <v>885</v>
      </c>
      <c r="D265" s="61" t="s">
        <v>181</v>
      </c>
      <c r="E265" s="61">
        <v>8</v>
      </c>
      <c r="F265" s="61" t="s">
        <v>182</v>
      </c>
      <c r="G265" s="61">
        <v>0</v>
      </c>
      <c r="H265" s="61" t="s">
        <v>1504</v>
      </c>
      <c r="I265" s="61" t="s">
        <v>895</v>
      </c>
      <c r="J265" s="61" t="s">
        <v>29</v>
      </c>
      <c r="K265" s="61" t="s">
        <v>9</v>
      </c>
      <c r="L265" s="61" t="s">
        <v>896</v>
      </c>
      <c r="M265" s="61">
        <f t="shared" si="5"/>
        <v>50</v>
      </c>
      <c r="N265" t="str">
        <f>VLOOKUP(M265,'zamestnanci číselník'!$A:$I,9,0)</f>
        <v>VP1</v>
      </c>
    </row>
    <row r="266" spans="1:14" x14ac:dyDescent="0.2">
      <c r="A266" s="60">
        <v>43684</v>
      </c>
      <c r="B266" s="61" t="s">
        <v>894</v>
      </c>
      <c r="C266" s="61" t="s">
        <v>885</v>
      </c>
      <c r="D266" s="61" t="s">
        <v>181</v>
      </c>
      <c r="E266" s="61">
        <v>8</v>
      </c>
      <c r="F266" s="61" t="s">
        <v>182</v>
      </c>
      <c r="G266" s="61">
        <v>0</v>
      </c>
      <c r="H266" s="61" t="s">
        <v>1504</v>
      </c>
      <c r="I266" s="61" t="s">
        <v>895</v>
      </c>
      <c r="J266" s="61" t="s">
        <v>29</v>
      </c>
      <c r="K266" s="61" t="s">
        <v>9</v>
      </c>
      <c r="L266" s="61" t="s">
        <v>896</v>
      </c>
      <c r="M266" s="61">
        <f t="shared" si="5"/>
        <v>50</v>
      </c>
      <c r="N266" t="str">
        <f>VLOOKUP(M266,'zamestnanci číselník'!$A:$I,9,0)</f>
        <v>VP1</v>
      </c>
    </row>
    <row r="267" spans="1:14" x14ac:dyDescent="0.2">
      <c r="A267" s="60">
        <v>43685</v>
      </c>
      <c r="B267" s="61" t="s">
        <v>894</v>
      </c>
      <c r="C267" s="61" t="s">
        <v>885</v>
      </c>
      <c r="D267" s="61" t="s">
        <v>181</v>
      </c>
      <c r="E267" s="61">
        <v>2</v>
      </c>
      <c r="F267" s="61" t="s">
        <v>897</v>
      </c>
      <c r="G267" s="61">
        <v>0</v>
      </c>
      <c r="H267" s="61" t="s">
        <v>39</v>
      </c>
      <c r="I267" s="61" t="s">
        <v>895</v>
      </c>
      <c r="J267" s="61" t="s">
        <v>29</v>
      </c>
      <c r="K267" s="61" t="s">
        <v>9</v>
      </c>
      <c r="L267" s="61" t="s">
        <v>896</v>
      </c>
      <c r="M267" s="61">
        <f t="shared" si="5"/>
        <v>50</v>
      </c>
      <c r="N267" t="str">
        <f>VLOOKUP(M267,'zamestnanci číselník'!$A:$I,9,0)</f>
        <v>VP1</v>
      </c>
    </row>
    <row r="268" spans="1:14" x14ac:dyDescent="0.2">
      <c r="A268" s="60">
        <v>43685</v>
      </c>
      <c r="B268" s="61" t="s">
        <v>894</v>
      </c>
      <c r="C268" s="61" t="s">
        <v>885</v>
      </c>
      <c r="D268" s="61" t="s">
        <v>181</v>
      </c>
      <c r="E268" s="61">
        <v>9</v>
      </c>
      <c r="F268" s="61" t="s">
        <v>897</v>
      </c>
      <c r="G268" s="61">
        <v>0</v>
      </c>
      <c r="H268" s="61" t="s">
        <v>1504</v>
      </c>
      <c r="I268" s="61" t="s">
        <v>895</v>
      </c>
      <c r="J268" s="61" t="s">
        <v>29</v>
      </c>
      <c r="K268" s="61" t="s">
        <v>9</v>
      </c>
      <c r="L268" s="61" t="s">
        <v>896</v>
      </c>
      <c r="M268" s="61">
        <f t="shared" si="5"/>
        <v>50</v>
      </c>
      <c r="N268" t="str">
        <f>VLOOKUP(M268,'zamestnanci číselník'!$A:$I,9,0)</f>
        <v>VP1</v>
      </c>
    </row>
    <row r="269" spans="1:14" x14ac:dyDescent="0.2">
      <c r="A269" s="60">
        <v>43686</v>
      </c>
      <c r="B269" s="61" t="s">
        <v>894</v>
      </c>
      <c r="C269" s="61" t="s">
        <v>885</v>
      </c>
      <c r="D269" s="61" t="s">
        <v>181</v>
      </c>
      <c r="E269" s="61">
        <v>2</v>
      </c>
      <c r="F269" s="61" t="s">
        <v>182</v>
      </c>
      <c r="G269" s="61">
        <v>0</v>
      </c>
      <c r="H269" s="61" t="s">
        <v>39</v>
      </c>
      <c r="I269" s="61" t="s">
        <v>895</v>
      </c>
      <c r="J269" s="61" t="s">
        <v>29</v>
      </c>
      <c r="K269" s="61" t="s">
        <v>9</v>
      </c>
      <c r="L269" s="61" t="s">
        <v>896</v>
      </c>
      <c r="M269" s="61">
        <f t="shared" si="5"/>
        <v>50</v>
      </c>
      <c r="N269" t="str">
        <f>VLOOKUP(M269,'zamestnanci číselník'!$A:$I,9,0)</f>
        <v>VP1</v>
      </c>
    </row>
    <row r="270" spans="1:14" x14ac:dyDescent="0.2">
      <c r="A270" s="60">
        <v>43686</v>
      </c>
      <c r="B270" s="61" t="s">
        <v>894</v>
      </c>
      <c r="C270" s="61" t="s">
        <v>885</v>
      </c>
      <c r="D270" s="61" t="s">
        <v>181</v>
      </c>
      <c r="E270" s="61">
        <v>6</v>
      </c>
      <c r="F270" s="61" t="s">
        <v>182</v>
      </c>
      <c r="G270" s="61">
        <v>0</v>
      </c>
      <c r="H270" s="61" t="s">
        <v>1504</v>
      </c>
      <c r="I270" s="61" t="s">
        <v>895</v>
      </c>
      <c r="J270" s="61" t="s">
        <v>29</v>
      </c>
      <c r="K270" s="61" t="s">
        <v>9</v>
      </c>
      <c r="L270" s="61" t="s">
        <v>896</v>
      </c>
      <c r="M270" s="61">
        <f t="shared" si="5"/>
        <v>50</v>
      </c>
      <c r="N270" t="str">
        <f>VLOOKUP(M270,'zamestnanci číselník'!$A:$I,9,0)</f>
        <v>VP1</v>
      </c>
    </row>
    <row r="271" spans="1:14" x14ac:dyDescent="0.2">
      <c r="A271" s="60">
        <v>43689</v>
      </c>
      <c r="B271" s="61" t="s">
        <v>894</v>
      </c>
      <c r="C271" s="61" t="s">
        <v>885</v>
      </c>
      <c r="D271" s="61" t="s">
        <v>181</v>
      </c>
      <c r="E271" s="61">
        <v>8</v>
      </c>
      <c r="F271" s="61" t="s">
        <v>182</v>
      </c>
      <c r="G271" s="61">
        <v>0</v>
      </c>
      <c r="H271" s="61" t="s">
        <v>1559</v>
      </c>
      <c r="I271" s="61" t="s">
        <v>895</v>
      </c>
      <c r="J271" s="61" t="s">
        <v>29</v>
      </c>
      <c r="K271" s="61" t="s">
        <v>9</v>
      </c>
      <c r="L271" s="61" t="s">
        <v>896</v>
      </c>
      <c r="M271" s="61">
        <f t="shared" si="5"/>
        <v>50</v>
      </c>
      <c r="N271" t="str">
        <f>VLOOKUP(M271,'zamestnanci číselník'!$A:$I,9,0)</f>
        <v>VP1</v>
      </c>
    </row>
    <row r="272" spans="1:14" x14ac:dyDescent="0.2">
      <c r="A272" s="60">
        <v>43690</v>
      </c>
      <c r="B272" s="61" t="s">
        <v>894</v>
      </c>
      <c r="C272" s="61" t="s">
        <v>885</v>
      </c>
      <c r="D272" s="61" t="s">
        <v>181</v>
      </c>
      <c r="E272" s="61">
        <v>8</v>
      </c>
      <c r="F272" s="61" t="s">
        <v>182</v>
      </c>
      <c r="G272" s="61">
        <v>0</v>
      </c>
      <c r="H272" s="61" t="s">
        <v>1559</v>
      </c>
      <c r="I272" s="61" t="s">
        <v>895</v>
      </c>
      <c r="J272" s="61" t="s">
        <v>29</v>
      </c>
      <c r="K272" s="61" t="s">
        <v>9</v>
      </c>
      <c r="L272" s="61" t="s">
        <v>896</v>
      </c>
      <c r="M272" s="61">
        <f t="shared" si="5"/>
        <v>50</v>
      </c>
      <c r="N272" t="str">
        <f>VLOOKUP(M272,'zamestnanci číselník'!$A:$I,9,0)</f>
        <v>VP1</v>
      </c>
    </row>
    <row r="273" spans="1:14" x14ac:dyDescent="0.2">
      <c r="A273" s="60">
        <v>43691</v>
      </c>
      <c r="B273" s="61" t="s">
        <v>894</v>
      </c>
      <c r="C273" s="61" t="s">
        <v>885</v>
      </c>
      <c r="D273" s="61" t="s">
        <v>181</v>
      </c>
      <c r="E273" s="61">
        <v>4</v>
      </c>
      <c r="F273" s="61" t="s">
        <v>182</v>
      </c>
      <c r="G273" s="61">
        <v>0</v>
      </c>
      <c r="H273" s="61" t="s">
        <v>1504</v>
      </c>
      <c r="I273" s="61" t="s">
        <v>895</v>
      </c>
      <c r="J273" s="61" t="s">
        <v>29</v>
      </c>
      <c r="K273" s="61" t="s">
        <v>9</v>
      </c>
      <c r="L273" s="61" t="s">
        <v>896</v>
      </c>
      <c r="M273" s="61">
        <f t="shared" si="5"/>
        <v>50</v>
      </c>
      <c r="N273" t="str">
        <f>VLOOKUP(M273,'zamestnanci číselník'!$A:$I,9,0)</f>
        <v>VP1</v>
      </c>
    </row>
    <row r="274" spans="1:14" x14ac:dyDescent="0.2">
      <c r="A274" s="60">
        <v>43691</v>
      </c>
      <c r="B274" s="61" t="s">
        <v>894</v>
      </c>
      <c r="C274" s="61" t="s">
        <v>885</v>
      </c>
      <c r="D274" s="61" t="s">
        <v>181</v>
      </c>
      <c r="E274" s="61">
        <v>2</v>
      </c>
      <c r="F274" s="61" t="s">
        <v>182</v>
      </c>
      <c r="G274" s="61">
        <v>0</v>
      </c>
      <c r="H274" s="61" t="s">
        <v>1473</v>
      </c>
      <c r="I274" s="61" t="s">
        <v>895</v>
      </c>
      <c r="J274" s="61" t="s">
        <v>29</v>
      </c>
      <c r="K274" s="61" t="s">
        <v>9</v>
      </c>
      <c r="L274" s="61" t="s">
        <v>896</v>
      </c>
      <c r="M274" s="61">
        <f t="shared" si="5"/>
        <v>50</v>
      </c>
      <c r="N274" t="str">
        <f>VLOOKUP(M274,'zamestnanci číselník'!$A:$I,9,0)</f>
        <v>VP1</v>
      </c>
    </row>
    <row r="275" spans="1:14" x14ac:dyDescent="0.2">
      <c r="A275" s="60">
        <v>43691</v>
      </c>
      <c r="B275" s="61" t="s">
        <v>894</v>
      </c>
      <c r="C275" s="61" t="s">
        <v>885</v>
      </c>
      <c r="D275" s="61" t="s">
        <v>181</v>
      </c>
      <c r="E275" s="61">
        <v>2</v>
      </c>
      <c r="F275" s="61" t="s">
        <v>182</v>
      </c>
      <c r="G275" s="61">
        <v>0</v>
      </c>
      <c r="H275" s="61" t="s">
        <v>1559</v>
      </c>
      <c r="I275" s="61" t="s">
        <v>895</v>
      </c>
      <c r="J275" s="61" t="s">
        <v>29</v>
      </c>
      <c r="K275" s="61" t="s">
        <v>9</v>
      </c>
      <c r="L275" s="61" t="s">
        <v>896</v>
      </c>
      <c r="M275" s="61">
        <f t="shared" si="5"/>
        <v>50</v>
      </c>
      <c r="N275" t="str">
        <f>VLOOKUP(M275,'zamestnanci číselník'!$A:$I,9,0)</f>
        <v>VP1</v>
      </c>
    </row>
    <row r="276" spans="1:14" x14ac:dyDescent="0.2">
      <c r="A276" s="60">
        <v>43693</v>
      </c>
      <c r="B276" s="61" t="s">
        <v>894</v>
      </c>
      <c r="C276" s="61" t="s">
        <v>893</v>
      </c>
      <c r="D276" s="61" t="s">
        <v>181</v>
      </c>
      <c r="E276" s="61">
        <v>8</v>
      </c>
      <c r="F276" s="61" t="s">
        <v>182</v>
      </c>
      <c r="G276" s="61">
        <v>0</v>
      </c>
      <c r="H276" s="61" t="s">
        <v>183</v>
      </c>
      <c r="I276" s="61" t="s">
        <v>895</v>
      </c>
      <c r="J276" s="61" t="s">
        <v>29</v>
      </c>
      <c r="K276" s="61" t="s">
        <v>9</v>
      </c>
      <c r="L276" s="61" t="s">
        <v>896</v>
      </c>
      <c r="M276" s="61">
        <f t="shared" si="5"/>
        <v>50</v>
      </c>
      <c r="N276" t="str">
        <f>VLOOKUP(M276,'zamestnanci číselník'!$A:$I,9,0)</f>
        <v>VP1</v>
      </c>
    </row>
    <row r="277" spans="1:14" x14ac:dyDescent="0.2">
      <c r="A277" s="60">
        <v>43678</v>
      </c>
      <c r="B277" s="61" t="s">
        <v>894</v>
      </c>
      <c r="C277" s="61" t="s">
        <v>887</v>
      </c>
      <c r="D277" s="61" t="s">
        <v>181</v>
      </c>
      <c r="E277" s="61">
        <v>8</v>
      </c>
      <c r="F277" s="61" t="s">
        <v>182</v>
      </c>
      <c r="G277" s="61">
        <v>0</v>
      </c>
      <c r="H277" s="61" t="s">
        <v>183</v>
      </c>
      <c r="I277" s="61" t="s">
        <v>895</v>
      </c>
      <c r="J277" s="61" t="s">
        <v>29</v>
      </c>
      <c r="K277" s="61" t="s">
        <v>9</v>
      </c>
      <c r="L277" s="61" t="s">
        <v>896</v>
      </c>
      <c r="M277" s="61">
        <f t="shared" si="5"/>
        <v>50</v>
      </c>
      <c r="N277" t="str">
        <f>VLOOKUP(M277,'zamestnanci číselník'!$A:$I,9,0)</f>
        <v>VP1</v>
      </c>
    </row>
    <row r="278" spans="1:14" x14ac:dyDescent="0.2">
      <c r="A278" s="60">
        <v>43679</v>
      </c>
      <c r="B278" s="61" t="s">
        <v>894</v>
      </c>
      <c r="C278" s="61" t="s">
        <v>887</v>
      </c>
      <c r="D278" s="61" t="s">
        <v>181</v>
      </c>
      <c r="E278" s="61">
        <v>8</v>
      </c>
      <c r="F278" s="61" t="s">
        <v>182</v>
      </c>
      <c r="G278" s="61">
        <v>0</v>
      </c>
      <c r="H278" s="61" t="s">
        <v>183</v>
      </c>
      <c r="I278" s="61" t="s">
        <v>895</v>
      </c>
      <c r="J278" s="61" t="s">
        <v>29</v>
      </c>
      <c r="K278" s="61" t="s">
        <v>9</v>
      </c>
      <c r="L278" s="61" t="s">
        <v>896</v>
      </c>
      <c r="M278" s="61">
        <f t="shared" si="5"/>
        <v>50</v>
      </c>
      <c r="N278" t="str">
        <f>VLOOKUP(M278,'zamestnanci číselník'!$A:$I,9,0)</f>
        <v>VP1</v>
      </c>
    </row>
    <row r="279" spans="1:14" x14ac:dyDescent="0.2">
      <c r="A279" s="60">
        <v>43678</v>
      </c>
      <c r="B279" s="61" t="s">
        <v>898</v>
      </c>
      <c r="C279" s="61" t="s">
        <v>887</v>
      </c>
      <c r="D279" s="61" t="s">
        <v>181</v>
      </c>
      <c r="E279" s="61">
        <v>8</v>
      </c>
      <c r="F279" s="61" t="s">
        <v>182</v>
      </c>
      <c r="G279" s="61">
        <v>0</v>
      </c>
      <c r="H279" s="61" t="s">
        <v>183</v>
      </c>
      <c r="I279" s="61" t="s">
        <v>899</v>
      </c>
      <c r="J279" s="61" t="s">
        <v>34</v>
      </c>
      <c r="K279" s="61" t="s">
        <v>9</v>
      </c>
      <c r="L279" s="61" t="s">
        <v>900</v>
      </c>
      <c r="M279" s="61">
        <f t="shared" si="5"/>
        <v>51</v>
      </c>
      <c r="N279" t="str">
        <f>VLOOKUP(M279,'zamestnanci číselník'!$A:$I,9,0)</f>
        <v>VP3M</v>
      </c>
    </row>
    <row r="280" spans="1:14" x14ac:dyDescent="0.2">
      <c r="A280" s="60">
        <v>43679</v>
      </c>
      <c r="B280" s="61" t="s">
        <v>898</v>
      </c>
      <c r="C280" s="61" t="s">
        <v>887</v>
      </c>
      <c r="D280" s="61" t="s">
        <v>181</v>
      </c>
      <c r="E280" s="61">
        <v>8</v>
      </c>
      <c r="F280" s="61" t="s">
        <v>182</v>
      </c>
      <c r="G280" s="61">
        <v>0</v>
      </c>
      <c r="H280" s="61" t="s">
        <v>183</v>
      </c>
      <c r="I280" s="61" t="s">
        <v>899</v>
      </c>
      <c r="J280" s="61" t="s">
        <v>34</v>
      </c>
      <c r="K280" s="61" t="s">
        <v>9</v>
      </c>
      <c r="L280" s="61" t="s">
        <v>900</v>
      </c>
      <c r="M280" s="61">
        <f t="shared" si="5"/>
        <v>51</v>
      </c>
      <c r="N280" t="str">
        <f>VLOOKUP(M280,'zamestnanci číselník'!$A:$I,9,0)</f>
        <v>VP3M</v>
      </c>
    </row>
    <row r="281" spans="1:14" x14ac:dyDescent="0.2">
      <c r="A281" s="60">
        <v>43682</v>
      </c>
      <c r="B281" s="61" t="s">
        <v>898</v>
      </c>
      <c r="C281" s="61" t="s">
        <v>885</v>
      </c>
      <c r="D281" s="61" t="s">
        <v>181</v>
      </c>
      <c r="E281" s="61">
        <v>8</v>
      </c>
      <c r="F281" s="61" t="s">
        <v>182</v>
      </c>
      <c r="G281" s="61">
        <v>0</v>
      </c>
      <c r="H281" s="61" t="s">
        <v>1561</v>
      </c>
      <c r="I281" s="61" t="s">
        <v>899</v>
      </c>
      <c r="J281" s="61" t="s">
        <v>34</v>
      </c>
      <c r="K281" s="61" t="s">
        <v>9</v>
      </c>
      <c r="L281" s="61" t="s">
        <v>900</v>
      </c>
      <c r="M281" s="61">
        <f t="shared" si="5"/>
        <v>51</v>
      </c>
      <c r="N281" t="str">
        <f>VLOOKUP(M281,'zamestnanci číselník'!$A:$I,9,0)</f>
        <v>VP3M</v>
      </c>
    </row>
    <row r="282" spans="1:14" x14ac:dyDescent="0.2">
      <c r="A282" s="60">
        <v>43683</v>
      </c>
      <c r="B282" s="61" t="s">
        <v>898</v>
      </c>
      <c r="C282" s="61" t="s">
        <v>885</v>
      </c>
      <c r="D282" s="61" t="s">
        <v>181</v>
      </c>
      <c r="E282" s="61">
        <v>8</v>
      </c>
      <c r="F282" s="61" t="s">
        <v>182</v>
      </c>
      <c r="G282" s="61">
        <v>0</v>
      </c>
      <c r="H282" s="61" t="s">
        <v>1561</v>
      </c>
      <c r="I282" s="61" t="s">
        <v>899</v>
      </c>
      <c r="J282" s="61" t="s">
        <v>34</v>
      </c>
      <c r="K282" s="61" t="s">
        <v>9</v>
      </c>
      <c r="L282" s="61" t="s">
        <v>900</v>
      </c>
      <c r="M282" s="61">
        <f t="shared" si="5"/>
        <v>51</v>
      </c>
      <c r="N282" t="str">
        <f>VLOOKUP(M282,'zamestnanci číselník'!$A:$I,9,0)</f>
        <v>VP3M</v>
      </c>
    </row>
    <row r="283" spans="1:14" x14ac:dyDescent="0.2">
      <c r="A283" s="60">
        <v>43684</v>
      </c>
      <c r="B283" s="61" t="s">
        <v>898</v>
      </c>
      <c r="C283" s="61" t="s">
        <v>885</v>
      </c>
      <c r="D283" s="61" t="s">
        <v>181</v>
      </c>
      <c r="E283" s="61">
        <v>8</v>
      </c>
      <c r="F283" s="61" t="s">
        <v>182</v>
      </c>
      <c r="G283" s="61">
        <v>0</v>
      </c>
      <c r="H283" s="61" t="s">
        <v>1559</v>
      </c>
      <c r="I283" s="61" t="s">
        <v>899</v>
      </c>
      <c r="J283" s="61" t="s">
        <v>34</v>
      </c>
      <c r="K283" s="61" t="s">
        <v>9</v>
      </c>
      <c r="L283" s="61" t="s">
        <v>900</v>
      </c>
      <c r="M283" s="61">
        <f t="shared" si="5"/>
        <v>51</v>
      </c>
      <c r="N283" t="str">
        <f>VLOOKUP(M283,'zamestnanci číselník'!$A:$I,9,0)</f>
        <v>VP3M</v>
      </c>
    </row>
    <row r="284" spans="1:14" x14ac:dyDescent="0.2">
      <c r="A284" s="60">
        <v>43685</v>
      </c>
      <c r="B284" s="61" t="s">
        <v>898</v>
      </c>
      <c r="C284" s="61" t="s">
        <v>885</v>
      </c>
      <c r="D284" s="61" t="s">
        <v>181</v>
      </c>
      <c r="E284" s="61">
        <v>8</v>
      </c>
      <c r="F284" s="61" t="s">
        <v>182</v>
      </c>
      <c r="G284" s="61">
        <v>0</v>
      </c>
      <c r="H284" s="61" t="s">
        <v>1481</v>
      </c>
      <c r="I284" s="61" t="s">
        <v>899</v>
      </c>
      <c r="J284" s="61" t="s">
        <v>34</v>
      </c>
      <c r="K284" s="61" t="s">
        <v>9</v>
      </c>
      <c r="L284" s="61" t="s">
        <v>900</v>
      </c>
      <c r="M284" s="61">
        <f t="shared" si="5"/>
        <v>51</v>
      </c>
      <c r="N284" t="str">
        <f>VLOOKUP(M284,'zamestnanci číselník'!$A:$I,9,0)</f>
        <v>VP3M</v>
      </c>
    </row>
    <row r="285" spans="1:14" x14ac:dyDescent="0.2">
      <c r="A285" s="60">
        <v>43686</v>
      </c>
      <c r="B285" s="61" t="s">
        <v>898</v>
      </c>
      <c r="C285" s="61" t="s">
        <v>885</v>
      </c>
      <c r="D285" s="61" t="s">
        <v>181</v>
      </c>
      <c r="E285" s="61">
        <v>8</v>
      </c>
      <c r="F285" s="61" t="s">
        <v>182</v>
      </c>
      <c r="G285" s="61">
        <v>0</v>
      </c>
      <c r="H285" s="61" t="s">
        <v>1481</v>
      </c>
      <c r="I285" s="61" t="s">
        <v>899</v>
      </c>
      <c r="J285" s="61" t="s">
        <v>34</v>
      </c>
      <c r="K285" s="61" t="s">
        <v>9</v>
      </c>
      <c r="L285" s="61" t="s">
        <v>900</v>
      </c>
      <c r="M285" s="61">
        <f t="shared" si="5"/>
        <v>51</v>
      </c>
      <c r="N285" t="str">
        <f>VLOOKUP(M285,'zamestnanci číselník'!$A:$I,9,0)</f>
        <v>VP3M</v>
      </c>
    </row>
    <row r="286" spans="1:14" x14ac:dyDescent="0.2">
      <c r="A286" s="60">
        <v>43689</v>
      </c>
      <c r="B286" s="61" t="s">
        <v>898</v>
      </c>
      <c r="C286" s="61" t="s">
        <v>885</v>
      </c>
      <c r="D286" s="61" t="s">
        <v>181</v>
      </c>
      <c r="E286" s="61">
        <v>8</v>
      </c>
      <c r="F286" s="61" t="s">
        <v>182</v>
      </c>
      <c r="G286" s="61">
        <v>0</v>
      </c>
      <c r="H286" s="61" t="s">
        <v>1481</v>
      </c>
      <c r="I286" s="61" t="s">
        <v>899</v>
      </c>
      <c r="J286" s="61" t="s">
        <v>34</v>
      </c>
      <c r="K286" s="61" t="s">
        <v>9</v>
      </c>
      <c r="L286" s="61" t="s">
        <v>900</v>
      </c>
      <c r="M286" s="61">
        <f t="shared" si="5"/>
        <v>51</v>
      </c>
      <c r="N286" t="str">
        <f>VLOOKUP(M286,'zamestnanci číselník'!$A:$I,9,0)</f>
        <v>VP3M</v>
      </c>
    </row>
    <row r="287" spans="1:14" x14ac:dyDescent="0.2">
      <c r="A287" s="60">
        <v>43690</v>
      </c>
      <c r="B287" s="61" t="s">
        <v>898</v>
      </c>
      <c r="C287" s="61" t="s">
        <v>885</v>
      </c>
      <c r="D287" s="61" t="s">
        <v>181</v>
      </c>
      <c r="E287" s="61">
        <v>8</v>
      </c>
      <c r="F287" s="61" t="s">
        <v>182</v>
      </c>
      <c r="G287" s="61">
        <v>0</v>
      </c>
      <c r="H287" s="61" t="s">
        <v>1504</v>
      </c>
      <c r="I287" s="61" t="s">
        <v>899</v>
      </c>
      <c r="J287" s="61" t="s">
        <v>34</v>
      </c>
      <c r="K287" s="61" t="s">
        <v>9</v>
      </c>
      <c r="L287" s="61" t="s">
        <v>900</v>
      </c>
      <c r="M287" s="61">
        <f t="shared" si="5"/>
        <v>51</v>
      </c>
      <c r="N287" t="str">
        <f>VLOOKUP(M287,'zamestnanci číselník'!$A:$I,9,0)</f>
        <v>VP3M</v>
      </c>
    </row>
    <row r="288" spans="1:14" x14ac:dyDescent="0.2">
      <c r="A288" s="60">
        <v>43691</v>
      </c>
      <c r="B288" s="61" t="s">
        <v>898</v>
      </c>
      <c r="C288" s="61" t="s">
        <v>885</v>
      </c>
      <c r="D288" s="61" t="s">
        <v>181</v>
      </c>
      <c r="E288" s="61">
        <v>8</v>
      </c>
      <c r="F288" s="61" t="s">
        <v>182</v>
      </c>
      <c r="G288" s="61">
        <v>0</v>
      </c>
      <c r="H288" s="61" t="s">
        <v>1504</v>
      </c>
      <c r="I288" s="61" t="s">
        <v>899</v>
      </c>
      <c r="J288" s="61" t="s">
        <v>34</v>
      </c>
      <c r="K288" s="61" t="s">
        <v>9</v>
      </c>
      <c r="L288" s="61" t="s">
        <v>900</v>
      </c>
      <c r="M288" s="61">
        <f t="shared" si="5"/>
        <v>51</v>
      </c>
      <c r="N288" t="str">
        <f>VLOOKUP(M288,'zamestnanci číselník'!$A:$I,9,0)</f>
        <v>VP3M</v>
      </c>
    </row>
    <row r="289" spans="1:14" x14ac:dyDescent="0.2">
      <c r="A289" s="60">
        <v>43692</v>
      </c>
      <c r="B289" s="61" t="s">
        <v>898</v>
      </c>
      <c r="C289" s="61" t="s">
        <v>885</v>
      </c>
      <c r="D289" s="61" t="s">
        <v>181</v>
      </c>
      <c r="E289" s="61">
        <v>8</v>
      </c>
      <c r="F289" s="61" t="s">
        <v>182</v>
      </c>
      <c r="G289" s="61">
        <v>0</v>
      </c>
      <c r="H289" s="61" t="s">
        <v>1512</v>
      </c>
      <c r="I289" s="61" t="s">
        <v>899</v>
      </c>
      <c r="J289" s="61" t="s">
        <v>34</v>
      </c>
      <c r="K289" s="61" t="s">
        <v>9</v>
      </c>
      <c r="L289" s="61" t="s">
        <v>900</v>
      </c>
      <c r="M289" s="61">
        <f t="shared" si="5"/>
        <v>51</v>
      </c>
      <c r="N289" t="str">
        <f>VLOOKUP(M289,'zamestnanci číselník'!$A:$I,9,0)</f>
        <v>VP3M</v>
      </c>
    </row>
    <row r="290" spans="1:14" x14ac:dyDescent="0.2">
      <c r="A290" s="60">
        <v>43693</v>
      </c>
      <c r="B290" s="61" t="s">
        <v>898</v>
      </c>
      <c r="C290" s="61" t="s">
        <v>885</v>
      </c>
      <c r="D290" s="61" t="s">
        <v>181</v>
      </c>
      <c r="E290" s="61">
        <v>8</v>
      </c>
      <c r="F290" s="61" t="s">
        <v>182</v>
      </c>
      <c r="G290" s="61">
        <v>0</v>
      </c>
      <c r="H290" s="61" t="s">
        <v>1512</v>
      </c>
      <c r="I290" s="61" t="s">
        <v>899</v>
      </c>
      <c r="J290" s="61" t="s">
        <v>34</v>
      </c>
      <c r="K290" s="61" t="s">
        <v>9</v>
      </c>
      <c r="L290" s="61" t="s">
        <v>900</v>
      </c>
      <c r="M290" s="61">
        <f t="shared" si="5"/>
        <v>51</v>
      </c>
      <c r="N290" t="str">
        <f>VLOOKUP(M290,'zamestnanci číselník'!$A:$I,9,0)</f>
        <v>VP3M</v>
      </c>
    </row>
    <row r="291" spans="1:14" x14ac:dyDescent="0.2">
      <c r="A291" s="60">
        <v>43696</v>
      </c>
      <c r="B291" s="61" t="s">
        <v>898</v>
      </c>
      <c r="C291" s="61" t="s">
        <v>885</v>
      </c>
      <c r="D291" s="61" t="s">
        <v>181</v>
      </c>
      <c r="E291" s="61">
        <v>8</v>
      </c>
      <c r="F291" s="61" t="s">
        <v>182</v>
      </c>
      <c r="G291" s="61">
        <v>0</v>
      </c>
      <c r="H291" s="61" t="s">
        <v>1559</v>
      </c>
      <c r="I291" s="61" t="s">
        <v>899</v>
      </c>
      <c r="J291" s="61" t="s">
        <v>34</v>
      </c>
      <c r="K291" s="61" t="s">
        <v>9</v>
      </c>
      <c r="L291" s="61" t="s">
        <v>900</v>
      </c>
      <c r="M291" s="61">
        <f t="shared" si="5"/>
        <v>51</v>
      </c>
      <c r="N291" t="str">
        <f>VLOOKUP(M291,'zamestnanci číselník'!$A:$I,9,0)</f>
        <v>VP3M</v>
      </c>
    </row>
    <row r="292" spans="1:14" x14ac:dyDescent="0.2">
      <c r="A292" s="60">
        <v>43697</v>
      </c>
      <c r="B292" s="61" t="s">
        <v>898</v>
      </c>
      <c r="C292" s="61" t="s">
        <v>885</v>
      </c>
      <c r="D292" s="61" t="s">
        <v>181</v>
      </c>
      <c r="E292" s="61">
        <v>8</v>
      </c>
      <c r="F292" s="61" t="s">
        <v>182</v>
      </c>
      <c r="G292" s="61">
        <v>0</v>
      </c>
      <c r="H292" s="61" t="s">
        <v>1561</v>
      </c>
      <c r="I292" s="61" t="s">
        <v>899</v>
      </c>
      <c r="J292" s="61" t="s">
        <v>34</v>
      </c>
      <c r="K292" s="61" t="s">
        <v>9</v>
      </c>
      <c r="L292" s="61" t="s">
        <v>900</v>
      </c>
      <c r="M292" s="61">
        <f t="shared" si="5"/>
        <v>51</v>
      </c>
      <c r="N292" t="str">
        <f>VLOOKUP(M292,'zamestnanci číselník'!$A:$I,9,0)</f>
        <v>VP3M</v>
      </c>
    </row>
    <row r="293" spans="1:14" x14ac:dyDescent="0.2">
      <c r="A293" s="60">
        <v>43698</v>
      </c>
      <c r="B293" s="61" t="s">
        <v>898</v>
      </c>
      <c r="C293" s="61" t="s">
        <v>885</v>
      </c>
      <c r="D293" s="61" t="s">
        <v>181</v>
      </c>
      <c r="E293" s="61">
        <v>8</v>
      </c>
      <c r="F293" s="61" t="s">
        <v>182</v>
      </c>
      <c r="G293" s="61">
        <v>0</v>
      </c>
      <c r="H293" s="61" t="s">
        <v>1504</v>
      </c>
      <c r="I293" s="61" t="s">
        <v>899</v>
      </c>
      <c r="J293" s="61" t="s">
        <v>34</v>
      </c>
      <c r="K293" s="61" t="s">
        <v>9</v>
      </c>
      <c r="L293" s="61" t="s">
        <v>900</v>
      </c>
      <c r="M293" s="61">
        <f t="shared" si="5"/>
        <v>51</v>
      </c>
      <c r="N293" t="str">
        <f>VLOOKUP(M293,'zamestnanci číselník'!$A:$I,9,0)</f>
        <v>VP3M</v>
      </c>
    </row>
    <row r="294" spans="1:14" x14ac:dyDescent="0.2">
      <c r="A294" s="60">
        <v>43699</v>
      </c>
      <c r="B294" s="61" t="s">
        <v>898</v>
      </c>
      <c r="C294" s="61" t="s">
        <v>885</v>
      </c>
      <c r="D294" s="61" t="s">
        <v>181</v>
      </c>
      <c r="E294" s="61">
        <v>8</v>
      </c>
      <c r="F294" s="61" t="s">
        <v>182</v>
      </c>
      <c r="G294" s="61">
        <v>0</v>
      </c>
      <c r="H294" s="61" t="s">
        <v>1504</v>
      </c>
      <c r="I294" s="61" t="s">
        <v>899</v>
      </c>
      <c r="J294" s="61" t="s">
        <v>34</v>
      </c>
      <c r="K294" s="61" t="s">
        <v>9</v>
      </c>
      <c r="L294" s="61" t="s">
        <v>900</v>
      </c>
      <c r="M294" s="61">
        <f t="shared" si="5"/>
        <v>51</v>
      </c>
      <c r="N294" t="str">
        <f>VLOOKUP(M294,'zamestnanci číselník'!$A:$I,9,0)</f>
        <v>VP3M</v>
      </c>
    </row>
    <row r="295" spans="1:14" x14ac:dyDescent="0.2">
      <c r="A295" s="60">
        <v>43700</v>
      </c>
      <c r="B295" s="61" t="s">
        <v>898</v>
      </c>
      <c r="C295" s="61" t="s">
        <v>885</v>
      </c>
      <c r="D295" s="61" t="s">
        <v>181</v>
      </c>
      <c r="E295" s="61">
        <v>8</v>
      </c>
      <c r="F295" s="61" t="s">
        <v>182</v>
      </c>
      <c r="G295" s="61">
        <v>0</v>
      </c>
      <c r="H295" s="61" t="s">
        <v>1561</v>
      </c>
      <c r="I295" s="61" t="s">
        <v>899</v>
      </c>
      <c r="J295" s="61" t="s">
        <v>34</v>
      </c>
      <c r="K295" s="61" t="s">
        <v>9</v>
      </c>
      <c r="L295" s="61" t="s">
        <v>900</v>
      </c>
      <c r="M295" s="61">
        <f t="shared" si="5"/>
        <v>51</v>
      </c>
      <c r="N295" t="str">
        <f>VLOOKUP(M295,'zamestnanci číselník'!$A:$I,9,0)</f>
        <v>VP3M</v>
      </c>
    </row>
    <row r="296" spans="1:14" x14ac:dyDescent="0.2">
      <c r="A296" s="60">
        <v>43703</v>
      </c>
      <c r="B296" s="61" t="s">
        <v>898</v>
      </c>
      <c r="C296" s="61" t="s">
        <v>885</v>
      </c>
      <c r="D296" s="61" t="s">
        <v>181</v>
      </c>
      <c r="E296" s="61">
        <v>8</v>
      </c>
      <c r="F296" s="61" t="s">
        <v>182</v>
      </c>
      <c r="G296" s="61">
        <v>0</v>
      </c>
      <c r="H296" s="61" t="s">
        <v>1512</v>
      </c>
      <c r="I296" s="61" t="s">
        <v>899</v>
      </c>
      <c r="J296" s="61" t="s">
        <v>34</v>
      </c>
      <c r="K296" s="61" t="s">
        <v>9</v>
      </c>
      <c r="L296" s="61" t="s">
        <v>900</v>
      </c>
      <c r="M296" s="61">
        <f t="shared" si="5"/>
        <v>51</v>
      </c>
      <c r="N296" t="str">
        <f>VLOOKUP(M296,'zamestnanci číselník'!$A:$I,9,0)</f>
        <v>VP3M</v>
      </c>
    </row>
    <row r="297" spans="1:14" x14ac:dyDescent="0.2">
      <c r="A297" s="60">
        <v>43704</v>
      </c>
      <c r="B297" s="61" t="s">
        <v>898</v>
      </c>
      <c r="C297" s="61" t="s">
        <v>885</v>
      </c>
      <c r="D297" s="61" t="s">
        <v>181</v>
      </c>
      <c r="E297" s="61">
        <v>4</v>
      </c>
      <c r="F297" s="61" t="s">
        <v>890</v>
      </c>
      <c r="G297" s="61">
        <v>0.5</v>
      </c>
      <c r="H297" s="61" t="s">
        <v>1512</v>
      </c>
      <c r="I297" s="61" t="s">
        <v>899</v>
      </c>
      <c r="J297" s="61" t="s">
        <v>34</v>
      </c>
      <c r="K297" s="61" t="s">
        <v>9</v>
      </c>
      <c r="L297" s="61" t="s">
        <v>900</v>
      </c>
      <c r="M297" s="61">
        <f t="shared" si="5"/>
        <v>51</v>
      </c>
      <c r="N297" t="str">
        <f>VLOOKUP(M297,'zamestnanci číselník'!$A:$I,9,0)</f>
        <v>VP3M</v>
      </c>
    </row>
    <row r="298" spans="1:14" x14ac:dyDescent="0.2">
      <c r="A298" s="60">
        <v>43705</v>
      </c>
      <c r="B298" s="61" t="s">
        <v>898</v>
      </c>
      <c r="C298" s="61" t="s">
        <v>885</v>
      </c>
      <c r="D298" s="61" t="s">
        <v>181</v>
      </c>
      <c r="E298" s="61">
        <v>4</v>
      </c>
      <c r="F298" s="61" t="s">
        <v>890</v>
      </c>
      <c r="G298" s="61">
        <v>0.5</v>
      </c>
      <c r="H298" s="61" t="s">
        <v>1512</v>
      </c>
      <c r="I298" s="61" t="s">
        <v>899</v>
      </c>
      <c r="J298" s="61" t="s">
        <v>34</v>
      </c>
      <c r="K298" s="61" t="s">
        <v>9</v>
      </c>
      <c r="L298" s="61" t="s">
        <v>900</v>
      </c>
      <c r="M298" s="61">
        <f t="shared" si="5"/>
        <v>51</v>
      </c>
      <c r="N298" t="str">
        <f>VLOOKUP(M298,'zamestnanci číselník'!$A:$I,9,0)</f>
        <v>VP3M</v>
      </c>
    </row>
    <row r="299" spans="1:14" x14ac:dyDescent="0.2">
      <c r="A299" s="60">
        <v>43706</v>
      </c>
      <c r="B299" s="61" t="s">
        <v>898</v>
      </c>
      <c r="C299" s="61" t="s">
        <v>886</v>
      </c>
      <c r="D299" s="61" t="s">
        <v>181</v>
      </c>
      <c r="E299" s="61">
        <v>8</v>
      </c>
      <c r="F299" s="61" t="s">
        <v>182</v>
      </c>
      <c r="G299" s="61">
        <v>0</v>
      </c>
      <c r="H299" s="61" t="s">
        <v>183</v>
      </c>
      <c r="I299" s="61" t="s">
        <v>899</v>
      </c>
      <c r="J299" s="61" t="s">
        <v>34</v>
      </c>
      <c r="K299" s="61" t="s">
        <v>9</v>
      </c>
      <c r="L299" s="61" t="s">
        <v>900</v>
      </c>
      <c r="M299" s="61">
        <f t="shared" si="5"/>
        <v>51</v>
      </c>
      <c r="N299" t="str">
        <f>VLOOKUP(M299,'zamestnanci číselník'!$A:$I,9,0)</f>
        <v>VP3M</v>
      </c>
    </row>
    <row r="300" spans="1:14" x14ac:dyDescent="0.2">
      <c r="A300" s="60">
        <v>43707</v>
      </c>
      <c r="B300" s="61" t="s">
        <v>898</v>
      </c>
      <c r="C300" s="61" t="s">
        <v>887</v>
      </c>
      <c r="D300" s="61" t="s">
        <v>181</v>
      </c>
      <c r="E300" s="61">
        <v>8</v>
      </c>
      <c r="F300" s="61" t="s">
        <v>182</v>
      </c>
      <c r="G300" s="61">
        <v>0</v>
      </c>
      <c r="H300" s="61" t="s">
        <v>183</v>
      </c>
      <c r="I300" s="61" t="s">
        <v>899</v>
      </c>
      <c r="J300" s="61" t="s">
        <v>34</v>
      </c>
      <c r="K300" s="61" t="s">
        <v>9</v>
      </c>
      <c r="L300" s="61" t="s">
        <v>900</v>
      </c>
      <c r="M300" s="61">
        <f t="shared" si="5"/>
        <v>51</v>
      </c>
      <c r="N300" t="str">
        <f>VLOOKUP(M300,'zamestnanci číselník'!$A:$I,9,0)</f>
        <v>VP3M</v>
      </c>
    </row>
    <row r="301" spans="1:14" x14ac:dyDescent="0.2">
      <c r="A301" s="60">
        <v>43704</v>
      </c>
      <c r="B301" s="61" t="s">
        <v>898</v>
      </c>
      <c r="C301" s="61" t="s">
        <v>887</v>
      </c>
      <c r="D301" s="61" t="s">
        <v>181</v>
      </c>
      <c r="E301" s="61">
        <v>4</v>
      </c>
      <c r="F301" s="61" t="s">
        <v>182</v>
      </c>
      <c r="G301" s="61">
        <v>0</v>
      </c>
      <c r="H301" s="61" t="s">
        <v>183</v>
      </c>
      <c r="I301" s="61" t="s">
        <v>899</v>
      </c>
      <c r="J301" s="61" t="s">
        <v>34</v>
      </c>
      <c r="K301" s="61" t="s">
        <v>9</v>
      </c>
      <c r="L301" s="61" t="s">
        <v>900</v>
      </c>
      <c r="M301" s="61">
        <f t="shared" si="5"/>
        <v>51</v>
      </c>
      <c r="N301" t="str">
        <f>VLOOKUP(M301,'zamestnanci číselník'!$A:$I,9,0)</f>
        <v>VP3M</v>
      </c>
    </row>
    <row r="302" spans="1:14" x14ac:dyDescent="0.2">
      <c r="A302" s="60">
        <v>43705</v>
      </c>
      <c r="B302" s="61" t="s">
        <v>898</v>
      </c>
      <c r="C302" s="61" t="s">
        <v>887</v>
      </c>
      <c r="D302" s="61" t="s">
        <v>181</v>
      </c>
      <c r="E302" s="61">
        <v>4</v>
      </c>
      <c r="F302" s="61" t="s">
        <v>182</v>
      </c>
      <c r="G302" s="61">
        <v>0</v>
      </c>
      <c r="H302" s="61" t="s">
        <v>183</v>
      </c>
      <c r="I302" s="61" t="s">
        <v>899</v>
      </c>
      <c r="J302" s="61" t="s">
        <v>34</v>
      </c>
      <c r="K302" s="61" t="s">
        <v>9</v>
      </c>
      <c r="L302" s="61" t="s">
        <v>900</v>
      </c>
      <c r="M302" s="61">
        <f t="shared" si="5"/>
        <v>51</v>
      </c>
      <c r="N302" t="str">
        <f>VLOOKUP(M302,'zamestnanci číselník'!$A:$I,9,0)</f>
        <v>VP3M</v>
      </c>
    </row>
    <row r="303" spans="1:14" x14ac:dyDescent="0.2">
      <c r="A303" s="60">
        <v>43699</v>
      </c>
      <c r="B303" s="61" t="s">
        <v>901</v>
      </c>
      <c r="C303" s="61" t="s">
        <v>885</v>
      </c>
      <c r="D303" s="61" t="s">
        <v>181</v>
      </c>
      <c r="E303" s="61">
        <v>8</v>
      </c>
      <c r="F303" s="61" t="s">
        <v>182</v>
      </c>
      <c r="G303" s="61">
        <v>0</v>
      </c>
      <c r="H303" s="61" t="s">
        <v>1504</v>
      </c>
      <c r="I303" s="61" t="s">
        <v>903</v>
      </c>
      <c r="J303" s="61" t="s">
        <v>36</v>
      </c>
      <c r="K303" s="61" t="s">
        <v>9</v>
      </c>
      <c r="L303" s="61" t="s">
        <v>904</v>
      </c>
      <c r="M303" s="61">
        <f t="shared" si="5"/>
        <v>57</v>
      </c>
      <c r="N303" t="str">
        <f>VLOOKUP(M303,'zamestnanci číselník'!$A:$I,9,0)</f>
        <v>VP1</v>
      </c>
    </row>
    <row r="304" spans="1:14" x14ac:dyDescent="0.2">
      <c r="A304" s="60">
        <v>43698</v>
      </c>
      <c r="B304" s="61" t="s">
        <v>901</v>
      </c>
      <c r="C304" s="61" t="s">
        <v>885</v>
      </c>
      <c r="D304" s="61" t="s">
        <v>181</v>
      </c>
      <c r="E304" s="61">
        <v>8</v>
      </c>
      <c r="F304" s="61" t="s">
        <v>182</v>
      </c>
      <c r="G304" s="61">
        <v>0</v>
      </c>
      <c r="H304" s="61" t="s">
        <v>1504</v>
      </c>
      <c r="I304" s="61" t="s">
        <v>903</v>
      </c>
      <c r="J304" s="61" t="s">
        <v>36</v>
      </c>
      <c r="K304" s="61" t="s">
        <v>9</v>
      </c>
      <c r="L304" s="61" t="s">
        <v>904</v>
      </c>
      <c r="M304" s="61">
        <f t="shared" si="5"/>
        <v>57</v>
      </c>
      <c r="N304" t="str">
        <f>VLOOKUP(M304,'zamestnanci číselník'!$A:$I,9,0)</f>
        <v>VP1</v>
      </c>
    </row>
    <row r="305" spans="1:14" x14ac:dyDescent="0.2">
      <c r="A305" s="60">
        <v>43703</v>
      </c>
      <c r="B305" s="61" t="s">
        <v>901</v>
      </c>
      <c r="C305" s="61" t="s">
        <v>887</v>
      </c>
      <c r="D305" s="61" t="s">
        <v>181</v>
      </c>
      <c r="E305" s="61">
        <v>8</v>
      </c>
      <c r="F305" s="61" t="s">
        <v>182</v>
      </c>
      <c r="G305" s="61">
        <v>0</v>
      </c>
      <c r="H305" s="61" t="s">
        <v>183</v>
      </c>
      <c r="I305" s="61" t="s">
        <v>903</v>
      </c>
      <c r="J305" s="61" t="s">
        <v>36</v>
      </c>
      <c r="K305" s="61" t="s">
        <v>9</v>
      </c>
      <c r="L305" s="61" t="s">
        <v>904</v>
      </c>
      <c r="M305" s="61">
        <f t="shared" si="5"/>
        <v>57</v>
      </c>
      <c r="N305" t="str">
        <f>VLOOKUP(M305,'zamestnanci číselník'!$A:$I,9,0)</f>
        <v>VP1</v>
      </c>
    </row>
    <row r="306" spans="1:14" x14ac:dyDescent="0.2">
      <c r="A306" s="60">
        <v>43704</v>
      </c>
      <c r="B306" s="61" t="s">
        <v>901</v>
      </c>
      <c r="C306" s="61" t="s">
        <v>887</v>
      </c>
      <c r="D306" s="61" t="s">
        <v>181</v>
      </c>
      <c r="E306" s="61">
        <v>8</v>
      </c>
      <c r="F306" s="61" t="s">
        <v>182</v>
      </c>
      <c r="G306" s="61">
        <v>0</v>
      </c>
      <c r="H306" s="61" t="s">
        <v>183</v>
      </c>
      <c r="I306" s="61" t="s">
        <v>903</v>
      </c>
      <c r="J306" s="61" t="s">
        <v>36</v>
      </c>
      <c r="K306" s="61" t="s">
        <v>9</v>
      </c>
      <c r="L306" s="61" t="s">
        <v>904</v>
      </c>
      <c r="M306" s="61">
        <f t="shared" si="5"/>
        <v>57</v>
      </c>
      <c r="N306" t="str">
        <f>VLOOKUP(M306,'zamestnanci číselník'!$A:$I,9,0)</f>
        <v>VP1</v>
      </c>
    </row>
    <row r="307" spans="1:14" x14ac:dyDescent="0.2">
      <c r="A307" s="60">
        <v>43705</v>
      </c>
      <c r="B307" s="61" t="s">
        <v>901</v>
      </c>
      <c r="C307" s="61" t="s">
        <v>887</v>
      </c>
      <c r="D307" s="61" t="s">
        <v>181</v>
      </c>
      <c r="E307" s="61">
        <v>8</v>
      </c>
      <c r="F307" s="61" t="s">
        <v>182</v>
      </c>
      <c r="G307" s="61">
        <v>0</v>
      </c>
      <c r="H307" s="61" t="s">
        <v>183</v>
      </c>
      <c r="I307" s="61" t="s">
        <v>903</v>
      </c>
      <c r="J307" s="61" t="s">
        <v>36</v>
      </c>
      <c r="K307" s="61" t="s">
        <v>9</v>
      </c>
      <c r="L307" s="61" t="s">
        <v>904</v>
      </c>
      <c r="M307" s="61">
        <f t="shared" si="5"/>
        <v>57</v>
      </c>
      <c r="N307" t="str">
        <f>VLOOKUP(M307,'zamestnanci číselník'!$A:$I,9,0)</f>
        <v>VP1</v>
      </c>
    </row>
    <row r="308" spans="1:14" x14ac:dyDescent="0.2">
      <c r="A308" s="60">
        <v>43706</v>
      </c>
      <c r="B308" s="61" t="s">
        <v>901</v>
      </c>
      <c r="C308" s="61" t="s">
        <v>886</v>
      </c>
      <c r="D308" s="61" t="s">
        <v>181</v>
      </c>
      <c r="E308" s="61">
        <v>8</v>
      </c>
      <c r="F308" s="61" t="s">
        <v>182</v>
      </c>
      <c r="G308" s="61">
        <v>0</v>
      </c>
      <c r="H308" s="61" t="s">
        <v>183</v>
      </c>
      <c r="I308" s="61" t="s">
        <v>903</v>
      </c>
      <c r="J308" s="61" t="s">
        <v>36</v>
      </c>
      <c r="K308" s="61" t="s">
        <v>9</v>
      </c>
      <c r="L308" s="61" t="s">
        <v>904</v>
      </c>
      <c r="M308" s="61">
        <f t="shared" si="5"/>
        <v>57</v>
      </c>
      <c r="N308" t="str">
        <f>VLOOKUP(M308,'zamestnanci číselník'!$A:$I,9,0)</f>
        <v>VP1</v>
      </c>
    </row>
    <row r="309" spans="1:14" x14ac:dyDescent="0.2">
      <c r="A309" s="60">
        <v>43707</v>
      </c>
      <c r="B309" s="61" t="s">
        <v>901</v>
      </c>
      <c r="C309" s="61" t="s">
        <v>887</v>
      </c>
      <c r="D309" s="61" t="s">
        <v>181</v>
      </c>
      <c r="E309" s="61">
        <v>8</v>
      </c>
      <c r="F309" s="61" t="s">
        <v>182</v>
      </c>
      <c r="G309" s="61">
        <v>0</v>
      </c>
      <c r="H309" s="61" t="s">
        <v>183</v>
      </c>
      <c r="I309" s="61" t="s">
        <v>903</v>
      </c>
      <c r="J309" s="61" t="s">
        <v>36</v>
      </c>
      <c r="K309" s="61" t="s">
        <v>9</v>
      </c>
      <c r="L309" s="61" t="s">
        <v>904</v>
      </c>
      <c r="M309" s="61">
        <f t="shared" si="5"/>
        <v>57</v>
      </c>
      <c r="N309" t="str">
        <f>VLOOKUP(M309,'zamestnanci číselník'!$A:$I,9,0)</f>
        <v>VP1</v>
      </c>
    </row>
    <row r="310" spans="1:14" x14ac:dyDescent="0.2">
      <c r="A310" s="60">
        <v>43696</v>
      </c>
      <c r="B310" s="61" t="s">
        <v>901</v>
      </c>
      <c r="C310" s="61" t="s">
        <v>885</v>
      </c>
      <c r="D310" s="61" t="s">
        <v>181</v>
      </c>
      <c r="E310" s="61">
        <v>8</v>
      </c>
      <c r="F310" s="61" t="s">
        <v>182</v>
      </c>
      <c r="G310" s="61">
        <v>0</v>
      </c>
      <c r="H310" s="61" t="s">
        <v>1504</v>
      </c>
      <c r="I310" s="61" t="s">
        <v>903</v>
      </c>
      <c r="J310" s="61" t="s">
        <v>36</v>
      </c>
      <c r="K310" s="61" t="s">
        <v>9</v>
      </c>
      <c r="L310" s="61" t="s">
        <v>904</v>
      </c>
      <c r="M310" s="61">
        <f t="shared" si="5"/>
        <v>57</v>
      </c>
      <c r="N310" t="str">
        <f>VLOOKUP(M310,'zamestnanci číselník'!$A:$I,9,0)</f>
        <v>VP1</v>
      </c>
    </row>
    <row r="311" spans="1:14" x14ac:dyDescent="0.2">
      <c r="A311" s="60">
        <v>43682</v>
      </c>
      <c r="B311" s="61" t="s">
        <v>901</v>
      </c>
      <c r="C311" s="61" t="s">
        <v>885</v>
      </c>
      <c r="D311" s="61" t="s">
        <v>181</v>
      </c>
      <c r="E311" s="61">
        <v>5</v>
      </c>
      <c r="F311" s="61" t="s">
        <v>182</v>
      </c>
      <c r="G311" s="61">
        <v>0</v>
      </c>
      <c r="H311" s="61" t="s">
        <v>1553</v>
      </c>
      <c r="I311" s="61" t="s">
        <v>903</v>
      </c>
      <c r="J311" s="61" t="s">
        <v>36</v>
      </c>
      <c r="K311" s="61" t="s">
        <v>9</v>
      </c>
      <c r="L311" s="61" t="s">
        <v>904</v>
      </c>
      <c r="M311" s="61">
        <f t="shared" si="5"/>
        <v>57</v>
      </c>
      <c r="N311" t="str">
        <f>VLOOKUP(M311,'zamestnanci číselník'!$A:$I,9,0)</f>
        <v>VP1</v>
      </c>
    </row>
    <row r="312" spans="1:14" x14ac:dyDescent="0.2">
      <c r="A312" s="60">
        <v>43682</v>
      </c>
      <c r="B312" s="61" t="s">
        <v>901</v>
      </c>
      <c r="C312" s="61" t="s">
        <v>885</v>
      </c>
      <c r="D312" s="61" t="s">
        <v>181</v>
      </c>
      <c r="E312" s="61">
        <v>6</v>
      </c>
      <c r="F312" s="61" t="s">
        <v>182</v>
      </c>
      <c r="G312" s="61">
        <v>0</v>
      </c>
      <c r="H312" s="61" t="s">
        <v>1504</v>
      </c>
      <c r="I312" s="61" t="s">
        <v>903</v>
      </c>
      <c r="J312" s="61" t="s">
        <v>36</v>
      </c>
      <c r="K312" s="61" t="s">
        <v>9</v>
      </c>
      <c r="L312" s="61" t="s">
        <v>904</v>
      </c>
      <c r="M312" s="61">
        <f t="shared" si="5"/>
        <v>57</v>
      </c>
      <c r="N312" t="str">
        <f>VLOOKUP(M312,'zamestnanci číselník'!$A:$I,9,0)</f>
        <v>VP1</v>
      </c>
    </row>
    <row r="313" spans="1:14" x14ac:dyDescent="0.2">
      <c r="A313" s="60">
        <v>43683</v>
      </c>
      <c r="B313" s="61" t="s">
        <v>901</v>
      </c>
      <c r="C313" s="61" t="s">
        <v>885</v>
      </c>
      <c r="D313" s="61" t="s">
        <v>181</v>
      </c>
      <c r="E313" s="61">
        <v>2</v>
      </c>
      <c r="F313" s="61" t="s">
        <v>182</v>
      </c>
      <c r="G313" s="61">
        <v>0</v>
      </c>
      <c r="H313" s="61" t="s">
        <v>1553</v>
      </c>
      <c r="I313" s="61" t="s">
        <v>903</v>
      </c>
      <c r="J313" s="61" t="s">
        <v>36</v>
      </c>
      <c r="K313" s="61" t="s">
        <v>9</v>
      </c>
      <c r="L313" s="61" t="s">
        <v>904</v>
      </c>
      <c r="M313" s="61">
        <f t="shared" si="5"/>
        <v>57</v>
      </c>
      <c r="N313" t="str">
        <f>VLOOKUP(M313,'zamestnanci číselník'!$A:$I,9,0)</f>
        <v>VP1</v>
      </c>
    </row>
    <row r="314" spans="1:14" x14ac:dyDescent="0.2">
      <c r="A314" s="60">
        <v>43683</v>
      </c>
      <c r="B314" s="61" t="s">
        <v>901</v>
      </c>
      <c r="C314" s="61" t="s">
        <v>885</v>
      </c>
      <c r="D314" s="61" t="s">
        <v>181</v>
      </c>
      <c r="E314" s="61">
        <v>9</v>
      </c>
      <c r="F314" s="61" t="s">
        <v>182</v>
      </c>
      <c r="G314" s="61">
        <v>0</v>
      </c>
      <c r="H314" s="61" t="s">
        <v>1504</v>
      </c>
      <c r="I314" s="61" t="s">
        <v>903</v>
      </c>
      <c r="J314" s="61" t="s">
        <v>36</v>
      </c>
      <c r="K314" s="61" t="s">
        <v>9</v>
      </c>
      <c r="L314" s="61" t="s">
        <v>904</v>
      </c>
      <c r="M314" s="61">
        <f t="shared" si="5"/>
        <v>57</v>
      </c>
      <c r="N314" t="str">
        <f>VLOOKUP(M314,'zamestnanci číselník'!$A:$I,9,0)</f>
        <v>VP1</v>
      </c>
    </row>
    <row r="315" spans="1:14" x14ac:dyDescent="0.2">
      <c r="A315" s="60">
        <v>43684</v>
      </c>
      <c r="B315" s="61" t="s">
        <v>901</v>
      </c>
      <c r="C315" s="61" t="s">
        <v>885</v>
      </c>
      <c r="D315" s="61" t="s">
        <v>181</v>
      </c>
      <c r="E315" s="61">
        <v>2</v>
      </c>
      <c r="F315" s="61" t="s">
        <v>182</v>
      </c>
      <c r="G315" s="61">
        <v>0</v>
      </c>
      <c r="H315" s="61" t="s">
        <v>1552</v>
      </c>
      <c r="I315" s="61" t="s">
        <v>903</v>
      </c>
      <c r="J315" s="61" t="s">
        <v>36</v>
      </c>
      <c r="K315" s="61" t="s">
        <v>9</v>
      </c>
      <c r="L315" s="61" t="s">
        <v>904</v>
      </c>
      <c r="M315" s="61">
        <f t="shared" si="5"/>
        <v>57</v>
      </c>
      <c r="N315" t="str">
        <f>VLOOKUP(M315,'zamestnanci číselník'!$A:$I,9,0)</f>
        <v>VP1</v>
      </c>
    </row>
    <row r="316" spans="1:14" x14ac:dyDescent="0.2">
      <c r="A316" s="60">
        <v>43684</v>
      </c>
      <c r="B316" s="61" t="s">
        <v>901</v>
      </c>
      <c r="C316" s="61" t="s">
        <v>885</v>
      </c>
      <c r="D316" s="61" t="s">
        <v>181</v>
      </c>
      <c r="E316" s="61">
        <v>2</v>
      </c>
      <c r="F316" s="61" t="s">
        <v>182</v>
      </c>
      <c r="G316" s="61">
        <v>0</v>
      </c>
      <c r="H316" s="61" t="s">
        <v>1553</v>
      </c>
      <c r="I316" s="61" t="s">
        <v>903</v>
      </c>
      <c r="J316" s="61" t="s">
        <v>36</v>
      </c>
      <c r="K316" s="61" t="s">
        <v>9</v>
      </c>
      <c r="L316" s="61" t="s">
        <v>904</v>
      </c>
      <c r="M316" s="61">
        <f t="shared" si="5"/>
        <v>57</v>
      </c>
      <c r="N316" t="str">
        <f>VLOOKUP(M316,'zamestnanci číselník'!$A:$I,9,0)</f>
        <v>VP1</v>
      </c>
    </row>
    <row r="317" spans="1:14" x14ac:dyDescent="0.2">
      <c r="A317" s="60">
        <v>43684</v>
      </c>
      <c r="B317" s="61" t="s">
        <v>901</v>
      </c>
      <c r="C317" s="61" t="s">
        <v>885</v>
      </c>
      <c r="D317" s="61" t="s">
        <v>181</v>
      </c>
      <c r="E317" s="61">
        <v>2.5</v>
      </c>
      <c r="F317" s="61" t="s">
        <v>182</v>
      </c>
      <c r="G317" s="61">
        <v>0</v>
      </c>
      <c r="H317" s="61" t="s">
        <v>1554</v>
      </c>
      <c r="I317" s="61" t="s">
        <v>903</v>
      </c>
      <c r="J317" s="61" t="s">
        <v>36</v>
      </c>
      <c r="K317" s="61" t="s">
        <v>9</v>
      </c>
      <c r="L317" s="61" t="s">
        <v>904</v>
      </c>
      <c r="M317" s="61">
        <f t="shared" si="5"/>
        <v>57</v>
      </c>
      <c r="N317" t="str">
        <f>VLOOKUP(M317,'zamestnanci číselník'!$A:$I,9,0)</f>
        <v>VP1</v>
      </c>
    </row>
    <row r="318" spans="1:14" x14ac:dyDescent="0.2">
      <c r="A318" s="60">
        <v>43685</v>
      </c>
      <c r="B318" s="61" t="s">
        <v>901</v>
      </c>
      <c r="C318" s="61" t="s">
        <v>885</v>
      </c>
      <c r="D318" s="61" t="s">
        <v>181</v>
      </c>
      <c r="E318" s="61">
        <v>2.5</v>
      </c>
      <c r="F318" s="61" t="s">
        <v>182</v>
      </c>
      <c r="G318" s="61">
        <v>0</v>
      </c>
      <c r="H318" s="61" t="s">
        <v>1552</v>
      </c>
      <c r="I318" s="61" t="s">
        <v>903</v>
      </c>
      <c r="J318" s="61" t="s">
        <v>36</v>
      </c>
      <c r="K318" s="61" t="s">
        <v>9</v>
      </c>
      <c r="L318" s="61" t="s">
        <v>904</v>
      </c>
      <c r="M318" s="61">
        <f t="shared" si="5"/>
        <v>57</v>
      </c>
      <c r="N318" t="str">
        <f>VLOOKUP(M318,'zamestnanci číselník'!$A:$I,9,0)</f>
        <v>VP1</v>
      </c>
    </row>
    <row r="319" spans="1:14" x14ac:dyDescent="0.2">
      <c r="A319" s="60">
        <v>43685</v>
      </c>
      <c r="B319" s="61" t="s">
        <v>901</v>
      </c>
      <c r="C319" s="61" t="s">
        <v>885</v>
      </c>
      <c r="D319" s="61" t="s">
        <v>181</v>
      </c>
      <c r="E319" s="61">
        <v>2</v>
      </c>
      <c r="F319" s="61" t="s">
        <v>182</v>
      </c>
      <c r="G319" s="61">
        <v>0</v>
      </c>
      <c r="H319" s="61" t="s">
        <v>1553</v>
      </c>
      <c r="I319" s="61" t="s">
        <v>903</v>
      </c>
      <c r="J319" s="61" t="s">
        <v>36</v>
      </c>
      <c r="K319" s="61" t="s">
        <v>9</v>
      </c>
      <c r="L319" s="61" t="s">
        <v>904</v>
      </c>
      <c r="M319" s="61">
        <f t="shared" si="5"/>
        <v>57</v>
      </c>
      <c r="N319" t="str">
        <f>VLOOKUP(M319,'zamestnanci číselník'!$A:$I,9,0)</f>
        <v>VP1</v>
      </c>
    </row>
    <row r="320" spans="1:14" x14ac:dyDescent="0.2">
      <c r="A320" s="60">
        <v>43685</v>
      </c>
      <c r="B320" s="61" t="s">
        <v>901</v>
      </c>
      <c r="C320" s="61" t="s">
        <v>885</v>
      </c>
      <c r="D320" s="61" t="s">
        <v>181</v>
      </c>
      <c r="E320" s="61">
        <v>3</v>
      </c>
      <c r="F320" s="61" t="s">
        <v>182</v>
      </c>
      <c r="G320" s="61">
        <v>0</v>
      </c>
      <c r="H320" s="61" t="s">
        <v>1554</v>
      </c>
      <c r="I320" s="61" t="s">
        <v>903</v>
      </c>
      <c r="J320" s="61" t="s">
        <v>36</v>
      </c>
      <c r="K320" s="61" t="s">
        <v>9</v>
      </c>
      <c r="L320" s="61" t="s">
        <v>904</v>
      </c>
      <c r="M320" s="61">
        <f t="shared" si="5"/>
        <v>57</v>
      </c>
      <c r="N320" t="str">
        <f>VLOOKUP(M320,'zamestnanci číselník'!$A:$I,9,0)</f>
        <v>VP1</v>
      </c>
    </row>
    <row r="321" spans="1:14" x14ac:dyDescent="0.2">
      <c r="A321" s="60">
        <v>43685</v>
      </c>
      <c r="B321" s="61" t="s">
        <v>901</v>
      </c>
      <c r="C321" s="61" t="s">
        <v>885</v>
      </c>
      <c r="D321" s="61" t="s">
        <v>181</v>
      </c>
      <c r="E321" s="61">
        <v>2</v>
      </c>
      <c r="F321" s="61" t="s">
        <v>182</v>
      </c>
      <c r="G321" s="61">
        <v>0</v>
      </c>
      <c r="H321" s="61" t="s">
        <v>1556</v>
      </c>
      <c r="I321" s="61" t="s">
        <v>903</v>
      </c>
      <c r="J321" s="61" t="s">
        <v>36</v>
      </c>
      <c r="K321" s="61" t="s">
        <v>9</v>
      </c>
      <c r="L321" s="61" t="s">
        <v>904</v>
      </c>
      <c r="M321" s="61">
        <f t="shared" si="5"/>
        <v>57</v>
      </c>
      <c r="N321" t="str">
        <f>VLOOKUP(M321,'zamestnanci číselník'!$A:$I,9,0)</f>
        <v>VP1</v>
      </c>
    </row>
    <row r="322" spans="1:14" x14ac:dyDescent="0.2">
      <c r="A322" s="60">
        <v>43685</v>
      </c>
      <c r="B322" s="61" t="s">
        <v>901</v>
      </c>
      <c r="C322" s="61" t="s">
        <v>885</v>
      </c>
      <c r="D322" s="61" t="s">
        <v>181</v>
      </c>
      <c r="E322" s="61">
        <v>1.5</v>
      </c>
      <c r="F322" s="61" t="s">
        <v>182</v>
      </c>
      <c r="G322" s="61">
        <v>0</v>
      </c>
      <c r="H322" s="61" t="s">
        <v>1558</v>
      </c>
      <c r="I322" s="61" t="s">
        <v>903</v>
      </c>
      <c r="J322" s="61" t="s">
        <v>36</v>
      </c>
      <c r="K322" s="61" t="s">
        <v>9</v>
      </c>
      <c r="L322" s="61" t="s">
        <v>904</v>
      </c>
      <c r="M322" s="61">
        <f t="shared" si="5"/>
        <v>57</v>
      </c>
      <c r="N322" t="str">
        <f>VLOOKUP(M322,'zamestnanci číselník'!$A:$I,9,0)</f>
        <v>VP1</v>
      </c>
    </row>
    <row r="323" spans="1:14" x14ac:dyDescent="0.2">
      <c r="A323" s="60">
        <v>43686</v>
      </c>
      <c r="B323" s="61" t="s">
        <v>901</v>
      </c>
      <c r="C323" s="61" t="s">
        <v>885</v>
      </c>
      <c r="D323" s="61" t="s">
        <v>181</v>
      </c>
      <c r="E323" s="61">
        <v>4</v>
      </c>
      <c r="F323" s="61" t="s">
        <v>182</v>
      </c>
      <c r="G323" s="61">
        <v>0</v>
      </c>
      <c r="H323" s="61" t="s">
        <v>1558</v>
      </c>
      <c r="I323" s="61" t="s">
        <v>903</v>
      </c>
      <c r="J323" s="61" t="s">
        <v>36</v>
      </c>
      <c r="K323" s="61" t="s">
        <v>9</v>
      </c>
      <c r="L323" s="61" t="s">
        <v>904</v>
      </c>
      <c r="M323" s="61">
        <f t="shared" ref="M323:M386" si="6">B323*1</f>
        <v>57</v>
      </c>
      <c r="N323" t="str">
        <f>VLOOKUP(M323,'zamestnanci číselník'!$A:$I,9,0)</f>
        <v>VP1</v>
      </c>
    </row>
    <row r="324" spans="1:14" x14ac:dyDescent="0.2">
      <c r="A324" s="60">
        <v>43686</v>
      </c>
      <c r="B324" s="61" t="s">
        <v>901</v>
      </c>
      <c r="C324" s="61" t="s">
        <v>885</v>
      </c>
      <c r="D324" s="61" t="s">
        <v>181</v>
      </c>
      <c r="E324" s="61">
        <v>4</v>
      </c>
      <c r="F324" s="61" t="s">
        <v>182</v>
      </c>
      <c r="G324" s="61">
        <v>0</v>
      </c>
      <c r="H324" s="61" t="s">
        <v>1504</v>
      </c>
      <c r="I324" s="61" t="s">
        <v>903</v>
      </c>
      <c r="J324" s="61" t="s">
        <v>36</v>
      </c>
      <c r="K324" s="61" t="s">
        <v>9</v>
      </c>
      <c r="L324" s="61" t="s">
        <v>904</v>
      </c>
      <c r="M324" s="61">
        <f t="shared" si="6"/>
        <v>57</v>
      </c>
      <c r="N324" t="str">
        <f>VLOOKUP(M324,'zamestnanci číselník'!$A:$I,9,0)</f>
        <v>VP1</v>
      </c>
    </row>
    <row r="325" spans="1:14" x14ac:dyDescent="0.2">
      <c r="A325" s="60">
        <v>43687</v>
      </c>
      <c r="B325" s="61" t="s">
        <v>901</v>
      </c>
      <c r="C325" s="61" t="s">
        <v>885</v>
      </c>
      <c r="D325" s="61" t="s">
        <v>181</v>
      </c>
      <c r="E325" s="61">
        <v>6.5</v>
      </c>
      <c r="F325" s="61" t="s">
        <v>897</v>
      </c>
      <c r="G325" s="61">
        <v>0</v>
      </c>
      <c r="H325" s="61" t="s">
        <v>1504</v>
      </c>
      <c r="I325" s="61" t="s">
        <v>903</v>
      </c>
      <c r="J325" s="61" t="s">
        <v>36</v>
      </c>
      <c r="K325" s="61" t="s">
        <v>9</v>
      </c>
      <c r="L325" s="61" t="s">
        <v>904</v>
      </c>
      <c r="M325" s="61">
        <f t="shared" si="6"/>
        <v>57</v>
      </c>
      <c r="N325" t="str">
        <f>VLOOKUP(M325,'zamestnanci číselník'!$A:$I,9,0)</f>
        <v>VP1</v>
      </c>
    </row>
    <row r="326" spans="1:14" x14ac:dyDescent="0.2">
      <c r="A326" s="60">
        <v>43689</v>
      </c>
      <c r="B326" s="61" t="s">
        <v>901</v>
      </c>
      <c r="C326" s="61" t="s">
        <v>885</v>
      </c>
      <c r="D326" s="61" t="s">
        <v>181</v>
      </c>
      <c r="E326" s="61">
        <v>11</v>
      </c>
      <c r="F326" s="61" t="s">
        <v>182</v>
      </c>
      <c r="G326" s="61">
        <v>0</v>
      </c>
      <c r="H326" s="61" t="s">
        <v>1504</v>
      </c>
      <c r="I326" s="61" t="s">
        <v>903</v>
      </c>
      <c r="J326" s="61" t="s">
        <v>36</v>
      </c>
      <c r="K326" s="61" t="s">
        <v>9</v>
      </c>
      <c r="L326" s="61" t="s">
        <v>904</v>
      </c>
      <c r="M326" s="61">
        <f t="shared" si="6"/>
        <v>57</v>
      </c>
      <c r="N326" t="str">
        <f>VLOOKUP(M326,'zamestnanci číselník'!$A:$I,9,0)</f>
        <v>VP1</v>
      </c>
    </row>
    <row r="327" spans="1:14" x14ac:dyDescent="0.2">
      <c r="A327" s="60">
        <v>43690</v>
      </c>
      <c r="B327" s="61" t="s">
        <v>901</v>
      </c>
      <c r="C327" s="61" t="s">
        <v>885</v>
      </c>
      <c r="D327" s="61" t="s">
        <v>181</v>
      </c>
      <c r="E327" s="61">
        <v>11</v>
      </c>
      <c r="F327" s="61" t="s">
        <v>182</v>
      </c>
      <c r="G327" s="61">
        <v>0</v>
      </c>
      <c r="H327" s="61" t="s">
        <v>1504</v>
      </c>
      <c r="I327" s="61" t="s">
        <v>903</v>
      </c>
      <c r="J327" s="61" t="s">
        <v>36</v>
      </c>
      <c r="K327" s="61" t="s">
        <v>9</v>
      </c>
      <c r="L327" s="61" t="s">
        <v>904</v>
      </c>
      <c r="M327" s="61">
        <f t="shared" si="6"/>
        <v>57</v>
      </c>
      <c r="N327" t="str">
        <f>VLOOKUP(M327,'zamestnanci číselník'!$A:$I,9,0)</f>
        <v>VP1</v>
      </c>
    </row>
    <row r="328" spans="1:14" x14ac:dyDescent="0.2">
      <c r="A328" s="60">
        <v>43691</v>
      </c>
      <c r="B328" s="61" t="s">
        <v>901</v>
      </c>
      <c r="C328" s="61" t="s">
        <v>910</v>
      </c>
      <c r="D328" s="61" t="s">
        <v>181</v>
      </c>
      <c r="E328" s="61">
        <v>0</v>
      </c>
      <c r="F328" s="61" t="s">
        <v>182</v>
      </c>
      <c r="G328" s="61">
        <v>0</v>
      </c>
      <c r="H328" s="61" t="s">
        <v>183</v>
      </c>
      <c r="I328" s="61" t="s">
        <v>903</v>
      </c>
      <c r="J328" s="61" t="s">
        <v>36</v>
      </c>
      <c r="K328" s="61" t="s">
        <v>9</v>
      </c>
      <c r="L328" s="61" t="s">
        <v>904</v>
      </c>
      <c r="M328" s="61">
        <f t="shared" si="6"/>
        <v>57</v>
      </c>
      <c r="N328" t="str">
        <f>VLOOKUP(M328,'zamestnanci číselník'!$A:$I,9,0)</f>
        <v>VP1</v>
      </c>
    </row>
    <row r="329" spans="1:14" x14ac:dyDescent="0.2">
      <c r="A329" s="60">
        <v>43692</v>
      </c>
      <c r="B329" s="61" t="s">
        <v>901</v>
      </c>
      <c r="C329" s="61" t="s">
        <v>893</v>
      </c>
      <c r="D329" s="61" t="s">
        <v>181</v>
      </c>
      <c r="E329" s="61">
        <v>4</v>
      </c>
      <c r="F329" s="61" t="s">
        <v>182</v>
      </c>
      <c r="G329" s="61">
        <v>0</v>
      </c>
      <c r="H329" s="61" t="s">
        <v>183</v>
      </c>
      <c r="I329" s="61" t="s">
        <v>903</v>
      </c>
      <c r="J329" s="61" t="s">
        <v>36</v>
      </c>
      <c r="K329" s="61" t="s">
        <v>9</v>
      </c>
      <c r="L329" s="61" t="s">
        <v>904</v>
      </c>
      <c r="M329" s="61">
        <f t="shared" si="6"/>
        <v>57</v>
      </c>
      <c r="N329" t="str">
        <f>VLOOKUP(M329,'zamestnanci číselník'!$A:$I,9,0)</f>
        <v>VP1</v>
      </c>
    </row>
    <row r="330" spans="1:14" x14ac:dyDescent="0.2">
      <c r="A330" s="60">
        <v>43692</v>
      </c>
      <c r="B330" s="61" t="s">
        <v>901</v>
      </c>
      <c r="C330" s="61" t="s">
        <v>885</v>
      </c>
      <c r="D330" s="61" t="s">
        <v>181</v>
      </c>
      <c r="E330" s="61">
        <v>2</v>
      </c>
      <c r="F330" s="61" t="s">
        <v>182</v>
      </c>
      <c r="G330" s="61">
        <v>0</v>
      </c>
      <c r="H330" s="61" t="s">
        <v>1561</v>
      </c>
      <c r="I330" s="61" t="s">
        <v>903</v>
      </c>
      <c r="J330" s="61" t="s">
        <v>36</v>
      </c>
      <c r="K330" s="61" t="s">
        <v>9</v>
      </c>
      <c r="L330" s="61" t="s">
        <v>904</v>
      </c>
      <c r="M330" s="61">
        <f t="shared" si="6"/>
        <v>57</v>
      </c>
      <c r="N330" t="str">
        <f>VLOOKUP(M330,'zamestnanci číselník'!$A:$I,9,0)</f>
        <v>VP1</v>
      </c>
    </row>
    <row r="331" spans="1:14" x14ac:dyDescent="0.2">
      <c r="A331" s="60">
        <v>43692</v>
      </c>
      <c r="B331" s="61" t="s">
        <v>901</v>
      </c>
      <c r="C331" s="61" t="s">
        <v>885</v>
      </c>
      <c r="D331" s="61" t="s">
        <v>181</v>
      </c>
      <c r="E331" s="61">
        <v>2</v>
      </c>
      <c r="F331" s="61" t="s">
        <v>182</v>
      </c>
      <c r="G331" s="61">
        <v>0</v>
      </c>
      <c r="H331" s="61" t="s">
        <v>1514</v>
      </c>
      <c r="I331" s="61" t="s">
        <v>903</v>
      </c>
      <c r="J331" s="61" t="s">
        <v>36</v>
      </c>
      <c r="K331" s="61" t="s">
        <v>9</v>
      </c>
      <c r="L331" s="61" t="s">
        <v>904</v>
      </c>
      <c r="M331" s="61">
        <f t="shared" si="6"/>
        <v>57</v>
      </c>
      <c r="N331" t="str">
        <f>VLOOKUP(M331,'zamestnanci číselník'!$A:$I,9,0)</f>
        <v>VP1</v>
      </c>
    </row>
    <row r="332" spans="1:14" x14ac:dyDescent="0.2">
      <c r="A332" s="60">
        <v>43693</v>
      </c>
      <c r="B332" s="61" t="s">
        <v>901</v>
      </c>
      <c r="C332" s="61" t="s">
        <v>885</v>
      </c>
      <c r="D332" s="61" t="s">
        <v>181</v>
      </c>
      <c r="E332" s="61">
        <v>2</v>
      </c>
      <c r="F332" s="61" t="s">
        <v>182</v>
      </c>
      <c r="G332" s="61">
        <v>0</v>
      </c>
      <c r="H332" s="61" t="s">
        <v>1514</v>
      </c>
      <c r="I332" s="61" t="s">
        <v>903</v>
      </c>
      <c r="J332" s="61" t="s">
        <v>36</v>
      </c>
      <c r="K332" s="61" t="s">
        <v>9</v>
      </c>
      <c r="L332" s="61" t="s">
        <v>904</v>
      </c>
      <c r="M332" s="61">
        <f t="shared" si="6"/>
        <v>57</v>
      </c>
      <c r="N332" t="str">
        <f>VLOOKUP(M332,'zamestnanci číselník'!$A:$I,9,0)</f>
        <v>VP1</v>
      </c>
    </row>
    <row r="333" spans="1:14" x14ac:dyDescent="0.2">
      <c r="A333" s="60">
        <v>43693</v>
      </c>
      <c r="B333" s="61" t="s">
        <v>901</v>
      </c>
      <c r="C333" s="61" t="s">
        <v>885</v>
      </c>
      <c r="D333" s="61" t="s">
        <v>181</v>
      </c>
      <c r="E333" s="61">
        <v>6</v>
      </c>
      <c r="F333" s="61" t="s">
        <v>182</v>
      </c>
      <c r="G333" s="61">
        <v>0</v>
      </c>
      <c r="H333" s="61" t="s">
        <v>1504</v>
      </c>
      <c r="I333" s="61" t="s">
        <v>903</v>
      </c>
      <c r="J333" s="61" t="s">
        <v>36</v>
      </c>
      <c r="K333" s="61" t="s">
        <v>9</v>
      </c>
      <c r="L333" s="61" t="s">
        <v>904</v>
      </c>
      <c r="M333" s="61">
        <f t="shared" si="6"/>
        <v>57</v>
      </c>
      <c r="N333" t="str">
        <f>VLOOKUP(M333,'zamestnanci číselník'!$A:$I,9,0)</f>
        <v>VP1</v>
      </c>
    </row>
    <row r="334" spans="1:14" x14ac:dyDescent="0.2">
      <c r="A334" s="60">
        <v>43697</v>
      </c>
      <c r="B334" s="61" t="s">
        <v>901</v>
      </c>
      <c r="C334" s="61" t="s">
        <v>910</v>
      </c>
      <c r="D334" s="61" t="s">
        <v>181</v>
      </c>
      <c r="E334" s="61">
        <v>0</v>
      </c>
      <c r="F334" s="61" t="s">
        <v>182</v>
      </c>
      <c r="G334" s="61">
        <v>0</v>
      </c>
      <c r="H334" s="61" t="s">
        <v>183</v>
      </c>
      <c r="I334" s="61" t="s">
        <v>903</v>
      </c>
      <c r="J334" s="61" t="s">
        <v>36</v>
      </c>
      <c r="K334" s="61" t="s">
        <v>9</v>
      </c>
      <c r="L334" s="61" t="s">
        <v>904</v>
      </c>
      <c r="M334" s="61">
        <f t="shared" si="6"/>
        <v>57</v>
      </c>
      <c r="N334" t="str">
        <f>VLOOKUP(M334,'zamestnanci číselník'!$A:$I,9,0)</f>
        <v>VP1</v>
      </c>
    </row>
    <row r="335" spans="1:14" x14ac:dyDescent="0.2">
      <c r="A335" s="60">
        <v>43700</v>
      </c>
      <c r="B335" s="61" t="s">
        <v>901</v>
      </c>
      <c r="C335" s="61" t="s">
        <v>887</v>
      </c>
      <c r="D335" s="61" t="s">
        <v>181</v>
      </c>
      <c r="E335" s="61">
        <v>4</v>
      </c>
      <c r="F335" s="61" t="s">
        <v>182</v>
      </c>
      <c r="G335" s="61">
        <v>0</v>
      </c>
      <c r="H335" s="61" t="s">
        <v>183</v>
      </c>
      <c r="I335" s="61" t="s">
        <v>903</v>
      </c>
      <c r="J335" s="61" t="s">
        <v>36</v>
      </c>
      <c r="K335" s="61" t="s">
        <v>9</v>
      </c>
      <c r="L335" s="61" t="s">
        <v>904</v>
      </c>
      <c r="M335" s="61">
        <f t="shared" si="6"/>
        <v>57</v>
      </c>
      <c r="N335" t="str">
        <f>VLOOKUP(M335,'zamestnanci číselník'!$A:$I,9,0)</f>
        <v>VP1</v>
      </c>
    </row>
    <row r="336" spans="1:14" x14ac:dyDescent="0.2">
      <c r="A336" s="60">
        <v>43678</v>
      </c>
      <c r="B336" s="61" t="s">
        <v>901</v>
      </c>
      <c r="C336" s="61" t="s">
        <v>893</v>
      </c>
      <c r="D336" s="61" t="s">
        <v>181</v>
      </c>
      <c r="E336" s="61">
        <v>8</v>
      </c>
      <c r="F336" s="61" t="s">
        <v>182</v>
      </c>
      <c r="G336" s="61">
        <v>0</v>
      </c>
      <c r="H336" s="61" t="s">
        <v>183</v>
      </c>
      <c r="I336" s="61" t="s">
        <v>903</v>
      </c>
      <c r="J336" s="61" t="s">
        <v>36</v>
      </c>
      <c r="K336" s="61" t="s">
        <v>9</v>
      </c>
      <c r="L336" s="61" t="s">
        <v>904</v>
      </c>
      <c r="M336" s="61">
        <f t="shared" si="6"/>
        <v>57</v>
      </c>
      <c r="N336" t="str">
        <f>VLOOKUP(M336,'zamestnanci číselník'!$A:$I,9,0)</f>
        <v>VP1</v>
      </c>
    </row>
    <row r="337" spans="1:14" x14ac:dyDescent="0.2">
      <c r="A337" s="60">
        <v>43679</v>
      </c>
      <c r="B337" s="61" t="s">
        <v>901</v>
      </c>
      <c r="C337" s="61" t="s">
        <v>887</v>
      </c>
      <c r="D337" s="61" t="s">
        <v>181</v>
      </c>
      <c r="E337" s="61">
        <v>8</v>
      </c>
      <c r="F337" s="61" t="s">
        <v>182</v>
      </c>
      <c r="G337" s="61">
        <v>0</v>
      </c>
      <c r="H337" s="61" t="s">
        <v>183</v>
      </c>
      <c r="I337" s="61" t="s">
        <v>903</v>
      </c>
      <c r="J337" s="61" t="s">
        <v>36</v>
      </c>
      <c r="K337" s="61" t="s">
        <v>9</v>
      </c>
      <c r="L337" s="61" t="s">
        <v>904</v>
      </c>
      <c r="M337" s="61">
        <f t="shared" si="6"/>
        <v>57</v>
      </c>
      <c r="N337" t="str">
        <f>VLOOKUP(M337,'zamestnanci číselník'!$A:$I,9,0)</f>
        <v>VP1</v>
      </c>
    </row>
    <row r="338" spans="1:14" x14ac:dyDescent="0.2">
      <c r="A338" s="60">
        <v>43703</v>
      </c>
      <c r="B338" s="61" t="s">
        <v>905</v>
      </c>
      <c r="C338" s="61" t="s">
        <v>885</v>
      </c>
      <c r="D338" s="61" t="s">
        <v>181</v>
      </c>
      <c r="E338" s="61">
        <v>7.75</v>
      </c>
      <c r="F338" s="61" t="s">
        <v>897</v>
      </c>
      <c r="G338" s="61">
        <v>1.25</v>
      </c>
      <c r="H338" s="61" t="s">
        <v>1505</v>
      </c>
      <c r="I338" s="61" t="s">
        <v>906</v>
      </c>
      <c r="J338" s="61" t="s">
        <v>18</v>
      </c>
      <c r="K338" s="61" t="s">
        <v>9</v>
      </c>
      <c r="L338" s="61" t="s">
        <v>907</v>
      </c>
      <c r="M338" s="61">
        <f t="shared" si="6"/>
        <v>58</v>
      </c>
      <c r="N338" t="str">
        <f>VLOOKUP(M338,'zamestnanci číselník'!$A:$I,9,0)</f>
        <v>VP1</v>
      </c>
    </row>
    <row r="339" spans="1:14" x14ac:dyDescent="0.2">
      <c r="A339" s="60">
        <v>43704</v>
      </c>
      <c r="B339" s="61" t="s">
        <v>905</v>
      </c>
      <c r="C339" s="61" t="s">
        <v>885</v>
      </c>
      <c r="D339" s="61" t="s">
        <v>181</v>
      </c>
      <c r="E339" s="61">
        <v>7.75</v>
      </c>
      <c r="F339" s="61" t="s">
        <v>182</v>
      </c>
      <c r="G339" s="61">
        <v>0</v>
      </c>
      <c r="H339" s="61" t="s">
        <v>1146</v>
      </c>
      <c r="I339" s="61" t="s">
        <v>906</v>
      </c>
      <c r="J339" s="61" t="s">
        <v>18</v>
      </c>
      <c r="K339" s="61" t="s">
        <v>9</v>
      </c>
      <c r="L339" s="61" t="s">
        <v>907</v>
      </c>
      <c r="M339" s="61">
        <f t="shared" si="6"/>
        <v>58</v>
      </c>
      <c r="N339" t="str">
        <f>VLOOKUP(M339,'zamestnanci číselník'!$A:$I,9,0)</f>
        <v>VP1</v>
      </c>
    </row>
    <row r="340" spans="1:14" x14ac:dyDescent="0.2">
      <c r="A340" s="60">
        <v>43704</v>
      </c>
      <c r="B340" s="61" t="s">
        <v>905</v>
      </c>
      <c r="C340" s="61" t="s">
        <v>885</v>
      </c>
      <c r="D340" s="61" t="s">
        <v>181</v>
      </c>
      <c r="E340" s="61">
        <v>0</v>
      </c>
      <c r="F340" s="61" t="s">
        <v>897</v>
      </c>
      <c r="G340" s="61">
        <v>1.75</v>
      </c>
      <c r="H340" s="61" t="s">
        <v>1146</v>
      </c>
      <c r="I340" s="61" t="s">
        <v>906</v>
      </c>
      <c r="J340" s="61" t="s">
        <v>18</v>
      </c>
      <c r="K340" s="61" t="s">
        <v>9</v>
      </c>
      <c r="L340" s="61" t="s">
        <v>907</v>
      </c>
      <c r="M340" s="61">
        <f t="shared" si="6"/>
        <v>58</v>
      </c>
      <c r="N340" t="str">
        <f>VLOOKUP(M340,'zamestnanci číselník'!$A:$I,9,0)</f>
        <v>VP1</v>
      </c>
    </row>
    <row r="341" spans="1:14" x14ac:dyDescent="0.2">
      <c r="A341" s="60">
        <v>43705</v>
      </c>
      <c r="B341" s="61" t="s">
        <v>905</v>
      </c>
      <c r="C341" s="61" t="s">
        <v>885</v>
      </c>
      <c r="D341" s="61" t="s">
        <v>181</v>
      </c>
      <c r="E341" s="61">
        <v>7.75</v>
      </c>
      <c r="F341" s="61" t="s">
        <v>182</v>
      </c>
      <c r="G341" s="61">
        <v>0</v>
      </c>
      <c r="H341" s="61" t="s">
        <v>1549</v>
      </c>
      <c r="I341" s="61" t="s">
        <v>906</v>
      </c>
      <c r="J341" s="61" t="s">
        <v>18</v>
      </c>
      <c r="K341" s="61" t="s">
        <v>9</v>
      </c>
      <c r="L341" s="61" t="s">
        <v>907</v>
      </c>
      <c r="M341" s="61">
        <f t="shared" si="6"/>
        <v>58</v>
      </c>
      <c r="N341" t="str">
        <f>VLOOKUP(M341,'zamestnanci číselník'!$A:$I,9,0)</f>
        <v>VP1</v>
      </c>
    </row>
    <row r="342" spans="1:14" x14ac:dyDescent="0.2">
      <c r="A342" s="60">
        <v>43707</v>
      </c>
      <c r="B342" s="61" t="s">
        <v>905</v>
      </c>
      <c r="C342" s="61" t="s">
        <v>910</v>
      </c>
      <c r="D342" s="61" t="s">
        <v>181</v>
      </c>
      <c r="E342" s="61">
        <v>0</v>
      </c>
      <c r="F342" s="61" t="s">
        <v>182</v>
      </c>
      <c r="G342" s="61">
        <v>0</v>
      </c>
      <c r="H342" s="61" t="s">
        <v>183</v>
      </c>
      <c r="I342" s="61" t="s">
        <v>906</v>
      </c>
      <c r="J342" s="61" t="s">
        <v>18</v>
      </c>
      <c r="K342" s="61" t="s">
        <v>9</v>
      </c>
      <c r="L342" s="61" t="s">
        <v>907</v>
      </c>
      <c r="M342" s="61">
        <f t="shared" si="6"/>
        <v>58</v>
      </c>
      <c r="N342" t="str">
        <f>VLOOKUP(M342,'zamestnanci číselník'!$A:$I,9,0)</f>
        <v>VP1</v>
      </c>
    </row>
    <row r="343" spans="1:14" x14ac:dyDescent="0.2">
      <c r="A343" s="60">
        <v>43707</v>
      </c>
      <c r="B343" s="61" t="s">
        <v>905</v>
      </c>
      <c r="C343" s="61" t="s">
        <v>893</v>
      </c>
      <c r="D343" s="61" t="s">
        <v>181</v>
      </c>
      <c r="E343" s="61">
        <v>5</v>
      </c>
      <c r="F343" s="61" t="s">
        <v>182</v>
      </c>
      <c r="G343" s="61">
        <v>0</v>
      </c>
      <c r="H343" s="61" t="s">
        <v>183</v>
      </c>
      <c r="I343" s="61" t="s">
        <v>906</v>
      </c>
      <c r="J343" s="61" t="s">
        <v>18</v>
      </c>
      <c r="K343" s="61" t="s">
        <v>9</v>
      </c>
      <c r="L343" s="61" t="s">
        <v>907</v>
      </c>
      <c r="M343" s="61">
        <f t="shared" si="6"/>
        <v>58</v>
      </c>
      <c r="N343" t="str">
        <f>VLOOKUP(M343,'zamestnanci číselník'!$A:$I,9,0)</f>
        <v>VP1</v>
      </c>
    </row>
    <row r="344" spans="1:14" x14ac:dyDescent="0.2">
      <c r="A344" s="60">
        <v>43692</v>
      </c>
      <c r="B344" s="61" t="s">
        <v>905</v>
      </c>
      <c r="C344" s="61" t="s">
        <v>885</v>
      </c>
      <c r="D344" s="61" t="s">
        <v>181</v>
      </c>
      <c r="E344" s="61">
        <v>5.5</v>
      </c>
      <c r="F344" s="61" t="s">
        <v>897</v>
      </c>
      <c r="G344" s="61">
        <v>0.25</v>
      </c>
      <c r="H344" s="61" t="s">
        <v>1146</v>
      </c>
      <c r="I344" s="61" t="s">
        <v>906</v>
      </c>
      <c r="J344" s="61" t="s">
        <v>18</v>
      </c>
      <c r="K344" s="61" t="s">
        <v>9</v>
      </c>
      <c r="L344" s="61" t="s">
        <v>907</v>
      </c>
      <c r="M344" s="61">
        <f t="shared" si="6"/>
        <v>58</v>
      </c>
      <c r="N344" t="str">
        <f>VLOOKUP(M344,'zamestnanci číselník'!$A:$I,9,0)</f>
        <v>VP1</v>
      </c>
    </row>
    <row r="345" spans="1:14" x14ac:dyDescent="0.2">
      <c r="A345" s="60">
        <v>43706</v>
      </c>
      <c r="B345" s="61" t="s">
        <v>905</v>
      </c>
      <c r="C345" s="61" t="s">
        <v>886</v>
      </c>
      <c r="D345" s="61" t="s">
        <v>181</v>
      </c>
      <c r="E345" s="61">
        <v>7.75</v>
      </c>
      <c r="F345" s="61" t="s">
        <v>182</v>
      </c>
      <c r="G345" s="61">
        <v>0</v>
      </c>
      <c r="H345" s="61" t="s">
        <v>183</v>
      </c>
      <c r="I345" s="61" t="s">
        <v>906</v>
      </c>
      <c r="J345" s="61" t="s">
        <v>18</v>
      </c>
      <c r="K345" s="61" t="s">
        <v>9</v>
      </c>
      <c r="L345" s="61" t="s">
        <v>907</v>
      </c>
      <c r="M345" s="61">
        <f t="shared" si="6"/>
        <v>58</v>
      </c>
      <c r="N345" t="str">
        <f>VLOOKUP(M345,'zamestnanci číselník'!$A:$I,9,0)</f>
        <v>VP1</v>
      </c>
    </row>
    <row r="346" spans="1:14" x14ac:dyDescent="0.2">
      <c r="A346" s="60">
        <v>43697</v>
      </c>
      <c r="B346" s="61" t="s">
        <v>905</v>
      </c>
      <c r="C346" s="61" t="s">
        <v>885</v>
      </c>
      <c r="D346" s="61" t="s">
        <v>181</v>
      </c>
      <c r="E346" s="61">
        <v>8</v>
      </c>
      <c r="F346" s="61" t="s">
        <v>182</v>
      </c>
      <c r="G346" s="61">
        <v>0</v>
      </c>
      <c r="H346" s="61" t="s">
        <v>1473</v>
      </c>
      <c r="I346" s="61" t="s">
        <v>906</v>
      </c>
      <c r="J346" s="61" t="s">
        <v>18</v>
      </c>
      <c r="K346" s="61" t="s">
        <v>9</v>
      </c>
      <c r="L346" s="61" t="s">
        <v>907</v>
      </c>
      <c r="M346" s="61">
        <f t="shared" si="6"/>
        <v>58</v>
      </c>
      <c r="N346" t="str">
        <f>VLOOKUP(M346,'zamestnanci číselník'!$A:$I,9,0)</f>
        <v>VP1</v>
      </c>
    </row>
    <row r="347" spans="1:14" x14ac:dyDescent="0.2">
      <c r="A347" s="60">
        <v>43697</v>
      </c>
      <c r="B347" s="61" t="s">
        <v>905</v>
      </c>
      <c r="C347" s="61" t="s">
        <v>885</v>
      </c>
      <c r="D347" s="61" t="s">
        <v>181</v>
      </c>
      <c r="E347" s="61">
        <v>0.5</v>
      </c>
      <c r="F347" s="61" t="s">
        <v>182</v>
      </c>
      <c r="G347" s="61">
        <v>0</v>
      </c>
      <c r="H347" s="61" t="s">
        <v>1569</v>
      </c>
      <c r="I347" s="61" t="s">
        <v>906</v>
      </c>
      <c r="J347" s="61" t="s">
        <v>18</v>
      </c>
      <c r="K347" s="61" t="s">
        <v>9</v>
      </c>
      <c r="L347" s="61" t="s">
        <v>907</v>
      </c>
      <c r="M347" s="61">
        <f t="shared" si="6"/>
        <v>58</v>
      </c>
      <c r="N347" t="str">
        <f>VLOOKUP(M347,'zamestnanci číselník'!$A:$I,9,0)</f>
        <v>VP1</v>
      </c>
    </row>
    <row r="348" spans="1:14" x14ac:dyDescent="0.2">
      <c r="A348" s="60">
        <v>43698</v>
      </c>
      <c r="B348" s="61" t="s">
        <v>905</v>
      </c>
      <c r="C348" s="61" t="s">
        <v>885</v>
      </c>
      <c r="D348" s="61" t="s">
        <v>908</v>
      </c>
      <c r="E348" s="61">
        <v>7.75</v>
      </c>
      <c r="F348" s="61" t="s">
        <v>897</v>
      </c>
      <c r="G348" s="61">
        <v>3.25</v>
      </c>
      <c r="H348" s="61" t="s">
        <v>39</v>
      </c>
      <c r="I348" s="61" t="s">
        <v>906</v>
      </c>
      <c r="J348" s="61" t="s">
        <v>18</v>
      </c>
      <c r="K348" s="61" t="s">
        <v>9</v>
      </c>
      <c r="L348" s="61" t="s">
        <v>907</v>
      </c>
      <c r="M348" s="61">
        <f t="shared" si="6"/>
        <v>58</v>
      </c>
      <c r="N348" t="str">
        <f>VLOOKUP(M348,'zamestnanci číselník'!$A:$I,9,0)</f>
        <v>VP1</v>
      </c>
    </row>
    <row r="349" spans="1:14" x14ac:dyDescent="0.2">
      <c r="A349" s="60">
        <v>43699</v>
      </c>
      <c r="B349" s="61" t="s">
        <v>905</v>
      </c>
      <c r="C349" s="61" t="s">
        <v>885</v>
      </c>
      <c r="D349" s="61" t="s">
        <v>908</v>
      </c>
      <c r="E349" s="61">
        <v>7.75</v>
      </c>
      <c r="F349" s="61" t="s">
        <v>897</v>
      </c>
      <c r="G349" s="61">
        <v>0.75</v>
      </c>
      <c r="H349" s="61" t="s">
        <v>39</v>
      </c>
      <c r="I349" s="61" t="s">
        <v>906</v>
      </c>
      <c r="J349" s="61" t="s">
        <v>18</v>
      </c>
      <c r="K349" s="61" t="s">
        <v>9</v>
      </c>
      <c r="L349" s="61" t="s">
        <v>907</v>
      </c>
      <c r="M349" s="61">
        <f t="shared" si="6"/>
        <v>58</v>
      </c>
      <c r="N349" t="str">
        <f>VLOOKUP(M349,'zamestnanci číselník'!$A:$I,9,0)</f>
        <v>VP1</v>
      </c>
    </row>
    <row r="350" spans="1:14" x14ac:dyDescent="0.2">
      <c r="A350" s="60">
        <v>43700</v>
      </c>
      <c r="B350" s="61" t="s">
        <v>905</v>
      </c>
      <c r="C350" s="61" t="s">
        <v>885</v>
      </c>
      <c r="D350" s="61" t="s">
        <v>181</v>
      </c>
      <c r="E350" s="61">
        <v>7.75</v>
      </c>
      <c r="F350" s="61" t="s">
        <v>182</v>
      </c>
      <c r="G350" s="61">
        <v>0</v>
      </c>
      <c r="H350" s="61" t="s">
        <v>1437</v>
      </c>
      <c r="I350" s="61" t="s">
        <v>906</v>
      </c>
      <c r="J350" s="61" t="s">
        <v>18</v>
      </c>
      <c r="K350" s="61" t="s">
        <v>9</v>
      </c>
      <c r="L350" s="61" t="s">
        <v>907</v>
      </c>
      <c r="M350" s="61">
        <f t="shared" si="6"/>
        <v>58</v>
      </c>
      <c r="N350" t="str">
        <f>VLOOKUP(M350,'zamestnanci číselník'!$A:$I,9,0)</f>
        <v>VP1</v>
      </c>
    </row>
    <row r="351" spans="1:14" x14ac:dyDescent="0.2">
      <c r="A351" s="60">
        <v>43696</v>
      </c>
      <c r="B351" s="61" t="s">
        <v>905</v>
      </c>
      <c r="C351" s="61" t="s">
        <v>885</v>
      </c>
      <c r="D351" s="61" t="s">
        <v>908</v>
      </c>
      <c r="E351" s="61">
        <v>3.75</v>
      </c>
      <c r="F351" s="61" t="s">
        <v>897</v>
      </c>
      <c r="G351" s="61">
        <v>3.75</v>
      </c>
      <c r="H351" s="61" t="s">
        <v>39</v>
      </c>
      <c r="I351" s="61" t="s">
        <v>906</v>
      </c>
      <c r="J351" s="61" t="s">
        <v>18</v>
      </c>
      <c r="K351" s="61" t="s">
        <v>9</v>
      </c>
      <c r="L351" s="61" t="s">
        <v>907</v>
      </c>
      <c r="M351" s="61">
        <f t="shared" si="6"/>
        <v>58</v>
      </c>
      <c r="N351" t="str">
        <f>VLOOKUP(M351,'zamestnanci číselník'!$A:$I,9,0)</f>
        <v>VP1</v>
      </c>
    </row>
    <row r="352" spans="1:14" x14ac:dyDescent="0.2">
      <c r="A352" s="60">
        <v>43696</v>
      </c>
      <c r="B352" s="61" t="s">
        <v>905</v>
      </c>
      <c r="C352" s="61" t="s">
        <v>885</v>
      </c>
      <c r="D352" s="61" t="s">
        <v>909</v>
      </c>
      <c r="E352" s="61">
        <v>4</v>
      </c>
      <c r="F352" s="61" t="s">
        <v>182</v>
      </c>
      <c r="G352" s="61">
        <v>0</v>
      </c>
      <c r="H352" s="61" t="s">
        <v>1473</v>
      </c>
      <c r="I352" s="61" t="s">
        <v>906</v>
      </c>
      <c r="J352" s="61" t="s">
        <v>18</v>
      </c>
      <c r="K352" s="61" t="s">
        <v>9</v>
      </c>
      <c r="L352" s="61" t="s">
        <v>907</v>
      </c>
      <c r="M352" s="61">
        <f t="shared" si="6"/>
        <v>58</v>
      </c>
      <c r="N352" t="str">
        <f>VLOOKUP(M352,'zamestnanci číselník'!$A:$I,9,0)</f>
        <v>VP1</v>
      </c>
    </row>
    <row r="353" spans="1:14" x14ac:dyDescent="0.2">
      <c r="A353" s="60">
        <v>43693</v>
      </c>
      <c r="B353" s="61" t="s">
        <v>905</v>
      </c>
      <c r="C353" s="61" t="s">
        <v>885</v>
      </c>
      <c r="D353" s="61" t="s">
        <v>181</v>
      </c>
      <c r="E353" s="61">
        <v>7.75</v>
      </c>
      <c r="F353" s="61" t="s">
        <v>182</v>
      </c>
      <c r="G353" s="61">
        <v>0</v>
      </c>
      <c r="H353" s="61" t="s">
        <v>1517</v>
      </c>
      <c r="I353" s="61" t="s">
        <v>906</v>
      </c>
      <c r="J353" s="61" t="s">
        <v>18</v>
      </c>
      <c r="K353" s="61" t="s">
        <v>9</v>
      </c>
      <c r="L353" s="61" t="s">
        <v>907</v>
      </c>
      <c r="M353" s="61">
        <f t="shared" si="6"/>
        <v>58</v>
      </c>
      <c r="N353" t="str">
        <f>VLOOKUP(M353,'zamestnanci číselník'!$A:$I,9,0)</f>
        <v>VP1</v>
      </c>
    </row>
    <row r="354" spans="1:14" x14ac:dyDescent="0.2">
      <c r="A354" s="60">
        <v>43694</v>
      </c>
      <c r="B354" s="61" t="s">
        <v>905</v>
      </c>
      <c r="C354" s="61" t="s">
        <v>885</v>
      </c>
      <c r="D354" s="61" t="s">
        <v>181</v>
      </c>
      <c r="E354" s="61">
        <v>1</v>
      </c>
      <c r="F354" s="61" t="s">
        <v>897</v>
      </c>
      <c r="G354" s="61">
        <v>5</v>
      </c>
      <c r="H354" s="61" t="s">
        <v>1504</v>
      </c>
      <c r="I354" s="61" t="s">
        <v>906</v>
      </c>
      <c r="J354" s="61" t="s">
        <v>18</v>
      </c>
      <c r="K354" s="61" t="s">
        <v>9</v>
      </c>
      <c r="L354" s="61" t="s">
        <v>907</v>
      </c>
      <c r="M354" s="61">
        <f t="shared" si="6"/>
        <v>58</v>
      </c>
      <c r="N354" t="str">
        <f>VLOOKUP(M354,'zamestnanci číselník'!$A:$I,9,0)</f>
        <v>VP1</v>
      </c>
    </row>
    <row r="355" spans="1:14" x14ac:dyDescent="0.2">
      <c r="A355" s="60">
        <v>43689</v>
      </c>
      <c r="B355" s="61" t="s">
        <v>905</v>
      </c>
      <c r="C355" s="61" t="s">
        <v>885</v>
      </c>
      <c r="D355" s="61" t="s">
        <v>908</v>
      </c>
      <c r="E355" s="61">
        <v>7.75</v>
      </c>
      <c r="F355" s="61" t="s">
        <v>182</v>
      </c>
      <c r="G355" s="61">
        <v>0</v>
      </c>
      <c r="H355" s="61" t="s">
        <v>1517</v>
      </c>
      <c r="I355" s="61" t="s">
        <v>906</v>
      </c>
      <c r="J355" s="61" t="s">
        <v>18</v>
      </c>
      <c r="K355" s="61" t="s">
        <v>9</v>
      </c>
      <c r="L355" s="61" t="s">
        <v>907</v>
      </c>
      <c r="M355" s="61">
        <f t="shared" si="6"/>
        <v>58</v>
      </c>
      <c r="N355" t="str">
        <f>VLOOKUP(M355,'zamestnanci číselník'!$A:$I,9,0)</f>
        <v>VP1</v>
      </c>
    </row>
    <row r="356" spans="1:14" x14ac:dyDescent="0.2">
      <c r="A356" s="60">
        <v>43690</v>
      </c>
      <c r="B356" s="61" t="s">
        <v>905</v>
      </c>
      <c r="C356" s="61" t="s">
        <v>885</v>
      </c>
      <c r="D356" s="61" t="s">
        <v>181</v>
      </c>
      <c r="E356" s="61">
        <v>7.75</v>
      </c>
      <c r="F356" s="61" t="s">
        <v>182</v>
      </c>
      <c r="G356" s="61">
        <v>0</v>
      </c>
      <c r="H356" s="61" t="s">
        <v>1517</v>
      </c>
      <c r="I356" s="61" t="s">
        <v>906</v>
      </c>
      <c r="J356" s="61" t="s">
        <v>18</v>
      </c>
      <c r="K356" s="61" t="s">
        <v>9</v>
      </c>
      <c r="L356" s="61" t="s">
        <v>907</v>
      </c>
      <c r="M356" s="61">
        <f t="shared" si="6"/>
        <v>58</v>
      </c>
      <c r="N356" t="str">
        <f>VLOOKUP(M356,'zamestnanci číselník'!$A:$I,9,0)</f>
        <v>VP1</v>
      </c>
    </row>
    <row r="357" spans="1:14" x14ac:dyDescent="0.2">
      <c r="A357" s="60">
        <v>43691</v>
      </c>
      <c r="B357" s="61" t="s">
        <v>905</v>
      </c>
      <c r="C357" s="61" t="s">
        <v>885</v>
      </c>
      <c r="D357" s="61" t="s">
        <v>908</v>
      </c>
      <c r="E357" s="61">
        <v>5.5</v>
      </c>
      <c r="F357" s="61" t="s">
        <v>182</v>
      </c>
      <c r="G357" s="61">
        <v>0</v>
      </c>
      <c r="H357" s="61" t="s">
        <v>39</v>
      </c>
      <c r="I357" s="61" t="s">
        <v>906</v>
      </c>
      <c r="J357" s="61" t="s">
        <v>18</v>
      </c>
      <c r="K357" s="61" t="s">
        <v>9</v>
      </c>
      <c r="L357" s="61" t="s">
        <v>907</v>
      </c>
      <c r="M357" s="61">
        <f t="shared" si="6"/>
        <v>58</v>
      </c>
      <c r="N357" t="str">
        <f>VLOOKUP(M357,'zamestnanci číselník'!$A:$I,9,0)</f>
        <v>VP1</v>
      </c>
    </row>
    <row r="358" spans="1:14" x14ac:dyDescent="0.2">
      <c r="A358" s="60">
        <v>43691</v>
      </c>
      <c r="B358" s="61" t="s">
        <v>905</v>
      </c>
      <c r="C358" s="61" t="s">
        <v>885</v>
      </c>
      <c r="D358" s="61" t="s">
        <v>909</v>
      </c>
      <c r="E358" s="61">
        <v>4</v>
      </c>
      <c r="F358" s="61" t="s">
        <v>182</v>
      </c>
      <c r="G358" s="61">
        <v>0</v>
      </c>
      <c r="H358" s="61" t="s">
        <v>1556</v>
      </c>
      <c r="I358" s="61" t="s">
        <v>906</v>
      </c>
      <c r="J358" s="61" t="s">
        <v>18</v>
      </c>
      <c r="K358" s="61" t="s">
        <v>9</v>
      </c>
      <c r="L358" s="61" t="s">
        <v>907</v>
      </c>
      <c r="M358" s="61">
        <f t="shared" si="6"/>
        <v>58</v>
      </c>
      <c r="N358" t="str">
        <f>VLOOKUP(M358,'zamestnanci číselník'!$A:$I,9,0)</f>
        <v>VP1</v>
      </c>
    </row>
    <row r="359" spans="1:14" x14ac:dyDescent="0.2">
      <c r="A359" s="60">
        <v>43691</v>
      </c>
      <c r="B359" s="61" t="s">
        <v>905</v>
      </c>
      <c r="C359" s="61" t="s">
        <v>885</v>
      </c>
      <c r="D359" s="61" t="s">
        <v>908</v>
      </c>
      <c r="E359" s="61">
        <v>0.25</v>
      </c>
      <c r="F359" s="61" t="s">
        <v>897</v>
      </c>
      <c r="G359" s="61">
        <v>1.75</v>
      </c>
      <c r="H359" s="61" t="s">
        <v>1569</v>
      </c>
      <c r="I359" s="61" t="s">
        <v>906</v>
      </c>
      <c r="J359" s="61" t="s">
        <v>18</v>
      </c>
      <c r="K359" s="61" t="s">
        <v>9</v>
      </c>
      <c r="L359" s="61" t="s">
        <v>907</v>
      </c>
      <c r="M359" s="61">
        <f t="shared" si="6"/>
        <v>58</v>
      </c>
      <c r="N359" t="str">
        <f>VLOOKUP(M359,'zamestnanci číselník'!$A:$I,9,0)</f>
        <v>VP1</v>
      </c>
    </row>
    <row r="360" spans="1:14" x14ac:dyDescent="0.2">
      <c r="A360" s="60">
        <v>43678</v>
      </c>
      <c r="B360" s="61" t="s">
        <v>905</v>
      </c>
      <c r="C360" s="61" t="s">
        <v>902</v>
      </c>
      <c r="D360" s="61" t="s">
        <v>181</v>
      </c>
      <c r="E360" s="61">
        <v>7.75</v>
      </c>
      <c r="F360" s="61" t="s">
        <v>182</v>
      </c>
      <c r="G360" s="61">
        <v>0</v>
      </c>
      <c r="H360" s="61" t="s">
        <v>183</v>
      </c>
      <c r="I360" s="61" t="s">
        <v>906</v>
      </c>
      <c r="J360" s="61" t="s">
        <v>18</v>
      </c>
      <c r="K360" s="61" t="s">
        <v>9</v>
      </c>
      <c r="L360" s="61" t="s">
        <v>907</v>
      </c>
      <c r="M360" s="61">
        <f t="shared" si="6"/>
        <v>58</v>
      </c>
      <c r="N360" t="str">
        <f>VLOOKUP(M360,'zamestnanci číselník'!$A:$I,9,0)</f>
        <v>VP1</v>
      </c>
    </row>
    <row r="361" spans="1:14" x14ac:dyDescent="0.2">
      <c r="A361" s="60">
        <v>43679</v>
      </c>
      <c r="B361" s="61" t="s">
        <v>905</v>
      </c>
      <c r="C361" s="61" t="s">
        <v>902</v>
      </c>
      <c r="D361" s="61" t="s">
        <v>181</v>
      </c>
      <c r="E361" s="61">
        <v>7.75</v>
      </c>
      <c r="F361" s="61" t="s">
        <v>182</v>
      </c>
      <c r="G361" s="61">
        <v>0</v>
      </c>
      <c r="H361" s="61" t="s">
        <v>183</v>
      </c>
      <c r="I361" s="61" t="s">
        <v>906</v>
      </c>
      <c r="J361" s="61" t="s">
        <v>18</v>
      </c>
      <c r="K361" s="61" t="s">
        <v>9</v>
      </c>
      <c r="L361" s="61" t="s">
        <v>907</v>
      </c>
      <c r="M361" s="61">
        <f t="shared" si="6"/>
        <v>58</v>
      </c>
      <c r="N361" t="str">
        <f>VLOOKUP(M361,'zamestnanci číselník'!$A:$I,9,0)</f>
        <v>VP1</v>
      </c>
    </row>
    <row r="362" spans="1:14" x14ac:dyDescent="0.2">
      <c r="A362" s="60">
        <v>43682</v>
      </c>
      <c r="B362" s="61" t="s">
        <v>905</v>
      </c>
      <c r="C362" s="61" t="s">
        <v>885</v>
      </c>
      <c r="D362" s="61" t="s">
        <v>909</v>
      </c>
      <c r="E362" s="61">
        <v>7.5</v>
      </c>
      <c r="F362" s="61" t="s">
        <v>182</v>
      </c>
      <c r="G362" s="61">
        <v>0</v>
      </c>
      <c r="H362" s="61" t="s">
        <v>279</v>
      </c>
      <c r="I362" s="61" t="s">
        <v>906</v>
      </c>
      <c r="J362" s="61" t="s">
        <v>18</v>
      </c>
      <c r="K362" s="61" t="s">
        <v>9</v>
      </c>
      <c r="L362" s="61" t="s">
        <v>907</v>
      </c>
      <c r="M362" s="61">
        <f t="shared" si="6"/>
        <v>58</v>
      </c>
      <c r="N362" t="str">
        <f>VLOOKUP(M362,'zamestnanci číselník'!$A:$I,9,0)</f>
        <v>VP1</v>
      </c>
    </row>
    <row r="363" spans="1:14" x14ac:dyDescent="0.2">
      <c r="A363" s="60">
        <v>43682</v>
      </c>
      <c r="B363" s="61" t="s">
        <v>905</v>
      </c>
      <c r="C363" s="61" t="s">
        <v>885</v>
      </c>
      <c r="D363" s="61" t="s">
        <v>908</v>
      </c>
      <c r="E363" s="61">
        <v>0</v>
      </c>
      <c r="F363" s="61" t="s">
        <v>897</v>
      </c>
      <c r="G363" s="61">
        <v>3.5</v>
      </c>
      <c r="H363" s="61" t="s">
        <v>279</v>
      </c>
      <c r="I363" s="61" t="s">
        <v>906</v>
      </c>
      <c r="J363" s="61" t="s">
        <v>18</v>
      </c>
      <c r="K363" s="61" t="s">
        <v>9</v>
      </c>
      <c r="L363" s="61" t="s">
        <v>907</v>
      </c>
      <c r="M363" s="61">
        <f t="shared" si="6"/>
        <v>58</v>
      </c>
      <c r="N363" t="str">
        <f>VLOOKUP(M363,'zamestnanci číselník'!$A:$I,9,0)</f>
        <v>VP1</v>
      </c>
    </row>
    <row r="364" spans="1:14" x14ac:dyDescent="0.2">
      <c r="A364" s="60">
        <v>43683</v>
      </c>
      <c r="B364" s="61" t="s">
        <v>905</v>
      </c>
      <c r="C364" s="61" t="s">
        <v>885</v>
      </c>
      <c r="D364" s="61" t="s">
        <v>908</v>
      </c>
      <c r="E364" s="61">
        <v>2</v>
      </c>
      <c r="F364" s="61" t="s">
        <v>182</v>
      </c>
      <c r="G364" s="61">
        <v>0</v>
      </c>
      <c r="H364" s="61" t="s">
        <v>279</v>
      </c>
      <c r="I364" s="61" t="s">
        <v>906</v>
      </c>
      <c r="J364" s="61" t="s">
        <v>18</v>
      </c>
      <c r="K364" s="61" t="s">
        <v>9</v>
      </c>
      <c r="L364" s="61" t="s">
        <v>907</v>
      </c>
      <c r="M364" s="61">
        <f t="shared" si="6"/>
        <v>58</v>
      </c>
      <c r="N364" t="str">
        <f>VLOOKUP(M364,'zamestnanci číselník'!$A:$I,9,0)</f>
        <v>VP1</v>
      </c>
    </row>
    <row r="365" spans="1:14" x14ac:dyDescent="0.2">
      <c r="A365" s="60">
        <v>43683</v>
      </c>
      <c r="B365" s="61" t="s">
        <v>905</v>
      </c>
      <c r="C365" s="61" t="s">
        <v>885</v>
      </c>
      <c r="D365" s="61" t="s">
        <v>909</v>
      </c>
      <c r="E365" s="61">
        <v>7.5</v>
      </c>
      <c r="F365" s="61" t="s">
        <v>182</v>
      </c>
      <c r="G365" s="61">
        <v>0</v>
      </c>
      <c r="H365" s="61" t="s">
        <v>279</v>
      </c>
      <c r="I365" s="61" t="s">
        <v>906</v>
      </c>
      <c r="J365" s="61" t="s">
        <v>18</v>
      </c>
      <c r="K365" s="61" t="s">
        <v>9</v>
      </c>
      <c r="L365" s="61" t="s">
        <v>907</v>
      </c>
      <c r="M365" s="61">
        <f t="shared" si="6"/>
        <v>58</v>
      </c>
      <c r="N365" t="str">
        <f>VLOOKUP(M365,'zamestnanci číselník'!$A:$I,9,0)</f>
        <v>VP1</v>
      </c>
    </row>
    <row r="366" spans="1:14" x14ac:dyDescent="0.2">
      <c r="A366" s="60">
        <v>43684</v>
      </c>
      <c r="B366" s="61" t="s">
        <v>905</v>
      </c>
      <c r="C366" s="61" t="s">
        <v>885</v>
      </c>
      <c r="D366" s="61" t="s">
        <v>909</v>
      </c>
      <c r="E366" s="61">
        <v>7.5</v>
      </c>
      <c r="F366" s="61" t="s">
        <v>182</v>
      </c>
      <c r="G366" s="61">
        <v>0</v>
      </c>
      <c r="H366" s="61" t="s">
        <v>279</v>
      </c>
      <c r="I366" s="61" t="s">
        <v>906</v>
      </c>
      <c r="J366" s="61" t="s">
        <v>18</v>
      </c>
      <c r="K366" s="61" t="s">
        <v>9</v>
      </c>
      <c r="L366" s="61" t="s">
        <v>907</v>
      </c>
      <c r="M366" s="61">
        <f t="shared" si="6"/>
        <v>58</v>
      </c>
      <c r="N366" t="str">
        <f>VLOOKUP(M366,'zamestnanci číselník'!$A:$I,9,0)</f>
        <v>VP1</v>
      </c>
    </row>
    <row r="367" spans="1:14" x14ac:dyDescent="0.2">
      <c r="A367" s="60">
        <v>43684</v>
      </c>
      <c r="B367" s="61" t="s">
        <v>905</v>
      </c>
      <c r="C367" s="61" t="s">
        <v>885</v>
      </c>
      <c r="D367" s="61" t="s">
        <v>908</v>
      </c>
      <c r="E367" s="61">
        <v>0</v>
      </c>
      <c r="F367" s="61" t="s">
        <v>897</v>
      </c>
      <c r="G367" s="61">
        <v>2.5</v>
      </c>
      <c r="H367" s="61" t="s">
        <v>279</v>
      </c>
      <c r="I367" s="61" t="s">
        <v>906</v>
      </c>
      <c r="J367" s="61" t="s">
        <v>18</v>
      </c>
      <c r="K367" s="61" t="s">
        <v>9</v>
      </c>
      <c r="L367" s="61" t="s">
        <v>907</v>
      </c>
      <c r="M367" s="61">
        <f t="shared" si="6"/>
        <v>58</v>
      </c>
      <c r="N367" t="str">
        <f>VLOOKUP(M367,'zamestnanci číselník'!$A:$I,9,0)</f>
        <v>VP1</v>
      </c>
    </row>
    <row r="368" spans="1:14" x14ac:dyDescent="0.2">
      <c r="A368" s="60">
        <v>43685</v>
      </c>
      <c r="B368" s="61" t="s">
        <v>905</v>
      </c>
      <c r="C368" s="61" t="s">
        <v>885</v>
      </c>
      <c r="D368" s="61" t="s">
        <v>909</v>
      </c>
      <c r="E368" s="61">
        <v>7.75</v>
      </c>
      <c r="F368" s="61" t="s">
        <v>182</v>
      </c>
      <c r="G368" s="61">
        <v>0</v>
      </c>
      <c r="H368" s="61" t="s">
        <v>1517</v>
      </c>
      <c r="I368" s="61" t="s">
        <v>906</v>
      </c>
      <c r="J368" s="61" t="s">
        <v>18</v>
      </c>
      <c r="K368" s="61" t="s">
        <v>9</v>
      </c>
      <c r="L368" s="61" t="s">
        <v>907</v>
      </c>
      <c r="M368" s="61">
        <f t="shared" si="6"/>
        <v>58</v>
      </c>
      <c r="N368" t="str">
        <f>VLOOKUP(M368,'zamestnanci číselník'!$A:$I,9,0)</f>
        <v>VP1</v>
      </c>
    </row>
    <row r="369" spans="1:14" x14ac:dyDescent="0.2">
      <c r="A369" s="60">
        <v>43686</v>
      </c>
      <c r="B369" s="61" t="s">
        <v>905</v>
      </c>
      <c r="C369" s="61" t="s">
        <v>885</v>
      </c>
      <c r="D369" s="61" t="s">
        <v>908</v>
      </c>
      <c r="E369" s="61">
        <v>7.75</v>
      </c>
      <c r="F369" s="61" t="s">
        <v>182</v>
      </c>
      <c r="G369" s="61">
        <v>0</v>
      </c>
      <c r="H369" s="61" t="s">
        <v>1450</v>
      </c>
      <c r="I369" s="61" t="s">
        <v>906</v>
      </c>
      <c r="J369" s="61" t="s">
        <v>18</v>
      </c>
      <c r="K369" s="61" t="s">
        <v>9</v>
      </c>
      <c r="L369" s="61" t="s">
        <v>907</v>
      </c>
      <c r="M369" s="61">
        <f t="shared" si="6"/>
        <v>58</v>
      </c>
      <c r="N369" t="str">
        <f>VLOOKUP(M369,'zamestnanci číselník'!$A:$I,9,0)</f>
        <v>VP1</v>
      </c>
    </row>
    <row r="370" spans="1:14" x14ac:dyDescent="0.2">
      <c r="A370" s="60">
        <v>43687</v>
      </c>
      <c r="B370" s="61" t="s">
        <v>905</v>
      </c>
      <c r="C370" s="61" t="s">
        <v>885</v>
      </c>
      <c r="D370" s="61" t="s">
        <v>181</v>
      </c>
      <c r="E370" s="61">
        <v>0</v>
      </c>
      <c r="F370" s="61" t="s">
        <v>897</v>
      </c>
      <c r="G370" s="61">
        <v>7.5</v>
      </c>
      <c r="H370" s="61" t="s">
        <v>1450</v>
      </c>
      <c r="I370" s="61" t="s">
        <v>906</v>
      </c>
      <c r="J370" s="61" t="s">
        <v>18</v>
      </c>
      <c r="K370" s="61" t="s">
        <v>9</v>
      </c>
      <c r="L370" s="61" t="s">
        <v>907</v>
      </c>
      <c r="M370" s="61">
        <f t="shared" si="6"/>
        <v>58</v>
      </c>
      <c r="N370" t="str">
        <f>VLOOKUP(M370,'zamestnanci číselník'!$A:$I,9,0)</f>
        <v>VP1</v>
      </c>
    </row>
    <row r="371" spans="1:14" x14ac:dyDescent="0.2">
      <c r="A371" s="60">
        <v>43705</v>
      </c>
      <c r="B371" s="61" t="s">
        <v>911</v>
      </c>
      <c r="C371" s="61" t="s">
        <v>885</v>
      </c>
      <c r="D371" s="61" t="s">
        <v>181</v>
      </c>
      <c r="E371" s="61">
        <v>8</v>
      </c>
      <c r="F371" s="61" t="s">
        <v>182</v>
      </c>
      <c r="G371" s="61">
        <v>0</v>
      </c>
      <c r="H371" s="61" t="s">
        <v>39</v>
      </c>
      <c r="I371" s="61" t="s">
        <v>903</v>
      </c>
      <c r="J371" s="61" t="s">
        <v>36</v>
      </c>
      <c r="K371" s="61" t="s">
        <v>9</v>
      </c>
      <c r="L371" s="61" t="s">
        <v>912</v>
      </c>
      <c r="M371" s="61">
        <f t="shared" si="6"/>
        <v>66</v>
      </c>
      <c r="N371" t="str">
        <f>VLOOKUP(M371,'zamestnanci číselník'!$A:$I,9,0)</f>
        <v>VP1</v>
      </c>
    </row>
    <row r="372" spans="1:14" x14ac:dyDescent="0.2">
      <c r="A372" s="60">
        <v>43703</v>
      </c>
      <c r="B372" s="61" t="s">
        <v>911</v>
      </c>
      <c r="C372" s="61" t="s">
        <v>885</v>
      </c>
      <c r="D372" s="61" t="s">
        <v>181</v>
      </c>
      <c r="E372" s="61">
        <v>8</v>
      </c>
      <c r="F372" s="61" t="s">
        <v>182</v>
      </c>
      <c r="G372" s="61">
        <v>0</v>
      </c>
      <c r="H372" s="61" t="s">
        <v>1504</v>
      </c>
      <c r="I372" s="61" t="s">
        <v>903</v>
      </c>
      <c r="J372" s="61" t="s">
        <v>36</v>
      </c>
      <c r="K372" s="61" t="s">
        <v>9</v>
      </c>
      <c r="L372" s="61" t="s">
        <v>912</v>
      </c>
      <c r="M372" s="61">
        <f t="shared" si="6"/>
        <v>66</v>
      </c>
      <c r="N372" t="str">
        <f>VLOOKUP(M372,'zamestnanci číselník'!$A:$I,9,0)</f>
        <v>VP1</v>
      </c>
    </row>
    <row r="373" spans="1:14" x14ac:dyDescent="0.2">
      <c r="A373" s="60">
        <v>43704</v>
      </c>
      <c r="B373" s="61" t="s">
        <v>911</v>
      </c>
      <c r="C373" s="61" t="s">
        <v>885</v>
      </c>
      <c r="D373" s="61" t="s">
        <v>181</v>
      </c>
      <c r="E373" s="61">
        <v>8</v>
      </c>
      <c r="F373" s="61" t="s">
        <v>182</v>
      </c>
      <c r="G373" s="61">
        <v>0</v>
      </c>
      <c r="H373" s="61" t="s">
        <v>1504</v>
      </c>
      <c r="I373" s="61" t="s">
        <v>903</v>
      </c>
      <c r="J373" s="61" t="s">
        <v>36</v>
      </c>
      <c r="K373" s="61" t="s">
        <v>9</v>
      </c>
      <c r="L373" s="61" t="s">
        <v>912</v>
      </c>
      <c r="M373" s="61">
        <f t="shared" si="6"/>
        <v>66</v>
      </c>
      <c r="N373" t="str">
        <f>VLOOKUP(M373,'zamestnanci číselník'!$A:$I,9,0)</f>
        <v>VP1</v>
      </c>
    </row>
    <row r="374" spans="1:14" x14ac:dyDescent="0.2">
      <c r="A374" s="60">
        <v>43706</v>
      </c>
      <c r="B374" s="61" t="s">
        <v>911</v>
      </c>
      <c r="C374" s="61" t="s">
        <v>886</v>
      </c>
      <c r="D374" s="61" t="s">
        <v>181</v>
      </c>
      <c r="E374" s="61">
        <v>8</v>
      </c>
      <c r="F374" s="61" t="s">
        <v>182</v>
      </c>
      <c r="G374" s="61">
        <v>0</v>
      </c>
      <c r="H374" s="61" t="s">
        <v>183</v>
      </c>
      <c r="I374" s="61" t="s">
        <v>903</v>
      </c>
      <c r="J374" s="61" t="s">
        <v>36</v>
      </c>
      <c r="K374" s="61" t="s">
        <v>9</v>
      </c>
      <c r="L374" s="61" t="s">
        <v>912</v>
      </c>
      <c r="M374" s="61">
        <f t="shared" si="6"/>
        <v>66</v>
      </c>
      <c r="N374" t="str">
        <f>VLOOKUP(M374,'zamestnanci číselník'!$A:$I,9,0)</f>
        <v>VP1</v>
      </c>
    </row>
    <row r="375" spans="1:14" x14ac:dyDescent="0.2">
      <c r="A375" s="60">
        <v>43707</v>
      </c>
      <c r="B375" s="61" t="s">
        <v>911</v>
      </c>
      <c r="C375" s="61" t="s">
        <v>887</v>
      </c>
      <c r="D375" s="61" t="s">
        <v>181</v>
      </c>
      <c r="E375" s="61">
        <v>8</v>
      </c>
      <c r="F375" s="61" t="s">
        <v>182</v>
      </c>
      <c r="G375" s="61">
        <v>0</v>
      </c>
      <c r="H375" s="61" t="s">
        <v>183</v>
      </c>
      <c r="I375" s="61" t="s">
        <v>903</v>
      </c>
      <c r="J375" s="61" t="s">
        <v>36</v>
      </c>
      <c r="K375" s="61" t="s">
        <v>9</v>
      </c>
      <c r="L375" s="61" t="s">
        <v>912</v>
      </c>
      <c r="M375" s="61">
        <f t="shared" si="6"/>
        <v>66</v>
      </c>
      <c r="N375" t="str">
        <f>VLOOKUP(M375,'zamestnanci číselník'!$A:$I,9,0)</f>
        <v>VP1</v>
      </c>
    </row>
    <row r="376" spans="1:14" x14ac:dyDescent="0.2">
      <c r="A376" s="60">
        <v>43696</v>
      </c>
      <c r="B376" s="61" t="s">
        <v>911</v>
      </c>
      <c r="C376" s="61" t="s">
        <v>887</v>
      </c>
      <c r="D376" s="61" t="s">
        <v>181</v>
      </c>
      <c r="E376" s="61">
        <v>8</v>
      </c>
      <c r="F376" s="61" t="s">
        <v>182</v>
      </c>
      <c r="G376" s="61">
        <v>0</v>
      </c>
      <c r="H376" s="61" t="s">
        <v>183</v>
      </c>
      <c r="I376" s="61" t="s">
        <v>903</v>
      </c>
      <c r="J376" s="61" t="s">
        <v>36</v>
      </c>
      <c r="K376" s="61" t="s">
        <v>9</v>
      </c>
      <c r="L376" s="61" t="s">
        <v>912</v>
      </c>
      <c r="M376" s="61">
        <f t="shared" si="6"/>
        <v>66</v>
      </c>
      <c r="N376" t="str">
        <f>VLOOKUP(M376,'zamestnanci číselník'!$A:$I,9,0)</f>
        <v>VP1</v>
      </c>
    </row>
    <row r="377" spans="1:14" x14ac:dyDescent="0.2">
      <c r="A377" s="60">
        <v>43697</v>
      </c>
      <c r="B377" s="61" t="s">
        <v>911</v>
      </c>
      <c r="C377" s="61" t="s">
        <v>887</v>
      </c>
      <c r="D377" s="61" t="s">
        <v>181</v>
      </c>
      <c r="E377" s="61">
        <v>8</v>
      </c>
      <c r="F377" s="61" t="s">
        <v>182</v>
      </c>
      <c r="G377" s="61">
        <v>0</v>
      </c>
      <c r="H377" s="61" t="s">
        <v>183</v>
      </c>
      <c r="I377" s="61" t="s">
        <v>903</v>
      </c>
      <c r="J377" s="61" t="s">
        <v>36</v>
      </c>
      <c r="K377" s="61" t="s">
        <v>9</v>
      </c>
      <c r="L377" s="61" t="s">
        <v>912</v>
      </c>
      <c r="M377" s="61">
        <f t="shared" si="6"/>
        <v>66</v>
      </c>
      <c r="N377" t="str">
        <f>VLOOKUP(M377,'zamestnanci číselník'!$A:$I,9,0)</f>
        <v>VP1</v>
      </c>
    </row>
    <row r="378" spans="1:14" x14ac:dyDescent="0.2">
      <c r="A378" s="60">
        <v>43698</v>
      </c>
      <c r="B378" s="61" t="s">
        <v>911</v>
      </c>
      <c r="C378" s="61" t="s">
        <v>887</v>
      </c>
      <c r="D378" s="61" t="s">
        <v>181</v>
      </c>
      <c r="E378" s="61">
        <v>8</v>
      </c>
      <c r="F378" s="61" t="s">
        <v>182</v>
      </c>
      <c r="G378" s="61">
        <v>0</v>
      </c>
      <c r="H378" s="61" t="s">
        <v>183</v>
      </c>
      <c r="I378" s="61" t="s">
        <v>903</v>
      </c>
      <c r="J378" s="61" t="s">
        <v>36</v>
      </c>
      <c r="K378" s="61" t="s">
        <v>9</v>
      </c>
      <c r="L378" s="61" t="s">
        <v>912</v>
      </c>
      <c r="M378" s="61">
        <f t="shared" si="6"/>
        <v>66</v>
      </c>
      <c r="N378" t="str">
        <f>VLOOKUP(M378,'zamestnanci číselník'!$A:$I,9,0)</f>
        <v>VP1</v>
      </c>
    </row>
    <row r="379" spans="1:14" x14ac:dyDescent="0.2">
      <c r="A379" s="60">
        <v>43699</v>
      </c>
      <c r="B379" s="61" t="s">
        <v>911</v>
      </c>
      <c r="C379" s="61" t="s">
        <v>887</v>
      </c>
      <c r="D379" s="61" t="s">
        <v>181</v>
      </c>
      <c r="E379" s="61">
        <v>8</v>
      </c>
      <c r="F379" s="61" t="s">
        <v>182</v>
      </c>
      <c r="G379" s="61">
        <v>0</v>
      </c>
      <c r="H379" s="61" t="s">
        <v>183</v>
      </c>
      <c r="I379" s="61" t="s">
        <v>903</v>
      </c>
      <c r="J379" s="61" t="s">
        <v>36</v>
      </c>
      <c r="K379" s="61" t="s">
        <v>9</v>
      </c>
      <c r="L379" s="61" t="s">
        <v>912</v>
      </c>
      <c r="M379" s="61">
        <f t="shared" si="6"/>
        <v>66</v>
      </c>
      <c r="N379" t="str">
        <f>VLOOKUP(M379,'zamestnanci číselník'!$A:$I,9,0)</f>
        <v>VP1</v>
      </c>
    </row>
    <row r="380" spans="1:14" x14ac:dyDescent="0.2">
      <c r="A380" s="60">
        <v>43700</v>
      </c>
      <c r="B380" s="61" t="s">
        <v>911</v>
      </c>
      <c r="C380" s="61" t="s">
        <v>887</v>
      </c>
      <c r="D380" s="61" t="s">
        <v>181</v>
      </c>
      <c r="E380" s="61">
        <v>8</v>
      </c>
      <c r="F380" s="61" t="s">
        <v>182</v>
      </c>
      <c r="G380" s="61">
        <v>0</v>
      </c>
      <c r="H380" s="61" t="s">
        <v>183</v>
      </c>
      <c r="I380" s="61" t="s">
        <v>903</v>
      </c>
      <c r="J380" s="61" t="s">
        <v>36</v>
      </c>
      <c r="K380" s="61" t="s">
        <v>9</v>
      </c>
      <c r="L380" s="61" t="s">
        <v>912</v>
      </c>
      <c r="M380" s="61">
        <f t="shared" si="6"/>
        <v>66</v>
      </c>
      <c r="N380" t="str">
        <f>VLOOKUP(M380,'zamestnanci číselník'!$A:$I,9,0)</f>
        <v>VP1</v>
      </c>
    </row>
    <row r="381" spans="1:14" x14ac:dyDescent="0.2">
      <c r="A381" s="60">
        <v>43678</v>
      </c>
      <c r="B381" s="61" t="s">
        <v>911</v>
      </c>
      <c r="C381" s="61" t="s">
        <v>902</v>
      </c>
      <c r="D381" s="61" t="s">
        <v>181</v>
      </c>
      <c r="E381" s="61">
        <v>8</v>
      </c>
      <c r="F381" s="61" t="s">
        <v>182</v>
      </c>
      <c r="G381" s="61">
        <v>0</v>
      </c>
      <c r="H381" s="61" t="s">
        <v>183</v>
      </c>
      <c r="I381" s="61" t="s">
        <v>903</v>
      </c>
      <c r="J381" s="61" t="s">
        <v>36</v>
      </c>
      <c r="K381" s="61" t="s">
        <v>9</v>
      </c>
      <c r="L381" s="61" t="s">
        <v>912</v>
      </c>
      <c r="M381" s="61">
        <f t="shared" si="6"/>
        <v>66</v>
      </c>
      <c r="N381" t="str">
        <f>VLOOKUP(M381,'zamestnanci číselník'!$A:$I,9,0)</f>
        <v>VP1</v>
      </c>
    </row>
    <row r="382" spans="1:14" x14ac:dyDescent="0.2">
      <c r="A382" s="60">
        <v>43679</v>
      </c>
      <c r="B382" s="61" t="s">
        <v>911</v>
      </c>
      <c r="C382" s="61" t="s">
        <v>902</v>
      </c>
      <c r="D382" s="61" t="s">
        <v>181</v>
      </c>
      <c r="E382" s="61">
        <v>8</v>
      </c>
      <c r="F382" s="61" t="s">
        <v>182</v>
      </c>
      <c r="G382" s="61">
        <v>0</v>
      </c>
      <c r="H382" s="61" t="s">
        <v>183</v>
      </c>
      <c r="I382" s="61" t="s">
        <v>903</v>
      </c>
      <c r="J382" s="61" t="s">
        <v>36</v>
      </c>
      <c r="K382" s="61" t="s">
        <v>9</v>
      </c>
      <c r="L382" s="61" t="s">
        <v>912</v>
      </c>
      <c r="M382" s="61">
        <f t="shared" si="6"/>
        <v>66</v>
      </c>
      <c r="N382" t="str">
        <f>VLOOKUP(M382,'zamestnanci číselník'!$A:$I,9,0)</f>
        <v>VP1</v>
      </c>
    </row>
    <row r="383" spans="1:14" x14ac:dyDescent="0.2">
      <c r="A383" s="60">
        <v>43682</v>
      </c>
      <c r="B383" s="61" t="s">
        <v>911</v>
      </c>
      <c r="C383" s="61" t="s">
        <v>885</v>
      </c>
      <c r="D383" s="61" t="s">
        <v>181</v>
      </c>
      <c r="E383" s="61">
        <v>8</v>
      </c>
      <c r="F383" s="61" t="s">
        <v>182</v>
      </c>
      <c r="G383" s="61">
        <v>0</v>
      </c>
      <c r="H383" s="61" t="s">
        <v>279</v>
      </c>
      <c r="I383" s="61" t="s">
        <v>903</v>
      </c>
      <c r="J383" s="61" t="s">
        <v>36</v>
      </c>
      <c r="K383" s="61" t="s">
        <v>9</v>
      </c>
      <c r="L383" s="61" t="s">
        <v>912</v>
      </c>
      <c r="M383" s="61">
        <f t="shared" si="6"/>
        <v>66</v>
      </c>
      <c r="N383" t="str">
        <f>VLOOKUP(M383,'zamestnanci číselník'!$A:$I,9,0)</f>
        <v>VP1</v>
      </c>
    </row>
    <row r="384" spans="1:14" x14ac:dyDescent="0.2">
      <c r="A384" s="60">
        <v>43683</v>
      </c>
      <c r="B384" s="61" t="s">
        <v>911</v>
      </c>
      <c r="C384" s="61" t="s">
        <v>885</v>
      </c>
      <c r="D384" s="61" t="s">
        <v>181</v>
      </c>
      <c r="E384" s="61">
        <v>8</v>
      </c>
      <c r="F384" s="61" t="s">
        <v>182</v>
      </c>
      <c r="G384" s="61">
        <v>0</v>
      </c>
      <c r="H384" s="61" t="s">
        <v>279</v>
      </c>
      <c r="I384" s="61" t="s">
        <v>903</v>
      </c>
      <c r="J384" s="61" t="s">
        <v>36</v>
      </c>
      <c r="K384" s="61" t="s">
        <v>9</v>
      </c>
      <c r="L384" s="61" t="s">
        <v>912</v>
      </c>
      <c r="M384" s="61">
        <f t="shared" si="6"/>
        <v>66</v>
      </c>
      <c r="N384" t="str">
        <f>VLOOKUP(M384,'zamestnanci číselník'!$A:$I,9,0)</f>
        <v>VP1</v>
      </c>
    </row>
    <row r="385" spans="1:14" x14ac:dyDescent="0.2">
      <c r="A385" s="60">
        <v>43684</v>
      </c>
      <c r="B385" s="61" t="s">
        <v>911</v>
      </c>
      <c r="C385" s="61" t="s">
        <v>885</v>
      </c>
      <c r="D385" s="61" t="s">
        <v>181</v>
      </c>
      <c r="E385" s="61">
        <v>8</v>
      </c>
      <c r="F385" s="61" t="s">
        <v>182</v>
      </c>
      <c r="G385" s="61">
        <v>0</v>
      </c>
      <c r="H385" s="61" t="s">
        <v>279</v>
      </c>
      <c r="I385" s="61" t="s">
        <v>903</v>
      </c>
      <c r="J385" s="61" t="s">
        <v>36</v>
      </c>
      <c r="K385" s="61" t="s">
        <v>9</v>
      </c>
      <c r="L385" s="61" t="s">
        <v>912</v>
      </c>
      <c r="M385" s="61">
        <f t="shared" si="6"/>
        <v>66</v>
      </c>
      <c r="N385" t="str">
        <f>VLOOKUP(M385,'zamestnanci číselník'!$A:$I,9,0)</f>
        <v>VP1</v>
      </c>
    </row>
    <row r="386" spans="1:14" x14ac:dyDescent="0.2">
      <c r="A386" s="60">
        <v>43685</v>
      </c>
      <c r="B386" s="61" t="s">
        <v>911</v>
      </c>
      <c r="C386" s="61" t="s">
        <v>885</v>
      </c>
      <c r="D386" s="61" t="s">
        <v>181</v>
      </c>
      <c r="E386" s="61">
        <v>8</v>
      </c>
      <c r="F386" s="61" t="s">
        <v>182</v>
      </c>
      <c r="G386" s="61">
        <v>0</v>
      </c>
      <c r="H386" s="61" t="s">
        <v>1517</v>
      </c>
      <c r="I386" s="61" t="s">
        <v>903</v>
      </c>
      <c r="J386" s="61" t="s">
        <v>36</v>
      </c>
      <c r="K386" s="61" t="s">
        <v>9</v>
      </c>
      <c r="L386" s="61" t="s">
        <v>912</v>
      </c>
      <c r="M386" s="61">
        <f t="shared" si="6"/>
        <v>66</v>
      </c>
      <c r="N386" t="str">
        <f>VLOOKUP(M386,'zamestnanci číselník'!$A:$I,9,0)</f>
        <v>VP1</v>
      </c>
    </row>
    <row r="387" spans="1:14" x14ac:dyDescent="0.2">
      <c r="A387" s="60">
        <v>43686</v>
      </c>
      <c r="B387" s="61" t="s">
        <v>911</v>
      </c>
      <c r="C387" s="61" t="s">
        <v>885</v>
      </c>
      <c r="D387" s="61" t="s">
        <v>181</v>
      </c>
      <c r="E387" s="61">
        <v>8</v>
      </c>
      <c r="F387" s="61" t="s">
        <v>182</v>
      </c>
      <c r="G387" s="61">
        <v>0</v>
      </c>
      <c r="H387" s="61" t="s">
        <v>1514</v>
      </c>
      <c r="I387" s="61" t="s">
        <v>903</v>
      </c>
      <c r="J387" s="61" t="s">
        <v>36</v>
      </c>
      <c r="K387" s="61" t="s">
        <v>9</v>
      </c>
      <c r="L387" s="61" t="s">
        <v>912</v>
      </c>
      <c r="M387" s="61">
        <f t="shared" ref="M387:M450" si="7">B387*1</f>
        <v>66</v>
      </c>
      <c r="N387" t="str">
        <f>VLOOKUP(M387,'zamestnanci číselník'!$A:$I,9,0)</f>
        <v>VP1</v>
      </c>
    </row>
    <row r="388" spans="1:14" x14ac:dyDescent="0.2">
      <c r="A388" s="60">
        <v>43687</v>
      </c>
      <c r="B388" s="61" t="s">
        <v>911</v>
      </c>
      <c r="C388" s="61" t="s">
        <v>885</v>
      </c>
      <c r="D388" s="61" t="s">
        <v>181</v>
      </c>
      <c r="E388" s="61">
        <v>0</v>
      </c>
      <c r="F388" s="61" t="s">
        <v>897</v>
      </c>
      <c r="G388" s="61">
        <v>5.5</v>
      </c>
      <c r="H388" s="61" t="s">
        <v>279</v>
      </c>
      <c r="I388" s="61" t="s">
        <v>903</v>
      </c>
      <c r="J388" s="61" t="s">
        <v>36</v>
      </c>
      <c r="K388" s="61" t="s">
        <v>9</v>
      </c>
      <c r="L388" s="61" t="s">
        <v>912</v>
      </c>
      <c r="M388" s="61">
        <f t="shared" si="7"/>
        <v>66</v>
      </c>
      <c r="N388" t="str">
        <f>VLOOKUP(M388,'zamestnanci číselník'!$A:$I,9,0)</f>
        <v>VP1</v>
      </c>
    </row>
    <row r="389" spans="1:14" x14ac:dyDescent="0.2">
      <c r="A389" s="60">
        <v>43689</v>
      </c>
      <c r="B389" s="61" t="s">
        <v>911</v>
      </c>
      <c r="C389" s="61" t="s">
        <v>887</v>
      </c>
      <c r="D389" s="61" t="s">
        <v>181</v>
      </c>
      <c r="E389" s="61">
        <v>8</v>
      </c>
      <c r="F389" s="61" t="s">
        <v>182</v>
      </c>
      <c r="G389" s="61">
        <v>0</v>
      </c>
      <c r="H389" s="61" t="s">
        <v>183</v>
      </c>
      <c r="I389" s="61" t="s">
        <v>903</v>
      </c>
      <c r="J389" s="61" t="s">
        <v>36</v>
      </c>
      <c r="K389" s="61" t="s">
        <v>9</v>
      </c>
      <c r="L389" s="61" t="s">
        <v>912</v>
      </c>
      <c r="M389" s="61">
        <f t="shared" si="7"/>
        <v>66</v>
      </c>
      <c r="N389" t="str">
        <f>VLOOKUP(M389,'zamestnanci číselník'!$A:$I,9,0)</f>
        <v>VP1</v>
      </c>
    </row>
    <row r="390" spans="1:14" x14ac:dyDescent="0.2">
      <c r="A390" s="60">
        <v>43690</v>
      </c>
      <c r="B390" s="61" t="s">
        <v>911</v>
      </c>
      <c r="C390" s="61" t="s">
        <v>887</v>
      </c>
      <c r="D390" s="61" t="s">
        <v>181</v>
      </c>
      <c r="E390" s="61">
        <v>8</v>
      </c>
      <c r="F390" s="61" t="s">
        <v>182</v>
      </c>
      <c r="G390" s="61">
        <v>0</v>
      </c>
      <c r="H390" s="61" t="s">
        <v>183</v>
      </c>
      <c r="I390" s="61" t="s">
        <v>903</v>
      </c>
      <c r="J390" s="61" t="s">
        <v>36</v>
      </c>
      <c r="K390" s="61" t="s">
        <v>9</v>
      </c>
      <c r="L390" s="61" t="s">
        <v>912</v>
      </c>
      <c r="M390" s="61">
        <f t="shared" si="7"/>
        <v>66</v>
      </c>
      <c r="N390" t="str">
        <f>VLOOKUP(M390,'zamestnanci číselník'!$A:$I,9,0)</f>
        <v>VP1</v>
      </c>
    </row>
    <row r="391" spans="1:14" x14ac:dyDescent="0.2">
      <c r="A391" s="60">
        <v>43691</v>
      </c>
      <c r="B391" s="61" t="s">
        <v>911</v>
      </c>
      <c r="C391" s="61" t="s">
        <v>887</v>
      </c>
      <c r="D391" s="61" t="s">
        <v>181</v>
      </c>
      <c r="E391" s="61">
        <v>8</v>
      </c>
      <c r="F391" s="61" t="s">
        <v>182</v>
      </c>
      <c r="G391" s="61">
        <v>0</v>
      </c>
      <c r="H391" s="61" t="s">
        <v>183</v>
      </c>
      <c r="I391" s="61" t="s">
        <v>903</v>
      </c>
      <c r="J391" s="61" t="s">
        <v>36</v>
      </c>
      <c r="K391" s="61" t="s">
        <v>9</v>
      </c>
      <c r="L391" s="61" t="s">
        <v>912</v>
      </c>
      <c r="M391" s="61">
        <f t="shared" si="7"/>
        <v>66</v>
      </c>
      <c r="N391" t="str">
        <f>VLOOKUP(M391,'zamestnanci číselník'!$A:$I,9,0)</f>
        <v>VP1</v>
      </c>
    </row>
    <row r="392" spans="1:14" x14ac:dyDescent="0.2">
      <c r="A392" s="60">
        <v>43692</v>
      </c>
      <c r="B392" s="61" t="s">
        <v>911</v>
      </c>
      <c r="C392" s="61" t="s">
        <v>887</v>
      </c>
      <c r="D392" s="61" t="s">
        <v>181</v>
      </c>
      <c r="E392" s="61">
        <v>8</v>
      </c>
      <c r="F392" s="61" t="s">
        <v>182</v>
      </c>
      <c r="G392" s="61">
        <v>0</v>
      </c>
      <c r="H392" s="61" t="s">
        <v>183</v>
      </c>
      <c r="I392" s="61" t="s">
        <v>903</v>
      </c>
      <c r="J392" s="61" t="s">
        <v>36</v>
      </c>
      <c r="K392" s="61" t="s">
        <v>9</v>
      </c>
      <c r="L392" s="61" t="s">
        <v>912</v>
      </c>
      <c r="M392" s="61">
        <f t="shared" si="7"/>
        <v>66</v>
      </c>
      <c r="N392" t="str">
        <f>VLOOKUP(M392,'zamestnanci číselník'!$A:$I,9,0)</f>
        <v>VP1</v>
      </c>
    </row>
    <row r="393" spans="1:14" x14ac:dyDescent="0.2">
      <c r="A393" s="60">
        <v>43693</v>
      </c>
      <c r="B393" s="61" t="s">
        <v>911</v>
      </c>
      <c r="C393" s="61" t="s">
        <v>887</v>
      </c>
      <c r="D393" s="61" t="s">
        <v>181</v>
      </c>
      <c r="E393" s="61">
        <v>8</v>
      </c>
      <c r="F393" s="61" t="s">
        <v>182</v>
      </c>
      <c r="G393" s="61">
        <v>0</v>
      </c>
      <c r="H393" s="61" t="s">
        <v>183</v>
      </c>
      <c r="I393" s="61" t="s">
        <v>903</v>
      </c>
      <c r="J393" s="61" t="s">
        <v>36</v>
      </c>
      <c r="K393" s="61" t="s">
        <v>9</v>
      </c>
      <c r="L393" s="61" t="s">
        <v>912</v>
      </c>
      <c r="M393" s="61">
        <f t="shared" si="7"/>
        <v>66</v>
      </c>
      <c r="N393" t="str">
        <f>VLOOKUP(M393,'zamestnanci číselník'!$A:$I,9,0)</f>
        <v>VP1</v>
      </c>
    </row>
    <row r="394" spans="1:14" x14ac:dyDescent="0.2">
      <c r="A394" s="60">
        <v>43678</v>
      </c>
      <c r="B394" s="61" t="s">
        <v>913</v>
      </c>
      <c r="C394" s="61" t="s">
        <v>887</v>
      </c>
      <c r="D394" s="61" t="s">
        <v>181</v>
      </c>
      <c r="E394" s="61">
        <v>4</v>
      </c>
      <c r="F394" s="61" t="s">
        <v>182</v>
      </c>
      <c r="G394" s="61">
        <v>0</v>
      </c>
      <c r="H394" s="61" t="s">
        <v>183</v>
      </c>
      <c r="I394" s="61" t="s">
        <v>184</v>
      </c>
      <c r="J394" s="61" t="s">
        <v>41</v>
      </c>
      <c r="K394" s="61" t="s">
        <v>9</v>
      </c>
      <c r="L394" s="61" t="s">
        <v>914</v>
      </c>
      <c r="M394" s="61">
        <f t="shared" si="7"/>
        <v>68</v>
      </c>
      <c r="N394" t="str">
        <f>VLOOKUP(M394,'zamestnanci číselník'!$A:$I,9,0)</f>
        <v>VP3M</v>
      </c>
    </row>
    <row r="395" spans="1:14" x14ac:dyDescent="0.2">
      <c r="A395" s="60">
        <v>43679</v>
      </c>
      <c r="B395" s="61" t="s">
        <v>913</v>
      </c>
      <c r="C395" s="61" t="s">
        <v>887</v>
      </c>
      <c r="D395" s="61" t="s">
        <v>181</v>
      </c>
      <c r="E395" s="61">
        <v>4</v>
      </c>
      <c r="F395" s="61" t="s">
        <v>182</v>
      </c>
      <c r="G395" s="61">
        <v>0</v>
      </c>
      <c r="H395" s="61" t="s">
        <v>183</v>
      </c>
      <c r="I395" s="61" t="s">
        <v>184</v>
      </c>
      <c r="J395" s="61" t="s">
        <v>41</v>
      </c>
      <c r="K395" s="61" t="s">
        <v>9</v>
      </c>
      <c r="L395" s="61" t="s">
        <v>914</v>
      </c>
      <c r="M395" s="61">
        <f t="shared" si="7"/>
        <v>68</v>
      </c>
      <c r="N395" t="str">
        <f>VLOOKUP(M395,'zamestnanci číselník'!$A:$I,9,0)</f>
        <v>VP3M</v>
      </c>
    </row>
    <row r="396" spans="1:14" x14ac:dyDescent="0.2">
      <c r="A396" s="60">
        <v>43706</v>
      </c>
      <c r="B396" s="61" t="s">
        <v>913</v>
      </c>
      <c r="C396" s="61" t="s">
        <v>886</v>
      </c>
      <c r="D396" s="61" t="s">
        <v>181</v>
      </c>
      <c r="E396" s="61">
        <v>4</v>
      </c>
      <c r="F396" s="61" t="s">
        <v>182</v>
      </c>
      <c r="G396" s="61">
        <v>0</v>
      </c>
      <c r="H396" s="61" t="s">
        <v>183</v>
      </c>
      <c r="I396" s="61" t="s">
        <v>184</v>
      </c>
      <c r="J396" s="61" t="s">
        <v>41</v>
      </c>
      <c r="K396" s="61" t="s">
        <v>9</v>
      </c>
      <c r="L396" s="61" t="s">
        <v>914</v>
      </c>
      <c r="M396" s="61">
        <f t="shared" si="7"/>
        <v>68</v>
      </c>
      <c r="N396" t="str">
        <f>VLOOKUP(M396,'zamestnanci číselník'!$A:$I,9,0)</f>
        <v>VP3M</v>
      </c>
    </row>
    <row r="397" spans="1:14" x14ac:dyDescent="0.2">
      <c r="A397" s="60">
        <v>43682</v>
      </c>
      <c r="B397" s="61" t="s">
        <v>913</v>
      </c>
      <c r="C397" s="61" t="s">
        <v>885</v>
      </c>
      <c r="D397" s="61" t="s">
        <v>181</v>
      </c>
      <c r="E397" s="61">
        <v>4</v>
      </c>
      <c r="F397" s="61" t="s">
        <v>890</v>
      </c>
      <c r="G397" s="61">
        <v>1</v>
      </c>
      <c r="H397" s="61" t="s">
        <v>1506</v>
      </c>
      <c r="I397" s="61" t="s">
        <v>184</v>
      </c>
      <c r="J397" s="61" t="s">
        <v>41</v>
      </c>
      <c r="K397" s="61" t="s">
        <v>9</v>
      </c>
      <c r="L397" s="61" t="s">
        <v>914</v>
      </c>
      <c r="M397" s="61">
        <f t="shared" si="7"/>
        <v>68</v>
      </c>
      <c r="N397" t="str">
        <f>VLOOKUP(M397,'zamestnanci číselník'!$A:$I,9,0)</f>
        <v>VP3M</v>
      </c>
    </row>
    <row r="398" spans="1:14" x14ac:dyDescent="0.2">
      <c r="A398" s="60">
        <v>43683</v>
      </c>
      <c r="B398" s="61" t="s">
        <v>913</v>
      </c>
      <c r="C398" s="61" t="s">
        <v>885</v>
      </c>
      <c r="D398" s="61" t="s">
        <v>181</v>
      </c>
      <c r="E398" s="61">
        <v>6</v>
      </c>
      <c r="F398" s="61" t="s">
        <v>182</v>
      </c>
      <c r="G398" s="61">
        <v>0</v>
      </c>
      <c r="H398" s="61" t="s">
        <v>1501</v>
      </c>
      <c r="I398" s="61" t="s">
        <v>184</v>
      </c>
      <c r="J398" s="61" t="s">
        <v>41</v>
      </c>
      <c r="K398" s="61" t="s">
        <v>9</v>
      </c>
      <c r="L398" s="61" t="s">
        <v>914</v>
      </c>
      <c r="M398" s="61">
        <f t="shared" si="7"/>
        <v>68</v>
      </c>
      <c r="N398" t="str">
        <f>VLOOKUP(M398,'zamestnanci číselník'!$A:$I,9,0)</f>
        <v>VP3M</v>
      </c>
    </row>
    <row r="399" spans="1:14" x14ac:dyDescent="0.2">
      <c r="A399" s="60">
        <v>43684</v>
      </c>
      <c r="B399" s="61" t="s">
        <v>913</v>
      </c>
      <c r="C399" s="61" t="s">
        <v>885</v>
      </c>
      <c r="D399" s="61" t="s">
        <v>181</v>
      </c>
      <c r="E399" s="61">
        <v>4</v>
      </c>
      <c r="F399" s="61" t="s">
        <v>182</v>
      </c>
      <c r="G399" s="61">
        <v>0</v>
      </c>
      <c r="H399" s="61" t="s">
        <v>1501</v>
      </c>
      <c r="I399" s="61" t="s">
        <v>184</v>
      </c>
      <c r="J399" s="61" t="s">
        <v>41</v>
      </c>
      <c r="K399" s="61" t="s">
        <v>9</v>
      </c>
      <c r="L399" s="61" t="s">
        <v>914</v>
      </c>
      <c r="M399" s="61">
        <f t="shared" si="7"/>
        <v>68</v>
      </c>
      <c r="N399" t="str">
        <f>VLOOKUP(M399,'zamestnanci číselník'!$A:$I,9,0)</f>
        <v>VP3M</v>
      </c>
    </row>
    <row r="400" spans="1:14" x14ac:dyDescent="0.2">
      <c r="A400" s="60">
        <v>43685</v>
      </c>
      <c r="B400" s="61" t="s">
        <v>913</v>
      </c>
      <c r="C400" s="61" t="s">
        <v>885</v>
      </c>
      <c r="D400" s="61" t="s">
        <v>181</v>
      </c>
      <c r="E400" s="61">
        <v>4</v>
      </c>
      <c r="F400" s="61" t="s">
        <v>890</v>
      </c>
      <c r="G400" s="61">
        <v>1.5</v>
      </c>
      <c r="H400" s="61" t="s">
        <v>1501</v>
      </c>
      <c r="I400" s="61" t="s">
        <v>184</v>
      </c>
      <c r="J400" s="61" t="s">
        <v>41</v>
      </c>
      <c r="K400" s="61" t="s">
        <v>9</v>
      </c>
      <c r="L400" s="61" t="s">
        <v>914</v>
      </c>
      <c r="M400" s="61">
        <f t="shared" si="7"/>
        <v>68</v>
      </c>
      <c r="N400" t="str">
        <f>VLOOKUP(M400,'zamestnanci číselník'!$A:$I,9,0)</f>
        <v>VP3M</v>
      </c>
    </row>
    <row r="401" spans="1:14" x14ac:dyDescent="0.2">
      <c r="A401" s="60">
        <v>43686</v>
      </c>
      <c r="B401" s="61" t="s">
        <v>913</v>
      </c>
      <c r="C401" s="61" t="s">
        <v>885</v>
      </c>
      <c r="D401" s="61" t="s">
        <v>181</v>
      </c>
      <c r="E401" s="61">
        <v>4</v>
      </c>
      <c r="F401" s="61" t="s">
        <v>890</v>
      </c>
      <c r="G401" s="61">
        <v>1</v>
      </c>
      <c r="H401" s="61" t="s">
        <v>1450</v>
      </c>
      <c r="I401" s="61" t="s">
        <v>184</v>
      </c>
      <c r="J401" s="61" t="s">
        <v>41</v>
      </c>
      <c r="K401" s="61" t="s">
        <v>9</v>
      </c>
      <c r="L401" s="61" t="s">
        <v>914</v>
      </c>
      <c r="M401" s="61">
        <f t="shared" si="7"/>
        <v>68</v>
      </c>
      <c r="N401" t="str">
        <f>VLOOKUP(M401,'zamestnanci číselník'!$A:$I,9,0)</f>
        <v>VP3M</v>
      </c>
    </row>
    <row r="402" spans="1:14" x14ac:dyDescent="0.2">
      <c r="A402" s="60">
        <v>43689</v>
      </c>
      <c r="B402" s="61" t="s">
        <v>913</v>
      </c>
      <c r="C402" s="61" t="s">
        <v>885</v>
      </c>
      <c r="D402" s="61" t="s">
        <v>181</v>
      </c>
      <c r="E402" s="61">
        <v>4</v>
      </c>
      <c r="F402" s="61" t="s">
        <v>890</v>
      </c>
      <c r="G402" s="61">
        <v>2</v>
      </c>
      <c r="H402" s="61" t="s">
        <v>1450</v>
      </c>
      <c r="I402" s="61" t="s">
        <v>184</v>
      </c>
      <c r="J402" s="61" t="s">
        <v>41</v>
      </c>
      <c r="K402" s="61" t="s">
        <v>9</v>
      </c>
      <c r="L402" s="61" t="s">
        <v>914</v>
      </c>
      <c r="M402" s="61">
        <f t="shared" si="7"/>
        <v>68</v>
      </c>
      <c r="N402" t="str">
        <f>VLOOKUP(M402,'zamestnanci číselník'!$A:$I,9,0)</f>
        <v>VP3M</v>
      </c>
    </row>
    <row r="403" spans="1:14" x14ac:dyDescent="0.2">
      <c r="A403" s="60">
        <v>43690</v>
      </c>
      <c r="B403" s="61" t="s">
        <v>913</v>
      </c>
      <c r="C403" s="61" t="s">
        <v>885</v>
      </c>
      <c r="D403" s="61" t="s">
        <v>181</v>
      </c>
      <c r="E403" s="61">
        <v>4</v>
      </c>
      <c r="F403" s="61" t="s">
        <v>890</v>
      </c>
      <c r="G403" s="61">
        <v>2</v>
      </c>
      <c r="H403" s="61" t="s">
        <v>1450</v>
      </c>
      <c r="I403" s="61" t="s">
        <v>184</v>
      </c>
      <c r="J403" s="61" t="s">
        <v>41</v>
      </c>
      <c r="K403" s="61" t="s">
        <v>9</v>
      </c>
      <c r="L403" s="61" t="s">
        <v>914</v>
      </c>
      <c r="M403" s="61">
        <f t="shared" si="7"/>
        <v>68</v>
      </c>
      <c r="N403" t="str">
        <f>VLOOKUP(M403,'zamestnanci číselník'!$A:$I,9,0)</f>
        <v>VP3M</v>
      </c>
    </row>
    <row r="404" spans="1:14" x14ac:dyDescent="0.2">
      <c r="A404" s="60">
        <v>43691</v>
      </c>
      <c r="B404" s="61" t="s">
        <v>913</v>
      </c>
      <c r="C404" s="61" t="s">
        <v>885</v>
      </c>
      <c r="D404" s="61" t="s">
        <v>181</v>
      </c>
      <c r="E404" s="61">
        <v>4</v>
      </c>
      <c r="F404" s="61" t="s">
        <v>890</v>
      </c>
      <c r="G404" s="61">
        <v>2</v>
      </c>
      <c r="H404" s="61" t="s">
        <v>1450</v>
      </c>
      <c r="I404" s="61" t="s">
        <v>184</v>
      </c>
      <c r="J404" s="61" t="s">
        <v>41</v>
      </c>
      <c r="K404" s="61" t="s">
        <v>9</v>
      </c>
      <c r="L404" s="61" t="s">
        <v>914</v>
      </c>
      <c r="M404" s="61">
        <f t="shared" si="7"/>
        <v>68</v>
      </c>
      <c r="N404" t="str">
        <f>VLOOKUP(M404,'zamestnanci číselník'!$A:$I,9,0)</f>
        <v>VP3M</v>
      </c>
    </row>
    <row r="405" spans="1:14" x14ac:dyDescent="0.2">
      <c r="A405" s="60">
        <v>43692</v>
      </c>
      <c r="B405" s="61" t="s">
        <v>913</v>
      </c>
      <c r="C405" s="61" t="s">
        <v>885</v>
      </c>
      <c r="D405" s="61" t="s">
        <v>181</v>
      </c>
      <c r="E405" s="61">
        <v>4</v>
      </c>
      <c r="F405" s="61" t="s">
        <v>890</v>
      </c>
      <c r="G405" s="61">
        <v>2</v>
      </c>
      <c r="H405" s="61" t="s">
        <v>1450</v>
      </c>
      <c r="I405" s="61" t="s">
        <v>184</v>
      </c>
      <c r="J405" s="61" t="s">
        <v>41</v>
      </c>
      <c r="K405" s="61" t="s">
        <v>9</v>
      </c>
      <c r="L405" s="61" t="s">
        <v>914</v>
      </c>
      <c r="M405" s="61">
        <f t="shared" si="7"/>
        <v>68</v>
      </c>
      <c r="N405" t="str">
        <f>VLOOKUP(M405,'zamestnanci číselník'!$A:$I,9,0)</f>
        <v>VP3M</v>
      </c>
    </row>
    <row r="406" spans="1:14" x14ac:dyDescent="0.2">
      <c r="A406" s="60">
        <v>43693</v>
      </c>
      <c r="B406" s="61" t="s">
        <v>913</v>
      </c>
      <c r="C406" s="61" t="s">
        <v>885</v>
      </c>
      <c r="D406" s="61" t="s">
        <v>181</v>
      </c>
      <c r="E406" s="61">
        <v>4</v>
      </c>
      <c r="F406" s="61" t="s">
        <v>890</v>
      </c>
      <c r="G406" s="61">
        <v>1</v>
      </c>
      <c r="H406" s="61" t="s">
        <v>1471</v>
      </c>
      <c r="I406" s="61" t="s">
        <v>184</v>
      </c>
      <c r="J406" s="61" t="s">
        <v>41</v>
      </c>
      <c r="K406" s="61" t="s">
        <v>9</v>
      </c>
      <c r="L406" s="61" t="s">
        <v>914</v>
      </c>
      <c r="M406" s="61">
        <f t="shared" si="7"/>
        <v>68</v>
      </c>
      <c r="N406" t="str">
        <f>VLOOKUP(M406,'zamestnanci číselník'!$A:$I,9,0)</f>
        <v>VP3M</v>
      </c>
    </row>
    <row r="407" spans="1:14" x14ac:dyDescent="0.2">
      <c r="A407" s="60">
        <v>43696</v>
      </c>
      <c r="B407" s="61" t="s">
        <v>913</v>
      </c>
      <c r="C407" s="61" t="s">
        <v>885</v>
      </c>
      <c r="D407" s="61" t="s">
        <v>181</v>
      </c>
      <c r="E407" s="61">
        <v>4</v>
      </c>
      <c r="F407" s="61" t="s">
        <v>890</v>
      </c>
      <c r="G407" s="61">
        <v>1</v>
      </c>
      <c r="H407" s="61" t="s">
        <v>1471</v>
      </c>
      <c r="I407" s="61" t="s">
        <v>184</v>
      </c>
      <c r="J407" s="61" t="s">
        <v>41</v>
      </c>
      <c r="K407" s="61" t="s">
        <v>9</v>
      </c>
      <c r="L407" s="61" t="s">
        <v>914</v>
      </c>
      <c r="M407" s="61">
        <f t="shared" si="7"/>
        <v>68</v>
      </c>
      <c r="N407" t="str">
        <f>VLOOKUP(M407,'zamestnanci číselník'!$A:$I,9,0)</f>
        <v>VP3M</v>
      </c>
    </row>
    <row r="408" spans="1:14" x14ac:dyDescent="0.2">
      <c r="A408" s="60">
        <v>43697</v>
      </c>
      <c r="B408" s="61" t="s">
        <v>913</v>
      </c>
      <c r="C408" s="61" t="s">
        <v>885</v>
      </c>
      <c r="D408" s="61" t="s">
        <v>181</v>
      </c>
      <c r="E408" s="61">
        <v>4</v>
      </c>
      <c r="F408" s="61" t="s">
        <v>890</v>
      </c>
      <c r="G408" s="61">
        <v>2</v>
      </c>
      <c r="H408" s="61" t="s">
        <v>1471</v>
      </c>
      <c r="I408" s="61" t="s">
        <v>184</v>
      </c>
      <c r="J408" s="61" t="s">
        <v>41</v>
      </c>
      <c r="K408" s="61" t="s">
        <v>9</v>
      </c>
      <c r="L408" s="61" t="s">
        <v>914</v>
      </c>
      <c r="M408" s="61">
        <f t="shared" si="7"/>
        <v>68</v>
      </c>
      <c r="N408" t="str">
        <f>VLOOKUP(M408,'zamestnanci číselník'!$A:$I,9,0)</f>
        <v>VP3M</v>
      </c>
    </row>
    <row r="409" spans="1:14" x14ac:dyDescent="0.2">
      <c r="A409" s="60">
        <v>43698</v>
      </c>
      <c r="B409" s="61" t="s">
        <v>913</v>
      </c>
      <c r="C409" s="61" t="s">
        <v>885</v>
      </c>
      <c r="D409" s="61" t="s">
        <v>181</v>
      </c>
      <c r="E409" s="61">
        <v>4</v>
      </c>
      <c r="F409" s="61" t="s">
        <v>890</v>
      </c>
      <c r="G409" s="61">
        <v>1</v>
      </c>
      <c r="H409" s="61" t="s">
        <v>1471</v>
      </c>
      <c r="I409" s="61" t="s">
        <v>184</v>
      </c>
      <c r="J409" s="61" t="s">
        <v>41</v>
      </c>
      <c r="K409" s="61" t="s">
        <v>9</v>
      </c>
      <c r="L409" s="61" t="s">
        <v>914</v>
      </c>
      <c r="M409" s="61">
        <f t="shared" si="7"/>
        <v>68</v>
      </c>
      <c r="N409" t="str">
        <f>VLOOKUP(M409,'zamestnanci číselník'!$A:$I,9,0)</f>
        <v>VP3M</v>
      </c>
    </row>
    <row r="410" spans="1:14" x14ac:dyDescent="0.2">
      <c r="A410" s="60">
        <v>43699</v>
      </c>
      <c r="B410" s="61" t="s">
        <v>913</v>
      </c>
      <c r="C410" s="61" t="s">
        <v>885</v>
      </c>
      <c r="D410" s="61" t="s">
        <v>181</v>
      </c>
      <c r="E410" s="61">
        <v>4</v>
      </c>
      <c r="F410" s="61" t="s">
        <v>890</v>
      </c>
      <c r="G410" s="61">
        <v>2</v>
      </c>
      <c r="H410" s="61" t="s">
        <v>1471</v>
      </c>
      <c r="I410" s="61" t="s">
        <v>184</v>
      </c>
      <c r="J410" s="61" t="s">
        <v>41</v>
      </c>
      <c r="K410" s="61" t="s">
        <v>9</v>
      </c>
      <c r="L410" s="61" t="s">
        <v>914</v>
      </c>
      <c r="M410" s="61">
        <f t="shared" si="7"/>
        <v>68</v>
      </c>
      <c r="N410" t="str">
        <f>VLOOKUP(M410,'zamestnanci číselník'!$A:$I,9,0)</f>
        <v>VP3M</v>
      </c>
    </row>
    <row r="411" spans="1:14" x14ac:dyDescent="0.2">
      <c r="A411" s="60">
        <v>43700</v>
      </c>
      <c r="B411" s="61" t="s">
        <v>913</v>
      </c>
      <c r="C411" s="61" t="s">
        <v>885</v>
      </c>
      <c r="D411" s="61" t="s">
        <v>181</v>
      </c>
      <c r="E411" s="61">
        <v>4</v>
      </c>
      <c r="F411" s="61" t="s">
        <v>890</v>
      </c>
      <c r="G411" s="61">
        <v>1</v>
      </c>
      <c r="H411" s="61" t="s">
        <v>1471</v>
      </c>
      <c r="I411" s="61" t="s">
        <v>184</v>
      </c>
      <c r="J411" s="61" t="s">
        <v>41</v>
      </c>
      <c r="K411" s="61" t="s">
        <v>9</v>
      </c>
      <c r="L411" s="61" t="s">
        <v>914</v>
      </c>
      <c r="M411" s="61">
        <f t="shared" si="7"/>
        <v>68</v>
      </c>
      <c r="N411" t="str">
        <f>VLOOKUP(M411,'zamestnanci číselník'!$A:$I,9,0)</f>
        <v>VP3M</v>
      </c>
    </row>
    <row r="412" spans="1:14" x14ac:dyDescent="0.2">
      <c r="A412" s="60">
        <v>43703</v>
      </c>
      <c r="B412" s="61" t="s">
        <v>913</v>
      </c>
      <c r="C412" s="61" t="s">
        <v>885</v>
      </c>
      <c r="D412" s="61" t="s">
        <v>181</v>
      </c>
      <c r="E412" s="61">
        <v>4</v>
      </c>
      <c r="F412" s="61" t="s">
        <v>890</v>
      </c>
      <c r="G412" s="61">
        <v>2</v>
      </c>
      <c r="H412" s="61" t="s">
        <v>1450</v>
      </c>
      <c r="I412" s="61" t="s">
        <v>184</v>
      </c>
      <c r="J412" s="61" t="s">
        <v>41</v>
      </c>
      <c r="K412" s="61" t="s">
        <v>9</v>
      </c>
      <c r="L412" s="61" t="s">
        <v>914</v>
      </c>
      <c r="M412" s="61">
        <f t="shared" si="7"/>
        <v>68</v>
      </c>
      <c r="N412" t="str">
        <f>VLOOKUP(M412,'zamestnanci číselník'!$A:$I,9,0)</f>
        <v>VP3M</v>
      </c>
    </row>
    <row r="413" spans="1:14" x14ac:dyDescent="0.2">
      <c r="A413" s="60">
        <v>43704</v>
      </c>
      <c r="B413" s="61" t="s">
        <v>913</v>
      </c>
      <c r="C413" s="61" t="s">
        <v>885</v>
      </c>
      <c r="D413" s="61" t="s">
        <v>181</v>
      </c>
      <c r="E413" s="61">
        <v>4</v>
      </c>
      <c r="F413" s="61" t="s">
        <v>890</v>
      </c>
      <c r="G413" s="61">
        <v>1.5</v>
      </c>
      <c r="H413" s="61" t="s">
        <v>1450</v>
      </c>
      <c r="I413" s="61" t="s">
        <v>184</v>
      </c>
      <c r="J413" s="61" t="s">
        <v>41</v>
      </c>
      <c r="K413" s="61" t="s">
        <v>9</v>
      </c>
      <c r="L413" s="61" t="s">
        <v>914</v>
      </c>
      <c r="M413" s="61">
        <f t="shared" si="7"/>
        <v>68</v>
      </c>
      <c r="N413" t="str">
        <f>VLOOKUP(M413,'zamestnanci číselník'!$A:$I,9,0)</f>
        <v>VP3M</v>
      </c>
    </row>
    <row r="414" spans="1:14" x14ac:dyDescent="0.2">
      <c r="A414" s="60">
        <v>43705</v>
      </c>
      <c r="B414" s="61" t="s">
        <v>913</v>
      </c>
      <c r="C414" s="61" t="s">
        <v>885</v>
      </c>
      <c r="D414" s="61" t="s">
        <v>181</v>
      </c>
      <c r="E414" s="61">
        <v>4</v>
      </c>
      <c r="F414" s="61" t="s">
        <v>890</v>
      </c>
      <c r="G414" s="61">
        <v>2</v>
      </c>
      <c r="H414" s="61" t="s">
        <v>1450</v>
      </c>
      <c r="I414" s="61" t="s">
        <v>184</v>
      </c>
      <c r="J414" s="61" t="s">
        <v>41</v>
      </c>
      <c r="K414" s="61" t="s">
        <v>9</v>
      </c>
      <c r="L414" s="61" t="s">
        <v>914</v>
      </c>
      <c r="M414" s="61">
        <f t="shared" si="7"/>
        <v>68</v>
      </c>
      <c r="N414" t="str">
        <f>VLOOKUP(M414,'zamestnanci číselník'!$A:$I,9,0)</f>
        <v>VP3M</v>
      </c>
    </row>
    <row r="415" spans="1:14" x14ac:dyDescent="0.2">
      <c r="A415" s="60">
        <v>43704</v>
      </c>
      <c r="B415" s="61" t="s">
        <v>915</v>
      </c>
      <c r="C415" s="61" t="s">
        <v>885</v>
      </c>
      <c r="D415" s="61" t="s">
        <v>181</v>
      </c>
      <c r="E415" s="61">
        <v>8</v>
      </c>
      <c r="F415" s="61" t="s">
        <v>897</v>
      </c>
      <c r="G415" s="61">
        <v>1</v>
      </c>
      <c r="H415" s="61" t="s">
        <v>1510</v>
      </c>
      <c r="I415" s="61" t="s">
        <v>288</v>
      </c>
      <c r="J415" s="61" t="s">
        <v>10</v>
      </c>
      <c r="K415" s="61" t="s">
        <v>9</v>
      </c>
      <c r="L415" s="61" t="s">
        <v>916</v>
      </c>
      <c r="M415" s="61">
        <f t="shared" si="7"/>
        <v>69</v>
      </c>
      <c r="N415" t="str">
        <f>VLOOKUP(M415,'zamestnanci číselník'!$A:$I,9,0)</f>
        <v>VP1</v>
      </c>
    </row>
    <row r="416" spans="1:14" x14ac:dyDescent="0.2">
      <c r="A416" s="60">
        <v>43705</v>
      </c>
      <c r="B416" s="61" t="s">
        <v>915</v>
      </c>
      <c r="C416" s="61" t="s">
        <v>887</v>
      </c>
      <c r="D416" s="61" t="s">
        <v>181</v>
      </c>
      <c r="E416" s="61">
        <v>8</v>
      </c>
      <c r="F416" s="61" t="s">
        <v>182</v>
      </c>
      <c r="G416" s="61">
        <v>0</v>
      </c>
      <c r="H416" s="61" t="s">
        <v>183</v>
      </c>
      <c r="I416" s="61" t="s">
        <v>288</v>
      </c>
      <c r="J416" s="61" t="s">
        <v>10</v>
      </c>
      <c r="K416" s="61" t="s">
        <v>9</v>
      </c>
      <c r="L416" s="61" t="s">
        <v>916</v>
      </c>
      <c r="M416" s="61">
        <f t="shared" si="7"/>
        <v>69</v>
      </c>
      <c r="N416" t="str">
        <f>VLOOKUP(M416,'zamestnanci číselník'!$A:$I,9,0)</f>
        <v>VP1</v>
      </c>
    </row>
    <row r="417" spans="1:14" x14ac:dyDescent="0.2">
      <c r="A417" s="60">
        <v>43707</v>
      </c>
      <c r="B417" s="61" t="s">
        <v>915</v>
      </c>
      <c r="C417" s="61" t="s">
        <v>885</v>
      </c>
      <c r="D417" s="61" t="s">
        <v>181</v>
      </c>
      <c r="E417" s="61">
        <v>8</v>
      </c>
      <c r="F417" s="61" t="s">
        <v>182</v>
      </c>
      <c r="G417" s="61">
        <v>0</v>
      </c>
      <c r="H417" s="61" t="s">
        <v>1510</v>
      </c>
      <c r="I417" s="61" t="s">
        <v>288</v>
      </c>
      <c r="J417" s="61" t="s">
        <v>10</v>
      </c>
      <c r="K417" s="61" t="s">
        <v>9</v>
      </c>
      <c r="L417" s="61" t="s">
        <v>916</v>
      </c>
      <c r="M417" s="61">
        <f t="shared" si="7"/>
        <v>69</v>
      </c>
      <c r="N417" t="str">
        <f>VLOOKUP(M417,'zamestnanci číselník'!$A:$I,9,0)</f>
        <v>VP1</v>
      </c>
    </row>
    <row r="418" spans="1:14" x14ac:dyDescent="0.2">
      <c r="A418" s="60">
        <v>43708</v>
      </c>
      <c r="B418" s="61" t="s">
        <v>915</v>
      </c>
      <c r="C418" s="61" t="s">
        <v>885</v>
      </c>
      <c r="D418" s="61" t="s">
        <v>181</v>
      </c>
      <c r="E418" s="61">
        <v>0</v>
      </c>
      <c r="F418" s="61" t="s">
        <v>897</v>
      </c>
      <c r="G418" s="61">
        <v>8</v>
      </c>
      <c r="H418" s="61" t="s">
        <v>1510</v>
      </c>
      <c r="I418" s="61" t="s">
        <v>288</v>
      </c>
      <c r="J418" s="61" t="s">
        <v>10</v>
      </c>
      <c r="K418" s="61" t="s">
        <v>9</v>
      </c>
      <c r="L418" s="61" t="s">
        <v>916</v>
      </c>
      <c r="M418" s="61">
        <f t="shared" si="7"/>
        <v>69</v>
      </c>
      <c r="N418" t="str">
        <f>VLOOKUP(M418,'zamestnanci číselník'!$A:$I,9,0)</f>
        <v>VP1</v>
      </c>
    </row>
    <row r="419" spans="1:14" x14ac:dyDescent="0.2">
      <c r="A419" s="60">
        <v>43703</v>
      </c>
      <c r="B419" s="61" t="s">
        <v>915</v>
      </c>
      <c r="C419" s="61" t="s">
        <v>885</v>
      </c>
      <c r="D419" s="61" t="s">
        <v>181</v>
      </c>
      <c r="E419" s="61">
        <v>8</v>
      </c>
      <c r="F419" s="61" t="s">
        <v>897</v>
      </c>
      <c r="G419" s="61">
        <v>1</v>
      </c>
      <c r="H419" s="61" t="s">
        <v>1510</v>
      </c>
      <c r="I419" s="61" t="s">
        <v>288</v>
      </c>
      <c r="J419" s="61" t="s">
        <v>10</v>
      </c>
      <c r="K419" s="61" t="s">
        <v>9</v>
      </c>
      <c r="L419" s="61" t="s">
        <v>916</v>
      </c>
      <c r="M419" s="61">
        <f t="shared" si="7"/>
        <v>69</v>
      </c>
      <c r="N419" t="str">
        <f>VLOOKUP(M419,'zamestnanci číselník'!$A:$I,9,0)</f>
        <v>VP1</v>
      </c>
    </row>
    <row r="420" spans="1:14" x14ac:dyDescent="0.2">
      <c r="A420" s="60">
        <v>43698</v>
      </c>
      <c r="B420" s="61" t="s">
        <v>915</v>
      </c>
      <c r="C420" s="61" t="s">
        <v>885</v>
      </c>
      <c r="D420" s="61" t="s">
        <v>181</v>
      </c>
      <c r="E420" s="61">
        <v>8</v>
      </c>
      <c r="F420" s="61" t="s">
        <v>897</v>
      </c>
      <c r="G420" s="61">
        <v>1</v>
      </c>
      <c r="H420" s="61" t="s">
        <v>1510</v>
      </c>
      <c r="I420" s="61" t="s">
        <v>288</v>
      </c>
      <c r="J420" s="61" t="s">
        <v>10</v>
      </c>
      <c r="K420" s="61" t="s">
        <v>9</v>
      </c>
      <c r="L420" s="61" t="s">
        <v>916</v>
      </c>
      <c r="M420" s="61">
        <f t="shared" si="7"/>
        <v>69</v>
      </c>
      <c r="N420" t="str">
        <f>VLOOKUP(M420,'zamestnanci číselník'!$A:$I,9,0)</f>
        <v>VP1</v>
      </c>
    </row>
    <row r="421" spans="1:14" x14ac:dyDescent="0.2">
      <c r="A421" s="60">
        <v>43699</v>
      </c>
      <c r="B421" s="61" t="s">
        <v>915</v>
      </c>
      <c r="C421" s="61" t="s">
        <v>885</v>
      </c>
      <c r="D421" s="61" t="s">
        <v>181</v>
      </c>
      <c r="E421" s="61">
        <v>8</v>
      </c>
      <c r="F421" s="61" t="s">
        <v>897</v>
      </c>
      <c r="G421" s="61">
        <v>1</v>
      </c>
      <c r="H421" s="61" t="s">
        <v>1510</v>
      </c>
      <c r="I421" s="61" t="s">
        <v>288</v>
      </c>
      <c r="J421" s="61" t="s">
        <v>10</v>
      </c>
      <c r="K421" s="61" t="s">
        <v>9</v>
      </c>
      <c r="L421" s="61" t="s">
        <v>916</v>
      </c>
      <c r="M421" s="61">
        <f t="shared" si="7"/>
        <v>69</v>
      </c>
      <c r="N421" t="str">
        <f>VLOOKUP(M421,'zamestnanci číselník'!$A:$I,9,0)</f>
        <v>VP1</v>
      </c>
    </row>
    <row r="422" spans="1:14" x14ac:dyDescent="0.2">
      <c r="A422" s="60">
        <v>43700</v>
      </c>
      <c r="B422" s="61" t="s">
        <v>915</v>
      </c>
      <c r="C422" s="61" t="s">
        <v>885</v>
      </c>
      <c r="D422" s="61" t="s">
        <v>181</v>
      </c>
      <c r="E422" s="61">
        <v>8</v>
      </c>
      <c r="F422" s="61" t="s">
        <v>897</v>
      </c>
      <c r="G422" s="61">
        <v>1</v>
      </c>
      <c r="H422" s="61" t="s">
        <v>1510</v>
      </c>
      <c r="I422" s="61" t="s">
        <v>288</v>
      </c>
      <c r="J422" s="61" t="s">
        <v>10</v>
      </c>
      <c r="K422" s="61" t="s">
        <v>9</v>
      </c>
      <c r="L422" s="61" t="s">
        <v>916</v>
      </c>
      <c r="M422" s="61">
        <f t="shared" si="7"/>
        <v>69</v>
      </c>
      <c r="N422" t="str">
        <f>VLOOKUP(M422,'zamestnanci číselník'!$A:$I,9,0)</f>
        <v>VP1</v>
      </c>
    </row>
    <row r="423" spans="1:14" x14ac:dyDescent="0.2">
      <c r="A423" s="60">
        <v>43701</v>
      </c>
      <c r="B423" s="61" t="s">
        <v>915</v>
      </c>
      <c r="C423" s="61" t="s">
        <v>885</v>
      </c>
      <c r="D423" s="61" t="s">
        <v>181</v>
      </c>
      <c r="E423" s="61">
        <v>0</v>
      </c>
      <c r="F423" s="61" t="s">
        <v>897</v>
      </c>
      <c r="G423" s="61">
        <v>7.5</v>
      </c>
      <c r="H423" s="61" t="s">
        <v>1510</v>
      </c>
      <c r="I423" s="61" t="s">
        <v>288</v>
      </c>
      <c r="J423" s="61" t="s">
        <v>10</v>
      </c>
      <c r="K423" s="61" t="s">
        <v>9</v>
      </c>
      <c r="L423" s="61" t="s">
        <v>916</v>
      </c>
      <c r="M423" s="61">
        <f t="shared" si="7"/>
        <v>69</v>
      </c>
      <c r="N423" t="str">
        <f>VLOOKUP(M423,'zamestnanci číselník'!$A:$I,9,0)</f>
        <v>VP1</v>
      </c>
    </row>
    <row r="424" spans="1:14" x14ac:dyDescent="0.2">
      <c r="A424" s="60">
        <v>43692</v>
      </c>
      <c r="B424" s="61" t="s">
        <v>915</v>
      </c>
      <c r="C424" s="61" t="s">
        <v>885</v>
      </c>
      <c r="D424" s="61" t="s">
        <v>181</v>
      </c>
      <c r="E424" s="61">
        <v>8</v>
      </c>
      <c r="F424" s="61" t="s">
        <v>897</v>
      </c>
      <c r="G424" s="61">
        <v>1</v>
      </c>
      <c r="H424" s="61" t="s">
        <v>1510</v>
      </c>
      <c r="I424" s="61" t="s">
        <v>288</v>
      </c>
      <c r="J424" s="61" t="s">
        <v>10</v>
      </c>
      <c r="K424" s="61" t="s">
        <v>9</v>
      </c>
      <c r="L424" s="61" t="s">
        <v>916</v>
      </c>
      <c r="M424" s="61">
        <f t="shared" si="7"/>
        <v>69</v>
      </c>
      <c r="N424" t="str">
        <f>VLOOKUP(M424,'zamestnanci číselník'!$A:$I,9,0)</f>
        <v>VP1</v>
      </c>
    </row>
    <row r="425" spans="1:14" x14ac:dyDescent="0.2">
      <c r="A425" s="60">
        <v>43693</v>
      </c>
      <c r="B425" s="61" t="s">
        <v>915</v>
      </c>
      <c r="C425" s="61" t="s">
        <v>885</v>
      </c>
      <c r="D425" s="61" t="s">
        <v>181</v>
      </c>
      <c r="E425" s="61">
        <v>8</v>
      </c>
      <c r="F425" s="61" t="s">
        <v>897</v>
      </c>
      <c r="G425" s="61">
        <v>1</v>
      </c>
      <c r="H425" s="61" t="s">
        <v>1510</v>
      </c>
      <c r="I425" s="61" t="s">
        <v>288</v>
      </c>
      <c r="J425" s="61" t="s">
        <v>10</v>
      </c>
      <c r="K425" s="61" t="s">
        <v>9</v>
      </c>
      <c r="L425" s="61" t="s">
        <v>916</v>
      </c>
      <c r="M425" s="61">
        <f t="shared" si="7"/>
        <v>69</v>
      </c>
      <c r="N425" t="str">
        <f>VLOOKUP(M425,'zamestnanci číselník'!$A:$I,9,0)</f>
        <v>VP1</v>
      </c>
    </row>
    <row r="426" spans="1:14" x14ac:dyDescent="0.2">
      <c r="A426" s="60">
        <v>43694</v>
      </c>
      <c r="B426" s="61" t="s">
        <v>915</v>
      </c>
      <c r="C426" s="61" t="s">
        <v>885</v>
      </c>
      <c r="D426" s="61" t="s">
        <v>181</v>
      </c>
      <c r="E426" s="61">
        <v>0</v>
      </c>
      <c r="F426" s="61" t="s">
        <v>897</v>
      </c>
      <c r="G426" s="61">
        <v>8</v>
      </c>
      <c r="H426" s="61" t="s">
        <v>1510</v>
      </c>
      <c r="I426" s="61" t="s">
        <v>288</v>
      </c>
      <c r="J426" s="61" t="s">
        <v>10</v>
      </c>
      <c r="K426" s="61" t="s">
        <v>9</v>
      </c>
      <c r="L426" s="61" t="s">
        <v>916</v>
      </c>
      <c r="M426" s="61">
        <f t="shared" si="7"/>
        <v>69</v>
      </c>
      <c r="N426" t="str">
        <f>VLOOKUP(M426,'zamestnanci číselník'!$A:$I,9,0)</f>
        <v>VP1</v>
      </c>
    </row>
    <row r="427" spans="1:14" x14ac:dyDescent="0.2">
      <c r="A427" s="60">
        <v>43696</v>
      </c>
      <c r="B427" s="61" t="s">
        <v>915</v>
      </c>
      <c r="C427" s="61" t="s">
        <v>885</v>
      </c>
      <c r="D427" s="61" t="s">
        <v>181</v>
      </c>
      <c r="E427" s="61">
        <v>8</v>
      </c>
      <c r="F427" s="61" t="s">
        <v>897</v>
      </c>
      <c r="G427" s="61">
        <v>1</v>
      </c>
      <c r="H427" s="61" t="s">
        <v>1510</v>
      </c>
      <c r="I427" s="61" t="s">
        <v>288</v>
      </c>
      <c r="J427" s="61" t="s">
        <v>10</v>
      </c>
      <c r="K427" s="61" t="s">
        <v>9</v>
      </c>
      <c r="L427" s="61" t="s">
        <v>916</v>
      </c>
      <c r="M427" s="61">
        <f t="shared" si="7"/>
        <v>69</v>
      </c>
      <c r="N427" t="str">
        <f>VLOOKUP(M427,'zamestnanci číselník'!$A:$I,9,0)</f>
        <v>VP1</v>
      </c>
    </row>
    <row r="428" spans="1:14" x14ac:dyDescent="0.2">
      <c r="A428" s="60">
        <v>43697</v>
      </c>
      <c r="B428" s="61" t="s">
        <v>915</v>
      </c>
      <c r="C428" s="61" t="s">
        <v>885</v>
      </c>
      <c r="D428" s="61" t="s">
        <v>181</v>
      </c>
      <c r="E428" s="61">
        <v>8</v>
      </c>
      <c r="F428" s="61" t="s">
        <v>182</v>
      </c>
      <c r="G428" s="61">
        <v>0</v>
      </c>
      <c r="H428" s="61" t="s">
        <v>1510</v>
      </c>
      <c r="I428" s="61" t="s">
        <v>288</v>
      </c>
      <c r="J428" s="61" t="s">
        <v>10</v>
      </c>
      <c r="K428" s="61" t="s">
        <v>9</v>
      </c>
      <c r="L428" s="61" t="s">
        <v>916</v>
      </c>
      <c r="M428" s="61">
        <f t="shared" si="7"/>
        <v>69</v>
      </c>
      <c r="N428" t="str">
        <f>VLOOKUP(M428,'zamestnanci číselník'!$A:$I,9,0)</f>
        <v>VP1</v>
      </c>
    </row>
    <row r="429" spans="1:14" x14ac:dyDescent="0.2">
      <c r="A429" s="60">
        <v>43689</v>
      </c>
      <c r="B429" s="61" t="s">
        <v>915</v>
      </c>
      <c r="C429" s="61" t="s">
        <v>885</v>
      </c>
      <c r="D429" s="61" t="s">
        <v>181</v>
      </c>
      <c r="E429" s="61">
        <v>8</v>
      </c>
      <c r="F429" s="61" t="s">
        <v>182</v>
      </c>
      <c r="G429" s="61">
        <v>0</v>
      </c>
      <c r="H429" s="61" t="s">
        <v>1510</v>
      </c>
      <c r="I429" s="61" t="s">
        <v>288</v>
      </c>
      <c r="J429" s="61" t="s">
        <v>10</v>
      </c>
      <c r="K429" s="61" t="s">
        <v>9</v>
      </c>
      <c r="L429" s="61" t="s">
        <v>916</v>
      </c>
      <c r="M429" s="61">
        <f t="shared" si="7"/>
        <v>69</v>
      </c>
      <c r="N429" t="str">
        <f>VLOOKUP(M429,'zamestnanci číselník'!$A:$I,9,0)</f>
        <v>VP1</v>
      </c>
    </row>
    <row r="430" spans="1:14" x14ac:dyDescent="0.2">
      <c r="A430" s="60">
        <v>43690</v>
      </c>
      <c r="B430" s="61" t="s">
        <v>915</v>
      </c>
      <c r="C430" s="61" t="s">
        <v>885</v>
      </c>
      <c r="D430" s="61" t="s">
        <v>181</v>
      </c>
      <c r="E430" s="61">
        <v>8</v>
      </c>
      <c r="F430" s="61" t="s">
        <v>897</v>
      </c>
      <c r="G430" s="61">
        <v>0.5</v>
      </c>
      <c r="H430" s="61" t="s">
        <v>1510</v>
      </c>
      <c r="I430" s="61" t="s">
        <v>288</v>
      </c>
      <c r="J430" s="61" t="s">
        <v>10</v>
      </c>
      <c r="K430" s="61" t="s">
        <v>9</v>
      </c>
      <c r="L430" s="61" t="s">
        <v>916</v>
      </c>
      <c r="M430" s="61">
        <f t="shared" si="7"/>
        <v>69</v>
      </c>
      <c r="N430" t="str">
        <f>VLOOKUP(M430,'zamestnanci číselník'!$A:$I,9,0)</f>
        <v>VP1</v>
      </c>
    </row>
    <row r="431" spans="1:14" x14ac:dyDescent="0.2">
      <c r="A431" s="60">
        <v>43691</v>
      </c>
      <c r="B431" s="61" t="s">
        <v>915</v>
      </c>
      <c r="C431" s="61" t="s">
        <v>885</v>
      </c>
      <c r="D431" s="61" t="s">
        <v>181</v>
      </c>
      <c r="E431" s="61">
        <v>8</v>
      </c>
      <c r="F431" s="61" t="s">
        <v>182</v>
      </c>
      <c r="G431" s="61">
        <v>0</v>
      </c>
      <c r="H431" s="61" t="s">
        <v>1510</v>
      </c>
      <c r="I431" s="61" t="s">
        <v>288</v>
      </c>
      <c r="J431" s="61" t="s">
        <v>10</v>
      </c>
      <c r="K431" s="61" t="s">
        <v>9</v>
      </c>
      <c r="L431" s="61" t="s">
        <v>916</v>
      </c>
      <c r="M431" s="61">
        <f t="shared" si="7"/>
        <v>69</v>
      </c>
      <c r="N431" t="str">
        <f>VLOOKUP(M431,'zamestnanci číselník'!$A:$I,9,0)</f>
        <v>VP1</v>
      </c>
    </row>
    <row r="432" spans="1:14" x14ac:dyDescent="0.2">
      <c r="A432" s="60">
        <v>43678</v>
      </c>
      <c r="B432" s="61" t="s">
        <v>915</v>
      </c>
      <c r="C432" s="61" t="s">
        <v>887</v>
      </c>
      <c r="D432" s="61" t="s">
        <v>181</v>
      </c>
      <c r="E432" s="61">
        <v>8</v>
      </c>
      <c r="F432" s="61" t="s">
        <v>182</v>
      </c>
      <c r="G432" s="61">
        <v>0</v>
      </c>
      <c r="H432" s="61" t="s">
        <v>183</v>
      </c>
      <c r="I432" s="61" t="s">
        <v>288</v>
      </c>
      <c r="J432" s="61" t="s">
        <v>10</v>
      </c>
      <c r="K432" s="61" t="s">
        <v>9</v>
      </c>
      <c r="L432" s="61" t="s">
        <v>916</v>
      </c>
      <c r="M432" s="61">
        <f t="shared" si="7"/>
        <v>69</v>
      </c>
      <c r="N432" t="str">
        <f>VLOOKUP(M432,'zamestnanci číselník'!$A:$I,9,0)</f>
        <v>VP1</v>
      </c>
    </row>
    <row r="433" spans="1:14" x14ac:dyDescent="0.2">
      <c r="A433" s="60">
        <v>43679</v>
      </c>
      <c r="B433" s="61" t="s">
        <v>915</v>
      </c>
      <c r="C433" s="61" t="s">
        <v>887</v>
      </c>
      <c r="D433" s="61" t="s">
        <v>181</v>
      </c>
      <c r="E433" s="61">
        <v>8</v>
      </c>
      <c r="F433" s="61" t="s">
        <v>182</v>
      </c>
      <c r="G433" s="61">
        <v>0</v>
      </c>
      <c r="H433" s="61" t="s">
        <v>183</v>
      </c>
      <c r="I433" s="61" t="s">
        <v>288</v>
      </c>
      <c r="J433" s="61" t="s">
        <v>10</v>
      </c>
      <c r="K433" s="61" t="s">
        <v>9</v>
      </c>
      <c r="L433" s="61" t="s">
        <v>916</v>
      </c>
      <c r="M433" s="61">
        <f t="shared" si="7"/>
        <v>69</v>
      </c>
      <c r="N433" t="str">
        <f>VLOOKUP(M433,'zamestnanci číselník'!$A:$I,9,0)</f>
        <v>VP1</v>
      </c>
    </row>
    <row r="434" spans="1:14" x14ac:dyDescent="0.2">
      <c r="A434" s="60">
        <v>43682</v>
      </c>
      <c r="B434" s="61" t="s">
        <v>915</v>
      </c>
      <c r="C434" s="61" t="s">
        <v>887</v>
      </c>
      <c r="D434" s="61" t="s">
        <v>181</v>
      </c>
      <c r="E434" s="61">
        <v>8</v>
      </c>
      <c r="F434" s="61" t="s">
        <v>182</v>
      </c>
      <c r="G434" s="61">
        <v>0</v>
      </c>
      <c r="H434" s="61" t="s">
        <v>183</v>
      </c>
      <c r="I434" s="61" t="s">
        <v>288</v>
      </c>
      <c r="J434" s="61" t="s">
        <v>10</v>
      </c>
      <c r="K434" s="61" t="s">
        <v>9</v>
      </c>
      <c r="L434" s="61" t="s">
        <v>916</v>
      </c>
      <c r="M434" s="61">
        <f t="shared" si="7"/>
        <v>69</v>
      </c>
      <c r="N434" t="str">
        <f>VLOOKUP(M434,'zamestnanci číselník'!$A:$I,9,0)</f>
        <v>VP1</v>
      </c>
    </row>
    <row r="435" spans="1:14" x14ac:dyDescent="0.2">
      <c r="A435" s="60">
        <v>43683</v>
      </c>
      <c r="B435" s="61" t="s">
        <v>915</v>
      </c>
      <c r="C435" s="61" t="s">
        <v>887</v>
      </c>
      <c r="D435" s="61" t="s">
        <v>181</v>
      </c>
      <c r="E435" s="61">
        <v>8</v>
      </c>
      <c r="F435" s="61" t="s">
        <v>182</v>
      </c>
      <c r="G435" s="61">
        <v>0</v>
      </c>
      <c r="H435" s="61" t="s">
        <v>183</v>
      </c>
      <c r="I435" s="61" t="s">
        <v>288</v>
      </c>
      <c r="J435" s="61" t="s">
        <v>10</v>
      </c>
      <c r="K435" s="61" t="s">
        <v>9</v>
      </c>
      <c r="L435" s="61" t="s">
        <v>916</v>
      </c>
      <c r="M435" s="61">
        <f t="shared" si="7"/>
        <v>69</v>
      </c>
      <c r="N435" t="str">
        <f>VLOOKUP(M435,'zamestnanci číselník'!$A:$I,9,0)</f>
        <v>VP1</v>
      </c>
    </row>
    <row r="436" spans="1:14" x14ac:dyDescent="0.2">
      <c r="A436" s="60">
        <v>43684</v>
      </c>
      <c r="B436" s="61" t="s">
        <v>915</v>
      </c>
      <c r="C436" s="61" t="s">
        <v>887</v>
      </c>
      <c r="D436" s="61" t="s">
        <v>181</v>
      </c>
      <c r="E436" s="61">
        <v>8</v>
      </c>
      <c r="F436" s="61" t="s">
        <v>182</v>
      </c>
      <c r="G436" s="61">
        <v>0</v>
      </c>
      <c r="H436" s="61" t="s">
        <v>183</v>
      </c>
      <c r="I436" s="61" t="s">
        <v>288</v>
      </c>
      <c r="J436" s="61" t="s">
        <v>10</v>
      </c>
      <c r="K436" s="61" t="s">
        <v>9</v>
      </c>
      <c r="L436" s="61" t="s">
        <v>916</v>
      </c>
      <c r="M436" s="61">
        <f t="shared" si="7"/>
        <v>69</v>
      </c>
      <c r="N436" t="str">
        <f>VLOOKUP(M436,'zamestnanci číselník'!$A:$I,9,0)</f>
        <v>VP1</v>
      </c>
    </row>
    <row r="437" spans="1:14" x14ac:dyDescent="0.2">
      <c r="A437" s="60">
        <v>43685</v>
      </c>
      <c r="B437" s="61" t="s">
        <v>915</v>
      </c>
      <c r="C437" s="61" t="s">
        <v>887</v>
      </c>
      <c r="D437" s="61" t="s">
        <v>181</v>
      </c>
      <c r="E437" s="61">
        <v>8</v>
      </c>
      <c r="F437" s="61" t="s">
        <v>182</v>
      </c>
      <c r="G437" s="61">
        <v>0</v>
      </c>
      <c r="H437" s="61" t="s">
        <v>183</v>
      </c>
      <c r="I437" s="61" t="s">
        <v>288</v>
      </c>
      <c r="J437" s="61" t="s">
        <v>10</v>
      </c>
      <c r="K437" s="61" t="s">
        <v>9</v>
      </c>
      <c r="L437" s="61" t="s">
        <v>916</v>
      </c>
      <c r="M437" s="61">
        <f t="shared" si="7"/>
        <v>69</v>
      </c>
      <c r="N437" t="str">
        <f>VLOOKUP(M437,'zamestnanci číselník'!$A:$I,9,0)</f>
        <v>VP1</v>
      </c>
    </row>
    <row r="438" spans="1:14" x14ac:dyDescent="0.2">
      <c r="A438" s="60">
        <v>43686</v>
      </c>
      <c r="B438" s="61" t="s">
        <v>915</v>
      </c>
      <c r="C438" s="61" t="s">
        <v>887</v>
      </c>
      <c r="D438" s="61" t="s">
        <v>181</v>
      </c>
      <c r="E438" s="61">
        <v>8</v>
      </c>
      <c r="F438" s="61" t="s">
        <v>182</v>
      </c>
      <c r="G438" s="61">
        <v>0</v>
      </c>
      <c r="H438" s="61" t="s">
        <v>183</v>
      </c>
      <c r="I438" s="61" t="s">
        <v>288</v>
      </c>
      <c r="J438" s="61" t="s">
        <v>10</v>
      </c>
      <c r="K438" s="61" t="s">
        <v>9</v>
      </c>
      <c r="L438" s="61" t="s">
        <v>916</v>
      </c>
      <c r="M438" s="61">
        <f t="shared" si="7"/>
        <v>69</v>
      </c>
      <c r="N438" t="str">
        <f>VLOOKUP(M438,'zamestnanci číselník'!$A:$I,9,0)</f>
        <v>VP1</v>
      </c>
    </row>
    <row r="439" spans="1:14" x14ac:dyDescent="0.2">
      <c r="A439" s="60">
        <v>43706</v>
      </c>
      <c r="B439" s="61" t="s">
        <v>915</v>
      </c>
      <c r="C439" s="61" t="s">
        <v>886</v>
      </c>
      <c r="D439" s="61" t="s">
        <v>181</v>
      </c>
      <c r="E439" s="61">
        <v>8</v>
      </c>
      <c r="F439" s="61" t="s">
        <v>182</v>
      </c>
      <c r="G439" s="61">
        <v>0</v>
      </c>
      <c r="H439" s="61" t="s">
        <v>183</v>
      </c>
      <c r="I439" s="61" t="s">
        <v>288</v>
      </c>
      <c r="J439" s="61" t="s">
        <v>10</v>
      </c>
      <c r="K439" s="61" t="s">
        <v>9</v>
      </c>
      <c r="L439" s="61" t="s">
        <v>916</v>
      </c>
      <c r="M439" s="61">
        <f t="shared" si="7"/>
        <v>69</v>
      </c>
      <c r="N439" t="str">
        <f>VLOOKUP(M439,'zamestnanci číselník'!$A:$I,9,0)</f>
        <v>VP1</v>
      </c>
    </row>
    <row r="440" spans="1:14" x14ac:dyDescent="0.2">
      <c r="A440" s="60">
        <v>43699</v>
      </c>
      <c r="B440" s="61" t="s">
        <v>289</v>
      </c>
      <c r="C440" s="61" t="s">
        <v>885</v>
      </c>
      <c r="D440" s="61" t="s">
        <v>181</v>
      </c>
      <c r="E440" s="61">
        <v>8</v>
      </c>
      <c r="F440" s="61" t="s">
        <v>182</v>
      </c>
      <c r="G440" s="61">
        <v>0</v>
      </c>
      <c r="H440" s="61" t="s">
        <v>1473</v>
      </c>
      <c r="I440" s="61" t="s">
        <v>184</v>
      </c>
      <c r="J440" s="61" t="s">
        <v>28</v>
      </c>
      <c r="K440" s="61" t="s">
        <v>9</v>
      </c>
      <c r="L440" s="61" t="s">
        <v>290</v>
      </c>
      <c r="M440" s="61">
        <f t="shared" si="7"/>
        <v>70</v>
      </c>
      <c r="N440" t="str">
        <f>VLOOKUP(M440,'zamestnanci číselník'!$A:$I,9,0)</f>
        <v>VP4</v>
      </c>
    </row>
    <row r="441" spans="1:14" x14ac:dyDescent="0.2">
      <c r="A441" s="60">
        <v>43700</v>
      </c>
      <c r="B441" s="61" t="s">
        <v>289</v>
      </c>
      <c r="C441" s="61" t="s">
        <v>885</v>
      </c>
      <c r="D441" s="61" t="s">
        <v>181</v>
      </c>
      <c r="E441" s="61">
        <v>8</v>
      </c>
      <c r="F441" s="61" t="s">
        <v>182</v>
      </c>
      <c r="G441" s="61">
        <v>0</v>
      </c>
      <c r="H441" s="61" t="s">
        <v>1473</v>
      </c>
      <c r="I441" s="61" t="s">
        <v>184</v>
      </c>
      <c r="J441" s="61" t="s">
        <v>28</v>
      </c>
      <c r="K441" s="61" t="s">
        <v>9</v>
      </c>
      <c r="L441" s="61" t="s">
        <v>290</v>
      </c>
      <c r="M441" s="61">
        <f t="shared" si="7"/>
        <v>70</v>
      </c>
      <c r="N441" t="str">
        <f>VLOOKUP(M441,'zamestnanci číselník'!$A:$I,9,0)</f>
        <v>VP4</v>
      </c>
    </row>
    <row r="442" spans="1:14" x14ac:dyDescent="0.2">
      <c r="A442" s="60">
        <v>43703</v>
      </c>
      <c r="B442" s="61" t="s">
        <v>289</v>
      </c>
      <c r="C442" s="61" t="s">
        <v>885</v>
      </c>
      <c r="D442" s="61" t="s">
        <v>181</v>
      </c>
      <c r="E442" s="61">
        <v>8</v>
      </c>
      <c r="F442" s="61" t="s">
        <v>182</v>
      </c>
      <c r="G442" s="61">
        <v>0</v>
      </c>
      <c r="H442" s="61" t="s">
        <v>1146</v>
      </c>
      <c r="I442" s="61" t="s">
        <v>184</v>
      </c>
      <c r="J442" s="61" t="s">
        <v>28</v>
      </c>
      <c r="K442" s="61" t="s">
        <v>9</v>
      </c>
      <c r="L442" s="61" t="s">
        <v>290</v>
      </c>
      <c r="M442" s="61">
        <f t="shared" si="7"/>
        <v>70</v>
      </c>
      <c r="N442" t="str">
        <f>VLOOKUP(M442,'zamestnanci číselník'!$A:$I,9,0)</f>
        <v>VP4</v>
      </c>
    </row>
    <row r="443" spans="1:14" x14ac:dyDescent="0.2">
      <c r="A443" s="60">
        <v>43704</v>
      </c>
      <c r="B443" s="61" t="s">
        <v>289</v>
      </c>
      <c r="C443" s="61" t="s">
        <v>888</v>
      </c>
      <c r="D443" s="61" t="s">
        <v>181</v>
      </c>
      <c r="E443" s="61">
        <v>8</v>
      </c>
      <c r="F443" s="61" t="s">
        <v>182</v>
      </c>
      <c r="G443" s="61">
        <v>0</v>
      </c>
      <c r="H443" s="61" t="s">
        <v>183</v>
      </c>
      <c r="I443" s="61" t="s">
        <v>184</v>
      </c>
      <c r="J443" s="61" t="s">
        <v>28</v>
      </c>
      <c r="K443" s="61" t="s">
        <v>9</v>
      </c>
      <c r="L443" s="61" t="s">
        <v>290</v>
      </c>
      <c r="M443" s="61">
        <f t="shared" si="7"/>
        <v>70</v>
      </c>
      <c r="N443" t="str">
        <f>VLOOKUP(M443,'zamestnanci číselník'!$A:$I,9,0)</f>
        <v>VP4</v>
      </c>
    </row>
    <row r="444" spans="1:14" x14ac:dyDescent="0.2">
      <c r="A444" s="60">
        <v>43705</v>
      </c>
      <c r="B444" s="61" t="s">
        <v>289</v>
      </c>
      <c r="C444" s="61" t="s">
        <v>893</v>
      </c>
      <c r="D444" s="61" t="s">
        <v>181</v>
      </c>
      <c r="E444" s="61">
        <v>8</v>
      </c>
      <c r="F444" s="61" t="s">
        <v>182</v>
      </c>
      <c r="G444" s="61">
        <v>0</v>
      </c>
      <c r="H444" s="61" t="s">
        <v>183</v>
      </c>
      <c r="I444" s="61" t="s">
        <v>184</v>
      </c>
      <c r="J444" s="61" t="s">
        <v>28</v>
      </c>
      <c r="K444" s="61" t="s">
        <v>9</v>
      </c>
      <c r="L444" s="61" t="s">
        <v>290</v>
      </c>
      <c r="M444" s="61">
        <f t="shared" si="7"/>
        <v>70</v>
      </c>
      <c r="N444" t="str">
        <f>VLOOKUP(M444,'zamestnanci číselník'!$A:$I,9,0)</f>
        <v>VP4</v>
      </c>
    </row>
    <row r="445" spans="1:14" x14ac:dyDescent="0.2">
      <c r="A445" s="60">
        <v>43706</v>
      </c>
      <c r="B445" s="61" t="s">
        <v>289</v>
      </c>
      <c r="C445" s="61" t="s">
        <v>886</v>
      </c>
      <c r="D445" s="61" t="s">
        <v>181</v>
      </c>
      <c r="E445" s="61">
        <v>8</v>
      </c>
      <c r="F445" s="61" t="s">
        <v>182</v>
      </c>
      <c r="G445" s="61">
        <v>0</v>
      </c>
      <c r="H445" s="61" t="s">
        <v>183</v>
      </c>
      <c r="I445" s="61" t="s">
        <v>184</v>
      </c>
      <c r="J445" s="61" t="s">
        <v>28</v>
      </c>
      <c r="K445" s="61" t="s">
        <v>9</v>
      </c>
      <c r="L445" s="61" t="s">
        <v>290</v>
      </c>
      <c r="M445" s="61">
        <f t="shared" si="7"/>
        <v>70</v>
      </c>
      <c r="N445" t="str">
        <f>VLOOKUP(M445,'zamestnanci číselník'!$A:$I,9,0)</f>
        <v>VP4</v>
      </c>
    </row>
    <row r="446" spans="1:14" x14ac:dyDescent="0.2">
      <c r="A446" s="60">
        <v>43707</v>
      </c>
      <c r="B446" s="61" t="s">
        <v>289</v>
      </c>
      <c r="C446" s="61" t="s">
        <v>888</v>
      </c>
      <c r="D446" s="61" t="s">
        <v>181</v>
      </c>
      <c r="E446" s="61">
        <v>8</v>
      </c>
      <c r="F446" s="61" t="s">
        <v>182</v>
      </c>
      <c r="G446" s="61">
        <v>0</v>
      </c>
      <c r="H446" s="61" t="s">
        <v>183</v>
      </c>
      <c r="I446" s="61" t="s">
        <v>184</v>
      </c>
      <c r="J446" s="61" t="s">
        <v>28</v>
      </c>
      <c r="K446" s="61" t="s">
        <v>9</v>
      </c>
      <c r="L446" s="61" t="s">
        <v>290</v>
      </c>
      <c r="M446" s="61">
        <f t="shared" si="7"/>
        <v>70</v>
      </c>
      <c r="N446" t="str">
        <f>VLOOKUP(M446,'zamestnanci číselník'!$A:$I,9,0)</f>
        <v>VP4</v>
      </c>
    </row>
    <row r="447" spans="1:14" x14ac:dyDescent="0.2">
      <c r="A447" s="60">
        <v>43678</v>
      </c>
      <c r="B447" s="61" t="s">
        <v>289</v>
      </c>
      <c r="C447" s="61" t="s">
        <v>887</v>
      </c>
      <c r="D447" s="61" t="s">
        <v>181</v>
      </c>
      <c r="E447" s="61">
        <v>8</v>
      </c>
      <c r="F447" s="61" t="s">
        <v>182</v>
      </c>
      <c r="G447" s="61">
        <v>0</v>
      </c>
      <c r="H447" s="61" t="s">
        <v>183</v>
      </c>
      <c r="I447" s="61" t="s">
        <v>184</v>
      </c>
      <c r="J447" s="61" t="s">
        <v>28</v>
      </c>
      <c r="K447" s="61" t="s">
        <v>9</v>
      </c>
      <c r="L447" s="61" t="s">
        <v>290</v>
      </c>
      <c r="M447" s="61">
        <f t="shared" si="7"/>
        <v>70</v>
      </c>
      <c r="N447" t="str">
        <f>VLOOKUP(M447,'zamestnanci číselník'!$A:$I,9,0)</f>
        <v>VP4</v>
      </c>
    </row>
    <row r="448" spans="1:14" x14ac:dyDescent="0.2">
      <c r="A448" s="60">
        <v>43679</v>
      </c>
      <c r="B448" s="61" t="s">
        <v>289</v>
      </c>
      <c r="C448" s="61" t="s">
        <v>887</v>
      </c>
      <c r="D448" s="61" t="s">
        <v>181</v>
      </c>
      <c r="E448" s="61">
        <v>8</v>
      </c>
      <c r="F448" s="61" t="s">
        <v>182</v>
      </c>
      <c r="G448" s="61">
        <v>0</v>
      </c>
      <c r="H448" s="61" t="s">
        <v>183</v>
      </c>
      <c r="I448" s="61" t="s">
        <v>184</v>
      </c>
      <c r="J448" s="61" t="s">
        <v>28</v>
      </c>
      <c r="K448" s="61" t="s">
        <v>9</v>
      </c>
      <c r="L448" s="61" t="s">
        <v>290</v>
      </c>
      <c r="M448" s="61">
        <f t="shared" si="7"/>
        <v>70</v>
      </c>
      <c r="N448" t="str">
        <f>VLOOKUP(M448,'zamestnanci číselník'!$A:$I,9,0)</f>
        <v>VP4</v>
      </c>
    </row>
    <row r="449" spans="1:14" x14ac:dyDescent="0.2">
      <c r="A449" s="60">
        <v>43682</v>
      </c>
      <c r="B449" s="61" t="s">
        <v>289</v>
      </c>
      <c r="C449" s="61" t="s">
        <v>893</v>
      </c>
      <c r="D449" s="61" t="s">
        <v>181</v>
      </c>
      <c r="E449" s="61">
        <v>8</v>
      </c>
      <c r="F449" s="61" t="s">
        <v>182</v>
      </c>
      <c r="G449" s="61">
        <v>0</v>
      </c>
      <c r="H449" s="61" t="s">
        <v>183</v>
      </c>
      <c r="I449" s="61" t="s">
        <v>184</v>
      </c>
      <c r="J449" s="61" t="s">
        <v>28</v>
      </c>
      <c r="K449" s="61" t="s">
        <v>9</v>
      </c>
      <c r="L449" s="61" t="s">
        <v>290</v>
      </c>
      <c r="M449" s="61">
        <f t="shared" si="7"/>
        <v>70</v>
      </c>
      <c r="N449" t="str">
        <f>VLOOKUP(M449,'zamestnanci číselník'!$A:$I,9,0)</f>
        <v>VP4</v>
      </c>
    </row>
    <row r="450" spans="1:14" x14ac:dyDescent="0.2">
      <c r="A450" s="60">
        <v>43683</v>
      </c>
      <c r="B450" s="61" t="s">
        <v>289</v>
      </c>
      <c r="C450" s="61" t="s">
        <v>887</v>
      </c>
      <c r="D450" s="61" t="s">
        <v>181</v>
      </c>
      <c r="E450" s="61">
        <v>8</v>
      </c>
      <c r="F450" s="61" t="s">
        <v>182</v>
      </c>
      <c r="G450" s="61">
        <v>0</v>
      </c>
      <c r="H450" s="61" t="s">
        <v>183</v>
      </c>
      <c r="I450" s="61" t="s">
        <v>184</v>
      </c>
      <c r="J450" s="61" t="s">
        <v>28</v>
      </c>
      <c r="K450" s="61" t="s">
        <v>9</v>
      </c>
      <c r="L450" s="61" t="s">
        <v>290</v>
      </c>
      <c r="M450" s="61">
        <f t="shared" si="7"/>
        <v>70</v>
      </c>
      <c r="N450" t="str">
        <f>VLOOKUP(M450,'zamestnanci číselník'!$A:$I,9,0)</f>
        <v>VP4</v>
      </c>
    </row>
    <row r="451" spans="1:14" x14ac:dyDescent="0.2">
      <c r="A451" s="60">
        <v>43684</v>
      </c>
      <c r="B451" s="61" t="s">
        <v>289</v>
      </c>
      <c r="C451" s="61" t="s">
        <v>887</v>
      </c>
      <c r="D451" s="61" t="s">
        <v>181</v>
      </c>
      <c r="E451" s="61">
        <v>8</v>
      </c>
      <c r="F451" s="61" t="s">
        <v>182</v>
      </c>
      <c r="G451" s="61">
        <v>0</v>
      </c>
      <c r="H451" s="61" t="s">
        <v>183</v>
      </c>
      <c r="I451" s="61" t="s">
        <v>184</v>
      </c>
      <c r="J451" s="61" t="s">
        <v>28</v>
      </c>
      <c r="K451" s="61" t="s">
        <v>9</v>
      </c>
      <c r="L451" s="61" t="s">
        <v>290</v>
      </c>
      <c r="M451" s="61">
        <f t="shared" ref="M451:M514" si="8">B451*1</f>
        <v>70</v>
      </c>
      <c r="N451" t="str">
        <f>VLOOKUP(M451,'zamestnanci číselník'!$A:$I,9,0)</f>
        <v>VP4</v>
      </c>
    </row>
    <row r="452" spans="1:14" x14ac:dyDescent="0.2">
      <c r="A452" s="60">
        <v>43685</v>
      </c>
      <c r="B452" s="61" t="s">
        <v>289</v>
      </c>
      <c r="C452" s="61" t="s">
        <v>887</v>
      </c>
      <c r="D452" s="61" t="s">
        <v>181</v>
      </c>
      <c r="E452" s="61">
        <v>8</v>
      </c>
      <c r="F452" s="61" t="s">
        <v>182</v>
      </c>
      <c r="G452" s="61">
        <v>0</v>
      </c>
      <c r="H452" s="61" t="s">
        <v>183</v>
      </c>
      <c r="I452" s="61" t="s">
        <v>184</v>
      </c>
      <c r="J452" s="61" t="s">
        <v>28</v>
      </c>
      <c r="K452" s="61" t="s">
        <v>9</v>
      </c>
      <c r="L452" s="61" t="s">
        <v>290</v>
      </c>
      <c r="M452" s="61">
        <f t="shared" si="8"/>
        <v>70</v>
      </c>
      <c r="N452" t="str">
        <f>VLOOKUP(M452,'zamestnanci číselník'!$A:$I,9,0)</f>
        <v>VP4</v>
      </c>
    </row>
    <row r="453" spans="1:14" x14ac:dyDescent="0.2">
      <c r="A453" s="60">
        <v>43686</v>
      </c>
      <c r="B453" s="61" t="s">
        <v>289</v>
      </c>
      <c r="C453" s="61" t="s">
        <v>887</v>
      </c>
      <c r="D453" s="61" t="s">
        <v>181</v>
      </c>
      <c r="E453" s="61">
        <v>8</v>
      </c>
      <c r="F453" s="61" t="s">
        <v>182</v>
      </c>
      <c r="G453" s="61">
        <v>0</v>
      </c>
      <c r="H453" s="61" t="s">
        <v>183</v>
      </c>
      <c r="I453" s="61" t="s">
        <v>184</v>
      </c>
      <c r="J453" s="61" t="s">
        <v>28</v>
      </c>
      <c r="K453" s="61" t="s">
        <v>9</v>
      </c>
      <c r="L453" s="61" t="s">
        <v>290</v>
      </c>
      <c r="M453" s="61">
        <f t="shared" si="8"/>
        <v>70</v>
      </c>
      <c r="N453" t="str">
        <f>VLOOKUP(M453,'zamestnanci číselník'!$A:$I,9,0)</f>
        <v>VP4</v>
      </c>
    </row>
    <row r="454" spans="1:14" x14ac:dyDescent="0.2">
      <c r="A454" s="60">
        <v>43689</v>
      </c>
      <c r="B454" s="61" t="s">
        <v>289</v>
      </c>
      <c r="C454" s="61" t="s">
        <v>887</v>
      </c>
      <c r="D454" s="61" t="s">
        <v>181</v>
      </c>
      <c r="E454" s="61">
        <v>8</v>
      </c>
      <c r="F454" s="61" t="s">
        <v>182</v>
      </c>
      <c r="G454" s="61">
        <v>0</v>
      </c>
      <c r="H454" s="61" t="s">
        <v>183</v>
      </c>
      <c r="I454" s="61" t="s">
        <v>184</v>
      </c>
      <c r="J454" s="61" t="s">
        <v>28</v>
      </c>
      <c r="K454" s="61" t="s">
        <v>9</v>
      </c>
      <c r="L454" s="61" t="s">
        <v>290</v>
      </c>
      <c r="M454" s="61">
        <f t="shared" si="8"/>
        <v>70</v>
      </c>
      <c r="N454" t="str">
        <f>VLOOKUP(M454,'zamestnanci číselník'!$A:$I,9,0)</f>
        <v>VP4</v>
      </c>
    </row>
    <row r="455" spans="1:14" x14ac:dyDescent="0.2">
      <c r="A455" s="60">
        <v>43690</v>
      </c>
      <c r="B455" s="61" t="s">
        <v>289</v>
      </c>
      <c r="C455" s="61" t="s">
        <v>885</v>
      </c>
      <c r="D455" s="61" t="s">
        <v>181</v>
      </c>
      <c r="E455" s="61">
        <v>8</v>
      </c>
      <c r="F455" s="61" t="s">
        <v>182</v>
      </c>
      <c r="G455" s="61">
        <v>0</v>
      </c>
      <c r="H455" s="61" t="s">
        <v>1446</v>
      </c>
      <c r="I455" s="61" t="s">
        <v>184</v>
      </c>
      <c r="J455" s="61" t="s">
        <v>28</v>
      </c>
      <c r="K455" s="61" t="s">
        <v>9</v>
      </c>
      <c r="L455" s="61" t="s">
        <v>290</v>
      </c>
      <c r="M455" s="61">
        <f t="shared" si="8"/>
        <v>70</v>
      </c>
      <c r="N455" t="str">
        <f>VLOOKUP(M455,'zamestnanci číselník'!$A:$I,9,0)</f>
        <v>VP4</v>
      </c>
    </row>
    <row r="456" spans="1:14" x14ac:dyDescent="0.2">
      <c r="A456" s="60">
        <v>43691</v>
      </c>
      <c r="B456" s="61" t="s">
        <v>289</v>
      </c>
      <c r="C456" s="61" t="s">
        <v>885</v>
      </c>
      <c r="D456" s="61" t="s">
        <v>181</v>
      </c>
      <c r="E456" s="61">
        <v>8</v>
      </c>
      <c r="F456" s="61" t="s">
        <v>182</v>
      </c>
      <c r="G456" s="61">
        <v>0</v>
      </c>
      <c r="H456" s="61" t="s">
        <v>1446</v>
      </c>
      <c r="I456" s="61" t="s">
        <v>184</v>
      </c>
      <c r="J456" s="61" t="s">
        <v>28</v>
      </c>
      <c r="K456" s="61" t="s">
        <v>9</v>
      </c>
      <c r="L456" s="61" t="s">
        <v>290</v>
      </c>
      <c r="M456" s="61">
        <f t="shared" si="8"/>
        <v>70</v>
      </c>
      <c r="N456" t="str">
        <f>VLOOKUP(M456,'zamestnanci číselník'!$A:$I,9,0)</f>
        <v>VP4</v>
      </c>
    </row>
    <row r="457" spans="1:14" x14ac:dyDescent="0.2">
      <c r="A457" s="60">
        <v>43692</v>
      </c>
      <c r="B457" s="61" t="s">
        <v>289</v>
      </c>
      <c r="C457" s="61" t="s">
        <v>885</v>
      </c>
      <c r="D457" s="61" t="s">
        <v>181</v>
      </c>
      <c r="E457" s="61">
        <v>8</v>
      </c>
      <c r="F457" s="61" t="s">
        <v>897</v>
      </c>
      <c r="G457" s="61">
        <v>2.5</v>
      </c>
      <c r="H457" s="61" t="s">
        <v>1446</v>
      </c>
      <c r="I457" s="61" t="s">
        <v>184</v>
      </c>
      <c r="J457" s="61" t="s">
        <v>28</v>
      </c>
      <c r="K457" s="61" t="s">
        <v>9</v>
      </c>
      <c r="L457" s="61" t="s">
        <v>290</v>
      </c>
      <c r="M457" s="61">
        <f t="shared" si="8"/>
        <v>70</v>
      </c>
      <c r="N457" t="str">
        <f>VLOOKUP(M457,'zamestnanci číselník'!$A:$I,9,0)</f>
        <v>VP4</v>
      </c>
    </row>
    <row r="458" spans="1:14" x14ac:dyDescent="0.2">
      <c r="A458" s="60">
        <v>43693</v>
      </c>
      <c r="B458" s="61" t="s">
        <v>289</v>
      </c>
      <c r="C458" s="61" t="s">
        <v>885</v>
      </c>
      <c r="D458" s="61" t="s">
        <v>181</v>
      </c>
      <c r="E458" s="61">
        <v>8</v>
      </c>
      <c r="F458" s="61" t="s">
        <v>182</v>
      </c>
      <c r="G458" s="61">
        <v>0</v>
      </c>
      <c r="H458" s="61" t="s">
        <v>1446</v>
      </c>
      <c r="I458" s="61" t="s">
        <v>184</v>
      </c>
      <c r="J458" s="61" t="s">
        <v>28</v>
      </c>
      <c r="K458" s="61" t="s">
        <v>9</v>
      </c>
      <c r="L458" s="61" t="s">
        <v>290</v>
      </c>
      <c r="M458" s="61">
        <f t="shared" si="8"/>
        <v>70</v>
      </c>
      <c r="N458" t="str">
        <f>VLOOKUP(M458,'zamestnanci číselník'!$A:$I,9,0)</f>
        <v>VP4</v>
      </c>
    </row>
    <row r="459" spans="1:14" x14ac:dyDescent="0.2">
      <c r="A459" s="60">
        <v>43696</v>
      </c>
      <c r="B459" s="61" t="s">
        <v>289</v>
      </c>
      <c r="C459" s="61" t="s">
        <v>885</v>
      </c>
      <c r="D459" s="61" t="s">
        <v>181</v>
      </c>
      <c r="E459" s="61">
        <v>8</v>
      </c>
      <c r="F459" s="61" t="s">
        <v>182</v>
      </c>
      <c r="G459" s="61">
        <v>0</v>
      </c>
      <c r="H459" s="61" t="s">
        <v>39</v>
      </c>
      <c r="I459" s="61" t="s">
        <v>184</v>
      </c>
      <c r="J459" s="61" t="s">
        <v>28</v>
      </c>
      <c r="K459" s="61" t="s">
        <v>9</v>
      </c>
      <c r="L459" s="61" t="s">
        <v>290</v>
      </c>
      <c r="M459" s="61">
        <f t="shared" si="8"/>
        <v>70</v>
      </c>
      <c r="N459" t="str">
        <f>VLOOKUP(M459,'zamestnanci číselník'!$A:$I,9,0)</f>
        <v>VP4</v>
      </c>
    </row>
    <row r="460" spans="1:14" x14ac:dyDescent="0.2">
      <c r="A460" s="60">
        <v>43697</v>
      </c>
      <c r="B460" s="61" t="s">
        <v>289</v>
      </c>
      <c r="C460" s="61" t="s">
        <v>885</v>
      </c>
      <c r="D460" s="61" t="s">
        <v>181</v>
      </c>
      <c r="E460" s="61">
        <v>8</v>
      </c>
      <c r="F460" s="61" t="s">
        <v>182</v>
      </c>
      <c r="G460" s="61">
        <v>0</v>
      </c>
      <c r="H460" s="61" t="s">
        <v>39</v>
      </c>
      <c r="I460" s="61" t="s">
        <v>184</v>
      </c>
      <c r="J460" s="61" t="s">
        <v>28</v>
      </c>
      <c r="K460" s="61" t="s">
        <v>9</v>
      </c>
      <c r="L460" s="61" t="s">
        <v>290</v>
      </c>
      <c r="M460" s="61">
        <f t="shared" si="8"/>
        <v>70</v>
      </c>
      <c r="N460" t="str">
        <f>VLOOKUP(M460,'zamestnanci číselník'!$A:$I,9,0)</f>
        <v>VP4</v>
      </c>
    </row>
    <row r="461" spans="1:14" x14ac:dyDescent="0.2">
      <c r="A461" s="60">
        <v>43698</v>
      </c>
      <c r="B461" s="61" t="s">
        <v>289</v>
      </c>
      <c r="C461" s="61" t="s">
        <v>885</v>
      </c>
      <c r="D461" s="61" t="s">
        <v>181</v>
      </c>
      <c r="E461" s="61">
        <v>8</v>
      </c>
      <c r="F461" s="61" t="s">
        <v>182</v>
      </c>
      <c r="G461" s="61">
        <v>0</v>
      </c>
      <c r="H461" s="61" t="s">
        <v>39</v>
      </c>
      <c r="I461" s="61" t="s">
        <v>184</v>
      </c>
      <c r="J461" s="61" t="s">
        <v>28</v>
      </c>
      <c r="K461" s="61" t="s">
        <v>9</v>
      </c>
      <c r="L461" s="61" t="s">
        <v>290</v>
      </c>
      <c r="M461" s="61">
        <f t="shared" si="8"/>
        <v>70</v>
      </c>
      <c r="N461" t="str">
        <f>VLOOKUP(M461,'zamestnanci číselník'!$A:$I,9,0)</f>
        <v>VP4</v>
      </c>
    </row>
    <row r="462" spans="1:14" x14ac:dyDescent="0.2">
      <c r="A462" s="60">
        <v>43694</v>
      </c>
      <c r="B462" s="61" t="s">
        <v>289</v>
      </c>
      <c r="C462" s="61" t="s">
        <v>885</v>
      </c>
      <c r="D462" s="61" t="s">
        <v>181</v>
      </c>
      <c r="E462" s="61">
        <v>0</v>
      </c>
      <c r="F462" s="61" t="s">
        <v>897</v>
      </c>
      <c r="G462" s="61">
        <v>7</v>
      </c>
      <c r="H462" s="61" t="s">
        <v>39</v>
      </c>
      <c r="I462" s="61" t="s">
        <v>184</v>
      </c>
      <c r="J462" s="61" t="s">
        <v>28</v>
      </c>
      <c r="K462" s="61" t="s">
        <v>9</v>
      </c>
      <c r="L462" s="61" t="s">
        <v>290</v>
      </c>
      <c r="M462" s="61">
        <f t="shared" si="8"/>
        <v>70</v>
      </c>
      <c r="N462" t="str">
        <f>VLOOKUP(M462,'zamestnanci číselník'!$A:$I,9,0)</f>
        <v>VP4</v>
      </c>
    </row>
    <row r="463" spans="1:14" x14ac:dyDescent="0.2">
      <c r="A463" s="60">
        <v>43704</v>
      </c>
      <c r="B463" s="61" t="s">
        <v>1172</v>
      </c>
      <c r="C463" s="61" t="s">
        <v>885</v>
      </c>
      <c r="D463" s="61" t="s">
        <v>181</v>
      </c>
      <c r="E463" s="61">
        <v>8</v>
      </c>
      <c r="F463" s="61" t="s">
        <v>182</v>
      </c>
      <c r="G463" s="61">
        <v>0</v>
      </c>
      <c r="H463" s="61" t="s">
        <v>42</v>
      </c>
      <c r="I463" s="61" t="s">
        <v>1152</v>
      </c>
      <c r="J463" s="61" t="s">
        <v>1153</v>
      </c>
      <c r="K463" s="61" t="s">
        <v>1153</v>
      </c>
      <c r="L463" s="61" t="s">
        <v>1173</v>
      </c>
      <c r="M463" s="61">
        <f t="shared" si="8"/>
        <v>72</v>
      </c>
      <c r="N463" t="str">
        <f>VLOOKUP(M463,'zamestnanci číselník'!$A:$I,9,0)</f>
        <v>Ostatné</v>
      </c>
    </row>
    <row r="464" spans="1:14" x14ac:dyDescent="0.2">
      <c r="A464" s="60">
        <v>43705</v>
      </c>
      <c r="B464" s="61" t="s">
        <v>1172</v>
      </c>
      <c r="C464" s="61" t="s">
        <v>885</v>
      </c>
      <c r="D464" s="61" t="s">
        <v>181</v>
      </c>
      <c r="E464" s="61">
        <v>8</v>
      </c>
      <c r="F464" s="61" t="s">
        <v>182</v>
      </c>
      <c r="G464" s="61">
        <v>0</v>
      </c>
      <c r="H464" s="61" t="s">
        <v>42</v>
      </c>
      <c r="I464" s="61" t="s">
        <v>1152</v>
      </c>
      <c r="J464" s="61" t="s">
        <v>1153</v>
      </c>
      <c r="K464" s="61" t="s">
        <v>1153</v>
      </c>
      <c r="L464" s="61" t="s">
        <v>1173</v>
      </c>
      <c r="M464" s="61">
        <f t="shared" si="8"/>
        <v>72</v>
      </c>
      <c r="N464" t="str">
        <f>VLOOKUP(M464,'zamestnanci číselník'!$A:$I,9,0)</f>
        <v>Ostatné</v>
      </c>
    </row>
    <row r="465" spans="1:14" x14ac:dyDescent="0.2">
      <c r="A465" s="60">
        <v>43707</v>
      </c>
      <c r="B465" s="61" t="s">
        <v>1172</v>
      </c>
      <c r="C465" s="61" t="s">
        <v>910</v>
      </c>
      <c r="D465" s="61" t="s">
        <v>181</v>
      </c>
      <c r="E465" s="61">
        <v>1</v>
      </c>
      <c r="F465" s="61" t="s">
        <v>182</v>
      </c>
      <c r="G465" s="61">
        <v>0</v>
      </c>
      <c r="H465" s="61" t="s">
        <v>183</v>
      </c>
      <c r="I465" s="61" t="s">
        <v>1152</v>
      </c>
      <c r="J465" s="61" t="s">
        <v>1153</v>
      </c>
      <c r="K465" s="61" t="s">
        <v>1153</v>
      </c>
      <c r="L465" s="61" t="s">
        <v>1173</v>
      </c>
      <c r="M465" s="61">
        <f t="shared" si="8"/>
        <v>72</v>
      </c>
      <c r="N465" t="str">
        <f>VLOOKUP(M465,'zamestnanci číselník'!$A:$I,9,0)</f>
        <v>Ostatné</v>
      </c>
    </row>
    <row r="466" spans="1:14" x14ac:dyDescent="0.2">
      <c r="A466" s="60">
        <v>43707</v>
      </c>
      <c r="B466" s="61" t="s">
        <v>1172</v>
      </c>
      <c r="C466" s="61" t="s">
        <v>910</v>
      </c>
      <c r="D466" s="61" t="s">
        <v>181</v>
      </c>
      <c r="E466" s="61">
        <v>1.5</v>
      </c>
      <c r="F466" s="61" t="s">
        <v>182</v>
      </c>
      <c r="G466" s="61">
        <v>0</v>
      </c>
      <c r="H466" s="61" t="s">
        <v>183</v>
      </c>
      <c r="I466" s="61" t="s">
        <v>1152</v>
      </c>
      <c r="J466" s="61" t="s">
        <v>1153</v>
      </c>
      <c r="K466" s="61" t="s">
        <v>1153</v>
      </c>
      <c r="L466" s="61" t="s">
        <v>1173</v>
      </c>
      <c r="M466" s="61">
        <f t="shared" si="8"/>
        <v>72</v>
      </c>
      <c r="N466" t="str">
        <f>VLOOKUP(M466,'zamestnanci číselník'!$A:$I,9,0)</f>
        <v>Ostatné</v>
      </c>
    </row>
    <row r="467" spans="1:14" x14ac:dyDescent="0.2">
      <c r="A467" s="60">
        <v>43707</v>
      </c>
      <c r="B467" s="61" t="s">
        <v>1172</v>
      </c>
      <c r="C467" s="61" t="s">
        <v>885</v>
      </c>
      <c r="D467" s="61" t="s">
        <v>181</v>
      </c>
      <c r="E467" s="61">
        <v>5.5</v>
      </c>
      <c r="F467" s="61" t="s">
        <v>182</v>
      </c>
      <c r="G467" s="61">
        <v>0</v>
      </c>
      <c r="H467" s="61" t="s">
        <v>42</v>
      </c>
      <c r="I467" s="61" t="s">
        <v>1152</v>
      </c>
      <c r="J467" s="61" t="s">
        <v>1153</v>
      </c>
      <c r="K467" s="61" t="s">
        <v>1153</v>
      </c>
      <c r="L467" s="61" t="s">
        <v>1173</v>
      </c>
      <c r="M467" s="61">
        <f t="shared" si="8"/>
        <v>72</v>
      </c>
      <c r="N467" t="str">
        <f>VLOOKUP(M467,'zamestnanci číselník'!$A:$I,9,0)</f>
        <v>Ostatné</v>
      </c>
    </row>
    <row r="468" spans="1:14" x14ac:dyDescent="0.2">
      <c r="A468" s="60">
        <v>43699</v>
      </c>
      <c r="B468" s="61" t="s">
        <v>1172</v>
      </c>
      <c r="C468" s="61" t="s">
        <v>885</v>
      </c>
      <c r="D468" s="61" t="s">
        <v>181</v>
      </c>
      <c r="E468" s="61">
        <v>8</v>
      </c>
      <c r="F468" s="61" t="s">
        <v>182</v>
      </c>
      <c r="G468" s="61">
        <v>0</v>
      </c>
      <c r="H468" s="61" t="s">
        <v>42</v>
      </c>
      <c r="I468" s="61" t="s">
        <v>1152</v>
      </c>
      <c r="J468" s="61" t="s">
        <v>1153</v>
      </c>
      <c r="K468" s="61" t="s">
        <v>1153</v>
      </c>
      <c r="L468" s="61" t="s">
        <v>1173</v>
      </c>
      <c r="M468" s="61">
        <f t="shared" si="8"/>
        <v>72</v>
      </c>
      <c r="N468" t="str">
        <f>VLOOKUP(M468,'zamestnanci číselník'!$A:$I,9,0)</f>
        <v>Ostatné</v>
      </c>
    </row>
    <row r="469" spans="1:14" x14ac:dyDescent="0.2">
      <c r="A469" s="60">
        <v>43700</v>
      </c>
      <c r="B469" s="61" t="s">
        <v>1172</v>
      </c>
      <c r="C469" s="61" t="s">
        <v>885</v>
      </c>
      <c r="D469" s="61" t="s">
        <v>181</v>
      </c>
      <c r="E469" s="61">
        <v>8</v>
      </c>
      <c r="F469" s="61" t="s">
        <v>182</v>
      </c>
      <c r="G469" s="61">
        <v>0</v>
      </c>
      <c r="H469" s="61" t="s">
        <v>42</v>
      </c>
      <c r="I469" s="61" t="s">
        <v>1152</v>
      </c>
      <c r="J469" s="61" t="s">
        <v>1153</v>
      </c>
      <c r="K469" s="61" t="s">
        <v>1153</v>
      </c>
      <c r="L469" s="61" t="s">
        <v>1173</v>
      </c>
      <c r="M469" s="61">
        <f t="shared" si="8"/>
        <v>72</v>
      </c>
      <c r="N469" t="str">
        <f>VLOOKUP(M469,'zamestnanci číselník'!$A:$I,9,0)</f>
        <v>Ostatné</v>
      </c>
    </row>
    <row r="470" spans="1:14" x14ac:dyDescent="0.2">
      <c r="A470" s="60">
        <v>43703</v>
      </c>
      <c r="B470" s="61" t="s">
        <v>1172</v>
      </c>
      <c r="C470" s="61" t="s">
        <v>885</v>
      </c>
      <c r="D470" s="61" t="s">
        <v>181</v>
      </c>
      <c r="E470" s="61">
        <v>8</v>
      </c>
      <c r="F470" s="61" t="s">
        <v>182</v>
      </c>
      <c r="G470" s="61">
        <v>0</v>
      </c>
      <c r="H470" s="61" t="s">
        <v>42</v>
      </c>
      <c r="I470" s="61" t="s">
        <v>1152</v>
      </c>
      <c r="J470" s="61" t="s">
        <v>1153</v>
      </c>
      <c r="K470" s="61" t="s">
        <v>1153</v>
      </c>
      <c r="L470" s="61" t="s">
        <v>1173</v>
      </c>
      <c r="M470" s="61">
        <f t="shared" si="8"/>
        <v>72</v>
      </c>
      <c r="N470" t="str">
        <f>VLOOKUP(M470,'zamestnanci číselník'!$A:$I,9,0)</f>
        <v>Ostatné</v>
      </c>
    </row>
    <row r="471" spans="1:14" x14ac:dyDescent="0.2">
      <c r="A471" s="60">
        <v>43698</v>
      </c>
      <c r="B471" s="61" t="s">
        <v>1172</v>
      </c>
      <c r="C471" s="61" t="s">
        <v>885</v>
      </c>
      <c r="D471" s="61" t="s">
        <v>181</v>
      </c>
      <c r="E471" s="61">
        <v>8</v>
      </c>
      <c r="F471" s="61" t="s">
        <v>182</v>
      </c>
      <c r="G471" s="61">
        <v>0</v>
      </c>
      <c r="H471" s="61" t="s">
        <v>1159</v>
      </c>
      <c r="I471" s="61" t="s">
        <v>1152</v>
      </c>
      <c r="J471" s="61" t="s">
        <v>1153</v>
      </c>
      <c r="K471" s="61" t="s">
        <v>1153</v>
      </c>
      <c r="L471" s="61" t="s">
        <v>1173</v>
      </c>
      <c r="M471" s="61">
        <f t="shared" si="8"/>
        <v>72</v>
      </c>
      <c r="N471" t="str">
        <f>VLOOKUP(M471,'zamestnanci číselník'!$A:$I,9,0)</f>
        <v>Ostatné</v>
      </c>
    </row>
    <row r="472" spans="1:14" x14ac:dyDescent="0.2">
      <c r="A472" s="60">
        <v>43678</v>
      </c>
      <c r="B472" s="61" t="s">
        <v>1172</v>
      </c>
      <c r="C472" s="61" t="s">
        <v>887</v>
      </c>
      <c r="D472" s="61" t="s">
        <v>181</v>
      </c>
      <c r="E472" s="61">
        <v>8</v>
      </c>
      <c r="F472" s="61" t="s">
        <v>182</v>
      </c>
      <c r="G472" s="61">
        <v>0</v>
      </c>
      <c r="H472" s="61" t="s">
        <v>183</v>
      </c>
      <c r="I472" s="61" t="s">
        <v>1152</v>
      </c>
      <c r="J472" s="61" t="s">
        <v>1153</v>
      </c>
      <c r="K472" s="61" t="s">
        <v>1153</v>
      </c>
      <c r="L472" s="61" t="s">
        <v>1173</v>
      </c>
      <c r="M472" s="61">
        <f t="shared" si="8"/>
        <v>72</v>
      </c>
      <c r="N472" t="str">
        <f>VLOOKUP(M472,'zamestnanci číselník'!$A:$I,9,0)</f>
        <v>Ostatné</v>
      </c>
    </row>
    <row r="473" spans="1:14" x14ac:dyDescent="0.2">
      <c r="A473" s="60">
        <v>43679</v>
      </c>
      <c r="B473" s="61" t="s">
        <v>1172</v>
      </c>
      <c r="C473" s="61" t="s">
        <v>887</v>
      </c>
      <c r="D473" s="61" t="s">
        <v>181</v>
      </c>
      <c r="E473" s="61">
        <v>8</v>
      </c>
      <c r="F473" s="61" t="s">
        <v>182</v>
      </c>
      <c r="G473" s="61">
        <v>0</v>
      </c>
      <c r="H473" s="61" t="s">
        <v>183</v>
      </c>
      <c r="I473" s="61" t="s">
        <v>1152</v>
      </c>
      <c r="J473" s="61" t="s">
        <v>1153</v>
      </c>
      <c r="K473" s="61" t="s">
        <v>1153</v>
      </c>
      <c r="L473" s="61" t="s">
        <v>1173</v>
      </c>
      <c r="M473" s="61">
        <f t="shared" si="8"/>
        <v>72</v>
      </c>
      <c r="N473" t="str">
        <f>VLOOKUP(M473,'zamestnanci číselník'!$A:$I,9,0)</f>
        <v>Ostatné</v>
      </c>
    </row>
    <row r="474" spans="1:14" x14ac:dyDescent="0.2">
      <c r="A474" s="60">
        <v>43682</v>
      </c>
      <c r="B474" s="61" t="s">
        <v>1172</v>
      </c>
      <c r="C474" s="61" t="s">
        <v>885</v>
      </c>
      <c r="D474" s="61" t="s">
        <v>181</v>
      </c>
      <c r="E474" s="61">
        <v>8</v>
      </c>
      <c r="F474" s="61" t="s">
        <v>182</v>
      </c>
      <c r="G474" s="61">
        <v>0</v>
      </c>
      <c r="H474" s="61" t="s">
        <v>1159</v>
      </c>
      <c r="I474" s="61" t="s">
        <v>1152</v>
      </c>
      <c r="J474" s="61" t="s">
        <v>1153</v>
      </c>
      <c r="K474" s="61" t="s">
        <v>1153</v>
      </c>
      <c r="L474" s="61" t="s">
        <v>1173</v>
      </c>
      <c r="M474" s="61">
        <f t="shared" si="8"/>
        <v>72</v>
      </c>
      <c r="N474" t="str">
        <f>VLOOKUP(M474,'zamestnanci číselník'!$A:$I,9,0)</f>
        <v>Ostatné</v>
      </c>
    </row>
    <row r="475" spans="1:14" x14ac:dyDescent="0.2">
      <c r="A475" s="60">
        <v>43683</v>
      </c>
      <c r="B475" s="61" t="s">
        <v>1172</v>
      </c>
      <c r="C475" s="61" t="s">
        <v>885</v>
      </c>
      <c r="D475" s="61" t="s">
        <v>181</v>
      </c>
      <c r="E475" s="61">
        <v>8</v>
      </c>
      <c r="F475" s="61" t="s">
        <v>182</v>
      </c>
      <c r="G475" s="61">
        <v>0</v>
      </c>
      <c r="H475" s="61" t="s">
        <v>1159</v>
      </c>
      <c r="I475" s="61" t="s">
        <v>1152</v>
      </c>
      <c r="J475" s="61" t="s">
        <v>1153</v>
      </c>
      <c r="K475" s="61" t="s">
        <v>1153</v>
      </c>
      <c r="L475" s="61" t="s">
        <v>1173</v>
      </c>
      <c r="M475" s="61">
        <f t="shared" si="8"/>
        <v>72</v>
      </c>
      <c r="N475" t="str">
        <f>VLOOKUP(M475,'zamestnanci číselník'!$A:$I,9,0)</f>
        <v>Ostatné</v>
      </c>
    </row>
    <row r="476" spans="1:14" x14ac:dyDescent="0.2">
      <c r="A476" s="60">
        <v>43684</v>
      </c>
      <c r="B476" s="61" t="s">
        <v>1172</v>
      </c>
      <c r="C476" s="61" t="s">
        <v>885</v>
      </c>
      <c r="D476" s="61" t="s">
        <v>181</v>
      </c>
      <c r="E476" s="61">
        <v>8</v>
      </c>
      <c r="F476" s="61" t="s">
        <v>182</v>
      </c>
      <c r="G476" s="61">
        <v>0</v>
      </c>
      <c r="H476" s="61" t="s">
        <v>1159</v>
      </c>
      <c r="I476" s="61" t="s">
        <v>1152</v>
      </c>
      <c r="J476" s="61" t="s">
        <v>1153</v>
      </c>
      <c r="K476" s="61" t="s">
        <v>1153</v>
      </c>
      <c r="L476" s="61" t="s">
        <v>1173</v>
      </c>
      <c r="M476" s="61">
        <f t="shared" si="8"/>
        <v>72</v>
      </c>
      <c r="N476" t="str">
        <f>VLOOKUP(M476,'zamestnanci číselník'!$A:$I,9,0)</f>
        <v>Ostatné</v>
      </c>
    </row>
    <row r="477" spans="1:14" x14ac:dyDescent="0.2">
      <c r="A477" s="60">
        <v>43685</v>
      </c>
      <c r="B477" s="61" t="s">
        <v>1172</v>
      </c>
      <c r="C477" s="61" t="s">
        <v>885</v>
      </c>
      <c r="D477" s="61" t="s">
        <v>181</v>
      </c>
      <c r="E477" s="61">
        <v>8</v>
      </c>
      <c r="F477" s="61" t="s">
        <v>182</v>
      </c>
      <c r="G477" s="61">
        <v>0</v>
      </c>
      <c r="H477" s="61" t="s">
        <v>1159</v>
      </c>
      <c r="I477" s="61" t="s">
        <v>1152</v>
      </c>
      <c r="J477" s="61" t="s">
        <v>1153</v>
      </c>
      <c r="K477" s="61" t="s">
        <v>1153</v>
      </c>
      <c r="L477" s="61" t="s">
        <v>1173</v>
      </c>
      <c r="M477" s="61">
        <f t="shared" si="8"/>
        <v>72</v>
      </c>
      <c r="N477" t="str">
        <f>VLOOKUP(M477,'zamestnanci číselník'!$A:$I,9,0)</f>
        <v>Ostatné</v>
      </c>
    </row>
    <row r="478" spans="1:14" x14ac:dyDescent="0.2">
      <c r="A478" s="60">
        <v>43686</v>
      </c>
      <c r="B478" s="61" t="s">
        <v>1172</v>
      </c>
      <c r="C478" s="61" t="s">
        <v>885</v>
      </c>
      <c r="D478" s="61" t="s">
        <v>181</v>
      </c>
      <c r="E478" s="61">
        <v>8</v>
      </c>
      <c r="F478" s="61" t="s">
        <v>182</v>
      </c>
      <c r="G478" s="61">
        <v>0</v>
      </c>
      <c r="H478" s="61" t="s">
        <v>1159</v>
      </c>
      <c r="I478" s="61" t="s">
        <v>1152</v>
      </c>
      <c r="J478" s="61" t="s">
        <v>1153</v>
      </c>
      <c r="K478" s="61" t="s">
        <v>1153</v>
      </c>
      <c r="L478" s="61" t="s">
        <v>1173</v>
      </c>
      <c r="M478" s="61">
        <f t="shared" si="8"/>
        <v>72</v>
      </c>
      <c r="N478" t="str">
        <f>VLOOKUP(M478,'zamestnanci číselník'!$A:$I,9,0)</f>
        <v>Ostatné</v>
      </c>
    </row>
    <row r="479" spans="1:14" x14ac:dyDescent="0.2">
      <c r="A479" s="60">
        <v>43689</v>
      </c>
      <c r="B479" s="61" t="s">
        <v>1172</v>
      </c>
      <c r="C479" s="61" t="s">
        <v>885</v>
      </c>
      <c r="D479" s="61" t="s">
        <v>181</v>
      </c>
      <c r="E479" s="61">
        <v>8</v>
      </c>
      <c r="F479" s="61" t="s">
        <v>182</v>
      </c>
      <c r="G479" s="61">
        <v>0</v>
      </c>
      <c r="H479" s="61" t="s">
        <v>1159</v>
      </c>
      <c r="I479" s="61" t="s">
        <v>1152</v>
      </c>
      <c r="J479" s="61" t="s">
        <v>1153</v>
      </c>
      <c r="K479" s="61" t="s">
        <v>1153</v>
      </c>
      <c r="L479" s="61" t="s">
        <v>1173</v>
      </c>
      <c r="M479" s="61">
        <f t="shared" si="8"/>
        <v>72</v>
      </c>
      <c r="N479" t="str">
        <f>VLOOKUP(M479,'zamestnanci číselník'!$A:$I,9,0)</f>
        <v>Ostatné</v>
      </c>
    </row>
    <row r="480" spans="1:14" x14ac:dyDescent="0.2">
      <c r="A480" s="60">
        <v>43690</v>
      </c>
      <c r="B480" s="61" t="s">
        <v>1172</v>
      </c>
      <c r="C480" s="61" t="s">
        <v>885</v>
      </c>
      <c r="D480" s="61" t="s">
        <v>181</v>
      </c>
      <c r="E480" s="61">
        <v>8</v>
      </c>
      <c r="F480" s="61" t="s">
        <v>182</v>
      </c>
      <c r="G480" s="61">
        <v>0</v>
      </c>
      <c r="H480" s="61" t="s">
        <v>1159</v>
      </c>
      <c r="I480" s="61" t="s">
        <v>1152</v>
      </c>
      <c r="J480" s="61" t="s">
        <v>1153</v>
      </c>
      <c r="K480" s="61" t="s">
        <v>1153</v>
      </c>
      <c r="L480" s="61" t="s">
        <v>1173</v>
      </c>
      <c r="M480" s="61">
        <f t="shared" si="8"/>
        <v>72</v>
      </c>
      <c r="N480" t="str">
        <f>VLOOKUP(M480,'zamestnanci číselník'!$A:$I,9,0)</f>
        <v>Ostatné</v>
      </c>
    </row>
    <row r="481" spans="1:14" x14ac:dyDescent="0.2">
      <c r="A481" s="60">
        <v>43691</v>
      </c>
      <c r="B481" s="61" t="s">
        <v>1172</v>
      </c>
      <c r="C481" s="61" t="s">
        <v>885</v>
      </c>
      <c r="D481" s="61" t="s">
        <v>181</v>
      </c>
      <c r="E481" s="61">
        <v>8</v>
      </c>
      <c r="F481" s="61" t="s">
        <v>182</v>
      </c>
      <c r="G481" s="61">
        <v>0</v>
      </c>
      <c r="H481" s="61" t="s">
        <v>1159</v>
      </c>
      <c r="I481" s="61" t="s">
        <v>1152</v>
      </c>
      <c r="J481" s="61" t="s">
        <v>1153</v>
      </c>
      <c r="K481" s="61" t="s">
        <v>1153</v>
      </c>
      <c r="L481" s="61" t="s">
        <v>1173</v>
      </c>
      <c r="M481" s="61">
        <f t="shared" si="8"/>
        <v>72</v>
      </c>
      <c r="N481" t="str">
        <f>VLOOKUP(M481,'zamestnanci číselník'!$A:$I,9,0)</f>
        <v>Ostatné</v>
      </c>
    </row>
    <row r="482" spans="1:14" x14ac:dyDescent="0.2">
      <c r="A482" s="60">
        <v>43692</v>
      </c>
      <c r="B482" s="61" t="s">
        <v>1172</v>
      </c>
      <c r="C482" s="61" t="s">
        <v>885</v>
      </c>
      <c r="D482" s="61" t="s">
        <v>181</v>
      </c>
      <c r="E482" s="61">
        <v>8</v>
      </c>
      <c r="F482" s="61" t="s">
        <v>182</v>
      </c>
      <c r="G482" s="61">
        <v>0</v>
      </c>
      <c r="H482" s="61" t="s">
        <v>1159</v>
      </c>
      <c r="I482" s="61" t="s">
        <v>1152</v>
      </c>
      <c r="J482" s="61" t="s">
        <v>1153</v>
      </c>
      <c r="K482" s="61" t="s">
        <v>1153</v>
      </c>
      <c r="L482" s="61" t="s">
        <v>1173</v>
      </c>
      <c r="M482" s="61">
        <f t="shared" si="8"/>
        <v>72</v>
      </c>
      <c r="N482" t="str">
        <f>VLOOKUP(M482,'zamestnanci číselník'!$A:$I,9,0)</f>
        <v>Ostatné</v>
      </c>
    </row>
    <row r="483" spans="1:14" x14ac:dyDescent="0.2">
      <c r="A483" s="60">
        <v>43693</v>
      </c>
      <c r="B483" s="61" t="s">
        <v>1172</v>
      </c>
      <c r="C483" s="61" t="s">
        <v>885</v>
      </c>
      <c r="D483" s="61" t="s">
        <v>181</v>
      </c>
      <c r="E483" s="61">
        <v>8</v>
      </c>
      <c r="F483" s="61" t="s">
        <v>182</v>
      </c>
      <c r="G483" s="61">
        <v>0</v>
      </c>
      <c r="H483" s="61" t="s">
        <v>1159</v>
      </c>
      <c r="I483" s="61" t="s">
        <v>1152</v>
      </c>
      <c r="J483" s="61" t="s">
        <v>1153</v>
      </c>
      <c r="K483" s="61" t="s">
        <v>1153</v>
      </c>
      <c r="L483" s="61" t="s">
        <v>1173</v>
      </c>
      <c r="M483" s="61">
        <f t="shared" si="8"/>
        <v>72</v>
      </c>
      <c r="N483" t="str">
        <f>VLOOKUP(M483,'zamestnanci číselník'!$A:$I,9,0)</f>
        <v>Ostatné</v>
      </c>
    </row>
    <row r="484" spans="1:14" x14ac:dyDescent="0.2">
      <c r="A484" s="60">
        <v>43696</v>
      </c>
      <c r="B484" s="61" t="s">
        <v>1172</v>
      </c>
      <c r="C484" s="61" t="s">
        <v>885</v>
      </c>
      <c r="D484" s="61" t="s">
        <v>181</v>
      </c>
      <c r="E484" s="61">
        <v>8</v>
      </c>
      <c r="F484" s="61" t="s">
        <v>182</v>
      </c>
      <c r="G484" s="61">
        <v>0</v>
      </c>
      <c r="H484" s="61" t="s">
        <v>1159</v>
      </c>
      <c r="I484" s="61" t="s">
        <v>1152</v>
      </c>
      <c r="J484" s="61" t="s">
        <v>1153</v>
      </c>
      <c r="K484" s="61" t="s">
        <v>1153</v>
      </c>
      <c r="L484" s="61" t="s">
        <v>1173</v>
      </c>
      <c r="M484" s="61">
        <f t="shared" si="8"/>
        <v>72</v>
      </c>
      <c r="N484" t="str">
        <f>VLOOKUP(M484,'zamestnanci číselník'!$A:$I,9,0)</f>
        <v>Ostatné</v>
      </c>
    </row>
    <row r="485" spans="1:14" x14ac:dyDescent="0.2">
      <c r="A485" s="60">
        <v>43697</v>
      </c>
      <c r="B485" s="61" t="s">
        <v>1172</v>
      </c>
      <c r="C485" s="61" t="s">
        <v>885</v>
      </c>
      <c r="D485" s="61" t="s">
        <v>181</v>
      </c>
      <c r="E485" s="61">
        <v>8</v>
      </c>
      <c r="F485" s="61" t="s">
        <v>182</v>
      </c>
      <c r="G485" s="61">
        <v>0</v>
      </c>
      <c r="H485" s="61" t="s">
        <v>1159</v>
      </c>
      <c r="I485" s="61" t="s">
        <v>1152</v>
      </c>
      <c r="J485" s="61" t="s">
        <v>1153</v>
      </c>
      <c r="K485" s="61" t="s">
        <v>1153</v>
      </c>
      <c r="L485" s="61" t="s">
        <v>1173</v>
      </c>
      <c r="M485" s="61">
        <f t="shared" si="8"/>
        <v>72</v>
      </c>
      <c r="N485" t="str">
        <f>VLOOKUP(M485,'zamestnanci číselník'!$A:$I,9,0)</f>
        <v>Ostatné</v>
      </c>
    </row>
    <row r="486" spans="1:14" x14ac:dyDescent="0.2">
      <c r="A486" s="60">
        <v>43706</v>
      </c>
      <c r="B486" s="61" t="s">
        <v>1172</v>
      </c>
      <c r="C486" s="61" t="s">
        <v>886</v>
      </c>
      <c r="D486" s="61" t="s">
        <v>181</v>
      </c>
      <c r="E486" s="61">
        <v>8</v>
      </c>
      <c r="F486" s="61" t="s">
        <v>182</v>
      </c>
      <c r="G486" s="61">
        <v>0</v>
      </c>
      <c r="H486" s="61" t="s">
        <v>183</v>
      </c>
      <c r="I486" s="61" t="s">
        <v>1152</v>
      </c>
      <c r="J486" s="61" t="s">
        <v>1153</v>
      </c>
      <c r="K486" s="61" t="s">
        <v>1153</v>
      </c>
      <c r="L486" s="61" t="s">
        <v>1173</v>
      </c>
      <c r="M486" s="61">
        <f t="shared" si="8"/>
        <v>72</v>
      </c>
      <c r="N486" t="str">
        <f>VLOOKUP(M486,'zamestnanci číselník'!$A:$I,9,0)</f>
        <v>Ostatné</v>
      </c>
    </row>
    <row r="487" spans="1:14" x14ac:dyDescent="0.2">
      <c r="A487" s="60">
        <v>43678</v>
      </c>
      <c r="B487" s="61" t="s">
        <v>1174</v>
      </c>
      <c r="C487" s="61" t="s">
        <v>885</v>
      </c>
      <c r="D487" s="61" t="s">
        <v>181</v>
      </c>
      <c r="E487" s="61">
        <v>4</v>
      </c>
      <c r="F487" s="61" t="s">
        <v>182</v>
      </c>
      <c r="G487" s="61">
        <v>0</v>
      </c>
      <c r="H487" s="61" t="s">
        <v>42</v>
      </c>
      <c r="I487" s="61" t="s">
        <v>1167</v>
      </c>
      <c r="J487" s="61" t="s">
        <v>1175</v>
      </c>
      <c r="K487" s="61" t="s">
        <v>20</v>
      </c>
      <c r="L487" s="61" t="s">
        <v>1176</v>
      </c>
      <c r="M487" s="61">
        <f t="shared" si="8"/>
        <v>81</v>
      </c>
      <c r="N487" t="str">
        <f>VLOOKUP(M487,'zamestnanci číselník'!$A:$I,9,0)</f>
        <v>Ostatné</v>
      </c>
    </row>
    <row r="488" spans="1:14" x14ac:dyDescent="0.2">
      <c r="A488" s="60">
        <v>43678</v>
      </c>
      <c r="B488" s="61" t="s">
        <v>1174</v>
      </c>
      <c r="C488" s="61" t="s">
        <v>885</v>
      </c>
      <c r="D488" s="61" t="s">
        <v>909</v>
      </c>
      <c r="E488" s="61">
        <v>7.5</v>
      </c>
      <c r="F488" s="61" t="s">
        <v>182</v>
      </c>
      <c r="G488" s="61">
        <v>0</v>
      </c>
      <c r="H488" s="61" t="s">
        <v>42</v>
      </c>
      <c r="I488" s="61" t="s">
        <v>1167</v>
      </c>
      <c r="J488" s="61" t="s">
        <v>1175</v>
      </c>
      <c r="K488" s="61" t="s">
        <v>20</v>
      </c>
      <c r="L488" s="61" t="s">
        <v>1176</v>
      </c>
      <c r="M488" s="61">
        <f t="shared" si="8"/>
        <v>81</v>
      </c>
      <c r="N488" t="str">
        <f>VLOOKUP(M488,'zamestnanci číselník'!$A:$I,9,0)</f>
        <v>Ostatné</v>
      </c>
    </row>
    <row r="489" spans="1:14" x14ac:dyDescent="0.2">
      <c r="A489" s="60">
        <v>43680</v>
      </c>
      <c r="B489" s="61" t="s">
        <v>1174</v>
      </c>
      <c r="C489" s="61" t="s">
        <v>885</v>
      </c>
      <c r="D489" s="61" t="s">
        <v>181</v>
      </c>
      <c r="E489" s="61">
        <v>4</v>
      </c>
      <c r="F489" s="61" t="s">
        <v>182</v>
      </c>
      <c r="G489" s="61">
        <v>0</v>
      </c>
      <c r="H489" s="61" t="s">
        <v>42</v>
      </c>
      <c r="I489" s="61" t="s">
        <v>1167</v>
      </c>
      <c r="J489" s="61" t="s">
        <v>1175</v>
      </c>
      <c r="K489" s="61" t="s">
        <v>20</v>
      </c>
      <c r="L489" s="61" t="s">
        <v>1176</v>
      </c>
      <c r="M489" s="61">
        <f t="shared" si="8"/>
        <v>81</v>
      </c>
      <c r="N489" t="str">
        <f>VLOOKUP(M489,'zamestnanci číselník'!$A:$I,9,0)</f>
        <v>Ostatné</v>
      </c>
    </row>
    <row r="490" spans="1:14" x14ac:dyDescent="0.2">
      <c r="A490" s="60">
        <v>43680</v>
      </c>
      <c r="B490" s="61" t="s">
        <v>1174</v>
      </c>
      <c r="C490" s="61" t="s">
        <v>885</v>
      </c>
      <c r="D490" s="61" t="s">
        <v>909</v>
      </c>
      <c r="E490" s="61">
        <v>7.5</v>
      </c>
      <c r="F490" s="61" t="s">
        <v>182</v>
      </c>
      <c r="G490" s="61">
        <v>0</v>
      </c>
      <c r="H490" s="61" t="s">
        <v>42</v>
      </c>
      <c r="I490" s="61" t="s">
        <v>1167</v>
      </c>
      <c r="J490" s="61" t="s">
        <v>1175</v>
      </c>
      <c r="K490" s="61" t="s">
        <v>20</v>
      </c>
      <c r="L490" s="61" t="s">
        <v>1176</v>
      </c>
      <c r="M490" s="61">
        <f t="shared" si="8"/>
        <v>81</v>
      </c>
      <c r="N490" t="str">
        <f>VLOOKUP(M490,'zamestnanci číselník'!$A:$I,9,0)</f>
        <v>Ostatné</v>
      </c>
    </row>
    <row r="491" spans="1:14" x14ac:dyDescent="0.2">
      <c r="A491" s="60">
        <v>43681</v>
      </c>
      <c r="B491" s="61" t="s">
        <v>1174</v>
      </c>
      <c r="C491" s="61" t="s">
        <v>885</v>
      </c>
      <c r="D491" s="61" t="s">
        <v>181</v>
      </c>
      <c r="E491" s="61">
        <v>4</v>
      </c>
      <c r="F491" s="61" t="s">
        <v>182</v>
      </c>
      <c r="G491" s="61">
        <v>0</v>
      </c>
      <c r="H491" s="61" t="s">
        <v>42</v>
      </c>
      <c r="I491" s="61" t="s">
        <v>1167</v>
      </c>
      <c r="J491" s="61" t="s">
        <v>1175</v>
      </c>
      <c r="K491" s="61" t="s">
        <v>20</v>
      </c>
      <c r="L491" s="61" t="s">
        <v>1176</v>
      </c>
      <c r="M491" s="61">
        <f t="shared" si="8"/>
        <v>81</v>
      </c>
      <c r="N491" t="str">
        <f>VLOOKUP(M491,'zamestnanci číselník'!$A:$I,9,0)</f>
        <v>Ostatné</v>
      </c>
    </row>
    <row r="492" spans="1:14" x14ac:dyDescent="0.2">
      <c r="A492" s="60">
        <v>43681</v>
      </c>
      <c r="B492" s="61" t="s">
        <v>1174</v>
      </c>
      <c r="C492" s="61" t="s">
        <v>885</v>
      </c>
      <c r="D492" s="61" t="s">
        <v>909</v>
      </c>
      <c r="E492" s="61">
        <v>7.5</v>
      </c>
      <c r="F492" s="61" t="s">
        <v>182</v>
      </c>
      <c r="G492" s="61">
        <v>0</v>
      </c>
      <c r="H492" s="61" t="s">
        <v>42</v>
      </c>
      <c r="I492" s="61" t="s">
        <v>1167</v>
      </c>
      <c r="J492" s="61" t="s">
        <v>1175</v>
      </c>
      <c r="K492" s="61" t="s">
        <v>20</v>
      </c>
      <c r="L492" s="61" t="s">
        <v>1176</v>
      </c>
      <c r="M492" s="61">
        <f t="shared" si="8"/>
        <v>81</v>
      </c>
      <c r="N492" t="str">
        <f>VLOOKUP(M492,'zamestnanci číselník'!$A:$I,9,0)</f>
        <v>Ostatné</v>
      </c>
    </row>
    <row r="493" spans="1:14" x14ac:dyDescent="0.2">
      <c r="A493" s="60">
        <v>43682</v>
      </c>
      <c r="B493" s="61" t="s">
        <v>1174</v>
      </c>
      <c r="C493" s="61" t="s">
        <v>885</v>
      </c>
      <c r="D493" s="61" t="s">
        <v>181</v>
      </c>
      <c r="E493" s="61">
        <v>4</v>
      </c>
      <c r="F493" s="61" t="s">
        <v>182</v>
      </c>
      <c r="G493" s="61">
        <v>0</v>
      </c>
      <c r="H493" s="61" t="s">
        <v>42</v>
      </c>
      <c r="I493" s="61" t="s">
        <v>1167</v>
      </c>
      <c r="J493" s="61" t="s">
        <v>1175</v>
      </c>
      <c r="K493" s="61" t="s">
        <v>20</v>
      </c>
      <c r="L493" s="61" t="s">
        <v>1176</v>
      </c>
      <c r="M493" s="61">
        <f t="shared" si="8"/>
        <v>81</v>
      </c>
      <c r="N493" t="str">
        <f>VLOOKUP(M493,'zamestnanci číselník'!$A:$I,9,0)</f>
        <v>Ostatné</v>
      </c>
    </row>
    <row r="494" spans="1:14" x14ac:dyDescent="0.2">
      <c r="A494" s="60">
        <v>43682</v>
      </c>
      <c r="B494" s="61" t="s">
        <v>1174</v>
      </c>
      <c r="C494" s="61" t="s">
        <v>885</v>
      </c>
      <c r="D494" s="61" t="s">
        <v>909</v>
      </c>
      <c r="E494" s="61">
        <v>7.5</v>
      </c>
      <c r="F494" s="61" t="s">
        <v>182</v>
      </c>
      <c r="G494" s="61">
        <v>0</v>
      </c>
      <c r="H494" s="61" t="s">
        <v>42</v>
      </c>
      <c r="I494" s="61" t="s">
        <v>1167</v>
      </c>
      <c r="J494" s="61" t="s">
        <v>1175</v>
      </c>
      <c r="K494" s="61" t="s">
        <v>20</v>
      </c>
      <c r="L494" s="61" t="s">
        <v>1176</v>
      </c>
      <c r="M494" s="61">
        <f t="shared" si="8"/>
        <v>81</v>
      </c>
      <c r="N494" t="str">
        <f>VLOOKUP(M494,'zamestnanci číselník'!$A:$I,9,0)</f>
        <v>Ostatné</v>
      </c>
    </row>
    <row r="495" spans="1:14" x14ac:dyDescent="0.2">
      <c r="A495" s="60">
        <v>43686</v>
      </c>
      <c r="B495" s="61" t="s">
        <v>1174</v>
      </c>
      <c r="C495" s="61" t="s">
        <v>885</v>
      </c>
      <c r="D495" s="61" t="s">
        <v>909</v>
      </c>
      <c r="E495" s="61">
        <v>0.25</v>
      </c>
      <c r="F495" s="61" t="s">
        <v>182</v>
      </c>
      <c r="G495" s="61">
        <v>0</v>
      </c>
      <c r="H495" s="61" t="s">
        <v>42</v>
      </c>
      <c r="I495" s="61" t="s">
        <v>1167</v>
      </c>
      <c r="J495" s="61" t="s">
        <v>1175</v>
      </c>
      <c r="K495" s="61" t="s">
        <v>20</v>
      </c>
      <c r="L495" s="61" t="s">
        <v>1176</v>
      </c>
      <c r="M495" s="61">
        <f t="shared" si="8"/>
        <v>81</v>
      </c>
      <c r="N495" t="str">
        <f>VLOOKUP(M495,'zamestnanci číselník'!$A:$I,9,0)</f>
        <v>Ostatné</v>
      </c>
    </row>
    <row r="496" spans="1:14" x14ac:dyDescent="0.2">
      <c r="A496" s="60">
        <v>43686</v>
      </c>
      <c r="B496" s="61" t="s">
        <v>1174</v>
      </c>
      <c r="C496" s="61" t="s">
        <v>885</v>
      </c>
      <c r="D496" s="61" t="s">
        <v>181</v>
      </c>
      <c r="E496" s="61">
        <v>11.25</v>
      </c>
      <c r="F496" s="61" t="s">
        <v>182</v>
      </c>
      <c r="G496" s="61">
        <v>0</v>
      </c>
      <c r="H496" s="61" t="s">
        <v>42</v>
      </c>
      <c r="I496" s="61" t="s">
        <v>1167</v>
      </c>
      <c r="J496" s="61" t="s">
        <v>1175</v>
      </c>
      <c r="K496" s="61" t="s">
        <v>20</v>
      </c>
      <c r="L496" s="61" t="s">
        <v>1176</v>
      </c>
      <c r="M496" s="61">
        <f t="shared" si="8"/>
        <v>81</v>
      </c>
      <c r="N496" t="str">
        <f>VLOOKUP(M496,'zamestnanci číselník'!$A:$I,9,0)</f>
        <v>Ostatné</v>
      </c>
    </row>
    <row r="497" spans="1:14" x14ac:dyDescent="0.2">
      <c r="A497" s="60">
        <v>43687</v>
      </c>
      <c r="B497" s="61" t="s">
        <v>1174</v>
      </c>
      <c r="C497" s="61" t="s">
        <v>885</v>
      </c>
      <c r="D497" s="61" t="s">
        <v>181</v>
      </c>
      <c r="E497" s="61">
        <v>4</v>
      </c>
      <c r="F497" s="61" t="s">
        <v>182</v>
      </c>
      <c r="G497" s="61">
        <v>0</v>
      </c>
      <c r="H497" s="61" t="s">
        <v>42</v>
      </c>
      <c r="I497" s="61" t="s">
        <v>1167</v>
      </c>
      <c r="J497" s="61" t="s">
        <v>1175</v>
      </c>
      <c r="K497" s="61" t="s">
        <v>20</v>
      </c>
      <c r="L497" s="61" t="s">
        <v>1176</v>
      </c>
      <c r="M497" s="61">
        <f t="shared" si="8"/>
        <v>81</v>
      </c>
      <c r="N497" t="str">
        <f>VLOOKUP(M497,'zamestnanci číselník'!$A:$I,9,0)</f>
        <v>Ostatné</v>
      </c>
    </row>
    <row r="498" spans="1:14" x14ac:dyDescent="0.2">
      <c r="A498" s="60">
        <v>43687</v>
      </c>
      <c r="B498" s="61" t="s">
        <v>1174</v>
      </c>
      <c r="C498" s="61" t="s">
        <v>885</v>
      </c>
      <c r="D498" s="61" t="s">
        <v>909</v>
      </c>
      <c r="E498" s="61">
        <v>7.5</v>
      </c>
      <c r="F498" s="61" t="s">
        <v>182</v>
      </c>
      <c r="G498" s="61">
        <v>0</v>
      </c>
      <c r="H498" s="61" t="s">
        <v>42</v>
      </c>
      <c r="I498" s="61" t="s">
        <v>1167</v>
      </c>
      <c r="J498" s="61" t="s">
        <v>1175</v>
      </c>
      <c r="K498" s="61" t="s">
        <v>20</v>
      </c>
      <c r="L498" s="61" t="s">
        <v>1176</v>
      </c>
      <c r="M498" s="61">
        <f t="shared" si="8"/>
        <v>81</v>
      </c>
      <c r="N498" t="str">
        <f>VLOOKUP(M498,'zamestnanci číselník'!$A:$I,9,0)</f>
        <v>Ostatné</v>
      </c>
    </row>
    <row r="499" spans="1:14" x14ac:dyDescent="0.2">
      <c r="A499" s="60">
        <v>43688</v>
      </c>
      <c r="B499" s="61" t="s">
        <v>1174</v>
      </c>
      <c r="C499" s="61" t="s">
        <v>885</v>
      </c>
      <c r="D499" s="61" t="s">
        <v>181</v>
      </c>
      <c r="E499" s="61">
        <v>4</v>
      </c>
      <c r="F499" s="61" t="s">
        <v>182</v>
      </c>
      <c r="G499" s="61">
        <v>0</v>
      </c>
      <c r="H499" s="61" t="s">
        <v>42</v>
      </c>
      <c r="I499" s="61" t="s">
        <v>1167</v>
      </c>
      <c r="J499" s="61" t="s">
        <v>1175</v>
      </c>
      <c r="K499" s="61" t="s">
        <v>20</v>
      </c>
      <c r="L499" s="61" t="s">
        <v>1176</v>
      </c>
      <c r="M499" s="61">
        <f t="shared" si="8"/>
        <v>81</v>
      </c>
      <c r="N499" t="str">
        <f>VLOOKUP(M499,'zamestnanci číselník'!$A:$I,9,0)</f>
        <v>Ostatné</v>
      </c>
    </row>
    <row r="500" spans="1:14" x14ac:dyDescent="0.2">
      <c r="A500" s="60">
        <v>43688</v>
      </c>
      <c r="B500" s="61" t="s">
        <v>1174</v>
      </c>
      <c r="C500" s="61" t="s">
        <v>885</v>
      </c>
      <c r="D500" s="61" t="s">
        <v>909</v>
      </c>
      <c r="E500" s="61">
        <v>7.5</v>
      </c>
      <c r="F500" s="61" t="s">
        <v>182</v>
      </c>
      <c r="G500" s="61">
        <v>0</v>
      </c>
      <c r="H500" s="61" t="s">
        <v>42</v>
      </c>
      <c r="I500" s="61" t="s">
        <v>1167</v>
      </c>
      <c r="J500" s="61" t="s">
        <v>1175</v>
      </c>
      <c r="K500" s="61" t="s">
        <v>20</v>
      </c>
      <c r="L500" s="61" t="s">
        <v>1176</v>
      </c>
      <c r="M500" s="61">
        <f t="shared" si="8"/>
        <v>81</v>
      </c>
      <c r="N500" t="str">
        <f>VLOOKUP(M500,'zamestnanci číselník'!$A:$I,9,0)</f>
        <v>Ostatné</v>
      </c>
    </row>
    <row r="501" spans="1:14" x14ac:dyDescent="0.2">
      <c r="A501" s="60">
        <v>43691</v>
      </c>
      <c r="B501" s="61" t="s">
        <v>1174</v>
      </c>
      <c r="C501" s="61" t="s">
        <v>885</v>
      </c>
      <c r="D501" s="61" t="s">
        <v>909</v>
      </c>
      <c r="E501" s="61">
        <v>0.5</v>
      </c>
      <c r="F501" s="61" t="s">
        <v>182</v>
      </c>
      <c r="G501" s="61">
        <v>0</v>
      </c>
      <c r="H501" s="61" t="s">
        <v>42</v>
      </c>
      <c r="I501" s="61" t="s">
        <v>1167</v>
      </c>
      <c r="J501" s="61" t="s">
        <v>1175</v>
      </c>
      <c r="K501" s="61" t="s">
        <v>20</v>
      </c>
      <c r="L501" s="61" t="s">
        <v>1176</v>
      </c>
      <c r="M501" s="61">
        <f t="shared" si="8"/>
        <v>81</v>
      </c>
      <c r="N501" t="str">
        <f>VLOOKUP(M501,'zamestnanci číselník'!$A:$I,9,0)</f>
        <v>Ostatné</v>
      </c>
    </row>
    <row r="502" spans="1:14" x14ac:dyDescent="0.2">
      <c r="A502" s="60">
        <v>43691</v>
      </c>
      <c r="B502" s="61" t="s">
        <v>1174</v>
      </c>
      <c r="C502" s="61" t="s">
        <v>885</v>
      </c>
      <c r="D502" s="61" t="s">
        <v>181</v>
      </c>
      <c r="E502" s="61">
        <v>11.5</v>
      </c>
      <c r="F502" s="61" t="s">
        <v>182</v>
      </c>
      <c r="G502" s="61">
        <v>0</v>
      </c>
      <c r="H502" s="61" t="s">
        <v>42</v>
      </c>
      <c r="I502" s="61" t="s">
        <v>1167</v>
      </c>
      <c r="J502" s="61" t="s">
        <v>1175</v>
      </c>
      <c r="K502" s="61" t="s">
        <v>20</v>
      </c>
      <c r="L502" s="61" t="s">
        <v>1176</v>
      </c>
      <c r="M502" s="61">
        <f t="shared" si="8"/>
        <v>81</v>
      </c>
      <c r="N502" t="str">
        <f>VLOOKUP(M502,'zamestnanci číselník'!$A:$I,9,0)</f>
        <v>Ostatné</v>
      </c>
    </row>
    <row r="503" spans="1:14" x14ac:dyDescent="0.2">
      <c r="A503" s="60">
        <v>43692</v>
      </c>
      <c r="B503" s="61" t="s">
        <v>1174</v>
      </c>
      <c r="C503" s="61" t="s">
        <v>885</v>
      </c>
      <c r="D503" s="61" t="s">
        <v>909</v>
      </c>
      <c r="E503" s="61">
        <v>0.25</v>
      </c>
      <c r="F503" s="61" t="s">
        <v>182</v>
      </c>
      <c r="G503" s="61">
        <v>0</v>
      </c>
      <c r="H503" s="61" t="s">
        <v>42</v>
      </c>
      <c r="I503" s="61" t="s">
        <v>1167</v>
      </c>
      <c r="J503" s="61" t="s">
        <v>1175</v>
      </c>
      <c r="K503" s="61" t="s">
        <v>20</v>
      </c>
      <c r="L503" s="61" t="s">
        <v>1176</v>
      </c>
      <c r="M503" s="61">
        <f t="shared" si="8"/>
        <v>81</v>
      </c>
      <c r="N503" t="str">
        <f>VLOOKUP(M503,'zamestnanci číselník'!$A:$I,9,0)</f>
        <v>Ostatné</v>
      </c>
    </row>
    <row r="504" spans="1:14" x14ac:dyDescent="0.2">
      <c r="A504" s="60">
        <v>43692</v>
      </c>
      <c r="B504" s="61" t="s">
        <v>1174</v>
      </c>
      <c r="C504" s="61" t="s">
        <v>885</v>
      </c>
      <c r="D504" s="61" t="s">
        <v>181</v>
      </c>
      <c r="E504" s="61">
        <v>11.25</v>
      </c>
      <c r="F504" s="61" t="s">
        <v>182</v>
      </c>
      <c r="G504" s="61">
        <v>0</v>
      </c>
      <c r="H504" s="61" t="s">
        <v>42</v>
      </c>
      <c r="I504" s="61" t="s">
        <v>1167</v>
      </c>
      <c r="J504" s="61" t="s">
        <v>1175</v>
      </c>
      <c r="K504" s="61" t="s">
        <v>20</v>
      </c>
      <c r="L504" s="61" t="s">
        <v>1176</v>
      </c>
      <c r="M504" s="61">
        <f t="shared" si="8"/>
        <v>81</v>
      </c>
      <c r="N504" t="str">
        <f>VLOOKUP(M504,'zamestnanci číselník'!$A:$I,9,0)</f>
        <v>Ostatné</v>
      </c>
    </row>
    <row r="505" spans="1:14" x14ac:dyDescent="0.2">
      <c r="A505" s="60">
        <v>43693</v>
      </c>
      <c r="B505" s="61" t="s">
        <v>1174</v>
      </c>
      <c r="C505" s="61" t="s">
        <v>885</v>
      </c>
      <c r="D505" s="61" t="s">
        <v>181</v>
      </c>
      <c r="E505" s="61">
        <v>4</v>
      </c>
      <c r="F505" s="61" t="s">
        <v>182</v>
      </c>
      <c r="G505" s="61">
        <v>0</v>
      </c>
      <c r="H505" s="61" t="s">
        <v>42</v>
      </c>
      <c r="I505" s="61" t="s">
        <v>1167</v>
      </c>
      <c r="J505" s="61" t="s">
        <v>1175</v>
      </c>
      <c r="K505" s="61" t="s">
        <v>20</v>
      </c>
      <c r="L505" s="61" t="s">
        <v>1176</v>
      </c>
      <c r="M505" s="61">
        <f t="shared" si="8"/>
        <v>81</v>
      </c>
      <c r="N505" t="str">
        <f>VLOOKUP(M505,'zamestnanci číselník'!$A:$I,9,0)</f>
        <v>Ostatné</v>
      </c>
    </row>
    <row r="506" spans="1:14" x14ac:dyDescent="0.2">
      <c r="A506" s="60">
        <v>43693</v>
      </c>
      <c r="B506" s="61" t="s">
        <v>1174</v>
      </c>
      <c r="C506" s="61" t="s">
        <v>885</v>
      </c>
      <c r="D506" s="61" t="s">
        <v>909</v>
      </c>
      <c r="E506" s="61">
        <v>7.5</v>
      </c>
      <c r="F506" s="61" t="s">
        <v>182</v>
      </c>
      <c r="G506" s="61">
        <v>0</v>
      </c>
      <c r="H506" s="61" t="s">
        <v>42</v>
      </c>
      <c r="I506" s="61" t="s">
        <v>1167</v>
      </c>
      <c r="J506" s="61" t="s">
        <v>1175</v>
      </c>
      <c r="K506" s="61" t="s">
        <v>20</v>
      </c>
      <c r="L506" s="61" t="s">
        <v>1176</v>
      </c>
      <c r="M506" s="61">
        <f t="shared" si="8"/>
        <v>81</v>
      </c>
      <c r="N506" t="str">
        <f>VLOOKUP(M506,'zamestnanci číselník'!$A:$I,9,0)</f>
        <v>Ostatné</v>
      </c>
    </row>
    <row r="507" spans="1:14" x14ac:dyDescent="0.2">
      <c r="A507" s="60">
        <v>43694</v>
      </c>
      <c r="B507" s="61" t="s">
        <v>1174</v>
      </c>
      <c r="C507" s="61" t="s">
        <v>885</v>
      </c>
      <c r="D507" s="61" t="s">
        <v>181</v>
      </c>
      <c r="E507" s="61">
        <v>4</v>
      </c>
      <c r="F507" s="61" t="s">
        <v>182</v>
      </c>
      <c r="G507" s="61">
        <v>0</v>
      </c>
      <c r="H507" s="61" t="s">
        <v>42</v>
      </c>
      <c r="I507" s="61" t="s">
        <v>1167</v>
      </c>
      <c r="J507" s="61" t="s">
        <v>1175</v>
      </c>
      <c r="K507" s="61" t="s">
        <v>20</v>
      </c>
      <c r="L507" s="61" t="s">
        <v>1176</v>
      </c>
      <c r="M507" s="61">
        <f t="shared" si="8"/>
        <v>81</v>
      </c>
      <c r="N507" t="str">
        <f>VLOOKUP(M507,'zamestnanci číselník'!$A:$I,9,0)</f>
        <v>Ostatné</v>
      </c>
    </row>
    <row r="508" spans="1:14" x14ac:dyDescent="0.2">
      <c r="A508" s="60">
        <v>43694</v>
      </c>
      <c r="B508" s="61" t="s">
        <v>1174</v>
      </c>
      <c r="C508" s="61" t="s">
        <v>885</v>
      </c>
      <c r="D508" s="61" t="s">
        <v>909</v>
      </c>
      <c r="E508" s="61">
        <v>7.5</v>
      </c>
      <c r="F508" s="61" t="s">
        <v>182</v>
      </c>
      <c r="G508" s="61">
        <v>0</v>
      </c>
      <c r="H508" s="61" t="s">
        <v>42</v>
      </c>
      <c r="I508" s="61" t="s">
        <v>1167</v>
      </c>
      <c r="J508" s="61" t="s">
        <v>1175</v>
      </c>
      <c r="K508" s="61" t="s">
        <v>20</v>
      </c>
      <c r="L508" s="61" t="s">
        <v>1176</v>
      </c>
      <c r="M508" s="61">
        <f t="shared" si="8"/>
        <v>81</v>
      </c>
      <c r="N508" t="str">
        <f>VLOOKUP(M508,'zamestnanci číselník'!$A:$I,9,0)</f>
        <v>Ostatné</v>
      </c>
    </row>
    <row r="509" spans="1:14" x14ac:dyDescent="0.2">
      <c r="A509" s="60">
        <v>43697</v>
      </c>
      <c r="B509" s="61" t="s">
        <v>1174</v>
      </c>
      <c r="C509" s="61" t="s">
        <v>885</v>
      </c>
      <c r="D509" s="61" t="s">
        <v>909</v>
      </c>
      <c r="E509" s="61">
        <v>0.25</v>
      </c>
      <c r="F509" s="61" t="s">
        <v>182</v>
      </c>
      <c r="G509" s="61">
        <v>0</v>
      </c>
      <c r="H509" s="61" t="s">
        <v>42</v>
      </c>
      <c r="I509" s="61" t="s">
        <v>1167</v>
      </c>
      <c r="J509" s="61" t="s">
        <v>1175</v>
      </c>
      <c r="K509" s="61" t="s">
        <v>20</v>
      </c>
      <c r="L509" s="61" t="s">
        <v>1176</v>
      </c>
      <c r="M509" s="61">
        <f t="shared" si="8"/>
        <v>81</v>
      </c>
      <c r="N509" t="str">
        <f>VLOOKUP(M509,'zamestnanci číselník'!$A:$I,9,0)</f>
        <v>Ostatné</v>
      </c>
    </row>
    <row r="510" spans="1:14" x14ac:dyDescent="0.2">
      <c r="A510" s="60">
        <v>43697</v>
      </c>
      <c r="B510" s="61" t="s">
        <v>1174</v>
      </c>
      <c r="C510" s="61" t="s">
        <v>885</v>
      </c>
      <c r="D510" s="61" t="s">
        <v>181</v>
      </c>
      <c r="E510" s="61">
        <v>7.75</v>
      </c>
      <c r="F510" s="61" t="s">
        <v>890</v>
      </c>
      <c r="G510" s="61">
        <v>3.5</v>
      </c>
      <c r="H510" s="61" t="s">
        <v>42</v>
      </c>
      <c r="I510" s="61" t="s">
        <v>1167</v>
      </c>
      <c r="J510" s="61" t="s">
        <v>1175</v>
      </c>
      <c r="K510" s="61" t="s">
        <v>20</v>
      </c>
      <c r="L510" s="61" t="s">
        <v>1176</v>
      </c>
      <c r="M510" s="61">
        <f t="shared" si="8"/>
        <v>81</v>
      </c>
      <c r="N510" t="str">
        <f>VLOOKUP(M510,'zamestnanci číselník'!$A:$I,9,0)</f>
        <v>Ostatné</v>
      </c>
    </row>
    <row r="511" spans="1:14" x14ac:dyDescent="0.2">
      <c r="A511" s="60">
        <v>43698</v>
      </c>
      <c r="B511" s="61" t="s">
        <v>1174</v>
      </c>
      <c r="C511" s="61" t="s">
        <v>885</v>
      </c>
      <c r="D511" s="61" t="s">
        <v>909</v>
      </c>
      <c r="E511" s="61">
        <v>7.5</v>
      </c>
      <c r="F511" s="61" t="s">
        <v>182</v>
      </c>
      <c r="G511" s="61">
        <v>0</v>
      </c>
      <c r="H511" s="61" t="s">
        <v>42</v>
      </c>
      <c r="I511" s="61" t="s">
        <v>1167</v>
      </c>
      <c r="J511" s="61" t="s">
        <v>1175</v>
      </c>
      <c r="K511" s="61" t="s">
        <v>20</v>
      </c>
      <c r="L511" s="61" t="s">
        <v>1176</v>
      </c>
      <c r="M511" s="61">
        <f t="shared" si="8"/>
        <v>81</v>
      </c>
      <c r="N511" t="str">
        <f>VLOOKUP(M511,'zamestnanci číselník'!$A:$I,9,0)</f>
        <v>Ostatné</v>
      </c>
    </row>
    <row r="512" spans="1:14" x14ac:dyDescent="0.2">
      <c r="A512" s="60">
        <v>43698</v>
      </c>
      <c r="B512" s="61" t="s">
        <v>1174</v>
      </c>
      <c r="C512" s="61" t="s">
        <v>885</v>
      </c>
      <c r="D512" s="61" t="s">
        <v>181</v>
      </c>
      <c r="E512" s="61">
        <v>0</v>
      </c>
      <c r="F512" s="61" t="s">
        <v>890</v>
      </c>
      <c r="G512" s="61">
        <v>4</v>
      </c>
      <c r="H512" s="61" t="s">
        <v>42</v>
      </c>
      <c r="I512" s="61" t="s">
        <v>1167</v>
      </c>
      <c r="J512" s="61" t="s">
        <v>1175</v>
      </c>
      <c r="K512" s="61" t="s">
        <v>20</v>
      </c>
      <c r="L512" s="61" t="s">
        <v>1176</v>
      </c>
      <c r="M512" s="61">
        <f t="shared" si="8"/>
        <v>81</v>
      </c>
      <c r="N512" t="str">
        <f>VLOOKUP(M512,'zamestnanci číselník'!$A:$I,9,0)</f>
        <v>Ostatné</v>
      </c>
    </row>
    <row r="513" spans="1:14" x14ac:dyDescent="0.2">
      <c r="A513" s="60">
        <v>43702</v>
      </c>
      <c r="B513" s="61" t="s">
        <v>1174</v>
      </c>
      <c r="C513" s="61" t="s">
        <v>885</v>
      </c>
      <c r="D513" s="61" t="s">
        <v>909</v>
      </c>
      <c r="E513" s="61">
        <v>0</v>
      </c>
      <c r="F513" s="61" t="s">
        <v>890</v>
      </c>
      <c r="G513" s="61">
        <v>0.25</v>
      </c>
      <c r="H513" s="61" t="s">
        <v>42</v>
      </c>
      <c r="I513" s="61" t="s">
        <v>1167</v>
      </c>
      <c r="J513" s="61" t="s">
        <v>1175</v>
      </c>
      <c r="K513" s="61" t="s">
        <v>20</v>
      </c>
      <c r="L513" s="61" t="s">
        <v>1176</v>
      </c>
      <c r="M513" s="61">
        <f t="shared" si="8"/>
        <v>81</v>
      </c>
      <c r="N513" t="str">
        <f>VLOOKUP(M513,'zamestnanci číselník'!$A:$I,9,0)</f>
        <v>Ostatné</v>
      </c>
    </row>
    <row r="514" spans="1:14" x14ac:dyDescent="0.2">
      <c r="A514" s="60">
        <v>43702</v>
      </c>
      <c r="B514" s="61" t="s">
        <v>1174</v>
      </c>
      <c r="C514" s="61" t="s">
        <v>885</v>
      </c>
      <c r="D514" s="61" t="s">
        <v>181</v>
      </c>
      <c r="E514" s="61">
        <v>0</v>
      </c>
      <c r="F514" s="61" t="s">
        <v>890</v>
      </c>
      <c r="G514" s="61">
        <v>11.25</v>
      </c>
      <c r="H514" s="61" t="s">
        <v>42</v>
      </c>
      <c r="I514" s="61" t="s">
        <v>1167</v>
      </c>
      <c r="J514" s="61" t="s">
        <v>1175</v>
      </c>
      <c r="K514" s="61" t="s">
        <v>20</v>
      </c>
      <c r="L514" s="61" t="s">
        <v>1176</v>
      </c>
      <c r="M514" s="61">
        <f t="shared" si="8"/>
        <v>81</v>
      </c>
      <c r="N514" t="str">
        <f>VLOOKUP(M514,'zamestnanci číselník'!$A:$I,9,0)</f>
        <v>Ostatné</v>
      </c>
    </row>
    <row r="515" spans="1:14" x14ac:dyDescent="0.2">
      <c r="A515" s="60">
        <v>43703</v>
      </c>
      <c r="B515" s="61" t="s">
        <v>1174</v>
      </c>
      <c r="C515" s="61" t="s">
        <v>885</v>
      </c>
      <c r="D515" s="61" t="s">
        <v>909</v>
      </c>
      <c r="E515" s="61">
        <v>7.5</v>
      </c>
      <c r="F515" s="61" t="s">
        <v>182</v>
      </c>
      <c r="G515" s="61">
        <v>0</v>
      </c>
      <c r="H515" s="61" t="s">
        <v>42</v>
      </c>
      <c r="I515" s="61" t="s">
        <v>1167</v>
      </c>
      <c r="J515" s="61" t="s">
        <v>1175</v>
      </c>
      <c r="K515" s="61" t="s">
        <v>20</v>
      </c>
      <c r="L515" s="61" t="s">
        <v>1176</v>
      </c>
      <c r="M515" s="61">
        <f t="shared" ref="M515:M578" si="9">B515*1</f>
        <v>81</v>
      </c>
      <c r="N515" t="str">
        <f>VLOOKUP(M515,'zamestnanci číselník'!$A:$I,9,0)</f>
        <v>Ostatné</v>
      </c>
    </row>
    <row r="516" spans="1:14" x14ac:dyDescent="0.2">
      <c r="A516" s="60">
        <v>43703</v>
      </c>
      <c r="B516" s="61" t="s">
        <v>1174</v>
      </c>
      <c r="C516" s="61" t="s">
        <v>885</v>
      </c>
      <c r="D516" s="61" t="s">
        <v>181</v>
      </c>
      <c r="E516" s="61">
        <v>0</v>
      </c>
      <c r="F516" s="61" t="s">
        <v>890</v>
      </c>
      <c r="G516" s="61">
        <v>4</v>
      </c>
      <c r="H516" s="61" t="s">
        <v>42</v>
      </c>
      <c r="I516" s="61" t="s">
        <v>1167</v>
      </c>
      <c r="J516" s="61" t="s">
        <v>1175</v>
      </c>
      <c r="K516" s="61" t="s">
        <v>20</v>
      </c>
      <c r="L516" s="61" t="s">
        <v>1176</v>
      </c>
      <c r="M516" s="61">
        <f t="shared" si="9"/>
        <v>81</v>
      </c>
      <c r="N516" t="str">
        <f>VLOOKUP(M516,'zamestnanci číselník'!$A:$I,9,0)</f>
        <v>Ostatné</v>
      </c>
    </row>
    <row r="517" spans="1:14" x14ac:dyDescent="0.2">
      <c r="A517" s="60">
        <v>43704</v>
      </c>
      <c r="B517" s="61" t="s">
        <v>1174</v>
      </c>
      <c r="C517" s="61" t="s">
        <v>885</v>
      </c>
      <c r="D517" s="61" t="s">
        <v>909</v>
      </c>
      <c r="E517" s="61">
        <v>7.5</v>
      </c>
      <c r="F517" s="61" t="s">
        <v>182</v>
      </c>
      <c r="G517" s="61">
        <v>0</v>
      </c>
      <c r="H517" s="61" t="s">
        <v>42</v>
      </c>
      <c r="I517" s="61" t="s">
        <v>1167</v>
      </c>
      <c r="J517" s="61" t="s">
        <v>1175</v>
      </c>
      <c r="K517" s="61" t="s">
        <v>20</v>
      </c>
      <c r="L517" s="61" t="s">
        <v>1176</v>
      </c>
      <c r="M517" s="61">
        <f t="shared" si="9"/>
        <v>81</v>
      </c>
      <c r="N517" t="str">
        <f>VLOOKUP(M517,'zamestnanci číselník'!$A:$I,9,0)</f>
        <v>Ostatné</v>
      </c>
    </row>
    <row r="518" spans="1:14" x14ac:dyDescent="0.2">
      <c r="A518" s="60">
        <v>43704</v>
      </c>
      <c r="B518" s="61" t="s">
        <v>1174</v>
      </c>
      <c r="C518" s="61" t="s">
        <v>885</v>
      </c>
      <c r="D518" s="61" t="s">
        <v>181</v>
      </c>
      <c r="E518" s="61">
        <v>0</v>
      </c>
      <c r="F518" s="61" t="s">
        <v>890</v>
      </c>
      <c r="G518" s="61">
        <v>4</v>
      </c>
      <c r="H518" s="61" t="s">
        <v>42</v>
      </c>
      <c r="I518" s="61" t="s">
        <v>1167</v>
      </c>
      <c r="J518" s="61" t="s">
        <v>1175</v>
      </c>
      <c r="K518" s="61" t="s">
        <v>20</v>
      </c>
      <c r="L518" s="61" t="s">
        <v>1176</v>
      </c>
      <c r="M518" s="61">
        <f t="shared" si="9"/>
        <v>81</v>
      </c>
      <c r="N518" t="str">
        <f>VLOOKUP(M518,'zamestnanci číselník'!$A:$I,9,0)</f>
        <v>Ostatné</v>
      </c>
    </row>
    <row r="519" spans="1:14" x14ac:dyDescent="0.2">
      <c r="A519" s="60">
        <v>43705</v>
      </c>
      <c r="B519" s="61" t="s">
        <v>1174</v>
      </c>
      <c r="C519" s="61" t="s">
        <v>885</v>
      </c>
      <c r="D519" s="61" t="s">
        <v>909</v>
      </c>
      <c r="E519" s="61">
        <v>7.5</v>
      </c>
      <c r="F519" s="61" t="s">
        <v>182</v>
      </c>
      <c r="G519" s="61">
        <v>0</v>
      </c>
      <c r="H519" s="61" t="s">
        <v>42</v>
      </c>
      <c r="I519" s="61" t="s">
        <v>1167</v>
      </c>
      <c r="J519" s="61" t="s">
        <v>1175</v>
      </c>
      <c r="K519" s="61" t="s">
        <v>20</v>
      </c>
      <c r="L519" s="61" t="s">
        <v>1176</v>
      </c>
      <c r="M519" s="61">
        <f t="shared" si="9"/>
        <v>81</v>
      </c>
      <c r="N519" t="str">
        <f>VLOOKUP(M519,'zamestnanci číselník'!$A:$I,9,0)</f>
        <v>Ostatné</v>
      </c>
    </row>
    <row r="520" spans="1:14" x14ac:dyDescent="0.2">
      <c r="A520" s="60">
        <v>43705</v>
      </c>
      <c r="B520" s="61" t="s">
        <v>1174</v>
      </c>
      <c r="C520" s="61" t="s">
        <v>885</v>
      </c>
      <c r="D520" s="61" t="s">
        <v>181</v>
      </c>
      <c r="E520" s="61">
        <v>0</v>
      </c>
      <c r="F520" s="61" t="s">
        <v>890</v>
      </c>
      <c r="G520" s="61">
        <v>4</v>
      </c>
      <c r="H520" s="61" t="s">
        <v>42</v>
      </c>
      <c r="I520" s="61" t="s">
        <v>1167</v>
      </c>
      <c r="J520" s="61" t="s">
        <v>1175</v>
      </c>
      <c r="K520" s="61" t="s">
        <v>20</v>
      </c>
      <c r="L520" s="61" t="s">
        <v>1176</v>
      </c>
      <c r="M520" s="61">
        <f t="shared" si="9"/>
        <v>81</v>
      </c>
      <c r="N520" t="str">
        <f>VLOOKUP(M520,'zamestnanci číselník'!$A:$I,9,0)</f>
        <v>Ostatné</v>
      </c>
    </row>
    <row r="521" spans="1:14" x14ac:dyDescent="0.2">
      <c r="A521" s="60">
        <v>43690</v>
      </c>
      <c r="B521" s="61" t="s">
        <v>1177</v>
      </c>
      <c r="C521" s="61" t="s">
        <v>887</v>
      </c>
      <c r="D521" s="61" t="s">
        <v>181</v>
      </c>
      <c r="E521" s="61">
        <v>8</v>
      </c>
      <c r="F521" s="61" t="s">
        <v>182</v>
      </c>
      <c r="G521" s="61">
        <v>0</v>
      </c>
      <c r="H521" s="61" t="s">
        <v>183</v>
      </c>
      <c r="I521" s="61" t="s">
        <v>1152</v>
      </c>
      <c r="J521" s="61" t="s">
        <v>1153</v>
      </c>
      <c r="K521" s="61" t="s">
        <v>1153</v>
      </c>
      <c r="L521" s="61" t="s">
        <v>1178</v>
      </c>
      <c r="M521" s="61">
        <f t="shared" si="9"/>
        <v>93</v>
      </c>
      <c r="N521" t="str">
        <f>VLOOKUP(M521,'zamestnanci číselník'!$A:$I,9,0)</f>
        <v>Ostatné</v>
      </c>
    </row>
    <row r="522" spans="1:14" x14ac:dyDescent="0.2">
      <c r="A522" s="60">
        <v>43704</v>
      </c>
      <c r="B522" s="61" t="s">
        <v>1177</v>
      </c>
      <c r="C522" s="61" t="s">
        <v>885</v>
      </c>
      <c r="D522" s="61" t="s">
        <v>181</v>
      </c>
      <c r="E522" s="61">
        <v>8</v>
      </c>
      <c r="F522" s="61" t="s">
        <v>182</v>
      </c>
      <c r="G522" s="61">
        <v>0</v>
      </c>
      <c r="H522" s="61" t="s">
        <v>1159</v>
      </c>
      <c r="I522" s="61" t="s">
        <v>1152</v>
      </c>
      <c r="J522" s="61" t="s">
        <v>1153</v>
      </c>
      <c r="K522" s="61" t="s">
        <v>1153</v>
      </c>
      <c r="L522" s="61" t="s">
        <v>1178</v>
      </c>
      <c r="M522" s="61">
        <f t="shared" si="9"/>
        <v>93</v>
      </c>
      <c r="N522" t="str">
        <f>VLOOKUP(M522,'zamestnanci číselník'!$A:$I,9,0)</f>
        <v>Ostatné</v>
      </c>
    </row>
    <row r="523" spans="1:14" x14ac:dyDescent="0.2">
      <c r="A523" s="60">
        <v>43705</v>
      </c>
      <c r="B523" s="61" t="s">
        <v>1177</v>
      </c>
      <c r="C523" s="61" t="s">
        <v>885</v>
      </c>
      <c r="D523" s="61" t="s">
        <v>181</v>
      </c>
      <c r="E523" s="61">
        <v>8</v>
      </c>
      <c r="F523" s="61" t="s">
        <v>182</v>
      </c>
      <c r="G523" s="61">
        <v>0</v>
      </c>
      <c r="H523" s="61" t="s">
        <v>1159</v>
      </c>
      <c r="I523" s="61" t="s">
        <v>1152</v>
      </c>
      <c r="J523" s="61" t="s">
        <v>1153</v>
      </c>
      <c r="K523" s="61" t="s">
        <v>1153</v>
      </c>
      <c r="L523" s="61" t="s">
        <v>1178</v>
      </c>
      <c r="M523" s="61">
        <f t="shared" si="9"/>
        <v>93</v>
      </c>
      <c r="N523" t="str">
        <f>VLOOKUP(M523,'zamestnanci číselník'!$A:$I,9,0)</f>
        <v>Ostatné</v>
      </c>
    </row>
    <row r="524" spans="1:14" x14ac:dyDescent="0.2">
      <c r="A524" s="60">
        <v>43707</v>
      </c>
      <c r="B524" s="61" t="s">
        <v>1177</v>
      </c>
      <c r="C524" s="61" t="s">
        <v>885</v>
      </c>
      <c r="D524" s="61" t="s">
        <v>181</v>
      </c>
      <c r="E524" s="61">
        <v>8</v>
      </c>
      <c r="F524" s="61" t="s">
        <v>182</v>
      </c>
      <c r="G524" s="61">
        <v>0</v>
      </c>
      <c r="H524" s="61" t="s">
        <v>1159</v>
      </c>
      <c r="I524" s="61" t="s">
        <v>1152</v>
      </c>
      <c r="J524" s="61" t="s">
        <v>1153</v>
      </c>
      <c r="K524" s="61" t="s">
        <v>1153</v>
      </c>
      <c r="L524" s="61" t="s">
        <v>1178</v>
      </c>
      <c r="M524" s="61">
        <f t="shared" si="9"/>
        <v>93</v>
      </c>
      <c r="N524" t="str">
        <f>VLOOKUP(M524,'zamestnanci číselník'!$A:$I,9,0)</f>
        <v>Ostatné</v>
      </c>
    </row>
    <row r="525" spans="1:14" x14ac:dyDescent="0.2">
      <c r="A525" s="60">
        <v>43699</v>
      </c>
      <c r="B525" s="61" t="s">
        <v>1177</v>
      </c>
      <c r="C525" s="61" t="s">
        <v>885</v>
      </c>
      <c r="D525" s="61" t="s">
        <v>181</v>
      </c>
      <c r="E525" s="61">
        <v>8</v>
      </c>
      <c r="F525" s="61" t="s">
        <v>182</v>
      </c>
      <c r="G525" s="61">
        <v>0</v>
      </c>
      <c r="H525" s="61" t="s">
        <v>1159</v>
      </c>
      <c r="I525" s="61" t="s">
        <v>1152</v>
      </c>
      <c r="J525" s="61" t="s">
        <v>1153</v>
      </c>
      <c r="K525" s="61" t="s">
        <v>1153</v>
      </c>
      <c r="L525" s="61" t="s">
        <v>1178</v>
      </c>
      <c r="M525" s="61">
        <f t="shared" si="9"/>
        <v>93</v>
      </c>
      <c r="N525" t="str">
        <f>VLOOKUP(M525,'zamestnanci číselník'!$A:$I,9,0)</f>
        <v>Ostatné</v>
      </c>
    </row>
    <row r="526" spans="1:14" x14ac:dyDescent="0.2">
      <c r="A526" s="60">
        <v>43700</v>
      </c>
      <c r="B526" s="61" t="s">
        <v>1177</v>
      </c>
      <c r="C526" s="61" t="s">
        <v>885</v>
      </c>
      <c r="D526" s="61" t="s">
        <v>181</v>
      </c>
      <c r="E526" s="61">
        <v>8</v>
      </c>
      <c r="F526" s="61" t="s">
        <v>182</v>
      </c>
      <c r="G526" s="61">
        <v>0</v>
      </c>
      <c r="H526" s="61" t="s">
        <v>1159</v>
      </c>
      <c r="I526" s="61" t="s">
        <v>1152</v>
      </c>
      <c r="J526" s="61" t="s">
        <v>1153</v>
      </c>
      <c r="K526" s="61" t="s">
        <v>1153</v>
      </c>
      <c r="L526" s="61" t="s">
        <v>1178</v>
      </c>
      <c r="M526" s="61">
        <f t="shared" si="9"/>
        <v>93</v>
      </c>
      <c r="N526" t="str">
        <f>VLOOKUP(M526,'zamestnanci číselník'!$A:$I,9,0)</f>
        <v>Ostatné</v>
      </c>
    </row>
    <row r="527" spans="1:14" x14ac:dyDescent="0.2">
      <c r="A527" s="60">
        <v>43703</v>
      </c>
      <c r="B527" s="61" t="s">
        <v>1177</v>
      </c>
      <c r="C527" s="61" t="s">
        <v>885</v>
      </c>
      <c r="D527" s="61" t="s">
        <v>181</v>
      </c>
      <c r="E527" s="61">
        <v>8</v>
      </c>
      <c r="F527" s="61" t="s">
        <v>182</v>
      </c>
      <c r="G527" s="61">
        <v>0</v>
      </c>
      <c r="H527" s="61" t="s">
        <v>1159</v>
      </c>
      <c r="I527" s="61" t="s">
        <v>1152</v>
      </c>
      <c r="J527" s="61" t="s">
        <v>1153</v>
      </c>
      <c r="K527" s="61" t="s">
        <v>1153</v>
      </c>
      <c r="L527" s="61" t="s">
        <v>1178</v>
      </c>
      <c r="M527" s="61">
        <f t="shared" si="9"/>
        <v>93</v>
      </c>
      <c r="N527" t="str">
        <f>VLOOKUP(M527,'zamestnanci číselník'!$A:$I,9,0)</f>
        <v>Ostatné</v>
      </c>
    </row>
    <row r="528" spans="1:14" x14ac:dyDescent="0.2">
      <c r="A528" s="60">
        <v>43698</v>
      </c>
      <c r="B528" s="61" t="s">
        <v>1177</v>
      </c>
      <c r="C528" s="61" t="s">
        <v>885</v>
      </c>
      <c r="D528" s="61" t="s">
        <v>181</v>
      </c>
      <c r="E528" s="61">
        <v>8</v>
      </c>
      <c r="F528" s="61" t="s">
        <v>182</v>
      </c>
      <c r="G528" s="61">
        <v>0</v>
      </c>
      <c r="H528" s="61" t="s">
        <v>1159</v>
      </c>
      <c r="I528" s="61" t="s">
        <v>1152</v>
      </c>
      <c r="J528" s="61" t="s">
        <v>1153</v>
      </c>
      <c r="K528" s="61" t="s">
        <v>1153</v>
      </c>
      <c r="L528" s="61" t="s">
        <v>1178</v>
      </c>
      <c r="M528" s="61">
        <f t="shared" si="9"/>
        <v>93</v>
      </c>
      <c r="N528" t="str">
        <f>VLOOKUP(M528,'zamestnanci číselník'!$A:$I,9,0)</f>
        <v>Ostatné</v>
      </c>
    </row>
    <row r="529" spans="1:14" x14ac:dyDescent="0.2">
      <c r="A529" s="60">
        <v>43678</v>
      </c>
      <c r="B529" s="61" t="s">
        <v>1177</v>
      </c>
      <c r="C529" s="61" t="s">
        <v>887</v>
      </c>
      <c r="D529" s="61" t="s">
        <v>181</v>
      </c>
      <c r="E529" s="61">
        <v>8</v>
      </c>
      <c r="F529" s="61" t="s">
        <v>182</v>
      </c>
      <c r="G529" s="61">
        <v>0</v>
      </c>
      <c r="H529" s="61" t="s">
        <v>183</v>
      </c>
      <c r="I529" s="61" t="s">
        <v>1152</v>
      </c>
      <c r="J529" s="61" t="s">
        <v>1153</v>
      </c>
      <c r="K529" s="61" t="s">
        <v>1153</v>
      </c>
      <c r="L529" s="61" t="s">
        <v>1178</v>
      </c>
      <c r="M529" s="61">
        <f t="shared" si="9"/>
        <v>93</v>
      </c>
      <c r="N529" t="str">
        <f>VLOOKUP(M529,'zamestnanci číselník'!$A:$I,9,0)</f>
        <v>Ostatné</v>
      </c>
    </row>
    <row r="530" spans="1:14" x14ac:dyDescent="0.2">
      <c r="A530" s="60">
        <v>43679</v>
      </c>
      <c r="B530" s="61" t="s">
        <v>1177</v>
      </c>
      <c r="C530" s="61" t="s">
        <v>887</v>
      </c>
      <c r="D530" s="61" t="s">
        <v>181</v>
      </c>
      <c r="E530" s="61">
        <v>8</v>
      </c>
      <c r="F530" s="61" t="s">
        <v>182</v>
      </c>
      <c r="G530" s="61">
        <v>0</v>
      </c>
      <c r="H530" s="61" t="s">
        <v>183</v>
      </c>
      <c r="I530" s="61" t="s">
        <v>1152</v>
      </c>
      <c r="J530" s="61" t="s">
        <v>1153</v>
      </c>
      <c r="K530" s="61" t="s">
        <v>1153</v>
      </c>
      <c r="L530" s="61" t="s">
        <v>1178</v>
      </c>
      <c r="M530" s="61">
        <f t="shared" si="9"/>
        <v>93</v>
      </c>
      <c r="N530" t="str">
        <f>VLOOKUP(M530,'zamestnanci číselník'!$A:$I,9,0)</f>
        <v>Ostatné</v>
      </c>
    </row>
    <row r="531" spans="1:14" x14ac:dyDescent="0.2">
      <c r="A531" s="60">
        <v>43682</v>
      </c>
      <c r="B531" s="61" t="s">
        <v>1177</v>
      </c>
      <c r="C531" s="61" t="s">
        <v>885</v>
      </c>
      <c r="D531" s="61" t="s">
        <v>181</v>
      </c>
      <c r="E531" s="61">
        <v>8</v>
      </c>
      <c r="F531" s="61" t="s">
        <v>182</v>
      </c>
      <c r="G531" s="61">
        <v>0</v>
      </c>
      <c r="H531" s="61" t="s">
        <v>1159</v>
      </c>
      <c r="I531" s="61" t="s">
        <v>1152</v>
      </c>
      <c r="J531" s="61" t="s">
        <v>1153</v>
      </c>
      <c r="K531" s="61" t="s">
        <v>1153</v>
      </c>
      <c r="L531" s="61" t="s">
        <v>1178</v>
      </c>
      <c r="M531" s="61">
        <f t="shared" si="9"/>
        <v>93</v>
      </c>
      <c r="N531" t="str">
        <f>VLOOKUP(M531,'zamestnanci číselník'!$A:$I,9,0)</f>
        <v>Ostatné</v>
      </c>
    </row>
    <row r="532" spans="1:14" x14ac:dyDescent="0.2">
      <c r="A532" s="60">
        <v>43683</v>
      </c>
      <c r="B532" s="61" t="s">
        <v>1177</v>
      </c>
      <c r="C532" s="61" t="s">
        <v>885</v>
      </c>
      <c r="D532" s="61" t="s">
        <v>181</v>
      </c>
      <c r="E532" s="61">
        <v>8</v>
      </c>
      <c r="F532" s="61" t="s">
        <v>182</v>
      </c>
      <c r="G532" s="61">
        <v>0</v>
      </c>
      <c r="H532" s="61" t="s">
        <v>1159</v>
      </c>
      <c r="I532" s="61" t="s">
        <v>1152</v>
      </c>
      <c r="J532" s="61" t="s">
        <v>1153</v>
      </c>
      <c r="K532" s="61" t="s">
        <v>1153</v>
      </c>
      <c r="L532" s="61" t="s">
        <v>1178</v>
      </c>
      <c r="M532" s="61">
        <f t="shared" si="9"/>
        <v>93</v>
      </c>
      <c r="N532" t="str">
        <f>VLOOKUP(M532,'zamestnanci číselník'!$A:$I,9,0)</f>
        <v>Ostatné</v>
      </c>
    </row>
    <row r="533" spans="1:14" x14ac:dyDescent="0.2">
      <c r="A533" s="60">
        <v>43684</v>
      </c>
      <c r="B533" s="61" t="s">
        <v>1177</v>
      </c>
      <c r="C533" s="61" t="s">
        <v>885</v>
      </c>
      <c r="D533" s="61" t="s">
        <v>181</v>
      </c>
      <c r="E533" s="61">
        <v>8</v>
      </c>
      <c r="F533" s="61" t="s">
        <v>182</v>
      </c>
      <c r="G533" s="61">
        <v>0</v>
      </c>
      <c r="H533" s="61" t="s">
        <v>1159</v>
      </c>
      <c r="I533" s="61" t="s">
        <v>1152</v>
      </c>
      <c r="J533" s="61" t="s">
        <v>1153</v>
      </c>
      <c r="K533" s="61" t="s">
        <v>1153</v>
      </c>
      <c r="L533" s="61" t="s">
        <v>1178</v>
      </c>
      <c r="M533" s="61">
        <f t="shared" si="9"/>
        <v>93</v>
      </c>
      <c r="N533" t="str">
        <f>VLOOKUP(M533,'zamestnanci číselník'!$A:$I,9,0)</f>
        <v>Ostatné</v>
      </c>
    </row>
    <row r="534" spans="1:14" x14ac:dyDescent="0.2">
      <c r="A534" s="60">
        <v>43685</v>
      </c>
      <c r="B534" s="61" t="s">
        <v>1177</v>
      </c>
      <c r="C534" s="61" t="s">
        <v>885</v>
      </c>
      <c r="D534" s="61" t="s">
        <v>181</v>
      </c>
      <c r="E534" s="61">
        <v>8</v>
      </c>
      <c r="F534" s="61" t="s">
        <v>182</v>
      </c>
      <c r="G534" s="61">
        <v>0</v>
      </c>
      <c r="H534" s="61" t="s">
        <v>1159</v>
      </c>
      <c r="I534" s="61" t="s">
        <v>1152</v>
      </c>
      <c r="J534" s="61" t="s">
        <v>1153</v>
      </c>
      <c r="K534" s="61" t="s">
        <v>1153</v>
      </c>
      <c r="L534" s="61" t="s">
        <v>1178</v>
      </c>
      <c r="M534" s="61">
        <f t="shared" si="9"/>
        <v>93</v>
      </c>
      <c r="N534" t="str">
        <f>VLOOKUP(M534,'zamestnanci číselník'!$A:$I,9,0)</f>
        <v>Ostatné</v>
      </c>
    </row>
    <row r="535" spans="1:14" x14ac:dyDescent="0.2">
      <c r="A535" s="60">
        <v>43686</v>
      </c>
      <c r="B535" s="61" t="s">
        <v>1177</v>
      </c>
      <c r="C535" s="61" t="s">
        <v>885</v>
      </c>
      <c r="D535" s="61" t="s">
        <v>181</v>
      </c>
      <c r="E535" s="61">
        <v>8</v>
      </c>
      <c r="F535" s="61" t="s">
        <v>182</v>
      </c>
      <c r="G535" s="61">
        <v>0</v>
      </c>
      <c r="H535" s="61" t="s">
        <v>1159</v>
      </c>
      <c r="I535" s="61" t="s">
        <v>1152</v>
      </c>
      <c r="J535" s="61" t="s">
        <v>1153</v>
      </c>
      <c r="K535" s="61" t="s">
        <v>1153</v>
      </c>
      <c r="L535" s="61" t="s">
        <v>1178</v>
      </c>
      <c r="M535" s="61">
        <f t="shared" si="9"/>
        <v>93</v>
      </c>
      <c r="N535" t="str">
        <f>VLOOKUP(M535,'zamestnanci číselník'!$A:$I,9,0)</f>
        <v>Ostatné</v>
      </c>
    </row>
    <row r="536" spans="1:14" x14ac:dyDescent="0.2">
      <c r="A536" s="60">
        <v>43689</v>
      </c>
      <c r="B536" s="61" t="s">
        <v>1177</v>
      </c>
      <c r="C536" s="61" t="s">
        <v>885</v>
      </c>
      <c r="D536" s="61" t="s">
        <v>181</v>
      </c>
      <c r="E536" s="61">
        <v>8</v>
      </c>
      <c r="F536" s="61" t="s">
        <v>182</v>
      </c>
      <c r="G536" s="61">
        <v>0</v>
      </c>
      <c r="H536" s="61" t="s">
        <v>1159</v>
      </c>
      <c r="I536" s="61" t="s">
        <v>1152</v>
      </c>
      <c r="J536" s="61" t="s">
        <v>1153</v>
      </c>
      <c r="K536" s="61" t="s">
        <v>1153</v>
      </c>
      <c r="L536" s="61" t="s">
        <v>1178</v>
      </c>
      <c r="M536" s="61">
        <f t="shared" si="9"/>
        <v>93</v>
      </c>
      <c r="N536" t="str">
        <f>VLOOKUP(M536,'zamestnanci číselník'!$A:$I,9,0)</f>
        <v>Ostatné</v>
      </c>
    </row>
    <row r="537" spans="1:14" x14ac:dyDescent="0.2">
      <c r="A537" s="60">
        <v>43691</v>
      </c>
      <c r="B537" s="61" t="s">
        <v>1177</v>
      </c>
      <c r="C537" s="61" t="s">
        <v>885</v>
      </c>
      <c r="D537" s="61" t="s">
        <v>181</v>
      </c>
      <c r="E537" s="61">
        <v>8</v>
      </c>
      <c r="F537" s="61" t="s">
        <v>182</v>
      </c>
      <c r="G537" s="61">
        <v>0</v>
      </c>
      <c r="H537" s="61" t="s">
        <v>1159</v>
      </c>
      <c r="I537" s="61" t="s">
        <v>1152</v>
      </c>
      <c r="J537" s="61" t="s">
        <v>1153</v>
      </c>
      <c r="K537" s="61" t="s">
        <v>1153</v>
      </c>
      <c r="L537" s="61" t="s">
        <v>1178</v>
      </c>
      <c r="M537" s="61">
        <f t="shared" si="9"/>
        <v>93</v>
      </c>
      <c r="N537" t="str">
        <f>VLOOKUP(M537,'zamestnanci číselník'!$A:$I,9,0)</f>
        <v>Ostatné</v>
      </c>
    </row>
    <row r="538" spans="1:14" x14ac:dyDescent="0.2">
      <c r="A538" s="60">
        <v>43692</v>
      </c>
      <c r="B538" s="61" t="s">
        <v>1177</v>
      </c>
      <c r="C538" s="61" t="s">
        <v>885</v>
      </c>
      <c r="D538" s="61" t="s">
        <v>181</v>
      </c>
      <c r="E538" s="61">
        <v>8</v>
      </c>
      <c r="F538" s="61" t="s">
        <v>182</v>
      </c>
      <c r="G538" s="61">
        <v>0</v>
      </c>
      <c r="H538" s="61" t="s">
        <v>1159</v>
      </c>
      <c r="I538" s="61" t="s">
        <v>1152</v>
      </c>
      <c r="J538" s="61" t="s">
        <v>1153</v>
      </c>
      <c r="K538" s="61" t="s">
        <v>1153</v>
      </c>
      <c r="L538" s="61" t="s">
        <v>1178</v>
      </c>
      <c r="M538" s="61">
        <f t="shared" si="9"/>
        <v>93</v>
      </c>
      <c r="N538" t="str">
        <f>VLOOKUP(M538,'zamestnanci číselník'!$A:$I,9,0)</f>
        <v>Ostatné</v>
      </c>
    </row>
    <row r="539" spans="1:14" x14ac:dyDescent="0.2">
      <c r="A539" s="60">
        <v>43693</v>
      </c>
      <c r="B539" s="61" t="s">
        <v>1177</v>
      </c>
      <c r="C539" s="61" t="s">
        <v>885</v>
      </c>
      <c r="D539" s="61" t="s">
        <v>181</v>
      </c>
      <c r="E539" s="61">
        <v>8</v>
      </c>
      <c r="F539" s="61" t="s">
        <v>182</v>
      </c>
      <c r="G539" s="61">
        <v>0</v>
      </c>
      <c r="H539" s="61" t="s">
        <v>1159</v>
      </c>
      <c r="I539" s="61" t="s">
        <v>1152</v>
      </c>
      <c r="J539" s="61" t="s">
        <v>1153</v>
      </c>
      <c r="K539" s="61" t="s">
        <v>1153</v>
      </c>
      <c r="L539" s="61" t="s">
        <v>1178</v>
      </c>
      <c r="M539" s="61">
        <f t="shared" si="9"/>
        <v>93</v>
      </c>
      <c r="N539" t="str">
        <f>VLOOKUP(M539,'zamestnanci číselník'!$A:$I,9,0)</f>
        <v>Ostatné</v>
      </c>
    </row>
    <row r="540" spans="1:14" x14ac:dyDescent="0.2">
      <c r="A540" s="60">
        <v>43696</v>
      </c>
      <c r="B540" s="61" t="s">
        <v>1177</v>
      </c>
      <c r="C540" s="61" t="s">
        <v>885</v>
      </c>
      <c r="D540" s="61" t="s">
        <v>181</v>
      </c>
      <c r="E540" s="61">
        <v>8</v>
      </c>
      <c r="F540" s="61" t="s">
        <v>182</v>
      </c>
      <c r="G540" s="61">
        <v>0</v>
      </c>
      <c r="H540" s="61" t="s">
        <v>1159</v>
      </c>
      <c r="I540" s="61" t="s">
        <v>1152</v>
      </c>
      <c r="J540" s="61" t="s">
        <v>1153</v>
      </c>
      <c r="K540" s="61" t="s">
        <v>1153</v>
      </c>
      <c r="L540" s="61" t="s">
        <v>1178</v>
      </c>
      <c r="M540" s="61">
        <f t="shared" si="9"/>
        <v>93</v>
      </c>
      <c r="N540" t="str">
        <f>VLOOKUP(M540,'zamestnanci číselník'!$A:$I,9,0)</f>
        <v>Ostatné</v>
      </c>
    </row>
    <row r="541" spans="1:14" x14ac:dyDescent="0.2">
      <c r="A541" s="60">
        <v>43697</v>
      </c>
      <c r="B541" s="61" t="s">
        <v>1177</v>
      </c>
      <c r="C541" s="61" t="s">
        <v>885</v>
      </c>
      <c r="D541" s="61" t="s">
        <v>181</v>
      </c>
      <c r="E541" s="61">
        <v>8</v>
      </c>
      <c r="F541" s="61" t="s">
        <v>182</v>
      </c>
      <c r="G541" s="61">
        <v>0</v>
      </c>
      <c r="H541" s="61" t="s">
        <v>1159</v>
      </c>
      <c r="I541" s="61" t="s">
        <v>1152</v>
      </c>
      <c r="J541" s="61" t="s">
        <v>1153</v>
      </c>
      <c r="K541" s="61" t="s">
        <v>1153</v>
      </c>
      <c r="L541" s="61" t="s">
        <v>1178</v>
      </c>
      <c r="M541" s="61">
        <f t="shared" si="9"/>
        <v>93</v>
      </c>
      <c r="N541" t="str">
        <f>VLOOKUP(M541,'zamestnanci číselník'!$A:$I,9,0)</f>
        <v>Ostatné</v>
      </c>
    </row>
    <row r="542" spans="1:14" x14ac:dyDescent="0.2">
      <c r="A542" s="60">
        <v>43706</v>
      </c>
      <c r="B542" s="61" t="s">
        <v>1177</v>
      </c>
      <c r="C542" s="61" t="s">
        <v>886</v>
      </c>
      <c r="D542" s="61" t="s">
        <v>181</v>
      </c>
      <c r="E542" s="61">
        <v>8</v>
      </c>
      <c r="F542" s="61" t="s">
        <v>182</v>
      </c>
      <c r="G542" s="61">
        <v>0</v>
      </c>
      <c r="H542" s="61" t="s">
        <v>183</v>
      </c>
      <c r="I542" s="61" t="s">
        <v>1152</v>
      </c>
      <c r="J542" s="61" t="s">
        <v>1153</v>
      </c>
      <c r="K542" s="61" t="s">
        <v>1153</v>
      </c>
      <c r="L542" s="61" t="s">
        <v>1178</v>
      </c>
      <c r="M542" s="61">
        <f t="shared" si="9"/>
        <v>93</v>
      </c>
      <c r="N542" t="str">
        <f>VLOOKUP(M542,'zamestnanci číselník'!$A:$I,9,0)</f>
        <v>Ostatné</v>
      </c>
    </row>
    <row r="543" spans="1:14" x14ac:dyDescent="0.2">
      <c r="A543" s="60">
        <v>43705</v>
      </c>
      <c r="B543" s="61" t="s">
        <v>1179</v>
      </c>
      <c r="C543" s="61" t="s">
        <v>885</v>
      </c>
      <c r="D543" s="61" t="s">
        <v>181</v>
      </c>
      <c r="E543" s="61">
        <v>8</v>
      </c>
      <c r="F543" s="61" t="s">
        <v>890</v>
      </c>
      <c r="G543" s="61">
        <v>1</v>
      </c>
      <c r="H543" s="61" t="s">
        <v>42</v>
      </c>
      <c r="I543" s="61" t="s">
        <v>1152</v>
      </c>
      <c r="J543" s="61" t="s">
        <v>1153</v>
      </c>
      <c r="K543" s="61" t="s">
        <v>1153</v>
      </c>
      <c r="L543" s="61" t="s">
        <v>1180</v>
      </c>
      <c r="M543" s="61">
        <f t="shared" si="9"/>
        <v>97</v>
      </c>
      <c r="N543" t="str">
        <f>VLOOKUP(M543,'zamestnanci číselník'!$A:$I,9,0)</f>
        <v>VP1</v>
      </c>
    </row>
    <row r="544" spans="1:14" x14ac:dyDescent="0.2">
      <c r="A544" s="60">
        <v>43703</v>
      </c>
      <c r="B544" s="61" t="s">
        <v>1179</v>
      </c>
      <c r="C544" s="61" t="s">
        <v>885</v>
      </c>
      <c r="D544" s="61" t="s">
        <v>181</v>
      </c>
      <c r="E544" s="61">
        <v>8</v>
      </c>
      <c r="F544" s="61" t="s">
        <v>890</v>
      </c>
      <c r="G544" s="61">
        <v>1</v>
      </c>
      <c r="H544" s="61" t="s">
        <v>42</v>
      </c>
      <c r="I544" s="61" t="s">
        <v>1152</v>
      </c>
      <c r="J544" s="61" t="s">
        <v>1153</v>
      </c>
      <c r="K544" s="61" t="s">
        <v>1153</v>
      </c>
      <c r="L544" s="61" t="s">
        <v>1180</v>
      </c>
      <c r="M544" s="61">
        <f t="shared" si="9"/>
        <v>97</v>
      </c>
      <c r="N544" t="str">
        <f>VLOOKUP(M544,'zamestnanci číselník'!$A:$I,9,0)</f>
        <v>VP1</v>
      </c>
    </row>
    <row r="545" spans="1:14" x14ac:dyDescent="0.2">
      <c r="A545" s="60">
        <v>43704</v>
      </c>
      <c r="B545" s="61" t="s">
        <v>1179</v>
      </c>
      <c r="C545" s="61" t="s">
        <v>885</v>
      </c>
      <c r="D545" s="61" t="s">
        <v>181</v>
      </c>
      <c r="E545" s="61">
        <v>8</v>
      </c>
      <c r="F545" s="61" t="s">
        <v>890</v>
      </c>
      <c r="G545" s="61">
        <v>1</v>
      </c>
      <c r="H545" s="61" t="s">
        <v>42</v>
      </c>
      <c r="I545" s="61" t="s">
        <v>1152</v>
      </c>
      <c r="J545" s="61" t="s">
        <v>1153</v>
      </c>
      <c r="K545" s="61" t="s">
        <v>1153</v>
      </c>
      <c r="L545" s="61" t="s">
        <v>1180</v>
      </c>
      <c r="M545" s="61">
        <f t="shared" si="9"/>
        <v>97</v>
      </c>
      <c r="N545" t="str">
        <f>VLOOKUP(M545,'zamestnanci číselník'!$A:$I,9,0)</f>
        <v>VP1</v>
      </c>
    </row>
    <row r="546" spans="1:14" x14ac:dyDescent="0.2">
      <c r="A546" s="60">
        <v>43694</v>
      </c>
      <c r="B546" s="61" t="s">
        <v>1179</v>
      </c>
      <c r="C546" s="61" t="s">
        <v>885</v>
      </c>
      <c r="D546" s="61" t="s">
        <v>909</v>
      </c>
      <c r="E546" s="61">
        <v>0</v>
      </c>
      <c r="F546" s="61" t="s">
        <v>890</v>
      </c>
      <c r="G546" s="61">
        <v>0.5</v>
      </c>
      <c r="H546" s="61" t="s">
        <v>42</v>
      </c>
      <c r="I546" s="61" t="s">
        <v>1152</v>
      </c>
      <c r="J546" s="61" t="s">
        <v>1153</v>
      </c>
      <c r="K546" s="61" t="s">
        <v>1153</v>
      </c>
      <c r="L546" s="61" t="s">
        <v>1180</v>
      </c>
      <c r="M546" s="61">
        <f t="shared" si="9"/>
        <v>97</v>
      </c>
      <c r="N546" t="str">
        <f>VLOOKUP(M546,'zamestnanci číselník'!$A:$I,9,0)</f>
        <v>VP1</v>
      </c>
    </row>
    <row r="547" spans="1:14" x14ac:dyDescent="0.2">
      <c r="A547" s="60">
        <v>43694</v>
      </c>
      <c r="B547" s="61" t="s">
        <v>1179</v>
      </c>
      <c r="C547" s="61" t="s">
        <v>885</v>
      </c>
      <c r="D547" s="61" t="s">
        <v>181</v>
      </c>
      <c r="E547" s="61">
        <v>0</v>
      </c>
      <c r="F547" s="61" t="s">
        <v>890</v>
      </c>
      <c r="G547" s="61">
        <v>4.5</v>
      </c>
      <c r="H547" s="61" t="s">
        <v>42</v>
      </c>
      <c r="I547" s="61" t="s">
        <v>1152</v>
      </c>
      <c r="J547" s="61" t="s">
        <v>1153</v>
      </c>
      <c r="K547" s="61" t="s">
        <v>1153</v>
      </c>
      <c r="L547" s="61" t="s">
        <v>1180</v>
      </c>
      <c r="M547" s="61">
        <f t="shared" si="9"/>
        <v>97</v>
      </c>
      <c r="N547" t="str">
        <f>VLOOKUP(M547,'zamestnanci číselník'!$A:$I,9,0)</f>
        <v>VP1</v>
      </c>
    </row>
    <row r="548" spans="1:14" x14ac:dyDescent="0.2">
      <c r="A548" s="60">
        <v>43700</v>
      </c>
      <c r="B548" s="61" t="s">
        <v>1179</v>
      </c>
      <c r="C548" s="61" t="s">
        <v>885</v>
      </c>
      <c r="D548" s="61" t="s">
        <v>181</v>
      </c>
      <c r="E548" s="61">
        <v>8</v>
      </c>
      <c r="F548" s="61" t="s">
        <v>890</v>
      </c>
      <c r="G548" s="61">
        <v>1</v>
      </c>
      <c r="H548" s="61" t="s">
        <v>42</v>
      </c>
      <c r="I548" s="61" t="s">
        <v>1152</v>
      </c>
      <c r="J548" s="61" t="s">
        <v>1153</v>
      </c>
      <c r="K548" s="61" t="s">
        <v>1153</v>
      </c>
      <c r="L548" s="61" t="s">
        <v>1180</v>
      </c>
      <c r="M548" s="61">
        <f t="shared" si="9"/>
        <v>97</v>
      </c>
      <c r="N548" t="str">
        <f>VLOOKUP(M548,'zamestnanci číselník'!$A:$I,9,0)</f>
        <v>VP1</v>
      </c>
    </row>
    <row r="549" spans="1:14" x14ac:dyDescent="0.2">
      <c r="A549" s="60">
        <v>43698</v>
      </c>
      <c r="B549" s="61" t="s">
        <v>1179</v>
      </c>
      <c r="C549" s="61" t="s">
        <v>885</v>
      </c>
      <c r="D549" s="61" t="s">
        <v>181</v>
      </c>
      <c r="E549" s="61">
        <v>8</v>
      </c>
      <c r="F549" s="61" t="s">
        <v>890</v>
      </c>
      <c r="G549" s="61">
        <v>0.5</v>
      </c>
      <c r="H549" s="61" t="s">
        <v>42</v>
      </c>
      <c r="I549" s="61" t="s">
        <v>1152</v>
      </c>
      <c r="J549" s="61" t="s">
        <v>1153</v>
      </c>
      <c r="K549" s="61" t="s">
        <v>1153</v>
      </c>
      <c r="L549" s="61" t="s">
        <v>1180</v>
      </c>
      <c r="M549" s="61">
        <f t="shared" si="9"/>
        <v>97</v>
      </c>
      <c r="N549" t="str">
        <f>VLOOKUP(M549,'zamestnanci číselník'!$A:$I,9,0)</f>
        <v>VP1</v>
      </c>
    </row>
    <row r="550" spans="1:14" x14ac:dyDescent="0.2">
      <c r="A550" s="60">
        <v>43699</v>
      </c>
      <c r="B550" s="61" t="s">
        <v>1179</v>
      </c>
      <c r="C550" s="61" t="s">
        <v>885</v>
      </c>
      <c r="D550" s="61" t="s">
        <v>181</v>
      </c>
      <c r="E550" s="61">
        <v>8</v>
      </c>
      <c r="F550" s="61" t="s">
        <v>890</v>
      </c>
      <c r="G550" s="61">
        <v>0.5</v>
      </c>
      <c r="H550" s="61" t="s">
        <v>42</v>
      </c>
      <c r="I550" s="61" t="s">
        <v>1152</v>
      </c>
      <c r="J550" s="61" t="s">
        <v>1153</v>
      </c>
      <c r="K550" s="61" t="s">
        <v>1153</v>
      </c>
      <c r="L550" s="61" t="s">
        <v>1180</v>
      </c>
      <c r="M550" s="61">
        <f t="shared" si="9"/>
        <v>97</v>
      </c>
      <c r="N550" t="str">
        <f>VLOOKUP(M550,'zamestnanci číselník'!$A:$I,9,0)</f>
        <v>VP1</v>
      </c>
    </row>
    <row r="551" spans="1:14" x14ac:dyDescent="0.2">
      <c r="A551" s="60">
        <v>43696</v>
      </c>
      <c r="B551" s="61" t="s">
        <v>1179</v>
      </c>
      <c r="C551" s="61" t="s">
        <v>885</v>
      </c>
      <c r="D551" s="61" t="s">
        <v>181</v>
      </c>
      <c r="E551" s="61">
        <v>8</v>
      </c>
      <c r="F551" s="61" t="s">
        <v>890</v>
      </c>
      <c r="G551" s="61">
        <v>0.5</v>
      </c>
      <c r="H551" s="61" t="s">
        <v>42</v>
      </c>
      <c r="I551" s="61" t="s">
        <v>1152</v>
      </c>
      <c r="J551" s="61" t="s">
        <v>1153</v>
      </c>
      <c r="K551" s="61" t="s">
        <v>1153</v>
      </c>
      <c r="L551" s="61" t="s">
        <v>1180</v>
      </c>
      <c r="M551" s="61">
        <f t="shared" si="9"/>
        <v>97</v>
      </c>
      <c r="N551" t="str">
        <f>VLOOKUP(M551,'zamestnanci číselník'!$A:$I,9,0)</f>
        <v>VP1</v>
      </c>
    </row>
    <row r="552" spans="1:14" x14ac:dyDescent="0.2">
      <c r="A552" s="60">
        <v>43697</v>
      </c>
      <c r="B552" s="61" t="s">
        <v>1179</v>
      </c>
      <c r="C552" s="61" t="s">
        <v>885</v>
      </c>
      <c r="D552" s="61" t="s">
        <v>181</v>
      </c>
      <c r="E552" s="61">
        <v>8</v>
      </c>
      <c r="F552" s="61" t="s">
        <v>890</v>
      </c>
      <c r="G552" s="61">
        <v>0.5</v>
      </c>
      <c r="H552" s="61" t="s">
        <v>42</v>
      </c>
      <c r="I552" s="61" t="s">
        <v>1152</v>
      </c>
      <c r="J552" s="61" t="s">
        <v>1153</v>
      </c>
      <c r="K552" s="61" t="s">
        <v>1153</v>
      </c>
      <c r="L552" s="61" t="s">
        <v>1180</v>
      </c>
      <c r="M552" s="61">
        <f t="shared" si="9"/>
        <v>97</v>
      </c>
      <c r="N552" t="str">
        <f>VLOOKUP(M552,'zamestnanci číselník'!$A:$I,9,0)</f>
        <v>VP1</v>
      </c>
    </row>
    <row r="553" spans="1:14" x14ac:dyDescent="0.2">
      <c r="A553" s="60">
        <v>43689</v>
      </c>
      <c r="B553" s="61" t="s">
        <v>1179</v>
      </c>
      <c r="C553" s="61" t="s">
        <v>885</v>
      </c>
      <c r="D553" s="61" t="s">
        <v>181</v>
      </c>
      <c r="E553" s="61">
        <v>8</v>
      </c>
      <c r="F553" s="61" t="s">
        <v>890</v>
      </c>
      <c r="G553" s="61">
        <v>0.5</v>
      </c>
      <c r="H553" s="61" t="s">
        <v>42</v>
      </c>
      <c r="I553" s="61" t="s">
        <v>1152</v>
      </c>
      <c r="J553" s="61" t="s">
        <v>1153</v>
      </c>
      <c r="K553" s="61" t="s">
        <v>1153</v>
      </c>
      <c r="L553" s="61" t="s">
        <v>1180</v>
      </c>
      <c r="M553" s="61">
        <f t="shared" si="9"/>
        <v>97</v>
      </c>
      <c r="N553" t="str">
        <f>VLOOKUP(M553,'zamestnanci číselník'!$A:$I,9,0)</f>
        <v>VP1</v>
      </c>
    </row>
    <row r="554" spans="1:14" x14ac:dyDescent="0.2">
      <c r="A554" s="60">
        <v>43691</v>
      </c>
      <c r="B554" s="61" t="s">
        <v>1179</v>
      </c>
      <c r="C554" s="61" t="s">
        <v>885</v>
      </c>
      <c r="D554" s="61" t="s">
        <v>181</v>
      </c>
      <c r="E554" s="61">
        <v>7.5</v>
      </c>
      <c r="F554" s="61" t="s">
        <v>182</v>
      </c>
      <c r="G554" s="61">
        <v>0</v>
      </c>
      <c r="H554" s="61" t="s">
        <v>42</v>
      </c>
      <c r="I554" s="61" t="s">
        <v>1152</v>
      </c>
      <c r="J554" s="61" t="s">
        <v>1153</v>
      </c>
      <c r="K554" s="61" t="s">
        <v>1153</v>
      </c>
      <c r="L554" s="61" t="s">
        <v>1180</v>
      </c>
      <c r="M554" s="61">
        <f t="shared" si="9"/>
        <v>97</v>
      </c>
      <c r="N554" t="str">
        <f>VLOOKUP(M554,'zamestnanci číselník'!$A:$I,9,0)</f>
        <v>VP1</v>
      </c>
    </row>
    <row r="555" spans="1:14" x14ac:dyDescent="0.2">
      <c r="A555" s="60">
        <v>43692</v>
      </c>
      <c r="B555" s="61" t="s">
        <v>1179</v>
      </c>
      <c r="C555" s="61" t="s">
        <v>885</v>
      </c>
      <c r="D555" s="61" t="s">
        <v>181</v>
      </c>
      <c r="E555" s="61">
        <v>8</v>
      </c>
      <c r="F555" s="61" t="s">
        <v>890</v>
      </c>
      <c r="G555" s="61">
        <v>0.5</v>
      </c>
      <c r="H555" s="61" t="s">
        <v>42</v>
      </c>
      <c r="I555" s="61" t="s">
        <v>1152</v>
      </c>
      <c r="J555" s="61" t="s">
        <v>1153</v>
      </c>
      <c r="K555" s="61" t="s">
        <v>1153</v>
      </c>
      <c r="L555" s="61" t="s">
        <v>1180</v>
      </c>
      <c r="M555" s="61">
        <f t="shared" si="9"/>
        <v>97</v>
      </c>
      <c r="N555" t="str">
        <f>VLOOKUP(M555,'zamestnanci číselník'!$A:$I,9,0)</f>
        <v>VP1</v>
      </c>
    </row>
    <row r="556" spans="1:14" x14ac:dyDescent="0.2">
      <c r="A556" s="60">
        <v>43693</v>
      </c>
      <c r="B556" s="61" t="s">
        <v>1179</v>
      </c>
      <c r="C556" s="61" t="s">
        <v>885</v>
      </c>
      <c r="D556" s="61" t="s">
        <v>181</v>
      </c>
      <c r="E556" s="61">
        <v>8.5</v>
      </c>
      <c r="F556" s="61" t="s">
        <v>890</v>
      </c>
      <c r="G556" s="61">
        <v>0</v>
      </c>
      <c r="H556" s="61" t="s">
        <v>42</v>
      </c>
      <c r="I556" s="61" t="s">
        <v>1152</v>
      </c>
      <c r="J556" s="61" t="s">
        <v>1153</v>
      </c>
      <c r="K556" s="61" t="s">
        <v>1153</v>
      </c>
      <c r="L556" s="61" t="s">
        <v>1180</v>
      </c>
      <c r="M556" s="61">
        <f t="shared" si="9"/>
        <v>97</v>
      </c>
      <c r="N556" t="str">
        <f>VLOOKUP(M556,'zamestnanci číselník'!$A:$I,9,0)</f>
        <v>VP1</v>
      </c>
    </row>
    <row r="557" spans="1:14" x14ac:dyDescent="0.2">
      <c r="A557" s="60">
        <v>43706</v>
      </c>
      <c r="B557" s="61" t="s">
        <v>1179</v>
      </c>
      <c r="C557" s="61" t="s">
        <v>886</v>
      </c>
      <c r="D557" s="61" t="s">
        <v>181</v>
      </c>
      <c r="E557" s="61">
        <v>8</v>
      </c>
      <c r="F557" s="61" t="s">
        <v>182</v>
      </c>
      <c r="G557" s="61">
        <v>0</v>
      </c>
      <c r="H557" s="61" t="s">
        <v>183</v>
      </c>
      <c r="I557" s="61" t="s">
        <v>1152</v>
      </c>
      <c r="J557" s="61" t="s">
        <v>1153</v>
      </c>
      <c r="K557" s="61" t="s">
        <v>1153</v>
      </c>
      <c r="L557" s="61" t="s">
        <v>1180</v>
      </c>
      <c r="M557" s="61">
        <f t="shared" si="9"/>
        <v>97</v>
      </c>
      <c r="N557" t="str">
        <f>VLOOKUP(M557,'zamestnanci číselník'!$A:$I,9,0)</f>
        <v>VP1</v>
      </c>
    </row>
    <row r="558" spans="1:14" x14ac:dyDescent="0.2">
      <c r="A558" s="60">
        <v>43707</v>
      </c>
      <c r="B558" s="61" t="s">
        <v>1179</v>
      </c>
      <c r="C558" s="61" t="s">
        <v>887</v>
      </c>
      <c r="D558" s="61" t="s">
        <v>181</v>
      </c>
      <c r="E558" s="61">
        <v>8</v>
      </c>
      <c r="F558" s="61" t="s">
        <v>182</v>
      </c>
      <c r="G558" s="61">
        <v>0</v>
      </c>
      <c r="H558" s="61" t="s">
        <v>183</v>
      </c>
      <c r="I558" s="61" t="s">
        <v>1152</v>
      </c>
      <c r="J558" s="61" t="s">
        <v>1153</v>
      </c>
      <c r="K558" s="61" t="s">
        <v>1153</v>
      </c>
      <c r="L558" s="61" t="s">
        <v>1180</v>
      </c>
      <c r="M558" s="61">
        <f t="shared" si="9"/>
        <v>97</v>
      </c>
      <c r="N558" t="str">
        <f>VLOOKUP(M558,'zamestnanci číselník'!$A:$I,9,0)</f>
        <v>VP1</v>
      </c>
    </row>
    <row r="559" spans="1:14" x14ac:dyDescent="0.2">
      <c r="A559" s="60">
        <v>43678</v>
      </c>
      <c r="B559" s="61" t="s">
        <v>1179</v>
      </c>
      <c r="C559" s="61" t="s">
        <v>887</v>
      </c>
      <c r="D559" s="61" t="s">
        <v>181</v>
      </c>
      <c r="E559" s="61">
        <v>8</v>
      </c>
      <c r="F559" s="61" t="s">
        <v>182</v>
      </c>
      <c r="G559" s="61">
        <v>0</v>
      </c>
      <c r="H559" s="61" t="s">
        <v>183</v>
      </c>
      <c r="I559" s="61" t="s">
        <v>1152</v>
      </c>
      <c r="J559" s="61" t="s">
        <v>1153</v>
      </c>
      <c r="K559" s="61" t="s">
        <v>1153</v>
      </c>
      <c r="L559" s="61" t="s">
        <v>1180</v>
      </c>
      <c r="M559" s="61">
        <f t="shared" si="9"/>
        <v>97</v>
      </c>
      <c r="N559" t="str">
        <f>VLOOKUP(M559,'zamestnanci číselník'!$A:$I,9,0)</f>
        <v>VP1</v>
      </c>
    </row>
    <row r="560" spans="1:14" x14ac:dyDescent="0.2">
      <c r="A560" s="60">
        <v>43679</v>
      </c>
      <c r="B560" s="61" t="s">
        <v>1179</v>
      </c>
      <c r="C560" s="61" t="s">
        <v>887</v>
      </c>
      <c r="D560" s="61" t="s">
        <v>181</v>
      </c>
      <c r="E560" s="61">
        <v>8</v>
      </c>
      <c r="F560" s="61" t="s">
        <v>182</v>
      </c>
      <c r="G560" s="61">
        <v>0</v>
      </c>
      <c r="H560" s="61" t="s">
        <v>183</v>
      </c>
      <c r="I560" s="61" t="s">
        <v>1152</v>
      </c>
      <c r="J560" s="61" t="s">
        <v>1153</v>
      </c>
      <c r="K560" s="61" t="s">
        <v>1153</v>
      </c>
      <c r="L560" s="61" t="s">
        <v>1180</v>
      </c>
      <c r="M560" s="61">
        <f t="shared" si="9"/>
        <v>97</v>
      </c>
      <c r="N560" t="str">
        <f>VLOOKUP(M560,'zamestnanci číselník'!$A:$I,9,0)</f>
        <v>VP1</v>
      </c>
    </row>
    <row r="561" spans="1:14" x14ac:dyDescent="0.2">
      <c r="A561" s="60">
        <v>43682</v>
      </c>
      <c r="B561" s="61" t="s">
        <v>1179</v>
      </c>
      <c r="C561" s="61" t="s">
        <v>887</v>
      </c>
      <c r="D561" s="61" t="s">
        <v>181</v>
      </c>
      <c r="E561" s="61">
        <v>8</v>
      </c>
      <c r="F561" s="61" t="s">
        <v>182</v>
      </c>
      <c r="G561" s="61">
        <v>0</v>
      </c>
      <c r="H561" s="61" t="s">
        <v>183</v>
      </c>
      <c r="I561" s="61" t="s">
        <v>1152</v>
      </c>
      <c r="J561" s="61" t="s">
        <v>1153</v>
      </c>
      <c r="K561" s="61" t="s">
        <v>1153</v>
      </c>
      <c r="L561" s="61" t="s">
        <v>1180</v>
      </c>
      <c r="M561" s="61">
        <f t="shared" si="9"/>
        <v>97</v>
      </c>
      <c r="N561" t="str">
        <f>VLOOKUP(M561,'zamestnanci číselník'!$A:$I,9,0)</f>
        <v>VP1</v>
      </c>
    </row>
    <row r="562" spans="1:14" x14ac:dyDescent="0.2">
      <c r="A562" s="60">
        <v>43683</v>
      </c>
      <c r="B562" s="61" t="s">
        <v>1179</v>
      </c>
      <c r="C562" s="61" t="s">
        <v>887</v>
      </c>
      <c r="D562" s="61" t="s">
        <v>181</v>
      </c>
      <c r="E562" s="61">
        <v>8</v>
      </c>
      <c r="F562" s="61" t="s">
        <v>182</v>
      </c>
      <c r="G562" s="61">
        <v>0</v>
      </c>
      <c r="H562" s="61" t="s">
        <v>183</v>
      </c>
      <c r="I562" s="61" t="s">
        <v>1152</v>
      </c>
      <c r="J562" s="61" t="s">
        <v>1153</v>
      </c>
      <c r="K562" s="61" t="s">
        <v>1153</v>
      </c>
      <c r="L562" s="61" t="s">
        <v>1180</v>
      </c>
      <c r="M562" s="61">
        <f t="shared" si="9"/>
        <v>97</v>
      </c>
      <c r="N562" t="str">
        <f>VLOOKUP(M562,'zamestnanci číselník'!$A:$I,9,0)</f>
        <v>VP1</v>
      </c>
    </row>
    <row r="563" spans="1:14" x14ac:dyDescent="0.2">
      <c r="A563" s="60">
        <v>43684</v>
      </c>
      <c r="B563" s="61" t="s">
        <v>1179</v>
      </c>
      <c r="C563" s="61" t="s">
        <v>887</v>
      </c>
      <c r="D563" s="61" t="s">
        <v>181</v>
      </c>
      <c r="E563" s="61">
        <v>8</v>
      </c>
      <c r="F563" s="61" t="s">
        <v>182</v>
      </c>
      <c r="G563" s="61">
        <v>0</v>
      </c>
      <c r="H563" s="61" t="s">
        <v>183</v>
      </c>
      <c r="I563" s="61" t="s">
        <v>1152</v>
      </c>
      <c r="J563" s="61" t="s">
        <v>1153</v>
      </c>
      <c r="K563" s="61" t="s">
        <v>1153</v>
      </c>
      <c r="L563" s="61" t="s">
        <v>1180</v>
      </c>
      <c r="M563" s="61">
        <f t="shared" si="9"/>
        <v>97</v>
      </c>
      <c r="N563" t="str">
        <f>VLOOKUP(M563,'zamestnanci číselník'!$A:$I,9,0)</f>
        <v>VP1</v>
      </c>
    </row>
    <row r="564" spans="1:14" x14ac:dyDescent="0.2">
      <c r="A564" s="60">
        <v>43685</v>
      </c>
      <c r="B564" s="61" t="s">
        <v>1179</v>
      </c>
      <c r="C564" s="61" t="s">
        <v>887</v>
      </c>
      <c r="D564" s="61" t="s">
        <v>181</v>
      </c>
      <c r="E564" s="61">
        <v>8</v>
      </c>
      <c r="F564" s="61" t="s">
        <v>182</v>
      </c>
      <c r="G564" s="61">
        <v>0</v>
      </c>
      <c r="H564" s="61" t="s">
        <v>183</v>
      </c>
      <c r="I564" s="61" t="s">
        <v>1152</v>
      </c>
      <c r="J564" s="61" t="s">
        <v>1153</v>
      </c>
      <c r="K564" s="61" t="s">
        <v>1153</v>
      </c>
      <c r="L564" s="61" t="s">
        <v>1180</v>
      </c>
      <c r="M564" s="61">
        <f t="shared" si="9"/>
        <v>97</v>
      </c>
      <c r="N564" t="str">
        <f>VLOOKUP(M564,'zamestnanci číselník'!$A:$I,9,0)</f>
        <v>VP1</v>
      </c>
    </row>
    <row r="565" spans="1:14" x14ac:dyDescent="0.2">
      <c r="A565" s="60">
        <v>43686</v>
      </c>
      <c r="B565" s="61" t="s">
        <v>1179</v>
      </c>
      <c r="C565" s="61" t="s">
        <v>887</v>
      </c>
      <c r="D565" s="61" t="s">
        <v>181</v>
      </c>
      <c r="E565" s="61">
        <v>8</v>
      </c>
      <c r="F565" s="61" t="s">
        <v>182</v>
      </c>
      <c r="G565" s="61">
        <v>0</v>
      </c>
      <c r="H565" s="61" t="s">
        <v>183</v>
      </c>
      <c r="I565" s="61" t="s">
        <v>1152</v>
      </c>
      <c r="J565" s="61" t="s">
        <v>1153</v>
      </c>
      <c r="K565" s="61" t="s">
        <v>1153</v>
      </c>
      <c r="L565" s="61" t="s">
        <v>1180</v>
      </c>
      <c r="M565" s="61">
        <f t="shared" si="9"/>
        <v>97</v>
      </c>
      <c r="N565" t="str">
        <f>VLOOKUP(M565,'zamestnanci číselník'!$A:$I,9,0)</f>
        <v>VP1</v>
      </c>
    </row>
    <row r="566" spans="1:14" x14ac:dyDescent="0.2">
      <c r="A566" s="60">
        <v>43690</v>
      </c>
      <c r="B566" s="61" t="s">
        <v>1179</v>
      </c>
      <c r="C566" s="61" t="s">
        <v>885</v>
      </c>
      <c r="D566" s="61" t="s">
        <v>181</v>
      </c>
      <c r="E566" s="61">
        <v>8</v>
      </c>
      <c r="F566" s="61" t="s">
        <v>890</v>
      </c>
      <c r="G566" s="61">
        <v>0.5</v>
      </c>
      <c r="H566" s="61" t="s">
        <v>42</v>
      </c>
      <c r="I566" s="61" t="s">
        <v>1152</v>
      </c>
      <c r="J566" s="61" t="s">
        <v>1153</v>
      </c>
      <c r="K566" s="61" t="s">
        <v>1153</v>
      </c>
      <c r="L566" s="61" t="s">
        <v>1180</v>
      </c>
      <c r="M566" s="61">
        <f t="shared" si="9"/>
        <v>97</v>
      </c>
      <c r="N566" t="str">
        <f>VLOOKUP(M566,'zamestnanci číselník'!$A:$I,9,0)</f>
        <v>VP1</v>
      </c>
    </row>
    <row r="567" spans="1:14" x14ac:dyDescent="0.2">
      <c r="A567" s="60">
        <v>43682</v>
      </c>
      <c r="B567" s="61" t="s">
        <v>1181</v>
      </c>
      <c r="C567" s="61" t="s">
        <v>887</v>
      </c>
      <c r="D567" s="61" t="s">
        <v>181</v>
      </c>
      <c r="E567" s="61">
        <v>8</v>
      </c>
      <c r="F567" s="61" t="s">
        <v>182</v>
      </c>
      <c r="G567" s="61">
        <v>0</v>
      </c>
      <c r="H567" s="61" t="s">
        <v>183</v>
      </c>
      <c r="I567" s="61" t="s">
        <v>1152</v>
      </c>
      <c r="J567" s="61" t="s">
        <v>1153</v>
      </c>
      <c r="K567" s="61" t="s">
        <v>1153</v>
      </c>
      <c r="L567" s="61" t="s">
        <v>1182</v>
      </c>
      <c r="M567" s="61">
        <f t="shared" si="9"/>
        <v>105</v>
      </c>
      <c r="N567" t="str">
        <f>VLOOKUP(M567,'zamestnanci číselník'!$A:$I,9,0)</f>
        <v>Ostatné</v>
      </c>
    </row>
    <row r="568" spans="1:14" x14ac:dyDescent="0.2">
      <c r="A568" s="60">
        <v>43684</v>
      </c>
      <c r="B568" s="61" t="s">
        <v>1181</v>
      </c>
      <c r="C568" s="61" t="s">
        <v>887</v>
      </c>
      <c r="D568" s="61" t="s">
        <v>181</v>
      </c>
      <c r="E568" s="61">
        <v>8</v>
      </c>
      <c r="F568" s="61" t="s">
        <v>182</v>
      </c>
      <c r="G568" s="61">
        <v>0</v>
      </c>
      <c r="H568" s="61" t="s">
        <v>183</v>
      </c>
      <c r="I568" s="61" t="s">
        <v>1152</v>
      </c>
      <c r="J568" s="61" t="s">
        <v>1153</v>
      </c>
      <c r="K568" s="61" t="s">
        <v>1153</v>
      </c>
      <c r="L568" s="61" t="s">
        <v>1182</v>
      </c>
      <c r="M568" s="61">
        <f t="shared" si="9"/>
        <v>105</v>
      </c>
      <c r="N568" t="str">
        <f>VLOOKUP(M568,'zamestnanci číselník'!$A:$I,9,0)</f>
        <v>Ostatné</v>
      </c>
    </row>
    <row r="569" spans="1:14" x14ac:dyDescent="0.2">
      <c r="A569" s="60">
        <v>43704</v>
      </c>
      <c r="B569" s="61" t="s">
        <v>1181</v>
      </c>
      <c r="C569" s="61" t="s">
        <v>885</v>
      </c>
      <c r="D569" s="61" t="s">
        <v>181</v>
      </c>
      <c r="E569" s="61">
        <v>8</v>
      </c>
      <c r="F569" s="61" t="s">
        <v>182</v>
      </c>
      <c r="G569" s="61">
        <v>0</v>
      </c>
      <c r="H569" s="61" t="s">
        <v>42</v>
      </c>
      <c r="I569" s="61" t="s">
        <v>1152</v>
      </c>
      <c r="J569" s="61" t="s">
        <v>1153</v>
      </c>
      <c r="K569" s="61" t="s">
        <v>1153</v>
      </c>
      <c r="L569" s="61" t="s">
        <v>1182</v>
      </c>
      <c r="M569" s="61">
        <f t="shared" si="9"/>
        <v>105</v>
      </c>
      <c r="N569" t="str">
        <f>VLOOKUP(M569,'zamestnanci číselník'!$A:$I,9,0)</f>
        <v>Ostatné</v>
      </c>
    </row>
    <row r="570" spans="1:14" x14ac:dyDescent="0.2">
      <c r="A570" s="60">
        <v>43705</v>
      </c>
      <c r="B570" s="61" t="s">
        <v>1181</v>
      </c>
      <c r="C570" s="61" t="s">
        <v>910</v>
      </c>
      <c r="D570" s="61" t="s">
        <v>181</v>
      </c>
      <c r="E570" s="61">
        <v>0.5</v>
      </c>
      <c r="F570" s="61" t="s">
        <v>182</v>
      </c>
      <c r="G570" s="61">
        <v>0</v>
      </c>
      <c r="H570" s="61" t="s">
        <v>183</v>
      </c>
      <c r="I570" s="61" t="s">
        <v>1152</v>
      </c>
      <c r="J570" s="61" t="s">
        <v>1153</v>
      </c>
      <c r="K570" s="61" t="s">
        <v>1153</v>
      </c>
      <c r="L570" s="61" t="s">
        <v>1182</v>
      </c>
      <c r="M570" s="61">
        <f t="shared" si="9"/>
        <v>105</v>
      </c>
      <c r="N570" t="str">
        <f>VLOOKUP(M570,'zamestnanci číselník'!$A:$I,9,0)</f>
        <v>Ostatné</v>
      </c>
    </row>
    <row r="571" spans="1:14" x14ac:dyDescent="0.2">
      <c r="A571" s="60">
        <v>43705</v>
      </c>
      <c r="B571" s="61" t="s">
        <v>1181</v>
      </c>
      <c r="C571" s="61" t="s">
        <v>885</v>
      </c>
      <c r="D571" s="61" t="s">
        <v>181</v>
      </c>
      <c r="E571" s="61">
        <v>7.5</v>
      </c>
      <c r="F571" s="61" t="s">
        <v>182</v>
      </c>
      <c r="G571" s="61">
        <v>0</v>
      </c>
      <c r="H571" s="61" t="s">
        <v>42</v>
      </c>
      <c r="I571" s="61" t="s">
        <v>1152</v>
      </c>
      <c r="J571" s="61" t="s">
        <v>1153</v>
      </c>
      <c r="K571" s="61" t="s">
        <v>1153</v>
      </c>
      <c r="L571" s="61" t="s">
        <v>1182</v>
      </c>
      <c r="M571" s="61">
        <f t="shared" si="9"/>
        <v>105</v>
      </c>
      <c r="N571" t="str">
        <f>VLOOKUP(M571,'zamestnanci číselník'!$A:$I,9,0)</f>
        <v>Ostatné</v>
      </c>
    </row>
    <row r="572" spans="1:14" x14ac:dyDescent="0.2">
      <c r="A572" s="60">
        <v>43707</v>
      </c>
      <c r="B572" s="61" t="s">
        <v>1181</v>
      </c>
      <c r="C572" s="61" t="s">
        <v>885</v>
      </c>
      <c r="D572" s="61" t="s">
        <v>181</v>
      </c>
      <c r="E572" s="61">
        <v>8</v>
      </c>
      <c r="F572" s="61" t="s">
        <v>182</v>
      </c>
      <c r="G572" s="61">
        <v>0</v>
      </c>
      <c r="H572" s="61" t="s">
        <v>42</v>
      </c>
      <c r="I572" s="61" t="s">
        <v>1152</v>
      </c>
      <c r="J572" s="61" t="s">
        <v>1153</v>
      </c>
      <c r="K572" s="61" t="s">
        <v>1153</v>
      </c>
      <c r="L572" s="61" t="s">
        <v>1182</v>
      </c>
      <c r="M572" s="61">
        <f t="shared" si="9"/>
        <v>105</v>
      </c>
      <c r="N572" t="str">
        <f>VLOOKUP(M572,'zamestnanci číselník'!$A:$I,9,0)</f>
        <v>Ostatné</v>
      </c>
    </row>
    <row r="573" spans="1:14" x14ac:dyDescent="0.2">
      <c r="A573" s="60">
        <v>43699</v>
      </c>
      <c r="B573" s="61" t="s">
        <v>1181</v>
      </c>
      <c r="C573" s="61" t="s">
        <v>910</v>
      </c>
      <c r="D573" s="61" t="s">
        <v>181</v>
      </c>
      <c r="E573" s="61">
        <v>0.5</v>
      </c>
      <c r="F573" s="61" t="s">
        <v>182</v>
      </c>
      <c r="G573" s="61">
        <v>0</v>
      </c>
      <c r="H573" s="61" t="s">
        <v>183</v>
      </c>
      <c r="I573" s="61" t="s">
        <v>1152</v>
      </c>
      <c r="J573" s="61" t="s">
        <v>1153</v>
      </c>
      <c r="K573" s="61" t="s">
        <v>1153</v>
      </c>
      <c r="L573" s="61" t="s">
        <v>1182</v>
      </c>
      <c r="M573" s="61">
        <f t="shared" si="9"/>
        <v>105</v>
      </c>
      <c r="N573" t="str">
        <f>VLOOKUP(M573,'zamestnanci číselník'!$A:$I,9,0)</f>
        <v>Ostatné</v>
      </c>
    </row>
    <row r="574" spans="1:14" x14ac:dyDescent="0.2">
      <c r="A574" s="60">
        <v>43699</v>
      </c>
      <c r="B574" s="61" t="s">
        <v>1181</v>
      </c>
      <c r="C574" s="61" t="s">
        <v>885</v>
      </c>
      <c r="D574" s="61" t="s">
        <v>181</v>
      </c>
      <c r="E574" s="61">
        <v>7.5</v>
      </c>
      <c r="F574" s="61" t="s">
        <v>182</v>
      </c>
      <c r="G574" s="61">
        <v>0</v>
      </c>
      <c r="H574" s="61" t="s">
        <v>42</v>
      </c>
      <c r="I574" s="61" t="s">
        <v>1152</v>
      </c>
      <c r="J574" s="61" t="s">
        <v>1153</v>
      </c>
      <c r="K574" s="61" t="s">
        <v>1153</v>
      </c>
      <c r="L574" s="61" t="s">
        <v>1182</v>
      </c>
      <c r="M574" s="61">
        <f t="shared" si="9"/>
        <v>105</v>
      </c>
      <c r="N574" t="str">
        <f>VLOOKUP(M574,'zamestnanci číselník'!$A:$I,9,0)</f>
        <v>Ostatné</v>
      </c>
    </row>
    <row r="575" spans="1:14" x14ac:dyDescent="0.2">
      <c r="A575" s="60">
        <v>43700</v>
      </c>
      <c r="B575" s="61" t="s">
        <v>1181</v>
      </c>
      <c r="C575" s="61" t="s">
        <v>885</v>
      </c>
      <c r="D575" s="61" t="s">
        <v>181</v>
      </c>
      <c r="E575" s="61">
        <v>8</v>
      </c>
      <c r="F575" s="61" t="s">
        <v>182</v>
      </c>
      <c r="G575" s="61">
        <v>0</v>
      </c>
      <c r="H575" s="61" t="s">
        <v>42</v>
      </c>
      <c r="I575" s="61" t="s">
        <v>1152</v>
      </c>
      <c r="J575" s="61" t="s">
        <v>1153</v>
      </c>
      <c r="K575" s="61" t="s">
        <v>1153</v>
      </c>
      <c r="L575" s="61" t="s">
        <v>1182</v>
      </c>
      <c r="M575" s="61">
        <f t="shared" si="9"/>
        <v>105</v>
      </c>
      <c r="N575" t="str">
        <f>VLOOKUP(M575,'zamestnanci číselník'!$A:$I,9,0)</f>
        <v>Ostatné</v>
      </c>
    </row>
    <row r="576" spans="1:14" x14ac:dyDescent="0.2">
      <c r="A576" s="60">
        <v>43703</v>
      </c>
      <c r="B576" s="61" t="s">
        <v>1181</v>
      </c>
      <c r="C576" s="61" t="s">
        <v>885</v>
      </c>
      <c r="D576" s="61" t="s">
        <v>181</v>
      </c>
      <c r="E576" s="61">
        <v>8</v>
      </c>
      <c r="F576" s="61" t="s">
        <v>182</v>
      </c>
      <c r="G576" s="61">
        <v>0</v>
      </c>
      <c r="H576" s="61" t="s">
        <v>42</v>
      </c>
      <c r="I576" s="61" t="s">
        <v>1152</v>
      </c>
      <c r="J576" s="61" t="s">
        <v>1153</v>
      </c>
      <c r="K576" s="61" t="s">
        <v>1153</v>
      </c>
      <c r="L576" s="61" t="s">
        <v>1182</v>
      </c>
      <c r="M576" s="61">
        <f t="shared" si="9"/>
        <v>105</v>
      </c>
      <c r="N576" t="str">
        <f>VLOOKUP(M576,'zamestnanci číselník'!$A:$I,9,0)</f>
        <v>Ostatné</v>
      </c>
    </row>
    <row r="577" spans="1:14" x14ac:dyDescent="0.2">
      <c r="A577" s="60">
        <v>43706</v>
      </c>
      <c r="B577" s="61" t="s">
        <v>1181</v>
      </c>
      <c r="C577" s="61" t="s">
        <v>886</v>
      </c>
      <c r="D577" s="61" t="s">
        <v>181</v>
      </c>
      <c r="E577" s="61">
        <v>8</v>
      </c>
      <c r="F577" s="61" t="s">
        <v>182</v>
      </c>
      <c r="G577" s="61">
        <v>0</v>
      </c>
      <c r="H577" s="61" t="s">
        <v>183</v>
      </c>
      <c r="I577" s="61" t="s">
        <v>1152</v>
      </c>
      <c r="J577" s="61" t="s">
        <v>1153</v>
      </c>
      <c r="K577" s="61" t="s">
        <v>1153</v>
      </c>
      <c r="L577" s="61" t="s">
        <v>1182</v>
      </c>
      <c r="M577" s="61">
        <f t="shared" si="9"/>
        <v>105</v>
      </c>
      <c r="N577" t="str">
        <f>VLOOKUP(M577,'zamestnanci číselník'!$A:$I,9,0)</f>
        <v>Ostatné</v>
      </c>
    </row>
    <row r="578" spans="1:14" x14ac:dyDescent="0.2">
      <c r="A578" s="60">
        <v>43678</v>
      </c>
      <c r="B578" s="61" t="s">
        <v>1181</v>
      </c>
      <c r="C578" s="61" t="s">
        <v>887</v>
      </c>
      <c r="D578" s="61" t="s">
        <v>181</v>
      </c>
      <c r="E578" s="61">
        <v>8</v>
      </c>
      <c r="F578" s="61" t="s">
        <v>182</v>
      </c>
      <c r="G578" s="61">
        <v>0</v>
      </c>
      <c r="H578" s="61" t="s">
        <v>183</v>
      </c>
      <c r="I578" s="61" t="s">
        <v>1152</v>
      </c>
      <c r="J578" s="61" t="s">
        <v>1153</v>
      </c>
      <c r="K578" s="61" t="s">
        <v>1153</v>
      </c>
      <c r="L578" s="61" t="s">
        <v>1182</v>
      </c>
      <c r="M578" s="61">
        <f t="shared" si="9"/>
        <v>105</v>
      </c>
      <c r="N578" t="str">
        <f>VLOOKUP(M578,'zamestnanci číselník'!$A:$I,9,0)</f>
        <v>Ostatné</v>
      </c>
    </row>
    <row r="579" spans="1:14" x14ac:dyDescent="0.2">
      <c r="A579" s="60">
        <v>43679</v>
      </c>
      <c r="B579" s="61" t="s">
        <v>1181</v>
      </c>
      <c r="C579" s="61" t="s">
        <v>887</v>
      </c>
      <c r="D579" s="61" t="s">
        <v>181</v>
      </c>
      <c r="E579" s="61">
        <v>8</v>
      </c>
      <c r="F579" s="61" t="s">
        <v>182</v>
      </c>
      <c r="G579" s="61">
        <v>0</v>
      </c>
      <c r="H579" s="61" t="s">
        <v>183</v>
      </c>
      <c r="I579" s="61" t="s">
        <v>1152</v>
      </c>
      <c r="J579" s="61" t="s">
        <v>1153</v>
      </c>
      <c r="K579" s="61" t="s">
        <v>1153</v>
      </c>
      <c r="L579" s="61" t="s">
        <v>1182</v>
      </c>
      <c r="M579" s="61">
        <f t="shared" ref="M579:M642" si="10">B579*1</f>
        <v>105</v>
      </c>
      <c r="N579" t="str">
        <f>VLOOKUP(M579,'zamestnanci číselník'!$A:$I,9,0)</f>
        <v>Ostatné</v>
      </c>
    </row>
    <row r="580" spans="1:14" x14ac:dyDescent="0.2">
      <c r="A580" s="60">
        <v>43683</v>
      </c>
      <c r="B580" s="61" t="s">
        <v>1181</v>
      </c>
      <c r="C580" s="61" t="s">
        <v>910</v>
      </c>
      <c r="D580" s="61" t="s">
        <v>181</v>
      </c>
      <c r="E580" s="61">
        <v>0.5</v>
      </c>
      <c r="F580" s="61" t="s">
        <v>182</v>
      </c>
      <c r="G580" s="61">
        <v>0</v>
      </c>
      <c r="H580" s="61" t="s">
        <v>183</v>
      </c>
      <c r="I580" s="61" t="s">
        <v>1152</v>
      </c>
      <c r="J580" s="61" t="s">
        <v>1153</v>
      </c>
      <c r="K580" s="61" t="s">
        <v>1153</v>
      </c>
      <c r="L580" s="61" t="s">
        <v>1182</v>
      </c>
      <c r="M580" s="61">
        <f t="shared" si="10"/>
        <v>105</v>
      </c>
      <c r="N580" t="str">
        <f>VLOOKUP(M580,'zamestnanci číselník'!$A:$I,9,0)</f>
        <v>Ostatné</v>
      </c>
    </row>
    <row r="581" spans="1:14" x14ac:dyDescent="0.2">
      <c r="A581" s="60">
        <v>43683</v>
      </c>
      <c r="B581" s="61" t="s">
        <v>1181</v>
      </c>
      <c r="C581" s="61" t="s">
        <v>885</v>
      </c>
      <c r="D581" s="61" t="s">
        <v>181</v>
      </c>
      <c r="E581" s="61">
        <v>7.5</v>
      </c>
      <c r="F581" s="61" t="s">
        <v>182</v>
      </c>
      <c r="G581" s="61">
        <v>0</v>
      </c>
      <c r="H581" s="61" t="s">
        <v>42</v>
      </c>
      <c r="I581" s="61" t="s">
        <v>1152</v>
      </c>
      <c r="J581" s="61" t="s">
        <v>1153</v>
      </c>
      <c r="K581" s="61" t="s">
        <v>1153</v>
      </c>
      <c r="L581" s="61" t="s">
        <v>1182</v>
      </c>
      <c r="M581" s="61">
        <f t="shared" si="10"/>
        <v>105</v>
      </c>
      <c r="N581" t="str">
        <f>VLOOKUP(M581,'zamestnanci číselník'!$A:$I,9,0)</f>
        <v>Ostatné</v>
      </c>
    </row>
    <row r="582" spans="1:14" x14ac:dyDescent="0.2">
      <c r="A582" s="60">
        <v>43685</v>
      </c>
      <c r="B582" s="61" t="s">
        <v>1181</v>
      </c>
      <c r="C582" s="61" t="s">
        <v>885</v>
      </c>
      <c r="D582" s="61" t="s">
        <v>181</v>
      </c>
      <c r="E582" s="61">
        <v>8</v>
      </c>
      <c r="F582" s="61" t="s">
        <v>182</v>
      </c>
      <c r="G582" s="61">
        <v>0</v>
      </c>
      <c r="H582" s="61" t="s">
        <v>42</v>
      </c>
      <c r="I582" s="61" t="s">
        <v>1152</v>
      </c>
      <c r="J582" s="61" t="s">
        <v>1153</v>
      </c>
      <c r="K582" s="61" t="s">
        <v>1153</v>
      </c>
      <c r="L582" s="61" t="s">
        <v>1182</v>
      </c>
      <c r="M582" s="61">
        <f t="shared" si="10"/>
        <v>105</v>
      </c>
      <c r="N582" t="str">
        <f>VLOOKUP(M582,'zamestnanci číselník'!$A:$I,9,0)</f>
        <v>Ostatné</v>
      </c>
    </row>
    <row r="583" spans="1:14" x14ac:dyDescent="0.2">
      <c r="A583" s="60">
        <v>43686</v>
      </c>
      <c r="B583" s="61" t="s">
        <v>1181</v>
      </c>
      <c r="C583" s="61" t="s">
        <v>885</v>
      </c>
      <c r="D583" s="61" t="s">
        <v>181</v>
      </c>
      <c r="E583" s="61">
        <v>8</v>
      </c>
      <c r="F583" s="61" t="s">
        <v>182</v>
      </c>
      <c r="G583" s="61">
        <v>0</v>
      </c>
      <c r="H583" s="61" t="s">
        <v>42</v>
      </c>
      <c r="I583" s="61" t="s">
        <v>1152</v>
      </c>
      <c r="J583" s="61" t="s">
        <v>1153</v>
      </c>
      <c r="K583" s="61" t="s">
        <v>1153</v>
      </c>
      <c r="L583" s="61" t="s">
        <v>1182</v>
      </c>
      <c r="M583" s="61">
        <f t="shared" si="10"/>
        <v>105</v>
      </c>
      <c r="N583" t="str">
        <f>VLOOKUP(M583,'zamestnanci číselník'!$A:$I,9,0)</f>
        <v>Ostatné</v>
      </c>
    </row>
    <row r="584" spans="1:14" x14ac:dyDescent="0.2">
      <c r="A584" s="60">
        <v>43689</v>
      </c>
      <c r="B584" s="61" t="s">
        <v>1181</v>
      </c>
      <c r="C584" s="61" t="s">
        <v>885</v>
      </c>
      <c r="D584" s="61" t="s">
        <v>181</v>
      </c>
      <c r="E584" s="61">
        <v>8</v>
      </c>
      <c r="F584" s="61" t="s">
        <v>182</v>
      </c>
      <c r="G584" s="61">
        <v>0</v>
      </c>
      <c r="H584" s="61" t="s">
        <v>1159</v>
      </c>
      <c r="I584" s="61" t="s">
        <v>1152</v>
      </c>
      <c r="J584" s="61" t="s">
        <v>1153</v>
      </c>
      <c r="K584" s="61" t="s">
        <v>1153</v>
      </c>
      <c r="L584" s="61" t="s">
        <v>1182</v>
      </c>
      <c r="M584" s="61">
        <f t="shared" si="10"/>
        <v>105</v>
      </c>
      <c r="N584" t="str">
        <f>VLOOKUP(M584,'zamestnanci číselník'!$A:$I,9,0)</f>
        <v>Ostatné</v>
      </c>
    </row>
    <row r="585" spans="1:14" x14ac:dyDescent="0.2">
      <c r="A585" s="60">
        <v>43690</v>
      </c>
      <c r="B585" s="61" t="s">
        <v>1181</v>
      </c>
      <c r="C585" s="61" t="s">
        <v>885</v>
      </c>
      <c r="D585" s="61" t="s">
        <v>181</v>
      </c>
      <c r="E585" s="61">
        <v>8</v>
      </c>
      <c r="F585" s="61" t="s">
        <v>182</v>
      </c>
      <c r="G585" s="61">
        <v>0</v>
      </c>
      <c r="H585" s="61" t="s">
        <v>1159</v>
      </c>
      <c r="I585" s="61" t="s">
        <v>1152</v>
      </c>
      <c r="J585" s="61" t="s">
        <v>1153</v>
      </c>
      <c r="K585" s="61" t="s">
        <v>1153</v>
      </c>
      <c r="L585" s="61" t="s">
        <v>1182</v>
      </c>
      <c r="M585" s="61">
        <f t="shared" si="10"/>
        <v>105</v>
      </c>
      <c r="N585" t="str">
        <f>VLOOKUP(M585,'zamestnanci číselník'!$A:$I,9,0)</f>
        <v>Ostatné</v>
      </c>
    </row>
    <row r="586" spans="1:14" x14ac:dyDescent="0.2">
      <c r="A586" s="60">
        <v>43691</v>
      </c>
      <c r="B586" s="61" t="s">
        <v>1181</v>
      </c>
      <c r="C586" s="61" t="s">
        <v>885</v>
      </c>
      <c r="D586" s="61" t="s">
        <v>181</v>
      </c>
      <c r="E586" s="61">
        <v>8</v>
      </c>
      <c r="F586" s="61" t="s">
        <v>182</v>
      </c>
      <c r="G586" s="61">
        <v>0</v>
      </c>
      <c r="H586" s="61" t="s">
        <v>1159</v>
      </c>
      <c r="I586" s="61" t="s">
        <v>1152</v>
      </c>
      <c r="J586" s="61" t="s">
        <v>1153</v>
      </c>
      <c r="K586" s="61" t="s">
        <v>1153</v>
      </c>
      <c r="L586" s="61" t="s">
        <v>1182</v>
      </c>
      <c r="M586" s="61">
        <f t="shared" si="10"/>
        <v>105</v>
      </c>
      <c r="N586" t="str">
        <f>VLOOKUP(M586,'zamestnanci číselník'!$A:$I,9,0)</f>
        <v>Ostatné</v>
      </c>
    </row>
    <row r="587" spans="1:14" x14ac:dyDescent="0.2">
      <c r="A587" s="60">
        <v>43692</v>
      </c>
      <c r="B587" s="61" t="s">
        <v>1181</v>
      </c>
      <c r="C587" s="61" t="s">
        <v>885</v>
      </c>
      <c r="D587" s="61" t="s">
        <v>181</v>
      </c>
      <c r="E587" s="61">
        <v>8</v>
      </c>
      <c r="F587" s="61" t="s">
        <v>182</v>
      </c>
      <c r="G587" s="61">
        <v>0</v>
      </c>
      <c r="H587" s="61" t="s">
        <v>1159</v>
      </c>
      <c r="I587" s="61" t="s">
        <v>1152</v>
      </c>
      <c r="J587" s="61" t="s">
        <v>1153</v>
      </c>
      <c r="K587" s="61" t="s">
        <v>1153</v>
      </c>
      <c r="L587" s="61" t="s">
        <v>1182</v>
      </c>
      <c r="M587" s="61">
        <f t="shared" si="10"/>
        <v>105</v>
      </c>
      <c r="N587" t="str">
        <f>VLOOKUP(M587,'zamestnanci číselník'!$A:$I,9,0)</f>
        <v>Ostatné</v>
      </c>
    </row>
    <row r="588" spans="1:14" x14ac:dyDescent="0.2">
      <c r="A588" s="60">
        <v>43693</v>
      </c>
      <c r="B588" s="61" t="s">
        <v>1181</v>
      </c>
      <c r="C588" s="61" t="s">
        <v>885</v>
      </c>
      <c r="D588" s="61" t="s">
        <v>181</v>
      </c>
      <c r="E588" s="61">
        <v>8</v>
      </c>
      <c r="F588" s="61" t="s">
        <v>182</v>
      </c>
      <c r="G588" s="61">
        <v>0</v>
      </c>
      <c r="H588" s="61" t="s">
        <v>1159</v>
      </c>
      <c r="I588" s="61" t="s">
        <v>1152</v>
      </c>
      <c r="J588" s="61" t="s">
        <v>1153</v>
      </c>
      <c r="K588" s="61" t="s">
        <v>1153</v>
      </c>
      <c r="L588" s="61" t="s">
        <v>1182</v>
      </c>
      <c r="M588" s="61">
        <f t="shared" si="10"/>
        <v>105</v>
      </c>
      <c r="N588" t="str">
        <f>VLOOKUP(M588,'zamestnanci číselník'!$A:$I,9,0)</f>
        <v>Ostatné</v>
      </c>
    </row>
    <row r="589" spans="1:14" x14ac:dyDescent="0.2">
      <c r="A589" s="60">
        <v>43696</v>
      </c>
      <c r="B589" s="61" t="s">
        <v>1181</v>
      </c>
      <c r="C589" s="61" t="s">
        <v>885</v>
      </c>
      <c r="D589" s="61" t="s">
        <v>181</v>
      </c>
      <c r="E589" s="61">
        <v>8</v>
      </c>
      <c r="F589" s="61" t="s">
        <v>182</v>
      </c>
      <c r="G589" s="61">
        <v>0</v>
      </c>
      <c r="H589" s="61" t="s">
        <v>42</v>
      </c>
      <c r="I589" s="61" t="s">
        <v>1152</v>
      </c>
      <c r="J589" s="61" t="s">
        <v>1153</v>
      </c>
      <c r="K589" s="61" t="s">
        <v>1153</v>
      </c>
      <c r="L589" s="61" t="s">
        <v>1182</v>
      </c>
      <c r="M589" s="61">
        <f t="shared" si="10"/>
        <v>105</v>
      </c>
      <c r="N589" t="str">
        <f>VLOOKUP(M589,'zamestnanci číselník'!$A:$I,9,0)</f>
        <v>Ostatné</v>
      </c>
    </row>
    <row r="590" spans="1:14" x14ac:dyDescent="0.2">
      <c r="A590" s="60">
        <v>43697</v>
      </c>
      <c r="B590" s="61" t="s">
        <v>1181</v>
      </c>
      <c r="C590" s="61" t="s">
        <v>885</v>
      </c>
      <c r="D590" s="61" t="s">
        <v>181</v>
      </c>
      <c r="E590" s="61">
        <v>8</v>
      </c>
      <c r="F590" s="61" t="s">
        <v>182</v>
      </c>
      <c r="G590" s="61">
        <v>0</v>
      </c>
      <c r="H590" s="61" t="s">
        <v>42</v>
      </c>
      <c r="I590" s="61" t="s">
        <v>1152</v>
      </c>
      <c r="J590" s="61" t="s">
        <v>1153</v>
      </c>
      <c r="K590" s="61" t="s">
        <v>1153</v>
      </c>
      <c r="L590" s="61" t="s">
        <v>1182</v>
      </c>
      <c r="M590" s="61">
        <f t="shared" si="10"/>
        <v>105</v>
      </c>
      <c r="N590" t="str">
        <f>VLOOKUP(M590,'zamestnanci číselník'!$A:$I,9,0)</f>
        <v>Ostatné</v>
      </c>
    </row>
    <row r="591" spans="1:14" x14ac:dyDescent="0.2">
      <c r="A591" s="60">
        <v>43698</v>
      </c>
      <c r="B591" s="61" t="s">
        <v>1181</v>
      </c>
      <c r="C591" s="61" t="s">
        <v>885</v>
      </c>
      <c r="D591" s="61" t="s">
        <v>181</v>
      </c>
      <c r="E591" s="61">
        <v>8</v>
      </c>
      <c r="F591" s="61" t="s">
        <v>182</v>
      </c>
      <c r="G591" s="61">
        <v>0</v>
      </c>
      <c r="H591" s="61" t="s">
        <v>42</v>
      </c>
      <c r="I591" s="61" t="s">
        <v>1152</v>
      </c>
      <c r="J591" s="61" t="s">
        <v>1153</v>
      </c>
      <c r="K591" s="61" t="s">
        <v>1153</v>
      </c>
      <c r="L591" s="61" t="s">
        <v>1182</v>
      </c>
      <c r="M591" s="61">
        <f t="shared" si="10"/>
        <v>105</v>
      </c>
      <c r="N591" t="str">
        <f>VLOOKUP(M591,'zamestnanci číselník'!$A:$I,9,0)</f>
        <v>Ostatné</v>
      </c>
    </row>
    <row r="592" spans="1:14" x14ac:dyDescent="0.2">
      <c r="A592" s="60">
        <v>43704</v>
      </c>
      <c r="B592" s="61" t="s">
        <v>1183</v>
      </c>
      <c r="C592" s="61" t="s">
        <v>885</v>
      </c>
      <c r="D592" s="61" t="s">
        <v>181</v>
      </c>
      <c r="E592" s="61">
        <v>8</v>
      </c>
      <c r="F592" s="61" t="s">
        <v>182</v>
      </c>
      <c r="G592" s="61">
        <v>0</v>
      </c>
      <c r="H592" s="61" t="s">
        <v>42</v>
      </c>
      <c r="I592" s="61" t="s">
        <v>1167</v>
      </c>
      <c r="J592" s="61" t="s">
        <v>17</v>
      </c>
      <c r="K592" s="61" t="s">
        <v>20</v>
      </c>
      <c r="L592" s="61" t="s">
        <v>1184</v>
      </c>
      <c r="M592" s="61">
        <f t="shared" si="10"/>
        <v>111</v>
      </c>
      <c r="N592" t="str">
        <f>VLOOKUP(M592,'zamestnanci číselník'!$A:$I,9,0)</f>
        <v>Ostatné</v>
      </c>
    </row>
    <row r="593" spans="1:14" x14ac:dyDescent="0.2">
      <c r="A593" s="60">
        <v>43705</v>
      </c>
      <c r="B593" s="61" t="s">
        <v>1183</v>
      </c>
      <c r="C593" s="61" t="s">
        <v>885</v>
      </c>
      <c r="D593" s="61" t="s">
        <v>181</v>
      </c>
      <c r="E593" s="61">
        <v>8</v>
      </c>
      <c r="F593" s="61" t="s">
        <v>182</v>
      </c>
      <c r="G593" s="61">
        <v>0</v>
      </c>
      <c r="H593" s="61" t="s">
        <v>42</v>
      </c>
      <c r="I593" s="61" t="s">
        <v>1167</v>
      </c>
      <c r="J593" s="61" t="s">
        <v>17</v>
      </c>
      <c r="K593" s="61" t="s">
        <v>20</v>
      </c>
      <c r="L593" s="61" t="s">
        <v>1184</v>
      </c>
      <c r="M593" s="61">
        <f t="shared" si="10"/>
        <v>111</v>
      </c>
      <c r="N593" t="str">
        <f>VLOOKUP(M593,'zamestnanci číselník'!$A:$I,9,0)</f>
        <v>Ostatné</v>
      </c>
    </row>
    <row r="594" spans="1:14" x14ac:dyDescent="0.2">
      <c r="A594" s="60">
        <v>43706</v>
      </c>
      <c r="B594" s="61" t="s">
        <v>1183</v>
      </c>
      <c r="C594" s="61" t="s">
        <v>886</v>
      </c>
      <c r="D594" s="61" t="s">
        <v>181</v>
      </c>
      <c r="E594" s="61">
        <v>8</v>
      </c>
      <c r="F594" s="61" t="s">
        <v>182</v>
      </c>
      <c r="G594" s="61">
        <v>0</v>
      </c>
      <c r="H594" s="61" t="s">
        <v>183</v>
      </c>
      <c r="I594" s="61" t="s">
        <v>1167</v>
      </c>
      <c r="J594" s="61" t="s">
        <v>17</v>
      </c>
      <c r="K594" s="61" t="s">
        <v>20</v>
      </c>
      <c r="L594" s="61" t="s">
        <v>1184</v>
      </c>
      <c r="M594" s="61">
        <f t="shared" si="10"/>
        <v>111</v>
      </c>
      <c r="N594" t="str">
        <f>VLOOKUP(M594,'zamestnanci číselník'!$A:$I,9,0)</f>
        <v>Ostatné</v>
      </c>
    </row>
    <row r="595" spans="1:14" x14ac:dyDescent="0.2">
      <c r="A595" s="60">
        <v>43707</v>
      </c>
      <c r="B595" s="61" t="s">
        <v>1183</v>
      </c>
      <c r="C595" s="61" t="s">
        <v>885</v>
      </c>
      <c r="D595" s="61" t="s">
        <v>181</v>
      </c>
      <c r="E595" s="61">
        <v>8</v>
      </c>
      <c r="F595" s="61" t="s">
        <v>182</v>
      </c>
      <c r="G595" s="61">
        <v>0</v>
      </c>
      <c r="H595" s="61" t="s">
        <v>42</v>
      </c>
      <c r="I595" s="61" t="s">
        <v>1167</v>
      </c>
      <c r="J595" s="61" t="s">
        <v>17</v>
      </c>
      <c r="K595" s="61" t="s">
        <v>20</v>
      </c>
      <c r="L595" s="61" t="s">
        <v>1184</v>
      </c>
      <c r="M595" s="61">
        <f t="shared" si="10"/>
        <v>111</v>
      </c>
      <c r="N595" t="str">
        <f>VLOOKUP(M595,'zamestnanci číselník'!$A:$I,9,0)</f>
        <v>Ostatné</v>
      </c>
    </row>
    <row r="596" spans="1:14" x14ac:dyDescent="0.2">
      <c r="A596" s="60">
        <v>43700</v>
      </c>
      <c r="B596" s="61" t="s">
        <v>1183</v>
      </c>
      <c r="C596" s="61" t="s">
        <v>885</v>
      </c>
      <c r="D596" s="61" t="s">
        <v>181</v>
      </c>
      <c r="E596" s="61">
        <v>8</v>
      </c>
      <c r="F596" s="61" t="s">
        <v>182</v>
      </c>
      <c r="G596" s="61">
        <v>0</v>
      </c>
      <c r="H596" s="61" t="s">
        <v>42</v>
      </c>
      <c r="I596" s="61" t="s">
        <v>1167</v>
      </c>
      <c r="J596" s="61" t="s">
        <v>17</v>
      </c>
      <c r="K596" s="61" t="s">
        <v>20</v>
      </c>
      <c r="L596" s="61" t="s">
        <v>1184</v>
      </c>
      <c r="M596" s="61">
        <f t="shared" si="10"/>
        <v>111</v>
      </c>
      <c r="N596" t="str">
        <f>VLOOKUP(M596,'zamestnanci číselník'!$A:$I,9,0)</f>
        <v>Ostatné</v>
      </c>
    </row>
    <row r="597" spans="1:14" x14ac:dyDescent="0.2">
      <c r="A597" s="60">
        <v>43703</v>
      </c>
      <c r="B597" s="61" t="s">
        <v>1183</v>
      </c>
      <c r="C597" s="61" t="s">
        <v>885</v>
      </c>
      <c r="D597" s="61" t="s">
        <v>181</v>
      </c>
      <c r="E597" s="61">
        <v>8</v>
      </c>
      <c r="F597" s="61" t="s">
        <v>182</v>
      </c>
      <c r="G597" s="61">
        <v>0</v>
      </c>
      <c r="H597" s="61" t="s">
        <v>42</v>
      </c>
      <c r="I597" s="61" t="s">
        <v>1167</v>
      </c>
      <c r="J597" s="61" t="s">
        <v>17</v>
      </c>
      <c r="K597" s="61" t="s">
        <v>20</v>
      </c>
      <c r="L597" s="61" t="s">
        <v>1184</v>
      </c>
      <c r="M597" s="61">
        <f t="shared" si="10"/>
        <v>111</v>
      </c>
      <c r="N597" t="str">
        <f>VLOOKUP(M597,'zamestnanci číselník'!$A:$I,9,0)</f>
        <v>Ostatné</v>
      </c>
    </row>
    <row r="598" spans="1:14" x14ac:dyDescent="0.2">
      <c r="A598" s="60">
        <v>43697</v>
      </c>
      <c r="B598" s="61" t="s">
        <v>1183</v>
      </c>
      <c r="C598" s="61" t="s">
        <v>885</v>
      </c>
      <c r="D598" s="61" t="s">
        <v>181</v>
      </c>
      <c r="E598" s="61">
        <v>8</v>
      </c>
      <c r="F598" s="61" t="s">
        <v>182</v>
      </c>
      <c r="G598" s="61">
        <v>0</v>
      </c>
      <c r="H598" s="61" t="s">
        <v>42</v>
      </c>
      <c r="I598" s="61" t="s">
        <v>1167</v>
      </c>
      <c r="J598" s="61" t="s">
        <v>17</v>
      </c>
      <c r="K598" s="61" t="s">
        <v>20</v>
      </c>
      <c r="L598" s="61" t="s">
        <v>1184</v>
      </c>
      <c r="M598" s="61">
        <f t="shared" si="10"/>
        <v>111</v>
      </c>
      <c r="N598" t="str">
        <f>VLOOKUP(M598,'zamestnanci číselník'!$A:$I,9,0)</f>
        <v>Ostatné</v>
      </c>
    </row>
    <row r="599" spans="1:14" x14ac:dyDescent="0.2">
      <c r="A599" s="60">
        <v>43698</v>
      </c>
      <c r="B599" s="61" t="s">
        <v>1183</v>
      </c>
      <c r="C599" s="61" t="s">
        <v>885</v>
      </c>
      <c r="D599" s="61" t="s">
        <v>181</v>
      </c>
      <c r="E599" s="61">
        <v>8</v>
      </c>
      <c r="F599" s="61" t="s">
        <v>182</v>
      </c>
      <c r="G599" s="61">
        <v>0</v>
      </c>
      <c r="H599" s="61" t="s">
        <v>42</v>
      </c>
      <c r="I599" s="61" t="s">
        <v>1167</v>
      </c>
      <c r="J599" s="61" t="s">
        <v>17</v>
      </c>
      <c r="K599" s="61" t="s">
        <v>20</v>
      </c>
      <c r="L599" s="61" t="s">
        <v>1184</v>
      </c>
      <c r="M599" s="61">
        <f t="shared" si="10"/>
        <v>111</v>
      </c>
      <c r="N599" t="str">
        <f>VLOOKUP(M599,'zamestnanci číselník'!$A:$I,9,0)</f>
        <v>Ostatné</v>
      </c>
    </row>
    <row r="600" spans="1:14" x14ac:dyDescent="0.2">
      <c r="A600" s="60">
        <v>43699</v>
      </c>
      <c r="B600" s="61" t="s">
        <v>1183</v>
      </c>
      <c r="C600" s="61" t="s">
        <v>885</v>
      </c>
      <c r="D600" s="61" t="s">
        <v>181</v>
      </c>
      <c r="E600" s="61">
        <v>8</v>
      </c>
      <c r="F600" s="61" t="s">
        <v>182</v>
      </c>
      <c r="G600" s="61">
        <v>0</v>
      </c>
      <c r="H600" s="61" t="s">
        <v>42</v>
      </c>
      <c r="I600" s="61" t="s">
        <v>1167</v>
      </c>
      <c r="J600" s="61" t="s">
        <v>17</v>
      </c>
      <c r="K600" s="61" t="s">
        <v>20</v>
      </c>
      <c r="L600" s="61" t="s">
        <v>1184</v>
      </c>
      <c r="M600" s="61">
        <f t="shared" si="10"/>
        <v>111</v>
      </c>
      <c r="N600" t="str">
        <f>VLOOKUP(M600,'zamestnanci číselník'!$A:$I,9,0)</f>
        <v>Ostatné</v>
      </c>
    </row>
    <row r="601" spans="1:14" x14ac:dyDescent="0.2">
      <c r="A601" s="60">
        <v>43689</v>
      </c>
      <c r="B601" s="61" t="s">
        <v>1183</v>
      </c>
      <c r="C601" s="61" t="s">
        <v>885</v>
      </c>
      <c r="D601" s="61" t="s">
        <v>181</v>
      </c>
      <c r="E601" s="61">
        <v>8</v>
      </c>
      <c r="F601" s="61" t="s">
        <v>182</v>
      </c>
      <c r="G601" s="61">
        <v>0</v>
      </c>
      <c r="H601" s="61" t="s">
        <v>42</v>
      </c>
      <c r="I601" s="61" t="s">
        <v>1167</v>
      </c>
      <c r="J601" s="61" t="s">
        <v>17</v>
      </c>
      <c r="K601" s="61" t="s">
        <v>20</v>
      </c>
      <c r="L601" s="61" t="s">
        <v>1184</v>
      </c>
      <c r="M601" s="61">
        <f t="shared" si="10"/>
        <v>111</v>
      </c>
      <c r="N601" t="str">
        <f>VLOOKUP(M601,'zamestnanci číselník'!$A:$I,9,0)</f>
        <v>Ostatné</v>
      </c>
    </row>
    <row r="602" spans="1:14" x14ac:dyDescent="0.2">
      <c r="A602" s="60">
        <v>43690</v>
      </c>
      <c r="B602" s="61" t="s">
        <v>1183</v>
      </c>
      <c r="C602" s="61" t="s">
        <v>885</v>
      </c>
      <c r="D602" s="61" t="s">
        <v>181</v>
      </c>
      <c r="E602" s="61">
        <v>8</v>
      </c>
      <c r="F602" s="61" t="s">
        <v>182</v>
      </c>
      <c r="G602" s="61">
        <v>0</v>
      </c>
      <c r="H602" s="61" t="s">
        <v>42</v>
      </c>
      <c r="I602" s="61" t="s">
        <v>1167</v>
      </c>
      <c r="J602" s="61" t="s">
        <v>17</v>
      </c>
      <c r="K602" s="61" t="s">
        <v>20</v>
      </c>
      <c r="L602" s="61" t="s">
        <v>1184</v>
      </c>
      <c r="M602" s="61">
        <f t="shared" si="10"/>
        <v>111</v>
      </c>
      <c r="N602" t="str">
        <f>VLOOKUP(M602,'zamestnanci číselník'!$A:$I,9,0)</f>
        <v>Ostatné</v>
      </c>
    </row>
    <row r="603" spans="1:14" x14ac:dyDescent="0.2">
      <c r="A603" s="60">
        <v>43691</v>
      </c>
      <c r="B603" s="61" t="s">
        <v>1183</v>
      </c>
      <c r="C603" s="61" t="s">
        <v>885</v>
      </c>
      <c r="D603" s="61" t="s">
        <v>181</v>
      </c>
      <c r="E603" s="61">
        <v>8</v>
      </c>
      <c r="F603" s="61" t="s">
        <v>182</v>
      </c>
      <c r="G603" s="61">
        <v>0</v>
      </c>
      <c r="H603" s="61" t="s">
        <v>42</v>
      </c>
      <c r="I603" s="61" t="s">
        <v>1167</v>
      </c>
      <c r="J603" s="61" t="s">
        <v>17</v>
      </c>
      <c r="K603" s="61" t="s">
        <v>20</v>
      </c>
      <c r="L603" s="61" t="s">
        <v>1184</v>
      </c>
      <c r="M603" s="61">
        <f t="shared" si="10"/>
        <v>111</v>
      </c>
      <c r="N603" t="str">
        <f>VLOOKUP(M603,'zamestnanci číselník'!$A:$I,9,0)</f>
        <v>Ostatné</v>
      </c>
    </row>
    <row r="604" spans="1:14" x14ac:dyDescent="0.2">
      <c r="A604" s="60">
        <v>43692</v>
      </c>
      <c r="B604" s="61" t="s">
        <v>1183</v>
      </c>
      <c r="C604" s="61" t="s">
        <v>885</v>
      </c>
      <c r="D604" s="61" t="s">
        <v>181</v>
      </c>
      <c r="E604" s="61">
        <v>8</v>
      </c>
      <c r="F604" s="61" t="s">
        <v>182</v>
      </c>
      <c r="G604" s="61">
        <v>0</v>
      </c>
      <c r="H604" s="61" t="s">
        <v>42</v>
      </c>
      <c r="I604" s="61" t="s">
        <v>1167</v>
      </c>
      <c r="J604" s="61" t="s">
        <v>17</v>
      </c>
      <c r="K604" s="61" t="s">
        <v>20</v>
      </c>
      <c r="L604" s="61" t="s">
        <v>1184</v>
      </c>
      <c r="M604" s="61">
        <f t="shared" si="10"/>
        <v>111</v>
      </c>
      <c r="N604" t="str">
        <f>VLOOKUP(M604,'zamestnanci číselník'!$A:$I,9,0)</f>
        <v>Ostatné</v>
      </c>
    </row>
    <row r="605" spans="1:14" x14ac:dyDescent="0.2">
      <c r="A605" s="60">
        <v>43693</v>
      </c>
      <c r="B605" s="61" t="s">
        <v>1183</v>
      </c>
      <c r="C605" s="61" t="s">
        <v>885</v>
      </c>
      <c r="D605" s="61" t="s">
        <v>181</v>
      </c>
      <c r="E605" s="61">
        <v>8</v>
      </c>
      <c r="F605" s="61" t="s">
        <v>182</v>
      </c>
      <c r="G605" s="61">
        <v>0</v>
      </c>
      <c r="H605" s="61" t="s">
        <v>42</v>
      </c>
      <c r="I605" s="61" t="s">
        <v>1167</v>
      </c>
      <c r="J605" s="61" t="s">
        <v>17</v>
      </c>
      <c r="K605" s="61" t="s">
        <v>20</v>
      </c>
      <c r="L605" s="61" t="s">
        <v>1184</v>
      </c>
      <c r="M605" s="61">
        <f t="shared" si="10"/>
        <v>111</v>
      </c>
      <c r="N605" t="str">
        <f>VLOOKUP(M605,'zamestnanci číselník'!$A:$I,9,0)</f>
        <v>Ostatné</v>
      </c>
    </row>
    <row r="606" spans="1:14" x14ac:dyDescent="0.2">
      <c r="A606" s="60">
        <v>43696</v>
      </c>
      <c r="B606" s="61" t="s">
        <v>1183</v>
      </c>
      <c r="C606" s="61" t="s">
        <v>885</v>
      </c>
      <c r="D606" s="61" t="s">
        <v>181</v>
      </c>
      <c r="E606" s="61">
        <v>8</v>
      </c>
      <c r="F606" s="61" t="s">
        <v>890</v>
      </c>
      <c r="G606" s="61">
        <v>1</v>
      </c>
      <c r="H606" s="61" t="s">
        <v>42</v>
      </c>
      <c r="I606" s="61" t="s">
        <v>1167</v>
      </c>
      <c r="J606" s="61" t="s">
        <v>17</v>
      </c>
      <c r="K606" s="61" t="s">
        <v>20</v>
      </c>
      <c r="L606" s="61" t="s">
        <v>1184</v>
      </c>
      <c r="M606" s="61">
        <f t="shared" si="10"/>
        <v>111</v>
      </c>
      <c r="N606" t="str">
        <f>VLOOKUP(M606,'zamestnanci číselník'!$A:$I,9,0)</f>
        <v>Ostatné</v>
      </c>
    </row>
    <row r="607" spans="1:14" x14ac:dyDescent="0.2">
      <c r="A607" s="60">
        <v>43678</v>
      </c>
      <c r="B607" s="61" t="s">
        <v>1183</v>
      </c>
      <c r="C607" s="61" t="s">
        <v>887</v>
      </c>
      <c r="D607" s="61" t="s">
        <v>181</v>
      </c>
      <c r="E607" s="61">
        <v>8</v>
      </c>
      <c r="F607" s="61" t="s">
        <v>182</v>
      </c>
      <c r="G607" s="61">
        <v>0</v>
      </c>
      <c r="H607" s="61" t="s">
        <v>183</v>
      </c>
      <c r="I607" s="61" t="s">
        <v>1167</v>
      </c>
      <c r="J607" s="61" t="s">
        <v>17</v>
      </c>
      <c r="K607" s="61" t="s">
        <v>20</v>
      </c>
      <c r="L607" s="61" t="s">
        <v>1184</v>
      </c>
      <c r="M607" s="61">
        <f t="shared" si="10"/>
        <v>111</v>
      </c>
      <c r="N607" t="str">
        <f>VLOOKUP(M607,'zamestnanci číselník'!$A:$I,9,0)</f>
        <v>Ostatné</v>
      </c>
    </row>
    <row r="608" spans="1:14" x14ac:dyDescent="0.2">
      <c r="A608" s="60">
        <v>43679</v>
      </c>
      <c r="B608" s="61" t="s">
        <v>1183</v>
      </c>
      <c r="C608" s="61" t="s">
        <v>887</v>
      </c>
      <c r="D608" s="61" t="s">
        <v>181</v>
      </c>
      <c r="E608" s="61">
        <v>8</v>
      </c>
      <c r="F608" s="61" t="s">
        <v>182</v>
      </c>
      <c r="G608" s="61">
        <v>0</v>
      </c>
      <c r="H608" s="61" t="s">
        <v>183</v>
      </c>
      <c r="I608" s="61" t="s">
        <v>1167</v>
      </c>
      <c r="J608" s="61" t="s">
        <v>17</v>
      </c>
      <c r="K608" s="61" t="s">
        <v>20</v>
      </c>
      <c r="L608" s="61" t="s">
        <v>1184</v>
      </c>
      <c r="M608" s="61">
        <f t="shared" si="10"/>
        <v>111</v>
      </c>
      <c r="N608" t="str">
        <f>VLOOKUP(M608,'zamestnanci číselník'!$A:$I,9,0)</f>
        <v>Ostatné</v>
      </c>
    </row>
    <row r="609" spans="1:14" x14ac:dyDescent="0.2">
      <c r="A609" s="60">
        <v>43682</v>
      </c>
      <c r="B609" s="61" t="s">
        <v>1183</v>
      </c>
      <c r="C609" s="61" t="s">
        <v>887</v>
      </c>
      <c r="D609" s="61" t="s">
        <v>181</v>
      </c>
      <c r="E609" s="61">
        <v>8</v>
      </c>
      <c r="F609" s="61" t="s">
        <v>182</v>
      </c>
      <c r="G609" s="61">
        <v>0</v>
      </c>
      <c r="H609" s="61" t="s">
        <v>183</v>
      </c>
      <c r="I609" s="61" t="s">
        <v>1167</v>
      </c>
      <c r="J609" s="61" t="s">
        <v>17</v>
      </c>
      <c r="K609" s="61" t="s">
        <v>20</v>
      </c>
      <c r="L609" s="61" t="s">
        <v>1184</v>
      </c>
      <c r="M609" s="61">
        <f t="shared" si="10"/>
        <v>111</v>
      </c>
      <c r="N609" t="str">
        <f>VLOOKUP(M609,'zamestnanci číselník'!$A:$I,9,0)</f>
        <v>Ostatné</v>
      </c>
    </row>
    <row r="610" spans="1:14" x14ac:dyDescent="0.2">
      <c r="A610" s="60">
        <v>43683</v>
      </c>
      <c r="B610" s="61" t="s">
        <v>1183</v>
      </c>
      <c r="C610" s="61" t="s">
        <v>885</v>
      </c>
      <c r="D610" s="61" t="s">
        <v>181</v>
      </c>
      <c r="E610" s="61">
        <v>8</v>
      </c>
      <c r="F610" s="61" t="s">
        <v>182</v>
      </c>
      <c r="G610" s="61">
        <v>0</v>
      </c>
      <c r="H610" s="61" t="s">
        <v>42</v>
      </c>
      <c r="I610" s="61" t="s">
        <v>1167</v>
      </c>
      <c r="J610" s="61" t="s">
        <v>17</v>
      </c>
      <c r="K610" s="61" t="s">
        <v>20</v>
      </c>
      <c r="L610" s="61" t="s">
        <v>1184</v>
      </c>
      <c r="M610" s="61">
        <f t="shared" si="10"/>
        <v>111</v>
      </c>
      <c r="N610" t="str">
        <f>VLOOKUP(M610,'zamestnanci číselník'!$A:$I,9,0)</f>
        <v>Ostatné</v>
      </c>
    </row>
    <row r="611" spans="1:14" x14ac:dyDescent="0.2">
      <c r="A611" s="60">
        <v>43684</v>
      </c>
      <c r="B611" s="61" t="s">
        <v>1183</v>
      </c>
      <c r="C611" s="61" t="s">
        <v>885</v>
      </c>
      <c r="D611" s="61" t="s">
        <v>181</v>
      </c>
      <c r="E611" s="61">
        <v>8</v>
      </c>
      <c r="F611" s="61" t="s">
        <v>182</v>
      </c>
      <c r="G611" s="61">
        <v>0</v>
      </c>
      <c r="H611" s="61" t="s">
        <v>42</v>
      </c>
      <c r="I611" s="61" t="s">
        <v>1167</v>
      </c>
      <c r="J611" s="61" t="s">
        <v>17</v>
      </c>
      <c r="K611" s="61" t="s">
        <v>20</v>
      </c>
      <c r="L611" s="61" t="s">
        <v>1184</v>
      </c>
      <c r="M611" s="61">
        <f t="shared" si="10"/>
        <v>111</v>
      </c>
      <c r="N611" t="str">
        <f>VLOOKUP(M611,'zamestnanci číselník'!$A:$I,9,0)</f>
        <v>Ostatné</v>
      </c>
    </row>
    <row r="612" spans="1:14" x14ac:dyDescent="0.2">
      <c r="A612" s="60">
        <v>43685</v>
      </c>
      <c r="B612" s="61" t="s">
        <v>1183</v>
      </c>
      <c r="C612" s="61" t="s">
        <v>885</v>
      </c>
      <c r="D612" s="61" t="s">
        <v>181</v>
      </c>
      <c r="E612" s="61">
        <v>8</v>
      </c>
      <c r="F612" s="61" t="s">
        <v>182</v>
      </c>
      <c r="G612" s="61">
        <v>0</v>
      </c>
      <c r="H612" s="61" t="s">
        <v>42</v>
      </c>
      <c r="I612" s="61" t="s">
        <v>1167</v>
      </c>
      <c r="J612" s="61" t="s">
        <v>17</v>
      </c>
      <c r="K612" s="61" t="s">
        <v>20</v>
      </c>
      <c r="L612" s="61" t="s">
        <v>1184</v>
      </c>
      <c r="M612" s="61">
        <f t="shared" si="10"/>
        <v>111</v>
      </c>
      <c r="N612" t="str">
        <f>VLOOKUP(M612,'zamestnanci číselník'!$A:$I,9,0)</f>
        <v>Ostatné</v>
      </c>
    </row>
    <row r="613" spans="1:14" x14ac:dyDescent="0.2">
      <c r="A613" s="60">
        <v>43686</v>
      </c>
      <c r="B613" s="61" t="s">
        <v>1183</v>
      </c>
      <c r="C613" s="61" t="s">
        <v>885</v>
      </c>
      <c r="D613" s="61" t="s">
        <v>181</v>
      </c>
      <c r="E613" s="61">
        <v>8</v>
      </c>
      <c r="F613" s="61" t="s">
        <v>182</v>
      </c>
      <c r="G613" s="61">
        <v>0</v>
      </c>
      <c r="H613" s="61" t="s">
        <v>42</v>
      </c>
      <c r="I613" s="61" t="s">
        <v>1167</v>
      </c>
      <c r="J613" s="61" t="s">
        <v>17</v>
      </c>
      <c r="K613" s="61" t="s">
        <v>20</v>
      </c>
      <c r="L613" s="61" t="s">
        <v>1184</v>
      </c>
      <c r="M613" s="61">
        <f t="shared" si="10"/>
        <v>111</v>
      </c>
      <c r="N613" t="str">
        <f>VLOOKUP(M613,'zamestnanci číselník'!$A:$I,9,0)</f>
        <v>Ostatné</v>
      </c>
    </row>
    <row r="614" spans="1:14" x14ac:dyDescent="0.2">
      <c r="A614" s="60">
        <v>43678</v>
      </c>
      <c r="B614" s="61" t="s">
        <v>1185</v>
      </c>
      <c r="C614" s="61" t="s">
        <v>910</v>
      </c>
      <c r="D614" s="61" t="s">
        <v>181</v>
      </c>
      <c r="E614" s="61">
        <v>8</v>
      </c>
      <c r="F614" s="61" t="s">
        <v>182</v>
      </c>
      <c r="G614" s="61">
        <v>0</v>
      </c>
      <c r="H614" s="61" t="s">
        <v>183</v>
      </c>
      <c r="I614" s="61" t="s">
        <v>1152</v>
      </c>
      <c r="J614" s="61" t="s">
        <v>1153</v>
      </c>
      <c r="K614" s="61" t="s">
        <v>1153</v>
      </c>
      <c r="L614" s="61" t="s">
        <v>1186</v>
      </c>
      <c r="M614" s="61">
        <f t="shared" si="10"/>
        <v>112</v>
      </c>
      <c r="N614" t="str">
        <f>VLOOKUP(M614,'zamestnanci číselník'!$A:$I,9,0)</f>
        <v>Ostatné</v>
      </c>
    </row>
    <row r="615" spans="1:14" x14ac:dyDescent="0.2">
      <c r="A615" s="60">
        <v>43679</v>
      </c>
      <c r="B615" s="61" t="s">
        <v>1185</v>
      </c>
      <c r="C615" s="61" t="s">
        <v>910</v>
      </c>
      <c r="D615" s="61" t="s">
        <v>181</v>
      </c>
      <c r="E615" s="61">
        <v>8</v>
      </c>
      <c r="F615" s="61" t="s">
        <v>182</v>
      </c>
      <c r="G615" s="61">
        <v>0</v>
      </c>
      <c r="H615" s="61" t="s">
        <v>183</v>
      </c>
      <c r="I615" s="61" t="s">
        <v>1152</v>
      </c>
      <c r="J615" s="61" t="s">
        <v>1153</v>
      </c>
      <c r="K615" s="61" t="s">
        <v>1153</v>
      </c>
      <c r="L615" s="61" t="s">
        <v>1186</v>
      </c>
      <c r="M615" s="61">
        <f t="shared" si="10"/>
        <v>112</v>
      </c>
      <c r="N615" t="str">
        <f>VLOOKUP(M615,'zamestnanci číselník'!$A:$I,9,0)</f>
        <v>Ostatné</v>
      </c>
    </row>
    <row r="616" spans="1:14" x14ac:dyDescent="0.2">
      <c r="A616" s="60">
        <v>43682</v>
      </c>
      <c r="B616" s="61" t="s">
        <v>1185</v>
      </c>
      <c r="C616" s="61" t="s">
        <v>910</v>
      </c>
      <c r="D616" s="61" t="s">
        <v>181</v>
      </c>
      <c r="E616" s="61">
        <v>8</v>
      </c>
      <c r="F616" s="61" t="s">
        <v>182</v>
      </c>
      <c r="G616" s="61">
        <v>0</v>
      </c>
      <c r="H616" s="61" t="s">
        <v>183</v>
      </c>
      <c r="I616" s="61" t="s">
        <v>1152</v>
      </c>
      <c r="J616" s="61" t="s">
        <v>1153</v>
      </c>
      <c r="K616" s="61" t="s">
        <v>1153</v>
      </c>
      <c r="L616" s="61" t="s">
        <v>1186</v>
      </c>
      <c r="M616" s="61">
        <f t="shared" si="10"/>
        <v>112</v>
      </c>
      <c r="N616" t="str">
        <f>VLOOKUP(M616,'zamestnanci číselník'!$A:$I,9,0)</f>
        <v>Ostatné</v>
      </c>
    </row>
    <row r="617" spans="1:14" x14ac:dyDescent="0.2">
      <c r="A617" s="60">
        <v>43683</v>
      </c>
      <c r="B617" s="61" t="s">
        <v>1185</v>
      </c>
      <c r="C617" s="61" t="s">
        <v>910</v>
      </c>
      <c r="D617" s="61" t="s">
        <v>181</v>
      </c>
      <c r="E617" s="61">
        <v>8</v>
      </c>
      <c r="F617" s="61" t="s">
        <v>182</v>
      </c>
      <c r="G617" s="61">
        <v>0</v>
      </c>
      <c r="H617" s="61" t="s">
        <v>183</v>
      </c>
      <c r="I617" s="61" t="s">
        <v>1152</v>
      </c>
      <c r="J617" s="61" t="s">
        <v>1153</v>
      </c>
      <c r="K617" s="61" t="s">
        <v>1153</v>
      </c>
      <c r="L617" s="61" t="s">
        <v>1186</v>
      </c>
      <c r="M617" s="61">
        <f t="shared" si="10"/>
        <v>112</v>
      </c>
      <c r="N617" t="str">
        <f>VLOOKUP(M617,'zamestnanci číselník'!$A:$I,9,0)</f>
        <v>Ostatné</v>
      </c>
    </row>
    <row r="618" spans="1:14" x14ac:dyDescent="0.2">
      <c r="A618" s="60">
        <v>43689</v>
      </c>
      <c r="B618" s="61" t="s">
        <v>1185</v>
      </c>
      <c r="C618" s="61" t="s">
        <v>885</v>
      </c>
      <c r="D618" s="61" t="s">
        <v>181</v>
      </c>
      <c r="E618" s="61">
        <v>8</v>
      </c>
      <c r="F618" s="61" t="s">
        <v>182</v>
      </c>
      <c r="G618" s="61">
        <v>0</v>
      </c>
      <c r="H618" s="61" t="s">
        <v>42</v>
      </c>
      <c r="I618" s="61" t="s">
        <v>1152</v>
      </c>
      <c r="J618" s="61" t="s">
        <v>1153</v>
      </c>
      <c r="K618" s="61" t="s">
        <v>1153</v>
      </c>
      <c r="L618" s="61" t="s">
        <v>1186</v>
      </c>
      <c r="M618" s="61">
        <f t="shared" si="10"/>
        <v>112</v>
      </c>
      <c r="N618" t="str">
        <f>VLOOKUP(M618,'zamestnanci číselník'!$A:$I,9,0)</f>
        <v>Ostatné</v>
      </c>
    </row>
    <row r="619" spans="1:14" x14ac:dyDescent="0.2">
      <c r="A619" s="60">
        <v>43690</v>
      </c>
      <c r="B619" s="61" t="s">
        <v>1185</v>
      </c>
      <c r="C619" s="61" t="s">
        <v>885</v>
      </c>
      <c r="D619" s="61" t="s">
        <v>181</v>
      </c>
      <c r="E619" s="61">
        <v>8</v>
      </c>
      <c r="F619" s="61" t="s">
        <v>182</v>
      </c>
      <c r="G619" s="61">
        <v>0</v>
      </c>
      <c r="H619" s="61" t="s">
        <v>42</v>
      </c>
      <c r="I619" s="61" t="s">
        <v>1152</v>
      </c>
      <c r="J619" s="61" t="s">
        <v>1153</v>
      </c>
      <c r="K619" s="61" t="s">
        <v>1153</v>
      </c>
      <c r="L619" s="61" t="s">
        <v>1186</v>
      </c>
      <c r="M619" s="61">
        <f t="shared" si="10"/>
        <v>112</v>
      </c>
      <c r="N619" t="str">
        <f>VLOOKUP(M619,'zamestnanci číselník'!$A:$I,9,0)</f>
        <v>Ostatné</v>
      </c>
    </row>
    <row r="620" spans="1:14" x14ac:dyDescent="0.2">
      <c r="A620" s="60">
        <v>43691</v>
      </c>
      <c r="B620" s="61" t="s">
        <v>1185</v>
      </c>
      <c r="C620" s="61" t="s">
        <v>885</v>
      </c>
      <c r="D620" s="61" t="s">
        <v>181</v>
      </c>
      <c r="E620" s="61">
        <v>8</v>
      </c>
      <c r="F620" s="61" t="s">
        <v>182</v>
      </c>
      <c r="G620" s="61">
        <v>0</v>
      </c>
      <c r="H620" s="61" t="s">
        <v>42</v>
      </c>
      <c r="I620" s="61" t="s">
        <v>1152</v>
      </c>
      <c r="J620" s="61" t="s">
        <v>1153</v>
      </c>
      <c r="K620" s="61" t="s">
        <v>1153</v>
      </c>
      <c r="L620" s="61" t="s">
        <v>1186</v>
      </c>
      <c r="M620" s="61">
        <f t="shared" si="10"/>
        <v>112</v>
      </c>
      <c r="N620" t="str">
        <f>VLOOKUP(M620,'zamestnanci číselník'!$A:$I,9,0)</f>
        <v>Ostatné</v>
      </c>
    </row>
    <row r="621" spans="1:14" x14ac:dyDescent="0.2">
      <c r="A621" s="60">
        <v>43692</v>
      </c>
      <c r="B621" s="61" t="s">
        <v>1185</v>
      </c>
      <c r="C621" s="61" t="s">
        <v>885</v>
      </c>
      <c r="D621" s="61" t="s">
        <v>181</v>
      </c>
      <c r="E621" s="61">
        <v>8</v>
      </c>
      <c r="F621" s="61" t="s">
        <v>182</v>
      </c>
      <c r="G621" s="61">
        <v>0</v>
      </c>
      <c r="H621" s="61" t="s">
        <v>42</v>
      </c>
      <c r="I621" s="61" t="s">
        <v>1152</v>
      </c>
      <c r="J621" s="61" t="s">
        <v>1153</v>
      </c>
      <c r="K621" s="61" t="s">
        <v>1153</v>
      </c>
      <c r="L621" s="61" t="s">
        <v>1186</v>
      </c>
      <c r="M621" s="61">
        <f t="shared" si="10"/>
        <v>112</v>
      </c>
      <c r="N621" t="str">
        <f>VLOOKUP(M621,'zamestnanci číselník'!$A:$I,9,0)</f>
        <v>Ostatné</v>
      </c>
    </row>
    <row r="622" spans="1:14" x14ac:dyDescent="0.2">
      <c r="A622" s="60">
        <v>43693</v>
      </c>
      <c r="B622" s="61" t="s">
        <v>1185</v>
      </c>
      <c r="C622" s="61" t="s">
        <v>885</v>
      </c>
      <c r="D622" s="61" t="s">
        <v>181</v>
      </c>
      <c r="E622" s="61">
        <v>8</v>
      </c>
      <c r="F622" s="61" t="s">
        <v>182</v>
      </c>
      <c r="G622" s="61">
        <v>0</v>
      </c>
      <c r="H622" s="61" t="s">
        <v>42</v>
      </c>
      <c r="I622" s="61" t="s">
        <v>1152</v>
      </c>
      <c r="J622" s="61" t="s">
        <v>1153</v>
      </c>
      <c r="K622" s="61" t="s">
        <v>1153</v>
      </c>
      <c r="L622" s="61" t="s">
        <v>1186</v>
      </c>
      <c r="M622" s="61">
        <f t="shared" si="10"/>
        <v>112</v>
      </c>
      <c r="N622" t="str">
        <f>VLOOKUP(M622,'zamestnanci číselník'!$A:$I,9,0)</f>
        <v>Ostatné</v>
      </c>
    </row>
    <row r="623" spans="1:14" x14ac:dyDescent="0.2">
      <c r="A623" s="60">
        <v>43696</v>
      </c>
      <c r="B623" s="61" t="s">
        <v>1185</v>
      </c>
      <c r="C623" s="61" t="s">
        <v>885</v>
      </c>
      <c r="D623" s="61" t="s">
        <v>181</v>
      </c>
      <c r="E623" s="61">
        <v>8</v>
      </c>
      <c r="F623" s="61" t="s">
        <v>182</v>
      </c>
      <c r="G623" s="61">
        <v>0</v>
      </c>
      <c r="H623" s="61" t="s">
        <v>42</v>
      </c>
      <c r="I623" s="61" t="s">
        <v>1152</v>
      </c>
      <c r="J623" s="61" t="s">
        <v>1153</v>
      </c>
      <c r="K623" s="61" t="s">
        <v>1153</v>
      </c>
      <c r="L623" s="61" t="s">
        <v>1186</v>
      </c>
      <c r="M623" s="61">
        <f t="shared" si="10"/>
        <v>112</v>
      </c>
      <c r="N623" t="str">
        <f>VLOOKUP(M623,'zamestnanci číselník'!$A:$I,9,0)</f>
        <v>Ostatné</v>
      </c>
    </row>
    <row r="624" spans="1:14" x14ac:dyDescent="0.2">
      <c r="A624" s="60">
        <v>43697</v>
      </c>
      <c r="B624" s="61" t="s">
        <v>1185</v>
      </c>
      <c r="C624" s="61" t="s">
        <v>885</v>
      </c>
      <c r="D624" s="61" t="s">
        <v>181</v>
      </c>
      <c r="E624" s="61">
        <v>8</v>
      </c>
      <c r="F624" s="61" t="s">
        <v>182</v>
      </c>
      <c r="G624" s="61">
        <v>0</v>
      </c>
      <c r="H624" s="61" t="s">
        <v>42</v>
      </c>
      <c r="I624" s="61" t="s">
        <v>1152</v>
      </c>
      <c r="J624" s="61" t="s">
        <v>1153</v>
      </c>
      <c r="K624" s="61" t="s">
        <v>1153</v>
      </c>
      <c r="L624" s="61" t="s">
        <v>1186</v>
      </c>
      <c r="M624" s="61">
        <f t="shared" si="10"/>
        <v>112</v>
      </c>
      <c r="N624" t="str">
        <f>VLOOKUP(M624,'zamestnanci číselník'!$A:$I,9,0)</f>
        <v>Ostatné</v>
      </c>
    </row>
    <row r="625" spans="1:14" x14ac:dyDescent="0.2">
      <c r="A625" s="60">
        <v>43698</v>
      </c>
      <c r="B625" s="61" t="s">
        <v>1185</v>
      </c>
      <c r="C625" s="61" t="s">
        <v>885</v>
      </c>
      <c r="D625" s="61" t="s">
        <v>181</v>
      </c>
      <c r="E625" s="61">
        <v>8</v>
      </c>
      <c r="F625" s="61" t="s">
        <v>182</v>
      </c>
      <c r="G625" s="61">
        <v>0</v>
      </c>
      <c r="H625" s="61" t="s">
        <v>42</v>
      </c>
      <c r="I625" s="61" t="s">
        <v>1152</v>
      </c>
      <c r="J625" s="61" t="s">
        <v>1153</v>
      </c>
      <c r="K625" s="61" t="s">
        <v>1153</v>
      </c>
      <c r="L625" s="61" t="s">
        <v>1186</v>
      </c>
      <c r="M625" s="61">
        <f t="shared" si="10"/>
        <v>112</v>
      </c>
      <c r="N625" t="str">
        <f>VLOOKUP(M625,'zamestnanci číselník'!$A:$I,9,0)</f>
        <v>Ostatné</v>
      </c>
    </row>
    <row r="626" spans="1:14" x14ac:dyDescent="0.2">
      <c r="A626" s="60">
        <v>43699</v>
      </c>
      <c r="B626" s="61" t="s">
        <v>1185</v>
      </c>
      <c r="C626" s="61" t="s">
        <v>885</v>
      </c>
      <c r="D626" s="61" t="s">
        <v>181</v>
      </c>
      <c r="E626" s="61">
        <v>8</v>
      </c>
      <c r="F626" s="61" t="s">
        <v>182</v>
      </c>
      <c r="G626" s="61">
        <v>0</v>
      </c>
      <c r="H626" s="61" t="s">
        <v>42</v>
      </c>
      <c r="I626" s="61" t="s">
        <v>1152</v>
      </c>
      <c r="J626" s="61" t="s">
        <v>1153</v>
      </c>
      <c r="K626" s="61" t="s">
        <v>1153</v>
      </c>
      <c r="L626" s="61" t="s">
        <v>1186</v>
      </c>
      <c r="M626" s="61">
        <f t="shared" si="10"/>
        <v>112</v>
      </c>
      <c r="N626" t="str">
        <f>VLOOKUP(M626,'zamestnanci číselník'!$A:$I,9,0)</f>
        <v>Ostatné</v>
      </c>
    </row>
    <row r="627" spans="1:14" x14ac:dyDescent="0.2">
      <c r="A627" s="60">
        <v>43700</v>
      </c>
      <c r="B627" s="61" t="s">
        <v>1185</v>
      </c>
      <c r="C627" s="61" t="s">
        <v>885</v>
      </c>
      <c r="D627" s="61" t="s">
        <v>181</v>
      </c>
      <c r="E627" s="61">
        <v>8</v>
      </c>
      <c r="F627" s="61" t="s">
        <v>182</v>
      </c>
      <c r="G627" s="61">
        <v>0</v>
      </c>
      <c r="H627" s="61" t="s">
        <v>42</v>
      </c>
      <c r="I627" s="61" t="s">
        <v>1152</v>
      </c>
      <c r="J627" s="61" t="s">
        <v>1153</v>
      </c>
      <c r="K627" s="61" t="s">
        <v>1153</v>
      </c>
      <c r="L627" s="61" t="s">
        <v>1186</v>
      </c>
      <c r="M627" s="61">
        <f t="shared" si="10"/>
        <v>112</v>
      </c>
      <c r="N627" t="str">
        <f>VLOOKUP(M627,'zamestnanci číselník'!$A:$I,9,0)</f>
        <v>Ostatné</v>
      </c>
    </row>
    <row r="628" spans="1:14" x14ac:dyDescent="0.2">
      <c r="A628" s="60">
        <v>43703</v>
      </c>
      <c r="B628" s="61" t="s">
        <v>1185</v>
      </c>
      <c r="C628" s="61" t="s">
        <v>885</v>
      </c>
      <c r="D628" s="61" t="s">
        <v>181</v>
      </c>
      <c r="E628" s="61">
        <v>8</v>
      </c>
      <c r="F628" s="61" t="s">
        <v>182</v>
      </c>
      <c r="G628" s="61">
        <v>0</v>
      </c>
      <c r="H628" s="61" t="s">
        <v>42</v>
      </c>
      <c r="I628" s="61" t="s">
        <v>1152</v>
      </c>
      <c r="J628" s="61" t="s">
        <v>1153</v>
      </c>
      <c r="K628" s="61" t="s">
        <v>1153</v>
      </c>
      <c r="L628" s="61" t="s">
        <v>1186</v>
      </c>
      <c r="M628" s="61">
        <f t="shared" si="10"/>
        <v>112</v>
      </c>
      <c r="N628" t="str">
        <f>VLOOKUP(M628,'zamestnanci číselník'!$A:$I,9,0)</f>
        <v>Ostatné</v>
      </c>
    </row>
    <row r="629" spans="1:14" x14ac:dyDescent="0.2">
      <c r="A629" s="60">
        <v>43704</v>
      </c>
      <c r="B629" s="61" t="s">
        <v>1185</v>
      </c>
      <c r="C629" s="61" t="s">
        <v>885</v>
      </c>
      <c r="D629" s="61" t="s">
        <v>181</v>
      </c>
      <c r="E629" s="61">
        <v>8</v>
      </c>
      <c r="F629" s="61" t="s">
        <v>182</v>
      </c>
      <c r="G629" s="61">
        <v>0</v>
      </c>
      <c r="H629" s="61" t="s">
        <v>42</v>
      </c>
      <c r="I629" s="61" t="s">
        <v>1152</v>
      </c>
      <c r="J629" s="61" t="s">
        <v>1153</v>
      </c>
      <c r="K629" s="61" t="s">
        <v>1153</v>
      </c>
      <c r="L629" s="61" t="s">
        <v>1186</v>
      </c>
      <c r="M629" s="61">
        <f t="shared" si="10"/>
        <v>112</v>
      </c>
      <c r="N629" t="str">
        <f>VLOOKUP(M629,'zamestnanci číselník'!$A:$I,9,0)</f>
        <v>Ostatné</v>
      </c>
    </row>
    <row r="630" spans="1:14" x14ac:dyDescent="0.2">
      <c r="A630" s="60">
        <v>43705</v>
      </c>
      <c r="B630" s="61" t="s">
        <v>1185</v>
      </c>
      <c r="C630" s="61" t="s">
        <v>885</v>
      </c>
      <c r="D630" s="61" t="s">
        <v>181</v>
      </c>
      <c r="E630" s="61">
        <v>8</v>
      </c>
      <c r="F630" s="61" t="s">
        <v>182</v>
      </c>
      <c r="G630" s="61">
        <v>0</v>
      </c>
      <c r="H630" s="61" t="s">
        <v>42</v>
      </c>
      <c r="I630" s="61" t="s">
        <v>1152</v>
      </c>
      <c r="J630" s="61" t="s">
        <v>1153</v>
      </c>
      <c r="K630" s="61" t="s">
        <v>1153</v>
      </c>
      <c r="L630" s="61" t="s">
        <v>1186</v>
      </c>
      <c r="M630" s="61">
        <f t="shared" si="10"/>
        <v>112</v>
      </c>
      <c r="N630" t="str">
        <f>VLOOKUP(M630,'zamestnanci číselník'!$A:$I,9,0)</f>
        <v>Ostatné</v>
      </c>
    </row>
    <row r="631" spans="1:14" x14ac:dyDescent="0.2">
      <c r="A631" s="60">
        <v>43684</v>
      </c>
      <c r="B631" s="61" t="s">
        <v>1185</v>
      </c>
      <c r="C631" s="61" t="s">
        <v>887</v>
      </c>
      <c r="D631" s="61" t="s">
        <v>181</v>
      </c>
      <c r="E631" s="61">
        <v>8</v>
      </c>
      <c r="F631" s="61" t="s">
        <v>182</v>
      </c>
      <c r="G631" s="61">
        <v>0</v>
      </c>
      <c r="H631" s="61" t="s">
        <v>183</v>
      </c>
      <c r="I631" s="61" t="s">
        <v>1152</v>
      </c>
      <c r="J631" s="61" t="s">
        <v>1153</v>
      </c>
      <c r="K631" s="61" t="s">
        <v>1153</v>
      </c>
      <c r="L631" s="61" t="s">
        <v>1186</v>
      </c>
      <c r="M631" s="61">
        <f t="shared" si="10"/>
        <v>112</v>
      </c>
      <c r="N631" t="str">
        <f>VLOOKUP(M631,'zamestnanci číselník'!$A:$I,9,0)</f>
        <v>Ostatné</v>
      </c>
    </row>
    <row r="632" spans="1:14" x14ac:dyDescent="0.2">
      <c r="A632" s="60">
        <v>43685</v>
      </c>
      <c r="B632" s="61" t="s">
        <v>1185</v>
      </c>
      <c r="C632" s="61" t="s">
        <v>887</v>
      </c>
      <c r="D632" s="61" t="s">
        <v>181</v>
      </c>
      <c r="E632" s="61">
        <v>8</v>
      </c>
      <c r="F632" s="61" t="s">
        <v>182</v>
      </c>
      <c r="G632" s="61">
        <v>0</v>
      </c>
      <c r="H632" s="61" t="s">
        <v>183</v>
      </c>
      <c r="I632" s="61" t="s">
        <v>1152</v>
      </c>
      <c r="J632" s="61" t="s">
        <v>1153</v>
      </c>
      <c r="K632" s="61" t="s">
        <v>1153</v>
      </c>
      <c r="L632" s="61" t="s">
        <v>1186</v>
      </c>
      <c r="M632" s="61">
        <f t="shared" si="10"/>
        <v>112</v>
      </c>
      <c r="N632" t="str">
        <f>VLOOKUP(M632,'zamestnanci číselník'!$A:$I,9,0)</f>
        <v>Ostatné</v>
      </c>
    </row>
    <row r="633" spans="1:14" x14ac:dyDescent="0.2">
      <c r="A633" s="60">
        <v>43686</v>
      </c>
      <c r="B633" s="61" t="s">
        <v>1185</v>
      </c>
      <c r="C633" s="61" t="s">
        <v>887</v>
      </c>
      <c r="D633" s="61" t="s">
        <v>181</v>
      </c>
      <c r="E633" s="61">
        <v>8</v>
      </c>
      <c r="F633" s="61" t="s">
        <v>182</v>
      </c>
      <c r="G633" s="61">
        <v>0</v>
      </c>
      <c r="H633" s="61" t="s">
        <v>183</v>
      </c>
      <c r="I633" s="61" t="s">
        <v>1152</v>
      </c>
      <c r="J633" s="61" t="s">
        <v>1153</v>
      </c>
      <c r="K633" s="61" t="s">
        <v>1153</v>
      </c>
      <c r="L633" s="61" t="s">
        <v>1186</v>
      </c>
      <c r="M633" s="61">
        <f t="shared" si="10"/>
        <v>112</v>
      </c>
      <c r="N633" t="str">
        <f>VLOOKUP(M633,'zamestnanci číselník'!$A:$I,9,0)</f>
        <v>Ostatné</v>
      </c>
    </row>
    <row r="634" spans="1:14" x14ac:dyDescent="0.2">
      <c r="A634" s="60">
        <v>43706</v>
      </c>
      <c r="B634" s="61" t="s">
        <v>1185</v>
      </c>
      <c r="C634" s="61" t="s">
        <v>886</v>
      </c>
      <c r="D634" s="61" t="s">
        <v>181</v>
      </c>
      <c r="E634" s="61">
        <v>8</v>
      </c>
      <c r="F634" s="61" t="s">
        <v>182</v>
      </c>
      <c r="G634" s="61">
        <v>0</v>
      </c>
      <c r="H634" s="61" t="s">
        <v>183</v>
      </c>
      <c r="I634" s="61" t="s">
        <v>1152</v>
      </c>
      <c r="J634" s="61" t="s">
        <v>1153</v>
      </c>
      <c r="K634" s="61" t="s">
        <v>1153</v>
      </c>
      <c r="L634" s="61" t="s">
        <v>1186</v>
      </c>
      <c r="M634" s="61">
        <f t="shared" si="10"/>
        <v>112</v>
      </c>
      <c r="N634" t="str">
        <f>VLOOKUP(M634,'zamestnanci číselník'!$A:$I,9,0)</f>
        <v>Ostatné</v>
      </c>
    </row>
    <row r="635" spans="1:14" x14ac:dyDescent="0.2">
      <c r="A635" s="60">
        <v>43707</v>
      </c>
      <c r="B635" s="61" t="s">
        <v>1185</v>
      </c>
      <c r="C635" s="61" t="s">
        <v>982</v>
      </c>
      <c r="D635" s="61" t="s">
        <v>181</v>
      </c>
      <c r="E635" s="61">
        <v>8</v>
      </c>
      <c r="F635" s="61" t="s">
        <v>182</v>
      </c>
      <c r="G635" s="61">
        <v>0</v>
      </c>
      <c r="H635" s="61" t="s">
        <v>42</v>
      </c>
      <c r="I635" s="61" t="s">
        <v>1152</v>
      </c>
      <c r="J635" s="61" t="s">
        <v>1153</v>
      </c>
      <c r="K635" s="61" t="s">
        <v>1153</v>
      </c>
      <c r="L635" s="61" t="s">
        <v>1186</v>
      </c>
      <c r="M635" s="61">
        <f t="shared" si="10"/>
        <v>112</v>
      </c>
      <c r="N635" t="str">
        <f>VLOOKUP(M635,'zamestnanci číselník'!$A:$I,9,0)</f>
        <v>Ostatné</v>
      </c>
    </row>
    <row r="636" spans="1:14" x14ac:dyDescent="0.2">
      <c r="A636" s="60">
        <v>43699</v>
      </c>
      <c r="B636" s="61" t="s">
        <v>1187</v>
      </c>
      <c r="C636" s="61" t="s">
        <v>885</v>
      </c>
      <c r="D636" s="61" t="s">
        <v>181</v>
      </c>
      <c r="E636" s="61">
        <v>8</v>
      </c>
      <c r="F636" s="61" t="s">
        <v>182</v>
      </c>
      <c r="G636" s="61">
        <v>0</v>
      </c>
      <c r="H636" s="61" t="s">
        <v>42</v>
      </c>
      <c r="I636" s="61" t="s">
        <v>1152</v>
      </c>
      <c r="J636" s="61" t="s">
        <v>1153</v>
      </c>
      <c r="K636" s="61" t="s">
        <v>1153</v>
      </c>
      <c r="L636" s="61" t="s">
        <v>1188</v>
      </c>
      <c r="M636" s="61">
        <f t="shared" si="10"/>
        <v>125</v>
      </c>
      <c r="N636" t="str">
        <f>VLOOKUP(M636,'zamestnanci číselník'!$A:$I,9,0)</f>
        <v>Ostatné</v>
      </c>
    </row>
    <row r="637" spans="1:14" x14ac:dyDescent="0.2">
      <c r="A637" s="60">
        <v>43700</v>
      </c>
      <c r="B637" s="61" t="s">
        <v>1187</v>
      </c>
      <c r="C637" s="61" t="s">
        <v>885</v>
      </c>
      <c r="D637" s="61" t="s">
        <v>181</v>
      </c>
      <c r="E637" s="61">
        <v>8</v>
      </c>
      <c r="F637" s="61" t="s">
        <v>182</v>
      </c>
      <c r="G637" s="61">
        <v>0</v>
      </c>
      <c r="H637" s="61" t="s">
        <v>42</v>
      </c>
      <c r="I637" s="61" t="s">
        <v>1152</v>
      </c>
      <c r="J637" s="61" t="s">
        <v>1153</v>
      </c>
      <c r="K637" s="61" t="s">
        <v>1153</v>
      </c>
      <c r="L637" s="61" t="s">
        <v>1188</v>
      </c>
      <c r="M637" s="61">
        <f t="shared" si="10"/>
        <v>125</v>
      </c>
      <c r="N637" t="str">
        <f>VLOOKUP(M637,'zamestnanci číselník'!$A:$I,9,0)</f>
        <v>Ostatné</v>
      </c>
    </row>
    <row r="638" spans="1:14" x14ac:dyDescent="0.2">
      <c r="A638" s="60">
        <v>43703</v>
      </c>
      <c r="B638" s="61" t="s">
        <v>1187</v>
      </c>
      <c r="C638" s="61" t="s">
        <v>885</v>
      </c>
      <c r="D638" s="61" t="s">
        <v>181</v>
      </c>
      <c r="E638" s="61">
        <v>8</v>
      </c>
      <c r="F638" s="61" t="s">
        <v>182</v>
      </c>
      <c r="G638" s="61">
        <v>0</v>
      </c>
      <c r="H638" s="61" t="s">
        <v>42</v>
      </c>
      <c r="I638" s="61" t="s">
        <v>1152</v>
      </c>
      <c r="J638" s="61" t="s">
        <v>1153</v>
      </c>
      <c r="K638" s="61" t="s">
        <v>1153</v>
      </c>
      <c r="L638" s="61" t="s">
        <v>1188</v>
      </c>
      <c r="M638" s="61">
        <f t="shared" si="10"/>
        <v>125</v>
      </c>
      <c r="N638" t="str">
        <f>VLOOKUP(M638,'zamestnanci číselník'!$A:$I,9,0)</f>
        <v>Ostatné</v>
      </c>
    </row>
    <row r="639" spans="1:14" x14ac:dyDescent="0.2">
      <c r="A639" s="60">
        <v>43698</v>
      </c>
      <c r="B639" s="61" t="s">
        <v>1187</v>
      </c>
      <c r="C639" s="61" t="s">
        <v>885</v>
      </c>
      <c r="D639" s="61" t="s">
        <v>181</v>
      </c>
      <c r="E639" s="61">
        <v>4.75</v>
      </c>
      <c r="F639" s="61" t="s">
        <v>182</v>
      </c>
      <c r="G639" s="61">
        <v>0</v>
      </c>
      <c r="H639" s="61" t="s">
        <v>42</v>
      </c>
      <c r="I639" s="61" t="s">
        <v>1152</v>
      </c>
      <c r="J639" s="61" t="s">
        <v>1153</v>
      </c>
      <c r="K639" s="61" t="s">
        <v>1153</v>
      </c>
      <c r="L639" s="61" t="s">
        <v>1188</v>
      </c>
      <c r="M639" s="61">
        <f t="shared" si="10"/>
        <v>125</v>
      </c>
      <c r="N639" t="str">
        <f>VLOOKUP(M639,'zamestnanci číselník'!$A:$I,9,0)</f>
        <v>Ostatné</v>
      </c>
    </row>
    <row r="640" spans="1:14" x14ac:dyDescent="0.2">
      <c r="A640" s="60">
        <v>43678</v>
      </c>
      <c r="B640" s="61" t="s">
        <v>1187</v>
      </c>
      <c r="C640" s="61" t="s">
        <v>887</v>
      </c>
      <c r="D640" s="61" t="s">
        <v>181</v>
      </c>
      <c r="E640" s="61">
        <v>8</v>
      </c>
      <c r="F640" s="61" t="s">
        <v>182</v>
      </c>
      <c r="G640" s="61">
        <v>0</v>
      </c>
      <c r="H640" s="61" t="s">
        <v>183</v>
      </c>
      <c r="I640" s="61" t="s">
        <v>1152</v>
      </c>
      <c r="J640" s="61" t="s">
        <v>1153</v>
      </c>
      <c r="K640" s="61" t="s">
        <v>1153</v>
      </c>
      <c r="L640" s="61" t="s">
        <v>1188</v>
      </c>
      <c r="M640" s="61">
        <f t="shared" si="10"/>
        <v>125</v>
      </c>
      <c r="N640" t="str">
        <f>VLOOKUP(M640,'zamestnanci číselník'!$A:$I,9,0)</f>
        <v>Ostatné</v>
      </c>
    </row>
    <row r="641" spans="1:14" x14ac:dyDescent="0.2">
      <c r="A641" s="60">
        <v>43679</v>
      </c>
      <c r="B641" s="61" t="s">
        <v>1187</v>
      </c>
      <c r="C641" s="61" t="s">
        <v>887</v>
      </c>
      <c r="D641" s="61" t="s">
        <v>181</v>
      </c>
      <c r="E641" s="61">
        <v>8</v>
      </c>
      <c r="F641" s="61" t="s">
        <v>182</v>
      </c>
      <c r="G641" s="61">
        <v>0</v>
      </c>
      <c r="H641" s="61" t="s">
        <v>183</v>
      </c>
      <c r="I641" s="61" t="s">
        <v>1152</v>
      </c>
      <c r="J641" s="61" t="s">
        <v>1153</v>
      </c>
      <c r="K641" s="61" t="s">
        <v>1153</v>
      </c>
      <c r="L641" s="61" t="s">
        <v>1188</v>
      </c>
      <c r="M641" s="61">
        <f t="shared" si="10"/>
        <v>125</v>
      </c>
      <c r="N641" t="str">
        <f>VLOOKUP(M641,'zamestnanci číselník'!$A:$I,9,0)</f>
        <v>Ostatné</v>
      </c>
    </row>
    <row r="642" spans="1:14" x14ac:dyDescent="0.2">
      <c r="A642" s="60">
        <v>43682</v>
      </c>
      <c r="B642" s="61" t="s">
        <v>1187</v>
      </c>
      <c r="C642" s="61" t="s">
        <v>885</v>
      </c>
      <c r="D642" s="61" t="s">
        <v>181</v>
      </c>
      <c r="E642" s="61">
        <v>8</v>
      </c>
      <c r="F642" s="61" t="s">
        <v>182</v>
      </c>
      <c r="G642" s="61">
        <v>0</v>
      </c>
      <c r="H642" s="61" t="s">
        <v>42</v>
      </c>
      <c r="I642" s="61" t="s">
        <v>1152</v>
      </c>
      <c r="J642" s="61" t="s">
        <v>1153</v>
      </c>
      <c r="K642" s="61" t="s">
        <v>1153</v>
      </c>
      <c r="L642" s="61" t="s">
        <v>1188</v>
      </c>
      <c r="M642" s="61">
        <f t="shared" si="10"/>
        <v>125</v>
      </c>
      <c r="N642" t="str">
        <f>VLOOKUP(M642,'zamestnanci číselník'!$A:$I,9,0)</f>
        <v>Ostatné</v>
      </c>
    </row>
    <row r="643" spans="1:14" x14ac:dyDescent="0.2">
      <c r="A643" s="60">
        <v>43683</v>
      </c>
      <c r="B643" s="61" t="s">
        <v>1187</v>
      </c>
      <c r="C643" s="61" t="s">
        <v>885</v>
      </c>
      <c r="D643" s="61" t="s">
        <v>181</v>
      </c>
      <c r="E643" s="61">
        <v>8</v>
      </c>
      <c r="F643" s="61" t="s">
        <v>182</v>
      </c>
      <c r="G643" s="61">
        <v>0</v>
      </c>
      <c r="H643" s="61" t="s">
        <v>42</v>
      </c>
      <c r="I643" s="61" t="s">
        <v>1152</v>
      </c>
      <c r="J643" s="61" t="s">
        <v>1153</v>
      </c>
      <c r="K643" s="61" t="s">
        <v>1153</v>
      </c>
      <c r="L643" s="61" t="s">
        <v>1188</v>
      </c>
      <c r="M643" s="61">
        <f t="shared" ref="M643:M706" si="11">B643*1</f>
        <v>125</v>
      </c>
      <c r="N643" t="str">
        <f>VLOOKUP(M643,'zamestnanci číselník'!$A:$I,9,0)</f>
        <v>Ostatné</v>
      </c>
    </row>
    <row r="644" spans="1:14" x14ac:dyDescent="0.2">
      <c r="A644" s="60">
        <v>43684</v>
      </c>
      <c r="B644" s="61" t="s">
        <v>1187</v>
      </c>
      <c r="C644" s="61" t="s">
        <v>885</v>
      </c>
      <c r="D644" s="61" t="s">
        <v>181</v>
      </c>
      <c r="E644" s="61">
        <v>8</v>
      </c>
      <c r="F644" s="61" t="s">
        <v>182</v>
      </c>
      <c r="G644" s="61">
        <v>0</v>
      </c>
      <c r="H644" s="61" t="s">
        <v>42</v>
      </c>
      <c r="I644" s="61" t="s">
        <v>1152</v>
      </c>
      <c r="J644" s="61" t="s">
        <v>1153</v>
      </c>
      <c r="K644" s="61" t="s">
        <v>1153</v>
      </c>
      <c r="L644" s="61" t="s">
        <v>1188</v>
      </c>
      <c r="M644" s="61">
        <f t="shared" si="11"/>
        <v>125</v>
      </c>
      <c r="N644" t="str">
        <f>VLOOKUP(M644,'zamestnanci číselník'!$A:$I,9,0)</f>
        <v>Ostatné</v>
      </c>
    </row>
    <row r="645" spans="1:14" x14ac:dyDescent="0.2">
      <c r="A645" s="60">
        <v>43685</v>
      </c>
      <c r="B645" s="61" t="s">
        <v>1187</v>
      </c>
      <c r="C645" s="61" t="s">
        <v>885</v>
      </c>
      <c r="D645" s="61" t="s">
        <v>181</v>
      </c>
      <c r="E645" s="61">
        <v>8</v>
      </c>
      <c r="F645" s="61" t="s">
        <v>182</v>
      </c>
      <c r="G645" s="61">
        <v>0</v>
      </c>
      <c r="H645" s="61" t="s">
        <v>42</v>
      </c>
      <c r="I645" s="61" t="s">
        <v>1152</v>
      </c>
      <c r="J645" s="61" t="s">
        <v>1153</v>
      </c>
      <c r="K645" s="61" t="s">
        <v>1153</v>
      </c>
      <c r="L645" s="61" t="s">
        <v>1188</v>
      </c>
      <c r="M645" s="61">
        <f t="shared" si="11"/>
        <v>125</v>
      </c>
      <c r="N645" t="str">
        <f>VLOOKUP(M645,'zamestnanci číselník'!$A:$I,9,0)</f>
        <v>Ostatné</v>
      </c>
    </row>
    <row r="646" spans="1:14" x14ac:dyDescent="0.2">
      <c r="A646" s="60">
        <v>43686</v>
      </c>
      <c r="B646" s="61" t="s">
        <v>1187</v>
      </c>
      <c r="C646" s="61" t="s">
        <v>885</v>
      </c>
      <c r="D646" s="61" t="s">
        <v>181</v>
      </c>
      <c r="E646" s="61">
        <v>8</v>
      </c>
      <c r="F646" s="61" t="s">
        <v>182</v>
      </c>
      <c r="G646" s="61">
        <v>0</v>
      </c>
      <c r="H646" s="61" t="s">
        <v>42</v>
      </c>
      <c r="I646" s="61" t="s">
        <v>1152</v>
      </c>
      <c r="J646" s="61" t="s">
        <v>1153</v>
      </c>
      <c r="K646" s="61" t="s">
        <v>1153</v>
      </c>
      <c r="L646" s="61" t="s">
        <v>1188</v>
      </c>
      <c r="M646" s="61">
        <f t="shared" si="11"/>
        <v>125</v>
      </c>
      <c r="N646" t="str">
        <f>VLOOKUP(M646,'zamestnanci číselník'!$A:$I,9,0)</f>
        <v>Ostatné</v>
      </c>
    </row>
    <row r="647" spans="1:14" x14ac:dyDescent="0.2">
      <c r="A647" s="60">
        <v>43689</v>
      </c>
      <c r="B647" s="61" t="s">
        <v>1187</v>
      </c>
      <c r="C647" s="61" t="s">
        <v>885</v>
      </c>
      <c r="D647" s="61" t="s">
        <v>181</v>
      </c>
      <c r="E647" s="61">
        <v>8</v>
      </c>
      <c r="F647" s="61" t="s">
        <v>182</v>
      </c>
      <c r="G647" s="61">
        <v>0</v>
      </c>
      <c r="H647" s="61" t="s">
        <v>42</v>
      </c>
      <c r="I647" s="61" t="s">
        <v>1152</v>
      </c>
      <c r="J647" s="61" t="s">
        <v>1153</v>
      </c>
      <c r="K647" s="61" t="s">
        <v>1153</v>
      </c>
      <c r="L647" s="61" t="s">
        <v>1188</v>
      </c>
      <c r="M647" s="61">
        <f t="shared" si="11"/>
        <v>125</v>
      </c>
      <c r="N647" t="str">
        <f>VLOOKUP(M647,'zamestnanci číselník'!$A:$I,9,0)</f>
        <v>Ostatné</v>
      </c>
    </row>
    <row r="648" spans="1:14" x14ac:dyDescent="0.2">
      <c r="A648" s="60">
        <v>43690</v>
      </c>
      <c r="B648" s="61" t="s">
        <v>1187</v>
      </c>
      <c r="C648" s="61" t="s">
        <v>885</v>
      </c>
      <c r="D648" s="61" t="s">
        <v>181</v>
      </c>
      <c r="E648" s="61">
        <v>8</v>
      </c>
      <c r="F648" s="61" t="s">
        <v>182</v>
      </c>
      <c r="G648" s="61">
        <v>0</v>
      </c>
      <c r="H648" s="61" t="s">
        <v>42</v>
      </c>
      <c r="I648" s="61" t="s">
        <v>1152</v>
      </c>
      <c r="J648" s="61" t="s">
        <v>1153</v>
      </c>
      <c r="K648" s="61" t="s">
        <v>1153</v>
      </c>
      <c r="L648" s="61" t="s">
        <v>1188</v>
      </c>
      <c r="M648" s="61">
        <f t="shared" si="11"/>
        <v>125</v>
      </c>
      <c r="N648" t="str">
        <f>VLOOKUP(M648,'zamestnanci číselník'!$A:$I,9,0)</f>
        <v>Ostatné</v>
      </c>
    </row>
    <row r="649" spans="1:14" x14ac:dyDescent="0.2">
      <c r="A649" s="60">
        <v>43691</v>
      </c>
      <c r="B649" s="61" t="s">
        <v>1187</v>
      </c>
      <c r="C649" s="61" t="s">
        <v>885</v>
      </c>
      <c r="D649" s="61" t="s">
        <v>181</v>
      </c>
      <c r="E649" s="61">
        <v>8</v>
      </c>
      <c r="F649" s="61" t="s">
        <v>182</v>
      </c>
      <c r="G649" s="61">
        <v>0</v>
      </c>
      <c r="H649" s="61" t="s">
        <v>42</v>
      </c>
      <c r="I649" s="61" t="s">
        <v>1152</v>
      </c>
      <c r="J649" s="61" t="s">
        <v>1153</v>
      </c>
      <c r="K649" s="61" t="s">
        <v>1153</v>
      </c>
      <c r="L649" s="61" t="s">
        <v>1188</v>
      </c>
      <c r="M649" s="61">
        <f t="shared" si="11"/>
        <v>125</v>
      </c>
      <c r="N649" t="str">
        <f>VLOOKUP(M649,'zamestnanci číselník'!$A:$I,9,0)</f>
        <v>Ostatné</v>
      </c>
    </row>
    <row r="650" spans="1:14" x14ac:dyDescent="0.2">
      <c r="A650" s="60">
        <v>43692</v>
      </c>
      <c r="B650" s="61" t="s">
        <v>1187</v>
      </c>
      <c r="C650" s="61" t="s">
        <v>885</v>
      </c>
      <c r="D650" s="61" t="s">
        <v>181</v>
      </c>
      <c r="E650" s="61">
        <v>8</v>
      </c>
      <c r="F650" s="61" t="s">
        <v>182</v>
      </c>
      <c r="G650" s="61">
        <v>0</v>
      </c>
      <c r="H650" s="61" t="s">
        <v>42</v>
      </c>
      <c r="I650" s="61" t="s">
        <v>1152</v>
      </c>
      <c r="J650" s="61" t="s">
        <v>1153</v>
      </c>
      <c r="K650" s="61" t="s">
        <v>1153</v>
      </c>
      <c r="L650" s="61" t="s">
        <v>1188</v>
      </c>
      <c r="M650" s="61">
        <f t="shared" si="11"/>
        <v>125</v>
      </c>
      <c r="N650" t="str">
        <f>VLOOKUP(M650,'zamestnanci číselník'!$A:$I,9,0)</f>
        <v>Ostatné</v>
      </c>
    </row>
    <row r="651" spans="1:14" x14ac:dyDescent="0.2">
      <c r="A651" s="60">
        <v>43693</v>
      </c>
      <c r="B651" s="61" t="s">
        <v>1187</v>
      </c>
      <c r="C651" s="61" t="s">
        <v>885</v>
      </c>
      <c r="D651" s="61" t="s">
        <v>181</v>
      </c>
      <c r="E651" s="61">
        <v>8</v>
      </c>
      <c r="F651" s="61" t="s">
        <v>182</v>
      </c>
      <c r="G651" s="61">
        <v>0</v>
      </c>
      <c r="H651" s="61" t="s">
        <v>42</v>
      </c>
      <c r="I651" s="61" t="s">
        <v>1152</v>
      </c>
      <c r="J651" s="61" t="s">
        <v>1153</v>
      </c>
      <c r="K651" s="61" t="s">
        <v>1153</v>
      </c>
      <c r="L651" s="61" t="s">
        <v>1188</v>
      </c>
      <c r="M651" s="61">
        <f t="shared" si="11"/>
        <v>125</v>
      </c>
      <c r="N651" t="str">
        <f>VLOOKUP(M651,'zamestnanci číselník'!$A:$I,9,0)</f>
        <v>Ostatné</v>
      </c>
    </row>
    <row r="652" spans="1:14" x14ac:dyDescent="0.2">
      <c r="A652" s="60">
        <v>43696</v>
      </c>
      <c r="B652" s="61" t="s">
        <v>1187</v>
      </c>
      <c r="C652" s="61" t="s">
        <v>885</v>
      </c>
      <c r="D652" s="61" t="s">
        <v>908</v>
      </c>
      <c r="E652" s="61">
        <v>3.5</v>
      </c>
      <c r="F652" s="61" t="s">
        <v>182</v>
      </c>
      <c r="G652" s="61">
        <v>0</v>
      </c>
      <c r="H652" s="61" t="s">
        <v>42</v>
      </c>
      <c r="I652" s="61" t="s">
        <v>1152</v>
      </c>
      <c r="J652" s="61" t="s">
        <v>1153</v>
      </c>
      <c r="K652" s="61" t="s">
        <v>1153</v>
      </c>
      <c r="L652" s="61" t="s">
        <v>1188</v>
      </c>
      <c r="M652" s="61">
        <f t="shared" si="11"/>
        <v>125</v>
      </c>
      <c r="N652" t="str">
        <f>VLOOKUP(M652,'zamestnanci číselník'!$A:$I,9,0)</f>
        <v>Ostatné</v>
      </c>
    </row>
    <row r="653" spans="1:14" x14ac:dyDescent="0.2">
      <c r="A653" s="60">
        <v>43697</v>
      </c>
      <c r="B653" s="61" t="s">
        <v>1187</v>
      </c>
      <c r="C653" s="61" t="s">
        <v>885</v>
      </c>
      <c r="D653" s="61" t="s">
        <v>181</v>
      </c>
      <c r="E653" s="61">
        <v>7.5</v>
      </c>
      <c r="F653" s="61" t="s">
        <v>182</v>
      </c>
      <c r="G653" s="61">
        <v>0</v>
      </c>
      <c r="H653" s="61" t="s">
        <v>42</v>
      </c>
      <c r="I653" s="61" t="s">
        <v>1152</v>
      </c>
      <c r="J653" s="61" t="s">
        <v>1153</v>
      </c>
      <c r="K653" s="61" t="s">
        <v>1153</v>
      </c>
      <c r="L653" s="61" t="s">
        <v>1188</v>
      </c>
      <c r="M653" s="61">
        <f t="shared" si="11"/>
        <v>125</v>
      </c>
      <c r="N653" t="str">
        <f>VLOOKUP(M653,'zamestnanci číselník'!$A:$I,9,0)</f>
        <v>Ostatné</v>
      </c>
    </row>
    <row r="654" spans="1:14" x14ac:dyDescent="0.2">
      <c r="A654" s="60">
        <v>43706</v>
      </c>
      <c r="B654" s="61" t="s">
        <v>1187</v>
      </c>
      <c r="C654" s="61" t="s">
        <v>886</v>
      </c>
      <c r="D654" s="61" t="s">
        <v>181</v>
      </c>
      <c r="E654" s="61">
        <v>8</v>
      </c>
      <c r="F654" s="61" t="s">
        <v>182</v>
      </c>
      <c r="G654" s="61">
        <v>0</v>
      </c>
      <c r="H654" s="61" t="s">
        <v>183</v>
      </c>
      <c r="I654" s="61" t="s">
        <v>1152</v>
      </c>
      <c r="J654" s="61" t="s">
        <v>1153</v>
      </c>
      <c r="K654" s="61" t="s">
        <v>1153</v>
      </c>
      <c r="L654" s="61" t="s">
        <v>1188</v>
      </c>
      <c r="M654" s="61">
        <f t="shared" si="11"/>
        <v>125</v>
      </c>
      <c r="N654" t="str">
        <f>VLOOKUP(M654,'zamestnanci číselník'!$A:$I,9,0)</f>
        <v>Ostatné</v>
      </c>
    </row>
    <row r="655" spans="1:14" x14ac:dyDescent="0.2">
      <c r="A655" s="60">
        <v>43696</v>
      </c>
      <c r="B655" s="61" t="s">
        <v>1187</v>
      </c>
      <c r="C655" s="61" t="s">
        <v>888</v>
      </c>
      <c r="D655" s="61" t="s">
        <v>181</v>
      </c>
      <c r="E655" s="61">
        <v>4.5</v>
      </c>
      <c r="F655" s="61" t="s">
        <v>182</v>
      </c>
      <c r="G655" s="61">
        <v>0</v>
      </c>
      <c r="H655" s="61" t="s">
        <v>183</v>
      </c>
      <c r="I655" s="61" t="s">
        <v>1152</v>
      </c>
      <c r="J655" s="61" t="s">
        <v>1153</v>
      </c>
      <c r="K655" s="61" t="s">
        <v>1153</v>
      </c>
      <c r="L655" s="61" t="s">
        <v>1188</v>
      </c>
      <c r="M655" s="61">
        <f t="shared" si="11"/>
        <v>125</v>
      </c>
      <c r="N655" t="str">
        <f>VLOOKUP(M655,'zamestnanci číselník'!$A:$I,9,0)</f>
        <v>Ostatné</v>
      </c>
    </row>
    <row r="656" spans="1:14" x14ac:dyDescent="0.2">
      <c r="A656" s="60">
        <v>43697</v>
      </c>
      <c r="B656" s="61" t="s">
        <v>1187</v>
      </c>
      <c r="C656" s="61" t="s">
        <v>910</v>
      </c>
      <c r="D656" s="61" t="s">
        <v>181</v>
      </c>
      <c r="E656" s="61">
        <v>0.5</v>
      </c>
      <c r="F656" s="61" t="s">
        <v>182</v>
      </c>
      <c r="G656" s="61">
        <v>0</v>
      </c>
      <c r="H656" s="61" t="s">
        <v>183</v>
      </c>
      <c r="I656" s="61" t="s">
        <v>1152</v>
      </c>
      <c r="J656" s="61" t="s">
        <v>1153</v>
      </c>
      <c r="K656" s="61" t="s">
        <v>1153</v>
      </c>
      <c r="L656" s="61" t="s">
        <v>1188</v>
      </c>
      <c r="M656" s="61">
        <f t="shared" si="11"/>
        <v>125</v>
      </c>
      <c r="N656" t="str">
        <f>VLOOKUP(M656,'zamestnanci číselník'!$A:$I,9,0)</f>
        <v>Ostatné</v>
      </c>
    </row>
    <row r="657" spans="1:14" x14ac:dyDescent="0.2">
      <c r="A657" s="60">
        <v>43698</v>
      </c>
      <c r="B657" s="61" t="s">
        <v>1187</v>
      </c>
      <c r="C657" s="61" t="s">
        <v>910</v>
      </c>
      <c r="D657" s="61" t="s">
        <v>181</v>
      </c>
      <c r="E657" s="61">
        <v>1</v>
      </c>
      <c r="F657" s="61" t="s">
        <v>182</v>
      </c>
      <c r="G657" s="61">
        <v>0</v>
      </c>
      <c r="H657" s="61" t="s">
        <v>183</v>
      </c>
      <c r="I657" s="61" t="s">
        <v>1152</v>
      </c>
      <c r="J657" s="61" t="s">
        <v>1153</v>
      </c>
      <c r="K657" s="61" t="s">
        <v>1153</v>
      </c>
      <c r="L657" s="61" t="s">
        <v>1188</v>
      </c>
      <c r="M657" s="61">
        <f t="shared" si="11"/>
        <v>125</v>
      </c>
      <c r="N657" t="str">
        <f>VLOOKUP(M657,'zamestnanci číselník'!$A:$I,9,0)</f>
        <v>Ostatné</v>
      </c>
    </row>
    <row r="658" spans="1:14" x14ac:dyDescent="0.2">
      <c r="A658" s="60">
        <v>43698</v>
      </c>
      <c r="B658" s="61" t="s">
        <v>1187</v>
      </c>
      <c r="C658" s="61" t="s">
        <v>910</v>
      </c>
      <c r="D658" s="61" t="s">
        <v>181</v>
      </c>
      <c r="E658" s="61">
        <v>2.25</v>
      </c>
      <c r="F658" s="61" t="s">
        <v>182</v>
      </c>
      <c r="G658" s="61">
        <v>0</v>
      </c>
      <c r="H658" s="61" t="s">
        <v>183</v>
      </c>
      <c r="I658" s="61" t="s">
        <v>1152</v>
      </c>
      <c r="J658" s="61" t="s">
        <v>1153</v>
      </c>
      <c r="K658" s="61" t="s">
        <v>1153</v>
      </c>
      <c r="L658" s="61" t="s">
        <v>1188</v>
      </c>
      <c r="M658" s="61">
        <f t="shared" si="11"/>
        <v>125</v>
      </c>
      <c r="N658" t="str">
        <f>VLOOKUP(M658,'zamestnanci číselník'!$A:$I,9,0)</f>
        <v>Ostatné</v>
      </c>
    </row>
    <row r="659" spans="1:14" x14ac:dyDescent="0.2">
      <c r="A659" s="60">
        <v>43704</v>
      </c>
      <c r="B659" s="61" t="s">
        <v>1187</v>
      </c>
      <c r="C659" s="61" t="s">
        <v>885</v>
      </c>
      <c r="D659" s="61" t="s">
        <v>181</v>
      </c>
      <c r="E659" s="61">
        <v>8</v>
      </c>
      <c r="F659" s="61" t="s">
        <v>182</v>
      </c>
      <c r="G659" s="61">
        <v>0</v>
      </c>
      <c r="H659" s="61" t="s">
        <v>42</v>
      </c>
      <c r="I659" s="61" t="s">
        <v>1152</v>
      </c>
      <c r="J659" s="61" t="s">
        <v>1153</v>
      </c>
      <c r="K659" s="61" t="s">
        <v>1153</v>
      </c>
      <c r="L659" s="61" t="s">
        <v>1188</v>
      </c>
      <c r="M659" s="61">
        <f t="shared" si="11"/>
        <v>125</v>
      </c>
      <c r="N659" t="str">
        <f>VLOOKUP(M659,'zamestnanci číselník'!$A:$I,9,0)</f>
        <v>Ostatné</v>
      </c>
    </row>
    <row r="660" spans="1:14" x14ac:dyDescent="0.2">
      <c r="A660" s="60">
        <v>43705</v>
      </c>
      <c r="B660" s="61" t="s">
        <v>1187</v>
      </c>
      <c r="C660" s="61" t="s">
        <v>885</v>
      </c>
      <c r="D660" s="61" t="s">
        <v>181</v>
      </c>
      <c r="E660" s="61">
        <v>8</v>
      </c>
      <c r="F660" s="61" t="s">
        <v>182</v>
      </c>
      <c r="G660" s="61">
        <v>0</v>
      </c>
      <c r="H660" s="61" t="s">
        <v>42</v>
      </c>
      <c r="I660" s="61" t="s">
        <v>1152</v>
      </c>
      <c r="J660" s="61" t="s">
        <v>1153</v>
      </c>
      <c r="K660" s="61" t="s">
        <v>1153</v>
      </c>
      <c r="L660" s="61" t="s">
        <v>1188</v>
      </c>
      <c r="M660" s="61">
        <f t="shared" si="11"/>
        <v>125</v>
      </c>
      <c r="N660" t="str">
        <f>VLOOKUP(M660,'zamestnanci číselník'!$A:$I,9,0)</f>
        <v>Ostatné</v>
      </c>
    </row>
    <row r="661" spans="1:14" x14ac:dyDescent="0.2">
      <c r="A661" s="60">
        <v>43707</v>
      </c>
      <c r="B661" s="61" t="s">
        <v>1187</v>
      </c>
      <c r="C661" s="61" t="s">
        <v>887</v>
      </c>
      <c r="D661" s="61" t="s">
        <v>181</v>
      </c>
      <c r="E661" s="61">
        <v>8</v>
      </c>
      <c r="F661" s="61" t="s">
        <v>182</v>
      </c>
      <c r="G661" s="61">
        <v>0</v>
      </c>
      <c r="H661" s="61" t="s">
        <v>183</v>
      </c>
      <c r="I661" s="61" t="s">
        <v>1152</v>
      </c>
      <c r="J661" s="61" t="s">
        <v>1153</v>
      </c>
      <c r="K661" s="61" t="s">
        <v>1153</v>
      </c>
      <c r="L661" s="61" t="s">
        <v>1188</v>
      </c>
      <c r="M661" s="61">
        <f t="shared" si="11"/>
        <v>125</v>
      </c>
      <c r="N661" t="str">
        <f>VLOOKUP(M661,'zamestnanci číselník'!$A:$I,9,0)</f>
        <v>Ostatné</v>
      </c>
    </row>
    <row r="662" spans="1:14" x14ac:dyDescent="0.2">
      <c r="A662" s="60">
        <v>43699</v>
      </c>
      <c r="B662" s="61" t="s">
        <v>1189</v>
      </c>
      <c r="C662" s="61" t="s">
        <v>885</v>
      </c>
      <c r="D662" s="61" t="s">
        <v>181</v>
      </c>
      <c r="E662" s="61">
        <v>8</v>
      </c>
      <c r="F662" s="61" t="s">
        <v>182</v>
      </c>
      <c r="G662" s="61">
        <v>0</v>
      </c>
      <c r="H662" s="61" t="s">
        <v>42</v>
      </c>
      <c r="I662" s="61" t="s">
        <v>1152</v>
      </c>
      <c r="J662" s="61" t="s">
        <v>1153</v>
      </c>
      <c r="K662" s="61" t="s">
        <v>1153</v>
      </c>
      <c r="L662" s="61" t="s">
        <v>1190</v>
      </c>
      <c r="M662" s="61">
        <f t="shared" si="11"/>
        <v>130</v>
      </c>
      <c r="N662" t="str">
        <f>VLOOKUP(M662,'zamestnanci číselník'!$A:$I,9,0)</f>
        <v>Ostatné</v>
      </c>
    </row>
    <row r="663" spans="1:14" x14ac:dyDescent="0.2">
      <c r="A663" s="60">
        <v>43700</v>
      </c>
      <c r="B663" s="61" t="s">
        <v>1189</v>
      </c>
      <c r="C663" s="61" t="s">
        <v>885</v>
      </c>
      <c r="D663" s="61" t="s">
        <v>181</v>
      </c>
      <c r="E663" s="61">
        <v>8</v>
      </c>
      <c r="F663" s="61" t="s">
        <v>182</v>
      </c>
      <c r="G663" s="61">
        <v>0</v>
      </c>
      <c r="H663" s="61" t="s">
        <v>42</v>
      </c>
      <c r="I663" s="61" t="s">
        <v>1152</v>
      </c>
      <c r="J663" s="61" t="s">
        <v>1153</v>
      </c>
      <c r="K663" s="61" t="s">
        <v>1153</v>
      </c>
      <c r="L663" s="61" t="s">
        <v>1190</v>
      </c>
      <c r="M663" s="61">
        <f t="shared" si="11"/>
        <v>130</v>
      </c>
      <c r="N663" t="str">
        <f>VLOOKUP(M663,'zamestnanci číselník'!$A:$I,9,0)</f>
        <v>Ostatné</v>
      </c>
    </row>
    <row r="664" spans="1:14" x14ac:dyDescent="0.2">
      <c r="A664" s="60">
        <v>43703</v>
      </c>
      <c r="B664" s="61" t="s">
        <v>1189</v>
      </c>
      <c r="C664" s="61" t="s">
        <v>885</v>
      </c>
      <c r="D664" s="61" t="s">
        <v>181</v>
      </c>
      <c r="E664" s="61">
        <v>8</v>
      </c>
      <c r="F664" s="61" t="s">
        <v>182</v>
      </c>
      <c r="G664" s="61">
        <v>0</v>
      </c>
      <c r="H664" s="61" t="s">
        <v>42</v>
      </c>
      <c r="I664" s="61" t="s">
        <v>1152</v>
      </c>
      <c r="J664" s="61" t="s">
        <v>1153</v>
      </c>
      <c r="K664" s="61" t="s">
        <v>1153</v>
      </c>
      <c r="L664" s="61" t="s">
        <v>1190</v>
      </c>
      <c r="M664" s="61">
        <f t="shared" si="11"/>
        <v>130</v>
      </c>
      <c r="N664" t="str">
        <f>VLOOKUP(M664,'zamestnanci číselník'!$A:$I,9,0)</f>
        <v>Ostatné</v>
      </c>
    </row>
    <row r="665" spans="1:14" x14ac:dyDescent="0.2">
      <c r="A665" s="60">
        <v>43678</v>
      </c>
      <c r="B665" s="61" t="s">
        <v>1189</v>
      </c>
      <c r="C665" s="61" t="s">
        <v>887</v>
      </c>
      <c r="D665" s="61" t="s">
        <v>181</v>
      </c>
      <c r="E665" s="61">
        <v>8</v>
      </c>
      <c r="F665" s="61" t="s">
        <v>182</v>
      </c>
      <c r="G665" s="61">
        <v>0</v>
      </c>
      <c r="H665" s="61" t="s">
        <v>183</v>
      </c>
      <c r="I665" s="61" t="s">
        <v>1152</v>
      </c>
      <c r="J665" s="61" t="s">
        <v>1153</v>
      </c>
      <c r="K665" s="61" t="s">
        <v>1153</v>
      </c>
      <c r="L665" s="61" t="s">
        <v>1190</v>
      </c>
      <c r="M665" s="61">
        <f t="shared" si="11"/>
        <v>130</v>
      </c>
      <c r="N665" t="str">
        <f>VLOOKUP(M665,'zamestnanci číselník'!$A:$I,9,0)</f>
        <v>Ostatné</v>
      </c>
    </row>
    <row r="666" spans="1:14" x14ac:dyDescent="0.2">
      <c r="A666" s="60">
        <v>43679</v>
      </c>
      <c r="B666" s="61" t="s">
        <v>1189</v>
      </c>
      <c r="C666" s="61" t="s">
        <v>887</v>
      </c>
      <c r="D666" s="61" t="s">
        <v>181</v>
      </c>
      <c r="E666" s="61">
        <v>8</v>
      </c>
      <c r="F666" s="61" t="s">
        <v>182</v>
      </c>
      <c r="G666" s="61">
        <v>0</v>
      </c>
      <c r="H666" s="61" t="s">
        <v>183</v>
      </c>
      <c r="I666" s="61" t="s">
        <v>1152</v>
      </c>
      <c r="J666" s="61" t="s">
        <v>1153</v>
      </c>
      <c r="K666" s="61" t="s">
        <v>1153</v>
      </c>
      <c r="L666" s="61" t="s">
        <v>1190</v>
      </c>
      <c r="M666" s="61">
        <f t="shared" si="11"/>
        <v>130</v>
      </c>
      <c r="N666" t="str">
        <f>VLOOKUP(M666,'zamestnanci číselník'!$A:$I,9,0)</f>
        <v>Ostatné</v>
      </c>
    </row>
    <row r="667" spans="1:14" x14ac:dyDescent="0.2">
      <c r="A667" s="60">
        <v>43682</v>
      </c>
      <c r="B667" s="61" t="s">
        <v>1189</v>
      </c>
      <c r="C667" s="61" t="s">
        <v>885</v>
      </c>
      <c r="D667" s="61" t="s">
        <v>181</v>
      </c>
      <c r="E667" s="61">
        <v>8</v>
      </c>
      <c r="F667" s="61" t="s">
        <v>182</v>
      </c>
      <c r="G667" s="61">
        <v>0</v>
      </c>
      <c r="H667" s="61" t="s">
        <v>42</v>
      </c>
      <c r="I667" s="61" t="s">
        <v>1152</v>
      </c>
      <c r="J667" s="61" t="s">
        <v>1153</v>
      </c>
      <c r="K667" s="61" t="s">
        <v>1153</v>
      </c>
      <c r="L667" s="61" t="s">
        <v>1190</v>
      </c>
      <c r="M667" s="61">
        <f t="shared" si="11"/>
        <v>130</v>
      </c>
      <c r="N667" t="str">
        <f>VLOOKUP(M667,'zamestnanci číselník'!$A:$I,9,0)</f>
        <v>Ostatné</v>
      </c>
    </row>
    <row r="668" spans="1:14" x14ac:dyDescent="0.2">
      <c r="A668" s="60">
        <v>43683</v>
      </c>
      <c r="B668" s="61" t="s">
        <v>1189</v>
      </c>
      <c r="C668" s="61" t="s">
        <v>885</v>
      </c>
      <c r="D668" s="61" t="s">
        <v>181</v>
      </c>
      <c r="E668" s="61">
        <v>8</v>
      </c>
      <c r="F668" s="61" t="s">
        <v>182</v>
      </c>
      <c r="G668" s="61">
        <v>0</v>
      </c>
      <c r="H668" s="61" t="s">
        <v>42</v>
      </c>
      <c r="I668" s="61" t="s">
        <v>1152</v>
      </c>
      <c r="J668" s="61" t="s">
        <v>1153</v>
      </c>
      <c r="K668" s="61" t="s">
        <v>1153</v>
      </c>
      <c r="L668" s="61" t="s">
        <v>1190</v>
      </c>
      <c r="M668" s="61">
        <f t="shared" si="11"/>
        <v>130</v>
      </c>
      <c r="N668" t="str">
        <f>VLOOKUP(M668,'zamestnanci číselník'!$A:$I,9,0)</f>
        <v>Ostatné</v>
      </c>
    </row>
    <row r="669" spans="1:14" x14ac:dyDescent="0.2">
      <c r="A669" s="60">
        <v>43684</v>
      </c>
      <c r="B669" s="61" t="s">
        <v>1189</v>
      </c>
      <c r="C669" s="61" t="s">
        <v>885</v>
      </c>
      <c r="D669" s="61" t="s">
        <v>181</v>
      </c>
      <c r="E669" s="61">
        <v>8</v>
      </c>
      <c r="F669" s="61" t="s">
        <v>182</v>
      </c>
      <c r="G669" s="61">
        <v>0</v>
      </c>
      <c r="H669" s="61" t="s">
        <v>42</v>
      </c>
      <c r="I669" s="61" t="s">
        <v>1152</v>
      </c>
      <c r="J669" s="61" t="s">
        <v>1153</v>
      </c>
      <c r="K669" s="61" t="s">
        <v>1153</v>
      </c>
      <c r="L669" s="61" t="s">
        <v>1190</v>
      </c>
      <c r="M669" s="61">
        <f t="shared" si="11"/>
        <v>130</v>
      </c>
      <c r="N669" t="str">
        <f>VLOOKUP(M669,'zamestnanci číselník'!$A:$I,9,0)</f>
        <v>Ostatné</v>
      </c>
    </row>
    <row r="670" spans="1:14" x14ac:dyDescent="0.2">
      <c r="A670" s="60">
        <v>43689</v>
      </c>
      <c r="B670" s="61" t="s">
        <v>1189</v>
      </c>
      <c r="C670" s="61" t="s">
        <v>885</v>
      </c>
      <c r="D670" s="61" t="s">
        <v>181</v>
      </c>
      <c r="E670" s="61">
        <v>8</v>
      </c>
      <c r="F670" s="61" t="s">
        <v>182</v>
      </c>
      <c r="G670" s="61">
        <v>0</v>
      </c>
      <c r="H670" s="61" t="s">
        <v>42</v>
      </c>
      <c r="I670" s="61" t="s">
        <v>1152</v>
      </c>
      <c r="J670" s="61" t="s">
        <v>1153</v>
      </c>
      <c r="K670" s="61" t="s">
        <v>1153</v>
      </c>
      <c r="L670" s="61" t="s">
        <v>1190</v>
      </c>
      <c r="M670" s="61">
        <f t="shared" si="11"/>
        <v>130</v>
      </c>
      <c r="N670" t="str">
        <f>VLOOKUP(M670,'zamestnanci číselník'!$A:$I,9,0)</f>
        <v>Ostatné</v>
      </c>
    </row>
    <row r="671" spans="1:14" x14ac:dyDescent="0.2">
      <c r="A671" s="60">
        <v>43690</v>
      </c>
      <c r="B671" s="61" t="s">
        <v>1189</v>
      </c>
      <c r="C671" s="61" t="s">
        <v>910</v>
      </c>
      <c r="D671" s="61" t="s">
        <v>181</v>
      </c>
      <c r="E671" s="61">
        <v>0.5</v>
      </c>
      <c r="F671" s="61" t="s">
        <v>182</v>
      </c>
      <c r="G671" s="61">
        <v>0</v>
      </c>
      <c r="H671" s="61" t="s">
        <v>183</v>
      </c>
      <c r="I671" s="61" t="s">
        <v>1152</v>
      </c>
      <c r="J671" s="61" t="s">
        <v>1153</v>
      </c>
      <c r="K671" s="61" t="s">
        <v>1153</v>
      </c>
      <c r="L671" s="61" t="s">
        <v>1190</v>
      </c>
      <c r="M671" s="61">
        <f t="shared" si="11"/>
        <v>130</v>
      </c>
      <c r="N671" t="str">
        <f>VLOOKUP(M671,'zamestnanci číselník'!$A:$I,9,0)</f>
        <v>Ostatné</v>
      </c>
    </row>
    <row r="672" spans="1:14" x14ac:dyDescent="0.2">
      <c r="A672" s="60">
        <v>43690</v>
      </c>
      <c r="B672" s="61" t="s">
        <v>1189</v>
      </c>
      <c r="C672" s="61" t="s">
        <v>910</v>
      </c>
      <c r="D672" s="61" t="s">
        <v>181</v>
      </c>
      <c r="E672" s="61">
        <v>0.5</v>
      </c>
      <c r="F672" s="61" t="s">
        <v>182</v>
      </c>
      <c r="G672" s="61">
        <v>0</v>
      </c>
      <c r="H672" s="61" t="s">
        <v>183</v>
      </c>
      <c r="I672" s="61" t="s">
        <v>1152</v>
      </c>
      <c r="J672" s="61" t="s">
        <v>1153</v>
      </c>
      <c r="K672" s="61" t="s">
        <v>1153</v>
      </c>
      <c r="L672" s="61" t="s">
        <v>1190</v>
      </c>
      <c r="M672" s="61">
        <f t="shared" si="11"/>
        <v>130</v>
      </c>
      <c r="N672" t="str">
        <f>VLOOKUP(M672,'zamestnanci číselník'!$A:$I,9,0)</f>
        <v>Ostatné</v>
      </c>
    </row>
    <row r="673" spans="1:14" x14ac:dyDescent="0.2">
      <c r="A673" s="60">
        <v>43690</v>
      </c>
      <c r="B673" s="61" t="s">
        <v>1189</v>
      </c>
      <c r="C673" s="61" t="s">
        <v>885</v>
      </c>
      <c r="D673" s="61" t="s">
        <v>181</v>
      </c>
      <c r="E673" s="61">
        <v>7</v>
      </c>
      <c r="F673" s="61" t="s">
        <v>182</v>
      </c>
      <c r="G673" s="61">
        <v>0</v>
      </c>
      <c r="H673" s="61" t="s">
        <v>42</v>
      </c>
      <c r="I673" s="61" t="s">
        <v>1152</v>
      </c>
      <c r="J673" s="61" t="s">
        <v>1153</v>
      </c>
      <c r="K673" s="61" t="s">
        <v>1153</v>
      </c>
      <c r="L673" s="61" t="s">
        <v>1190</v>
      </c>
      <c r="M673" s="61">
        <f t="shared" si="11"/>
        <v>130</v>
      </c>
      <c r="N673" t="str">
        <f>VLOOKUP(M673,'zamestnanci číselník'!$A:$I,9,0)</f>
        <v>Ostatné</v>
      </c>
    </row>
    <row r="674" spans="1:14" x14ac:dyDescent="0.2">
      <c r="A674" s="60">
        <v>43691</v>
      </c>
      <c r="B674" s="61" t="s">
        <v>1189</v>
      </c>
      <c r="C674" s="61" t="s">
        <v>885</v>
      </c>
      <c r="D674" s="61" t="s">
        <v>181</v>
      </c>
      <c r="E674" s="61">
        <v>8</v>
      </c>
      <c r="F674" s="61" t="s">
        <v>182</v>
      </c>
      <c r="G674" s="61">
        <v>0</v>
      </c>
      <c r="H674" s="61" t="s">
        <v>42</v>
      </c>
      <c r="I674" s="61" t="s">
        <v>1152</v>
      </c>
      <c r="J674" s="61" t="s">
        <v>1153</v>
      </c>
      <c r="K674" s="61" t="s">
        <v>1153</v>
      </c>
      <c r="L674" s="61" t="s">
        <v>1190</v>
      </c>
      <c r="M674" s="61">
        <f t="shared" si="11"/>
        <v>130</v>
      </c>
      <c r="N674" t="str">
        <f>VLOOKUP(M674,'zamestnanci číselník'!$A:$I,9,0)</f>
        <v>Ostatné</v>
      </c>
    </row>
    <row r="675" spans="1:14" x14ac:dyDescent="0.2">
      <c r="A675" s="60">
        <v>43692</v>
      </c>
      <c r="B675" s="61" t="s">
        <v>1189</v>
      </c>
      <c r="C675" s="61" t="s">
        <v>885</v>
      </c>
      <c r="D675" s="61" t="s">
        <v>181</v>
      </c>
      <c r="E675" s="61">
        <v>8</v>
      </c>
      <c r="F675" s="61" t="s">
        <v>182</v>
      </c>
      <c r="G675" s="61">
        <v>0</v>
      </c>
      <c r="H675" s="61" t="s">
        <v>42</v>
      </c>
      <c r="I675" s="61" t="s">
        <v>1152</v>
      </c>
      <c r="J675" s="61" t="s">
        <v>1153</v>
      </c>
      <c r="K675" s="61" t="s">
        <v>1153</v>
      </c>
      <c r="L675" s="61" t="s">
        <v>1190</v>
      </c>
      <c r="M675" s="61">
        <f t="shared" si="11"/>
        <v>130</v>
      </c>
      <c r="N675" t="str">
        <f>VLOOKUP(M675,'zamestnanci číselník'!$A:$I,9,0)</f>
        <v>Ostatné</v>
      </c>
    </row>
    <row r="676" spans="1:14" x14ac:dyDescent="0.2">
      <c r="A676" s="60">
        <v>43693</v>
      </c>
      <c r="B676" s="61" t="s">
        <v>1189</v>
      </c>
      <c r="C676" s="61" t="s">
        <v>885</v>
      </c>
      <c r="D676" s="61" t="s">
        <v>181</v>
      </c>
      <c r="E676" s="61">
        <v>8</v>
      </c>
      <c r="F676" s="61" t="s">
        <v>182</v>
      </c>
      <c r="G676" s="61">
        <v>0</v>
      </c>
      <c r="H676" s="61" t="s">
        <v>42</v>
      </c>
      <c r="I676" s="61" t="s">
        <v>1152</v>
      </c>
      <c r="J676" s="61" t="s">
        <v>1153</v>
      </c>
      <c r="K676" s="61" t="s">
        <v>1153</v>
      </c>
      <c r="L676" s="61" t="s">
        <v>1190</v>
      </c>
      <c r="M676" s="61">
        <f t="shared" si="11"/>
        <v>130</v>
      </c>
      <c r="N676" t="str">
        <f>VLOOKUP(M676,'zamestnanci číselník'!$A:$I,9,0)</f>
        <v>Ostatné</v>
      </c>
    </row>
    <row r="677" spans="1:14" x14ac:dyDescent="0.2">
      <c r="A677" s="60">
        <v>43696</v>
      </c>
      <c r="B677" s="61" t="s">
        <v>1189</v>
      </c>
      <c r="C677" s="61" t="s">
        <v>885</v>
      </c>
      <c r="D677" s="61" t="s">
        <v>181</v>
      </c>
      <c r="E677" s="61">
        <v>8</v>
      </c>
      <c r="F677" s="61" t="s">
        <v>182</v>
      </c>
      <c r="G677" s="61">
        <v>0</v>
      </c>
      <c r="H677" s="61" t="s">
        <v>42</v>
      </c>
      <c r="I677" s="61" t="s">
        <v>1152</v>
      </c>
      <c r="J677" s="61" t="s">
        <v>1153</v>
      </c>
      <c r="K677" s="61" t="s">
        <v>1153</v>
      </c>
      <c r="L677" s="61" t="s">
        <v>1190</v>
      </c>
      <c r="M677" s="61">
        <f t="shared" si="11"/>
        <v>130</v>
      </c>
      <c r="N677" t="str">
        <f>VLOOKUP(M677,'zamestnanci číselník'!$A:$I,9,0)</f>
        <v>Ostatné</v>
      </c>
    </row>
    <row r="678" spans="1:14" x14ac:dyDescent="0.2">
      <c r="A678" s="60">
        <v>43697</v>
      </c>
      <c r="B678" s="61" t="s">
        <v>1189</v>
      </c>
      <c r="C678" s="61" t="s">
        <v>885</v>
      </c>
      <c r="D678" s="61" t="s">
        <v>181</v>
      </c>
      <c r="E678" s="61">
        <v>8</v>
      </c>
      <c r="F678" s="61" t="s">
        <v>182</v>
      </c>
      <c r="G678" s="61">
        <v>0</v>
      </c>
      <c r="H678" s="61" t="s">
        <v>42</v>
      </c>
      <c r="I678" s="61" t="s">
        <v>1152</v>
      </c>
      <c r="J678" s="61" t="s">
        <v>1153</v>
      </c>
      <c r="K678" s="61" t="s">
        <v>1153</v>
      </c>
      <c r="L678" s="61" t="s">
        <v>1190</v>
      </c>
      <c r="M678" s="61">
        <f t="shared" si="11"/>
        <v>130</v>
      </c>
      <c r="N678" t="str">
        <f>VLOOKUP(M678,'zamestnanci číselník'!$A:$I,9,0)</f>
        <v>Ostatné</v>
      </c>
    </row>
    <row r="679" spans="1:14" x14ac:dyDescent="0.2">
      <c r="A679" s="60">
        <v>43698</v>
      </c>
      <c r="B679" s="61" t="s">
        <v>1189</v>
      </c>
      <c r="C679" s="61" t="s">
        <v>885</v>
      </c>
      <c r="D679" s="61" t="s">
        <v>181</v>
      </c>
      <c r="E679" s="61">
        <v>8</v>
      </c>
      <c r="F679" s="61" t="s">
        <v>182</v>
      </c>
      <c r="G679" s="61">
        <v>0</v>
      </c>
      <c r="H679" s="61" t="s">
        <v>42</v>
      </c>
      <c r="I679" s="61" t="s">
        <v>1152</v>
      </c>
      <c r="J679" s="61" t="s">
        <v>1153</v>
      </c>
      <c r="K679" s="61" t="s">
        <v>1153</v>
      </c>
      <c r="L679" s="61" t="s">
        <v>1190</v>
      </c>
      <c r="M679" s="61">
        <f t="shared" si="11"/>
        <v>130</v>
      </c>
      <c r="N679" t="str">
        <f>VLOOKUP(M679,'zamestnanci číselník'!$A:$I,9,0)</f>
        <v>Ostatné</v>
      </c>
    </row>
    <row r="680" spans="1:14" x14ac:dyDescent="0.2">
      <c r="A680" s="60">
        <v>43706</v>
      </c>
      <c r="B680" s="61" t="s">
        <v>1189</v>
      </c>
      <c r="C680" s="61" t="s">
        <v>886</v>
      </c>
      <c r="D680" s="61" t="s">
        <v>181</v>
      </c>
      <c r="E680" s="61">
        <v>8</v>
      </c>
      <c r="F680" s="61" t="s">
        <v>182</v>
      </c>
      <c r="G680" s="61">
        <v>0</v>
      </c>
      <c r="H680" s="61" t="s">
        <v>183</v>
      </c>
      <c r="I680" s="61" t="s">
        <v>1152</v>
      </c>
      <c r="J680" s="61" t="s">
        <v>1153</v>
      </c>
      <c r="K680" s="61" t="s">
        <v>1153</v>
      </c>
      <c r="L680" s="61" t="s">
        <v>1190</v>
      </c>
      <c r="M680" s="61">
        <f t="shared" si="11"/>
        <v>130</v>
      </c>
      <c r="N680" t="str">
        <f>VLOOKUP(M680,'zamestnanci číselník'!$A:$I,9,0)</f>
        <v>Ostatné</v>
      </c>
    </row>
    <row r="681" spans="1:14" x14ac:dyDescent="0.2">
      <c r="A681" s="60">
        <v>43685</v>
      </c>
      <c r="B681" s="61" t="s">
        <v>1189</v>
      </c>
      <c r="C681" s="61" t="s">
        <v>887</v>
      </c>
      <c r="D681" s="61" t="s">
        <v>181</v>
      </c>
      <c r="E681" s="61">
        <v>8</v>
      </c>
      <c r="F681" s="61" t="s">
        <v>182</v>
      </c>
      <c r="G681" s="61">
        <v>0</v>
      </c>
      <c r="H681" s="61" t="s">
        <v>183</v>
      </c>
      <c r="I681" s="61" t="s">
        <v>1152</v>
      </c>
      <c r="J681" s="61" t="s">
        <v>1153</v>
      </c>
      <c r="K681" s="61" t="s">
        <v>1153</v>
      </c>
      <c r="L681" s="61" t="s">
        <v>1190</v>
      </c>
      <c r="M681" s="61">
        <f t="shared" si="11"/>
        <v>130</v>
      </c>
      <c r="N681" t="str">
        <f>VLOOKUP(M681,'zamestnanci číselník'!$A:$I,9,0)</f>
        <v>Ostatné</v>
      </c>
    </row>
    <row r="682" spans="1:14" x14ac:dyDescent="0.2">
      <c r="A682" s="60">
        <v>43686</v>
      </c>
      <c r="B682" s="61" t="s">
        <v>1189</v>
      </c>
      <c r="C682" s="61" t="s">
        <v>887</v>
      </c>
      <c r="D682" s="61" t="s">
        <v>181</v>
      </c>
      <c r="E682" s="61">
        <v>8</v>
      </c>
      <c r="F682" s="61" t="s">
        <v>182</v>
      </c>
      <c r="G682" s="61">
        <v>0</v>
      </c>
      <c r="H682" s="61" t="s">
        <v>183</v>
      </c>
      <c r="I682" s="61" t="s">
        <v>1152</v>
      </c>
      <c r="J682" s="61" t="s">
        <v>1153</v>
      </c>
      <c r="K682" s="61" t="s">
        <v>1153</v>
      </c>
      <c r="L682" s="61" t="s">
        <v>1190</v>
      </c>
      <c r="M682" s="61">
        <f t="shared" si="11"/>
        <v>130</v>
      </c>
      <c r="N682" t="str">
        <f>VLOOKUP(M682,'zamestnanci číselník'!$A:$I,9,0)</f>
        <v>Ostatné</v>
      </c>
    </row>
    <row r="683" spans="1:14" x14ac:dyDescent="0.2">
      <c r="A683" s="60">
        <v>43704</v>
      </c>
      <c r="B683" s="61" t="s">
        <v>1189</v>
      </c>
      <c r="C683" s="61" t="s">
        <v>885</v>
      </c>
      <c r="D683" s="61" t="s">
        <v>181</v>
      </c>
      <c r="E683" s="61">
        <v>8</v>
      </c>
      <c r="F683" s="61" t="s">
        <v>182</v>
      </c>
      <c r="G683" s="61">
        <v>0</v>
      </c>
      <c r="H683" s="61" t="s">
        <v>42</v>
      </c>
      <c r="I683" s="61" t="s">
        <v>1152</v>
      </c>
      <c r="J683" s="61" t="s">
        <v>1153</v>
      </c>
      <c r="K683" s="61" t="s">
        <v>1153</v>
      </c>
      <c r="L683" s="61" t="s">
        <v>1190</v>
      </c>
      <c r="M683" s="61">
        <f t="shared" si="11"/>
        <v>130</v>
      </c>
      <c r="N683" t="str">
        <f>VLOOKUP(M683,'zamestnanci číselník'!$A:$I,9,0)</f>
        <v>Ostatné</v>
      </c>
    </row>
    <row r="684" spans="1:14" x14ac:dyDescent="0.2">
      <c r="A684" s="60">
        <v>43705</v>
      </c>
      <c r="B684" s="61" t="s">
        <v>1189</v>
      </c>
      <c r="C684" s="61" t="s">
        <v>910</v>
      </c>
      <c r="D684" s="61" t="s">
        <v>181</v>
      </c>
      <c r="E684" s="61">
        <v>0.5</v>
      </c>
      <c r="F684" s="61" t="s">
        <v>182</v>
      </c>
      <c r="G684" s="61">
        <v>0</v>
      </c>
      <c r="H684" s="61" t="s">
        <v>183</v>
      </c>
      <c r="I684" s="61" t="s">
        <v>1152</v>
      </c>
      <c r="J684" s="61" t="s">
        <v>1153</v>
      </c>
      <c r="K684" s="61" t="s">
        <v>1153</v>
      </c>
      <c r="L684" s="61" t="s">
        <v>1190</v>
      </c>
      <c r="M684" s="61">
        <f t="shared" si="11"/>
        <v>130</v>
      </c>
      <c r="N684" t="str">
        <f>VLOOKUP(M684,'zamestnanci číselník'!$A:$I,9,0)</f>
        <v>Ostatné</v>
      </c>
    </row>
    <row r="685" spans="1:14" x14ac:dyDescent="0.2">
      <c r="A685" s="60">
        <v>43705</v>
      </c>
      <c r="B685" s="61" t="s">
        <v>1189</v>
      </c>
      <c r="C685" s="61" t="s">
        <v>885</v>
      </c>
      <c r="D685" s="61" t="s">
        <v>181</v>
      </c>
      <c r="E685" s="61">
        <v>7.5</v>
      </c>
      <c r="F685" s="61" t="s">
        <v>182</v>
      </c>
      <c r="G685" s="61">
        <v>0</v>
      </c>
      <c r="H685" s="61" t="s">
        <v>42</v>
      </c>
      <c r="I685" s="61" t="s">
        <v>1152</v>
      </c>
      <c r="J685" s="61" t="s">
        <v>1153</v>
      </c>
      <c r="K685" s="61" t="s">
        <v>1153</v>
      </c>
      <c r="L685" s="61" t="s">
        <v>1190</v>
      </c>
      <c r="M685" s="61">
        <f t="shared" si="11"/>
        <v>130</v>
      </c>
      <c r="N685" t="str">
        <f>VLOOKUP(M685,'zamestnanci číselník'!$A:$I,9,0)</f>
        <v>Ostatné</v>
      </c>
    </row>
    <row r="686" spans="1:14" x14ac:dyDescent="0.2">
      <c r="A686" s="60">
        <v>43707</v>
      </c>
      <c r="B686" s="61" t="s">
        <v>1189</v>
      </c>
      <c r="C686" s="61" t="s">
        <v>887</v>
      </c>
      <c r="D686" s="61" t="s">
        <v>181</v>
      </c>
      <c r="E686" s="61">
        <v>8</v>
      </c>
      <c r="F686" s="61" t="s">
        <v>182</v>
      </c>
      <c r="G686" s="61">
        <v>0</v>
      </c>
      <c r="H686" s="61" t="s">
        <v>183</v>
      </c>
      <c r="I686" s="61" t="s">
        <v>1152</v>
      </c>
      <c r="J686" s="61" t="s">
        <v>1153</v>
      </c>
      <c r="K686" s="61" t="s">
        <v>1153</v>
      </c>
      <c r="L686" s="61" t="s">
        <v>1190</v>
      </c>
      <c r="M686" s="61">
        <f t="shared" si="11"/>
        <v>130</v>
      </c>
      <c r="N686" t="str">
        <f>VLOOKUP(M686,'zamestnanci číselník'!$A:$I,9,0)</f>
        <v>Ostatné</v>
      </c>
    </row>
    <row r="687" spans="1:14" x14ac:dyDescent="0.2">
      <c r="A687" s="60">
        <v>43682</v>
      </c>
      <c r="B687" s="61" t="s">
        <v>1191</v>
      </c>
      <c r="C687" s="61" t="s">
        <v>885</v>
      </c>
      <c r="D687" s="61" t="s">
        <v>181</v>
      </c>
      <c r="E687" s="61">
        <v>8</v>
      </c>
      <c r="F687" s="61" t="s">
        <v>182</v>
      </c>
      <c r="G687" s="61">
        <v>0</v>
      </c>
      <c r="H687" s="61" t="s">
        <v>42</v>
      </c>
      <c r="I687" s="61" t="s">
        <v>1152</v>
      </c>
      <c r="J687" s="61" t="s">
        <v>1153</v>
      </c>
      <c r="K687" s="61" t="s">
        <v>1153</v>
      </c>
      <c r="L687" s="61" t="s">
        <v>1192</v>
      </c>
      <c r="M687" s="61">
        <f t="shared" si="11"/>
        <v>133</v>
      </c>
      <c r="N687" t="str">
        <f>VLOOKUP(M687,'zamestnanci číselník'!$A:$I,9,0)</f>
        <v>Ostatné</v>
      </c>
    </row>
    <row r="688" spans="1:14" x14ac:dyDescent="0.2">
      <c r="A688" s="60">
        <v>43683</v>
      </c>
      <c r="B688" s="61" t="s">
        <v>1191</v>
      </c>
      <c r="C688" s="61" t="s">
        <v>885</v>
      </c>
      <c r="D688" s="61" t="s">
        <v>181</v>
      </c>
      <c r="E688" s="61">
        <v>8</v>
      </c>
      <c r="F688" s="61" t="s">
        <v>182</v>
      </c>
      <c r="G688" s="61">
        <v>0</v>
      </c>
      <c r="H688" s="61" t="s">
        <v>42</v>
      </c>
      <c r="I688" s="61" t="s">
        <v>1152</v>
      </c>
      <c r="J688" s="61" t="s">
        <v>1153</v>
      </c>
      <c r="K688" s="61" t="s">
        <v>1153</v>
      </c>
      <c r="L688" s="61" t="s">
        <v>1192</v>
      </c>
      <c r="M688" s="61">
        <f t="shared" si="11"/>
        <v>133</v>
      </c>
      <c r="N688" t="str">
        <f>VLOOKUP(M688,'zamestnanci číselník'!$A:$I,9,0)</f>
        <v>Ostatné</v>
      </c>
    </row>
    <row r="689" spans="1:14" x14ac:dyDescent="0.2">
      <c r="A689" s="60">
        <v>43684</v>
      </c>
      <c r="B689" s="61" t="s">
        <v>1191</v>
      </c>
      <c r="C689" s="61" t="s">
        <v>885</v>
      </c>
      <c r="D689" s="61" t="s">
        <v>181</v>
      </c>
      <c r="E689" s="61">
        <v>8</v>
      </c>
      <c r="F689" s="61" t="s">
        <v>182</v>
      </c>
      <c r="G689" s="61">
        <v>0</v>
      </c>
      <c r="H689" s="61" t="s">
        <v>42</v>
      </c>
      <c r="I689" s="61" t="s">
        <v>1152</v>
      </c>
      <c r="J689" s="61" t="s">
        <v>1153</v>
      </c>
      <c r="K689" s="61" t="s">
        <v>1153</v>
      </c>
      <c r="L689" s="61" t="s">
        <v>1192</v>
      </c>
      <c r="M689" s="61">
        <f t="shared" si="11"/>
        <v>133</v>
      </c>
      <c r="N689" t="str">
        <f>VLOOKUP(M689,'zamestnanci číselník'!$A:$I,9,0)</f>
        <v>Ostatné</v>
      </c>
    </row>
    <row r="690" spans="1:14" x14ac:dyDescent="0.2">
      <c r="A690" s="60">
        <v>43685</v>
      </c>
      <c r="B690" s="61" t="s">
        <v>1191</v>
      </c>
      <c r="C690" s="61" t="s">
        <v>885</v>
      </c>
      <c r="D690" s="61" t="s">
        <v>181</v>
      </c>
      <c r="E690" s="61">
        <v>8</v>
      </c>
      <c r="F690" s="61" t="s">
        <v>182</v>
      </c>
      <c r="G690" s="61">
        <v>0</v>
      </c>
      <c r="H690" s="61" t="s">
        <v>42</v>
      </c>
      <c r="I690" s="61" t="s">
        <v>1152</v>
      </c>
      <c r="J690" s="61" t="s">
        <v>1153</v>
      </c>
      <c r="K690" s="61" t="s">
        <v>1153</v>
      </c>
      <c r="L690" s="61" t="s">
        <v>1192</v>
      </c>
      <c r="M690" s="61">
        <f t="shared" si="11"/>
        <v>133</v>
      </c>
      <c r="N690" t="str">
        <f>VLOOKUP(M690,'zamestnanci číselník'!$A:$I,9,0)</f>
        <v>Ostatné</v>
      </c>
    </row>
    <row r="691" spans="1:14" x14ac:dyDescent="0.2">
      <c r="A691" s="60">
        <v>43686</v>
      </c>
      <c r="B691" s="61" t="s">
        <v>1191</v>
      </c>
      <c r="C691" s="61" t="s">
        <v>885</v>
      </c>
      <c r="D691" s="61" t="s">
        <v>181</v>
      </c>
      <c r="E691" s="61">
        <v>8</v>
      </c>
      <c r="F691" s="61" t="s">
        <v>182</v>
      </c>
      <c r="G691" s="61">
        <v>0</v>
      </c>
      <c r="H691" s="61" t="s">
        <v>42</v>
      </c>
      <c r="I691" s="61" t="s">
        <v>1152</v>
      </c>
      <c r="J691" s="61" t="s">
        <v>1153</v>
      </c>
      <c r="K691" s="61" t="s">
        <v>1153</v>
      </c>
      <c r="L691" s="61" t="s">
        <v>1192</v>
      </c>
      <c r="M691" s="61">
        <f t="shared" si="11"/>
        <v>133</v>
      </c>
      <c r="N691" t="str">
        <f>VLOOKUP(M691,'zamestnanci číselník'!$A:$I,9,0)</f>
        <v>Ostatné</v>
      </c>
    </row>
    <row r="692" spans="1:14" x14ac:dyDescent="0.2">
      <c r="A692" s="60">
        <v>43689</v>
      </c>
      <c r="B692" s="61" t="s">
        <v>1191</v>
      </c>
      <c r="C692" s="61" t="s">
        <v>885</v>
      </c>
      <c r="D692" s="61" t="s">
        <v>181</v>
      </c>
      <c r="E692" s="61">
        <v>8</v>
      </c>
      <c r="F692" s="61" t="s">
        <v>182</v>
      </c>
      <c r="G692" s="61">
        <v>0</v>
      </c>
      <c r="H692" s="61" t="s">
        <v>42</v>
      </c>
      <c r="I692" s="61" t="s">
        <v>1152</v>
      </c>
      <c r="J692" s="61" t="s">
        <v>1153</v>
      </c>
      <c r="K692" s="61" t="s">
        <v>1153</v>
      </c>
      <c r="L692" s="61" t="s">
        <v>1192</v>
      </c>
      <c r="M692" s="61">
        <f t="shared" si="11"/>
        <v>133</v>
      </c>
      <c r="N692" t="str">
        <f>VLOOKUP(M692,'zamestnanci číselník'!$A:$I,9,0)</f>
        <v>Ostatné</v>
      </c>
    </row>
    <row r="693" spans="1:14" x14ac:dyDescent="0.2">
      <c r="A693" s="60">
        <v>43690</v>
      </c>
      <c r="B693" s="61" t="s">
        <v>1191</v>
      </c>
      <c r="C693" s="61" t="s">
        <v>885</v>
      </c>
      <c r="D693" s="61" t="s">
        <v>181</v>
      </c>
      <c r="E693" s="61">
        <v>8</v>
      </c>
      <c r="F693" s="61" t="s">
        <v>182</v>
      </c>
      <c r="G693" s="61">
        <v>0</v>
      </c>
      <c r="H693" s="61" t="s">
        <v>42</v>
      </c>
      <c r="I693" s="61" t="s">
        <v>1152</v>
      </c>
      <c r="J693" s="61" t="s">
        <v>1153</v>
      </c>
      <c r="K693" s="61" t="s">
        <v>1153</v>
      </c>
      <c r="L693" s="61" t="s">
        <v>1192</v>
      </c>
      <c r="M693" s="61">
        <f t="shared" si="11"/>
        <v>133</v>
      </c>
      <c r="N693" t="str">
        <f>VLOOKUP(M693,'zamestnanci číselník'!$A:$I,9,0)</f>
        <v>Ostatné</v>
      </c>
    </row>
    <row r="694" spans="1:14" x14ac:dyDescent="0.2">
      <c r="A694" s="60">
        <v>43691</v>
      </c>
      <c r="B694" s="61" t="s">
        <v>1191</v>
      </c>
      <c r="C694" s="61" t="s">
        <v>885</v>
      </c>
      <c r="D694" s="61" t="s">
        <v>181</v>
      </c>
      <c r="E694" s="61">
        <v>8</v>
      </c>
      <c r="F694" s="61" t="s">
        <v>182</v>
      </c>
      <c r="G694" s="61">
        <v>0</v>
      </c>
      <c r="H694" s="61" t="s">
        <v>42</v>
      </c>
      <c r="I694" s="61" t="s">
        <v>1152</v>
      </c>
      <c r="J694" s="61" t="s">
        <v>1153</v>
      </c>
      <c r="K694" s="61" t="s">
        <v>1153</v>
      </c>
      <c r="L694" s="61" t="s">
        <v>1192</v>
      </c>
      <c r="M694" s="61">
        <f t="shared" si="11"/>
        <v>133</v>
      </c>
      <c r="N694" t="str">
        <f>VLOOKUP(M694,'zamestnanci číselník'!$A:$I,9,0)</f>
        <v>Ostatné</v>
      </c>
    </row>
    <row r="695" spans="1:14" x14ac:dyDescent="0.2">
      <c r="A695" s="60">
        <v>43692</v>
      </c>
      <c r="B695" s="61" t="s">
        <v>1191</v>
      </c>
      <c r="C695" s="61" t="s">
        <v>885</v>
      </c>
      <c r="D695" s="61" t="s">
        <v>181</v>
      </c>
      <c r="E695" s="61">
        <v>8</v>
      </c>
      <c r="F695" s="61" t="s">
        <v>182</v>
      </c>
      <c r="G695" s="61">
        <v>0</v>
      </c>
      <c r="H695" s="61" t="s">
        <v>42</v>
      </c>
      <c r="I695" s="61" t="s">
        <v>1152</v>
      </c>
      <c r="J695" s="61" t="s">
        <v>1153</v>
      </c>
      <c r="K695" s="61" t="s">
        <v>1153</v>
      </c>
      <c r="L695" s="61" t="s">
        <v>1192</v>
      </c>
      <c r="M695" s="61">
        <f t="shared" si="11"/>
        <v>133</v>
      </c>
      <c r="N695" t="str">
        <f>VLOOKUP(M695,'zamestnanci číselník'!$A:$I,9,0)</f>
        <v>Ostatné</v>
      </c>
    </row>
    <row r="696" spans="1:14" x14ac:dyDescent="0.2">
      <c r="A696" s="60">
        <v>43693</v>
      </c>
      <c r="B696" s="61" t="s">
        <v>1191</v>
      </c>
      <c r="C696" s="61" t="s">
        <v>885</v>
      </c>
      <c r="D696" s="61" t="s">
        <v>181</v>
      </c>
      <c r="E696" s="61">
        <v>8</v>
      </c>
      <c r="F696" s="61" t="s">
        <v>182</v>
      </c>
      <c r="G696" s="61">
        <v>0</v>
      </c>
      <c r="H696" s="61" t="s">
        <v>42</v>
      </c>
      <c r="I696" s="61" t="s">
        <v>1152</v>
      </c>
      <c r="J696" s="61" t="s">
        <v>1153</v>
      </c>
      <c r="K696" s="61" t="s">
        <v>1153</v>
      </c>
      <c r="L696" s="61" t="s">
        <v>1192</v>
      </c>
      <c r="M696" s="61">
        <f t="shared" si="11"/>
        <v>133</v>
      </c>
      <c r="N696" t="str">
        <f>VLOOKUP(M696,'zamestnanci číselník'!$A:$I,9,0)</f>
        <v>Ostatné</v>
      </c>
    </row>
    <row r="697" spans="1:14" x14ac:dyDescent="0.2">
      <c r="A697" s="60">
        <v>43696</v>
      </c>
      <c r="B697" s="61" t="s">
        <v>1191</v>
      </c>
      <c r="C697" s="61" t="s">
        <v>885</v>
      </c>
      <c r="D697" s="61" t="s">
        <v>181</v>
      </c>
      <c r="E697" s="61">
        <v>8</v>
      </c>
      <c r="F697" s="61" t="s">
        <v>182</v>
      </c>
      <c r="G697" s="61">
        <v>0</v>
      </c>
      <c r="H697" s="61" t="s">
        <v>42</v>
      </c>
      <c r="I697" s="61" t="s">
        <v>1152</v>
      </c>
      <c r="J697" s="61" t="s">
        <v>1153</v>
      </c>
      <c r="K697" s="61" t="s">
        <v>1153</v>
      </c>
      <c r="L697" s="61" t="s">
        <v>1192</v>
      </c>
      <c r="M697" s="61">
        <f t="shared" si="11"/>
        <v>133</v>
      </c>
      <c r="N697" t="str">
        <f>VLOOKUP(M697,'zamestnanci číselník'!$A:$I,9,0)</f>
        <v>Ostatné</v>
      </c>
    </row>
    <row r="698" spans="1:14" x14ac:dyDescent="0.2">
      <c r="A698" s="60">
        <v>43697</v>
      </c>
      <c r="B698" s="61" t="s">
        <v>1191</v>
      </c>
      <c r="C698" s="61" t="s">
        <v>885</v>
      </c>
      <c r="D698" s="61" t="s">
        <v>181</v>
      </c>
      <c r="E698" s="61">
        <v>8</v>
      </c>
      <c r="F698" s="61" t="s">
        <v>182</v>
      </c>
      <c r="G698" s="61">
        <v>0</v>
      </c>
      <c r="H698" s="61" t="s">
        <v>42</v>
      </c>
      <c r="I698" s="61" t="s">
        <v>1152</v>
      </c>
      <c r="J698" s="61" t="s">
        <v>1153</v>
      </c>
      <c r="K698" s="61" t="s">
        <v>1153</v>
      </c>
      <c r="L698" s="61" t="s">
        <v>1192</v>
      </c>
      <c r="M698" s="61">
        <f t="shared" si="11"/>
        <v>133</v>
      </c>
      <c r="N698" t="str">
        <f>VLOOKUP(M698,'zamestnanci číselník'!$A:$I,9,0)</f>
        <v>Ostatné</v>
      </c>
    </row>
    <row r="699" spans="1:14" x14ac:dyDescent="0.2">
      <c r="A699" s="60">
        <v>43698</v>
      </c>
      <c r="B699" s="61" t="s">
        <v>1191</v>
      </c>
      <c r="C699" s="61" t="s">
        <v>885</v>
      </c>
      <c r="D699" s="61" t="s">
        <v>181</v>
      </c>
      <c r="E699" s="61">
        <v>8</v>
      </c>
      <c r="F699" s="61" t="s">
        <v>182</v>
      </c>
      <c r="G699" s="61">
        <v>0</v>
      </c>
      <c r="H699" s="61" t="s">
        <v>42</v>
      </c>
      <c r="I699" s="61" t="s">
        <v>1152</v>
      </c>
      <c r="J699" s="61" t="s">
        <v>1153</v>
      </c>
      <c r="K699" s="61" t="s">
        <v>1153</v>
      </c>
      <c r="L699" s="61" t="s">
        <v>1192</v>
      </c>
      <c r="M699" s="61">
        <f t="shared" si="11"/>
        <v>133</v>
      </c>
      <c r="N699" t="str">
        <f>VLOOKUP(M699,'zamestnanci číselník'!$A:$I,9,0)</f>
        <v>Ostatné</v>
      </c>
    </row>
    <row r="700" spans="1:14" x14ac:dyDescent="0.2">
      <c r="A700" s="60">
        <v>43699</v>
      </c>
      <c r="B700" s="61" t="s">
        <v>1191</v>
      </c>
      <c r="C700" s="61" t="s">
        <v>885</v>
      </c>
      <c r="D700" s="61" t="s">
        <v>181</v>
      </c>
      <c r="E700" s="61">
        <v>8</v>
      </c>
      <c r="F700" s="61" t="s">
        <v>182</v>
      </c>
      <c r="G700" s="61">
        <v>0</v>
      </c>
      <c r="H700" s="61" t="s">
        <v>42</v>
      </c>
      <c r="I700" s="61" t="s">
        <v>1152</v>
      </c>
      <c r="J700" s="61" t="s">
        <v>1153</v>
      </c>
      <c r="K700" s="61" t="s">
        <v>1153</v>
      </c>
      <c r="L700" s="61" t="s">
        <v>1192</v>
      </c>
      <c r="M700" s="61">
        <f t="shared" si="11"/>
        <v>133</v>
      </c>
      <c r="N700" t="str">
        <f>VLOOKUP(M700,'zamestnanci číselník'!$A:$I,9,0)</f>
        <v>Ostatné</v>
      </c>
    </row>
    <row r="701" spans="1:14" x14ac:dyDescent="0.2">
      <c r="A701" s="60">
        <v>43700</v>
      </c>
      <c r="B701" s="61" t="s">
        <v>1191</v>
      </c>
      <c r="C701" s="61" t="s">
        <v>885</v>
      </c>
      <c r="D701" s="61" t="s">
        <v>181</v>
      </c>
      <c r="E701" s="61">
        <v>8</v>
      </c>
      <c r="F701" s="61" t="s">
        <v>182</v>
      </c>
      <c r="G701" s="61">
        <v>0</v>
      </c>
      <c r="H701" s="61" t="s">
        <v>42</v>
      </c>
      <c r="I701" s="61" t="s">
        <v>1152</v>
      </c>
      <c r="J701" s="61" t="s">
        <v>1153</v>
      </c>
      <c r="K701" s="61" t="s">
        <v>1153</v>
      </c>
      <c r="L701" s="61" t="s">
        <v>1192</v>
      </c>
      <c r="M701" s="61">
        <f t="shared" si="11"/>
        <v>133</v>
      </c>
      <c r="N701" t="str">
        <f>VLOOKUP(M701,'zamestnanci číselník'!$A:$I,9,0)</f>
        <v>Ostatné</v>
      </c>
    </row>
    <row r="702" spans="1:14" x14ac:dyDescent="0.2">
      <c r="A702" s="60">
        <v>43703</v>
      </c>
      <c r="B702" s="61" t="s">
        <v>1191</v>
      </c>
      <c r="C702" s="61" t="s">
        <v>885</v>
      </c>
      <c r="D702" s="61" t="s">
        <v>181</v>
      </c>
      <c r="E702" s="61">
        <v>8</v>
      </c>
      <c r="F702" s="61" t="s">
        <v>182</v>
      </c>
      <c r="G702" s="61">
        <v>0</v>
      </c>
      <c r="H702" s="61" t="s">
        <v>42</v>
      </c>
      <c r="I702" s="61" t="s">
        <v>1152</v>
      </c>
      <c r="J702" s="61" t="s">
        <v>1153</v>
      </c>
      <c r="K702" s="61" t="s">
        <v>1153</v>
      </c>
      <c r="L702" s="61" t="s">
        <v>1192</v>
      </c>
      <c r="M702" s="61">
        <f t="shared" si="11"/>
        <v>133</v>
      </c>
      <c r="N702" t="str">
        <f>VLOOKUP(M702,'zamestnanci číselník'!$A:$I,9,0)</f>
        <v>Ostatné</v>
      </c>
    </row>
    <row r="703" spans="1:14" x14ac:dyDescent="0.2">
      <c r="A703" s="60">
        <v>43704</v>
      </c>
      <c r="B703" s="61" t="s">
        <v>1191</v>
      </c>
      <c r="C703" s="61" t="s">
        <v>885</v>
      </c>
      <c r="D703" s="61" t="s">
        <v>181</v>
      </c>
      <c r="E703" s="61">
        <v>8</v>
      </c>
      <c r="F703" s="61" t="s">
        <v>182</v>
      </c>
      <c r="G703" s="61">
        <v>0</v>
      </c>
      <c r="H703" s="61" t="s">
        <v>42</v>
      </c>
      <c r="I703" s="61" t="s">
        <v>1152</v>
      </c>
      <c r="J703" s="61" t="s">
        <v>1153</v>
      </c>
      <c r="K703" s="61" t="s">
        <v>1153</v>
      </c>
      <c r="L703" s="61" t="s">
        <v>1192</v>
      </c>
      <c r="M703" s="61">
        <f t="shared" si="11"/>
        <v>133</v>
      </c>
      <c r="N703" t="str">
        <f>VLOOKUP(M703,'zamestnanci číselník'!$A:$I,9,0)</f>
        <v>Ostatné</v>
      </c>
    </row>
    <row r="704" spans="1:14" x14ac:dyDescent="0.2">
      <c r="A704" s="60">
        <v>43705</v>
      </c>
      <c r="B704" s="61" t="s">
        <v>1191</v>
      </c>
      <c r="C704" s="61" t="s">
        <v>885</v>
      </c>
      <c r="D704" s="61" t="s">
        <v>181</v>
      </c>
      <c r="E704" s="61">
        <v>8</v>
      </c>
      <c r="F704" s="61" t="s">
        <v>182</v>
      </c>
      <c r="G704" s="61">
        <v>0</v>
      </c>
      <c r="H704" s="61" t="s">
        <v>42</v>
      </c>
      <c r="I704" s="61" t="s">
        <v>1152</v>
      </c>
      <c r="J704" s="61" t="s">
        <v>1153</v>
      </c>
      <c r="K704" s="61" t="s">
        <v>1153</v>
      </c>
      <c r="L704" s="61" t="s">
        <v>1192</v>
      </c>
      <c r="M704" s="61">
        <f t="shared" si="11"/>
        <v>133</v>
      </c>
      <c r="N704" t="str">
        <f>VLOOKUP(M704,'zamestnanci číselník'!$A:$I,9,0)</f>
        <v>Ostatné</v>
      </c>
    </row>
    <row r="705" spans="1:14" x14ac:dyDescent="0.2">
      <c r="A705" s="60">
        <v>43706</v>
      </c>
      <c r="B705" s="61" t="s">
        <v>1191</v>
      </c>
      <c r="C705" s="61" t="s">
        <v>886</v>
      </c>
      <c r="D705" s="61" t="s">
        <v>181</v>
      </c>
      <c r="E705" s="61">
        <v>8</v>
      </c>
      <c r="F705" s="61" t="s">
        <v>182</v>
      </c>
      <c r="G705" s="61">
        <v>0</v>
      </c>
      <c r="H705" s="61" t="s">
        <v>183</v>
      </c>
      <c r="I705" s="61" t="s">
        <v>1152</v>
      </c>
      <c r="J705" s="61" t="s">
        <v>1153</v>
      </c>
      <c r="K705" s="61" t="s">
        <v>1153</v>
      </c>
      <c r="L705" s="61" t="s">
        <v>1192</v>
      </c>
      <c r="M705" s="61">
        <f t="shared" si="11"/>
        <v>133</v>
      </c>
      <c r="N705" t="str">
        <f>VLOOKUP(M705,'zamestnanci číselník'!$A:$I,9,0)</f>
        <v>Ostatné</v>
      </c>
    </row>
    <row r="706" spans="1:14" x14ac:dyDescent="0.2">
      <c r="A706" s="60">
        <v>43707</v>
      </c>
      <c r="B706" s="61" t="s">
        <v>1191</v>
      </c>
      <c r="C706" s="61" t="s">
        <v>885</v>
      </c>
      <c r="D706" s="61" t="s">
        <v>181</v>
      </c>
      <c r="E706" s="61">
        <v>8</v>
      </c>
      <c r="F706" s="61" t="s">
        <v>182</v>
      </c>
      <c r="G706" s="61">
        <v>0</v>
      </c>
      <c r="H706" s="61" t="s">
        <v>42</v>
      </c>
      <c r="I706" s="61" t="s">
        <v>1152</v>
      </c>
      <c r="J706" s="61" t="s">
        <v>1153</v>
      </c>
      <c r="K706" s="61" t="s">
        <v>1153</v>
      </c>
      <c r="L706" s="61" t="s">
        <v>1192</v>
      </c>
      <c r="M706" s="61">
        <f t="shared" si="11"/>
        <v>133</v>
      </c>
      <c r="N706" t="str">
        <f>VLOOKUP(M706,'zamestnanci číselník'!$A:$I,9,0)</f>
        <v>Ostatné</v>
      </c>
    </row>
    <row r="707" spans="1:14" x14ac:dyDescent="0.2">
      <c r="A707" s="60">
        <v>43678</v>
      </c>
      <c r="B707" s="61" t="s">
        <v>1191</v>
      </c>
      <c r="C707" s="61" t="s">
        <v>887</v>
      </c>
      <c r="D707" s="61" t="s">
        <v>181</v>
      </c>
      <c r="E707" s="61">
        <v>8</v>
      </c>
      <c r="F707" s="61" t="s">
        <v>182</v>
      </c>
      <c r="G707" s="61">
        <v>0</v>
      </c>
      <c r="H707" s="61" t="s">
        <v>183</v>
      </c>
      <c r="I707" s="61" t="s">
        <v>1152</v>
      </c>
      <c r="J707" s="61" t="s">
        <v>1153</v>
      </c>
      <c r="K707" s="61" t="s">
        <v>1153</v>
      </c>
      <c r="L707" s="61" t="s">
        <v>1192</v>
      </c>
      <c r="M707" s="61">
        <f t="shared" ref="M707:M770" si="12">B707*1</f>
        <v>133</v>
      </c>
      <c r="N707" t="str">
        <f>VLOOKUP(M707,'zamestnanci číselník'!$A:$I,9,0)</f>
        <v>Ostatné</v>
      </c>
    </row>
    <row r="708" spans="1:14" x14ac:dyDescent="0.2">
      <c r="A708" s="60">
        <v>43679</v>
      </c>
      <c r="B708" s="61" t="s">
        <v>1191</v>
      </c>
      <c r="C708" s="61" t="s">
        <v>887</v>
      </c>
      <c r="D708" s="61" t="s">
        <v>181</v>
      </c>
      <c r="E708" s="61">
        <v>8</v>
      </c>
      <c r="F708" s="61" t="s">
        <v>182</v>
      </c>
      <c r="G708" s="61">
        <v>0</v>
      </c>
      <c r="H708" s="61" t="s">
        <v>183</v>
      </c>
      <c r="I708" s="61" t="s">
        <v>1152</v>
      </c>
      <c r="J708" s="61" t="s">
        <v>1153</v>
      </c>
      <c r="K708" s="61" t="s">
        <v>1153</v>
      </c>
      <c r="L708" s="61" t="s">
        <v>1192</v>
      </c>
      <c r="M708" s="61">
        <f t="shared" si="12"/>
        <v>133</v>
      </c>
      <c r="N708" t="str">
        <f>VLOOKUP(M708,'zamestnanci číselník'!$A:$I,9,0)</f>
        <v>Ostatné</v>
      </c>
    </row>
    <row r="709" spans="1:14" x14ac:dyDescent="0.2">
      <c r="A709" s="60">
        <v>43682</v>
      </c>
      <c r="B709" s="61" t="s">
        <v>1193</v>
      </c>
      <c r="C709" s="61" t="s">
        <v>885</v>
      </c>
      <c r="D709" s="61" t="s">
        <v>181</v>
      </c>
      <c r="E709" s="61">
        <v>8</v>
      </c>
      <c r="F709" s="61" t="s">
        <v>182</v>
      </c>
      <c r="G709" s="61">
        <v>0</v>
      </c>
      <c r="H709" s="61" t="s">
        <v>1159</v>
      </c>
      <c r="I709" s="61" t="s">
        <v>1152</v>
      </c>
      <c r="J709" s="61" t="s">
        <v>1153</v>
      </c>
      <c r="K709" s="61" t="s">
        <v>1153</v>
      </c>
      <c r="L709" s="61" t="s">
        <v>1194</v>
      </c>
      <c r="M709" s="61">
        <f t="shared" si="12"/>
        <v>134</v>
      </c>
      <c r="N709" t="str">
        <f>VLOOKUP(M709,'zamestnanci číselník'!$A:$I,9,0)</f>
        <v>Ostatné</v>
      </c>
    </row>
    <row r="710" spans="1:14" x14ac:dyDescent="0.2">
      <c r="A710" s="60">
        <v>43683</v>
      </c>
      <c r="B710" s="61" t="s">
        <v>1193</v>
      </c>
      <c r="C710" s="61" t="s">
        <v>885</v>
      </c>
      <c r="D710" s="61" t="s">
        <v>181</v>
      </c>
      <c r="E710" s="61">
        <v>8</v>
      </c>
      <c r="F710" s="61" t="s">
        <v>182</v>
      </c>
      <c r="G710" s="61">
        <v>0</v>
      </c>
      <c r="H710" s="61" t="s">
        <v>1159</v>
      </c>
      <c r="I710" s="61" t="s">
        <v>1152</v>
      </c>
      <c r="J710" s="61" t="s">
        <v>1153</v>
      </c>
      <c r="K710" s="61" t="s">
        <v>1153</v>
      </c>
      <c r="L710" s="61" t="s">
        <v>1194</v>
      </c>
      <c r="M710" s="61">
        <f t="shared" si="12"/>
        <v>134</v>
      </c>
      <c r="N710" t="str">
        <f>VLOOKUP(M710,'zamestnanci číselník'!$A:$I,9,0)</f>
        <v>Ostatné</v>
      </c>
    </row>
    <row r="711" spans="1:14" x14ac:dyDescent="0.2">
      <c r="A711" s="60">
        <v>43684</v>
      </c>
      <c r="B711" s="61" t="s">
        <v>1193</v>
      </c>
      <c r="C711" s="61" t="s">
        <v>885</v>
      </c>
      <c r="D711" s="61" t="s">
        <v>181</v>
      </c>
      <c r="E711" s="61">
        <v>8</v>
      </c>
      <c r="F711" s="61" t="s">
        <v>182</v>
      </c>
      <c r="G711" s="61">
        <v>0</v>
      </c>
      <c r="H711" s="61" t="s">
        <v>1159</v>
      </c>
      <c r="I711" s="61" t="s">
        <v>1152</v>
      </c>
      <c r="J711" s="61" t="s">
        <v>1153</v>
      </c>
      <c r="K711" s="61" t="s">
        <v>1153</v>
      </c>
      <c r="L711" s="61" t="s">
        <v>1194</v>
      </c>
      <c r="M711" s="61">
        <f t="shared" si="12"/>
        <v>134</v>
      </c>
      <c r="N711" t="str">
        <f>VLOOKUP(M711,'zamestnanci číselník'!$A:$I,9,0)</f>
        <v>Ostatné</v>
      </c>
    </row>
    <row r="712" spans="1:14" x14ac:dyDescent="0.2">
      <c r="A712" s="60">
        <v>43685</v>
      </c>
      <c r="B712" s="61" t="s">
        <v>1193</v>
      </c>
      <c r="C712" s="61" t="s">
        <v>885</v>
      </c>
      <c r="D712" s="61" t="s">
        <v>181</v>
      </c>
      <c r="E712" s="61">
        <v>8</v>
      </c>
      <c r="F712" s="61" t="s">
        <v>182</v>
      </c>
      <c r="G712" s="61">
        <v>0</v>
      </c>
      <c r="H712" s="61" t="s">
        <v>1159</v>
      </c>
      <c r="I712" s="61" t="s">
        <v>1152</v>
      </c>
      <c r="J712" s="61" t="s">
        <v>1153</v>
      </c>
      <c r="K712" s="61" t="s">
        <v>1153</v>
      </c>
      <c r="L712" s="61" t="s">
        <v>1194</v>
      </c>
      <c r="M712" s="61">
        <f t="shared" si="12"/>
        <v>134</v>
      </c>
      <c r="N712" t="str">
        <f>VLOOKUP(M712,'zamestnanci číselník'!$A:$I,9,0)</f>
        <v>Ostatné</v>
      </c>
    </row>
    <row r="713" spans="1:14" x14ac:dyDescent="0.2">
      <c r="A713" s="60">
        <v>43686</v>
      </c>
      <c r="B713" s="61" t="s">
        <v>1193</v>
      </c>
      <c r="C713" s="61" t="s">
        <v>885</v>
      </c>
      <c r="D713" s="61" t="s">
        <v>181</v>
      </c>
      <c r="E713" s="61">
        <v>8</v>
      </c>
      <c r="F713" s="61" t="s">
        <v>182</v>
      </c>
      <c r="G713" s="61">
        <v>0</v>
      </c>
      <c r="H713" s="61" t="s">
        <v>1159</v>
      </c>
      <c r="I713" s="61" t="s">
        <v>1152</v>
      </c>
      <c r="J713" s="61" t="s">
        <v>1153</v>
      </c>
      <c r="K713" s="61" t="s">
        <v>1153</v>
      </c>
      <c r="L713" s="61" t="s">
        <v>1194</v>
      </c>
      <c r="M713" s="61">
        <f t="shared" si="12"/>
        <v>134</v>
      </c>
      <c r="N713" t="str">
        <f>VLOOKUP(M713,'zamestnanci číselník'!$A:$I,9,0)</f>
        <v>Ostatné</v>
      </c>
    </row>
    <row r="714" spans="1:14" x14ac:dyDescent="0.2">
      <c r="A714" s="60">
        <v>43689</v>
      </c>
      <c r="B714" s="61" t="s">
        <v>1193</v>
      </c>
      <c r="C714" s="61" t="s">
        <v>885</v>
      </c>
      <c r="D714" s="61" t="s">
        <v>181</v>
      </c>
      <c r="E714" s="61">
        <v>8</v>
      </c>
      <c r="F714" s="61" t="s">
        <v>182</v>
      </c>
      <c r="G714" s="61">
        <v>0</v>
      </c>
      <c r="H714" s="61" t="s">
        <v>1159</v>
      </c>
      <c r="I714" s="61" t="s">
        <v>1152</v>
      </c>
      <c r="J714" s="61" t="s">
        <v>1153</v>
      </c>
      <c r="K714" s="61" t="s">
        <v>1153</v>
      </c>
      <c r="L714" s="61" t="s">
        <v>1194</v>
      </c>
      <c r="M714" s="61">
        <f t="shared" si="12"/>
        <v>134</v>
      </c>
      <c r="N714" t="str">
        <f>VLOOKUP(M714,'zamestnanci číselník'!$A:$I,9,0)</f>
        <v>Ostatné</v>
      </c>
    </row>
    <row r="715" spans="1:14" x14ac:dyDescent="0.2">
      <c r="A715" s="60">
        <v>43690</v>
      </c>
      <c r="B715" s="61" t="s">
        <v>1193</v>
      </c>
      <c r="C715" s="61" t="s">
        <v>885</v>
      </c>
      <c r="D715" s="61" t="s">
        <v>181</v>
      </c>
      <c r="E715" s="61">
        <v>8</v>
      </c>
      <c r="F715" s="61" t="s">
        <v>182</v>
      </c>
      <c r="G715" s="61">
        <v>0</v>
      </c>
      <c r="H715" s="61" t="s">
        <v>1159</v>
      </c>
      <c r="I715" s="61" t="s">
        <v>1152</v>
      </c>
      <c r="J715" s="61" t="s">
        <v>1153</v>
      </c>
      <c r="K715" s="61" t="s">
        <v>1153</v>
      </c>
      <c r="L715" s="61" t="s">
        <v>1194</v>
      </c>
      <c r="M715" s="61">
        <f t="shared" si="12"/>
        <v>134</v>
      </c>
      <c r="N715" t="str">
        <f>VLOOKUP(M715,'zamestnanci číselník'!$A:$I,9,0)</f>
        <v>Ostatné</v>
      </c>
    </row>
    <row r="716" spans="1:14" x14ac:dyDescent="0.2">
      <c r="A716" s="60">
        <v>43691</v>
      </c>
      <c r="B716" s="61" t="s">
        <v>1193</v>
      </c>
      <c r="C716" s="61" t="s">
        <v>885</v>
      </c>
      <c r="D716" s="61" t="s">
        <v>181</v>
      </c>
      <c r="E716" s="61">
        <v>8</v>
      </c>
      <c r="F716" s="61" t="s">
        <v>182</v>
      </c>
      <c r="G716" s="61">
        <v>0</v>
      </c>
      <c r="H716" s="61" t="s">
        <v>1159</v>
      </c>
      <c r="I716" s="61" t="s">
        <v>1152</v>
      </c>
      <c r="J716" s="61" t="s">
        <v>1153</v>
      </c>
      <c r="K716" s="61" t="s">
        <v>1153</v>
      </c>
      <c r="L716" s="61" t="s">
        <v>1194</v>
      </c>
      <c r="M716" s="61">
        <f t="shared" si="12"/>
        <v>134</v>
      </c>
      <c r="N716" t="str">
        <f>VLOOKUP(M716,'zamestnanci číselník'!$A:$I,9,0)</f>
        <v>Ostatné</v>
      </c>
    </row>
    <row r="717" spans="1:14" x14ac:dyDescent="0.2">
      <c r="A717" s="60">
        <v>43692</v>
      </c>
      <c r="B717" s="61" t="s">
        <v>1193</v>
      </c>
      <c r="C717" s="61" t="s">
        <v>885</v>
      </c>
      <c r="D717" s="61" t="s">
        <v>181</v>
      </c>
      <c r="E717" s="61">
        <v>8</v>
      </c>
      <c r="F717" s="61" t="s">
        <v>182</v>
      </c>
      <c r="G717" s="61">
        <v>0</v>
      </c>
      <c r="H717" s="61" t="s">
        <v>42</v>
      </c>
      <c r="I717" s="61" t="s">
        <v>1152</v>
      </c>
      <c r="J717" s="61" t="s">
        <v>1153</v>
      </c>
      <c r="K717" s="61" t="s">
        <v>1153</v>
      </c>
      <c r="L717" s="61" t="s">
        <v>1194</v>
      </c>
      <c r="M717" s="61">
        <f t="shared" si="12"/>
        <v>134</v>
      </c>
      <c r="N717" t="str">
        <f>VLOOKUP(M717,'zamestnanci číselník'!$A:$I,9,0)</f>
        <v>Ostatné</v>
      </c>
    </row>
    <row r="718" spans="1:14" x14ac:dyDescent="0.2">
      <c r="A718" s="60">
        <v>43693</v>
      </c>
      <c r="B718" s="61" t="s">
        <v>1193</v>
      </c>
      <c r="C718" s="61" t="s">
        <v>885</v>
      </c>
      <c r="D718" s="61" t="s">
        <v>181</v>
      </c>
      <c r="E718" s="61">
        <v>8</v>
      </c>
      <c r="F718" s="61" t="s">
        <v>182</v>
      </c>
      <c r="G718" s="61">
        <v>0</v>
      </c>
      <c r="H718" s="61" t="s">
        <v>42</v>
      </c>
      <c r="I718" s="61" t="s">
        <v>1152</v>
      </c>
      <c r="J718" s="61" t="s">
        <v>1153</v>
      </c>
      <c r="K718" s="61" t="s">
        <v>1153</v>
      </c>
      <c r="L718" s="61" t="s">
        <v>1194</v>
      </c>
      <c r="M718" s="61">
        <f t="shared" si="12"/>
        <v>134</v>
      </c>
      <c r="N718" t="str">
        <f>VLOOKUP(M718,'zamestnanci číselník'!$A:$I,9,0)</f>
        <v>Ostatné</v>
      </c>
    </row>
    <row r="719" spans="1:14" x14ac:dyDescent="0.2">
      <c r="A719" s="60">
        <v>43696</v>
      </c>
      <c r="B719" s="61" t="s">
        <v>1193</v>
      </c>
      <c r="C719" s="61" t="s">
        <v>885</v>
      </c>
      <c r="D719" s="61" t="s">
        <v>181</v>
      </c>
      <c r="E719" s="61">
        <v>8</v>
      </c>
      <c r="F719" s="61" t="s">
        <v>182</v>
      </c>
      <c r="G719" s="61">
        <v>0</v>
      </c>
      <c r="H719" s="61" t="s">
        <v>42</v>
      </c>
      <c r="I719" s="61" t="s">
        <v>1152</v>
      </c>
      <c r="J719" s="61" t="s">
        <v>1153</v>
      </c>
      <c r="K719" s="61" t="s">
        <v>1153</v>
      </c>
      <c r="L719" s="61" t="s">
        <v>1194</v>
      </c>
      <c r="M719" s="61">
        <f t="shared" si="12"/>
        <v>134</v>
      </c>
      <c r="N719" t="str">
        <f>VLOOKUP(M719,'zamestnanci číselník'!$A:$I,9,0)</f>
        <v>Ostatné</v>
      </c>
    </row>
    <row r="720" spans="1:14" x14ac:dyDescent="0.2">
      <c r="A720" s="60">
        <v>43697</v>
      </c>
      <c r="B720" s="61" t="s">
        <v>1193</v>
      </c>
      <c r="C720" s="61" t="s">
        <v>885</v>
      </c>
      <c r="D720" s="61" t="s">
        <v>181</v>
      </c>
      <c r="E720" s="61">
        <v>8</v>
      </c>
      <c r="F720" s="61" t="s">
        <v>182</v>
      </c>
      <c r="G720" s="61">
        <v>0</v>
      </c>
      <c r="H720" s="61" t="s">
        <v>42</v>
      </c>
      <c r="I720" s="61" t="s">
        <v>1152</v>
      </c>
      <c r="J720" s="61" t="s">
        <v>1153</v>
      </c>
      <c r="K720" s="61" t="s">
        <v>1153</v>
      </c>
      <c r="L720" s="61" t="s">
        <v>1194</v>
      </c>
      <c r="M720" s="61">
        <f t="shared" si="12"/>
        <v>134</v>
      </c>
      <c r="N720" t="str">
        <f>VLOOKUP(M720,'zamestnanci číselník'!$A:$I,9,0)</f>
        <v>Ostatné</v>
      </c>
    </row>
    <row r="721" spans="1:14" x14ac:dyDescent="0.2">
      <c r="A721" s="60">
        <v>43698</v>
      </c>
      <c r="B721" s="61" t="s">
        <v>1193</v>
      </c>
      <c r="C721" s="61" t="s">
        <v>885</v>
      </c>
      <c r="D721" s="61" t="s">
        <v>181</v>
      </c>
      <c r="E721" s="61">
        <v>8</v>
      </c>
      <c r="F721" s="61" t="s">
        <v>182</v>
      </c>
      <c r="G721" s="61">
        <v>0</v>
      </c>
      <c r="H721" s="61" t="s">
        <v>42</v>
      </c>
      <c r="I721" s="61" t="s">
        <v>1152</v>
      </c>
      <c r="J721" s="61" t="s">
        <v>1153</v>
      </c>
      <c r="K721" s="61" t="s">
        <v>1153</v>
      </c>
      <c r="L721" s="61" t="s">
        <v>1194</v>
      </c>
      <c r="M721" s="61">
        <f t="shared" si="12"/>
        <v>134</v>
      </c>
      <c r="N721" t="str">
        <f>VLOOKUP(M721,'zamestnanci číselník'!$A:$I,9,0)</f>
        <v>Ostatné</v>
      </c>
    </row>
    <row r="722" spans="1:14" x14ac:dyDescent="0.2">
      <c r="A722" s="60">
        <v>43699</v>
      </c>
      <c r="B722" s="61" t="s">
        <v>1193</v>
      </c>
      <c r="C722" s="61" t="s">
        <v>885</v>
      </c>
      <c r="D722" s="61" t="s">
        <v>181</v>
      </c>
      <c r="E722" s="61">
        <v>8</v>
      </c>
      <c r="F722" s="61" t="s">
        <v>182</v>
      </c>
      <c r="G722" s="61">
        <v>0</v>
      </c>
      <c r="H722" s="61" t="s">
        <v>42</v>
      </c>
      <c r="I722" s="61" t="s">
        <v>1152</v>
      </c>
      <c r="J722" s="61" t="s">
        <v>1153</v>
      </c>
      <c r="K722" s="61" t="s">
        <v>1153</v>
      </c>
      <c r="L722" s="61" t="s">
        <v>1194</v>
      </c>
      <c r="M722" s="61">
        <f t="shared" si="12"/>
        <v>134</v>
      </c>
      <c r="N722" t="str">
        <f>VLOOKUP(M722,'zamestnanci číselník'!$A:$I,9,0)</f>
        <v>Ostatné</v>
      </c>
    </row>
    <row r="723" spans="1:14" x14ac:dyDescent="0.2">
      <c r="A723" s="60">
        <v>43700</v>
      </c>
      <c r="B723" s="61" t="s">
        <v>1193</v>
      </c>
      <c r="C723" s="61" t="s">
        <v>885</v>
      </c>
      <c r="D723" s="61" t="s">
        <v>181</v>
      </c>
      <c r="E723" s="61">
        <v>8</v>
      </c>
      <c r="F723" s="61" t="s">
        <v>182</v>
      </c>
      <c r="G723" s="61">
        <v>0</v>
      </c>
      <c r="H723" s="61" t="s">
        <v>42</v>
      </c>
      <c r="I723" s="61" t="s">
        <v>1152</v>
      </c>
      <c r="J723" s="61" t="s">
        <v>1153</v>
      </c>
      <c r="K723" s="61" t="s">
        <v>1153</v>
      </c>
      <c r="L723" s="61" t="s">
        <v>1194</v>
      </c>
      <c r="M723" s="61">
        <f t="shared" si="12"/>
        <v>134</v>
      </c>
      <c r="N723" t="str">
        <f>VLOOKUP(M723,'zamestnanci číselník'!$A:$I,9,0)</f>
        <v>Ostatné</v>
      </c>
    </row>
    <row r="724" spans="1:14" x14ac:dyDescent="0.2">
      <c r="A724" s="60">
        <v>43703</v>
      </c>
      <c r="B724" s="61" t="s">
        <v>1193</v>
      </c>
      <c r="C724" s="61" t="s">
        <v>885</v>
      </c>
      <c r="D724" s="61" t="s">
        <v>181</v>
      </c>
      <c r="E724" s="61">
        <v>8</v>
      </c>
      <c r="F724" s="61" t="s">
        <v>182</v>
      </c>
      <c r="G724" s="61">
        <v>0</v>
      </c>
      <c r="H724" s="61" t="s">
        <v>42</v>
      </c>
      <c r="I724" s="61" t="s">
        <v>1152</v>
      </c>
      <c r="J724" s="61" t="s">
        <v>1153</v>
      </c>
      <c r="K724" s="61" t="s">
        <v>1153</v>
      </c>
      <c r="L724" s="61" t="s">
        <v>1194</v>
      </c>
      <c r="M724" s="61">
        <f t="shared" si="12"/>
        <v>134</v>
      </c>
      <c r="N724" t="str">
        <f>VLOOKUP(M724,'zamestnanci číselník'!$A:$I,9,0)</f>
        <v>Ostatné</v>
      </c>
    </row>
    <row r="725" spans="1:14" x14ac:dyDescent="0.2">
      <c r="A725" s="60">
        <v>43704</v>
      </c>
      <c r="B725" s="61" t="s">
        <v>1193</v>
      </c>
      <c r="C725" s="61" t="s">
        <v>885</v>
      </c>
      <c r="D725" s="61" t="s">
        <v>181</v>
      </c>
      <c r="E725" s="61">
        <v>8</v>
      </c>
      <c r="F725" s="61" t="s">
        <v>182</v>
      </c>
      <c r="G725" s="61">
        <v>0</v>
      </c>
      <c r="H725" s="61" t="s">
        <v>42</v>
      </c>
      <c r="I725" s="61" t="s">
        <v>1152</v>
      </c>
      <c r="J725" s="61" t="s">
        <v>1153</v>
      </c>
      <c r="K725" s="61" t="s">
        <v>1153</v>
      </c>
      <c r="L725" s="61" t="s">
        <v>1194</v>
      </c>
      <c r="M725" s="61">
        <f t="shared" si="12"/>
        <v>134</v>
      </c>
      <c r="N725" t="str">
        <f>VLOOKUP(M725,'zamestnanci číselník'!$A:$I,9,0)</f>
        <v>Ostatné</v>
      </c>
    </row>
    <row r="726" spans="1:14" x14ac:dyDescent="0.2">
      <c r="A726" s="60">
        <v>43705</v>
      </c>
      <c r="B726" s="61" t="s">
        <v>1193</v>
      </c>
      <c r="C726" s="61" t="s">
        <v>885</v>
      </c>
      <c r="D726" s="61" t="s">
        <v>181</v>
      </c>
      <c r="E726" s="61">
        <v>8</v>
      </c>
      <c r="F726" s="61" t="s">
        <v>182</v>
      </c>
      <c r="G726" s="61">
        <v>0</v>
      </c>
      <c r="H726" s="61" t="s">
        <v>42</v>
      </c>
      <c r="I726" s="61" t="s">
        <v>1152</v>
      </c>
      <c r="J726" s="61" t="s">
        <v>1153</v>
      </c>
      <c r="K726" s="61" t="s">
        <v>1153</v>
      </c>
      <c r="L726" s="61" t="s">
        <v>1194</v>
      </c>
      <c r="M726" s="61">
        <f t="shared" si="12"/>
        <v>134</v>
      </c>
      <c r="N726" t="str">
        <f>VLOOKUP(M726,'zamestnanci číselník'!$A:$I,9,0)</f>
        <v>Ostatné</v>
      </c>
    </row>
    <row r="727" spans="1:14" x14ac:dyDescent="0.2">
      <c r="A727" s="60">
        <v>43706</v>
      </c>
      <c r="B727" s="61" t="s">
        <v>1193</v>
      </c>
      <c r="C727" s="61" t="s">
        <v>886</v>
      </c>
      <c r="D727" s="61" t="s">
        <v>181</v>
      </c>
      <c r="E727" s="61">
        <v>8</v>
      </c>
      <c r="F727" s="61" t="s">
        <v>182</v>
      </c>
      <c r="G727" s="61">
        <v>0</v>
      </c>
      <c r="H727" s="61" t="s">
        <v>183</v>
      </c>
      <c r="I727" s="61" t="s">
        <v>1152</v>
      </c>
      <c r="J727" s="61" t="s">
        <v>1153</v>
      </c>
      <c r="K727" s="61" t="s">
        <v>1153</v>
      </c>
      <c r="L727" s="61" t="s">
        <v>1194</v>
      </c>
      <c r="M727" s="61">
        <f t="shared" si="12"/>
        <v>134</v>
      </c>
      <c r="N727" t="str">
        <f>VLOOKUP(M727,'zamestnanci číselník'!$A:$I,9,0)</f>
        <v>Ostatné</v>
      </c>
    </row>
    <row r="728" spans="1:14" x14ac:dyDescent="0.2">
      <c r="A728" s="60">
        <v>43707</v>
      </c>
      <c r="B728" s="61" t="s">
        <v>1193</v>
      </c>
      <c r="C728" s="61" t="s">
        <v>885</v>
      </c>
      <c r="D728" s="61" t="s">
        <v>181</v>
      </c>
      <c r="E728" s="61">
        <v>8</v>
      </c>
      <c r="F728" s="61" t="s">
        <v>182</v>
      </c>
      <c r="G728" s="61">
        <v>0</v>
      </c>
      <c r="H728" s="61" t="s">
        <v>42</v>
      </c>
      <c r="I728" s="61" t="s">
        <v>1152</v>
      </c>
      <c r="J728" s="61" t="s">
        <v>1153</v>
      </c>
      <c r="K728" s="61" t="s">
        <v>1153</v>
      </c>
      <c r="L728" s="61" t="s">
        <v>1194</v>
      </c>
      <c r="M728" s="61">
        <f t="shared" si="12"/>
        <v>134</v>
      </c>
      <c r="N728" t="str">
        <f>VLOOKUP(M728,'zamestnanci číselník'!$A:$I,9,0)</f>
        <v>Ostatné</v>
      </c>
    </row>
    <row r="729" spans="1:14" x14ac:dyDescent="0.2">
      <c r="A729" s="60">
        <v>43678</v>
      </c>
      <c r="B729" s="61" t="s">
        <v>1193</v>
      </c>
      <c r="C729" s="61" t="s">
        <v>887</v>
      </c>
      <c r="D729" s="61" t="s">
        <v>181</v>
      </c>
      <c r="E729" s="61">
        <v>8</v>
      </c>
      <c r="F729" s="61" t="s">
        <v>182</v>
      </c>
      <c r="G729" s="61">
        <v>0</v>
      </c>
      <c r="H729" s="61" t="s">
        <v>183</v>
      </c>
      <c r="I729" s="61" t="s">
        <v>1152</v>
      </c>
      <c r="J729" s="61" t="s">
        <v>1153</v>
      </c>
      <c r="K729" s="61" t="s">
        <v>1153</v>
      </c>
      <c r="L729" s="61" t="s">
        <v>1194</v>
      </c>
      <c r="M729" s="61">
        <f t="shared" si="12"/>
        <v>134</v>
      </c>
      <c r="N729" t="str">
        <f>VLOOKUP(M729,'zamestnanci číselník'!$A:$I,9,0)</f>
        <v>Ostatné</v>
      </c>
    </row>
    <row r="730" spans="1:14" x14ac:dyDescent="0.2">
      <c r="A730" s="60">
        <v>43679</v>
      </c>
      <c r="B730" s="61" t="s">
        <v>1193</v>
      </c>
      <c r="C730" s="61" t="s">
        <v>887</v>
      </c>
      <c r="D730" s="61" t="s">
        <v>181</v>
      </c>
      <c r="E730" s="61">
        <v>8</v>
      </c>
      <c r="F730" s="61" t="s">
        <v>182</v>
      </c>
      <c r="G730" s="61">
        <v>0</v>
      </c>
      <c r="H730" s="61" t="s">
        <v>183</v>
      </c>
      <c r="I730" s="61" t="s">
        <v>1152</v>
      </c>
      <c r="J730" s="61" t="s">
        <v>1153</v>
      </c>
      <c r="K730" s="61" t="s">
        <v>1153</v>
      </c>
      <c r="L730" s="61" t="s">
        <v>1194</v>
      </c>
      <c r="M730" s="61">
        <f t="shared" si="12"/>
        <v>134</v>
      </c>
      <c r="N730" t="str">
        <f>VLOOKUP(M730,'zamestnanci číselník'!$A:$I,9,0)</f>
        <v>Ostatné</v>
      </c>
    </row>
    <row r="731" spans="1:14" x14ac:dyDescent="0.2">
      <c r="A731" s="60">
        <v>43682</v>
      </c>
      <c r="B731" s="61" t="s">
        <v>917</v>
      </c>
      <c r="C731" s="61" t="s">
        <v>885</v>
      </c>
      <c r="D731" s="61" t="s">
        <v>181</v>
      </c>
      <c r="E731" s="61">
        <v>7.75</v>
      </c>
      <c r="F731" s="61" t="s">
        <v>182</v>
      </c>
      <c r="G731" s="61">
        <v>0</v>
      </c>
      <c r="H731" s="61" t="s">
        <v>1450</v>
      </c>
      <c r="I731" s="61" t="s">
        <v>918</v>
      </c>
      <c r="J731" s="61" t="s">
        <v>30</v>
      </c>
      <c r="K731" s="61" t="s">
        <v>9</v>
      </c>
      <c r="L731" s="61" t="s">
        <v>919</v>
      </c>
      <c r="M731" s="61">
        <f t="shared" si="12"/>
        <v>137</v>
      </c>
      <c r="N731" t="str">
        <f>VLOOKUP(M731,'zamestnanci číselník'!$A:$I,9,0)</f>
        <v>VP3M</v>
      </c>
    </row>
    <row r="732" spans="1:14" x14ac:dyDescent="0.2">
      <c r="A732" s="60">
        <v>43683</v>
      </c>
      <c r="B732" s="61" t="s">
        <v>917</v>
      </c>
      <c r="C732" s="61" t="s">
        <v>885</v>
      </c>
      <c r="D732" s="61" t="s">
        <v>181</v>
      </c>
      <c r="E732" s="61">
        <v>7.75</v>
      </c>
      <c r="F732" s="61" t="s">
        <v>890</v>
      </c>
      <c r="G732" s="61">
        <v>3.25</v>
      </c>
      <c r="H732" s="61" t="s">
        <v>1450</v>
      </c>
      <c r="I732" s="61" t="s">
        <v>918</v>
      </c>
      <c r="J732" s="61" t="s">
        <v>30</v>
      </c>
      <c r="K732" s="61" t="s">
        <v>9</v>
      </c>
      <c r="L732" s="61" t="s">
        <v>919</v>
      </c>
      <c r="M732" s="61">
        <f t="shared" si="12"/>
        <v>137</v>
      </c>
      <c r="N732" t="str">
        <f>VLOOKUP(M732,'zamestnanci číselník'!$A:$I,9,0)</f>
        <v>VP3M</v>
      </c>
    </row>
    <row r="733" spans="1:14" x14ac:dyDescent="0.2">
      <c r="A733" s="60">
        <v>43685</v>
      </c>
      <c r="B733" s="61" t="s">
        <v>917</v>
      </c>
      <c r="C733" s="61" t="s">
        <v>885</v>
      </c>
      <c r="D733" s="61" t="s">
        <v>181</v>
      </c>
      <c r="E733" s="61">
        <v>7.75</v>
      </c>
      <c r="F733" s="61" t="s">
        <v>182</v>
      </c>
      <c r="G733" s="61">
        <v>0</v>
      </c>
      <c r="H733" s="61" t="s">
        <v>279</v>
      </c>
      <c r="I733" s="61" t="s">
        <v>918</v>
      </c>
      <c r="J733" s="61" t="s">
        <v>30</v>
      </c>
      <c r="K733" s="61" t="s">
        <v>9</v>
      </c>
      <c r="L733" s="61" t="s">
        <v>919</v>
      </c>
      <c r="M733" s="61">
        <f t="shared" si="12"/>
        <v>137</v>
      </c>
      <c r="N733" t="str">
        <f>VLOOKUP(M733,'zamestnanci číselník'!$A:$I,9,0)</f>
        <v>VP3M</v>
      </c>
    </row>
    <row r="734" spans="1:14" x14ac:dyDescent="0.2">
      <c r="A734" s="60">
        <v>43687</v>
      </c>
      <c r="B734" s="61" t="s">
        <v>917</v>
      </c>
      <c r="C734" s="61" t="s">
        <v>885</v>
      </c>
      <c r="D734" s="61" t="s">
        <v>181</v>
      </c>
      <c r="E734" s="61">
        <v>0</v>
      </c>
      <c r="F734" s="61" t="s">
        <v>890</v>
      </c>
      <c r="G734" s="61">
        <v>8</v>
      </c>
      <c r="H734" s="61" t="s">
        <v>279</v>
      </c>
      <c r="I734" s="61" t="s">
        <v>918</v>
      </c>
      <c r="J734" s="61" t="s">
        <v>30</v>
      </c>
      <c r="K734" s="61" t="s">
        <v>9</v>
      </c>
      <c r="L734" s="61" t="s">
        <v>919</v>
      </c>
      <c r="M734" s="61">
        <f t="shared" si="12"/>
        <v>137</v>
      </c>
      <c r="N734" t="str">
        <f>VLOOKUP(M734,'zamestnanci číselník'!$A:$I,9,0)</f>
        <v>VP3M</v>
      </c>
    </row>
    <row r="735" spans="1:14" x14ac:dyDescent="0.2">
      <c r="A735" s="60">
        <v>43689</v>
      </c>
      <c r="B735" s="61" t="s">
        <v>917</v>
      </c>
      <c r="C735" s="61" t="s">
        <v>885</v>
      </c>
      <c r="D735" s="61" t="s">
        <v>181</v>
      </c>
      <c r="E735" s="61">
        <v>7.75</v>
      </c>
      <c r="F735" s="61" t="s">
        <v>182</v>
      </c>
      <c r="G735" s="61">
        <v>0</v>
      </c>
      <c r="H735" s="61" t="s">
        <v>279</v>
      </c>
      <c r="I735" s="61" t="s">
        <v>918</v>
      </c>
      <c r="J735" s="61" t="s">
        <v>30</v>
      </c>
      <c r="K735" s="61" t="s">
        <v>9</v>
      </c>
      <c r="L735" s="61" t="s">
        <v>919</v>
      </c>
      <c r="M735" s="61">
        <f t="shared" si="12"/>
        <v>137</v>
      </c>
      <c r="N735" t="str">
        <f>VLOOKUP(M735,'zamestnanci číselník'!$A:$I,9,0)</f>
        <v>VP3M</v>
      </c>
    </row>
    <row r="736" spans="1:14" x14ac:dyDescent="0.2">
      <c r="A736" s="60">
        <v>43690</v>
      </c>
      <c r="B736" s="61" t="s">
        <v>917</v>
      </c>
      <c r="C736" s="61" t="s">
        <v>885</v>
      </c>
      <c r="D736" s="61" t="s">
        <v>181</v>
      </c>
      <c r="E736" s="61">
        <v>7.75</v>
      </c>
      <c r="F736" s="61" t="s">
        <v>182</v>
      </c>
      <c r="G736" s="61">
        <v>0</v>
      </c>
      <c r="H736" s="61" t="s">
        <v>279</v>
      </c>
      <c r="I736" s="61" t="s">
        <v>918</v>
      </c>
      <c r="J736" s="61" t="s">
        <v>30</v>
      </c>
      <c r="K736" s="61" t="s">
        <v>9</v>
      </c>
      <c r="L736" s="61" t="s">
        <v>919</v>
      </c>
      <c r="M736" s="61">
        <f t="shared" si="12"/>
        <v>137</v>
      </c>
      <c r="N736" t="str">
        <f>VLOOKUP(M736,'zamestnanci číselník'!$A:$I,9,0)</f>
        <v>VP3M</v>
      </c>
    </row>
    <row r="737" spans="1:14" x14ac:dyDescent="0.2">
      <c r="A737" s="60">
        <v>43691</v>
      </c>
      <c r="B737" s="61" t="s">
        <v>917</v>
      </c>
      <c r="C737" s="61" t="s">
        <v>885</v>
      </c>
      <c r="D737" s="61" t="s">
        <v>181</v>
      </c>
      <c r="E737" s="61">
        <v>7.75</v>
      </c>
      <c r="F737" s="61" t="s">
        <v>182</v>
      </c>
      <c r="G737" s="61">
        <v>0</v>
      </c>
      <c r="H737" s="61" t="s">
        <v>279</v>
      </c>
      <c r="I737" s="61" t="s">
        <v>918</v>
      </c>
      <c r="J737" s="61" t="s">
        <v>30</v>
      </c>
      <c r="K737" s="61" t="s">
        <v>9</v>
      </c>
      <c r="L737" s="61" t="s">
        <v>919</v>
      </c>
      <c r="M737" s="61">
        <f t="shared" si="12"/>
        <v>137</v>
      </c>
      <c r="N737" t="str">
        <f>VLOOKUP(M737,'zamestnanci číselník'!$A:$I,9,0)</f>
        <v>VP3M</v>
      </c>
    </row>
    <row r="738" spans="1:14" x14ac:dyDescent="0.2">
      <c r="A738" s="60">
        <v>43697</v>
      </c>
      <c r="B738" s="61" t="s">
        <v>917</v>
      </c>
      <c r="C738" s="61" t="s">
        <v>885</v>
      </c>
      <c r="D738" s="61" t="s">
        <v>181</v>
      </c>
      <c r="E738" s="61">
        <v>7.75</v>
      </c>
      <c r="F738" s="61" t="s">
        <v>182</v>
      </c>
      <c r="G738" s="61">
        <v>0</v>
      </c>
      <c r="H738" s="61" t="s">
        <v>1437</v>
      </c>
      <c r="I738" s="61" t="s">
        <v>918</v>
      </c>
      <c r="J738" s="61" t="s">
        <v>30</v>
      </c>
      <c r="K738" s="61" t="s">
        <v>9</v>
      </c>
      <c r="L738" s="61" t="s">
        <v>919</v>
      </c>
      <c r="M738" s="61">
        <f t="shared" si="12"/>
        <v>137</v>
      </c>
      <c r="N738" t="str">
        <f>VLOOKUP(M738,'zamestnanci číselník'!$A:$I,9,0)</f>
        <v>VP3M</v>
      </c>
    </row>
    <row r="739" spans="1:14" x14ac:dyDescent="0.2">
      <c r="A739" s="60">
        <v>43698</v>
      </c>
      <c r="B739" s="61" t="s">
        <v>917</v>
      </c>
      <c r="C739" s="61" t="s">
        <v>885</v>
      </c>
      <c r="D739" s="61" t="s">
        <v>181</v>
      </c>
      <c r="E739" s="61">
        <v>7.75</v>
      </c>
      <c r="F739" s="61" t="s">
        <v>182</v>
      </c>
      <c r="G739" s="61">
        <v>0</v>
      </c>
      <c r="H739" s="61" t="s">
        <v>1437</v>
      </c>
      <c r="I739" s="61" t="s">
        <v>918</v>
      </c>
      <c r="J739" s="61" t="s">
        <v>30</v>
      </c>
      <c r="K739" s="61" t="s">
        <v>9</v>
      </c>
      <c r="L739" s="61" t="s">
        <v>919</v>
      </c>
      <c r="M739" s="61">
        <f t="shared" si="12"/>
        <v>137</v>
      </c>
      <c r="N739" t="str">
        <f>VLOOKUP(M739,'zamestnanci číselník'!$A:$I,9,0)</f>
        <v>VP3M</v>
      </c>
    </row>
    <row r="740" spans="1:14" x14ac:dyDescent="0.2">
      <c r="A740" s="60">
        <v>43699</v>
      </c>
      <c r="B740" s="61" t="s">
        <v>917</v>
      </c>
      <c r="C740" s="61" t="s">
        <v>885</v>
      </c>
      <c r="D740" s="61" t="s">
        <v>181</v>
      </c>
      <c r="E740" s="61">
        <v>7.75</v>
      </c>
      <c r="F740" s="61" t="s">
        <v>182</v>
      </c>
      <c r="G740" s="61">
        <v>0</v>
      </c>
      <c r="H740" s="61" t="s">
        <v>1437</v>
      </c>
      <c r="I740" s="61" t="s">
        <v>918</v>
      </c>
      <c r="J740" s="61" t="s">
        <v>30</v>
      </c>
      <c r="K740" s="61" t="s">
        <v>9</v>
      </c>
      <c r="L740" s="61" t="s">
        <v>919</v>
      </c>
      <c r="M740" s="61">
        <f t="shared" si="12"/>
        <v>137</v>
      </c>
      <c r="N740" t="str">
        <f>VLOOKUP(M740,'zamestnanci číselník'!$A:$I,9,0)</f>
        <v>VP3M</v>
      </c>
    </row>
    <row r="741" spans="1:14" x14ac:dyDescent="0.2">
      <c r="A741" s="60">
        <v>43700</v>
      </c>
      <c r="B741" s="61" t="s">
        <v>917</v>
      </c>
      <c r="C741" s="61" t="s">
        <v>885</v>
      </c>
      <c r="D741" s="61" t="s">
        <v>181</v>
      </c>
      <c r="E741" s="61">
        <v>7.75</v>
      </c>
      <c r="F741" s="61" t="s">
        <v>182</v>
      </c>
      <c r="G741" s="61">
        <v>0</v>
      </c>
      <c r="H741" s="61" t="s">
        <v>1437</v>
      </c>
      <c r="I741" s="61" t="s">
        <v>918</v>
      </c>
      <c r="J741" s="61" t="s">
        <v>30</v>
      </c>
      <c r="K741" s="61" t="s">
        <v>9</v>
      </c>
      <c r="L741" s="61" t="s">
        <v>919</v>
      </c>
      <c r="M741" s="61">
        <f t="shared" si="12"/>
        <v>137</v>
      </c>
      <c r="N741" t="str">
        <f>VLOOKUP(M741,'zamestnanci číselník'!$A:$I,9,0)</f>
        <v>VP3M</v>
      </c>
    </row>
    <row r="742" spans="1:14" x14ac:dyDescent="0.2">
      <c r="A742" s="60">
        <v>43678</v>
      </c>
      <c r="B742" s="61" t="s">
        <v>917</v>
      </c>
      <c r="C742" s="61" t="s">
        <v>887</v>
      </c>
      <c r="D742" s="61" t="s">
        <v>181</v>
      </c>
      <c r="E742" s="61">
        <v>7.75</v>
      </c>
      <c r="F742" s="61" t="s">
        <v>182</v>
      </c>
      <c r="G742" s="61">
        <v>0</v>
      </c>
      <c r="H742" s="61" t="s">
        <v>183</v>
      </c>
      <c r="I742" s="61" t="s">
        <v>918</v>
      </c>
      <c r="J742" s="61" t="s">
        <v>12</v>
      </c>
      <c r="K742" s="61" t="s">
        <v>9</v>
      </c>
      <c r="L742" s="61" t="s">
        <v>919</v>
      </c>
      <c r="M742" s="61">
        <f t="shared" si="12"/>
        <v>137</v>
      </c>
      <c r="N742" t="str">
        <f>VLOOKUP(M742,'zamestnanci číselník'!$A:$I,9,0)</f>
        <v>VP3M</v>
      </c>
    </row>
    <row r="743" spans="1:14" x14ac:dyDescent="0.2">
      <c r="A743" s="60">
        <v>43679</v>
      </c>
      <c r="B743" s="61" t="s">
        <v>917</v>
      </c>
      <c r="C743" s="61" t="s">
        <v>887</v>
      </c>
      <c r="D743" s="61" t="s">
        <v>181</v>
      </c>
      <c r="E743" s="61">
        <v>7.75</v>
      </c>
      <c r="F743" s="61" t="s">
        <v>182</v>
      </c>
      <c r="G743" s="61">
        <v>0</v>
      </c>
      <c r="H743" s="61" t="s">
        <v>183</v>
      </c>
      <c r="I743" s="61" t="s">
        <v>918</v>
      </c>
      <c r="J743" s="61" t="s">
        <v>12</v>
      </c>
      <c r="K743" s="61" t="s">
        <v>9</v>
      </c>
      <c r="L743" s="61" t="s">
        <v>919</v>
      </c>
      <c r="M743" s="61">
        <f t="shared" si="12"/>
        <v>137</v>
      </c>
      <c r="N743" t="str">
        <f>VLOOKUP(M743,'zamestnanci číselník'!$A:$I,9,0)</f>
        <v>VP3M</v>
      </c>
    </row>
    <row r="744" spans="1:14" x14ac:dyDescent="0.2">
      <c r="A744" s="60">
        <v>43684</v>
      </c>
      <c r="B744" s="61" t="s">
        <v>917</v>
      </c>
      <c r="C744" s="61" t="s">
        <v>885</v>
      </c>
      <c r="D744" s="61" t="s">
        <v>181</v>
      </c>
      <c r="E744" s="61">
        <v>7.75</v>
      </c>
      <c r="F744" s="61" t="s">
        <v>890</v>
      </c>
      <c r="G744" s="61">
        <v>3.25</v>
      </c>
      <c r="H744" s="61" t="s">
        <v>1450</v>
      </c>
      <c r="I744" s="61" t="s">
        <v>918</v>
      </c>
      <c r="J744" s="61" t="s">
        <v>12</v>
      </c>
      <c r="K744" s="61" t="s">
        <v>9</v>
      </c>
      <c r="L744" s="61" t="s">
        <v>919</v>
      </c>
      <c r="M744" s="61">
        <f t="shared" si="12"/>
        <v>137</v>
      </c>
      <c r="N744" t="str">
        <f>VLOOKUP(M744,'zamestnanci číselník'!$A:$I,9,0)</f>
        <v>VP3M</v>
      </c>
    </row>
    <row r="745" spans="1:14" x14ac:dyDescent="0.2">
      <c r="A745" s="60">
        <v>43686</v>
      </c>
      <c r="B745" s="61" t="s">
        <v>917</v>
      </c>
      <c r="C745" s="61" t="s">
        <v>893</v>
      </c>
      <c r="D745" s="61" t="s">
        <v>181</v>
      </c>
      <c r="E745" s="61">
        <v>7.75</v>
      </c>
      <c r="F745" s="61" t="s">
        <v>182</v>
      </c>
      <c r="G745" s="61">
        <v>0</v>
      </c>
      <c r="H745" s="61" t="s">
        <v>183</v>
      </c>
      <c r="I745" s="61" t="s">
        <v>918</v>
      </c>
      <c r="J745" s="61" t="s">
        <v>12</v>
      </c>
      <c r="K745" s="61" t="s">
        <v>9</v>
      </c>
      <c r="L745" s="61" t="s">
        <v>919</v>
      </c>
      <c r="M745" s="61">
        <f t="shared" si="12"/>
        <v>137</v>
      </c>
      <c r="N745" t="str">
        <f>VLOOKUP(M745,'zamestnanci číselník'!$A:$I,9,0)</f>
        <v>VP3M</v>
      </c>
    </row>
    <row r="746" spans="1:14" x14ac:dyDescent="0.2">
      <c r="A746" s="60">
        <v>43692</v>
      </c>
      <c r="B746" s="61" t="s">
        <v>917</v>
      </c>
      <c r="C746" s="61" t="s">
        <v>885</v>
      </c>
      <c r="D746" s="61" t="s">
        <v>181</v>
      </c>
      <c r="E746" s="61">
        <v>7.75</v>
      </c>
      <c r="F746" s="61" t="s">
        <v>182</v>
      </c>
      <c r="G746" s="61">
        <v>0</v>
      </c>
      <c r="H746" s="61" t="s">
        <v>1473</v>
      </c>
      <c r="I746" s="61" t="s">
        <v>918</v>
      </c>
      <c r="J746" s="61" t="s">
        <v>12</v>
      </c>
      <c r="K746" s="61" t="s">
        <v>9</v>
      </c>
      <c r="L746" s="61" t="s">
        <v>919</v>
      </c>
      <c r="M746" s="61">
        <f t="shared" si="12"/>
        <v>137</v>
      </c>
      <c r="N746" t="str">
        <f>VLOOKUP(M746,'zamestnanci číselník'!$A:$I,9,0)</f>
        <v>VP3M</v>
      </c>
    </row>
    <row r="747" spans="1:14" x14ac:dyDescent="0.2">
      <c r="A747" s="60">
        <v>43693</v>
      </c>
      <c r="B747" s="61" t="s">
        <v>917</v>
      </c>
      <c r="C747" s="61" t="s">
        <v>885</v>
      </c>
      <c r="D747" s="61" t="s">
        <v>181</v>
      </c>
      <c r="E747" s="61">
        <v>7.75</v>
      </c>
      <c r="F747" s="61" t="s">
        <v>182</v>
      </c>
      <c r="G747" s="61">
        <v>0</v>
      </c>
      <c r="H747" s="61" t="s">
        <v>1473</v>
      </c>
      <c r="I747" s="61" t="s">
        <v>918</v>
      </c>
      <c r="J747" s="61" t="s">
        <v>12</v>
      </c>
      <c r="K747" s="61" t="s">
        <v>9</v>
      </c>
      <c r="L747" s="61" t="s">
        <v>919</v>
      </c>
      <c r="M747" s="61">
        <f t="shared" si="12"/>
        <v>137</v>
      </c>
      <c r="N747" t="str">
        <f>VLOOKUP(M747,'zamestnanci číselník'!$A:$I,9,0)</f>
        <v>VP3M</v>
      </c>
    </row>
    <row r="748" spans="1:14" x14ac:dyDescent="0.2">
      <c r="A748" s="60">
        <v>43696</v>
      </c>
      <c r="B748" s="61" t="s">
        <v>917</v>
      </c>
      <c r="C748" s="61" t="s">
        <v>885</v>
      </c>
      <c r="D748" s="61" t="s">
        <v>181</v>
      </c>
      <c r="E748" s="61">
        <v>7.75</v>
      </c>
      <c r="F748" s="61" t="s">
        <v>182</v>
      </c>
      <c r="G748" s="61">
        <v>0</v>
      </c>
      <c r="H748" s="61" t="s">
        <v>1473</v>
      </c>
      <c r="I748" s="61" t="s">
        <v>918</v>
      </c>
      <c r="J748" s="61" t="s">
        <v>12</v>
      </c>
      <c r="K748" s="61" t="s">
        <v>9</v>
      </c>
      <c r="L748" s="61" t="s">
        <v>919</v>
      </c>
      <c r="M748" s="61">
        <f t="shared" si="12"/>
        <v>137</v>
      </c>
      <c r="N748" t="str">
        <f>VLOOKUP(M748,'zamestnanci číselník'!$A:$I,9,0)</f>
        <v>VP3M</v>
      </c>
    </row>
    <row r="749" spans="1:14" x14ac:dyDescent="0.2">
      <c r="A749" s="60">
        <v>43706</v>
      </c>
      <c r="B749" s="61" t="s">
        <v>917</v>
      </c>
      <c r="C749" s="61" t="s">
        <v>886</v>
      </c>
      <c r="D749" s="61" t="s">
        <v>181</v>
      </c>
      <c r="E749" s="61">
        <v>7.75</v>
      </c>
      <c r="F749" s="61" t="s">
        <v>182</v>
      </c>
      <c r="G749" s="61">
        <v>0</v>
      </c>
      <c r="H749" s="61" t="s">
        <v>183</v>
      </c>
      <c r="I749" s="61" t="s">
        <v>918</v>
      </c>
      <c r="J749" s="61" t="s">
        <v>12</v>
      </c>
      <c r="K749" s="61" t="s">
        <v>9</v>
      </c>
      <c r="L749" s="61" t="s">
        <v>919</v>
      </c>
      <c r="M749" s="61">
        <f t="shared" si="12"/>
        <v>137</v>
      </c>
      <c r="N749" t="str">
        <f>VLOOKUP(M749,'zamestnanci číselník'!$A:$I,9,0)</f>
        <v>VP3M</v>
      </c>
    </row>
    <row r="750" spans="1:14" x14ac:dyDescent="0.2">
      <c r="A750" s="60">
        <v>43707</v>
      </c>
      <c r="B750" s="61" t="s">
        <v>917</v>
      </c>
      <c r="C750" s="61" t="s">
        <v>887</v>
      </c>
      <c r="D750" s="61" t="s">
        <v>181</v>
      </c>
      <c r="E750" s="61">
        <v>7.75</v>
      </c>
      <c r="F750" s="61" t="s">
        <v>182</v>
      </c>
      <c r="G750" s="61">
        <v>0</v>
      </c>
      <c r="H750" s="61" t="s">
        <v>183</v>
      </c>
      <c r="I750" s="61" t="s">
        <v>918</v>
      </c>
      <c r="J750" s="61" t="s">
        <v>12</v>
      </c>
      <c r="K750" s="61" t="s">
        <v>9</v>
      </c>
      <c r="L750" s="61" t="s">
        <v>919</v>
      </c>
      <c r="M750" s="61">
        <f t="shared" si="12"/>
        <v>137</v>
      </c>
      <c r="N750" t="str">
        <f>VLOOKUP(M750,'zamestnanci číselník'!$A:$I,9,0)</f>
        <v>VP3M</v>
      </c>
    </row>
    <row r="751" spans="1:14" x14ac:dyDescent="0.2">
      <c r="A751" s="60">
        <v>43701</v>
      </c>
      <c r="B751" s="61" t="s">
        <v>917</v>
      </c>
      <c r="C751" s="61" t="s">
        <v>885</v>
      </c>
      <c r="D751" s="61" t="s">
        <v>181</v>
      </c>
      <c r="E751" s="61">
        <v>0</v>
      </c>
      <c r="F751" s="61" t="s">
        <v>890</v>
      </c>
      <c r="G751" s="61">
        <v>7.75</v>
      </c>
      <c r="H751" s="61" t="s">
        <v>1505</v>
      </c>
      <c r="I751" s="61" t="s">
        <v>918</v>
      </c>
      <c r="J751" s="61" t="s">
        <v>22</v>
      </c>
      <c r="K751" s="61" t="s">
        <v>9</v>
      </c>
      <c r="L751" s="61" t="s">
        <v>919</v>
      </c>
      <c r="M751" s="61">
        <f t="shared" si="12"/>
        <v>137</v>
      </c>
      <c r="N751" t="str">
        <f>VLOOKUP(M751,'zamestnanci číselník'!$A:$I,9,0)</f>
        <v>VP3M</v>
      </c>
    </row>
    <row r="752" spans="1:14" x14ac:dyDescent="0.2">
      <c r="A752" s="60">
        <v>43703</v>
      </c>
      <c r="B752" s="61" t="s">
        <v>917</v>
      </c>
      <c r="C752" s="61" t="s">
        <v>885</v>
      </c>
      <c r="D752" s="61" t="s">
        <v>181</v>
      </c>
      <c r="E752" s="61">
        <v>7.75</v>
      </c>
      <c r="F752" s="61" t="s">
        <v>182</v>
      </c>
      <c r="G752" s="61">
        <v>0</v>
      </c>
      <c r="H752" s="61" t="s">
        <v>1505</v>
      </c>
      <c r="I752" s="61" t="s">
        <v>918</v>
      </c>
      <c r="J752" s="61" t="s">
        <v>22</v>
      </c>
      <c r="K752" s="61" t="s">
        <v>9</v>
      </c>
      <c r="L752" s="61" t="s">
        <v>919</v>
      </c>
      <c r="M752" s="61">
        <f t="shared" si="12"/>
        <v>137</v>
      </c>
      <c r="N752" t="str">
        <f>VLOOKUP(M752,'zamestnanci číselník'!$A:$I,9,0)</f>
        <v>VP3M</v>
      </c>
    </row>
    <row r="753" spans="1:14" x14ac:dyDescent="0.2">
      <c r="A753" s="60">
        <v>43704</v>
      </c>
      <c r="B753" s="61" t="s">
        <v>917</v>
      </c>
      <c r="C753" s="61" t="s">
        <v>885</v>
      </c>
      <c r="D753" s="61" t="s">
        <v>181</v>
      </c>
      <c r="E753" s="61">
        <v>7.75</v>
      </c>
      <c r="F753" s="61" t="s">
        <v>182</v>
      </c>
      <c r="G753" s="61">
        <v>0</v>
      </c>
      <c r="H753" s="61" t="s">
        <v>1505</v>
      </c>
      <c r="I753" s="61" t="s">
        <v>918</v>
      </c>
      <c r="J753" s="61" t="s">
        <v>22</v>
      </c>
      <c r="K753" s="61" t="s">
        <v>9</v>
      </c>
      <c r="L753" s="61" t="s">
        <v>919</v>
      </c>
      <c r="M753" s="61">
        <f t="shared" si="12"/>
        <v>137</v>
      </c>
      <c r="N753" t="str">
        <f>VLOOKUP(M753,'zamestnanci číselník'!$A:$I,9,0)</f>
        <v>VP3M</v>
      </c>
    </row>
    <row r="754" spans="1:14" x14ac:dyDescent="0.2">
      <c r="A754" s="60">
        <v>43705</v>
      </c>
      <c r="B754" s="61" t="s">
        <v>917</v>
      </c>
      <c r="C754" s="61" t="s">
        <v>885</v>
      </c>
      <c r="D754" s="61" t="s">
        <v>181</v>
      </c>
      <c r="E754" s="61">
        <v>7.75</v>
      </c>
      <c r="F754" s="61" t="s">
        <v>182</v>
      </c>
      <c r="G754" s="61">
        <v>0</v>
      </c>
      <c r="H754" s="61" t="s">
        <v>1505</v>
      </c>
      <c r="I754" s="61" t="s">
        <v>918</v>
      </c>
      <c r="J754" s="61" t="s">
        <v>22</v>
      </c>
      <c r="K754" s="61" t="s">
        <v>9</v>
      </c>
      <c r="L754" s="61" t="s">
        <v>919</v>
      </c>
      <c r="M754" s="61">
        <f t="shared" si="12"/>
        <v>137</v>
      </c>
      <c r="N754" t="str">
        <f>VLOOKUP(M754,'zamestnanci číselník'!$A:$I,9,0)</f>
        <v>VP3M</v>
      </c>
    </row>
    <row r="755" spans="1:14" x14ac:dyDescent="0.2">
      <c r="A755" s="60">
        <v>43678</v>
      </c>
      <c r="B755" s="61" t="s">
        <v>1195</v>
      </c>
      <c r="C755" s="61" t="s">
        <v>887</v>
      </c>
      <c r="D755" s="61" t="s">
        <v>181</v>
      </c>
      <c r="E755" s="61">
        <v>8</v>
      </c>
      <c r="F755" s="61" t="s">
        <v>182</v>
      </c>
      <c r="G755" s="61">
        <v>0</v>
      </c>
      <c r="H755" s="61" t="s">
        <v>183</v>
      </c>
      <c r="I755" s="61" t="s">
        <v>1167</v>
      </c>
      <c r="J755" s="61" t="s">
        <v>17</v>
      </c>
      <c r="K755" s="61" t="s">
        <v>20</v>
      </c>
      <c r="L755" s="61" t="s">
        <v>1196</v>
      </c>
      <c r="M755" s="61">
        <f t="shared" si="12"/>
        <v>140</v>
      </c>
      <c r="N755" t="str">
        <f>VLOOKUP(M755,'zamestnanci číselník'!$A:$I,9,0)</f>
        <v>Doprava</v>
      </c>
    </row>
    <row r="756" spans="1:14" x14ac:dyDescent="0.2">
      <c r="A756" s="60">
        <v>43679</v>
      </c>
      <c r="B756" s="61" t="s">
        <v>1195</v>
      </c>
      <c r="C756" s="61" t="s">
        <v>887</v>
      </c>
      <c r="D756" s="61" t="s">
        <v>181</v>
      </c>
      <c r="E756" s="61">
        <v>8</v>
      </c>
      <c r="F756" s="61" t="s">
        <v>182</v>
      </c>
      <c r="G756" s="61">
        <v>0</v>
      </c>
      <c r="H756" s="61" t="s">
        <v>183</v>
      </c>
      <c r="I756" s="61" t="s">
        <v>1167</v>
      </c>
      <c r="J756" s="61" t="s">
        <v>17</v>
      </c>
      <c r="K756" s="61" t="s">
        <v>20</v>
      </c>
      <c r="L756" s="61" t="s">
        <v>1196</v>
      </c>
      <c r="M756" s="61">
        <f t="shared" si="12"/>
        <v>140</v>
      </c>
      <c r="N756" t="str">
        <f>VLOOKUP(M756,'zamestnanci číselník'!$A:$I,9,0)</f>
        <v>Doprava</v>
      </c>
    </row>
    <row r="757" spans="1:14" x14ac:dyDescent="0.2">
      <c r="A757" s="60">
        <v>43682</v>
      </c>
      <c r="B757" s="61" t="s">
        <v>1195</v>
      </c>
      <c r="C757" s="61" t="s">
        <v>885</v>
      </c>
      <c r="D757" s="61" t="s">
        <v>181</v>
      </c>
      <c r="E757" s="61">
        <v>8</v>
      </c>
      <c r="F757" s="61" t="s">
        <v>182</v>
      </c>
      <c r="G757" s="61">
        <v>0</v>
      </c>
      <c r="H757" s="61" t="s">
        <v>42</v>
      </c>
      <c r="I757" s="61" t="s">
        <v>1167</v>
      </c>
      <c r="J757" s="61" t="s">
        <v>17</v>
      </c>
      <c r="K757" s="61" t="s">
        <v>20</v>
      </c>
      <c r="L757" s="61" t="s">
        <v>1196</v>
      </c>
      <c r="M757" s="61">
        <f t="shared" si="12"/>
        <v>140</v>
      </c>
      <c r="N757" t="str">
        <f>VLOOKUP(M757,'zamestnanci číselník'!$A:$I,9,0)</f>
        <v>Doprava</v>
      </c>
    </row>
    <row r="758" spans="1:14" x14ac:dyDescent="0.2">
      <c r="A758" s="60">
        <v>43683</v>
      </c>
      <c r="B758" s="61" t="s">
        <v>1195</v>
      </c>
      <c r="C758" s="61" t="s">
        <v>885</v>
      </c>
      <c r="D758" s="61" t="s">
        <v>181</v>
      </c>
      <c r="E758" s="61">
        <v>8</v>
      </c>
      <c r="F758" s="61" t="s">
        <v>182</v>
      </c>
      <c r="G758" s="61">
        <v>0</v>
      </c>
      <c r="H758" s="61" t="s">
        <v>42</v>
      </c>
      <c r="I758" s="61" t="s">
        <v>1167</v>
      </c>
      <c r="J758" s="61" t="s">
        <v>17</v>
      </c>
      <c r="K758" s="61" t="s">
        <v>20</v>
      </c>
      <c r="L758" s="61" t="s">
        <v>1196</v>
      </c>
      <c r="M758" s="61">
        <f t="shared" si="12"/>
        <v>140</v>
      </c>
      <c r="N758" t="str">
        <f>VLOOKUP(M758,'zamestnanci číselník'!$A:$I,9,0)</f>
        <v>Doprava</v>
      </c>
    </row>
    <row r="759" spans="1:14" x14ac:dyDescent="0.2">
      <c r="A759" s="60">
        <v>43684</v>
      </c>
      <c r="B759" s="61" t="s">
        <v>1195</v>
      </c>
      <c r="C759" s="61" t="s">
        <v>885</v>
      </c>
      <c r="D759" s="61" t="s">
        <v>181</v>
      </c>
      <c r="E759" s="61">
        <v>8</v>
      </c>
      <c r="F759" s="61" t="s">
        <v>182</v>
      </c>
      <c r="G759" s="61">
        <v>0</v>
      </c>
      <c r="H759" s="61" t="s">
        <v>42</v>
      </c>
      <c r="I759" s="61" t="s">
        <v>1167</v>
      </c>
      <c r="J759" s="61" t="s">
        <v>17</v>
      </c>
      <c r="K759" s="61" t="s">
        <v>20</v>
      </c>
      <c r="L759" s="61" t="s">
        <v>1196</v>
      </c>
      <c r="M759" s="61">
        <f t="shared" si="12"/>
        <v>140</v>
      </c>
      <c r="N759" t="str">
        <f>VLOOKUP(M759,'zamestnanci číselník'!$A:$I,9,0)</f>
        <v>Doprava</v>
      </c>
    </row>
    <row r="760" spans="1:14" x14ac:dyDescent="0.2">
      <c r="A760" s="60">
        <v>43685</v>
      </c>
      <c r="B760" s="61" t="s">
        <v>1195</v>
      </c>
      <c r="C760" s="61" t="s">
        <v>885</v>
      </c>
      <c r="D760" s="61" t="s">
        <v>181</v>
      </c>
      <c r="E760" s="61">
        <v>8</v>
      </c>
      <c r="F760" s="61" t="s">
        <v>182</v>
      </c>
      <c r="G760" s="61">
        <v>0</v>
      </c>
      <c r="H760" s="61" t="s">
        <v>42</v>
      </c>
      <c r="I760" s="61" t="s">
        <v>1167</v>
      </c>
      <c r="J760" s="61" t="s">
        <v>17</v>
      </c>
      <c r="K760" s="61" t="s">
        <v>20</v>
      </c>
      <c r="L760" s="61" t="s">
        <v>1196</v>
      </c>
      <c r="M760" s="61">
        <f t="shared" si="12"/>
        <v>140</v>
      </c>
      <c r="N760" t="str">
        <f>VLOOKUP(M760,'zamestnanci číselník'!$A:$I,9,0)</f>
        <v>Doprava</v>
      </c>
    </row>
    <row r="761" spans="1:14" x14ac:dyDescent="0.2">
      <c r="A761" s="60">
        <v>43686</v>
      </c>
      <c r="B761" s="61" t="s">
        <v>1195</v>
      </c>
      <c r="C761" s="61" t="s">
        <v>885</v>
      </c>
      <c r="D761" s="61" t="s">
        <v>181</v>
      </c>
      <c r="E761" s="61">
        <v>8</v>
      </c>
      <c r="F761" s="61" t="s">
        <v>182</v>
      </c>
      <c r="G761" s="61">
        <v>0</v>
      </c>
      <c r="H761" s="61" t="s">
        <v>42</v>
      </c>
      <c r="I761" s="61" t="s">
        <v>1167</v>
      </c>
      <c r="J761" s="61" t="s">
        <v>17</v>
      </c>
      <c r="K761" s="61" t="s">
        <v>20</v>
      </c>
      <c r="L761" s="61" t="s">
        <v>1196</v>
      </c>
      <c r="M761" s="61">
        <f t="shared" si="12"/>
        <v>140</v>
      </c>
      <c r="N761" t="str">
        <f>VLOOKUP(M761,'zamestnanci číselník'!$A:$I,9,0)</f>
        <v>Doprava</v>
      </c>
    </row>
    <row r="762" spans="1:14" x14ac:dyDescent="0.2">
      <c r="A762" s="60">
        <v>43689</v>
      </c>
      <c r="B762" s="61" t="s">
        <v>1195</v>
      </c>
      <c r="C762" s="61" t="s">
        <v>885</v>
      </c>
      <c r="D762" s="61" t="s">
        <v>181</v>
      </c>
      <c r="E762" s="61">
        <v>8</v>
      </c>
      <c r="F762" s="61" t="s">
        <v>182</v>
      </c>
      <c r="G762" s="61">
        <v>0</v>
      </c>
      <c r="H762" s="61" t="s">
        <v>42</v>
      </c>
      <c r="I762" s="61" t="s">
        <v>1167</v>
      </c>
      <c r="J762" s="61" t="s">
        <v>17</v>
      </c>
      <c r="K762" s="61" t="s">
        <v>20</v>
      </c>
      <c r="L762" s="61" t="s">
        <v>1196</v>
      </c>
      <c r="M762" s="61">
        <f t="shared" si="12"/>
        <v>140</v>
      </c>
      <c r="N762" t="str">
        <f>VLOOKUP(M762,'zamestnanci číselník'!$A:$I,9,0)</f>
        <v>Doprava</v>
      </c>
    </row>
    <row r="763" spans="1:14" x14ac:dyDescent="0.2">
      <c r="A763" s="60">
        <v>43690</v>
      </c>
      <c r="B763" s="61" t="s">
        <v>1195</v>
      </c>
      <c r="C763" s="61" t="s">
        <v>885</v>
      </c>
      <c r="D763" s="61" t="s">
        <v>181</v>
      </c>
      <c r="E763" s="61">
        <v>8</v>
      </c>
      <c r="F763" s="61" t="s">
        <v>182</v>
      </c>
      <c r="G763" s="61">
        <v>0</v>
      </c>
      <c r="H763" s="61" t="s">
        <v>42</v>
      </c>
      <c r="I763" s="61" t="s">
        <v>1167</v>
      </c>
      <c r="J763" s="61" t="s">
        <v>17</v>
      </c>
      <c r="K763" s="61" t="s">
        <v>20</v>
      </c>
      <c r="L763" s="61" t="s">
        <v>1196</v>
      </c>
      <c r="M763" s="61">
        <f t="shared" si="12"/>
        <v>140</v>
      </c>
      <c r="N763" t="str">
        <f>VLOOKUP(M763,'zamestnanci číselník'!$A:$I,9,0)</f>
        <v>Doprava</v>
      </c>
    </row>
    <row r="764" spans="1:14" x14ac:dyDescent="0.2">
      <c r="A764" s="60">
        <v>43691</v>
      </c>
      <c r="B764" s="61" t="s">
        <v>1195</v>
      </c>
      <c r="C764" s="61" t="s">
        <v>885</v>
      </c>
      <c r="D764" s="61" t="s">
        <v>181</v>
      </c>
      <c r="E764" s="61">
        <v>8</v>
      </c>
      <c r="F764" s="61" t="s">
        <v>182</v>
      </c>
      <c r="G764" s="61">
        <v>0</v>
      </c>
      <c r="H764" s="61" t="s">
        <v>42</v>
      </c>
      <c r="I764" s="61" t="s">
        <v>1167</v>
      </c>
      <c r="J764" s="61" t="s">
        <v>17</v>
      </c>
      <c r="K764" s="61" t="s">
        <v>20</v>
      </c>
      <c r="L764" s="61" t="s">
        <v>1196</v>
      </c>
      <c r="M764" s="61">
        <f t="shared" si="12"/>
        <v>140</v>
      </c>
      <c r="N764" t="str">
        <f>VLOOKUP(M764,'zamestnanci číselník'!$A:$I,9,0)</f>
        <v>Doprava</v>
      </c>
    </row>
    <row r="765" spans="1:14" x14ac:dyDescent="0.2">
      <c r="A765" s="60">
        <v>43692</v>
      </c>
      <c r="B765" s="61" t="s">
        <v>1195</v>
      </c>
      <c r="C765" s="61" t="s">
        <v>885</v>
      </c>
      <c r="D765" s="61" t="s">
        <v>181</v>
      </c>
      <c r="E765" s="61">
        <v>8</v>
      </c>
      <c r="F765" s="61" t="s">
        <v>182</v>
      </c>
      <c r="G765" s="61">
        <v>0</v>
      </c>
      <c r="H765" s="61" t="s">
        <v>42</v>
      </c>
      <c r="I765" s="61" t="s">
        <v>1167</v>
      </c>
      <c r="J765" s="61" t="s">
        <v>17</v>
      </c>
      <c r="K765" s="61" t="s">
        <v>20</v>
      </c>
      <c r="L765" s="61" t="s">
        <v>1196</v>
      </c>
      <c r="M765" s="61">
        <f t="shared" si="12"/>
        <v>140</v>
      </c>
      <c r="N765" t="str">
        <f>VLOOKUP(M765,'zamestnanci číselník'!$A:$I,9,0)</f>
        <v>Doprava</v>
      </c>
    </row>
    <row r="766" spans="1:14" x14ac:dyDescent="0.2">
      <c r="A766" s="60">
        <v>43693</v>
      </c>
      <c r="B766" s="61" t="s">
        <v>1195</v>
      </c>
      <c r="C766" s="61" t="s">
        <v>885</v>
      </c>
      <c r="D766" s="61" t="s">
        <v>181</v>
      </c>
      <c r="E766" s="61">
        <v>8</v>
      </c>
      <c r="F766" s="61" t="s">
        <v>182</v>
      </c>
      <c r="G766" s="61">
        <v>0</v>
      </c>
      <c r="H766" s="61" t="s">
        <v>42</v>
      </c>
      <c r="I766" s="61" t="s">
        <v>1167</v>
      </c>
      <c r="J766" s="61" t="s">
        <v>17</v>
      </c>
      <c r="K766" s="61" t="s">
        <v>20</v>
      </c>
      <c r="L766" s="61" t="s">
        <v>1196</v>
      </c>
      <c r="M766" s="61">
        <f t="shared" si="12"/>
        <v>140</v>
      </c>
      <c r="N766" t="str">
        <f>VLOOKUP(M766,'zamestnanci číselník'!$A:$I,9,0)</f>
        <v>Doprava</v>
      </c>
    </row>
    <row r="767" spans="1:14" x14ac:dyDescent="0.2">
      <c r="A767" s="60">
        <v>43696</v>
      </c>
      <c r="B767" s="61" t="s">
        <v>1195</v>
      </c>
      <c r="C767" s="61" t="s">
        <v>885</v>
      </c>
      <c r="D767" s="61" t="s">
        <v>181</v>
      </c>
      <c r="E767" s="61">
        <v>8</v>
      </c>
      <c r="F767" s="61" t="s">
        <v>890</v>
      </c>
      <c r="G767" s="61">
        <v>0.5</v>
      </c>
      <c r="H767" s="61" t="s">
        <v>42</v>
      </c>
      <c r="I767" s="61" t="s">
        <v>1167</v>
      </c>
      <c r="J767" s="61" t="s">
        <v>17</v>
      </c>
      <c r="K767" s="61" t="s">
        <v>20</v>
      </c>
      <c r="L767" s="61" t="s">
        <v>1196</v>
      </c>
      <c r="M767" s="61">
        <f t="shared" si="12"/>
        <v>140</v>
      </c>
      <c r="N767" t="str">
        <f>VLOOKUP(M767,'zamestnanci číselník'!$A:$I,9,0)</f>
        <v>Doprava</v>
      </c>
    </row>
    <row r="768" spans="1:14" x14ac:dyDescent="0.2">
      <c r="A768" s="60">
        <v>43697</v>
      </c>
      <c r="B768" s="61" t="s">
        <v>1195</v>
      </c>
      <c r="C768" s="61" t="s">
        <v>885</v>
      </c>
      <c r="D768" s="61" t="s">
        <v>181</v>
      </c>
      <c r="E768" s="61">
        <v>8</v>
      </c>
      <c r="F768" s="61" t="s">
        <v>182</v>
      </c>
      <c r="G768" s="61">
        <v>0</v>
      </c>
      <c r="H768" s="61" t="s">
        <v>42</v>
      </c>
      <c r="I768" s="61" t="s">
        <v>1167</v>
      </c>
      <c r="J768" s="61" t="s">
        <v>17</v>
      </c>
      <c r="K768" s="61" t="s">
        <v>20</v>
      </c>
      <c r="L768" s="61" t="s">
        <v>1196</v>
      </c>
      <c r="M768" s="61">
        <f t="shared" si="12"/>
        <v>140</v>
      </c>
      <c r="N768" t="str">
        <f>VLOOKUP(M768,'zamestnanci číselník'!$A:$I,9,0)</f>
        <v>Doprava</v>
      </c>
    </row>
    <row r="769" spans="1:14" x14ac:dyDescent="0.2">
      <c r="A769" s="60">
        <v>43698</v>
      </c>
      <c r="B769" s="61" t="s">
        <v>1195</v>
      </c>
      <c r="C769" s="61" t="s">
        <v>888</v>
      </c>
      <c r="D769" s="61" t="s">
        <v>181</v>
      </c>
      <c r="E769" s="61">
        <v>8</v>
      </c>
      <c r="F769" s="61" t="s">
        <v>182</v>
      </c>
      <c r="G769" s="61">
        <v>0</v>
      </c>
      <c r="H769" s="61" t="s">
        <v>183</v>
      </c>
      <c r="I769" s="61" t="s">
        <v>1167</v>
      </c>
      <c r="J769" s="61" t="s">
        <v>17</v>
      </c>
      <c r="K769" s="61" t="s">
        <v>20</v>
      </c>
      <c r="L769" s="61" t="s">
        <v>1196</v>
      </c>
      <c r="M769" s="61">
        <f t="shared" si="12"/>
        <v>140</v>
      </c>
      <c r="N769" t="str">
        <f>VLOOKUP(M769,'zamestnanci číselník'!$A:$I,9,0)</f>
        <v>Doprava</v>
      </c>
    </row>
    <row r="770" spans="1:14" x14ac:dyDescent="0.2">
      <c r="A770" s="60">
        <v>43699</v>
      </c>
      <c r="B770" s="61" t="s">
        <v>1195</v>
      </c>
      <c r="C770" s="61" t="s">
        <v>885</v>
      </c>
      <c r="D770" s="61" t="s">
        <v>181</v>
      </c>
      <c r="E770" s="61">
        <v>8</v>
      </c>
      <c r="F770" s="61" t="s">
        <v>890</v>
      </c>
      <c r="G770" s="61">
        <v>1</v>
      </c>
      <c r="H770" s="61" t="s">
        <v>42</v>
      </c>
      <c r="I770" s="61" t="s">
        <v>1167</v>
      </c>
      <c r="J770" s="61" t="s">
        <v>17</v>
      </c>
      <c r="K770" s="61" t="s">
        <v>20</v>
      </c>
      <c r="L770" s="61" t="s">
        <v>1196</v>
      </c>
      <c r="M770" s="61">
        <f t="shared" si="12"/>
        <v>140</v>
      </c>
      <c r="N770" t="str">
        <f>VLOOKUP(M770,'zamestnanci číselník'!$A:$I,9,0)</f>
        <v>Doprava</v>
      </c>
    </row>
    <row r="771" spans="1:14" x14ac:dyDescent="0.2">
      <c r="A771" s="60">
        <v>43700</v>
      </c>
      <c r="B771" s="61" t="s">
        <v>1195</v>
      </c>
      <c r="C771" s="61" t="s">
        <v>887</v>
      </c>
      <c r="D771" s="61" t="s">
        <v>181</v>
      </c>
      <c r="E771" s="61">
        <v>8</v>
      </c>
      <c r="F771" s="61" t="s">
        <v>182</v>
      </c>
      <c r="G771" s="61">
        <v>0</v>
      </c>
      <c r="H771" s="61" t="s">
        <v>183</v>
      </c>
      <c r="I771" s="61" t="s">
        <v>1167</v>
      </c>
      <c r="J771" s="61" t="s">
        <v>17</v>
      </c>
      <c r="K771" s="61" t="s">
        <v>20</v>
      </c>
      <c r="L771" s="61" t="s">
        <v>1196</v>
      </c>
      <c r="M771" s="61">
        <f t="shared" ref="M771:M834" si="13">B771*1</f>
        <v>140</v>
      </c>
      <c r="N771" t="str">
        <f>VLOOKUP(M771,'zamestnanci číselník'!$A:$I,9,0)</f>
        <v>Doprava</v>
      </c>
    </row>
    <row r="772" spans="1:14" x14ac:dyDescent="0.2">
      <c r="A772" s="60">
        <v>43703</v>
      </c>
      <c r="B772" s="61" t="s">
        <v>1195</v>
      </c>
      <c r="C772" s="61" t="s">
        <v>885</v>
      </c>
      <c r="D772" s="61" t="s">
        <v>181</v>
      </c>
      <c r="E772" s="61">
        <v>8</v>
      </c>
      <c r="F772" s="61" t="s">
        <v>890</v>
      </c>
      <c r="G772" s="61">
        <v>0.5</v>
      </c>
      <c r="H772" s="61" t="s">
        <v>42</v>
      </c>
      <c r="I772" s="61" t="s">
        <v>1167</v>
      </c>
      <c r="J772" s="61" t="s">
        <v>17</v>
      </c>
      <c r="K772" s="61" t="s">
        <v>20</v>
      </c>
      <c r="L772" s="61" t="s">
        <v>1196</v>
      </c>
      <c r="M772" s="61">
        <f t="shared" si="13"/>
        <v>140</v>
      </c>
      <c r="N772" t="str">
        <f>VLOOKUP(M772,'zamestnanci číselník'!$A:$I,9,0)</f>
        <v>Doprava</v>
      </c>
    </row>
    <row r="773" spans="1:14" x14ac:dyDescent="0.2">
      <c r="A773" s="60">
        <v>43704</v>
      </c>
      <c r="B773" s="61" t="s">
        <v>1195</v>
      </c>
      <c r="C773" s="61" t="s">
        <v>885</v>
      </c>
      <c r="D773" s="61" t="s">
        <v>181</v>
      </c>
      <c r="E773" s="61">
        <v>8</v>
      </c>
      <c r="F773" s="61" t="s">
        <v>182</v>
      </c>
      <c r="G773" s="61">
        <v>0</v>
      </c>
      <c r="H773" s="61" t="s">
        <v>42</v>
      </c>
      <c r="I773" s="61" t="s">
        <v>1167</v>
      </c>
      <c r="J773" s="61" t="s">
        <v>17</v>
      </c>
      <c r="K773" s="61" t="s">
        <v>20</v>
      </c>
      <c r="L773" s="61" t="s">
        <v>1196</v>
      </c>
      <c r="M773" s="61">
        <f t="shared" si="13"/>
        <v>140</v>
      </c>
      <c r="N773" t="str">
        <f>VLOOKUP(M773,'zamestnanci číselník'!$A:$I,9,0)</f>
        <v>Doprava</v>
      </c>
    </row>
    <row r="774" spans="1:14" x14ac:dyDescent="0.2">
      <c r="A774" s="60">
        <v>43705</v>
      </c>
      <c r="B774" s="61" t="s">
        <v>1195</v>
      </c>
      <c r="C774" s="61" t="s">
        <v>885</v>
      </c>
      <c r="D774" s="61" t="s">
        <v>181</v>
      </c>
      <c r="E774" s="61">
        <v>8</v>
      </c>
      <c r="F774" s="61" t="s">
        <v>890</v>
      </c>
      <c r="G774" s="61">
        <v>1</v>
      </c>
      <c r="H774" s="61" t="s">
        <v>42</v>
      </c>
      <c r="I774" s="61" t="s">
        <v>1167</v>
      </c>
      <c r="J774" s="61" t="s">
        <v>17</v>
      </c>
      <c r="K774" s="61" t="s">
        <v>20</v>
      </c>
      <c r="L774" s="61" t="s">
        <v>1196</v>
      </c>
      <c r="M774" s="61">
        <f t="shared" si="13"/>
        <v>140</v>
      </c>
      <c r="N774" t="str">
        <f>VLOOKUP(M774,'zamestnanci číselník'!$A:$I,9,0)</f>
        <v>Doprava</v>
      </c>
    </row>
    <row r="775" spans="1:14" x14ac:dyDescent="0.2">
      <c r="A775" s="60">
        <v>43706</v>
      </c>
      <c r="B775" s="61" t="s">
        <v>1195</v>
      </c>
      <c r="C775" s="61" t="s">
        <v>886</v>
      </c>
      <c r="D775" s="61" t="s">
        <v>181</v>
      </c>
      <c r="E775" s="61">
        <v>8</v>
      </c>
      <c r="F775" s="61" t="s">
        <v>182</v>
      </c>
      <c r="G775" s="61">
        <v>0</v>
      </c>
      <c r="H775" s="61" t="s">
        <v>183</v>
      </c>
      <c r="I775" s="61" t="s">
        <v>1167</v>
      </c>
      <c r="J775" s="61" t="s">
        <v>17</v>
      </c>
      <c r="K775" s="61" t="s">
        <v>20</v>
      </c>
      <c r="L775" s="61" t="s">
        <v>1196</v>
      </c>
      <c r="M775" s="61">
        <f t="shared" si="13"/>
        <v>140</v>
      </c>
      <c r="N775" t="str">
        <f>VLOOKUP(M775,'zamestnanci číselník'!$A:$I,9,0)</f>
        <v>Doprava</v>
      </c>
    </row>
    <row r="776" spans="1:14" x14ac:dyDescent="0.2">
      <c r="A776" s="60">
        <v>43707</v>
      </c>
      <c r="B776" s="61" t="s">
        <v>1195</v>
      </c>
      <c r="C776" s="61" t="s">
        <v>887</v>
      </c>
      <c r="D776" s="61" t="s">
        <v>181</v>
      </c>
      <c r="E776" s="61">
        <v>8</v>
      </c>
      <c r="F776" s="61" t="s">
        <v>182</v>
      </c>
      <c r="G776" s="61">
        <v>0</v>
      </c>
      <c r="H776" s="61" t="s">
        <v>183</v>
      </c>
      <c r="I776" s="61" t="s">
        <v>1167</v>
      </c>
      <c r="J776" s="61" t="s">
        <v>17</v>
      </c>
      <c r="K776" s="61" t="s">
        <v>20</v>
      </c>
      <c r="L776" s="61" t="s">
        <v>1196</v>
      </c>
      <c r="M776" s="61">
        <f t="shared" si="13"/>
        <v>140</v>
      </c>
      <c r="N776" t="str">
        <f>VLOOKUP(M776,'zamestnanci číselník'!$A:$I,9,0)</f>
        <v>Doprava</v>
      </c>
    </row>
    <row r="777" spans="1:14" x14ac:dyDescent="0.2">
      <c r="A777" s="60">
        <v>43699</v>
      </c>
      <c r="B777" s="61" t="s">
        <v>1197</v>
      </c>
      <c r="C777" s="61" t="s">
        <v>885</v>
      </c>
      <c r="D777" s="61" t="s">
        <v>181</v>
      </c>
      <c r="E777" s="61">
        <v>8</v>
      </c>
      <c r="F777" s="61" t="s">
        <v>182</v>
      </c>
      <c r="G777" s="61">
        <v>0</v>
      </c>
      <c r="H777" s="61" t="s">
        <v>42</v>
      </c>
      <c r="I777" s="61" t="s">
        <v>1152</v>
      </c>
      <c r="J777" s="61" t="s">
        <v>1153</v>
      </c>
      <c r="K777" s="61" t="s">
        <v>1153</v>
      </c>
      <c r="L777" s="61" t="s">
        <v>1198</v>
      </c>
      <c r="M777" s="61">
        <f t="shared" si="13"/>
        <v>144</v>
      </c>
      <c r="N777" t="str">
        <f>VLOOKUP(M777,'zamestnanci číselník'!$A:$I,9,0)</f>
        <v>Ostatné</v>
      </c>
    </row>
    <row r="778" spans="1:14" x14ac:dyDescent="0.2">
      <c r="A778" s="60">
        <v>43700</v>
      </c>
      <c r="B778" s="61" t="s">
        <v>1197</v>
      </c>
      <c r="C778" s="61" t="s">
        <v>885</v>
      </c>
      <c r="D778" s="61" t="s">
        <v>181</v>
      </c>
      <c r="E778" s="61">
        <v>8</v>
      </c>
      <c r="F778" s="61" t="s">
        <v>182</v>
      </c>
      <c r="G778" s="61">
        <v>0</v>
      </c>
      <c r="H778" s="61" t="s">
        <v>42</v>
      </c>
      <c r="I778" s="61" t="s">
        <v>1152</v>
      </c>
      <c r="J778" s="61" t="s">
        <v>1153</v>
      </c>
      <c r="K778" s="61" t="s">
        <v>1153</v>
      </c>
      <c r="L778" s="61" t="s">
        <v>1198</v>
      </c>
      <c r="M778" s="61">
        <f t="shared" si="13"/>
        <v>144</v>
      </c>
      <c r="N778" t="str">
        <f>VLOOKUP(M778,'zamestnanci číselník'!$A:$I,9,0)</f>
        <v>Ostatné</v>
      </c>
    </row>
    <row r="779" spans="1:14" x14ac:dyDescent="0.2">
      <c r="A779" s="60">
        <v>43703</v>
      </c>
      <c r="B779" s="61" t="s">
        <v>1197</v>
      </c>
      <c r="C779" s="61" t="s">
        <v>885</v>
      </c>
      <c r="D779" s="61" t="s">
        <v>181</v>
      </c>
      <c r="E779" s="61">
        <v>8</v>
      </c>
      <c r="F779" s="61" t="s">
        <v>182</v>
      </c>
      <c r="G779" s="61">
        <v>0</v>
      </c>
      <c r="H779" s="61" t="s">
        <v>42</v>
      </c>
      <c r="I779" s="61" t="s">
        <v>1152</v>
      </c>
      <c r="J779" s="61" t="s">
        <v>1153</v>
      </c>
      <c r="K779" s="61" t="s">
        <v>1153</v>
      </c>
      <c r="L779" s="61" t="s">
        <v>1198</v>
      </c>
      <c r="M779" s="61">
        <f t="shared" si="13"/>
        <v>144</v>
      </c>
      <c r="N779" t="str">
        <f>VLOOKUP(M779,'zamestnanci číselník'!$A:$I,9,0)</f>
        <v>Ostatné</v>
      </c>
    </row>
    <row r="780" spans="1:14" x14ac:dyDescent="0.2">
      <c r="A780" s="60">
        <v>43678</v>
      </c>
      <c r="B780" s="61" t="s">
        <v>1197</v>
      </c>
      <c r="C780" s="61" t="s">
        <v>887</v>
      </c>
      <c r="D780" s="61" t="s">
        <v>181</v>
      </c>
      <c r="E780" s="61">
        <v>8</v>
      </c>
      <c r="F780" s="61" t="s">
        <v>182</v>
      </c>
      <c r="G780" s="61">
        <v>0</v>
      </c>
      <c r="H780" s="61" t="s">
        <v>183</v>
      </c>
      <c r="I780" s="61" t="s">
        <v>1152</v>
      </c>
      <c r="J780" s="61" t="s">
        <v>1153</v>
      </c>
      <c r="K780" s="61" t="s">
        <v>1153</v>
      </c>
      <c r="L780" s="61" t="s">
        <v>1198</v>
      </c>
      <c r="M780" s="61">
        <f t="shared" si="13"/>
        <v>144</v>
      </c>
      <c r="N780" t="str">
        <f>VLOOKUP(M780,'zamestnanci číselník'!$A:$I,9,0)</f>
        <v>Ostatné</v>
      </c>
    </row>
    <row r="781" spans="1:14" x14ac:dyDescent="0.2">
      <c r="A781" s="60">
        <v>43679</v>
      </c>
      <c r="B781" s="61" t="s">
        <v>1197</v>
      </c>
      <c r="C781" s="61" t="s">
        <v>887</v>
      </c>
      <c r="D781" s="61" t="s">
        <v>181</v>
      </c>
      <c r="E781" s="61">
        <v>8</v>
      </c>
      <c r="F781" s="61" t="s">
        <v>182</v>
      </c>
      <c r="G781" s="61">
        <v>0</v>
      </c>
      <c r="H781" s="61" t="s">
        <v>183</v>
      </c>
      <c r="I781" s="61" t="s">
        <v>1152</v>
      </c>
      <c r="J781" s="61" t="s">
        <v>1153</v>
      </c>
      <c r="K781" s="61" t="s">
        <v>1153</v>
      </c>
      <c r="L781" s="61" t="s">
        <v>1198</v>
      </c>
      <c r="M781" s="61">
        <f t="shared" si="13"/>
        <v>144</v>
      </c>
      <c r="N781" t="str">
        <f>VLOOKUP(M781,'zamestnanci číselník'!$A:$I,9,0)</f>
        <v>Ostatné</v>
      </c>
    </row>
    <row r="782" spans="1:14" x14ac:dyDescent="0.2">
      <c r="A782" s="60">
        <v>43682</v>
      </c>
      <c r="B782" s="61" t="s">
        <v>1197</v>
      </c>
      <c r="C782" s="61" t="s">
        <v>885</v>
      </c>
      <c r="D782" s="61" t="s">
        <v>181</v>
      </c>
      <c r="E782" s="61">
        <v>4</v>
      </c>
      <c r="F782" s="61" t="s">
        <v>182</v>
      </c>
      <c r="G782" s="61">
        <v>0</v>
      </c>
      <c r="H782" s="61" t="s">
        <v>42</v>
      </c>
      <c r="I782" s="61" t="s">
        <v>1152</v>
      </c>
      <c r="J782" s="61" t="s">
        <v>1153</v>
      </c>
      <c r="K782" s="61" t="s">
        <v>1153</v>
      </c>
      <c r="L782" s="61" t="s">
        <v>1198</v>
      </c>
      <c r="M782" s="61">
        <f t="shared" si="13"/>
        <v>144</v>
      </c>
      <c r="N782" t="str">
        <f>VLOOKUP(M782,'zamestnanci číselník'!$A:$I,9,0)</f>
        <v>Ostatné</v>
      </c>
    </row>
    <row r="783" spans="1:14" x14ac:dyDescent="0.2">
      <c r="A783" s="60">
        <v>43683</v>
      </c>
      <c r="B783" s="61" t="s">
        <v>1197</v>
      </c>
      <c r="C783" s="61" t="s">
        <v>885</v>
      </c>
      <c r="D783" s="61" t="s">
        <v>181</v>
      </c>
      <c r="E783" s="61">
        <v>8</v>
      </c>
      <c r="F783" s="61" t="s">
        <v>182</v>
      </c>
      <c r="G783" s="61">
        <v>0</v>
      </c>
      <c r="H783" s="61" t="s">
        <v>42</v>
      </c>
      <c r="I783" s="61" t="s">
        <v>1152</v>
      </c>
      <c r="J783" s="61" t="s">
        <v>1153</v>
      </c>
      <c r="K783" s="61" t="s">
        <v>1153</v>
      </c>
      <c r="L783" s="61" t="s">
        <v>1198</v>
      </c>
      <c r="M783" s="61">
        <f t="shared" si="13"/>
        <v>144</v>
      </c>
      <c r="N783" t="str">
        <f>VLOOKUP(M783,'zamestnanci číselník'!$A:$I,9,0)</f>
        <v>Ostatné</v>
      </c>
    </row>
    <row r="784" spans="1:14" x14ac:dyDescent="0.2">
      <c r="A784" s="60">
        <v>43684</v>
      </c>
      <c r="B784" s="61" t="s">
        <v>1197</v>
      </c>
      <c r="C784" s="61" t="s">
        <v>885</v>
      </c>
      <c r="D784" s="61" t="s">
        <v>181</v>
      </c>
      <c r="E784" s="61">
        <v>8</v>
      </c>
      <c r="F784" s="61" t="s">
        <v>182</v>
      </c>
      <c r="G784" s="61">
        <v>0</v>
      </c>
      <c r="H784" s="61" t="s">
        <v>42</v>
      </c>
      <c r="I784" s="61" t="s">
        <v>1152</v>
      </c>
      <c r="J784" s="61" t="s">
        <v>1153</v>
      </c>
      <c r="K784" s="61" t="s">
        <v>1153</v>
      </c>
      <c r="L784" s="61" t="s">
        <v>1198</v>
      </c>
      <c r="M784" s="61">
        <f t="shared" si="13"/>
        <v>144</v>
      </c>
      <c r="N784" t="str">
        <f>VLOOKUP(M784,'zamestnanci číselník'!$A:$I,9,0)</f>
        <v>Ostatné</v>
      </c>
    </row>
    <row r="785" spans="1:14" x14ac:dyDescent="0.2">
      <c r="A785" s="60">
        <v>43685</v>
      </c>
      <c r="B785" s="61" t="s">
        <v>1197</v>
      </c>
      <c r="C785" s="61" t="s">
        <v>885</v>
      </c>
      <c r="D785" s="61" t="s">
        <v>181</v>
      </c>
      <c r="E785" s="61">
        <v>8</v>
      </c>
      <c r="F785" s="61" t="s">
        <v>182</v>
      </c>
      <c r="G785" s="61">
        <v>0</v>
      </c>
      <c r="H785" s="61" t="s">
        <v>42</v>
      </c>
      <c r="I785" s="61" t="s">
        <v>1152</v>
      </c>
      <c r="J785" s="61" t="s">
        <v>1153</v>
      </c>
      <c r="K785" s="61" t="s">
        <v>1153</v>
      </c>
      <c r="L785" s="61" t="s">
        <v>1198</v>
      </c>
      <c r="M785" s="61">
        <f t="shared" si="13"/>
        <v>144</v>
      </c>
      <c r="N785" t="str">
        <f>VLOOKUP(M785,'zamestnanci číselník'!$A:$I,9,0)</f>
        <v>Ostatné</v>
      </c>
    </row>
    <row r="786" spans="1:14" x14ac:dyDescent="0.2">
      <c r="A786" s="60">
        <v>43686</v>
      </c>
      <c r="B786" s="61" t="s">
        <v>1197</v>
      </c>
      <c r="C786" s="61" t="s">
        <v>885</v>
      </c>
      <c r="D786" s="61" t="s">
        <v>181</v>
      </c>
      <c r="E786" s="61">
        <v>7.5</v>
      </c>
      <c r="F786" s="61" t="s">
        <v>182</v>
      </c>
      <c r="G786" s="61">
        <v>0</v>
      </c>
      <c r="H786" s="61" t="s">
        <v>42</v>
      </c>
      <c r="I786" s="61" t="s">
        <v>1152</v>
      </c>
      <c r="J786" s="61" t="s">
        <v>1153</v>
      </c>
      <c r="K786" s="61" t="s">
        <v>1153</v>
      </c>
      <c r="L786" s="61" t="s">
        <v>1198</v>
      </c>
      <c r="M786" s="61">
        <f t="shared" si="13"/>
        <v>144</v>
      </c>
      <c r="N786" t="str">
        <f>VLOOKUP(M786,'zamestnanci číselník'!$A:$I,9,0)</f>
        <v>Ostatné</v>
      </c>
    </row>
    <row r="787" spans="1:14" x14ac:dyDescent="0.2">
      <c r="A787" s="60">
        <v>43689</v>
      </c>
      <c r="B787" s="61" t="s">
        <v>1197</v>
      </c>
      <c r="C787" s="61" t="s">
        <v>885</v>
      </c>
      <c r="D787" s="61" t="s">
        <v>181</v>
      </c>
      <c r="E787" s="61">
        <v>8</v>
      </c>
      <c r="F787" s="61" t="s">
        <v>182</v>
      </c>
      <c r="G787" s="61">
        <v>0</v>
      </c>
      <c r="H787" s="61" t="s">
        <v>42</v>
      </c>
      <c r="I787" s="61" t="s">
        <v>1152</v>
      </c>
      <c r="J787" s="61" t="s">
        <v>1153</v>
      </c>
      <c r="K787" s="61" t="s">
        <v>1153</v>
      </c>
      <c r="L787" s="61" t="s">
        <v>1198</v>
      </c>
      <c r="M787" s="61">
        <f t="shared" si="13"/>
        <v>144</v>
      </c>
      <c r="N787" t="str">
        <f>VLOOKUP(M787,'zamestnanci číselník'!$A:$I,9,0)</f>
        <v>Ostatné</v>
      </c>
    </row>
    <row r="788" spans="1:14" x14ac:dyDescent="0.2">
      <c r="A788" s="60">
        <v>43690</v>
      </c>
      <c r="B788" s="61" t="s">
        <v>1197</v>
      </c>
      <c r="C788" s="61" t="s">
        <v>885</v>
      </c>
      <c r="D788" s="61" t="s">
        <v>181</v>
      </c>
      <c r="E788" s="61">
        <v>6.5</v>
      </c>
      <c r="F788" s="61" t="s">
        <v>182</v>
      </c>
      <c r="G788" s="61">
        <v>0</v>
      </c>
      <c r="H788" s="61" t="s">
        <v>42</v>
      </c>
      <c r="I788" s="61" t="s">
        <v>1152</v>
      </c>
      <c r="J788" s="61" t="s">
        <v>1153</v>
      </c>
      <c r="K788" s="61" t="s">
        <v>1153</v>
      </c>
      <c r="L788" s="61" t="s">
        <v>1198</v>
      </c>
      <c r="M788" s="61">
        <f t="shared" si="13"/>
        <v>144</v>
      </c>
      <c r="N788" t="str">
        <f>VLOOKUP(M788,'zamestnanci číselník'!$A:$I,9,0)</f>
        <v>Ostatné</v>
      </c>
    </row>
    <row r="789" spans="1:14" x14ac:dyDescent="0.2">
      <c r="A789" s="60">
        <v>43691</v>
      </c>
      <c r="B789" s="61" t="s">
        <v>1197</v>
      </c>
      <c r="C789" s="61" t="s">
        <v>885</v>
      </c>
      <c r="D789" s="61" t="s">
        <v>181</v>
      </c>
      <c r="E789" s="61">
        <v>8</v>
      </c>
      <c r="F789" s="61" t="s">
        <v>182</v>
      </c>
      <c r="G789" s="61">
        <v>0</v>
      </c>
      <c r="H789" s="61" t="s">
        <v>42</v>
      </c>
      <c r="I789" s="61" t="s">
        <v>1152</v>
      </c>
      <c r="J789" s="61" t="s">
        <v>1153</v>
      </c>
      <c r="K789" s="61" t="s">
        <v>1153</v>
      </c>
      <c r="L789" s="61" t="s">
        <v>1198</v>
      </c>
      <c r="M789" s="61">
        <f t="shared" si="13"/>
        <v>144</v>
      </c>
      <c r="N789" t="str">
        <f>VLOOKUP(M789,'zamestnanci číselník'!$A:$I,9,0)</f>
        <v>Ostatné</v>
      </c>
    </row>
    <row r="790" spans="1:14" x14ac:dyDescent="0.2">
      <c r="A790" s="60">
        <v>43692</v>
      </c>
      <c r="B790" s="61" t="s">
        <v>1197</v>
      </c>
      <c r="C790" s="61" t="s">
        <v>885</v>
      </c>
      <c r="D790" s="61" t="s">
        <v>181</v>
      </c>
      <c r="E790" s="61">
        <v>7.5</v>
      </c>
      <c r="F790" s="61" t="s">
        <v>182</v>
      </c>
      <c r="G790" s="61">
        <v>0</v>
      </c>
      <c r="H790" s="61" t="s">
        <v>42</v>
      </c>
      <c r="I790" s="61" t="s">
        <v>1152</v>
      </c>
      <c r="J790" s="61" t="s">
        <v>1153</v>
      </c>
      <c r="K790" s="61" t="s">
        <v>1153</v>
      </c>
      <c r="L790" s="61" t="s">
        <v>1198</v>
      </c>
      <c r="M790" s="61">
        <f t="shared" si="13"/>
        <v>144</v>
      </c>
      <c r="N790" t="str">
        <f>VLOOKUP(M790,'zamestnanci číselník'!$A:$I,9,0)</f>
        <v>Ostatné</v>
      </c>
    </row>
    <row r="791" spans="1:14" x14ac:dyDescent="0.2">
      <c r="A791" s="60">
        <v>43693</v>
      </c>
      <c r="B791" s="61" t="s">
        <v>1197</v>
      </c>
      <c r="C791" s="61" t="s">
        <v>885</v>
      </c>
      <c r="D791" s="61" t="s">
        <v>181</v>
      </c>
      <c r="E791" s="61">
        <v>7</v>
      </c>
      <c r="F791" s="61" t="s">
        <v>182</v>
      </c>
      <c r="G791" s="61">
        <v>0</v>
      </c>
      <c r="H791" s="61" t="s">
        <v>42</v>
      </c>
      <c r="I791" s="61" t="s">
        <v>1152</v>
      </c>
      <c r="J791" s="61" t="s">
        <v>1153</v>
      </c>
      <c r="K791" s="61" t="s">
        <v>1153</v>
      </c>
      <c r="L791" s="61" t="s">
        <v>1198</v>
      </c>
      <c r="M791" s="61">
        <f t="shared" si="13"/>
        <v>144</v>
      </c>
      <c r="N791" t="str">
        <f>VLOOKUP(M791,'zamestnanci číselník'!$A:$I,9,0)</f>
        <v>Ostatné</v>
      </c>
    </row>
    <row r="792" spans="1:14" x14ac:dyDescent="0.2">
      <c r="A792" s="60">
        <v>43696</v>
      </c>
      <c r="B792" s="61" t="s">
        <v>1197</v>
      </c>
      <c r="C792" s="61" t="s">
        <v>885</v>
      </c>
      <c r="D792" s="61" t="s">
        <v>181</v>
      </c>
      <c r="E792" s="61">
        <v>8</v>
      </c>
      <c r="F792" s="61" t="s">
        <v>182</v>
      </c>
      <c r="G792" s="61">
        <v>0</v>
      </c>
      <c r="H792" s="61" t="s">
        <v>42</v>
      </c>
      <c r="I792" s="61" t="s">
        <v>1152</v>
      </c>
      <c r="J792" s="61" t="s">
        <v>1153</v>
      </c>
      <c r="K792" s="61" t="s">
        <v>1153</v>
      </c>
      <c r="L792" s="61" t="s">
        <v>1198</v>
      </c>
      <c r="M792" s="61">
        <f t="shared" si="13"/>
        <v>144</v>
      </c>
      <c r="N792" t="str">
        <f>VLOOKUP(M792,'zamestnanci číselník'!$A:$I,9,0)</f>
        <v>Ostatné</v>
      </c>
    </row>
    <row r="793" spans="1:14" x14ac:dyDescent="0.2">
      <c r="A793" s="60">
        <v>43697</v>
      </c>
      <c r="B793" s="61" t="s">
        <v>1197</v>
      </c>
      <c r="C793" s="61" t="s">
        <v>885</v>
      </c>
      <c r="D793" s="61" t="s">
        <v>181</v>
      </c>
      <c r="E793" s="61">
        <v>8</v>
      </c>
      <c r="F793" s="61" t="s">
        <v>182</v>
      </c>
      <c r="G793" s="61">
        <v>0</v>
      </c>
      <c r="H793" s="61" t="s">
        <v>42</v>
      </c>
      <c r="I793" s="61" t="s">
        <v>1152</v>
      </c>
      <c r="J793" s="61" t="s">
        <v>1153</v>
      </c>
      <c r="K793" s="61" t="s">
        <v>1153</v>
      </c>
      <c r="L793" s="61" t="s">
        <v>1198</v>
      </c>
      <c r="M793" s="61">
        <f t="shared" si="13"/>
        <v>144</v>
      </c>
      <c r="N793" t="str">
        <f>VLOOKUP(M793,'zamestnanci číselník'!$A:$I,9,0)</f>
        <v>Ostatné</v>
      </c>
    </row>
    <row r="794" spans="1:14" x14ac:dyDescent="0.2">
      <c r="A794" s="60">
        <v>43698</v>
      </c>
      <c r="B794" s="61" t="s">
        <v>1197</v>
      </c>
      <c r="C794" s="61" t="s">
        <v>885</v>
      </c>
      <c r="D794" s="61" t="s">
        <v>181</v>
      </c>
      <c r="E794" s="61">
        <v>8</v>
      </c>
      <c r="F794" s="61" t="s">
        <v>182</v>
      </c>
      <c r="G794" s="61">
        <v>0</v>
      </c>
      <c r="H794" s="61" t="s">
        <v>42</v>
      </c>
      <c r="I794" s="61" t="s">
        <v>1152</v>
      </c>
      <c r="J794" s="61" t="s">
        <v>1153</v>
      </c>
      <c r="K794" s="61" t="s">
        <v>1153</v>
      </c>
      <c r="L794" s="61" t="s">
        <v>1198</v>
      </c>
      <c r="M794" s="61">
        <f t="shared" si="13"/>
        <v>144</v>
      </c>
      <c r="N794" t="str">
        <f>VLOOKUP(M794,'zamestnanci číselník'!$A:$I,9,0)</f>
        <v>Ostatné</v>
      </c>
    </row>
    <row r="795" spans="1:14" x14ac:dyDescent="0.2">
      <c r="A795" s="60">
        <v>43706</v>
      </c>
      <c r="B795" s="61" t="s">
        <v>1197</v>
      </c>
      <c r="C795" s="61" t="s">
        <v>886</v>
      </c>
      <c r="D795" s="61" t="s">
        <v>181</v>
      </c>
      <c r="E795" s="61">
        <v>8</v>
      </c>
      <c r="F795" s="61" t="s">
        <v>182</v>
      </c>
      <c r="G795" s="61">
        <v>0</v>
      </c>
      <c r="H795" s="61" t="s">
        <v>183</v>
      </c>
      <c r="I795" s="61" t="s">
        <v>1152</v>
      </c>
      <c r="J795" s="61" t="s">
        <v>1153</v>
      </c>
      <c r="K795" s="61" t="s">
        <v>1153</v>
      </c>
      <c r="L795" s="61" t="s">
        <v>1198</v>
      </c>
      <c r="M795" s="61">
        <f t="shared" si="13"/>
        <v>144</v>
      </c>
      <c r="N795" t="str">
        <f>VLOOKUP(M795,'zamestnanci číselník'!$A:$I,9,0)</f>
        <v>Ostatné</v>
      </c>
    </row>
    <row r="796" spans="1:14" x14ac:dyDescent="0.2">
      <c r="A796" s="60">
        <v>43682</v>
      </c>
      <c r="B796" s="61" t="s">
        <v>1197</v>
      </c>
      <c r="C796" s="61" t="s">
        <v>893</v>
      </c>
      <c r="D796" s="61" t="s">
        <v>181</v>
      </c>
      <c r="E796" s="61">
        <v>4</v>
      </c>
      <c r="F796" s="61" t="s">
        <v>182</v>
      </c>
      <c r="G796" s="61">
        <v>0</v>
      </c>
      <c r="H796" s="61" t="s">
        <v>183</v>
      </c>
      <c r="I796" s="61" t="s">
        <v>1152</v>
      </c>
      <c r="J796" s="61" t="s">
        <v>1153</v>
      </c>
      <c r="K796" s="61" t="s">
        <v>1153</v>
      </c>
      <c r="L796" s="61" t="s">
        <v>1198</v>
      </c>
      <c r="M796" s="61">
        <f t="shared" si="13"/>
        <v>144</v>
      </c>
      <c r="N796" t="str">
        <f>VLOOKUP(M796,'zamestnanci číselník'!$A:$I,9,0)</f>
        <v>Ostatné</v>
      </c>
    </row>
    <row r="797" spans="1:14" x14ac:dyDescent="0.2">
      <c r="A797" s="60">
        <v>43686</v>
      </c>
      <c r="B797" s="61" t="s">
        <v>1197</v>
      </c>
      <c r="C797" s="61" t="s">
        <v>910</v>
      </c>
      <c r="D797" s="61" t="s">
        <v>181</v>
      </c>
      <c r="E797" s="61">
        <v>0.5</v>
      </c>
      <c r="F797" s="61" t="s">
        <v>182</v>
      </c>
      <c r="G797" s="61">
        <v>0</v>
      </c>
      <c r="H797" s="61" t="s">
        <v>183</v>
      </c>
      <c r="I797" s="61" t="s">
        <v>1152</v>
      </c>
      <c r="J797" s="61" t="s">
        <v>1153</v>
      </c>
      <c r="K797" s="61" t="s">
        <v>1153</v>
      </c>
      <c r="L797" s="61" t="s">
        <v>1198</v>
      </c>
      <c r="M797" s="61">
        <f t="shared" si="13"/>
        <v>144</v>
      </c>
      <c r="N797" t="str">
        <f>VLOOKUP(M797,'zamestnanci číselník'!$A:$I,9,0)</f>
        <v>Ostatné</v>
      </c>
    </row>
    <row r="798" spans="1:14" x14ac:dyDescent="0.2">
      <c r="A798" s="60">
        <v>43690</v>
      </c>
      <c r="B798" s="61" t="s">
        <v>1197</v>
      </c>
      <c r="C798" s="61" t="s">
        <v>893</v>
      </c>
      <c r="D798" s="61" t="s">
        <v>181</v>
      </c>
      <c r="E798" s="61">
        <v>1.5</v>
      </c>
      <c r="F798" s="61" t="s">
        <v>182</v>
      </c>
      <c r="G798" s="61">
        <v>0</v>
      </c>
      <c r="H798" s="61" t="s">
        <v>183</v>
      </c>
      <c r="I798" s="61" t="s">
        <v>1152</v>
      </c>
      <c r="J798" s="61" t="s">
        <v>1153</v>
      </c>
      <c r="K798" s="61" t="s">
        <v>1153</v>
      </c>
      <c r="L798" s="61" t="s">
        <v>1198</v>
      </c>
      <c r="M798" s="61">
        <f t="shared" si="13"/>
        <v>144</v>
      </c>
      <c r="N798" t="str">
        <f>VLOOKUP(M798,'zamestnanci číselník'!$A:$I,9,0)</f>
        <v>Ostatné</v>
      </c>
    </row>
    <row r="799" spans="1:14" x14ac:dyDescent="0.2">
      <c r="A799" s="60">
        <v>43692</v>
      </c>
      <c r="B799" s="61" t="s">
        <v>1197</v>
      </c>
      <c r="C799" s="61" t="s">
        <v>893</v>
      </c>
      <c r="D799" s="61" t="s">
        <v>181</v>
      </c>
      <c r="E799" s="61">
        <v>0.5</v>
      </c>
      <c r="F799" s="61" t="s">
        <v>182</v>
      </c>
      <c r="G799" s="61">
        <v>0</v>
      </c>
      <c r="H799" s="61" t="s">
        <v>183</v>
      </c>
      <c r="I799" s="61" t="s">
        <v>1152</v>
      </c>
      <c r="J799" s="61" t="s">
        <v>1153</v>
      </c>
      <c r="K799" s="61" t="s">
        <v>1153</v>
      </c>
      <c r="L799" s="61" t="s">
        <v>1198</v>
      </c>
      <c r="M799" s="61">
        <f t="shared" si="13"/>
        <v>144</v>
      </c>
      <c r="N799" t="str">
        <f>VLOOKUP(M799,'zamestnanci číselník'!$A:$I,9,0)</f>
        <v>Ostatné</v>
      </c>
    </row>
    <row r="800" spans="1:14" x14ac:dyDescent="0.2">
      <c r="A800" s="60">
        <v>43693</v>
      </c>
      <c r="B800" s="61" t="s">
        <v>1197</v>
      </c>
      <c r="C800" s="61" t="s">
        <v>910</v>
      </c>
      <c r="D800" s="61" t="s">
        <v>181</v>
      </c>
      <c r="E800" s="61">
        <v>1</v>
      </c>
      <c r="F800" s="61" t="s">
        <v>182</v>
      </c>
      <c r="G800" s="61">
        <v>0</v>
      </c>
      <c r="H800" s="61" t="s">
        <v>183</v>
      </c>
      <c r="I800" s="61" t="s">
        <v>1152</v>
      </c>
      <c r="J800" s="61" t="s">
        <v>1153</v>
      </c>
      <c r="K800" s="61" t="s">
        <v>1153</v>
      </c>
      <c r="L800" s="61" t="s">
        <v>1198</v>
      </c>
      <c r="M800" s="61">
        <f t="shared" si="13"/>
        <v>144</v>
      </c>
      <c r="N800" t="str">
        <f>VLOOKUP(M800,'zamestnanci číselník'!$A:$I,9,0)</f>
        <v>Ostatné</v>
      </c>
    </row>
    <row r="801" spans="1:14" x14ac:dyDescent="0.2">
      <c r="A801" s="60">
        <v>43704</v>
      </c>
      <c r="B801" s="61" t="s">
        <v>1197</v>
      </c>
      <c r="C801" s="61" t="s">
        <v>885</v>
      </c>
      <c r="D801" s="61" t="s">
        <v>181</v>
      </c>
      <c r="E801" s="61">
        <v>8</v>
      </c>
      <c r="F801" s="61" t="s">
        <v>182</v>
      </c>
      <c r="G801" s="61">
        <v>0</v>
      </c>
      <c r="H801" s="61" t="s">
        <v>42</v>
      </c>
      <c r="I801" s="61" t="s">
        <v>1152</v>
      </c>
      <c r="J801" s="61" t="s">
        <v>1153</v>
      </c>
      <c r="K801" s="61" t="s">
        <v>1153</v>
      </c>
      <c r="L801" s="61" t="s">
        <v>1198</v>
      </c>
      <c r="M801" s="61">
        <f t="shared" si="13"/>
        <v>144</v>
      </c>
      <c r="N801" t="str">
        <f>VLOOKUP(M801,'zamestnanci číselník'!$A:$I,9,0)</f>
        <v>Ostatné</v>
      </c>
    </row>
    <row r="802" spans="1:14" x14ac:dyDescent="0.2">
      <c r="A802" s="60">
        <v>43705</v>
      </c>
      <c r="B802" s="61" t="s">
        <v>1197</v>
      </c>
      <c r="C802" s="61" t="s">
        <v>885</v>
      </c>
      <c r="D802" s="61" t="s">
        <v>181</v>
      </c>
      <c r="E802" s="61">
        <v>8</v>
      </c>
      <c r="F802" s="61" t="s">
        <v>182</v>
      </c>
      <c r="G802" s="61">
        <v>0</v>
      </c>
      <c r="H802" s="61" t="s">
        <v>42</v>
      </c>
      <c r="I802" s="61" t="s">
        <v>1152</v>
      </c>
      <c r="J802" s="61" t="s">
        <v>1153</v>
      </c>
      <c r="K802" s="61" t="s">
        <v>1153</v>
      </c>
      <c r="L802" s="61" t="s">
        <v>1198</v>
      </c>
      <c r="M802" s="61">
        <f t="shared" si="13"/>
        <v>144</v>
      </c>
      <c r="N802" t="str">
        <f>VLOOKUP(M802,'zamestnanci číselník'!$A:$I,9,0)</f>
        <v>Ostatné</v>
      </c>
    </row>
    <row r="803" spans="1:14" x14ac:dyDescent="0.2">
      <c r="A803" s="60">
        <v>43707</v>
      </c>
      <c r="B803" s="61" t="s">
        <v>1197</v>
      </c>
      <c r="C803" s="61" t="s">
        <v>885</v>
      </c>
      <c r="D803" s="61" t="s">
        <v>181</v>
      </c>
      <c r="E803" s="61">
        <v>8</v>
      </c>
      <c r="F803" s="61" t="s">
        <v>182</v>
      </c>
      <c r="G803" s="61">
        <v>0</v>
      </c>
      <c r="H803" s="61" t="s">
        <v>42</v>
      </c>
      <c r="I803" s="61" t="s">
        <v>1152</v>
      </c>
      <c r="J803" s="61" t="s">
        <v>1153</v>
      </c>
      <c r="K803" s="61" t="s">
        <v>1153</v>
      </c>
      <c r="L803" s="61" t="s">
        <v>1198</v>
      </c>
      <c r="M803" s="61">
        <f t="shared" si="13"/>
        <v>144</v>
      </c>
      <c r="N803" t="str">
        <f>VLOOKUP(M803,'zamestnanci číselník'!$A:$I,9,0)</f>
        <v>Ostatné</v>
      </c>
    </row>
    <row r="804" spans="1:14" x14ac:dyDescent="0.2">
      <c r="A804" s="60">
        <v>43700</v>
      </c>
      <c r="B804" s="61" t="s">
        <v>920</v>
      </c>
      <c r="C804" s="61" t="s">
        <v>885</v>
      </c>
      <c r="D804" s="61" t="s">
        <v>181</v>
      </c>
      <c r="E804" s="61">
        <v>8</v>
      </c>
      <c r="F804" s="61" t="s">
        <v>182</v>
      </c>
      <c r="G804" s="61">
        <v>0</v>
      </c>
      <c r="H804" s="61" t="s">
        <v>1502</v>
      </c>
      <c r="I804" s="61" t="s">
        <v>288</v>
      </c>
      <c r="J804" s="61" t="s">
        <v>19</v>
      </c>
      <c r="K804" s="61" t="s">
        <v>9</v>
      </c>
      <c r="L804" s="61" t="s">
        <v>921</v>
      </c>
      <c r="M804" s="61">
        <f t="shared" si="13"/>
        <v>154</v>
      </c>
      <c r="N804" t="str">
        <f>VLOOKUP(M804,'zamestnanci číselník'!$A:$I,9,0)</f>
        <v>VP2</v>
      </c>
    </row>
    <row r="805" spans="1:14" x14ac:dyDescent="0.2">
      <c r="A805" s="60">
        <v>43703</v>
      </c>
      <c r="B805" s="61" t="s">
        <v>920</v>
      </c>
      <c r="C805" s="61" t="s">
        <v>885</v>
      </c>
      <c r="D805" s="61" t="s">
        <v>181</v>
      </c>
      <c r="E805" s="61">
        <v>8</v>
      </c>
      <c r="F805" s="61" t="s">
        <v>182</v>
      </c>
      <c r="G805" s="61">
        <v>0</v>
      </c>
      <c r="H805" s="61" t="s">
        <v>1502</v>
      </c>
      <c r="I805" s="61" t="s">
        <v>288</v>
      </c>
      <c r="J805" s="61" t="s">
        <v>19</v>
      </c>
      <c r="K805" s="61" t="s">
        <v>9</v>
      </c>
      <c r="L805" s="61" t="s">
        <v>921</v>
      </c>
      <c r="M805" s="61">
        <f t="shared" si="13"/>
        <v>154</v>
      </c>
      <c r="N805" t="str">
        <f>VLOOKUP(M805,'zamestnanci číselník'!$A:$I,9,0)</f>
        <v>VP2</v>
      </c>
    </row>
    <row r="806" spans="1:14" x14ac:dyDescent="0.2">
      <c r="A806" s="60">
        <v>43704</v>
      </c>
      <c r="B806" s="61" t="s">
        <v>920</v>
      </c>
      <c r="C806" s="61" t="s">
        <v>885</v>
      </c>
      <c r="D806" s="61" t="s">
        <v>181</v>
      </c>
      <c r="E806" s="61">
        <v>8</v>
      </c>
      <c r="F806" s="61" t="s">
        <v>182</v>
      </c>
      <c r="G806" s="61">
        <v>0</v>
      </c>
      <c r="H806" s="61" t="s">
        <v>1502</v>
      </c>
      <c r="I806" s="61" t="s">
        <v>288</v>
      </c>
      <c r="J806" s="61" t="s">
        <v>19</v>
      </c>
      <c r="K806" s="61" t="s">
        <v>9</v>
      </c>
      <c r="L806" s="61" t="s">
        <v>921</v>
      </c>
      <c r="M806" s="61">
        <f t="shared" si="13"/>
        <v>154</v>
      </c>
      <c r="N806" t="str">
        <f>VLOOKUP(M806,'zamestnanci číselník'!$A:$I,9,0)</f>
        <v>VP2</v>
      </c>
    </row>
    <row r="807" spans="1:14" x14ac:dyDescent="0.2">
      <c r="A807" s="60">
        <v>43706</v>
      </c>
      <c r="B807" s="61" t="s">
        <v>920</v>
      </c>
      <c r="C807" s="61" t="s">
        <v>886</v>
      </c>
      <c r="D807" s="61" t="s">
        <v>181</v>
      </c>
      <c r="E807" s="61">
        <v>8</v>
      </c>
      <c r="F807" s="61" t="s">
        <v>182</v>
      </c>
      <c r="G807" s="61">
        <v>0</v>
      </c>
      <c r="H807" s="61" t="s">
        <v>183</v>
      </c>
      <c r="I807" s="61" t="s">
        <v>288</v>
      </c>
      <c r="J807" s="61" t="s">
        <v>19</v>
      </c>
      <c r="K807" s="61" t="s">
        <v>9</v>
      </c>
      <c r="L807" s="61" t="s">
        <v>921</v>
      </c>
      <c r="M807" s="61">
        <f t="shared" si="13"/>
        <v>154</v>
      </c>
      <c r="N807" t="str">
        <f>VLOOKUP(M807,'zamestnanci číselník'!$A:$I,9,0)</f>
        <v>VP2</v>
      </c>
    </row>
    <row r="808" spans="1:14" x14ac:dyDescent="0.2">
      <c r="A808" s="60">
        <v>43707</v>
      </c>
      <c r="B808" s="61" t="s">
        <v>920</v>
      </c>
      <c r="C808" s="61" t="s">
        <v>888</v>
      </c>
      <c r="D808" s="61" t="s">
        <v>181</v>
      </c>
      <c r="E808" s="61">
        <v>8</v>
      </c>
      <c r="F808" s="61" t="s">
        <v>182</v>
      </c>
      <c r="G808" s="61">
        <v>0</v>
      </c>
      <c r="H808" s="61" t="s">
        <v>183</v>
      </c>
      <c r="I808" s="61" t="s">
        <v>288</v>
      </c>
      <c r="J808" s="61" t="s">
        <v>19</v>
      </c>
      <c r="K808" s="61" t="s">
        <v>9</v>
      </c>
      <c r="L808" s="61" t="s">
        <v>921</v>
      </c>
      <c r="M808" s="61">
        <f t="shared" si="13"/>
        <v>154</v>
      </c>
      <c r="N808" t="str">
        <f>VLOOKUP(M808,'zamestnanci číselník'!$A:$I,9,0)</f>
        <v>VP2</v>
      </c>
    </row>
    <row r="809" spans="1:14" x14ac:dyDescent="0.2">
      <c r="A809" s="60">
        <v>43699</v>
      </c>
      <c r="B809" s="61" t="s">
        <v>920</v>
      </c>
      <c r="C809" s="61" t="s">
        <v>885</v>
      </c>
      <c r="D809" s="61" t="s">
        <v>181</v>
      </c>
      <c r="E809" s="61">
        <v>8</v>
      </c>
      <c r="F809" s="61" t="s">
        <v>182</v>
      </c>
      <c r="G809" s="61">
        <v>0</v>
      </c>
      <c r="H809" s="61" t="s">
        <v>1502</v>
      </c>
      <c r="I809" s="61" t="s">
        <v>288</v>
      </c>
      <c r="J809" s="61" t="s">
        <v>19</v>
      </c>
      <c r="K809" s="61" t="s">
        <v>9</v>
      </c>
      <c r="L809" s="61" t="s">
        <v>921</v>
      </c>
      <c r="M809" s="61">
        <f t="shared" si="13"/>
        <v>154</v>
      </c>
      <c r="N809" t="str">
        <f>VLOOKUP(M809,'zamestnanci číselník'!$A:$I,9,0)</f>
        <v>VP2</v>
      </c>
    </row>
    <row r="810" spans="1:14" x14ac:dyDescent="0.2">
      <c r="A810" s="60">
        <v>43698</v>
      </c>
      <c r="B810" s="61" t="s">
        <v>920</v>
      </c>
      <c r="C810" s="61" t="s">
        <v>885</v>
      </c>
      <c r="D810" s="61" t="s">
        <v>181</v>
      </c>
      <c r="E810" s="61">
        <v>8</v>
      </c>
      <c r="F810" s="61" t="s">
        <v>182</v>
      </c>
      <c r="G810" s="61">
        <v>0</v>
      </c>
      <c r="H810" s="61" t="s">
        <v>1502</v>
      </c>
      <c r="I810" s="61" t="s">
        <v>288</v>
      </c>
      <c r="J810" s="61" t="s">
        <v>19</v>
      </c>
      <c r="K810" s="61" t="s">
        <v>9</v>
      </c>
      <c r="L810" s="61" t="s">
        <v>921</v>
      </c>
      <c r="M810" s="61">
        <f t="shared" si="13"/>
        <v>154</v>
      </c>
      <c r="N810" t="str">
        <f>VLOOKUP(M810,'zamestnanci číselník'!$A:$I,9,0)</f>
        <v>VP2</v>
      </c>
    </row>
    <row r="811" spans="1:14" x14ac:dyDescent="0.2">
      <c r="A811" s="60">
        <v>43691</v>
      </c>
      <c r="B811" s="61" t="s">
        <v>920</v>
      </c>
      <c r="C811" s="61" t="s">
        <v>885</v>
      </c>
      <c r="D811" s="61" t="s">
        <v>181</v>
      </c>
      <c r="E811" s="61">
        <v>8</v>
      </c>
      <c r="F811" s="61" t="s">
        <v>182</v>
      </c>
      <c r="G811" s="61">
        <v>0</v>
      </c>
      <c r="H811" s="61" t="s">
        <v>1508</v>
      </c>
      <c r="I811" s="61" t="s">
        <v>288</v>
      </c>
      <c r="J811" s="61" t="s">
        <v>19</v>
      </c>
      <c r="K811" s="61" t="s">
        <v>9</v>
      </c>
      <c r="L811" s="61" t="s">
        <v>921</v>
      </c>
      <c r="M811" s="61">
        <f t="shared" si="13"/>
        <v>154</v>
      </c>
      <c r="N811" t="str">
        <f>VLOOKUP(M811,'zamestnanci číselník'!$A:$I,9,0)</f>
        <v>VP2</v>
      </c>
    </row>
    <row r="812" spans="1:14" x14ac:dyDescent="0.2">
      <c r="A812" s="60">
        <v>43692</v>
      </c>
      <c r="B812" s="61" t="s">
        <v>920</v>
      </c>
      <c r="C812" s="61" t="s">
        <v>885</v>
      </c>
      <c r="D812" s="61" t="s">
        <v>181</v>
      </c>
      <c r="E812" s="61">
        <v>8</v>
      </c>
      <c r="F812" s="61" t="s">
        <v>182</v>
      </c>
      <c r="G812" s="61">
        <v>0</v>
      </c>
      <c r="H812" s="61" t="s">
        <v>1508</v>
      </c>
      <c r="I812" s="61" t="s">
        <v>288</v>
      </c>
      <c r="J812" s="61" t="s">
        <v>19</v>
      </c>
      <c r="K812" s="61" t="s">
        <v>9</v>
      </c>
      <c r="L812" s="61" t="s">
        <v>921</v>
      </c>
      <c r="M812" s="61">
        <f t="shared" si="13"/>
        <v>154</v>
      </c>
      <c r="N812" t="str">
        <f>VLOOKUP(M812,'zamestnanci číselník'!$A:$I,9,0)</f>
        <v>VP2</v>
      </c>
    </row>
    <row r="813" spans="1:14" x14ac:dyDescent="0.2">
      <c r="A813" s="60">
        <v>43693</v>
      </c>
      <c r="B813" s="61" t="s">
        <v>920</v>
      </c>
      <c r="C813" s="61" t="s">
        <v>885</v>
      </c>
      <c r="D813" s="61" t="s">
        <v>181</v>
      </c>
      <c r="E813" s="61">
        <v>8</v>
      </c>
      <c r="F813" s="61" t="s">
        <v>182</v>
      </c>
      <c r="G813" s="61">
        <v>0</v>
      </c>
      <c r="H813" s="61" t="s">
        <v>1508</v>
      </c>
      <c r="I813" s="61" t="s">
        <v>288</v>
      </c>
      <c r="J813" s="61" t="s">
        <v>19</v>
      </c>
      <c r="K813" s="61" t="s">
        <v>9</v>
      </c>
      <c r="L813" s="61" t="s">
        <v>921</v>
      </c>
      <c r="M813" s="61">
        <f t="shared" si="13"/>
        <v>154</v>
      </c>
      <c r="N813" t="str">
        <f>VLOOKUP(M813,'zamestnanci číselník'!$A:$I,9,0)</f>
        <v>VP2</v>
      </c>
    </row>
    <row r="814" spans="1:14" x14ac:dyDescent="0.2">
      <c r="A814" s="60">
        <v>43694</v>
      </c>
      <c r="B814" s="61" t="s">
        <v>920</v>
      </c>
      <c r="C814" s="61" t="s">
        <v>885</v>
      </c>
      <c r="D814" s="61" t="s">
        <v>181</v>
      </c>
      <c r="E814" s="61">
        <v>0</v>
      </c>
      <c r="F814" s="61" t="s">
        <v>897</v>
      </c>
      <c r="G814" s="61">
        <v>4.5</v>
      </c>
      <c r="H814" s="61" t="s">
        <v>1508</v>
      </c>
      <c r="I814" s="61" t="s">
        <v>288</v>
      </c>
      <c r="J814" s="61" t="s">
        <v>19</v>
      </c>
      <c r="K814" s="61" t="s">
        <v>9</v>
      </c>
      <c r="L814" s="61" t="s">
        <v>921</v>
      </c>
      <c r="M814" s="61">
        <f t="shared" si="13"/>
        <v>154</v>
      </c>
      <c r="N814" t="str">
        <f>VLOOKUP(M814,'zamestnanci číselník'!$A:$I,9,0)</f>
        <v>VP2</v>
      </c>
    </row>
    <row r="815" spans="1:14" x14ac:dyDescent="0.2">
      <c r="A815" s="60">
        <v>43696</v>
      </c>
      <c r="B815" s="61" t="s">
        <v>920</v>
      </c>
      <c r="C815" s="61" t="s">
        <v>885</v>
      </c>
      <c r="D815" s="61" t="s">
        <v>181</v>
      </c>
      <c r="E815" s="61">
        <v>8</v>
      </c>
      <c r="F815" s="61" t="s">
        <v>182</v>
      </c>
      <c r="G815" s="61">
        <v>0</v>
      </c>
      <c r="H815" s="61" t="s">
        <v>1502</v>
      </c>
      <c r="I815" s="61" t="s">
        <v>288</v>
      </c>
      <c r="J815" s="61" t="s">
        <v>19</v>
      </c>
      <c r="K815" s="61" t="s">
        <v>9</v>
      </c>
      <c r="L815" s="61" t="s">
        <v>921</v>
      </c>
      <c r="M815" s="61">
        <f t="shared" si="13"/>
        <v>154</v>
      </c>
      <c r="N815" t="str">
        <f>VLOOKUP(M815,'zamestnanci číselník'!$A:$I,9,0)</f>
        <v>VP2</v>
      </c>
    </row>
    <row r="816" spans="1:14" x14ac:dyDescent="0.2">
      <c r="A816" s="60">
        <v>43697</v>
      </c>
      <c r="B816" s="61" t="s">
        <v>920</v>
      </c>
      <c r="C816" s="61" t="s">
        <v>885</v>
      </c>
      <c r="D816" s="61" t="s">
        <v>181</v>
      </c>
      <c r="E816" s="61">
        <v>8</v>
      </c>
      <c r="F816" s="61" t="s">
        <v>182</v>
      </c>
      <c r="G816" s="61">
        <v>0</v>
      </c>
      <c r="H816" s="61" t="s">
        <v>1502</v>
      </c>
      <c r="I816" s="61" t="s">
        <v>288</v>
      </c>
      <c r="J816" s="61" t="s">
        <v>19</v>
      </c>
      <c r="K816" s="61" t="s">
        <v>9</v>
      </c>
      <c r="L816" s="61" t="s">
        <v>921</v>
      </c>
      <c r="M816" s="61">
        <f t="shared" si="13"/>
        <v>154</v>
      </c>
      <c r="N816" t="str">
        <f>VLOOKUP(M816,'zamestnanci číselník'!$A:$I,9,0)</f>
        <v>VP2</v>
      </c>
    </row>
    <row r="817" spans="1:14" x14ac:dyDescent="0.2">
      <c r="A817" s="60">
        <v>43689</v>
      </c>
      <c r="B817" s="61" t="s">
        <v>920</v>
      </c>
      <c r="C817" s="61" t="s">
        <v>887</v>
      </c>
      <c r="D817" s="61" t="s">
        <v>181</v>
      </c>
      <c r="E817" s="61">
        <v>8</v>
      </c>
      <c r="F817" s="61" t="s">
        <v>182</v>
      </c>
      <c r="G817" s="61">
        <v>0</v>
      </c>
      <c r="H817" s="61" t="s">
        <v>183</v>
      </c>
      <c r="I817" s="61" t="s">
        <v>288</v>
      </c>
      <c r="J817" s="61" t="s">
        <v>19</v>
      </c>
      <c r="K817" s="61" t="s">
        <v>9</v>
      </c>
      <c r="L817" s="61" t="s">
        <v>921</v>
      </c>
      <c r="M817" s="61">
        <f t="shared" si="13"/>
        <v>154</v>
      </c>
      <c r="N817" t="str">
        <f>VLOOKUP(M817,'zamestnanci číselník'!$A:$I,9,0)</f>
        <v>VP2</v>
      </c>
    </row>
    <row r="818" spans="1:14" x14ac:dyDescent="0.2">
      <c r="A818" s="60">
        <v>43690</v>
      </c>
      <c r="B818" s="61" t="s">
        <v>920</v>
      </c>
      <c r="C818" s="61" t="s">
        <v>885</v>
      </c>
      <c r="D818" s="61" t="s">
        <v>181</v>
      </c>
      <c r="E818" s="61">
        <v>8</v>
      </c>
      <c r="F818" s="61" t="s">
        <v>182</v>
      </c>
      <c r="G818" s="61">
        <v>0</v>
      </c>
      <c r="H818" s="61" t="s">
        <v>1508</v>
      </c>
      <c r="I818" s="61" t="s">
        <v>288</v>
      </c>
      <c r="J818" s="61" t="s">
        <v>19</v>
      </c>
      <c r="K818" s="61" t="s">
        <v>9</v>
      </c>
      <c r="L818" s="61" t="s">
        <v>921</v>
      </c>
      <c r="M818" s="61">
        <f t="shared" si="13"/>
        <v>154</v>
      </c>
      <c r="N818" t="str">
        <f>VLOOKUP(M818,'zamestnanci číselník'!$A:$I,9,0)</f>
        <v>VP2</v>
      </c>
    </row>
    <row r="819" spans="1:14" x14ac:dyDescent="0.2">
      <c r="A819" s="60">
        <v>43678</v>
      </c>
      <c r="B819" s="61" t="s">
        <v>920</v>
      </c>
      <c r="C819" s="61" t="s">
        <v>887</v>
      </c>
      <c r="D819" s="61" t="s">
        <v>181</v>
      </c>
      <c r="E819" s="61">
        <v>8</v>
      </c>
      <c r="F819" s="61" t="s">
        <v>182</v>
      </c>
      <c r="G819" s="61">
        <v>0</v>
      </c>
      <c r="H819" s="61" t="s">
        <v>183</v>
      </c>
      <c r="I819" s="61" t="s">
        <v>288</v>
      </c>
      <c r="J819" s="61" t="s">
        <v>19</v>
      </c>
      <c r="K819" s="61" t="s">
        <v>9</v>
      </c>
      <c r="L819" s="61" t="s">
        <v>921</v>
      </c>
      <c r="M819" s="61">
        <f t="shared" si="13"/>
        <v>154</v>
      </c>
      <c r="N819" t="str">
        <f>VLOOKUP(M819,'zamestnanci číselník'!$A:$I,9,0)</f>
        <v>VP2</v>
      </c>
    </row>
    <row r="820" spans="1:14" x14ac:dyDescent="0.2">
      <c r="A820" s="60">
        <v>43679</v>
      </c>
      <c r="B820" s="61" t="s">
        <v>920</v>
      </c>
      <c r="C820" s="61" t="s">
        <v>887</v>
      </c>
      <c r="D820" s="61" t="s">
        <v>181</v>
      </c>
      <c r="E820" s="61">
        <v>8</v>
      </c>
      <c r="F820" s="61" t="s">
        <v>182</v>
      </c>
      <c r="G820" s="61">
        <v>0</v>
      </c>
      <c r="H820" s="61" t="s">
        <v>183</v>
      </c>
      <c r="I820" s="61" t="s">
        <v>288</v>
      </c>
      <c r="J820" s="61" t="s">
        <v>19</v>
      </c>
      <c r="K820" s="61" t="s">
        <v>9</v>
      </c>
      <c r="L820" s="61" t="s">
        <v>921</v>
      </c>
      <c r="M820" s="61">
        <f t="shared" si="13"/>
        <v>154</v>
      </c>
      <c r="N820" t="str">
        <f>VLOOKUP(M820,'zamestnanci číselník'!$A:$I,9,0)</f>
        <v>VP2</v>
      </c>
    </row>
    <row r="821" spans="1:14" x14ac:dyDescent="0.2">
      <c r="A821" s="60">
        <v>43682</v>
      </c>
      <c r="B821" s="61" t="s">
        <v>920</v>
      </c>
      <c r="C821" s="61" t="s">
        <v>887</v>
      </c>
      <c r="D821" s="61" t="s">
        <v>181</v>
      </c>
      <c r="E821" s="61">
        <v>8</v>
      </c>
      <c r="F821" s="61" t="s">
        <v>182</v>
      </c>
      <c r="G821" s="61">
        <v>0</v>
      </c>
      <c r="H821" s="61" t="s">
        <v>183</v>
      </c>
      <c r="I821" s="61" t="s">
        <v>288</v>
      </c>
      <c r="J821" s="61" t="s">
        <v>19</v>
      </c>
      <c r="K821" s="61" t="s">
        <v>9</v>
      </c>
      <c r="L821" s="61" t="s">
        <v>921</v>
      </c>
      <c r="M821" s="61">
        <f t="shared" si="13"/>
        <v>154</v>
      </c>
      <c r="N821" t="str">
        <f>VLOOKUP(M821,'zamestnanci číselník'!$A:$I,9,0)</f>
        <v>VP2</v>
      </c>
    </row>
    <row r="822" spans="1:14" x14ac:dyDescent="0.2">
      <c r="A822" s="60">
        <v>43683</v>
      </c>
      <c r="B822" s="61" t="s">
        <v>920</v>
      </c>
      <c r="C822" s="61" t="s">
        <v>887</v>
      </c>
      <c r="D822" s="61" t="s">
        <v>181</v>
      </c>
      <c r="E822" s="61">
        <v>8</v>
      </c>
      <c r="F822" s="61" t="s">
        <v>182</v>
      </c>
      <c r="G822" s="61">
        <v>0</v>
      </c>
      <c r="H822" s="61" t="s">
        <v>183</v>
      </c>
      <c r="I822" s="61" t="s">
        <v>288</v>
      </c>
      <c r="J822" s="61" t="s">
        <v>19</v>
      </c>
      <c r="K822" s="61" t="s">
        <v>9</v>
      </c>
      <c r="L822" s="61" t="s">
        <v>921</v>
      </c>
      <c r="M822" s="61">
        <f t="shared" si="13"/>
        <v>154</v>
      </c>
      <c r="N822" t="str">
        <f>VLOOKUP(M822,'zamestnanci číselník'!$A:$I,9,0)</f>
        <v>VP2</v>
      </c>
    </row>
    <row r="823" spans="1:14" x14ac:dyDescent="0.2">
      <c r="A823" s="60">
        <v>43684</v>
      </c>
      <c r="B823" s="61" t="s">
        <v>920</v>
      </c>
      <c r="C823" s="61" t="s">
        <v>887</v>
      </c>
      <c r="D823" s="61" t="s">
        <v>181</v>
      </c>
      <c r="E823" s="61">
        <v>8</v>
      </c>
      <c r="F823" s="61" t="s">
        <v>182</v>
      </c>
      <c r="G823" s="61">
        <v>0</v>
      </c>
      <c r="H823" s="61" t="s">
        <v>183</v>
      </c>
      <c r="I823" s="61" t="s">
        <v>288</v>
      </c>
      <c r="J823" s="61" t="s">
        <v>19</v>
      </c>
      <c r="K823" s="61" t="s">
        <v>9</v>
      </c>
      <c r="L823" s="61" t="s">
        <v>921</v>
      </c>
      <c r="M823" s="61">
        <f t="shared" si="13"/>
        <v>154</v>
      </c>
      <c r="N823" t="str">
        <f>VLOOKUP(M823,'zamestnanci číselník'!$A:$I,9,0)</f>
        <v>VP2</v>
      </c>
    </row>
    <row r="824" spans="1:14" x14ac:dyDescent="0.2">
      <c r="A824" s="60">
        <v>43685</v>
      </c>
      <c r="B824" s="61" t="s">
        <v>920</v>
      </c>
      <c r="C824" s="61" t="s">
        <v>887</v>
      </c>
      <c r="D824" s="61" t="s">
        <v>181</v>
      </c>
      <c r="E824" s="61">
        <v>8</v>
      </c>
      <c r="F824" s="61" t="s">
        <v>182</v>
      </c>
      <c r="G824" s="61">
        <v>0</v>
      </c>
      <c r="H824" s="61" t="s">
        <v>183</v>
      </c>
      <c r="I824" s="61" t="s">
        <v>288</v>
      </c>
      <c r="J824" s="61" t="s">
        <v>19</v>
      </c>
      <c r="K824" s="61" t="s">
        <v>9</v>
      </c>
      <c r="L824" s="61" t="s">
        <v>921</v>
      </c>
      <c r="M824" s="61">
        <f t="shared" si="13"/>
        <v>154</v>
      </c>
      <c r="N824" t="str">
        <f>VLOOKUP(M824,'zamestnanci číselník'!$A:$I,9,0)</f>
        <v>VP2</v>
      </c>
    </row>
    <row r="825" spans="1:14" x14ac:dyDescent="0.2">
      <c r="A825" s="60">
        <v>43686</v>
      </c>
      <c r="B825" s="61" t="s">
        <v>920</v>
      </c>
      <c r="C825" s="61" t="s">
        <v>887</v>
      </c>
      <c r="D825" s="61" t="s">
        <v>181</v>
      </c>
      <c r="E825" s="61">
        <v>8</v>
      </c>
      <c r="F825" s="61" t="s">
        <v>182</v>
      </c>
      <c r="G825" s="61">
        <v>0</v>
      </c>
      <c r="H825" s="61" t="s">
        <v>183</v>
      </c>
      <c r="I825" s="61" t="s">
        <v>288</v>
      </c>
      <c r="J825" s="61" t="s">
        <v>19</v>
      </c>
      <c r="K825" s="61" t="s">
        <v>9</v>
      </c>
      <c r="L825" s="61" t="s">
        <v>921</v>
      </c>
      <c r="M825" s="61">
        <f t="shared" si="13"/>
        <v>154</v>
      </c>
      <c r="N825" t="str">
        <f>VLOOKUP(M825,'zamestnanci číselník'!$A:$I,9,0)</f>
        <v>VP2</v>
      </c>
    </row>
    <row r="826" spans="1:14" x14ac:dyDescent="0.2">
      <c r="A826" s="60">
        <v>43705</v>
      </c>
      <c r="B826" s="61" t="s">
        <v>920</v>
      </c>
      <c r="C826" s="61" t="s">
        <v>885</v>
      </c>
      <c r="D826" s="61" t="s">
        <v>181</v>
      </c>
      <c r="E826" s="61">
        <v>8</v>
      </c>
      <c r="F826" s="61" t="s">
        <v>182</v>
      </c>
      <c r="G826" s="61">
        <v>0</v>
      </c>
      <c r="H826" s="61" t="s">
        <v>1502</v>
      </c>
      <c r="I826" s="61" t="s">
        <v>288</v>
      </c>
      <c r="J826" s="61" t="s">
        <v>19</v>
      </c>
      <c r="K826" s="61" t="s">
        <v>9</v>
      </c>
      <c r="L826" s="61" t="s">
        <v>921</v>
      </c>
      <c r="M826" s="61">
        <f t="shared" si="13"/>
        <v>154</v>
      </c>
      <c r="N826" t="str">
        <f>VLOOKUP(M826,'zamestnanci číselník'!$A:$I,9,0)</f>
        <v>VP2</v>
      </c>
    </row>
    <row r="827" spans="1:14" x14ac:dyDescent="0.2">
      <c r="A827" s="60">
        <v>43698</v>
      </c>
      <c r="B827" s="61" t="s">
        <v>1199</v>
      </c>
      <c r="C827" s="61" t="s">
        <v>885</v>
      </c>
      <c r="D827" s="61" t="s">
        <v>181</v>
      </c>
      <c r="E827" s="61">
        <v>8</v>
      </c>
      <c r="F827" s="61" t="s">
        <v>182</v>
      </c>
      <c r="G827" s="61">
        <v>0</v>
      </c>
      <c r="H827" s="61" t="s">
        <v>42</v>
      </c>
      <c r="I827" s="61" t="s">
        <v>1167</v>
      </c>
      <c r="J827" s="61" t="s">
        <v>17</v>
      </c>
      <c r="K827" s="61" t="s">
        <v>20</v>
      </c>
      <c r="L827" s="61" t="s">
        <v>1200</v>
      </c>
      <c r="M827" s="61">
        <f t="shared" si="13"/>
        <v>155</v>
      </c>
      <c r="N827" t="str">
        <f>VLOOKUP(M827,'zamestnanci číselník'!$A:$I,9,0)</f>
        <v>VP1</v>
      </c>
    </row>
    <row r="828" spans="1:14" x14ac:dyDescent="0.2">
      <c r="A828" s="60">
        <v>43699</v>
      </c>
      <c r="B828" s="61" t="s">
        <v>1199</v>
      </c>
      <c r="C828" s="61" t="s">
        <v>885</v>
      </c>
      <c r="D828" s="61" t="s">
        <v>181</v>
      </c>
      <c r="E828" s="61">
        <v>8</v>
      </c>
      <c r="F828" s="61" t="s">
        <v>890</v>
      </c>
      <c r="G828" s="61">
        <v>1</v>
      </c>
      <c r="H828" s="61" t="s">
        <v>42</v>
      </c>
      <c r="I828" s="61" t="s">
        <v>1167</v>
      </c>
      <c r="J828" s="61" t="s">
        <v>17</v>
      </c>
      <c r="K828" s="61" t="s">
        <v>20</v>
      </c>
      <c r="L828" s="61" t="s">
        <v>1200</v>
      </c>
      <c r="M828" s="61">
        <f t="shared" si="13"/>
        <v>155</v>
      </c>
      <c r="N828" t="str">
        <f>VLOOKUP(M828,'zamestnanci číselník'!$A:$I,9,0)</f>
        <v>VP1</v>
      </c>
    </row>
    <row r="829" spans="1:14" x14ac:dyDescent="0.2">
      <c r="A829" s="60">
        <v>43700</v>
      </c>
      <c r="B829" s="61" t="s">
        <v>1199</v>
      </c>
      <c r="C829" s="61" t="s">
        <v>888</v>
      </c>
      <c r="D829" s="61" t="s">
        <v>181</v>
      </c>
      <c r="E829" s="61">
        <v>8</v>
      </c>
      <c r="F829" s="61" t="s">
        <v>182</v>
      </c>
      <c r="G829" s="61">
        <v>0</v>
      </c>
      <c r="H829" s="61" t="s">
        <v>183</v>
      </c>
      <c r="I829" s="61" t="s">
        <v>1167</v>
      </c>
      <c r="J829" s="61" t="s">
        <v>17</v>
      </c>
      <c r="K829" s="61" t="s">
        <v>20</v>
      </c>
      <c r="L829" s="61" t="s">
        <v>1200</v>
      </c>
      <c r="M829" s="61">
        <f t="shared" si="13"/>
        <v>155</v>
      </c>
      <c r="N829" t="str">
        <f>VLOOKUP(M829,'zamestnanci číselník'!$A:$I,9,0)</f>
        <v>VP1</v>
      </c>
    </row>
    <row r="830" spans="1:14" x14ac:dyDescent="0.2">
      <c r="A830" s="60">
        <v>43692</v>
      </c>
      <c r="B830" s="61" t="s">
        <v>1199</v>
      </c>
      <c r="C830" s="61" t="s">
        <v>885</v>
      </c>
      <c r="D830" s="61" t="s">
        <v>181</v>
      </c>
      <c r="E830" s="61">
        <v>10</v>
      </c>
      <c r="F830" s="61" t="s">
        <v>890</v>
      </c>
      <c r="G830" s="61">
        <v>0</v>
      </c>
      <c r="H830" s="61" t="s">
        <v>42</v>
      </c>
      <c r="I830" s="61" t="s">
        <v>1167</v>
      </c>
      <c r="J830" s="61" t="s">
        <v>17</v>
      </c>
      <c r="K830" s="61" t="s">
        <v>20</v>
      </c>
      <c r="L830" s="61" t="s">
        <v>1200</v>
      </c>
      <c r="M830" s="61">
        <f t="shared" si="13"/>
        <v>155</v>
      </c>
      <c r="N830" t="str">
        <f>VLOOKUP(M830,'zamestnanci číselník'!$A:$I,9,0)</f>
        <v>VP1</v>
      </c>
    </row>
    <row r="831" spans="1:14" x14ac:dyDescent="0.2">
      <c r="A831" s="60">
        <v>43693</v>
      </c>
      <c r="B831" s="61" t="s">
        <v>1199</v>
      </c>
      <c r="C831" s="61" t="s">
        <v>885</v>
      </c>
      <c r="D831" s="61" t="s">
        <v>181</v>
      </c>
      <c r="E831" s="61">
        <v>8</v>
      </c>
      <c r="F831" s="61" t="s">
        <v>890</v>
      </c>
      <c r="G831" s="61">
        <v>0.5</v>
      </c>
      <c r="H831" s="61" t="s">
        <v>42</v>
      </c>
      <c r="I831" s="61" t="s">
        <v>1167</v>
      </c>
      <c r="J831" s="61" t="s">
        <v>17</v>
      </c>
      <c r="K831" s="61" t="s">
        <v>20</v>
      </c>
      <c r="L831" s="61" t="s">
        <v>1200</v>
      </c>
      <c r="M831" s="61">
        <f t="shared" si="13"/>
        <v>155</v>
      </c>
      <c r="N831" t="str">
        <f>VLOOKUP(M831,'zamestnanci číselník'!$A:$I,9,0)</f>
        <v>VP1</v>
      </c>
    </row>
    <row r="832" spans="1:14" x14ac:dyDescent="0.2">
      <c r="A832" s="60">
        <v>43696</v>
      </c>
      <c r="B832" s="61" t="s">
        <v>1199</v>
      </c>
      <c r="C832" s="61" t="s">
        <v>885</v>
      </c>
      <c r="D832" s="61" t="s">
        <v>181</v>
      </c>
      <c r="E832" s="61">
        <v>8</v>
      </c>
      <c r="F832" s="61" t="s">
        <v>890</v>
      </c>
      <c r="G832" s="61">
        <v>0.5</v>
      </c>
      <c r="H832" s="61" t="s">
        <v>42</v>
      </c>
      <c r="I832" s="61" t="s">
        <v>1167</v>
      </c>
      <c r="J832" s="61" t="s">
        <v>17</v>
      </c>
      <c r="K832" s="61" t="s">
        <v>20</v>
      </c>
      <c r="L832" s="61" t="s">
        <v>1200</v>
      </c>
      <c r="M832" s="61">
        <f t="shared" si="13"/>
        <v>155</v>
      </c>
      <c r="N832" t="str">
        <f>VLOOKUP(M832,'zamestnanci číselník'!$A:$I,9,0)</f>
        <v>VP1</v>
      </c>
    </row>
    <row r="833" spans="1:14" x14ac:dyDescent="0.2">
      <c r="A833" s="60">
        <v>43697</v>
      </c>
      <c r="B833" s="61" t="s">
        <v>1199</v>
      </c>
      <c r="C833" s="61" t="s">
        <v>885</v>
      </c>
      <c r="D833" s="61" t="s">
        <v>181</v>
      </c>
      <c r="E833" s="61">
        <v>8</v>
      </c>
      <c r="F833" s="61" t="s">
        <v>890</v>
      </c>
      <c r="G833" s="61">
        <v>1</v>
      </c>
      <c r="H833" s="61" t="s">
        <v>42</v>
      </c>
      <c r="I833" s="61" t="s">
        <v>1167</v>
      </c>
      <c r="J833" s="61" t="s">
        <v>17</v>
      </c>
      <c r="K833" s="61" t="s">
        <v>20</v>
      </c>
      <c r="L833" s="61" t="s">
        <v>1200</v>
      </c>
      <c r="M833" s="61">
        <f t="shared" si="13"/>
        <v>155</v>
      </c>
      <c r="N833" t="str">
        <f>VLOOKUP(M833,'zamestnanci číselník'!$A:$I,9,0)</f>
        <v>VP1</v>
      </c>
    </row>
    <row r="834" spans="1:14" x14ac:dyDescent="0.2">
      <c r="A834" s="60">
        <v>43689</v>
      </c>
      <c r="B834" s="61" t="s">
        <v>1199</v>
      </c>
      <c r="C834" s="61" t="s">
        <v>885</v>
      </c>
      <c r="D834" s="61" t="s">
        <v>181</v>
      </c>
      <c r="E834" s="61">
        <v>7</v>
      </c>
      <c r="F834" s="61" t="s">
        <v>182</v>
      </c>
      <c r="G834" s="61">
        <v>0</v>
      </c>
      <c r="H834" s="61" t="s">
        <v>42</v>
      </c>
      <c r="I834" s="61" t="s">
        <v>1167</v>
      </c>
      <c r="J834" s="61" t="s">
        <v>17</v>
      </c>
      <c r="K834" s="61" t="s">
        <v>20</v>
      </c>
      <c r="L834" s="61" t="s">
        <v>1200</v>
      </c>
      <c r="M834" s="61">
        <f t="shared" si="13"/>
        <v>155</v>
      </c>
      <c r="N834" t="str">
        <f>VLOOKUP(M834,'zamestnanci číselník'!$A:$I,9,0)</f>
        <v>VP1</v>
      </c>
    </row>
    <row r="835" spans="1:14" x14ac:dyDescent="0.2">
      <c r="A835" s="60">
        <v>43691</v>
      </c>
      <c r="B835" s="61" t="s">
        <v>1199</v>
      </c>
      <c r="C835" s="61" t="s">
        <v>885</v>
      </c>
      <c r="D835" s="61" t="s">
        <v>181</v>
      </c>
      <c r="E835" s="61">
        <v>8</v>
      </c>
      <c r="F835" s="61" t="s">
        <v>182</v>
      </c>
      <c r="G835" s="61">
        <v>0</v>
      </c>
      <c r="H835" s="61" t="s">
        <v>42</v>
      </c>
      <c r="I835" s="61" t="s">
        <v>1167</v>
      </c>
      <c r="J835" s="61" t="s">
        <v>17</v>
      </c>
      <c r="K835" s="61" t="s">
        <v>20</v>
      </c>
      <c r="L835" s="61" t="s">
        <v>1200</v>
      </c>
      <c r="M835" s="61">
        <f t="shared" ref="M835:M898" si="14">B835*1</f>
        <v>155</v>
      </c>
      <c r="N835" t="str">
        <f>VLOOKUP(M835,'zamestnanci číselník'!$A:$I,9,0)</f>
        <v>VP1</v>
      </c>
    </row>
    <row r="836" spans="1:14" x14ac:dyDescent="0.2">
      <c r="A836" s="60">
        <v>43678</v>
      </c>
      <c r="B836" s="61" t="s">
        <v>1199</v>
      </c>
      <c r="C836" s="61" t="s">
        <v>887</v>
      </c>
      <c r="D836" s="61" t="s">
        <v>181</v>
      </c>
      <c r="E836" s="61">
        <v>8</v>
      </c>
      <c r="F836" s="61" t="s">
        <v>182</v>
      </c>
      <c r="G836" s="61">
        <v>0</v>
      </c>
      <c r="H836" s="61" t="s">
        <v>183</v>
      </c>
      <c r="I836" s="61" t="s">
        <v>1167</v>
      </c>
      <c r="J836" s="61" t="s">
        <v>17</v>
      </c>
      <c r="K836" s="61" t="s">
        <v>20</v>
      </c>
      <c r="L836" s="61" t="s">
        <v>1200</v>
      </c>
      <c r="M836" s="61">
        <f t="shared" si="14"/>
        <v>155</v>
      </c>
      <c r="N836" t="str">
        <f>VLOOKUP(M836,'zamestnanci číselník'!$A:$I,9,0)</f>
        <v>VP1</v>
      </c>
    </row>
    <row r="837" spans="1:14" x14ac:dyDescent="0.2">
      <c r="A837" s="60">
        <v>43679</v>
      </c>
      <c r="B837" s="61" t="s">
        <v>1199</v>
      </c>
      <c r="C837" s="61" t="s">
        <v>887</v>
      </c>
      <c r="D837" s="61" t="s">
        <v>181</v>
      </c>
      <c r="E837" s="61">
        <v>8</v>
      </c>
      <c r="F837" s="61" t="s">
        <v>182</v>
      </c>
      <c r="G837" s="61">
        <v>0</v>
      </c>
      <c r="H837" s="61" t="s">
        <v>183</v>
      </c>
      <c r="I837" s="61" t="s">
        <v>1167</v>
      </c>
      <c r="J837" s="61" t="s">
        <v>17</v>
      </c>
      <c r="K837" s="61" t="s">
        <v>20</v>
      </c>
      <c r="L837" s="61" t="s">
        <v>1200</v>
      </c>
      <c r="M837" s="61">
        <f t="shared" si="14"/>
        <v>155</v>
      </c>
      <c r="N837" t="str">
        <f>VLOOKUP(M837,'zamestnanci číselník'!$A:$I,9,0)</f>
        <v>VP1</v>
      </c>
    </row>
    <row r="838" spans="1:14" x14ac:dyDescent="0.2">
      <c r="A838" s="60">
        <v>43682</v>
      </c>
      <c r="B838" s="61" t="s">
        <v>1199</v>
      </c>
      <c r="C838" s="61" t="s">
        <v>887</v>
      </c>
      <c r="D838" s="61" t="s">
        <v>181</v>
      </c>
      <c r="E838" s="61">
        <v>8</v>
      </c>
      <c r="F838" s="61" t="s">
        <v>182</v>
      </c>
      <c r="G838" s="61">
        <v>0</v>
      </c>
      <c r="H838" s="61" t="s">
        <v>183</v>
      </c>
      <c r="I838" s="61" t="s">
        <v>1167</v>
      </c>
      <c r="J838" s="61" t="s">
        <v>17</v>
      </c>
      <c r="K838" s="61" t="s">
        <v>20</v>
      </c>
      <c r="L838" s="61" t="s">
        <v>1200</v>
      </c>
      <c r="M838" s="61">
        <f t="shared" si="14"/>
        <v>155</v>
      </c>
      <c r="N838" t="str">
        <f>VLOOKUP(M838,'zamestnanci číselník'!$A:$I,9,0)</f>
        <v>VP1</v>
      </c>
    </row>
    <row r="839" spans="1:14" x14ac:dyDescent="0.2">
      <c r="A839" s="60">
        <v>43683</v>
      </c>
      <c r="B839" s="61" t="s">
        <v>1199</v>
      </c>
      <c r="C839" s="61" t="s">
        <v>885</v>
      </c>
      <c r="D839" s="61" t="s">
        <v>181</v>
      </c>
      <c r="E839" s="61">
        <v>8</v>
      </c>
      <c r="F839" s="61" t="s">
        <v>890</v>
      </c>
      <c r="G839" s="61">
        <v>1</v>
      </c>
      <c r="H839" s="61" t="s">
        <v>42</v>
      </c>
      <c r="I839" s="61" t="s">
        <v>1167</v>
      </c>
      <c r="J839" s="61" t="s">
        <v>17</v>
      </c>
      <c r="K839" s="61" t="s">
        <v>20</v>
      </c>
      <c r="L839" s="61" t="s">
        <v>1200</v>
      </c>
      <c r="M839" s="61">
        <f t="shared" si="14"/>
        <v>155</v>
      </c>
      <c r="N839" t="str">
        <f>VLOOKUP(M839,'zamestnanci číselník'!$A:$I,9,0)</f>
        <v>VP1</v>
      </c>
    </row>
    <row r="840" spans="1:14" x14ac:dyDescent="0.2">
      <c r="A840" s="60">
        <v>43684</v>
      </c>
      <c r="B840" s="61" t="s">
        <v>1199</v>
      </c>
      <c r="C840" s="61" t="s">
        <v>885</v>
      </c>
      <c r="D840" s="61" t="s">
        <v>181</v>
      </c>
      <c r="E840" s="61">
        <v>6</v>
      </c>
      <c r="F840" s="61" t="s">
        <v>182</v>
      </c>
      <c r="G840" s="61">
        <v>0</v>
      </c>
      <c r="H840" s="61" t="s">
        <v>42</v>
      </c>
      <c r="I840" s="61" t="s">
        <v>1167</v>
      </c>
      <c r="J840" s="61" t="s">
        <v>17</v>
      </c>
      <c r="K840" s="61" t="s">
        <v>20</v>
      </c>
      <c r="L840" s="61" t="s">
        <v>1200</v>
      </c>
      <c r="M840" s="61">
        <f t="shared" si="14"/>
        <v>155</v>
      </c>
      <c r="N840" t="str">
        <f>VLOOKUP(M840,'zamestnanci číselník'!$A:$I,9,0)</f>
        <v>VP1</v>
      </c>
    </row>
    <row r="841" spans="1:14" x14ac:dyDescent="0.2">
      <c r="A841" s="60">
        <v>43685</v>
      </c>
      <c r="B841" s="61" t="s">
        <v>1199</v>
      </c>
      <c r="C841" s="61" t="s">
        <v>888</v>
      </c>
      <c r="D841" s="61" t="s">
        <v>181</v>
      </c>
      <c r="E841" s="61">
        <v>5</v>
      </c>
      <c r="F841" s="61" t="s">
        <v>182</v>
      </c>
      <c r="G841" s="61">
        <v>0</v>
      </c>
      <c r="H841" s="61" t="s">
        <v>183</v>
      </c>
      <c r="I841" s="61" t="s">
        <v>1167</v>
      </c>
      <c r="J841" s="61" t="s">
        <v>17</v>
      </c>
      <c r="K841" s="61" t="s">
        <v>20</v>
      </c>
      <c r="L841" s="61" t="s">
        <v>1200</v>
      </c>
      <c r="M841" s="61">
        <f t="shared" si="14"/>
        <v>155</v>
      </c>
      <c r="N841" t="str">
        <f>VLOOKUP(M841,'zamestnanci číselník'!$A:$I,9,0)</f>
        <v>VP1</v>
      </c>
    </row>
    <row r="842" spans="1:14" x14ac:dyDescent="0.2">
      <c r="A842" s="60">
        <v>43685</v>
      </c>
      <c r="B842" s="61" t="s">
        <v>1199</v>
      </c>
      <c r="C842" s="61" t="s">
        <v>885</v>
      </c>
      <c r="D842" s="61" t="s">
        <v>181</v>
      </c>
      <c r="E842" s="61">
        <v>3</v>
      </c>
      <c r="F842" s="61" t="s">
        <v>182</v>
      </c>
      <c r="G842" s="61">
        <v>0</v>
      </c>
      <c r="H842" s="61" t="s">
        <v>42</v>
      </c>
      <c r="I842" s="61" t="s">
        <v>1167</v>
      </c>
      <c r="J842" s="61" t="s">
        <v>17</v>
      </c>
      <c r="K842" s="61" t="s">
        <v>20</v>
      </c>
      <c r="L842" s="61" t="s">
        <v>1200</v>
      </c>
      <c r="M842" s="61">
        <f t="shared" si="14"/>
        <v>155</v>
      </c>
      <c r="N842" t="str">
        <f>VLOOKUP(M842,'zamestnanci číselník'!$A:$I,9,0)</f>
        <v>VP1</v>
      </c>
    </row>
    <row r="843" spans="1:14" x14ac:dyDescent="0.2">
      <c r="A843" s="60">
        <v>43686</v>
      </c>
      <c r="B843" s="61" t="s">
        <v>1199</v>
      </c>
      <c r="C843" s="61" t="s">
        <v>885</v>
      </c>
      <c r="D843" s="61" t="s">
        <v>181</v>
      </c>
      <c r="E843" s="61">
        <v>8</v>
      </c>
      <c r="F843" s="61" t="s">
        <v>182</v>
      </c>
      <c r="G843" s="61">
        <v>0</v>
      </c>
      <c r="H843" s="61" t="s">
        <v>42</v>
      </c>
      <c r="I843" s="61" t="s">
        <v>1167</v>
      </c>
      <c r="J843" s="61" t="s">
        <v>17</v>
      </c>
      <c r="K843" s="61" t="s">
        <v>20</v>
      </c>
      <c r="L843" s="61" t="s">
        <v>1200</v>
      </c>
      <c r="M843" s="61">
        <f t="shared" si="14"/>
        <v>155</v>
      </c>
      <c r="N843" t="str">
        <f>VLOOKUP(M843,'zamestnanci číselník'!$A:$I,9,0)</f>
        <v>VP1</v>
      </c>
    </row>
    <row r="844" spans="1:14" x14ac:dyDescent="0.2">
      <c r="A844" s="60">
        <v>43690</v>
      </c>
      <c r="B844" s="61" t="s">
        <v>1199</v>
      </c>
      <c r="C844" s="61" t="s">
        <v>885</v>
      </c>
      <c r="D844" s="61" t="s">
        <v>181</v>
      </c>
      <c r="E844" s="61">
        <v>9</v>
      </c>
      <c r="F844" s="61" t="s">
        <v>890</v>
      </c>
      <c r="G844" s="61">
        <v>0</v>
      </c>
      <c r="H844" s="61" t="s">
        <v>42</v>
      </c>
      <c r="I844" s="61" t="s">
        <v>1167</v>
      </c>
      <c r="J844" s="61" t="s">
        <v>17</v>
      </c>
      <c r="K844" s="61" t="s">
        <v>20</v>
      </c>
      <c r="L844" s="61" t="s">
        <v>1200</v>
      </c>
      <c r="M844" s="61">
        <f t="shared" si="14"/>
        <v>155</v>
      </c>
      <c r="N844" t="str">
        <f>VLOOKUP(M844,'zamestnanci číselník'!$A:$I,9,0)</f>
        <v>VP1</v>
      </c>
    </row>
    <row r="845" spans="1:14" x14ac:dyDescent="0.2">
      <c r="A845" s="60">
        <v>43703</v>
      </c>
      <c r="B845" s="61" t="s">
        <v>1199</v>
      </c>
      <c r="C845" s="61" t="s">
        <v>887</v>
      </c>
      <c r="D845" s="61" t="s">
        <v>181</v>
      </c>
      <c r="E845" s="61">
        <v>8</v>
      </c>
      <c r="F845" s="61" t="s">
        <v>182</v>
      </c>
      <c r="G845" s="61">
        <v>0</v>
      </c>
      <c r="H845" s="61" t="s">
        <v>183</v>
      </c>
      <c r="I845" s="61" t="s">
        <v>1167</v>
      </c>
      <c r="J845" s="61" t="s">
        <v>17</v>
      </c>
      <c r="K845" s="61" t="s">
        <v>20</v>
      </c>
      <c r="L845" s="61" t="s">
        <v>1200</v>
      </c>
      <c r="M845" s="61">
        <f t="shared" si="14"/>
        <v>155</v>
      </c>
      <c r="N845" t="str">
        <f>VLOOKUP(M845,'zamestnanci číselník'!$A:$I,9,0)</f>
        <v>VP1</v>
      </c>
    </row>
    <row r="846" spans="1:14" x14ac:dyDescent="0.2">
      <c r="A846" s="60">
        <v>43704</v>
      </c>
      <c r="B846" s="61" t="s">
        <v>1199</v>
      </c>
      <c r="C846" s="61" t="s">
        <v>887</v>
      </c>
      <c r="D846" s="61" t="s">
        <v>181</v>
      </c>
      <c r="E846" s="61">
        <v>8</v>
      </c>
      <c r="F846" s="61" t="s">
        <v>182</v>
      </c>
      <c r="G846" s="61">
        <v>0</v>
      </c>
      <c r="H846" s="61" t="s">
        <v>183</v>
      </c>
      <c r="I846" s="61" t="s">
        <v>1167</v>
      </c>
      <c r="J846" s="61" t="s">
        <v>17</v>
      </c>
      <c r="K846" s="61" t="s">
        <v>20</v>
      </c>
      <c r="L846" s="61" t="s">
        <v>1200</v>
      </c>
      <c r="M846" s="61">
        <f t="shared" si="14"/>
        <v>155</v>
      </c>
      <c r="N846" t="str">
        <f>VLOOKUP(M846,'zamestnanci číselník'!$A:$I,9,0)</f>
        <v>VP1</v>
      </c>
    </row>
    <row r="847" spans="1:14" x14ac:dyDescent="0.2">
      <c r="A847" s="60">
        <v>43705</v>
      </c>
      <c r="B847" s="61" t="s">
        <v>1199</v>
      </c>
      <c r="C847" s="61" t="s">
        <v>887</v>
      </c>
      <c r="D847" s="61" t="s">
        <v>181</v>
      </c>
      <c r="E847" s="61">
        <v>8</v>
      </c>
      <c r="F847" s="61" t="s">
        <v>182</v>
      </c>
      <c r="G847" s="61">
        <v>0</v>
      </c>
      <c r="H847" s="61" t="s">
        <v>183</v>
      </c>
      <c r="I847" s="61" t="s">
        <v>1167</v>
      </c>
      <c r="J847" s="61" t="s">
        <v>17</v>
      </c>
      <c r="K847" s="61" t="s">
        <v>20</v>
      </c>
      <c r="L847" s="61" t="s">
        <v>1200</v>
      </c>
      <c r="M847" s="61">
        <f t="shared" si="14"/>
        <v>155</v>
      </c>
      <c r="N847" t="str">
        <f>VLOOKUP(M847,'zamestnanci číselník'!$A:$I,9,0)</f>
        <v>VP1</v>
      </c>
    </row>
    <row r="848" spans="1:14" x14ac:dyDescent="0.2">
      <c r="A848" s="60">
        <v>43706</v>
      </c>
      <c r="B848" s="61" t="s">
        <v>1199</v>
      </c>
      <c r="C848" s="61" t="s">
        <v>886</v>
      </c>
      <c r="D848" s="61" t="s">
        <v>181</v>
      </c>
      <c r="E848" s="61">
        <v>8</v>
      </c>
      <c r="F848" s="61" t="s">
        <v>182</v>
      </c>
      <c r="G848" s="61">
        <v>0</v>
      </c>
      <c r="H848" s="61" t="s">
        <v>183</v>
      </c>
      <c r="I848" s="61" t="s">
        <v>1167</v>
      </c>
      <c r="J848" s="61" t="s">
        <v>17</v>
      </c>
      <c r="K848" s="61" t="s">
        <v>20</v>
      </c>
      <c r="L848" s="61" t="s">
        <v>1200</v>
      </c>
      <c r="M848" s="61">
        <f t="shared" si="14"/>
        <v>155</v>
      </c>
      <c r="N848" t="str">
        <f>VLOOKUP(M848,'zamestnanci číselník'!$A:$I,9,0)</f>
        <v>VP1</v>
      </c>
    </row>
    <row r="849" spans="1:14" x14ac:dyDescent="0.2">
      <c r="A849" s="60">
        <v>43707</v>
      </c>
      <c r="B849" s="61" t="s">
        <v>1199</v>
      </c>
      <c r="C849" s="61" t="s">
        <v>887</v>
      </c>
      <c r="D849" s="61" t="s">
        <v>181</v>
      </c>
      <c r="E849" s="61">
        <v>8</v>
      </c>
      <c r="F849" s="61" t="s">
        <v>182</v>
      </c>
      <c r="G849" s="61">
        <v>0</v>
      </c>
      <c r="H849" s="61" t="s">
        <v>183</v>
      </c>
      <c r="I849" s="61" t="s">
        <v>1167</v>
      </c>
      <c r="J849" s="61" t="s">
        <v>17</v>
      </c>
      <c r="K849" s="61" t="s">
        <v>20</v>
      </c>
      <c r="L849" s="61" t="s">
        <v>1200</v>
      </c>
      <c r="M849" s="61">
        <f t="shared" si="14"/>
        <v>155</v>
      </c>
      <c r="N849" t="str">
        <f>VLOOKUP(M849,'zamestnanci číselník'!$A:$I,9,0)</f>
        <v>VP1</v>
      </c>
    </row>
    <row r="850" spans="1:14" x14ac:dyDescent="0.2">
      <c r="A850" s="60">
        <v>43678</v>
      </c>
      <c r="B850" s="61" t="s">
        <v>1201</v>
      </c>
      <c r="C850" s="61" t="s">
        <v>887</v>
      </c>
      <c r="D850" s="61" t="s">
        <v>181</v>
      </c>
      <c r="E850" s="61">
        <v>8</v>
      </c>
      <c r="F850" s="61" t="s">
        <v>182</v>
      </c>
      <c r="G850" s="61">
        <v>0</v>
      </c>
      <c r="H850" s="61" t="s">
        <v>183</v>
      </c>
      <c r="I850" s="61" t="s">
        <v>1167</v>
      </c>
      <c r="J850" s="61" t="s">
        <v>17</v>
      </c>
      <c r="K850" s="61" t="s">
        <v>20</v>
      </c>
      <c r="L850" s="61" t="s">
        <v>1202</v>
      </c>
      <c r="M850" s="61">
        <f t="shared" si="14"/>
        <v>169</v>
      </c>
      <c r="N850" t="str">
        <f>VLOOKUP(M850,'zamestnanci číselník'!$A:$I,9,0)</f>
        <v>Doprava</v>
      </c>
    </row>
    <row r="851" spans="1:14" x14ac:dyDescent="0.2">
      <c r="A851" s="60">
        <v>43679</v>
      </c>
      <c r="B851" s="61" t="s">
        <v>1201</v>
      </c>
      <c r="C851" s="61" t="s">
        <v>887</v>
      </c>
      <c r="D851" s="61" t="s">
        <v>181</v>
      </c>
      <c r="E851" s="61">
        <v>8</v>
      </c>
      <c r="F851" s="61" t="s">
        <v>182</v>
      </c>
      <c r="G851" s="61">
        <v>0</v>
      </c>
      <c r="H851" s="61" t="s">
        <v>183</v>
      </c>
      <c r="I851" s="61" t="s">
        <v>1167</v>
      </c>
      <c r="J851" s="61" t="s">
        <v>17</v>
      </c>
      <c r="K851" s="61" t="s">
        <v>20</v>
      </c>
      <c r="L851" s="61" t="s">
        <v>1202</v>
      </c>
      <c r="M851" s="61">
        <f t="shared" si="14"/>
        <v>169</v>
      </c>
      <c r="N851" t="str">
        <f>VLOOKUP(M851,'zamestnanci číselník'!$A:$I,9,0)</f>
        <v>Doprava</v>
      </c>
    </row>
    <row r="852" spans="1:14" x14ac:dyDescent="0.2">
      <c r="A852" s="60">
        <v>43682</v>
      </c>
      <c r="B852" s="61" t="s">
        <v>1201</v>
      </c>
      <c r="C852" s="61" t="s">
        <v>888</v>
      </c>
      <c r="D852" s="61" t="s">
        <v>181</v>
      </c>
      <c r="E852" s="61">
        <v>8</v>
      </c>
      <c r="F852" s="61" t="s">
        <v>182</v>
      </c>
      <c r="G852" s="61">
        <v>0</v>
      </c>
      <c r="H852" s="61" t="s">
        <v>183</v>
      </c>
      <c r="I852" s="61" t="s">
        <v>1167</v>
      </c>
      <c r="J852" s="61" t="s">
        <v>17</v>
      </c>
      <c r="K852" s="61" t="s">
        <v>20</v>
      </c>
      <c r="L852" s="61" t="s">
        <v>1202</v>
      </c>
      <c r="M852" s="61">
        <f t="shared" si="14"/>
        <v>169</v>
      </c>
      <c r="N852" t="str">
        <f>VLOOKUP(M852,'zamestnanci číselník'!$A:$I,9,0)</f>
        <v>Doprava</v>
      </c>
    </row>
    <row r="853" spans="1:14" x14ac:dyDescent="0.2">
      <c r="A853" s="60">
        <v>43683</v>
      </c>
      <c r="B853" s="61" t="s">
        <v>1201</v>
      </c>
      <c r="C853" s="61" t="s">
        <v>888</v>
      </c>
      <c r="D853" s="61" t="s">
        <v>181</v>
      </c>
      <c r="E853" s="61">
        <v>8</v>
      </c>
      <c r="F853" s="61" t="s">
        <v>182</v>
      </c>
      <c r="G853" s="61">
        <v>0</v>
      </c>
      <c r="H853" s="61" t="s">
        <v>183</v>
      </c>
      <c r="I853" s="61" t="s">
        <v>1167</v>
      </c>
      <c r="J853" s="61" t="s">
        <v>17</v>
      </c>
      <c r="K853" s="61" t="s">
        <v>20</v>
      </c>
      <c r="L853" s="61" t="s">
        <v>1202</v>
      </c>
      <c r="M853" s="61">
        <f t="shared" si="14"/>
        <v>169</v>
      </c>
      <c r="N853" t="str">
        <f>VLOOKUP(M853,'zamestnanci číselník'!$A:$I,9,0)</f>
        <v>Doprava</v>
      </c>
    </row>
    <row r="854" spans="1:14" x14ac:dyDescent="0.2">
      <c r="A854" s="60">
        <v>43684</v>
      </c>
      <c r="B854" s="61" t="s">
        <v>1201</v>
      </c>
      <c r="C854" s="61" t="s">
        <v>887</v>
      </c>
      <c r="D854" s="61" t="s">
        <v>181</v>
      </c>
      <c r="E854" s="61">
        <v>8</v>
      </c>
      <c r="F854" s="61" t="s">
        <v>182</v>
      </c>
      <c r="G854" s="61">
        <v>0</v>
      </c>
      <c r="H854" s="61" t="s">
        <v>183</v>
      </c>
      <c r="I854" s="61" t="s">
        <v>1167</v>
      </c>
      <c r="J854" s="61" t="s">
        <v>17</v>
      </c>
      <c r="K854" s="61" t="s">
        <v>20</v>
      </c>
      <c r="L854" s="61" t="s">
        <v>1202</v>
      </c>
      <c r="M854" s="61">
        <f t="shared" si="14"/>
        <v>169</v>
      </c>
      <c r="N854" t="str">
        <f>VLOOKUP(M854,'zamestnanci číselník'!$A:$I,9,0)</f>
        <v>Doprava</v>
      </c>
    </row>
    <row r="855" spans="1:14" x14ac:dyDescent="0.2">
      <c r="A855" s="60">
        <v>43685</v>
      </c>
      <c r="B855" s="61" t="s">
        <v>1201</v>
      </c>
      <c r="C855" s="61" t="s">
        <v>887</v>
      </c>
      <c r="D855" s="61" t="s">
        <v>181</v>
      </c>
      <c r="E855" s="61">
        <v>8</v>
      </c>
      <c r="F855" s="61" t="s">
        <v>182</v>
      </c>
      <c r="G855" s="61">
        <v>0</v>
      </c>
      <c r="H855" s="61" t="s">
        <v>183</v>
      </c>
      <c r="I855" s="61" t="s">
        <v>1167</v>
      </c>
      <c r="J855" s="61" t="s">
        <v>17</v>
      </c>
      <c r="K855" s="61" t="s">
        <v>20</v>
      </c>
      <c r="L855" s="61" t="s">
        <v>1202</v>
      </c>
      <c r="M855" s="61">
        <f t="shared" si="14"/>
        <v>169</v>
      </c>
      <c r="N855" t="str">
        <f>VLOOKUP(M855,'zamestnanci číselník'!$A:$I,9,0)</f>
        <v>Doprava</v>
      </c>
    </row>
    <row r="856" spans="1:14" x14ac:dyDescent="0.2">
      <c r="A856" s="60">
        <v>43686</v>
      </c>
      <c r="B856" s="61" t="s">
        <v>1201</v>
      </c>
      <c r="C856" s="61" t="s">
        <v>888</v>
      </c>
      <c r="D856" s="61" t="s">
        <v>181</v>
      </c>
      <c r="E856" s="61">
        <v>8</v>
      </c>
      <c r="F856" s="61" t="s">
        <v>182</v>
      </c>
      <c r="G856" s="61">
        <v>0</v>
      </c>
      <c r="H856" s="61" t="s">
        <v>183</v>
      </c>
      <c r="I856" s="61" t="s">
        <v>1167</v>
      </c>
      <c r="J856" s="61" t="s">
        <v>17</v>
      </c>
      <c r="K856" s="61" t="s">
        <v>20</v>
      </c>
      <c r="L856" s="61" t="s">
        <v>1202</v>
      </c>
      <c r="M856" s="61">
        <f t="shared" si="14"/>
        <v>169</v>
      </c>
      <c r="N856" t="str">
        <f>VLOOKUP(M856,'zamestnanci číselník'!$A:$I,9,0)</f>
        <v>Doprava</v>
      </c>
    </row>
    <row r="857" spans="1:14" x14ac:dyDescent="0.2">
      <c r="A857" s="60">
        <v>43689</v>
      </c>
      <c r="B857" s="61" t="s">
        <v>1201</v>
      </c>
      <c r="C857" s="61" t="s">
        <v>885</v>
      </c>
      <c r="D857" s="61" t="s">
        <v>181</v>
      </c>
      <c r="E857" s="61">
        <v>8</v>
      </c>
      <c r="F857" s="61" t="s">
        <v>182</v>
      </c>
      <c r="G857" s="61">
        <v>0</v>
      </c>
      <c r="H857" s="61" t="s">
        <v>42</v>
      </c>
      <c r="I857" s="61" t="s">
        <v>1167</v>
      </c>
      <c r="J857" s="61" t="s">
        <v>17</v>
      </c>
      <c r="K857" s="61" t="s">
        <v>20</v>
      </c>
      <c r="L857" s="61" t="s">
        <v>1202</v>
      </c>
      <c r="M857" s="61">
        <f t="shared" si="14"/>
        <v>169</v>
      </c>
      <c r="N857" t="str">
        <f>VLOOKUP(M857,'zamestnanci číselník'!$A:$I,9,0)</f>
        <v>Doprava</v>
      </c>
    </row>
    <row r="858" spans="1:14" x14ac:dyDescent="0.2">
      <c r="A858" s="60">
        <v>43690</v>
      </c>
      <c r="B858" s="61" t="s">
        <v>1201</v>
      </c>
      <c r="C858" s="61" t="s">
        <v>885</v>
      </c>
      <c r="D858" s="61" t="s">
        <v>181</v>
      </c>
      <c r="E858" s="61">
        <v>8</v>
      </c>
      <c r="F858" s="61" t="s">
        <v>182</v>
      </c>
      <c r="G858" s="61">
        <v>0</v>
      </c>
      <c r="H858" s="61" t="s">
        <v>42</v>
      </c>
      <c r="I858" s="61" t="s">
        <v>1167</v>
      </c>
      <c r="J858" s="61" t="s">
        <v>17</v>
      </c>
      <c r="K858" s="61" t="s">
        <v>20</v>
      </c>
      <c r="L858" s="61" t="s">
        <v>1202</v>
      </c>
      <c r="M858" s="61">
        <f t="shared" si="14"/>
        <v>169</v>
      </c>
      <c r="N858" t="str">
        <f>VLOOKUP(M858,'zamestnanci číselník'!$A:$I,9,0)</f>
        <v>Doprava</v>
      </c>
    </row>
    <row r="859" spans="1:14" x14ac:dyDescent="0.2">
      <c r="A859" s="60">
        <v>43691</v>
      </c>
      <c r="B859" s="61" t="s">
        <v>1201</v>
      </c>
      <c r="C859" s="61" t="s">
        <v>885</v>
      </c>
      <c r="D859" s="61" t="s">
        <v>181</v>
      </c>
      <c r="E859" s="61">
        <v>8</v>
      </c>
      <c r="F859" s="61" t="s">
        <v>182</v>
      </c>
      <c r="G859" s="61">
        <v>0</v>
      </c>
      <c r="H859" s="61" t="s">
        <v>42</v>
      </c>
      <c r="I859" s="61" t="s">
        <v>1167</v>
      </c>
      <c r="J859" s="61" t="s">
        <v>17</v>
      </c>
      <c r="K859" s="61" t="s">
        <v>20</v>
      </c>
      <c r="L859" s="61" t="s">
        <v>1202</v>
      </c>
      <c r="M859" s="61">
        <f t="shared" si="14"/>
        <v>169</v>
      </c>
      <c r="N859" t="str">
        <f>VLOOKUP(M859,'zamestnanci číselník'!$A:$I,9,0)</f>
        <v>Doprava</v>
      </c>
    </row>
    <row r="860" spans="1:14" x14ac:dyDescent="0.2">
      <c r="A860" s="60">
        <v>43692</v>
      </c>
      <c r="B860" s="61" t="s">
        <v>1201</v>
      </c>
      <c r="C860" s="61" t="s">
        <v>885</v>
      </c>
      <c r="D860" s="61" t="s">
        <v>181</v>
      </c>
      <c r="E860" s="61">
        <v>8</v>
      </c>
      <c r="F860" s="61" t="s">
        <v>890</v>
      </c>
      <c r="G860" s="61">
        <v>0.5</v>
      </c>
      <c r="H860" s="61" t="s">
        <v>42</v>
      </c>
      <c r="I860" s="61" t="s">
        <v>1167</v>
      </c>
      <c r="J860" s="61" t="s">
        <v>17</v>
      </c>
      <c r="K860" s="61" t="s">
        <v>20</v>
      </c>
      <c r="L860" s="61" t="s">
        <v>1202</v>
      </c>
      <c r="M860" s="61">
        <f t="shared" si="14"/>
        <v>169</v>
      </c>
      <c r="N860" t="str">
        <f>VLOOKUP(M860,'zamestnanci číselník'!$A:$I,9,0)</f>
        <v>Doprava</v>
      </c>
    </row>
    <row r="861" spans="1:14" x14ac:dyDescent="0.2">
      <c r="A861" s="60">
        <v>43693</v>
      </c>
      <c r="B861" s="61" t="s">
        <v>1201</v>
      </c>
      <c r="C861" s="61" t="s">
        <v>885</v>
      </c>
      <c r="D861" s="61" t="s">
        <v>181</v>
      </c>
      <c r="E861" s="61">
        <v>8</v>
      </c>
      <c r="F861" s="61" t="s">
        <v>182</v>
      </c>
      <c r="G861" s="61">
        <v>0</v>
      </c>
      <c r="H861" s="61" t="s">
        <v>42</v>
      </c>
      <c r="I861" s="61" t="s">
        <v>1167</v>
      </c>
      <c r="J861" s="61" t="s">
        <v>17</v>
      </c>
      <c r="K861" s="61" t="s">
        <v>20</v>
      </c>
      <c r="L861" s="61" t="s">
        <v>1202</v>
      </c>
      <c r="M861" s="61">
        <f t="shared" si="14"/>
        <v>169</v>
      </c>
      <c r="N861" t="str">
        <f>VLOOKUP(M861,'zamestnanci číselník'!$A:$I,9,0)</f>
        <v>Doprava</v>
      </c>
    </row>
    <row r="862" spans="1:14" x14ac:dyDescent="0.2">
      <c r="A862" s="60">
        <v>43696</v>
      </c>
      <c r="B862" s="61" t="s">
        <v>1201</v>
      </c>
      <c r="C862" s="61" t="s">
        <v>885</v>
      </c>
      <c r="D862" s="61" t="s">
        <v>181</v>
      </c>
      <c r="E862" s="61">
        <v>8</v>
      </c>
      <c r="F862" s="61" t="s">
        <v>182</v>
      </c>
      <c r="G862" s="61">
        <v>0</v>
      </c>
      <c r="H862" s="61" t="s">
        <v>42</v>
      </c>
      <c r="I862" s="61" t="s">
        <v>1167</v>
      </c>
      <c r="J862" s="61" t="s">
        <v>17</v>
      </c>
      <c r="K862" s="61" t="s">
        <v>20</v>
      </c>
      <c r="L862" s="61" t="s">
        <v>1202</v>
      </c>
      <c r="M862" s="61">
        <f t="shared" si="14"/>
        <v>169</v>
      </c>
      <c r="N862" t="str">
        <f>VLOOKUP(M862,'zamestnanci číselník'!$A:$I,9,0)</f>
        <v>Doprava</v>
      </c>
    </row>
    <row r="863" spans="1:14" x14ac:dyDescent="0.2">
      <c r="A863" s="60">
        <v>43697</v>
      </c>
      <c r="B863" s="61" t="s">
        <v>1201</v>
      </c>
      <c r="C863" s="61" t="s">
        <v>885</v>
      </c>
      <c r="D863" s="61" t="s">
        <v>181</v>
      </c>
      <c r="E863" s="61">
        <v>8</v>
      </c>
      <c r="F863" s="61" t="s">
        <v>182</v>
      </c>
      <c r="G863" s="61">
        <v>0</v>
      </c>
      <c r="H863" s="61" t="s">
        <v>42</v>
      </c>
      <c r="I863" s="61" t="s">
        <v>1167</v>
      </c>
      <c r="J863" s="61" t="s">
        <v>17</v>
      </c>
      <c r="K863" s="61" t="s">
        <v>20</v>
      </c>
      <c r="L863" s="61" t="s">
        <v>1202</v>
      </c>
      <c r="M863" s="61">
        <f t="shared" si="14"/>
        <v>169</v>
      </c>
      <c r="N863" t="str">
        <f>VLOOKUP(M863,'zamestnanci číselník'!$A:$I,9,0)</f>
        <v>Doprava</v>
      </c>
    </row>
    <row r="864" spans="1:14" x14ac:dyDescent="0.2">
      <c r="A864" s="60">
        <v>43698</v>
      </c>
      <c r="B864" s="61" t="s">
        <v>1201</v>
      </c>
      <c r="C864" s="61" t="s">
        <v>885</v>
      </c>
      <c r="D864" s="61" t="s">
        <v>181</v>
      </c>
      <c r="E864" s="61">
        <v>8</v>
      </c>
      <c r="F864" s="61" t="s">
        <v>890</v>
      </c>
      <c r="G864" s="61">
        <v>4</v>
      </c>
      <c r="H864" s="61" t="s">
        <v>42</v>
      </c>
      <c r="I864" s="61" t="s">
        <v>1167</v>
      </c>
      <c r="J864" s="61" t="s">
        <v>17</v>
      </c>
      <c r="K864" s="61" t="s">
        <v>20</v>
      </c>
      <c r="L864" s="61" t="s">
        <v>1202</v>
      </c>
      <c r="M864" s="61">
        <f t="shared" si="14"/>
        <v>169</v>
      </c>
      <c r="N864" t="str">
        <f>VLOOKUP(M864,'zamestnanci číselník'!$A:$I,9,0)</f>
        <v>Doprava</v>
      </c>
    </row>
    <row r="865" spans="1:14" x14ac:dyDescent="0.2">
      <c r="A865" s="60">
        <v>43699</v>
      </c>
      <c r="B865" s="61" t="s">
        <v>1201</v>
      </c>
      <c r="C865" s="61" t="s">
        <v>885</v>
      </c>
      <c r="D865" s="61" t="s">
        <v>181</v>
      </c>
      <c r="E865" s="61">
        <v>8</v>
      </c>
      <c r="F865" s="61" t="s">
        <v>890</v>
      </c>
      <c r="G865" s="61">
        <v>0.5</v>
      </c>
      <c r="H865" s="61" t="s">
        <v>42</v>
      </c>
      <c r="I865" s="61" t="s">
        <v>1167</v>
      </c>
      <c r="J865" s="61" t="s">
        <v>17</v>
      </c>
      <c r="K865" s="61" t="s">
        <v>20</v>
      </c>
      <c r="L865" s="61" t="s">
        <v>1202</v>
      </c>
      <c r="M865" s="61">
        <f t="shared" si="14"/>
        <v>169</v>
      </c>
      <c r="N865" t="str">
        <f>VLOOKUP(M865,'zamestnanci číselník'!$A:$I,9,0)</f>
        <v>Doprava</v>
      </c>
    </row>
    <row r="866" spans="1:14" x14ac:dyDescent="0.2">
      <c r="A866" s="60">
        <v>43700</v>
      </c>
      <c r="B866" s="61" t="s">
        <v>1201</v>
      </c>
      <c r="C866" s="61" t="s">
        <v>885</v>
      </c>
      <c r="D866" s="61" t="s">
        <v>181</v>
      </c>
      <c r="E866" s="61">
        <v>8</v>
      </c>
      <c r="F866" s="61" t="s">
        <v>182</v>
      </c>
      <c r="G866" s="61">
        <v>0</v>
      </c>
      <c r="H866" s="61" t="s">
        <v>42</v>
      </c>
      <c r="I866" s="61" t="s">
        <v>1167</v>
      </c>
      <c r="J866" s="61" t="s">
        <v>17</v>
      </c>
      <c r="K866" s="61" t="s">
        <v>20</v>
      </c>
      <c r="L866" s="61" t="s">
        <v>1202</v>
      </c>
      <c r="M866" s="61">
        <f t="shared" si="14"/>
        <v>169</v>
      </c>
      <c r="N866" t="str">
        <f>VLOOKUP(M866,'zamestnanci číselník'!$A:$I,9,0)</f>
        <v>Doprava</v>
      </c>
    </row>
    <row r="867" spans="1:14" x14ac:dyDescent="0.2">
      <c r="A867" s="60">
        <v>43703</v>
      </c>
      <c r="B867" s="61" t="s">
        <v>1201</v>
      </c>
      <c r="C867" s="61" t="s">
        <v>893</v>
      </c>
      <c r="D867" s="61" t="s">
        <v>181</v>
      </c>
      <c r="E867" s="61">
        <v>8</v>
      </c>
      <c r="F867" s="61" t="s">
        <v>182</v>
      </c>
      <c r="G867" s="61">
        <v>0</v>
      </c>
      <c r="H867" s="61" t="s">
        <v>183</v>
      </c>
      <c r="I867" s="61" t="s">
        <v>1167</v>
      </c>
      <c r="J867" s="61" t="s">
        <v>17</v>
      </c>
      <c r="K867" s="61" t="s">
        <v>20</v>
      </c>
      <c r="L867" s="61" t="s">
        <v>1202</v>
      </c>
      <c r="M867" s="61">
        <f t="shared" si="14"/>
        <v>169</v>
      </c>
      <c r="N867" t="str">
        <f>VLOOKUP(M867,'zamestnanci číselník'!$A:$I,9,0)</f>
        <v>Doprava</v>
      </c>
    </row>
    <row r="868" spans="1:14" x14ac:dyDescent="0.2">
      <c r="A868" s="60">
        <v>43704</v>
      </c>
      <c r="B868" s="61" t="s">
        <v>1201</v>
      </c>
      <c r="C868" s="61" t="s">
        <v>887</v>
      </c>
      <c r="D868" s="61" t="s">
        <v>181</v>
      </c>
      <c r="E868" s="61">
        <v>8</v>
      </c>
      <c r="F868" s="61" t="s">
        <v>182</v>
      </c>
      <c r="G868" s="61">
        <v>0</v>
      </c>
      <c r="H868" s="61" t="s">
        <v>183</v>
      </c>
      <c r="I868" s="61" t="s">
        <v>1167</v>
      </c>
      <c r="J868" s="61" t="s">
        <v>17</v>
      </c>
      <c r="K868" s="61" t="s">
        <v>20</v>
      </c>
      <c r="L868" s="61" t="s">
        <v>1202</v>
      </c>
      <c r="M868" s="61">
        <f t="shared" si="14"/>
        <v>169</v>
      </c>
      <c r="N868" t="str">
        <f>VLOOKUP(M868,'zamestnanci číselník'!$A:$I,9,0)</f>
        <v>Doprava</v>
      </c>
    </row>
    <row r="869" spans="1:14" x14ac:dyDescent="0.2">
      <c r="A869" s="60">
        <v>43705</v>
      </c>
      <c r="B869" s="61" t="s">
        <v>1201</v>
      </c>
      <c r="C869" s="61" t="s">
        <v>888</v>
      </c>
      <c r="D869" s="61" t="s">
        <v>181</v>
      </c>
      <c r="E869" s="61">
        <v>8</v>
      </c>
      <c r="F869" s="61" t="s">
        <v>182</v>
      </c>
      <c r="G869" s="61">
        <v>0</v>
      </c>
      <c r="H869" s="61" t="s">
        <v>183</v>
      </c>
      <c r="I869" s="61" t="s">
        <v>1167</v>
      </c>
      <c r="J869" s="61" t="s">
        <v>17</v>
      </c>
      <c r="K869" s="61" t="s">
        <v>20</v>
      </c>
      <c r="L869" s="61" t="s">
        <v>1202</v>
      </c>
      <c r="M869" s="61">
        <f t="shared" si="14"/>
        <v>169</v>
      </c>
      <c r="N869" t="str">
        <f>VLOOKUP(M869,'zamestnanci číselník'!$A:$I,9,0)</f>
        <v>Doprava</v>
      </c>
    </row>
    <row r="870" spans="1:14" x14ac:dyDescent="0.2">
      <c r="A870" s="60">
        <v>43706</v>
      </c>
      <c r="B870" s="61" t="s">
        <v>1201</v>
      </c>
      <c r="C870" s="61" t="s">
        <v>886</v>
      </c>
      <c r="D870" s="61" t="s">
        <v>181</v>
      </c>
      <c r="E870" s="61">
        <v>8</v>
      </c>
      <c r="F870" s="61" t="s">
        <v>182</v>
      </c>
      <c r="G870" s="61">
        <v>0</v>
      </c>
      <c r="H870" s="61" t="s">
        <v>183</v>
      </c>
      <c r="I870" s="61" t="s">
        <v>1167</v>
      </c>
      <c r="J870" s="61" t="s">
        <v>17</v>
      </c>
      <c r="K870" s="61" t="s">
        <v>20</v>
      </c>
      <c r="L870" s="61" t="s">
        <v>1202</v>
      </c>
      <c r="M870" s="61">
        <f t="shared" si="14"/>
        <v>169</v>
      </c>
      <c r="N870" t="str">
        <f>VLOOKUP(M870,'zamestnanci číselník'!$A:$I,9,0)</f>
        <v>Doprava</v>
      </c>
    </row>
    <row r="871" spans="1:14" x14ac:dyDescent="0.2">
      <c r="A871" s="60">
        <v>43707</v>
      </c>
      <c r="B871" s="61" t="s">
        <v>1201</v>
      </c>
      <c r="C871" s="61" t="s">
        <v>887</v>
      </c>
      <c r="D871" s="61" t="s">
        <v>181</v>
      </c>
      <c r="E871" s="61">
        <v>8</v>
      </c>
      <c r="F871" s="61" t="s">
        <v>182</v>
      </c>
      <c r="G871" s="61">
        <v>0</v>
      </c>
      <c r="H871" s="61" t="s">
        <v>183</v>
      </c>
      <c r="I871" s="61" t="s">
        <v>1167</v>
      </c>
      <c r="J871" s="61" t="s">
        <v>17</v>
      </c>
      <c r="K871" s="61" t="s">
        <v>20</v>
      </c>
      <c r="L871" s="61" t="s">
        <v>1202</v>
      </c>
      <c r="M871" s="61">
        <f t="shared" si="14"/>
        <v>169</v>
      </c>
      <c r="N871" t="str">
        <f>VLOOKUP(M871,'zamestnanci číselník'!$A:$I,9,0)</f>
        <v>Doprava</v>
      </c>
    </row>
    <row r="872" spans="1:14" x14ac:dyDescent="0.2">
      <c r="A872" s="60">
        <v>43682</v>
      </c>
      <c r="B872" s="61" t="s">
        <v>922</v>
      </c>
      <c r="C872" s="61" t="s">
        <v>885</v>
      </c>
      <c r="D872" s="61" t="s">
        <v>908</v>
      </c>
      <c r="E872" s="61">
        <v>3.75</v>
      </c>
      <c r="F872" s="61" t="s">
        <v>182</v>
      </c>
      <c r="G872" s="61">
        <v>0</v>
      </c>
      <c r="H872" s="61" t="s">
        <v>1512</v>
      </c>
      <c r="I872" s="61" t="s">
        <v>923</v>
      </c>
      <c r="J872" s="61" t="s">
        <v>12</v>
      </c>
      <c r="K872" s="61" t="s">
        <v>9</v>
      </c>
      <c r="L872" s="61" t="s">
        <v>924</v>
      </c>
      <c r="M872" s="61">
        <f t="shared" si="14"/>
        <v>175</v>
      </c>
      <c r="N872" t="str">
        <f>VLOOKUP(M872,'zamestnanci číselník'!$A:$I,9,0)</f>
        <v>VP3V</v>
      </c>
    </row>
    <row r="873" spans="1:14" x14ac:dyDescent="0.2">
      <c r="A873" s="60">
        <v>43682</v>
      </c>
      <c r="B873" s="61" t="s">
        <v>922</v>
      </c>
      <c r="C873" s="61" t="s">
        <v>885</v>
      </c>
      <c r="D873" s="61" t="s">
        <v>909</v>
      </c>
      <c r="E873" s="61">
        <v>7.5</v>
      </c>
      <c r="F873" s="61" t="s">
        <v>182</v>
      </c>
      <c r="G873" s="61">
        <v>0</v>
      </c>
      <c r="H873" s="61" t="s">
        <v>1512</v>
      </c>
      <c r="I873" s="61" t="s">
        <v>923</v>
      </c>
      <c r="J873" s="61" t="s">
        <v>12</v>
      </c>
      <c r="K873" s="61" t="s">
        <v>9</v>
      </c>
      <c r="L873" s="61" t="s">
        <v>924</v>
      </c>
      <c r="M873" s="61">
        <f t="shared" si="14"/>
        <v>175</v>
      </c>
      <c r="N873" t="str">
        <f>VLOOKUP(M873,'zamestnanci číselník'!$A:$I,9,0)</f>
        <v>VP3V</v>
      </c>
    </row>
    <row r="874" spans="1:14" x14ac:dyDescent="0.2">
      <c r="A874" s="60">
        <v>43683</v>
      </c>
      <c r="B874" s="61" t="s">
        <v>922</v>
      </c>
      <c r="C874" s="61" t="s">
        <v>885</v>
      </c>
      <c r="D874" s="61" t="s">
        <v>908</v>
      </c>
      <c r="E874" s="61">
        <v>3.75</v>
      </c>
      <c r="F874" s="61" t="s">
        <v>182</v>
      </c>
      <c r="G874" s="61">
        <v>0</v>
      </c>
      <c r="H874" s="61" t="s">
        <v>1512</v>
      </c>
      <c r="I874" s="61" t="s">
        <v>923</v>
      </c>
      <c r="J874" s="61" t="s">
        <v>12</v>
      </c>
      <c r="K874" s="61" t="s">
        <v>9</v>
      </c>
      <c r="L874" s="61" t="s">
        <v>924</v>
      </c>
      <c r="M874" s="61">
        <f t="shared" si="14"/>
        <v>175</v>
      </c>
      <c r="N874" t="str">
        <f>VLOOKUP(M874,'zamestnanci číselník'!$A:$I,9,0)</f>
        <v>VP3V</v>
      </c>
    </row>
    <row r="875" spans="1:14" x14ac:dyDescent="0.2">
      <c r="A875" s="60">
        <v>43683</v>
      </c>
      <c r="B875" s="61" t="s">
        <v>922</v>
      </c>
      <c r="C875" s="61" t="s">
        <v>885</v>
      </c>
      <c r="D875" s="61" t="s">
        <v>909</v>
      </c>
      <c r="E875" s="61">
        <v>7.5</v>
      </c>
      <c r="F875" s="61" t="s">
        <v>182</v>
      </c>
      <c r="G875" s="61">
        <v>0</v>
      </c>
      <c r="H875" s="61" t="s">
        <v>1512</v>
      </c>
      <c r="I875" s="61" t="s">
        <v>923</v>
      </c>
      <c r="J875" s="61" t="s">
        <v>12</v>
      </c>
      <c r="K875" s="61" t="s">
        <v>9</v>
      </c>
      <c r="L875" s="61" t="s">
        <v>924</v>
      </c>
      <c r="M875" s="61">
        <f t="shared" si="14"/>
        <v>175</v>
      </c>
      <c r="N875" t="str">
        <f>VLOOKUP(M875,'zamestnanci číselník'!$A:$I,9,0)</f>
        <v>VP3V</v>
      </c>
    </row>
    <row r="876" spans="1:14" x14ac:dyDescent="0.2">
      <c r="A876" s="60">
        <v>43684</v>
      </c>
      <c r="B876" s="61" t="s">
        <v>922</v>
      </c>
      <c r="C876" s="61" t="s">
        <v>885</v>
      </c>
      <c r="D876" s="61" t="s">
        <v>909</v>
      </c>
      <c r="E876" s="61">
        <v>7.5</v>
      </c>
      <c r="F876" s="61" t="s">
        <v>182</v>
      </c>
      <c r="G876" s="61">
        <v>0</v>
      </c>
      <c r="H876" s="61" t="s">
        <v>1475</v>
      </c>
      <c r="I876" s="61" t="s">
        <v>923</v>
      </c>
      <c r="J876" s="61" t="s">
        <v>12</v>
      </c>
      <c r="K876" s="61" t="s">
        <v>9</v>
      </c>
      <c r="L876" s="61" t="s">
        <v>924</v>
      </c>
      <c r="M876" s="61">
        <f t="shared" si="14"/>
        <v>175</v>
      </c>
      <c r="N876" t="str">
        <f>VLOOKUP(M876,'zamestnanci číselník'!$A:$I,9,0)</f>
        <v>VP3V</v>
      </c>
    </row>
    <row r="877" spans="1:14" x14ac:dyDescent="0.2">
      <c r="A877" s="60">
        <v>43684</v>
      </c>
      <c r="B877" s="61" t="s">
        <v>922</v>
      </c>
      <c r="C877" s="61" t="s">
        <v>885</v>
      </c>
      <c r="D877" s="61" t="s">
        <v>908</v>
      </c>
      <c r="E877" s="61">
        <v>3.75</v>
      </c>
      <c r="F877" s="61" t="s">
        <v>182</v>
      </c>
      <c r="G877" s="61">
        <v>0</v>
      </c>
      <c r="H877" s="61" t="s">
        <v>1512</v>
      </c>
      <c r="I877" s="61" t="s">
        <v>923</v>
      </c>
      <c r="J877" s="61" t="s">
        <v>12</v>
      </c>
      <c r="K877" s="61" t="s">
        <v>9</v>
      </c>
      <c r="L877" s="61" t="s">
        <v>924</v>
      </c>
      <c r="M877" s="61">
        <f t="shared" si="14"/>
        <v>175</v>
      </c>
      <c r="N877" t="str">
        <f>VLOOKUP(M877,'zamestnanci číselník'!$A:$I,9,0)</f>
        <v>VP3V</v>
      </c>
    </row>
    <row r="878" spans="1:14" x14ac:dyDescent="0.2">
      <c r="A878" s="60">
        <v>43685</v>
      </c>
      <c r="B878" s="61" t="s">
        <v>922</v>
      </c>
      <c r="C878" s="61" t="s">
        <v>885</v>
      </c>
      <c r="D878" s="61" t="s">
        <v>909</v>
      </c>
      <c r="E878" s="61">
        <v>7.5</v>
      </c>
      <c r="F878" s="61" t="s">
        <v>182</v>
      </c>
      <c r="G878" s="61">
        <v>0</v>
      </c>
      <c r="H878" s="61" t="s">
        <v>1475</v>
      </c>
      <c r="I878" s="61" t="s">
        <v>923</v>
      </c>
      <c r="J878" s="61" t="s">
        <v>12</v>
      </c>
      <c r="K878" s="61" t="s">
        <v>9</v>
      </c>
      <c r="L878" s="61" t="s">
        <v>924</v>
      </c>
      <c r="M878" s="61">
        <f t="shared" si="14"/>
        <v>175</v>
      </c>
      <c r="N878" t="str">
        <f>VLOOKUP(M878,'zamestnanci číselník'!$A:$I,9,0)</f>
        <v>VP3V</v>
      </c>
    </row>
    <row r="879" spans="1:14" x14ac:dyDescent="0.2">
      <c r="A879" s="60">
        <v>43685</v>
      </c>
      <c r="B879" s="61" t="s">
        <v>922</v>
      </c>
      <c r="C879" s="61" t="s">
        <v>885</v>
      </c>
      <c r="D879" s="61" t="s">
        <v>908</v>
      </c>
      <c r="E879" s="61">
        <v>3.75</v>
      </c>
      <c r="F879" s="61" t="s">
        <v>182</v>
      </c>
      <c r="G879" s="61">
        <v>0</v>
      </c>
      <c r="H879" s="61" t="s">
        <v>1512</v>
      </c>
      <c r="I879" s="61" t="s">
        <v>923</v>
      </c>
      <c r="J879" s="61" t="s">
        <v>12</v>
      </c>
      <c r="K879" s="61" t="s">
        <v>9</v>
      </c>
      <c r="L879" s="61" t="s">
        <v>924</v>
      </c>
      <c r="M879" s="61">
        <f t="shared" si="14"/>
        <v>175</v>
      </c>
      <c r="N879" t="str">
        <f>VLOOKUP(M879,'zamestnanci číselník'!$A:$I,9,0)</f>
        <v>VP3V</v>
      </c>
    </row>
    <row r="880" spans="1:14" x14ac:dyDescent="0.2">
      <c r="A880" s="60">
        <v>43689</v>
      </c>
      <c r="B880" s="61" t="s">
        <v>922</v>
      </c>
      <c r="C880" s="61" t="s">
        <v>887</v>
      </c>
      <c r="D880" s="61" t="s">
        <v>181</v>
      </c>
      <c r="E880" s="61">
        <v>11.25</v>
      </c>
      <c r="F880" s="61" t="s">
        <v>182</v>
      </c>
      <c r="G880" s="61">
        <v>0</v>
      </c>
      <c r="H880" s="61" t="s">
        <v>183</v>
      </c>
      <c r="I880" s="61" t="s">
        <v>923</v>
      </c>
      <c r="J880" s="61" t="s">
        <v>12</v>
      </c>
      <c r="K880" s="61" t="s">
        <v>9</v>
      </c>
      <c r="L880" s="61" t="s">
        <v>924</v>
      </c>
      <c r="M880" s="61">
        <f t="shared" si="14"/>
        <v>175</v>
      </c>
      <c r="N880" t="str">
        <f>VLOOKUP(M880,'zamestnanci číselník'!$A:$I,9,0)</f>
        <v>VP3V</v>
      </c>
    </row>
    <row r="881" spans="1:14" x14ac:dyDescent="0.2">
      <c r="A881" s="60">
        <v>43690</v>
      </c>
      <c r="B881" s="61" t="s">
        <v>922</v>
      </c>
      <c r="C881" s="61" t="s">
        <v>887</v>
      </c>
      <c r="D881" s="61" t="s">
        <v>181</v>
      </c>
      <c r="E881" s="61">
        <v>11.25</v>
      </c>
      <c r="F881" s="61" t="s">
        <v>182</v>
      </c>
      <c r="G881" s="61">
        <v>0</v>
      </c>
      <c r="H881" s="61" t="s">
        <v>183</v>
      </c>
      <c r="I881" s="61" t="s">
        <v>923</v>
      </c>
      <c r="J881" s="61" t="s">
        <v>12</v>
      </c>
      <c r="K881" s="61" t="s">
        <v>9</v>
      </c>
      <c r="L881" s="61" t="s">
        <v>924</v>
      </c>
      <c r="M881" s="61">
        <f t="shared" si="14"/>
        <v>175</v>
      </c>
      <c r="N881" t="str">
        <f>VLOOKUP(M881,'zamestnanci číselník'!$A:$I,9,0)</f>
        <v>VP3V</v>
      </c>
    </row>
    <row r="882" spans="1:14" x14ac:dyDescent="0.2">
      <c r="A882" s="60">
        <v>43691</v>
      </c>
      <c r="B882" s="61" t="s">
        <v>922</v>
      </c>
      <c r="C882" s="61" t="s">
        <v>887</v>
      </c>
      <c r="D882" s="61" t="s">
        <v>181</v>
      </c>
      <c r="E882" s="61">
        <v>11.25</v>
      </c>
      <c r="F882" s="61" t="s">
        <v>182</v>
      </c>
      <c r="G882" s="61">
        <v>0</v>
      </c>
      <c r="H882" s="61" t="s">
        <v>183</v>
      </c>
      <c r="I882" s="61" t="s">
        <v>923</v>
      </c>
      <c r="J882" s="61" t="s">
        <v>12</v>
      </c>
      <c r="K882" s="61" t="s">
        <v>9</v>
      </c>
      <c r="L882" s="61" t="s">
        <v>924</v>
      </c>
      <c r="M882" s="61">
        <f t="shared" si="14"/>
        <v>175</v>
      </c>
      <c r="N882" t="str">
        <f>VLOOKUP(M882,'zamestnanci číselník'!$A:$I,9,0)</f>
        <v>VP3V</v>
      </c>
    </row>
    <row r="883" spans="1:14" x14ac:dyDescent="0.2">
      <c r="A883" s="60">
        <v>43696</v>
      </c>
      <c r="B883" s="61" t="s">
        <v>922</v>
      </c>
      <c r="C883" s="61" t="s">
        <v>885</v>
      </c>
      <c r="D883" s="61" t="s">
        <v>181</v>
      </c>
      <c r="E883" s="61">
        <v>11.25</v>
      </c>
      <c r="F883" s="61" t="s">
        <v>182</v>
      </c>
      <c r="G883" s="61">
        <v>0</v>
      </c>
      <c r="H883" s="61" t="s">
        <v>213</v>
      </c>
      <c r="I883" s="61" t="s">
        <v>923</v>
      </c>
      <c r="J883" s="61" t="s">
        <v>12</v>
      </c>
      <c r="K883" s="61" t="s">
        <v>9</v>
      </c>
      <c r="L883" s="61" t="s">
        <v>924</v>
      </c>
      <c r="M883" s="61">
        <f t="shared" si="14"/>
        <v>175</v>
      </c>
      <c r="N883" t="str">
        <f>VLOOKUP(M883,'zamestnanci číselník'!$A:$I,9,0)</f>
        <v>VP3V</v>
      </c>
    </row>
    <row r="884" spans="1:14" x14ac:dyDescent="0.2">
      <c r="A884" s="60">
        <v>43697</v>
      </c>
      <c r="B884" s="61" t="s">
        <v>922</v>
      </c>
      <c r="C884" s="61" t="s">
        <v>885</v>
      </c>
      <c r="D884" s="61" t="s">
        <v>181</v>
      </c>
      <c r="E884" s="61">
        <v>11.25</v>
      </c>
      <c r="F884" s="61" t="s">
        <v>182</v>
      </c>
      <c r="G884" s="61">
        <v>0</v>
      </c>
      <c r="H884" s="61" t="s">
        <v>213</v>
      </c>
      <c r="I884" s="61" t="s">
        <v>923</v>
      </c>
      <c r="J884" s="61" t="s">
        <v>12</v>
      </c>
      <c r="K884" s="61" t="s">
        <v>9</v>
      </c>
      <c r="L884" s="61" t="s">
        <v>924</v>
      </c>
      <c r="M884" s="61">
        <f t="shared" si="14"/>
        <v>175</v>
      </c>
      <c r="N884" t="str">
        <f>VLOOKUP(M884,'zamestnanci číselník'!$A:$I,9,0)</f>
        <v>VP3V</v>
      </c>
    </row>
    <row r="885" spans="1:14" x14ac:dyDescent="0.2">
      <c r="A885" s="60">
        <v>43698</v>
      </c>
      <c r="B885" s="61" t="s">
        <v>922</v>
      </c>
      <c r="C885" s="61" t="s">
        <v>885</v>
      </c>
      <c r="D885" s="61" t="s">
        <v>181</v>
      </c>
      <c r="E885" s="61">
        <v>11.25</v>
      </c>
      <c r="F885" s="61" t="s">
        <v>182</v>
      </c>
      <c r="G885" s="61">
        <v>0</v>
      </c>
      <c r="H885" s="61" t="s">
        <v>213</v>
      </c>
      <c r="I885" s="61" t="s">
        <v>923</v>
      </c>
      <c r="J885" s="61" t="s">
        <v>12</v>
      </c>
      <c r="K885" s="61" t="s">
        <v>9</v>
      </c>
      <c r="L885" s="61" t="s">
        <v>924</v>
      </c>
      <c r="M885" s="61">
        <f t="shared" si="14"/>
        <v>175</v>
      </c>
      <c r="N885" t="str">
        <f>VLOOKUP(M885,'zamestnanci číselník'!$A:$I,9,0)</f>
        <v>VP3V</v>
      </c>
    </row>
    <row r="886" spans="1:14" x14ac:dyDescent="0.2">
      <c r="A886" s="60">
        <v>43699</v>
      </c>
      <c r="B886" s="61" t="s">
        <v>922</v>
      </c>
      <c r="C886" s="61" t="s">
        <v>885</v>
      </c>
      <c r="D886" s="61" t="s">
        <v>181</v>
      </c>
      <c r="E886" s="61">
        <v>11.25</v>
      </c>
      <c r="F886" s="61" t="s">
        <v>182</v>
      </c>
      <c r="G886" s="61">
        <v>0</v>
      </c>
      <c r="H886" s="61" t="s">
        <v>213</v>
      </c>
      <c r="I886" s="61" t="s">
        <v>923</v>
      </c>
      <c r="J886" s="61" t="s">
        <v>12</v>
      </c>
      <c r="K886" s="61" t="s">
        <v>9</v>
      </c>
      <c r="L886" s="61" t="s">
        <v>924</v>
      </c>
      <c r="M886" s="61">
        <f t="shared" si="14"/>
        <v>175</v>
      </c>
      <c r="N886" t="str">
        <f>VLOOKUP(M886,'zamestnanci číselník'!$A:$I,9,0)</f>
        <v>VP3V</v>
      </c>
    </row>
    <row r="887" spans="1:14" x14ac:dyDescent="0.2">
      <c r="A887" s="60">
        <v>43700</v>
      </c>
      <c r="B887" s="61" t="s">
        <v>922</v>
      </c>
      <c r="C887" s="61" t="s">
        <v>885</v>
      </c>
      <c r="D887" s="61" t="s">
        <v>181</v>
      </c>
      <c r="E887" s="61">
        <v>11.25</v>
      </c>
      <c r="F887" s="61" t="s">
        <v>890</v>
      </c>
      <c r="G887" s="61">
        <v>3</v>
      </c>
      <c r="H887" s="61" t="s">
        <v>213</v>
      </c>
      <c r="I887" s="61" t="s">
        <v>923</v>
      </c>
      <c r="J887" s="61" t="s">
        <v>12</v>
      </c>
      <c r="K887" s="61" t="s">
        <v>9</v>
      </c>
      <c r="L887" s="61" t="s">
        <v>924</v>
      </c>
      <c r="M887" s="61">
        <f t="shared" si="14"/>
        <v>175</v>
      </c>
      <c r="N887" t="str">
        <f>VLOOKUP(M887,'zamestnanci číselník'!$A:$I,9,0)</f>
        <v>VP3V</v>
      </c>
    </row>
    <row r="888" spans="1:14" x14ac:dyDescent="0.2">
      <c r="A888" s="60">
        <v>43704</v>
      </c>
      <c r="B888" s="61" t="s">
        <v>922</v>
      </c>
      <c r="C888" s="61" t="s">
        <v>885</v>
      </c>
      <c r="D888" s="61" t="s">
        <v>908</v>
      </c>
      <c r="E888" s="61">
        <v>3.75</v>
      </c>
      <c r="F888" s="61" t="s">
        <v>182</v>
      </c>
      <c r="G888" s="61">
        <v>0</v>
      </c>
      <c r="H888" s="61" t="s">
        <v>1512</v>
      </c>
      <c r="I888" s="61" t="s">
        <v>923</v>
      </c>
      <c r="J888" s="61" t="s">
        <v>12</v>
      </c>
      <c r="K888" s="61" t="s">
        <v>9</v>
      </c>
      <c r="L888" s="61" t="s">
        <v>924</v>
      </c>
      <c r="M888" s="61">
        <f t="shared" si="14"/>
        <v>175</v>
      </c>
      <c r="N888" t="str">
        <f>VLOOKUP(M888,'zamestnanci číselník'!$A:$I,9,0)</f>
        <v>VP3V</v>
      </c>
    </row>
    <row r="889" spans="1:14" x14ac:dyDescent="0.2">
      <c r="A889" s="60">
        <v>43704</v>
      </c>
      <c r="B889" s="61" t="s">
        <v>922</v>
      </c>
      <c r="C889" s="61" t="s">
        <v>885</v>
      </c>
      <c r="D889" s="61" t="s">
        <v>909</v>
      </c>
      <c r="E889" s="61">
        <v>7.5</v>
      </c>
      <c r="F889" s="61" t="s">
        <v>182</v>
      </c>
      <c r="G889" s="61">
        <v>0</v>
      </c>
      <c r="H889" s="61" t="s">
        <v>1512</v>
      </c>
      <c r="I889" s="61" t="s">
        <v>923</v>
      </c>
      <c r="J889" s="61" t="s">
        <v>12</v>
      </c>
      <c r="K889" s="61" t="s">
        <v>9</v>
      </c>
      <c r="L889" s="61" t="s">
        <v>924</v>
      </c>
      <c r="M889" s="61">
        <f t="shared" si="14"/>
        <v>175</v>
      </c>
      <c r="N889" t="str">
        <f>VLOOKUP(M889,'zamestnanci číselník'!$A:$I,9,0)</f>
        <v>VP3V</v>
      </c>
    </row>
    <row r="890" spans="1:14" x14ac:dyDescent="0.2">
      <c r="A890" s="60">
        <v>43706</v>
      </c>
      <c r="B890" s="61" t="s">
        <v>922</v>
      </c>
      <c r="C890" s="61" t="s">
        <v>886</v>
      </c>
      <c r="D890" s="61" t="s">
        <v>181</v>
      </c>
      <c r="E890" s="61">
        <v>11.25</v>
      </c>
      <c r="F890" s="61" t="s">
        <v>182</v>
      </c>
      <c r="G890" s="61">
        <v>0</v>
      </c>
      <c r="H890" s="61" t="s">
        <v>183</v>
      </c>
      <c r="I890" s="61" t="s">
        <v>923</v>
      </c>
      <c r="J890" s="61" t="s">
        <v>12</v>
      </c>
      <c r="K890" s="61" t="s">
        <v>9</v>
      </c>
      <c r="L890" s="61" t="s">
        <v>924</v>
      </c>
      <c r="M890" s="61">
        <f t="shared" si="14"/>
        <v>175</v>
      </c>
      <c r="N890" t="str">
        <f>VLOOKUP(M890,'zamestnanci číselník'!$A:$I,9,0)</f>
        <v>VP3V</v>
      </c>
    </row>
    <row r="891" spans="1:14" x14ac:dyDescent="0.2">
      <c r="A891" s="60">
        <v>43705</v>
      </c>
      <c r="B891" s="61" t="s">
        <v>922</v>
      </c>
      <c r="C891" s="61" t="s">
        <v>885</v>
      </c>
      <c r="D891" s="61" t="s">
        <v>181</v>
      </c>
      <c r="E891" s="61">
        <v>11.25</v>
      </c>
      <c r="F891" s="61" t="s">
        <v>182</v>
      </c>
      <c r="G891" s="61">
        <v>0</v>
      </c>
      <c r="H891" s="61" t="s">
        <v>213</v>
      </c>
      <c r="I891" s="61" t="s">
        <v>923</v>
      </c>
      <c r="J891" s="61" t="s">
        <v>12</v>
      </c>
      <c r="K891" s="61" t="s">
        <v>9</v>
      </c>
      <c r="L891" s="61" t="s">
        <v>924</v>
      </c>
      <c r="M891" s="61">
        <f t="shared" si="14"/>
        <v>175</v>
      </c>
      <c r="N891" t="str">
        <f>VLOOKUP(M891,'zamestnanci číselník'!$A:$I,9,0)</f>
        <v>VP3V</v>
      </c>
    </row>
    <row r="892" spans="1:14" x14ac:dyDescent="0.2">
      <c r="A892" s="60">
        <v>43707</v>
      </c>
      <c r="B892" s="61" t="s">
        <v>922</v>
      </c>
      <c r="C892" s="61" t="s">
        <v>885</v>
      </c>
      <c r="D892" s="61" t="s">
        <v>181</v>
      </c>
      <c r="E892" s="61">
        <v>0</v>
      </c>
      <c r="F892" s="61" t="s">
        <v>890</v>
      </c>
      <c r="G892" s="61">
        <v>11.25</v>
      </c>
      <c r="H892" s="61" t="s">
        <v>213</v>
      </c>
      <c r="I892" s="61" t="s">
        <v>923</v>
      </c>
      <c r="J892" s="61" t="s">
        <v>12</v>
      </c>
      <c r="K892" s="61" t="s">
        <v>9</v>
      </c>
      <c r="L892" s="61" t="s">
        <v>924</v>
      </c>
      <c r="M892" s="61">
        <f t="shared" si="14"/>
        <v>175</v>
      </c>
      <c r="N892" t="str">
        <f>VLOOKUP(M892,'zamestnanci číselník'!$A:$I,9,0)</f>
        <v>VP3V</v>
      </c>
    </row>
    <row r="893" spans="1:14" x14ac:dyDescent="0.2">
      <c r="A893" s="60">
        <v>43699</v>
      </c>
      <c r="B893" s="61" t="s">
        <v>1203</v>
      </c>
      <c r="C893" s="61" t="s">
        <v>910</v>
      </c>
      <c r="D893" s="61" t="s">
        <v>181</v>
      </c>
      <c r="E893" s="61">
        <v>8</v>
      </c>
      <c r="F893" s="61" t="s">
        <v>182</v>
      </c>
      <c r="G893" s="61">
        <v>0</v>
      </c>
      <c r="H893" s="61" t="s">
        <v>183</v>
      </c>
      <c r="I893" s="61" t="s">
        <v>1152</v>
      </c>
      <c r="J893" s="61" t="s">
        <v>1153</v>
      </c>
      <c r="K893" s="61" t="s">
        <v>1153</v>
      </c>
      <c r="L893" s="61" t="s">
        <v>1204</v>
      </c>
      <c r="M893" s="61">
        <f t="shared" si="14"/>
        <v>176</v>
      </c>
      <c r="N893" t="str">
        <f>VLOOKUP(M893,'zamestnanci číselník'!$A:$I,9,0)</f>
        <v>VP4</v>
      </c>
    </row>
    <row r="894" spans="1:14" x14ac:dyDescent="0.2">
      <c r="A894" s="60">
        <v>43678</v>
      </c>
      <c r="B894" s="61" t="s">
        <v>1203</v>
      </c>
      <c r="C894" s="61" t="s">
        <v>887</v>
      </c>
      <c r="D894" s="61" t="s">
        <v>181</v>
      </c>
      <c r="E894" s="61">
        <v>8</v>
      </c>
      <c r="F894" s="61" t="s">
        <v>182</v>
      </c>
      <c r="G894" s="61">
        <v>0</v>
      </c>
      <c r="H894" s="61" t="s">
        <v>183</v>
      </c>
      <c r="I894" s="61" t="s">
        <v>1152</v>
      </c>
      <c r="J894" s="61" t="s">
        <v>1153</v>
      </c>
      <c r="K894" s="61" t="s">
        <v>1153</v>
      </c>
      <c r="L894" s="61" t="s">
        <v>1204</v>
      </c>
      <c r="M894" s="61">
        <f t="shared" si="14"/>
        <v>176</v>
      </c>
      <c r="N894" t="str">
        <f>VLOOKUP(M894,'zamestnanci číselník'!$A:$I,9,0)</f>
        <v>VP4</v>
      </c>
    </row>
    <row r="895" spans="1:14" x14ac:dyDescent="0.2">
      <c r="A895" s="60">
        <v>43679</v>
      </c>
      <c r="B895" s="61" t="s">
        <v>1203</v>
      </c>
      <c r="C895" s="61" t="s">
        <v>887</v>
      </c>
      <c r="D895" s="61" t="s">
        <v>181</v>
      </c>
      <c r="E895" s="61">
        <v>8</v>
      </c>
      <c r="F895" s="61" t="s">
        <v>182</v>
      </c>
      <c r="G895" s="61">
        <v>0</v>
      </c>
      <c r="H895" s="61" t="s">
        <v>183</v>
      </c>
      <c r="I895" s="61" t="s">
        <v>1152</v>
      </c>
      <c r="J895" s="61" t="s">
        <v>1153</v>
      </c>
      <c r="K895" s="61" t="s">
        <v>1153</v>
      </c>
      <c r="L895" s="61" t="s">
        <v>1204</v>
      </c>
      <c r="M895" s="61">
        <f t="shared" si="14"/>
        <v>176</v>
      </c>
      <c r="N895" t="str">
        <f>VLOOKUP(M895,'zamestnanci číselník'!$A:$I,9,0)</f>
        <v>VP4</v>
      </c>
    </row>
    <row r="896" spans="1:14" x14ac:dyDescent="0.2">
      <c r="A896" s="60">
        <v>43682</v>
      </c>
      <c r="B896" s="61" t="s">
        <v>1203</v>
      </c>
      <c r="C896" s="61" t="s">
        <v>885</v>
      </c>
      <c r="D896" s="61" t="s">
        <v>909</v>
      </c>
      <c r="E896" s="61">
        <v>6</v>
      </c>
      <c r="F896" s="61" t="s">
        <v>182</v>
      </c>
      <c r="G896" s="61">
        <v>0</v>
      </c>
      <c r="H896" s="61" t="s">
        <v>42</v>
      </c>
      <c r="I896" s="61" t="s">
        <v>1152</v>
      </c>
      <c r="J896" s="61" t="s">
        <v>1153</v>
      </c>
      <c r="K896" s="61" t="s">
        <v>1153</v>
      </c>
      <c r="L896" s="61" t="s">
        <v>1204</v>
      </c>
      <c r="M896" s="61">
        <f t="shared" si="14"/>
        <v>176</v>
      </c>
      <c r="N896" t="str">
        <f>VLOOKUP(M896,'zamestnanci číselník'!$A:$I,9,0)</f>
        <v>VP4</v>
      </c>
    </row>
    <row r="897" spans="1:14" x14ac:dyDescent="0.2">
      <c r="A897" s="60">
        <v>43683</v>
      </c>
      <c r="B897" s="61" t="s">
        <v>1203</v>
      </c>
      <c r="C897" s="61" t="s">
        <v>885</v>
      </c>
      <c r="D897" s="61" t="s">
        <v>909</v>
      </c>
      <c r="E897" s="61">
        <v>2.75</v>
      </c>
      <c r="F897" s="61" t="s">
        <v>182</v>
      </c>
      <c r="G897" s="61">
        <v>0</v>
      </c>
      <c r="H897" s="61" t="s">
        <v>42</v>
      </c>
      <c r="I897" s="61" t="s">
        <v>1152</v>
      </c>
      <c r="J897" s="61" t="s">
        <v>1153</v>
      </c>
      <c r="K897" s="61" t="s">
        <v>1153</v>
      </c>
      <c r="L897" s="61" t="s">
        <v>1204</v>
      </c>
      <c r="M897" s="61">
        <f t="shared" si="14"/>
        <v>176</v>
      </c>
      <c r="N897" t="str">
        <f>VLOOKUP(M897,'zamestnanci číselník'!$A:$I,9,0)</f>
        <v>VP4</v>
      </c>
    </row>
    <row r="898" spans="1:14" x14ac:dyDescent="0.2">
      <c r="A898" s="60">
        <v>43685</v>
      </c>
      <c r="B898" s="61" t="s">
        <v>1203</v>
      </c>
      <c r="C898" s="61" t="s">
        <v>885</v>
      </c>
      <c r="D898" s="61" t="s">
        <v>909</v>
      </c>
      <c r="E898" s="61">
        <v>0.5</v>
      </c>
      <c r="F898" s="61" t="s">
        <v>182</v>
      </c>
      <c r="G898" s="61">
        <v>0</v>
      </c>
      <c r="H898" s="61" t="s">
        <v>42</v>
      </c>
      <c r="I898" s="61" t="s">
        <v>1152</v>
      </c>
      <c r="J898" s="61" t="s">
        <v>1153</v>
      </c>
      <c r="K898" s="61" t="s">
        <v>1153</v>
      </c>
      <c r="L898" s="61" t="s">
        <v>1204</v>
      </c>
      <c r="M898" s="61">
        <f t="shared" si="14"/>
        <v>176</v>
      </c>
      <c r="N898" t="str">
        <f>VLOOKUP(M898,'zamestnanci číselník'!$A:$I,9,0)</f>
        <v>VP4</v>
      </c>
    </row>
    <row r="899" spans="1:14" x14ac:dyDescent="0.2">
      <c r="A899" s="60">
        <v>43685</v>
      </c>
      <c r="B899" s="61" t="s">
        <v>1203</v>
      </c>
      <c r="C899" s="61" t="s">
        <v>885</v>
      </c>
      <c r="D899" s="61" t="s">
        <v>181</v>
      </c>
      <c r="E899" s="61">
        <v>7.5</v>
      </c>
      <c r="F899" s="61" t="s">
        <v>890</v>
      </c>
      <c r="G899" s="61">
        <v>3</v>
      </c>
      <c r="H899" s="61" t="s">
        <v>42</v>
      </c>
      <c r="I899" s="61" t="s">
        <v>1152</v>
      </c>
      <c r="J899" s="61" t="s">
        <v>1153</v>
      </c>
      <c r="K899" s="61" t="s">
        <v>1153</v>
      </c>
      <c r="L899" s="61" t="s">
        <v>1204</v>
      </c>
      <c r="M899" s="61">
        <f t="shared" ref="M899:M962" si="15">B899*1</f>
        <v>176</v>
      </c>
      <c r="N899" t="str">
        <f>VLOOKUP(M899,'zamestnanci číselník'!$A:$I,9,0)</f>
        <v>VP4</v>
      </c>
    </row>
    <row r="900" spans="1:14" x14ac:dyDescent="0.2">
      <c r="A900" s="60">
        <v>43686</v>
      </c>
      <c r="B900" s="61" t="s">
        <v>1203</v>
      </c>
      <c r="C900" s="61" t="s">
        <v>885</v>
      </c>
      <c r="D900" s="61" t="s">
        <v>181</v>
      </c>
      <c r="E900" s="61">
        <v>7.5</v>
      </c>
      <c r="F900" s="61" t="s">
        <v>182</v>
      </c>
      <c r="G900" s="61">
        <v>0</v>
      </c>
      <c r="H900" s="61" t="s">
        <v>42</v>
      </c>
      <c r="I900" s="61" t="s">
        <v>1152</v>
      </c>
      <c r="J900" s="61" t="s">
        <v>1153</v>
      </c>
      <c r="K900" s="61" t="s">
        <v>1153</v>
      </c>
      <c r="L900" s="61" t="s">
        <v>1204</v>
      </c>
      <c r="M900" s="61">
        <f t="shared" si="15"/>
        <v>176</v>
      </c>
      <c r="N900" t="str">
        <f>VLOOKUP(M900,'zamestnanci číselník'!$A:$I,9,0)</f>
        <v>VP4</v>
      </c>
    </row>
    <row r="901" spans="1:14" x14ac:dyDescent="0.2">
      <c r="A901" s="60">
        <v>43689</v>
      </c>
      <c r="B901" s="61" t="s">
        <v>1203</v>
      </c>
      <c r="C901" s="61" t="s">
        <v>885</v>
      </c>
      <c r="D901" s="61" t="s">
        <v>181</v>
      </c>
      <c r="E901" s="61">
        <v>7.5</v>
      </c>
      <c r="F901" s="61" t="s">
        <v>182</v>
      </c>
      <c r="G901" s="61">
        <v>0</v>
      </c>
      <c r="H901" s="61" t="s">
        <v>42</v>
      </c>
      <c r="I901" s="61" t="s">
        <v>1152</v>
      </c>
      <c r="J901" s="61" t="s">
        <v>1153</v>
      </c>
      <c r="K901" s="61" t="s">
        <v>1153</v>
      </c>
      <c r="L901" s="61" t="s">
        <v>1204</v>
      </c>
      <c r="M901" s="61">
        <f t="shared" si="15"/>
        <v>176</v>
      </c>
      <c r="N901" t="str">
        <f>VLOOKUP(M901,'zamestnanci číselník'!$A:$I,9,0)</f>
        <v>VP4</v>
      </c>
    </row>
    <row r="902" spans="1:14" x14ac:dyDescent="0.2">
      <c r="A902" s="60">
        <v>43691</v>
      </c>
      <c r="B902" s="61" t="s">
        <v>1203</v>
      </c>
      <c r="C902" s="61" t="s">
        <v>885</v>
      </c>
      <c r="D902" s="61" t="s">
        <v>909</v>
      </c>
      <c r="E902" s="61">
        <v>0.25</v>
      </c>
      <c r="F902" s="61" t="s">
        <v>182</v>
      </c>
      <c r="G902" s="61">
        <v>0</v>
      </c>
      <c r="H902" s="61" t="s">
        <v>42</v>
      </c>
      <c r="I902" s="61" t="s">
        <v>1152</v>
      </c>
      <c r="J902" s="61" t="s">
        <v>1153</v>
      </c>
      <c r="K902" s="61" t="s">
        <v>1153</v>
      </c>
      <c r="L902" s="61" t="s">
        <v>1204</v>
      </c>
      <c r="M902" s="61">
        <f t="shared" si="15"/>
        <v>176</v>
      </c>
      <c r="N902" t="str">
        <f>VLOOKUP(M902,'zamestnanci číselník'!$A:$I,9,0)</f>
        <v>VP4</v>
      </c>
    </row>
    <row r="903" spans="1:14" x14ac:dyDescent="0.2">
      <c r="A903" s="60">
        <v>43691</v>
      </c>
      <c r="B903" s="61" t="s">
        <v>1203</v>
      </c>
      <c r="C903" s="61" t="s">
        <v>885</v>
      </c>
      <c r="D903" s="61" t="s">
        <v>181</v>
      </c>
      <c r="E903" s="61">
        <v>7.75</v>
      </c>
      <c r="F903" s="61" t="s">
        <v>890</v>
      </c>
      <c r="G903" s="61">
        <v>1.5</v>
      </c>
      <c r="H903" s="61" t="s">
        <v>42</v>
      </c>
      <c r="I903" s="61" t="s">
        <v>1152</v>
      </c>
      <c r="J903" s="61" t="s">
        <v>1153</v>
      </c>
      <c r="K903" s="61" t="s">
        <v>1153</v>
      </c>
      <c r="L903" s="61" t="s">
        <v>1204</v>
      </c>
      <c r="M903" s="61">
        <f t="shared" si="15"/>
        <v>176</v>
      </c>
      <c r="N903" t="str">
        <f>VLOOKUP(M903,'zamestnanci číselník'!$A:$I,9,0)</f>
        <v>VP4</v>
      </c>
    </row>
    <row r="904" spans="1:14" x14ac:dyDescent="0.2">
      <c r="A904" s="60">
        <v>43692</v>
      </c>
      <c r="B904" s="61" t="s">
        <v>1203</v>
      </c>
      <c r="C904" s="61" t="s">
        <v>885</v>
      </c>
      <c r="D904" s="61" t="s">
        <v>181</v>
      </c>
      <c r="E904" s="61">
        <v>5.5</v>
      </c>
      <c r="F904" s="61" t="s">
        <v>182</v>
      </c>
      <c r="G904" s="61">
        <v>0</v>
      </c>
      <c r="H904" s="61" t="s">
        <v>42</v>
      </c>
      <c r="I904" s="61" t="s">
        <v>1152</v>
      </c>
      <c r="J904" s="61" t="s">
        <v>1153</v>
      </c>
      <c r="K904" s="61" t="s">
        <v>1153</v>
      </c>
      <c r="L904" s="61" t="s">
        <v>1204</v>
      </c>
      <c r="M904" s="61">
        <f t="shared" si="15"/>
        <v>176</v>
      </c>
      <c r="N904" t="str">
        <f>VLOOKUP(M904,'zamestnanci číselník'!$A:$I,9,0)</f>
        <v>VP4</v>
      </c>
    </row>
    <row r="905" spans="1:14" x14ac:dyDescent="0.2">
      <c r="A905" s="60">
        <v>43698</v>
      </c>
      <c r="B905" s="61" t="s">
        <v>1203</v>
      </c>
      <c r="C905" s="61" t="s">
        <v>910</v>
      </c>
      <c r="D905" s="61" t="s">
        <v>181</v>
      </c>
      <c r="E905" s="61">
        <v>3</v>
      </c>
      <c r="F905" s="61" t="s">
        <v>182</v>
      </c>
      <c r="G905" s="61">
        <v>0</v>
      </c>
      <c r="H905" s="61" t="s">
        <v>183</v>
      </c>
      <c r="I905" s="61" t="s">
        <v>1152</v>
      </c>
      <c r="J905" s="61" t="s">
        <v>1153</v>
      </c>
      <c r="K905" s="61" t="s">
        <v>1153</v>
      </c>
      <c r="L905" s="61" t="s">
        <v>1204</v>
      </c>
      <c r="M905" s="61">
        <f t="shared" si="15"/>
        <v>176</v>
      </c>
      <c r="N905" t="str">
        <f>VLOOKUP(M905,'zamestnanci číselník'!$A:$I,9,0)</f>
        <v>VP4</v>
      </c>
    </row>
    <row r="906" spans="1:14" x14ac:dyDescent="0.2">
      <c r="A906" s="60">
        <v>43698</v>
      </c>
      <c r="B906" s="61" t="s">
        <v>1203</v>
      </c>
      <c r="C906" s="61" t="s">
        <v>885</v>
      </c>
      <c r="D906" s="61" t="s">
        <v>909</v>
      </c>
      <c r="E906" s="61">
        <v>0.5</v>
      </c>
      <c r="F906" s="61" t="s">
        <v>182</v>
      </c>
      <c r="G906" s="61">
        <v>0</v>
      </c>
      <c r="H906" s="61" t="s">
        <v>42</v>
      </c>
      <c r="I906" s="61" t="s">
        <v>1152</v>
      </c>
      <c r="J906" s="61" t="s">
        <v>1153</v>
      </c>
      <c r="K906" s="61" t="s">
        <v>1153</v>
      </c>
      <c r="L906" s="61" t="s">
        <v>1204</v>
      </c>
      <c r="M906" s="61">
        <f t="shared" si="15"/>
        <v>176</v>
      </c>
      <c r="N906" t="str">
        <f>VLOOKUP(M906,'zamestnanci číselník'!$A:$I,9,0)</f>
        <v>VP4</v>
      </c>
    </row>
    <row r="907" spans="1:14" x14ac:dyDescent="0.2">
      <c r="A907" s="60">
        <v>43698</v>
      </c>
      <c r="B907" s="61" t="s">
        <v>1203</v>
      </c>
      <c r="C907" s="61" t="s">
        <v>885</v>
      </c>
      <c r="D907" s="61" t="s">
        <v>181</v>
      </c>
      <c r="E907" s="61">
        <v>4.5</v>
      </c>
      <c r="F907" s="61" t="s">
        <v>182</v>
      </c>
      <c r="G907" s="61">
        <v>0</v>
      </c>
      <c r="H907" s="61" t="s">
        <v>42</v>
      </c>
      <c r="I907" s="61" t="s">
        <v>1152</v>
      </c>
      <c r="J907" s="61" t="s">
        <v>1153</v>
      </c>
      <c r="K907" s="61" t="s">
        <v>1153</v>
      </c>
      <c r="L907" s="61" t="s">
        <v>1204</v>
      </c>
      <c r="M907" s="61">
        <f t="shared" si="15"/>
        <v>176</v>
      </c>
      <c r="N907" t="str">
        <f>VLOOKUP(M907,'zamestnanci číselník'!$A:$I,9,0)</f>
        <v>VP4</v>
      </c>
    </row>
    <row r="908" spans="1:14" x14ac:dyDescent="0.2">
      <c r="A908" s="60">
        <v>43682</v>
      </c>
      <c r="B908" s="61" t="s">
        <v>1203</v>
      </c>
      <c r="C908" s="61" t="s">
        <v>910</v>
      </c>
      <c r="D908" s="61" t="s">
        <v>181</v>
      </c>
      <c r="E908" s="61">
        <v>2</v>
      </c>
      <c r="F908" s="61" t="s">
        <v>182</v>
      </c>
      <c r="G908" s="61">
        <v>0</v>
      </c>
      <c r="H908" s="61" t="s">
        <v>183</v>
      </c>
      <c r="I908" s="61" t="s">
        <v>1152</v>
      </c>
      <c r="J908" s="61" t="s">
        <v>1153</v>
      </c>
      <c r="K908" s="61" t="s">
        <v>1153</v>
      </c>
      <c r="L908" s="61" t="s">
        <v>1204</v>
      </c>
      <c r="M908" s="61">
        <f t="shared" si="15"/>
        <v>176</v>
      </c>
      <c r="N908" t="str">
        <f>VLOOKUP(M908,'zamestnanci číselník'!$A:$I,9,0)</f>
        <v>VP4</v>
      </c>
    </row>
    <row r="909" spans="1:14" x14ac:dyDescent="0.2">
      <c r="A909" s="60">
        <v>43683</v>
      </c>
      <c r="B909" s="61" t="s">
        <v>1203</v>
      </c>
      <c r="C909" s="61" t="s">
        <v>885</v>
      </c>
      <c r="D909" s="61" t="s">
        <v>181</v>
      </c>
      <c r="E909" s="61">
        <v>5.25</v>
      </c>
      <c r="F909" s="61" t="s">
        <v>890</v>
      </c>
      <c r="G909" s="61">
        <v>0.5</v>
      </c>
      <c r="H909" s="61" t="s">
        <v>42</v>
      </c>
      <c r="I909" s="61" t="s">
        <v>1152</v>
      </c>
      <c r="J909" s="61" t="s">
        <v>1153</v>
      </c>
      <c r="K909" s="61" t="s">
        <v>1153</v>
      </c>
      <c r="L909" s="61" t="s">
        <v>1204</v>
      </c>
      <c r="M909" s="61">
        <f t="shared" si="15"/>
        <v>176</v>
      </c>
      <c r="N909" t="str">
        <f>VLOOKUP(M909,'zamestnanci číselník'!$A:$I,9,0)</f>
        <v>VP4</v>
      </c>
    </row>
    <row r="910" spans="1:14" x14ac:dyDescent="0.2">
      <c r="A910" s="60">
        <v>43684</v>
      </c>
      <c r="B910" s="61" t="s">
        <v>1203</v>
      </c>
      <c r="C910" s="61" t="s">
        <v>885</v>
      </c>
      <c r="D910" s="61" t="s">
        <v>181</v>
      </c>
      <c r="E910" s="61">
        <v>8</v>
      </c>
      <c r="F910" s="61" t="s">
        <v>182</v>
      </c>
      <c r="G910" s="61">
        <v>0</v>
      </c>
      <c r="H910" s="61" t="s">
        <v>42</v>
      </c>
      <c r="I910" s="61" t="s">
        <v>1152</v>
      </c>
      <c r="J910" s="61" t="s">
        <v>1153</v>
      </c>
      <c r="K910" s="61" t="s">
        <v>1153</v>
      </c>
      <c r="L910" s="61" t="s">
        <v>1204</v>
      </c>
      <c r="M910" s="61">
        <f t="shared" si="15"/>
        <v>176</v>
      </c>
      <c r="N910" t="str">
        <f>VLOOKUP(M910,'zamestnanci číselník'!$A:$I,9,0)</f>
        <v>VP4</v>
      </c>
    </row>
    <row r="911" spans="1:14" x14ac:dyDescent="0.2">
      <c r="A911" s="60">
        <v>43686</v>
      </c>
      <c r="B911" s="61" t="s">
        <v>1203</v>
      </c>
      <c r="C911" s="61" t="s">
        <v>910</v>
      </c>
      <c r="D911" s="61" t="s">
        <v>181</v>
      </c>
      <c r="E911" s="61">
        <v>0.5</v>
      </c>
      <c r="F911" s="61" t="s">
        <v>182</v>
      </c>
      <c r="G911" s="61">
        <v>0</v>
      </c>
      <c r="H911" s="61" t="s">
        <v>183</v>
      </c>
      <c r="I911" s="61" t="s">
        <v>1152</v>
      </c>
      <c r="J911" s="61" t="s">
        <v>1153</v>
      </c>
      <c r="K911" s="61" t="s">
        <v>1153</v>
      </c>
      <c r="L911" s="61" t="s">
        <v>1204</v>
      </c>
      <c r="M911" s="61">
        <f t="shared" si="15"/>
        <v>176</v>
      </c>
      <c r="N911" t="str">
        <f>VLOOKUP(M911,'zamestnanci číselník'!$A:$I,9,0)</f>
        <v>VP4</v>
      </c>
    </row>
    <row r="912" spans="1:14" x14ac:dyDescent="0.2">
      <c r="A912" s="60">
        <v>43689</v>
      </c>
      <c r="B912" s="61" t="s">
        <v>1203</v>
      </c>
      <c r="C912" s="61" t="s">
        <v>910</v>
      </c>
      <c r="D912" s="61" t="s">
        <v>181</v>
      </c>
      <c r="E912" s="61">
        <v>0.5</v>
      </c>
      <c r="F912" s="61" t="s">
        <v>182</v>
      </c>
      <c r="G912" s="61">
        <v>0</v>
      </c>
      <c r="H912" s="61" t="s">
        <v>183</v>
      </c>
      <c r="I912" s="61" t="s">
        <v>1152</v>
      </c>
      <c r="J912" s="61" t="s">
        <v>1153</v>
      </c>
      <c r="K912" s="61" t="s">
        <v>1153</v>
      </c>
      <c r="L912" s="61" t="s">
        <v>1204</v>
      </c>
      <c r="M912" s="61">
        <f t="shared" si="15"/>
        <v>176</v>
      </c>
      <c r="N912" t="str">
        <f>VLOOKUP(M912,'zamestnanci číselník'!$A:$I,9,0)</f>
        <v>VP4</v>
      </c>
    </row>
    <row r="913" spans="1:14" x14ac:dyDescent="0.2">
      <c r="A913" s="60">
        <v>43690</v>
      </c>
      <c r="B913" s="61" t="s">
        <v>1203</v>
      </c>
      <c r="C913" s="61" t="s">
        <v>885</v>
      </c>
      <c r="D913" s="61" t="s">
        <v>181</v>
      </c>
      <c r="E913" s="61">
        <v>8</v>
      </c>
      <c r="F913" s="61" t="s">
        <v>182</v>
      </c>
      <c r="G913" s="61">
        <v>0</v>
      </c>
      <c r="H913" s="61" t="s">
        <v>42</v>
      </c>
      <c r="I913" s="61" t="s">
        <v>1152</v>
      </c>
      <c r="J913" s="61" t="s">
        <v>1153</v>
      </c>
      <c r="K913" s="61" t="s">
        <v>1153</v>
      </c>
      <c r="L913" s="61" t="s">
        <v>1204</v>
      </c>
      <c r="M913" s="61">
        <f t="shared" si="15"/>
        <v>176</v>
      </c>
      <c r="N913" t="str">
        <f>VLOOKUP(M913,'zamestnanci číselník'!$A:$I,9,0)</f>
        <v>VP4</v>
      </c>
    </row>
    <row r="914" spans="1:14" x14ac:dyDescent="0.2">
      <c r="A914" s="60">
        <v>43692</v>
      </c>
      <c r="B914" s="61" t="s">
        <v>1203</v>
      </c>
      <c r="C914" s="61" t="s">
        <v>893</v>
      </c>
      <c r="D914" s="61" t="s">
        <v>181</v>
      </c>
      <c r="E914" s="61">
        <v>2.5</v>
      </c>
      <c r="F914" s="61" t="s">
        <v>182</v>
      </c>
      <c r="G914" s="61">
        <v>0</v>
      </c>
      <c r="H914" s="61" t="s">
        <v>183</v>
      </c>
      <c r="I914" s="61" t="s">
        <v>1152</v>
      </c>
      <c r="J914" s="61" t="s">
        <v>1153</v>
      </c>
      <c r="K914" s="61" t="s">
        <v>1153</v>
      </c>
      <c r="L914" s="61" t="s">
        <v>1204</v>
      </c>
      <c r="M914" s="61">
        <f t="shared" si="15"/>
        <v>176</v>
      </c>
      <c r="N914" t="str">
        <f>VLOOKUP(M914,'zamestnanci číselník'!$A:$I,9,0)</f>
        <v>VP4</v>
      </c>
    </row>
    <row r="915" spans="1:14" x14ac:dyDescent="0.2">
      <c r="A915" s="60">
        <v>43693</v>
      </c>
      <c r="B915" s="61" t="s">
        <v>1203</v>
      </c>
      <c r="C915" s="61" t="s">
        <v>885</v>
      </c>
      <c r="D915" s="61" t="s">
        <v>181</v>
      </c>
      <c r="E915" s="61">
        <v>8</v>
      </c>
      <c r="F915" s="61" t="s">
        <v>182</v>
      </c>
      <c r="G915" s="61">
        <v>0</v>
      </c>
      <c r="H915" s="61" t="s">
        <v>42</v>
      </c>
      <c r="I915" s="61" t="s">
        <v>1152</v>
      </c>
      <c r="J915" s="61" t="s">
        <v>1153</v>
      </c>
      <c r="K915" s="61" t="s">
        <v>1153</v>
      </c>
      <c r="L915" s="61" t="s">
        <v>1204</v>
      </c>
      <c r="M915" s="61">
        <f t="shared" si="15"/>
        <v>176</v>
      </c>
      <c r="N915" t="str">
        <f>VLOOKUP(M915,'zamestnanci číselník'!$A:$I,9,0)</f>
        <v>VP4</v>
      </c>
    </row>
    <row r="916" spans="1:14" x14ac:dyDescent="0.2">
      <c r="A916" s="60">
        <v>43696</v>
      </c>
      <c r="B916" s="61" t="s">
        <v>1203</v>
      </c>
      <c r="C916" s="61" t="s">
        <v>885</v>
      </c>
      <c r="D916" s="61" t="s">
        <v>181</v>
      </c>
      <c r="E916" s="61">
        <v>8</v>
      </c>
      <c r="F916" s="61" t="s">
        <v>182</v>
      </c>
      <c r="G916" s="61">
        <v>0</v>
      </c>
      <c r="H916" s="61" t="s">
        <v>42</v>
      </c>
      <c r="I916" s="61" t="s">
        <v>1152</v>
      </c>
      <c r="J916" s="61" t="s">
        <v>1153</v>
      </c>
      <c r="K916" s="61" t="s">
        <v>1153</v>
      </c>
      <c r="L916" s="61" t="s">
        <v>1204</v>
      </c>
      <c r="M916" s="61">
        <f t="shared" si="15"/>
        <v>176</v>
      </c>
      <c r="N916" t="str">
        <f>VLOOKUP(M916,'zamestnanci číselník'!$A:$I,9,0)</f>
        <v>VP4</v>
      </c>
    </row>
    <row r="917" spans="1:14" x14ac:dyDescent="0.2">
      <c r="A917" s="60">
        <v>43697</v>
      </c>
      <c r="B917" s="61" t="s">
        <v>1203</v>
      </c>
      <c r="C917" s="61" t="s">
        <v>885</v>
      </c>
      <c r="D917" s="61" t="s">
        <v>181</v>
      </c>
      <c r="E917" s="61">
        <v>8</v>
      </c>
      <c r="F917" s="61" t="s">
        <v>182</v>
      </c>
      <c r="G917" s="61">
        <v>0</v>
      </c>
      <c r="H917" s="61" t="s">
        <v>42</v>
      </c>
      <c r="I917" s="61" t="s">
        <v>1152</v>
      </c>
      <c r="J917" s="61" t="s">
        <v>1153</v>
      </c>
      <c r="K917" s="61" t="s">
        <v>1153</v>
      </c>
      <c r="L917" s="61" t="s">
        <v>1204</v>
      </c>
      <c r="M917" s="61">
        <f t="shared" si="15"/>
        <v>176</v>
      </c>
      <c r="N917" t="str">
        <f>VLOOKUP(M917,'zamestnanci číselník'!$A:$I,9,0)</f>
        <v>VP4</v>
      </c>
    </row>
    <row r="918" spans="1:14" x14ac:dyDescent="0.2">
      <c r="A918" s="60">
        <v>43700</v>
      </c>
      <c r="B918" s="61" t="s">
        <v>1203</v>
      </c>
      <c r="C918" s="61" t="s">
        <v>910</v>
      </c>
      <c r="D918" s="61" t="s">
        <v>181</v>
      </c>
      <c r="E918" s="61">
        <v>8</v>
      </c>
      <c r="F918" s="61" t="s">
        <v>182</v>
      </c>
      <c r="G918" s="61">
        <v>0</v>
      </c>
      <c r="H918" s="61" t="s">
        <v>183</v>
      </c>
      <c r="I918" s="61" t="s">
        <v>1152</v>
      </c>
      <c r="J918" s="61" t="s">
        <v>1153</v>
      </c>
      <c r="K918" s="61" t="s">
        <v>1153</v>
      </c>
      <c r="L918" s="61" t="s">
        <v>1204</v>
      </c>
      <c r="M918" s="61">
        <f t="shared" si="15"/>
        <v>176</v>
      </c>
      <c r="N918" t="str">
        <f>VLOOKUP(M918,'zamestnanci číselník'!$A:$I,9,0)</f>
        <v>VP4</v>
      </c>
    </row>
    <row r="919" spans="1:14" x14ac:dyDescent="0.2">
      <c r="A919" s="60">
        <v>43703</v>
      </c>
      <c r="B919" s="61" t="s">
        <v>1203</v>
      </c>
      <c r="C919" s="61" t="s">
        <v>885</v>
      </c>
      <c r="D919" s="61" t="s">
        <v>181</v>
      </c>
      <c r="E919" s="61">
        <v>8</v>
      </c>
      <c r="F919" s="61" t="s">
        <v>182</v>
      </c>
      <c r="G919" s="61">
        <v>0</v>
      </c>
      <c r="H919" s="61" t="s">
        <v>42</v>
      </c>
      <c r="I919" s="61" t="s">
        <v>1152</v>
      </c>
      <c r="J919" s="61" t="s">
        <v>1153</v>
      </c>
      <c r="K919" s="61" t="s">
        <v>1153</v>
      </c>
      <c r="L919" s="61" t="s">
        <v>1204</v>
      </c>
      <c r="M919" s="61">
        <f t="shared" si="15"/>
        <v>176</v>
      </c>
      <c r="N919" t="str">
        <f>VLOOKUP(M919,'zamestnanci číselník'!$A:$I,9,0)</f>
        <v>VP4</v>
      </c>
    </row>
    <row r="920" spans="1:14" x14ac:dyDescent="0.2">
      <c r="A920" s="60">
        <v>43704</v>
      </c>
      <c r="B920" s="61" t="s">
        <v>1203</v>
      </c>
      <c r="C920" s="61" t="s">
        <v>885</v>
      </c>
      <c r="D920" s="61" t="s">
        <v>181</v>
      </c>
      <c r="E920" s="61">
        <v>8</v>
      </c>
      <c r="F920" s="61" t="s">
        <v>182</v>
      </c>
      <c r="G920" s="61">
        <v>0</v>
      </c>
      <c r="H920" s="61" t="s">
        <v>42</v>
      </c>
      <c r="I920" s="61" t="s">
        <v>1152</v>
      </c>
      <c r="J920" s="61" t="s">
        <v>1153</v>
      </c>
      <c r="K920" s="61" t="s">
        <v>1153</v>
      </c>
      <c r="L920" s="61" t="s">
        <v>1204</v>
      </c>
      <c r="M920" s="61">
        <f t="shared" si="15"/>
        <v>176</v>
      </c>
      <c r="N920" t="str">
        <f>VLOOKUP(M920,'zamestnanci číselník'!$A:$I,9,0)</f>
        <v>VP4</v>
      </c>
    </row>
    <row r="921" spans="1:14" x14ac:dyDescent="0.2">
      <c r="A921" s="60">
        <v>43705</v>
      </c>
      <c r="B921" s="61" t="s">
        <v>1203</v>
      </c>
      <c r="C921" s="61" t="s">
        <v>885</v>
      </c>
      <c r="D921" s="61" t="s">
        <v>181</v>
      </c>
      <c r="E921" s="61">
        <v>8</v>
      </c>
      <c r="F921" s="61" t="s">
        <v>182</v>
      </c>
      <c r="G921" s="61">
        <v>0</v>
      </c>
      <c r="H921" s="61" t="s">
        <v>42</v>
      </c>
      <c r="I921" s="61" t="s">
        <v>1152</v>
      </c>
      <c r="J921" s="61" t="s">
        <v>1153</v>
      </c>
      <c r="K921" s="61" t="s">
        <v>1153</v>
      </c>
      <c r="L921" s="61" t="s">
        <v>1204</v>
      </c>
      <c r="M921" s="61">
        <f t="shared" si="15"/>
        <v>176</v>
      </c>
      <c r="N921" t="str">
        <f>VLOOKUP(M921,'zamestnanci číselník'!$A:$I,9,0)</f>
        <v>VP4</v>
      </c>
    </row>
    <row r="922" spans="1:14" x14ac:dyDescent="0.2">
      <c r="A922" s="60">
        <v>43706</v>
      </c>
      <c r="B922" s="61" t="s">
        <v>1203</v>
      </c>
      <c r="C922" s="61" t="s">
        <v>885</v>
      </c>
      <c r="D922" s="61" t="s">
        <v>181</v>
      </c>
      <c r="E922" s="61">
        <v>8</v>
      </c>
      <c r="F922" s="61" t="s">
        <v>182</v>
      </c>
      <c r="G922" s="61">
        <v>0</v>
      </c>
      <c r="H922" s="61" t="s">
        <v>42</v>
      </c>
      <c r="I922" s="61" t="s">
        <v>1152</v>
      </c>
      <c r="J922" s="61" t="s">
        <v>1153</v>
      </c>
      <c r="K922" s="61" t="s">
        <v>1153</v>
      </c>
      <c r="L922" s="61" t="s">
        <v>1204</v>
      </c>
      <c r="M922" s="61">
        <f t="shared" si="15"/>
        <v>176</v>
      </c>
      <c r="N922" t="str">
        <f>VLOOKUP(M922,'zamestnanci číselník'!$A:$I,9,0)</f>
        <v>VP4</v>
      </c>
    </row>
    <row r="923" spans="1:14" x14ac:dyDescent="0.2">
      <c r="A923" s="60">
        <v>43707</v>
      </c>
      <c r="B923" s="61" t="s">
        <v>1203</v>
      </c>
      <c r="C923" s="61" t="s">
        <v>885</v>
      </c>
      <c r="D923" s="61" t="s">
        <v>181</v>
      </c>
      <c r="E923" s="61">
        <v>8</v>
      </c>
      <c r="F923" s="61" t="s">
        <v>182</v>
      </c>
      <c r="G923" s="61">
        <v>0</v>
      </c>
      <c r="H923" s="61" t="s">
        <v>42</v>
      </c>
      <c r="I923" s="61" t="s">
        <v>1152</v>
      </c>
      <c r="J923" s="61" t="s">
        <v>1153</v>
      </c>
      <c r="K923" s="61" t="s">
        <v>1153</v>
      </c>
      <c r="L923" s="61" t="s">
        <v>1204</v>
      </c>
      <c r="M923" s="61">
        <f t="shared" si="15"/>
        <v>176</v>
      </c>
      <c r="N923" t="str">
        <f>VLOOKUP(M923,'zamestnanci číselník'!$A:$I,9,0)</f>
        <v>VP4</v>
      </c>
    </row>
    <row r="924" spans="1:14" x14ac:dyDescent="0.2">
      <c r="A924" s="60">
        <v>43705</v>
      </c>
      <c r="B924" s="61" t="s">
        <v>291</v>
      </c>
      <c r="C924" s="61" t="s">
        <v>885</v>
      </c>
      <c r="D924" s="61" t="s">
        <v>181</v>
      </c>
      <c r="E924" s="61">
        <v>8</v>
      </c>
      <c r="F924" s="61" t="s">
        <v>182</v>
      </c>
      <c r="G924" s="61">
        <v>0</v>
      </c>
      <c r="H924" s="61" t="s">
        <v>279</v>
      </c>
      <c r="I924" s="61" t="s">
        <v>184</v>
      </c>
      <c r="J924" s="61" t="s">
        <v>24</v>
      </c>
      <c r="K924" s="61" t="s">
        <v>9</v>
      </c>
      <c r="L924" s="61" t="s">
        <v>292</v>
      </c>
      <c r="M924" s="61">
        <f t="shared" si="15"/>
        <v>183</v>
      </c>
      <c r="N924" t="str">
        <f>VLOOKUP(M924,'zamestnanci číselník'!$A:$I,9,0)</f>
        <v>VP5</v>
      </c>
    </row>
    <row r="925" spans="1:14" x14ac:dyDescent="0.2">
      <c r="A925" s="60">
        <v>43703</v>
      </c>
      <c r="B925" s="61" t="s">
        <v>291</v>
      </c>
      <c r="C925" s="61" t="s">
        <v>885</v>
      </c>
      <c r="D925" s="61" t="s">
        <v>181</v>
      </c>
      <c r="E925" s="61">
        <v>8</v>
      </c>
      <c r="F925" s="61" t="s">
        <v>182</v>
      </c>
      <c r="G925" s="61">
        <v>0</v>
      </c>
      <c r="H925" s="61" t="s">
        <v>1512</v>
      </c>
      <c r="I925" s="61" t="s">
        <v>184</v>
      </c>
      <c r="J925" s="61" t="s">
        <v>24</v>
      </c>
      <c r="K925" s="61" t="s">
        <v>9</v>
      </c>
      <c r="L925" s="61" t="s">
        <v>292</v>
      </c>
      <c r="M925" s="61">
        <f t="shared" si="15"/>
        <v>183</v>
      </c>
      <c r="N925" t="str">
        <f>VLOOKUP(M925,'zamestnanci číselník'!$A:$I,9,0)</f>
        <v>VP5</v>
      </c>
    </row>
    <row r="926" spans="1:14" x14ac:dyDescent="0.2">
      <c r="A926" s="60">
        <v>43704</v>
      </c>
      <c r="B926" s="61" t="s">
        <v>291</v>
      </c>
      <c r="C926" s="61" t="s">
        <v>885</v>
      </c>
      <c r="D926" s="61" t="s">
        <v>181</v>
      </c>
      <c r="E926" s="61">
        <v>8</v>
      </c>
      <c r="F926" s="61" t="s">
        <v>182</v>
      </c>
      <c r="G926" s="61">
        <v>0</v>
      </c>
      <c r="H926" s="61" t="s">
        <v>279</v>
      </c>
      <c r="I926" s="61" t="s">
        <v>184</v>
      </c>
      <c r="J926" s="61" t="s">
        <v>24</v>
      </c>
      <c r="K926" s="61" t="s">
        <v>9</v>
      </c>
      <c r="L926" s="61" t="s">
        <v>292</v>
      </c>
      <c r="M926" s="61">
        <f t="shared" si="15"/>
        <v>183</v>
      </c>
      <c r="N926" t="str">
        <f>VLOOKUP(M926,'zamestnanci číselník'!$A:$I,9,0)</f>
        <v>VP5</v>
      </c>
    </row>
    <row r="927" spans="1:14" x14ac:dyDescent="0.2">
      <c r="A927" s="60">
        <v>43700</v>
      </c>
      <c r="B927" s="61" t="s">
        <v>291</v>
      </c>
      <c r="C927" s="61" t="s">
        <v>885</v>
      </c>
      <c r="D927" s="61" t="s">
        <v>181</v>
      </c>
      <c r="E927" s="61">
        <v>8</v>
      </c>
      <c r="F927" s="61" t="s">
        <v>182</v>
      </c>
      <c r="G927" s="61">
        <v>0</v>
      </c>
      <c r="H927" s="61" t="s">
        <v>1435</v>
      </c>
      <c r="I927" s="61" t="s">
        <v>184</v>
      </c>
      <c r="J927" s="61" t="s">
        <v>24</v>
      </c>
      <c r="K927" s="61" t="s">
        <v>9</v>
      </c>
      <c r="L927" s="61" t="s">
        <v>292</v>
      </c>
      <c r="M927" s="61">
        <f t="shared" si="15"/>
        <v>183</v>
      </c>
      <c r="N927" t="str">
        <f>VLOOKUP(M927,'zamestnanci číselník'!$A:$I,9,0)</f>
        <v>VP5</v>
      </c>
    </row>
    <row r="928" spans="1:14" x14ac:dyDescent="0.2">
      <c r="A928" s="60">
        <v>43706</v>
      </c>
      <c r="B928" s="61" t="s">
        <v>291</v>
      </c>
      <c r="C928" s="61" t="s">
        <v>886</v>
      </c>
      <c r="D928" s="61" t="s">
        <v>181</v>
      </c>
      <c r="E928" s="61">
        <v>8</v>
      </c>
      <c r="F928" s="61" t="s">
        <v>182</v>
      </c>
      <c r="G928" s="61">
        <v>0</v>
      </c>
      <c r="H928" s="61" t="s">
        <v>183</v>
      </c>
      <c r="I928" s="61" t="s">
        <v>184</v>
      </c>
      <c r="J928" s="61" t="s">
        <v>24</v>
      </c>
      <c r="K928" s="61" t="s">
        <v>9</v>
      </c>
      <c r="L928" s="61" t="s">
        <v>292</v>
      </c>
      <c r="M928" s="61">
        <f t="shared" si="15"/>
        <v>183</v>
      </c>
      <c r="N928" t="str">
        <f>VLOOKUP(M928,'zamestnanci číselník'!$A:$I,9,0)</f>
        <v>VP5</v>
      </c>
    </row>
    <row r="929" spans="1:14" x14ac:dyDescent="0.2">
      <c r="A929" s="60">
        <v>43707</v>
      </c>
      <c r="B929" s="61" t="s">
        <v>291</v>
      </c>
      <c r="C929" s="61" t="s">
        <v>887</v>
      </c>
      <c r="D929" s="61" t="s">
        <v>181</v>
      </c>
      <c r="E929" s="61">
        <v>8</v>
      </c>
      <c r="F929" s="61" t="s">
        <v>182</v>
      </c>
      <c r="G929" s="61">
        <v>0</v>
      </c>
      <c r="H929" s="61" t="s">
        <v>183</v>
      </c>
      <c r="I929" s="61" t="s">
        <v>184</v>
      </c>
      <c r="J929" s="61" t="s">
        <v>24</v>
      </c>
      <c r="K929" s="61" t="s">
        <v>9</v>
      </c>
      <c r="L929" s="61" t="s">
        <v>292</v>
      </c>
      <c r="M929" s="61">
        <f t="shared" si="15"/>
        <v>183</v>
      </c>
      <c r="N929" t="str">
        <f>VLOOKUP(M929,'zamestnanci číselník'!$A:$I,9,0)</f>
        <v>VP5</v>
      </c>
    </row>
    <row r="930" spans="1:14" x14ac:dyDescent="0.2">
      <c r="A930" s="60">
        <v>43698</v>
      </c>
      <c r="B930" s="61" t="s">
        <v>291</v>
      </c>
      <c r="C930" s="61" t="s">
        <v>885</v>
      </c>
      <c r="D930" s="61" t="s">
        <v>181</v>
      </c>
      <c r="E930" s="61">
        <v>8</v>
      </c>
      <c r="F930" s="61" t="s">
        <v>182</v>
      </c>
      <c r="G930" s="61">
        <v>0</v>
      </c>
      <c r="H930" s="61" t="s">
        <v>1502</v>
      </c>
      <c r="I930" s="61" t="s">
        <v>184</v>
      </c>
      <c r="J930" s="61" t="s">
        <v>24</v>
      </c>
      <c r="K930" s="61" t="s">
        <v>9</v>
      </c>
      <c r="L930" s="61" t="s">
        <v>292</v>
      </c>
      <c r="M930" s="61">
        <f t="shared" si="15"/>
        <v>183</v>
      </c>
      <c r="N930" t="str">
        <f>VLOOKUP(M930,'zamestnanci číselník'!$A:$I,9,0)</f>
        <v>VP5</v>
      </c>
    </row>
    <row r="931" spans="1:14" x14ac:dyDescent="0.2">
      <c r="A931" s="60">
        <v>43699</v>
      </c>
      <c r="B931" s="61" t="s">
        <v>291</v>
      </c>
      <c r="C931" s="61" t="s">
        <v>885</v>
      </c>
      <c r="D931" s="61" t="s">
        <v>181</v>
      </c>
      <c r="E931" s="61">
        <v>8</v>
      </c>
      <c r="F931" s="61" t="s">
        <v>182</v>
      </c>
      <c r="G931" s="61">
        <v>0</v>
      </c>
      <c r="H931" s="61" t="s">
        <v>1435</v>
      </c>
      <c r="I931" s="61" t="s">
        <v>184</v>
      </c>
      <c r="J931" s="61" t="s">
        <v>24</v>
      </c>
      <c r="K931" s="61" t="s">
        <v>9</v>
      </c>
      <c r="L931" s="61" t="s">
        <v>292</v>
      </c>
      <c r="M931" s="61">
        <f t="shared" si="15"/>
        <v>183</v>
      </c>
      <c r="N931" t="str">
        <f>VLOOKUP(M931,'zamestnanci číselník'!$A:$I,9,0)</f>
        <v>VP5</v>
      </c>
    </row>
    <row r="932" spans="1:14" x14ac:dyDescent="0.2">
      <c r="A932" s="60">
        <v>43696</v>
      </c>
      <c r="B932" s="61" t="s">
        <v>291</v>
      </c>
      <c r="C932" s="61" t="s">
        <v>885</v>
      </c>
      <c r="D932" s="61" t="s">
        <v>181</v>
      </c>
      <c r="E932" s="61">
        <v>8</v>
      </c>
      <c r="F932" s="61" t="s">
        <v>182</v>
      </c>
      <c r="G932" s="61">
        <v>0</v>
      </c>
      <c r="H932" s="61" t="s">
        <v>1452</v>
      </c>
      <c r="I932" s="61" t="s">
        <v>184</v>
      </c>
      <c r="J932" s="61" t="s">
        <v>24</v>
      </c>
      <c r="K932" s="61" t="s">
        <v>9</v>
      </c>
      <c r="L932" s="61" t="s">
        <v>292</v>
      </c>
      <c r="M932" s="61">
        <f t="shared" si="15"/>
        <v>183</v>
      </c>
      <c r="N932" t="str">
        <f>VLOOKUP(M932,'zamestnanci číselník'!$A:$I,9,0)</f>
        <v>VP5</v>
      </c>
    </row>
    <row r="933" spans="1:14" x14ac:dyDescent="0.2">
      <c r="A933" s="60">
        <v>43697</v>
      </c>
      <c r="B933" s="61" t="s">
        <v>291</v>
      </c>
      <c r="C933" s="61" t="s">
        <v>885</v>
      </c>
      <c r="D933" s="61" t="s">
        <v>181</v>
      </c>
      <c r="E933" s="61">
        <v>8</v>
      </c>
      <c r="F933" s="61" t="s">
        <v>897</v>
      </c>
      <c r="G933" s="61">
        <v>2</v>
      </c>
      <c r="H933" s="61" t="s">
        <v>1474</v>
      </c>
      <c r="I933" s="61" t="s">
        <v>184</v>
      </c>
      <c r="J933" s="61" t="s">
        <v>24</v>
      </c>
      <c r="K933" s="61" t="s">
        <v>9</v>
      </c>
      <c r="L933" s="61" t="s">
        <v>292</v>
      </c>
      <c r="M933" s="61">
        <f t="shared" si="15"/>
        <v>183</v>
      </c>
      <c r="N933" t="str">
        <f>VLOOKUP(M933,'zamestnanci číselník'!$A:$I,9,0)</f>
        <v>VP5</v>
      </c>
    </row>
    <row r="934" spans="1:14" x14ac:dyDescent="0.2">
      <c r="A934" s="60">
        <v>43689</v>
      </c>
      <c r="B934" s="61" t="s">
        <v>291</v>
      </c>
      <c r="C934" s="61" t="s">
        <v>885</v>
      </c>
      <c r="D934" s="61" t="s">
        <v>181</v>
      </c>
      <c r="E934" s="61">
        <v>8</v>
      </c>
      <c r="F934" s="61" t="s">
        <v>897</v>
      </c>
      <c r="G934" s="61">
        <v>2.5</v>
      </c>
      <c r="H934" s="61" t="s">
        <v>1452</v>
      </c>
      <c r="I934" s="61" t="s">
        <v>184</v>
      </c>
      <c r="J934" s="61" t="s">
        <v>24</v>
      </c>
      <c r="K934" s="61" t="s">
        <v>9</v>
      </c>
      <c r="L934" s="61" t="s">
        <v>292</v>
      </c>
      <c r="M934" s="61">
        <f t="shared" si="15"/>
        <v>183</v>
      </c>
      <c r="N934" t="str">
        <f>VLOOKUP(M934,'zamestnanci číselník'!$A:$I,9,0)</f>
        <v>VP5</v>
      </c>
    </row>
    <row r="935" spans="1:14" x14ac:dyDescent="0.2">
      <c r="A935" s="60">
        <v>43690</v>
      </c>
      <c r="B935" s="61" t="s">
        <v>291</v>
      </c>
      <c r="C935" s="61" t="s">
        <v>885</v>
      </c>
      <c r="D935" s="61" t="s">
        <v>181</v>
      </c>
      <c r="E935" s="61">
        <v>8</v>
      </c>
      <c r="F935" s="61" t="s">
        <v>897</v>
      </c>
      <c r="G935" s="61">
        <v>3.5</v>
      </c>
      <c r="H935" s="61" t="s">
        <v>1452</v>
      </c>
      <c r="I935" s="61" t="s">
        <v>184</v>
      </c>
      <c r="J935" s="61" t="s">
        <v>24</v>
      </c>
      <c r="K935" s="61" t="s">
        <v>9</v>
      </c>
      <c r="L935" s="61" t="s">
        <v>292</v>
      </c>
      <c r="M935" s="61">
        <f t="shared" si="15"/>
        <v>183</v>
      </c>
      <c r="N935" t="str">
        <f>VLOOKUP(M935,'zamestnanci číselník'!$A:$I,9,0)</f>
        <v>VP5</v>
      </c>
    </row>
    <row r="936" spans="1:14" x14ac:dyDescent="0.2">
      <c r="A936" s="60">
        <v>43691</v>
      </c>
      <c r="B936" s="61" t="s">
        <v>291</v>
      </c>
      <c r="C936" s="61" t="s">
        <v>885</v>
      </c>
      <c r="D936" s="61" t="s">
        <v>181</v>
      </c>
      <c r="E936" s="61">
        <v>8</v>
      </c>
      <c r="F936" s="61" t="s">
        <v>897</v>
      </c>
      <c r="G936" s="61">
        <v>3.5</v>
      </c>
      <c r="H936" s="61" t="s">
        <v>1452</v>
      </c>
      <c r="I936" s="61" t="s">
        <v>184</v>
      </c>
      <c r="J936" s="61" t="s">
        <v>24</v>
      </c>
      <c r="K936" s="61" t="s">
        <v>9</v>
      </c>
      <c r="L936" s="61" t="s">
        <v>292</v>
      </c>
      <c r="M936" s="61">
        <f t="shared" si="15"/>
        <v>183</v>
      </c>
      <c r="N936" t="str">
        <f>VLOOKUP(M936,'zamestnanci číselník'!$A:$I,9,0)</f>
        <v>VP5</v>
      </c>
    </row>
    <row r="937" spans="1:14" x14ac:dyDescent="0.2">
      <c r="A937" s="60">
        <v>43692</v>
      </c>
      <c r="B937" s="61" t="s">
        <v>291</v>
      </c>
      <c r="C937" s="61" t="s">
        <v>885</v>
      </c>
      <c r="D937" s="61" t="s">
        <v>181</v>
      </c>
      <c r="E937" s="61">
        <v>8</v>
      </c>
      <c r="F937" s="61" t="s">
        <v>897</v>
      </c>
      <c r="G937" s="61">
        <v>2.5</v>
      </c>
      <c r="H937" s="61" t="s">
        <v>1474</v>
      </c>
      <c r="I937" s="61" t="s">
        <v>184</v>
      </c>
      <c r="J937" s="61" t="s">
        <v>24</v>
      </c>
      <c r="K937" s="61" t="s">
        <v>9</v>
      </c>
      <c r="L937" s="61" t="s">
        <v>292</v>
      </c>
      <c r="M937" s="61">
        <f t="shared" si="15"/>
        <v>183</v>
      </c>
      <c r="N937" t="str">
        <f>VLOOKUP(M937,'zamestnanci číselník'!$A:$I,9,0)</f>
        <v>VP5</v>
      </c>
    </row>
    <row r="938" spans="1:14" x14ac:dyDescent="0.2">
      <c r="A938" s="60">
        <v>43693</v>
      </c>
      <c r="B938" s="61" t="s">
        <v>291</v>
      </c>
      <c r="C938" s="61" t="s">
        <v>885</v>
      </c>
      <c r="D938" s="61" t="s">
        <v>908</v>
      </c>
      <c r="E938" s="61">
        <v>8</v>
      </c>
      <c r="F938" s="61" t="s">
        <v>182</v>
      </c>
      <c r="G938" s="61">
        <v>0</v>
      </c>
      <c r="H938" s="61" t="s">
        <v>1452</v>
      </c>
      <c r="I938" s="61" t="s">
        <v>184</v>
      </c>
      <c r="J938" s="61" t="s">
        <v>24</v>
      </c>
      <c r="K938" s="61" t="s">
        <v>9</v>
      </c>
      <c r="L938" s="61" t="s">
        <v>292</v>
      </c>
      <c r="M938" s="61">
        <f t="shared" si="15"/>
        <v>183</v>
      </c>
      <c r="N938" t="str">
        <f>VLOOKUP(M938,'zamestnanci číselník'!$A:$I,9,0)</f>
        <v>VP5</v>
      </c>
    </row>
    <row r="939" spans="1:14" x14ac:dyDescent="0.2">
      <c r="A939" s="60">
        <v>43678</v>
      </c>
      <c r="B939" s="61" t="s">
        <v>291</v>
      </c>
      <c r="C939" s="61" t="s">
        <v>887</v>
      </c>
      <c r="D939" s="61" t="s">
        <v>181</v>
      </c>
      <c r="E939" s="61">
        <v>8</v>
      </c>
      <c r="F939" s="61" t="s">
        <v>182</v>
      </c>
      <c r="G939" s="61">
        <v>0</v>
      </c>
      <c r="H939" s="61" t="s">
        <v>183</v>
      </c>
      <c r="I939" s="61" t="s">
        <v>184</v>
      </c>
      <c r="J939" s="61" t="s">
        <v>24</v>
      </c>
      <c r="K939" s="61" t="s">
        <v>9</v>
      </c>
      <c r="L939" s="61" t="s">
        <v>292</v>
      </c>
      <c r="M939" s="61">
        <f t="shared" si="15"/>
        <v>183</v>
      </c>
      <c r="N939" t="str">
        <f>VLOOKUP(M939,'zamestnanci číselník'!$A:$I,9,0)</f>
        <v>VP5</v>
      </c>
    </row>
    <row r="940" spans="1:14" x14ac:dyDescent="0.2">
      <c r="A940" s="60">
        <v>43679</v>
      </c>
      <c r="B940" s="61" t="s">
        <v>291</v>
      </c>
      <c r="C940" s="61" t="s">
        <v>887</v>
      </c>
      <c r="D940" s="61" t="s">
        <v>181</v>
      </c>
      <c r="E940" s="61">
        <v>8</v>
      </c>
      <c r="F940" s="61" t="s">
        <v>182</v>
      </c>
      <c r="G940" s="61">
        <v>0</v>
      </c>
      <c r="H940" s="61" t="s">
        <v>183</v>
      </c>
      <c r="I940" s="61" t="s">
        <v>184</v>
      </c>
      <c r="J940" s="61" t="s">
        <v>24</v>
      </c>
      <c r="K940" s="61" t="s">
        <v>9</v>
      </c>
      <c r="L940" s="61" t="s">
        <v>292</v>
      </c>
      <c r="M940" s="61">
        <f t="shared" si="15"/>
        <v>183</v>
      </c>
      <c r="N940" t="str">
        <f>VLOOKUP(M940,'zamestnanci číselník'!$A:$I,9,0)</f>
        <v>VP5</v>
      </c>
    </row>
    <row r="941" spans="1:14" x14ac:dyDescent="0.2">
      <c r="A941" s="60">
        <v>43682</v>
      </c>
      <c r="B941" s="61" t="s">
        <v>291</v>
      </c>
      <c r="C941" s="61" t="s">
        <v>887</v>
      </c>
      <c r="D941" s="61" t="s">
        <v>181</v>
      </c>
      <c r="E941" s="61">
        <v>8</v>
      </c>
      <c r="F941" s="61" t="s">
        <v>182</v>
      </c>
      <c r="G941" s="61">
        <v>0</v>
      </c>
      <c r="H941" s="61" t="s">
        <v>183</v>
      </c>
      <c r="I941" s="61" t="s">
        <v>184</v>
      </c>
      <c r="J941" s="61" t="s">
        <v>24</v>
      </c>
      <c r="K941" s="61" t="s">
        <v>9</v>
      </c>
      <c r="L941" s="61" t="s">
        <v>292</v>
      </c>
      <c r="M941" s="61">
        <f t="shared" si="15"/>
        <v>183</v>
      </c>
      <c r="N941" t="str">
        <f>VLOOKUP(M941,'zamestnanci číselník'!$A:$I,9,0)</f>
        <v>VP5</v>
      </c>
    </row>
    <row r="942" spans="1:14" x14ac:dyDescent="0.2">
      <c r="A942" s="60">
        <v>43683</v>
      </c>
      <c r="B942" s="61" t="s">
        <v>291</v>
      </c>
      <c r="C942" s="61" t="s">
        <v>887</v>
      </c>
      <c r="D942" s="61" t="s">
        <v>181</v>
      </c>
      <c r="E942" s="61">
        <v>8</v>
      </c>
      <c r="F942" s="61" t="s">
        <v>182</v>
      </c>
      <c r="G942" s="61">
        <v>0</v>
      </c>
      <c r="H942" s="61" t="s">
        <v>183</v>
      </c>
      <c r="I942" s="61" t="s">
        <v>184</v>
      </c>
      <c r="J942" s="61" t="s">
        <v>24</v>
      </c>
      <c r="K942" s="61" t="s">
        <v>9</v>
      </c>
      <c r="L942" s="61" t="s">
        <v>292</v>
      </c>
      <c r="M942" s="61">
        <f t="shared" si="15"/>
        <v>183</v>
      </c>
      <c r="N942" t="str">
        <f>VLOOKUP(M942,'zamestnanci číselník'!$A:$I,9,0)</f>
        <v>VP5</v>
      </c>
    </row>
    <row r="943" spans="1:14" x14ac:dyDescent="0.2">
      <c r="A943" s="60">
        <v>43684</v>
      </c>
      <c r="B943" s="61" t="s">
        <v>291</v>
      </c>
      <c r="C943" s="61" t="s">
        <v>887</v>
      </c>
      <c r="D943" s="61" t="s">
        <v>181</v>
      </c>
      <c r="E943" s="61">
        <v>8</v>
      </c>
      <c r="F943" s="61" t="s">
        <v>182</v>
      </c>
      <c r="G943" s="61">
        <v>0</v>
      </c>
      <c r="H943" s="61" t="s">
        <v>183</v>
      </c>
      <c r="I943" s="61" t="s">
        <v>184</v>
      </c>
      <c r="J943" s="61" t="s">
        <v>24</v>
      </c>
      <c r="K943" s="61" t="s">
        <v>9</v>
      </c>
      <c r="L943" s="61" t="s">
        <v>292</v>
      </c>
      <c r="M943" s="61">
        <f t="shared" si="15"/>
        <v>183</v>
      </c>
      <c r="N943" t="str">
        <f>VLOOKUP(M943,'zamestnanci číselník'!$A:$I,9,0)</f>
        <v>VP5</v>
      </c>
    </row>
    <row r="944" spans="1:14" x14ac:dyDescent="0.2">
      <c r="A944" s="60">
        <v>43685</v>
      </c>
      <c r="B944" s="61" t="s">
        <v>291</v>
      </c>
      <c r="C944" s="61" t="s">
        <v>887</v>
      </c>
      <c r="D944" s="61" t="s">
        <v>181</v>
      </c>
      <c r="E944" s="61">
        <v>8</v>
      </c>
      <c r="F944" s="61" t="s">
        <v>182</v>
      </c>
      <c r="G944" s="61">
        <v>0</v>
      </c>
      <c r="H944" s="61" t="s">
        <v>183</v>
      </c>
      <c r="I944" s="61" t="s">
        <v>184</v>
      </c>
      <c r="J944" s="61" t="s">
        <v>24</v>
      </c>
      <c r="K944" s="61" t="s">
        <v>9</v>
      </c>
      <c r="L944" s="61" t="s">
        <v>292</v>
      </c>
      <c r="M944" s="61">
        <f t="shared" si="15"/>
        <v>183</v>
      </c>
      <c r="N944" t="str">
        <f>VLOOKUP(M944,'zamestnanci číselník'!$A:$I,9,0)</f>
        <v>VP5</v>
      </c>
    </row>
    <row r="945" spans="1:14" x14ac:dyDescent="0.2">
      <c r="A945" s="60">
        <v>43686</v>
      </c>
      <c r="B945" s="61" t="s">
        <v>291</v>
      </c>
      <c r="C945" s="61" t="s">
        <v>887</v>
      </c>
      <c r="D945" s="61" t="s">
        <v>181</v>
      </c>
      <c r="E945" s="61">
        <v>8</v>
      </c>
      <c r="F945" s="61" t="s">
        <v>182</v>
      </c>
      <c r="G945" s="61">
        <v>0</v>
      </c>
      <c r="H945" s="61" t="s">
        <v>183</v>
      </c>
      <c r="I945" s="61" t="s">
        <v>184</v>
      </c>
      <c r="J945" s="61" t="s">
        <v>24</v>
      </c>
      <c r="K945" s="61" t="s">
        <v>9</v>
      </c>
      <c r="L945" s="61" t="s">
        <v>292</v>
      </c>
      <c r="M945" s="61">
        <f t="shared" si="15"/>
        <v>183</v>
      </c>
      <c r="N945" t="str">
        <f>VLOOKUP(M945,'zamestnanci číselník'!$A:$I,9,0)</f>
        <v>VP5</v>
      </c>
    </row>
    <row r="946" spans="1:14" x14ac:dyDescent="0.2">
      <c r="A946" s="60">
        <v>43689</v>
      </c>
      <c r="B946" s="61" t="s">
        <v>925</v>
      </c>
      <c r="C946" s="61" t="s">
        <v>885</v>
      </c>
      <c r="D946" s="61" t="s">
        <v>181</v>
      </c>
      <c r="E946" s="61">
        <v>7.75</v>
      </c>
      <c r="F946" s="61" t="s">
        <v>182</v>
      </c>
      <c r="G946" s="61">
        <v>0</v>
      </c>
      <c r="H946" s="61" t="s">
        <v>1159</v>
      </c>
      <c r="I946" s="61" t="s">
        <v>1436</v>
      </c>
      <c r="J946" s="61" t="s">
        <v>12</v>
      </c>
      <c r="K946" s="61" t="s">
        <v>9</v>
      </c>
      <c r="L946" s="61" t="s">
        <v>927</v>
      </c>
      <c r="M946" s="61">
        <f t="shared" si="15"/>
        <v>184</v>
      </c>
      <c r="N946" t="str">
        <f>VLOOKUP(M946,'zamestnanci číselník'!$A:$I,9,0)</f>
        <v>VP3M</v>
      </c>
    </row>
    <row r="947" spans="1:14" x14ac:dyDescent="0.2">
      <c r="A947" s="60">
        <v>43690</v>
      </c>
      <c r="B947" s="61" t="s">
        <v>925</v>
      </c>
      <c r="C947" s="61" t="s">
        <v>885</v>
      </c>
      <c r="D947" s="61" t="s">
        <v>181</v>
      </c>
      <c r="E947" s="61">
        <v>7.75</v>
      </c>
      <c r="F947" s="61" t="s">
        <v>182</v>
      </c>
      <c r="G947" s="61">
        <v>0</v>
      </c>
      <c r="H947" s="61" t="s">
        <v>1159</v>
      </c>
      <c r="I947" s="61" t="s">
        <v>1436</v>
      </c>
      <c r="J947" s="61" t="s">
        <v>12</v>
      </c>
      <c r="K947" s="61" t="s">
        <v>9</v>
      </c>
      <c r="L947" s="61" t="s">
        <v>927</v>
      </c>
      <c r="M947" s="61">
        <f t="shared" si="15"/>
        <v>184</v>
      </c>
      <c r="N947" t="str">
        <f>VLOOKUP(M947,'zamestnanci číselník'!$A:$I,9,0)</f>
        <v>VP3M</v>
      </c>
    </row>
    <row r="948" spans="1:14" x14ac:dyDescent="0.2">
      <c r="A948" s="60">
        <v>43691</v>
      </c>
      <c r="B948" s="61" t="s">
        <v>925</v>
      </c>
      <c r="C948" s="61" t="s">
        <v>885</v>
      </c>
      <c r="D948" s="61" t="s">
        <v>181</v>
      </c>
      <c r="E948" s="61">
        <v>7.75</v>
      </c>
      <c r="F948" s="61" t="s">
        <v>182</v>
      </c>
      <c r="G948" s="61">
        <v>0</v>
      </c>
      <c r="H948" s="61" t="s">
        <v>1159</v>
      </c>
      <c r="I948" s="61" t="s">
        <v>1436</v>
      </c>
      <c r="J948" s="61" t="s">
        <v>12</v>
      </c>
      <c r="K948" s="61" t="s">
        <v>9</v>
      </c>
      <c r="L948" s="61" t="s">
        <v>927</v>
      </c>
      <c r="M948" s="61">
        <f t="shared" si="15"/>
        <v>184</v>
      </c>
      <c r="N948" t="str">
        <f>VLOOKUP(M948,'zamestnanci číselník'!$A:$I,9,0)</f>
        <v>VP3M</v>
      </c>
    </row>
    <row r="949" spans="1:14" x14ac:dyDescent="0.2">
      <c r="A949" s="60">
        <v>43692</v>
      </c>
      <c r="B949" s="61" t="s">
        <v>925</v>
      </c>
      <c r="C949" s="61" t="s">
        <v>885</v>
      </c>
      <c r="D949" s="61" t="s">
        <v>181</v>
      </c>
      <c r="E949" s="61">
        <v>7.75</v>
      </c>
      <c r="F949" s="61" t="s">
        <v>182</v>
      </c>
      <c r="G949" s="61">
        <v>0</v>
      </c>
      <c r="H949" s="61" t="s">
        <v>1159</v>
      </c>
      <c r="I949" s="61" t="s">
        <v>1436</v>
      </c>
      <c r="J949" s="61" t="s">
        <v>12</v>
      </c>
      <c r="K949" s="61" t="s">
        <v>9</v>
      </c>
      <c r="L949" s="61" t="s">
        <v>927</v>
      </c>
      <c r="M949" s="61">
        <f t="shared" si="15"/>
        <v>184</v>
      </c>
      <c r="N949" t="str">
        <f>VLOOKUP(M949,'zamestnanci číselník'!$A:$I,9,0)</f>
        <v>VP3M</v>
      </c>
    </row>
    <row r="950" spans="1:14" x14ac:dyDescent="0.2">
      <c r="A950" s="60">
        <v>43693</v>
      </c>
      <c r="B950" s="61" t="s">
        <v>925</v>
      </c>
      <c r="C950" s="61" t="s">
        <v>885</v>
      </c>
      <c r="D950" s="61" t="s">
        <v>181</v>
      </c>
      <c r="E950" s="61">
        <v>7.75</v>
      </c>
      <c r="F950" s="61" t="s">
        <v>182</v>
      </c>
      <c r="G950" s="61">
        <v>0</v>
      </c>
      <c r="H950" s="61" t="s">
        <v>1159</v>
      </c>
      <c r="I950" s="61" t="s">
        <v>1436</v>
      </c>
      <c r="J950" s="61" t="s">
        <v>12</v>
      </c>
      <c r="K950" s="61" t="s">
        <v>9</v>
      </c>
      <c r="L950" s="61" t="s">
        <v>927</v>
      </c>
      <c r="M950" s="61">
        <f t="shared" si="15"/>
        <v>184</v>
      </c>
      <c r="N950" t="str">
        <f>VLOOKUP(M950,'zamestnanci číselník'!$A:$I,9,0)</f>
        <v>VP3M</v>
      </c>
    </row>
    <row r="951" spans="1:14" x14ac:dyDescent="0.2">
      <c r="A951" s="60">
        <v>43694</v>
      </c>
      <c r="B951" s="61" t="s">
        <v>925</v>
      </c>
      <c r="C951" s="61" t="s">
        <v>885</v>
      </c>
      <c r="D951" s="61" t="s">
        <v>181</v>
      </c>
      <c r="E951" s="61">
        <v>0</v>
      </c>
      <c r="F951" s="61" t="s">
        <v>890</v>
      </c>
      <c r="G951" s="61">
        <v>6</v>
      </c>
      <c r="H951" s="61" t="s">
        <v>1159</v>
      </c>
      <c r="I951" s="61" t="s">
        <v>1436</v>
      </c>
      <c r="J951" s="61" t="s">
        <v>12</v>
      </c>
      <c r="K951" s="61" t="s">
        <v>9</v>
      </c>
      <c r="L951" s="61" t="s">
        <v>927</v>
      </c>
      <c r="M951" s="61">
        <f t="shared" si="15"/>
        <v>184</v>
      </c>
      <c r="N951" t="str">
        <f>VLOOKUP(M951,'zamestnanci číselník'!$A:$I,9,0)</f>
        <v>VP3M</v>
      </c>
    </row>
    <row r="952" spans="1:14" x14ac:dyDescent="0.2">
      <c r="A952" s="60">
        <v>43696</v>
      </c>
      <c r="B952" s="61" t="s">
        <v>925</v>
      </c>
      <c r="C952" s="61" t="s">
        <v>885</v>
      </c>
      <c r="D952" s="61" t="s">
        <v>908</v>
      </c>
      <c r="E952" s="61">
        <v>7.75</v>
      </c>
      <c r="F952" s="61" t="s">
        <v>182</v>
      </c>
      <c r="G952" s="61">
        <v>0</v>
      </c>
      <c r="H952" s="61" t="s">
        <v>1159</v>
      </c>
      <c r="I952" s="61" t="s">
        <v>1436</v>
      </c>
      <c r="J952" s="61" t="s">
        <v>12</v>
      </c>
      <c r="K952" s="61" t="s">
        <v>9</v>
      </c>
      <c r="L952" s="61" t="s">
        <v>927</v>
      </c>
      <c r="M952" s="61">
        <f t="shared" si="15"/>
        <v>184</v>
      </c>
      <c r="N952" t="str">
        <f>VLOOKUP(M952,'zamestnanci číselník'!$A:$I,9,0)</f>
        <v>VP3M</v>
      </c>
    </row>
    <row r="953" spans="1:14" x14ac:dyDescent="0.2">
      <c r="A953" s="60">
        <v>43696</v>
      </c>
      <c r="B953" s="61" t="s">
        <v>925</v>
      </c>
      <c r="C953" s="61" t="s">
        <v>885</v>
      </c>
      <c r="D953" s="61" t="s">
        <v>909</v>
      </c>
      <c r="E953" s="61">
        <v>0</v>
      </c>
      <c r="F953" s="61" t="s">
        <v>890</v>
      </c>
      <c r="G953" s="61">
        <v>3.75</v>
      </c>
      <c r="H953" s="61" t="s">
        <v>1159</v>
      </c>
      <c r="I953" s="61" t="s">
        <v>1436</v>
      </c>
      <c r="J953" s="61" t="s">
        <v>12</v>
      </c>
      <c r="K953" s="61" t="s">
        <v>9</v>
      </c>
      <c r="L953" s="61" t="s">
        <v>927</v>
      </c>
      <c r="M953" s="61">
        <f t="shared" si="15"/>
        <v>184</v>
      </c>
      <c r="N953" t="str">
        <f>VLOOKUP(M953,'zamestnanci číselník'!$A:$I,9,0)</f>
        <v>VP3M</v>
      </c>
    </row>
    <row r="954" spans="1:14" x14ac:dyDescent="0.2">
      <c r="A954" s="60">
        <v>43697</v>
      </c>
      <c r="B954" s="61" t="s">
        <v>925</v>
      </c>
      <c r="C954" s="61" t="s">
        <v>885</v>
      </c>
      <c r="D954" s="61" t="s">
        <v>908</v>
      </c>
      <c r="E954" s="61">
        <v>7.75</v>
      </c>
      <c r="F954" s="61" t="s">
        <v>182</v>
      </c>
      <c r="G954" s="61">
        <v>0</v>
      </c>
      <c r="H954" s="61" t="s">
        <v>1159</v>
      </c>
      <c r="I954" s="61" t="s">
        <v>1436</v>
      </c>
      <c r="J954" s="61" t="s">
        <v>12</v>
      </c>
      <c r="K954" s="61" t="s">
        <v>9</v>
      </c>
      <c r="L954" s="61" t="s">
        <v>927</v>
      </c>
      <c r="M954" s="61">
        <f t="shared" si="15"/>
        <v>184</v>
      </c>
      <c r="N954" t="str">
        <f>VLOOKUP(M954,'zamestnanci číselník'!$A:$I,9,0)</f>
        <v>VP3M</v>
      </c>
    </row>
    <row r="955" spans="1:14" x14ac:dyDescent="0.2">
      <c r="A955" s="60">
        <v>43698</v>
      </c>
      <c r="B955" s="61" t="s">
        <v>925</v>
      </c>
      <c r="C955" s="61" t="s">
        <v>885</v>
      </c>
      <c r="D955" s="61" t="s">
        <v>908</v>
      </c>
      <c r="E955" s="61">
        <v>7.75</v>
      </c>
      <c r="F955" s="61" t="s">
        <v>182</v>
      </c>
      <c r="G955" s="61">
        <v>0</v>
      </c>
      <c r="H955" s="61" t="s">
        <v>1159</v>
      </c>
      <c r="I955" s="61" t="s">
        <v>1436</v>
      </c>
      <c r="J955" s="61" t="s">
        <v>12</v>
      </c>
      <c r="K955" s="61" t="s">
        <v>9</v>
      </c>
      <c r="L955" s="61" t="s">
        <v>927</v>
      </c>
      <c r="M955" s="61">
        <f t="shared" si="15"/>
        <v>184</v>
      </c>
      <c r="N955" t="str">
        <f>VLOOKUP(M955,'zamestnanci číselník'!$A:$I,9,0)</f>
        <v>VP3M</v>
      </c>
    </row>
    <row r="956" spans="1:14" x14ac:dyDescent="0.2">
      <c r="A956" s="60">
        <v>43698</v>
      </c>
      <c r="B956" s="61" t="s">
        <v>925</v>
      </c>
      <c r="C956" s="61" t="s">
        <v>885</v>
      </c>
      <c r="D956" s="61" t="s">
        <v>909</v>
      </c>
      <c r="E956" s="61">
        <v>0</v>
      </c>
      <c r="F956" s="61" t="s">
        <v>890</v>
      </c>
      <c r="G956" s="61">
        <v>3.75</v>
      </c>
      <c r="H956" s="61" t="s">
        <v>1159</v>
      </c>
      <c r="I956" s="61" t="s">
        <v>1436</v>
      </c>
      <c r="J956" s="61" t="s">
        <v>12</v>
      </c>
      <c r="K956" s="61" t="s">
        <v>9</v>
      </c>
      <c r="L956" s="61" t="s">
        <v>927</v>
      </c>
      <c r="M956" s="61">
        <f t="shared" si="15"/>
        <v>184</v>
      </c>
      <c r="N956" t="str">
        <f>VLOOKUP(M956,'zamestnanci číselník'!$A:$I,9,0)</f>
        <v>VP3M</v>
      </c>
    </row>
    <row r="957" spans="1:14" x14ac:dyDescent="0.2">
      <c r="A957" s="60">
        <v>43699</v>
      </c>
      <c r="B957" s="61" t="s">
        <v>925</v>
      </c>
      <c r="C957" s="61" t="s">
        <v>885</v>
      </c>
      <c r="D957" s="61" t="s">
        <v>908</v>
      </c>
      <c r="E957" s="61">
        <v>7.75</v>
      </c>
      <c r="F957" s="61" t="s">
        <v>182</v>
      </c>
      <c r="G957" s="61">
        <v>0</v>
      </c>
      <c r="H957" s="61" t="s">
        <v>1159</v>
      </c>
      <c r="I957" s="61" t="s">
        <v>1436</v>
      </c>
      <c r="J957" s="61" t="s">
        <v>12</v>
      </c>
      <c r="K957" s="61" t="s">
        <v>9</v>
      </c>
      <c r="L957" s="61" t="s">
        <v>927</v>
      </c>
      <c r="M957" s="61">
        <f t="shared" si="15"/>
        <v>184</v>
      </c>
      <c r="N957" t="str">
        <f>VLOOKUP(M957,'zamestnanci číselník'!$A:$I,9,0)</f>
        <v>VP3M</v>
      </c>
    </row>
    <row r="958" spans="1:14" x14ac:dyDescent="0.2">
      <c r="A958" s="60">
        <v>43700</v>
      </c>
      <c r="B958" s="61" t="s">
        <v>925</v>
      </c>
      <c r="C958" s="61" t="s">
        <v>885</v>
      </c>
      <c r="D958" s="61" t="s">
        <v>908</v>
      </c>
      <c r="E958" s="61">
        <v>7.75</v>
      </c>
      <c r="F958" s="61" t="s">
        <v>182</v>
      </c>
      <c r="G958" s="61">
        <v>0</v>
      </c>
      <c r="H958" s="61" t="s">
        <v>1159</v>
      </c>
      <c r="I958" s="61" t="s">
        <v>1436</v>
      </c>
      <c r="J958" s="61" t="s">
        <v>12</v>
      </c>
      <c r="K958" s="61" t="s">
        <v>9</v>
      </c>
      <c r="L958" s="61" t="s">
        <v>927</v>
      </c>
      <c r="M958" s="61">
        <f t="shared" si="15"/>
        <v>184</v>
      </c>
      <c r="N958" t="str">
        <f>VLOOKUP(M958,'zamestnanci číselník'!$A:$I,9,0)</f>
        <v>VP3M</v>
      </c>
    </row>
    <row r="959" spans="1:14" x14ac:dyDescent="0.2">
      <c r="A959" s="60">
        <v>43703</v>
      </c>
      <c r="B959" s="61" t="s">
        <v>925</v>
      </c>
      <c r="C959" s="61" t="s">
        <v>885</v>
      </c>
      <c r="D959" s="61" t="s">
        <v>181</v>
      </c>
      <c r="E959" s="61">
        <v>7.75</v>
      </c>
      <c r="F959" s="61" t="s">
        <v>182</v>
      </c>
      <c r="G959" s="61">
        <v>0</v>
      </c>
      <c r="H959" s="61" t="s">
        <v>1159</v>
      </c>
      <c r="I959" s="61" t="s">
        <v>1436</v>
      </c>
      <c r="J959" s="61" t="s">
        <v>12</v>
      </c>
      <c r="K959" s="61" t="s">
        <v>9</v>
      </c>
      <c r="L959" s="61" t="s">
        <v>927</v>
      </c>
      <c r="M959" s="61">
        <f t="shared" si="15"/>
        <v>184</v>
      </c>
      <c r="N959" t="str">
        <f>VLOOKUP(M959,'zamestnanci číselník'!$A:$I,9,0)</f>
        <v>VP3M</v>
      </c>
    </row>
    <row r="960" spans="1:14" x14ac:dyDescent="0.2">
      <c r="A960" s="60">
        <v>43704</v>
      </c>
      <c r="B960" s="61" t="s">
        <v>925</v>
      </c>
      <c r="C960" s="61" t="s">
        <v>885</v>
      </c>
      <c r="D960" s="61" t="s">
        <v>181</v>
      </c>
      <c r="E960" s="61">
        <v>7.75</v>
      </c>
      <c r="F960" s="61" t="s">
        <v>182</v>
      </c>
      <c r="G960" s="61">
        <v>0</v>
      </c>
      <c r="H960" s="61" t="s">
        <v>1159</v>
      </c>
      <c r="I960" s="61" t="s">
        <v>1436</v>
      </c>
      <c r="J960" s="61" t="s">
        <v>12</v>
      </c>
      <c r="K960" s="61" t="s">
        <v>9</v>
      </c>
      <c r="L960" s="61" t="s">
        <v>927</v>
      </c>
      <c r="M960" s="61">
        <f t="shared" si="15"/>
        <v>184</v>
      </c>
      <c r="N960" t="str">
        <f>VLOOKUP(M960,'zamestnanci číselník'!$A:$I,9,0)</f>
        <v>VP3M</v>
      </c>
    </row>
    <row r="961" spans="1:14" x14ac:dyDescent="0.2">
      <c r="A961" s="60">
        <v>43705</v>
      </c>
      <c r="B961" s="61" t="s">
        <v>925</v>
      </c>
      <c r="C961" s="61" t="s">
        <v>885</v>
      </c>
      <c r="D961" s="61" t="s">
        <v>181</v>
      </c>
      <c r="E961" s="61">
        <v>7.75</v>
      </c>
      <c r="F961" s="61" t="s">
        <v>182</v>
      </c>
      <c r="G961" s="61">
        <v>0</v>
      </c>
      <c r="H961" s="61" t="s">
        <v>1159</v>
      </c>
      <c r="I961" s="61" t="s">
        <v>1436</v>
      </c>
      <c r="J961" s="61" t="s">
        <v>12</v>
      </c>
      <c r="K961" s="61" t="s">
        <v>9</v>
      </c>
      <c r="L961" s="61" t="s">
        <v>927</v>
      </c>
      <c r="M961" s="61">
        <f t="shared" si="15"/>
        <v>184</v>
      </c>
      <c r="N961" t="str">
        <f>VLOOKUP(M961,'zamestnanci číselník'!$A:$I,9,0)</f>
        <v>VP3M</v>
      </c>
    </row>
    <row r="962" spans="1:14" x14ac:dyDescent="0.2">
      <c r="A962" s="60">
        <v>43706</v>
      </c>
      <c r="B962" s="61" t="s">
        <v>925</v>
      </c>
      <c r="C962" s="61" t="s">
        <v>886</v>
      </c>
      <c r="D962" s="61" t="s">
        <v>181</v>
      </c>
      <c r="E962" s="61">
        <v>7.75</v>
      </c>
      <c r="F962" s="61" t="s">
        <v>182</v>
      </c>
      <c r="G962" s="61">
        <v>0</v>
      </c>
      <c r="H962" s="61" t="s">
        <v>183</v>
      </c>
      <c r="I962" s="61" t="s">
        <v>1436</v>
      </c>
      <c r="J962" s="61" t="s">
        <v>12</v>
      </c>
      <c r="K962" s="61" t="s">
        <v>9</v>
      </c>
      <c r="L962" s="61" t="s">
        <v>927</v>
      </c>
      <c r="M962" s="61">
        <f t="shared" si="15"/>
        <v>184</v>
      </c>
      <c r="N962" t="str">
        <f>VLOOKUP(M962,'zamestnanci číselník'!$A:$I,9,0)</f>
        <v>VP3M</v>
      </c>
    </row>
    <row r="963" spans="1:14" x14ac:dyDescent="0.2">
      <c r="A963" s="60">
        <v>43707</v>
      </c>
      <c r="B963" s="61" t="s">
        <v>925</v>
      </c>
      <c r="C963" s="61" t="s">
        <v>885</v>
      </c>
      <c r="D963" s="61" t="s">
        <v>181</v>
      </c>
      <c r="E963" s="61">
        <v>7.75</v>
      </c>
      <c r="F963" s="61" t="s">
        <v>182</v>
      </c>
      <c r="G963" s="61">
        <v>0</v>
      </c>
      <c r="H963" s="61" t="s">
        <v>1159</v>
      </c>
      <c r="I963" s="61" t="s">
        <v>1436</v>
      </c>
      <c r="J963" s="61" t="s">
        <v>12</v>
      </c>
      <c r="K963" s="61" t="s">
        <v>9</v>
      </c>
      <c r="L963" s="61" t="s">
        <v>927</v>
      </c>
      <c r="M963" s="61">
        <f t="shared" ref="M963:M1026" si="16">B963*1</f>
        <v>184</v>
      </c>
      <c r="N963" t="str">
        <f>VLOOKUP(M963,'zamestnanci číselník'!$A:$I,9,0)</f>
        <v>VP3M</v>
      </c>
    </row>
    <row r="964" spans="1:14" x14ac:dyDescent="0.2">
      <c r="A964" s="60">
        <v>43678</v>
      </c>
      <c r="B964" s="61" t="s">
        <v>925</v>
      </c>
      <c r="C964" s="61" t="s">
        <v>887</v>
      </c>
      <c r="D964" s="61" t="s">
        <v>181</v>
      </c>
      <c r="E964" s="61">
        <v>7.75</v>
      </c>
      <c r="F964" s="61" t="s">
        <v>182</v>
      </c>
      <c r="G964" s="61">
        <v>0</v>
      </c>
      <c r="H964" s="61" t="s">
        <v>183</v>
      </c>
      <c r="I964" s="61" t="s">
        <v>1436</v>
      </c>
      <c r="J964" s="61" t="s">
        <v>12</v>
      </c>
      <c r="K964" s="61" t="s">
        <v>9</v>
      </c>
      <c r="L964" s="61" t="s">
        <v>927</v>
      </c>
      <c r="M964" s="61">
        <f t="shared" si="16"/>
        <v>184</v>
      </c>
      <c r="N964" t="str">
        <f>VLOOKUP(M964,'zamestnanci číselník'!$A:$I,9,0)</f>
        <v>VP3M</v>
      </c>
    </row>
    <row r="965" spans="1:14" x14ac:dyDescent="0.2">
      <c r="A965" s="60">
        <v>43679</v>
      </c>
      <c r="B965" s="61" t="s">
        <v>925</v>
      </c>
      <c r="C965" s="61" t="s">
        <v>887</v>
      </c>
      <c r="D965" s="61" t="s">
        <v>181</v>
      </c>
      <c r="E965" s="61">
        <v>7.75</v>
      </c>
      <c r="F965" s="61" t="s">
        <v>182</v>
      </c>
      <c r="G965" s="61">
        <v>0</v>
      </c>
      <c r="H965" s="61" t="s">
        <v>183</v>
      </c>
      <c r="I965" s="61" t="s">
        <v>1436</v>
      </c>
      <c r="J965" s="61" t="s">
        <v>12</v>
      </c>
      <c r="K965" s="61" t="s">
        <v>9</v>
      </c>
      <c r="L965" s="61" t="s">
        <v>927</v>
      </c>
      <c r="M965" s="61">
        <f t="shared" si="16"/>
        <v>184</v>
      </c>
      <c r="N965" t="str">
        <f>VLOOKUP(M965,'zamestnanci číselník'!$A:$I,9,0)</f>
        <v>VP3M</v>
      </c>
    </row>
    <row r="966" spans="1:14" x14ac:dyDescent="0.2">
      <c r="A966" s="60">
        <v>43682</v>
      </c>
      <c r="B966" s="61" t="s">
        <v>925</v>
      </c>
      <c r="C966" s="61" t="s">
        <v>887</v>
      </c>
      <c r="D966" s="61" t="s">
        <v>181</v>
      </c>
      <c r="E966" s="61">
        <v>7.75</v>
      </c>
      <c r="F966" s="61" t="s">
        <v>182</v>
      </c>
      <c r="G966" s="61">
        <v>0</v>
      </c>
      <c r="H966" s="61" t="s">
        <v>183</v>
      </c>
      <c r="I966" s="61" t="s">
        <v>1436</v>
      </c>
      <c r="J966" s="61" t="s">
        <v>12</v>
      </c>
      <c r="K966" s="61" t="s">
        <v>9</v>
      </c>
      <c r="L966" s="61" t="s">
        <v>927</v>
      </c>
      <c r="M966" s="61">
        <f t="shared" si="16"/>
        <v>184</v>
      </c>
      <c r="N966" t="str">
        <f>VLOOKUP(M966,'zamestnanci číselník'!$A:$I,9,0)</f>
        <v>VP3M</v>
      </c>
    </row>
    <row r="967" spans="1:14" x14ac:dyDescent="0.2">
      <c r="A967" s="60">
        <v>43683</v>
      </c>
      <c r="B967" s="61" t="s">
        <v>925</v>
      </c>
      <c r="C967" s="61" t="s">
        <v>887</v>
      </c>
      <c r="D967" s="61" t="s">
        <v>181</v>
      </c>
      <c r="E967" s="61">
        <v>7.75</v>
      </c>
      <c r="F967" s="61" t="s">
        <v>182</v>
      </c>
      <c r="G967" s="61">
        <v>0</v>
      </c>
      <c r="H967" s="61" t="s">
        <v>183</v>
      </c>
      <c r="I967" s="61" t="s">
        <v>1436</v>
      </c>
      <c r="J967" s="61" t="s">
        <v>12</v>
      </c>
      <c r="K967" s="61" t="s">
        <v>9</v>
      </c>
      <c r="L967" s="61" t="s">
        <v>927</v>
      </c>
      <c r="M967" s="61">
        <f t="shared" si="16"/>
        <v>184</v>
      </c>
      <c r="N967" t="str">
        <f>VLOOKUP(M967,'zamestnanci číselník'!$A:$I,9,0)</f>
        <v>VP3M</v>
      </c>
    </row>
    <row r="968" spans="1:14" x14ac:dyDescent="0.2">
      <c r="A968" s="60">
        <v>43684</v>
      </c>
      <c r="B968" s="61" t="s">
        <v>925</v>
      </c>
      <c r="C968" s="61" t="s">
        <v>887</v>
      </c>
      <c r="D968" s="61" t="s">
        <v>181</v>
      </c>
      <c r="E968" s="61">
        <v>7.75</v>
      </c>
      <c r="F968" s="61" t="s">
        <v>182</v>
      </c>
      <c r="G968" s="61">
        <v>0</v>
      </c>
      <c r="H968" s="61" t="s">
        <v>183</v>
      </c>
      <c r="I968" s="61" t="s">
        <v>1436</v>
      </c>
      <c r="J968" s="61" t="s">
        <v>12</v>
      </c>
      <c r="K968" s="61" t="s">
        <v>9</v>
      </c>
      <c r="L968" s="61" t="s">
        <v>927</v>
      </c>
      <c r="M968" s="61">
        <f t="shared" si="16"/>
        <v>184</v>
      </c>
      <c r="N968" t="str">
        <f>VLOOKUP(M968,'zamestnanci číselník'!$A:$I,9,0)</f>
        <v>VP3M</v>
      </c>
    </row>
    <row r="969" spans="1:14" x14ac:dyDescent="0.2">
      <c r="A969" s="60">
        <v>43685</v>
      </c>
      <c r="B969" s="61" t="s">
        <v>925</v>
      </c>
      <c r="C969" s="61" t="s">
        <v>887</v>
      </c>
      <c r="D969" s="61" t="s">
        <v>181</v>
      </c>
      <c r="E969" s="61">
        <v>7.75</v>
      </c>
      <c r="F969" s="61" t="s">
        <v>182</v>
      </c>
      <c r="G969" s="61">
        <v>0</v>
      </c>
      <c r="H969" s="61" t="s">
        <v>183</v>
      </c>
      <c r="I969" s="61" t="s">
        <v>1436</v>
      </c>
      <c r="J969" s="61" t="s">
        <v>12</v>
      </c>
      <c r="K969" s="61" t="s">
        <v>9</v>
      </c>
      <c r="L969" s="61" t="s">
        <v>927</v>
      </c>
      <c r="M969" s="61">
        <f t="shared" si="16"/>
        <v>184</v>
      </c>
      <c r="N969" t="str">
        <f>VLOOKUP(M969,'zamestnanci číselník'!$A:$I,9,0)</f>
        <v>VP3M</v>
      </c>
    </row>
    <row r="970" spans="1:14" x14ac:dyDescent="0.2">
      <c r="A970" s="60">
        <v>43686</v>
      </c>
      <c r="B970" s="61" t="s">
        <v>925</v>
      </c>
      <c r="C970" s="61" t="s">
        <v>887</v>
      </c>
      <c r="D970" s="61" t="s">
        <v>181</v>
      </c>
      <c r="E970" s="61">
        <v>7.75</v>
      </c>
      <c r="F970" s="61" t="s">
        <v>182</v>
      </c>
      <c r="G970" s="61">
        <v>0</v>
      </c>
      <c r="H970" s="61" t="s">
        <v>183</v>
      </c>
      <c r="I970" s="61" t="s">
        <v>1436</v>
      </c>
      <c r="J970" s="61" t="s">
        <v>12</v>
      </c>
      <c r="K970" s="61" t="s">
        <v>9</v>
      </c>
      <c r="L970" s="61" t="s">
        <v>927</v>
      </c>
      <c r="M970" s="61">
        <f t="shared" si="16"/>
        <v>184</v>
      </c>
      <c r="N970" t="str">
        <f>VLOOKUP(M970,'zamestnanci číselník'!$A:$I,9,0)</f>
        <v>VP3M</v>
      </c>
    </row>
    <row r="971" spans="1:14" x14ac:dyDescent="0.2">
      <c r="A971" s="60">
        <v>43708</v>
      </c>
      <c r="B971" s="61" t="s">
        <v>925</v>
      </c>
      <c r="C971" s="61" t="s">
        <v>885</v>
      </c>
      <c r="D971" s="61" t="s">
        <v>181</v>
      </c>
      <c r="E971" s="61">
        <v>0</v>
      </c>
      <c r="F971" s="61" t="s">
        <v>890</v>
      </c>
      <c r="G971" s="61">
        <v>7</v>
      </c>
      <c r="H971" s="61" t="s">
        <v>1159</v>
      </c>
      <c r="I971" s="61" t="s">
        <v>1436</v>
      </c>
      <c r="J971" s="61" t="s">
        <v>12</v>
      </c>
      <c r="K971" s="61" t="s">
        <v>9</v>
      </c>
      <c r="L971" s="61" t="s">
        <v>927</v>
      </c>
      <c r="M971" s="61">
        <f t="shared" si="16"/>
        <v>184</v>
      </c>
      <c r="N971" t="str">
        <f>VLOOKUP(M971,'zamestnanci číselník'!$A:$I,9,0)</f>
        <v>VP3M</v>
      </c>
    </row>
    <row r="972" spans="1:14" x14ac:dyDescent="0.2">
      <c r="A972" s="60">
        <v>43703</v>
      </c>
      <c r="B972" s="61" t="s">
        <v>1205</v>
      </c>
      <c r="C972" s="61" t="s">
        <v>885</v>
      </c>
      <c r="D972" s="61" t="s">
        <v>181</v>
      </c>
      <c r="E972" s="61">
        <v>8</v>
      </c>
      <c r="F972" s="61" t="s">
        <v>182</v>
      </c>
      <c r="G972" s="61">
        <v>0</v>
      </c>
      <c r="H972" s="61" t="s">
        <v>42</v>
      </c>
      <c r="I972" s="61" t="s">
        <v>1152</v>
      </c>
      <c r="J972" s="61" t="s">
        <v>1153</v>
      </c>
      <c r="K972" s="61" t="s">
        <v>1153</v>
      </c>
      <c r="L972" s="61" t="s">
        <v>1206</v>
      </c>
      <c r="M972" s="61">
        <f t="shared" si="16"/>
        <v>186</v>
      </c>
      <c r="N972" t="str">
        <f>VLOOKUP(M972,'zamestnanci číselník'!$A:$I,9,0)</f>
        <v>Ostatné</v>
      </c>
    </row>
    <row r="973" spans="1:14" x14ac:dyDescent="0.2">
      <c r="A973" s="60">
        <v>43678</v>
      </c>
      <c r="B973" s="61" t="s">
        <v>1205</v>
      </c>
      <c r="C973" s="61" t="s">
        <v>887</v>
      </c>
      <c r="D973" s="61" t="s">
        <v>181</v>
      </c>
      <c r="E973" s="61">
        <v>8</v>
      </c>
      <c r="F973" s="61" t="s">
        <v>182</v>
      </c>
      <c r="G973" s="61">
        <v>0</v>
      </c>
      <c r="H973" s="61" t="s">
        <v>183</v>
      </c>
      <c r="I973" s="61" t="s">
        <v>1152</v>
      </c>
      <c r="J973" s="61" t="s">
        <v>1153</v>
      </c>
      <c r="K973" s="61" t="s">
        <v>1153</v>
      </c>
      <c r="L973" s="61" t="s">
        <v>1206</v>
      </c>
      <c r="M973" s="61">
        <f t="shared" si="16"/>
        <v>186</v>
      </c>
      <c r="N973" t="str">
        <f>VLOOKUP(M973,'zamestnanci číselník'!$A:$I,9,0)</f>
        <v>Ostatné</v>
      </c>
    </row>
    <row r="974" spans="1:14" x14ac:dyDescent="0.2">
      <c r="A974" s="60">
        <v>43679</v>
      </c>
      <c r="B974" s="61" t="s">
        <v>1205</v>
      </c>
      <c r="C974" s="61" t="s">
        <v>887</v>
      </c>
      <c r="D974" s="61" t="s">
        <v>181</v>
      </c>
      <c r="E974" s="61">
        <v>8</v>
      </c>
      <c r="F974" s="61" t="s">
        <v>182</v>
      </c>
      <c r="G974" s="61">
        <v>0</v>
      </c>
      <c r="H974" s="61" t="s">
        <v>183</v>
      </c>
      <c r="I974" s="61" t="s">
        <v>1152</v>
      </c>
      <c r="J974" s="61" t="s">
        <v>1153</v>
      </c>
      <c r="K974" s="61" t="s">
        <v>1153</v>
      </c>
      <c r="L974" s="61" t="s">
        <v>1206</v>
      </c>
      <c r="M974" s="61">
        <f t="shared" si="16"/>
        <v>186</v>
      </c>
      <c r="N974" t="str">
        <f>VLOOKUP(M974,'zamestnanci číselník'!$A:$I,9,0)</f>
        <v>Ostatné</v>
      </c>
    </row>
    <row r="975" spans="1:14" x14ac:dyDescent="0.2">
      <c r="A975" s="60">
        <v>43682</v>
      </c>
      <c r="B975" s="61" t="s">
        <v>1205</v>
      </c>
      <c r="C975" s="61" t="s">
        <v>885</v>
      </c>
      <c r="D975" s="61" t="s">
        <v>181</v>
      </c>
      <c r="E975" s="61">
        <v>8</v>
      </c>
      <c r="F975" s="61" t="s">
        <v>182</v>
      </c>
      <c r="G975" s="61">
        <v>0</v>
      </c>
      <c r="H975" s="61" t="s">
        <v>42</v>
      </c>
      <c r="I975" s="61" t="s">
        <v>1152</v>
      </c>
      <c r="J975" s="61" t="s">
        <v>1153</v>
      </c>
      <c r="K975" s="61" t="s">
        <v>1153</v>
      </c>
      <c r="L975" s="61" t="s">
        <v>1206</v>
      </c>
      <c r="M975" s="61">
        <f t="shared" si="16"/>
        <v>186</v>
      </c>
      <c r="N975" t="str">
        <f>VLOOKUP(M975,'zamestnanci číselník'!$A:$I,9,0)</f>
        <v>Ostatné</v>
      </c>
    </row>
    <row r="976" spans="1:14" x14ac:dyDescent="0.2">
      <c r="A976" s="60">
        <v>43683</v>
      </c>
      <c r="B976" s="61" t="s">
        <v>1205</v>
      </c>
      <c r="C976" s="61" t="s">
        <v>885</v>
      </c>
      <c r="D976" s="61" t="s">
        <v>181</v>
      </c>
      <c r="E976" s="61">
        <v>8</v>
      </c>
      <c r="F976" s="61" t="s">
        <v>182</v>
      </c>
      <c r="G976" s="61">
        <v>0</v>
      </c>
      <c r="H976" s="61" t="s">
        <v>42</v>
      </c>
      <c r="I976" s="61" t="s">
        <v>1152</v>
      </c>
      <c r="J976" s="61" t="s">
        <v>1153</v>
      </c>
      <c r="K976" s="61" t="s">
        <v>1153</v>
      </c>
      <c r="L976" s="61" t="s">
        <v>1206</v>
      </c>
      <c r="M976" s="61">
        <f t="shared" si="16"/>
        <v>186</v>
      </c>
      <c r="N976" t="str">
        <f>VLOOKUP(M976,'zamestnanci číselník'!$A:$I,9,0)</f>
        <v>Ostatné</v>
      </c>
    </row>
    <row r="977" spans="1:14" x14ac:dyDescent="0.2">
      <c r="A977" s="60">
        <v>43684</v>
      </c>
      <c r="B977" s="61" t="s">
        <v>1205</v>
      </c>
      <c r="C977" s="61" t="s">
        <v>885</v>
      </c>
      <c r="D977" s="61" t="s">
        <v>181</v>
      </c>
      <c r="E977" s="61">
        <v>8</v>
      </c>
      <c r="F977" s="61" t="s">
        <v>182</v>
      </c>
      <c r="G977" s="61">
        <v>0</v>
      </c>
      <c r="H977" s="61" t="s">
        <v>42</v>
      </c>
      <c r="I977" s="61" t="s">
        <v>1152</v>
      </c>
      <c r="J977" s="61" t="s">
        <v>1153</v>
      </c>
      <c r="K977" s="61" t="s">
        <v>1153</v>
      </c>
      <c r="L977" s="61" t="s">
        <v>1206</v>
      </c>
      <c r="M977" s="61">
        <f t="shared" si="16"/>
        <v>186</v>
      </c>
      <c r="N977" t="str">
        <f>VLOOKUP(M977,'zamestnanci číselník'!$A:$I,9,0)</f>
        <v>Ostatné</v>
      </c>
    </row>
    <row r="978" spans="1:14" x14ac:dyDescent="0.2">
      <c r="A978" s="60">
        <v>43685</v>
      </c>
      <c r="B978" s="61" t="s">
        <v>1205</v>
      </c>
      <c r="C978" s="61" t="s">
        <v>885</v>
      </c>
      <c r="D978" s="61" t="s">
        <v>181</v>
      </c>
      <c r="E978" s="61">
        <v>8</v>
      </c>
      <c r="F978" s="61" t="s">
        <v>182</v>
      </c>
      <c r="G978" s="61">
        <v>0</v>
      </c>
      <c r="H978" s="61" t="s">
        <v>42</v>
      </c>
      <c r="I978" s="61" t="s">
        <v>1152</v>
      </c>
      <c r="J978" s="61" t="s">
        <v>1153</v>
      </c>
      <c r="K978" s="61" t="s">
        <v>1153</v>
      </c>
      <c r="L978" s="61" t="s">
        <v>1206</v>
      </c>
      <c r="M978" s="61">
        <f t="shared" si="16"/>
        <v>186</v>
      </c>
      <c r="N978" t="str">
        <f>VLOOKUP(M978,'zamestnanci číselník'!$A:$I,9,0)</f>
        <v>Ostatné</v>
      </c>
    </row>
    <row r="979" spans="1:14" x14ac:dyDescent="0.2">
      <c r="A979" s="60">
        <v>43686</v>
      </c>
      <c r="B979" s="61" t="s">
        <v>1205</v>
      </c>
      <c r="C979" s="61" t="s">
        <v>885</v>
      </c>
      <c r="D979" s="61" t="s">
        <v>181</v>
      </c>
      <c r="E979" s="61">
        <v>8</v>
      </c>
      <c r="F979" s="61" t="s">
        <v>182</v>
      </c>
      <c r="G979" s="61">
        <v>0</v>
      </c>
      <c r="H979" s="61" t="s">
        <v>42</v>
      </c>
      <c r="I979" s="61" t="s">
        <v>1152</v>
      </c>
      <c r="J979" s="61" t="s">
        <v>1153</v>
      </c>
      <c r="K979" s="61" t="s">
        <v>1153</v>
      </c>
      <c r="L979" s="61" t="s">
        <v>1206</v>
      </c>
      <c r="M979" s="61">
        <f t="shared" si="16"/>
        <v>186</v>
      </c>
      <c r="N979" t="str">
        <f>VLOOKUP(M979,'zamestnanci číselník'!$A:$I,9,0)</f>
        <v>Ostatné</v>
      </c>
    </row>
    <row r="980" spans="1:14" x14ac:dyDescent="0.2">
      <c r="A980" s="60">
        <v>43689</v>
      </c>
      <c r="B980" s="61" t="s">
        <v>1205</v>
      </c>
      <c r="C980" s="61" t="s">
        <v>885</v>
      </c>
      <c r="D980" s="61" t="s">
        <v>181</v>
      </c>
      <c r="E980" s="61">
        <v>8</v>
      </c>
      <c r="F980" s="61" t="s">
        <v>182</v>
      </c>
      <c r="G980" s="61">
        <v>0</v>
      </c>
      <c r="H980" s="61" t="s">
        <v>42</v>
      </c>
      <c r="I980" s="61" t="s">
        <v>1152</v>
      </c>
      <c r="J980" s="61" t="s">
        <v>1153</v>
      </c>
      <c r="K980" s="61" t="s">
        <v>1153</v>
      </c>
      <c r="L980" s="61" t="s">
        <v>1206</v>
      </c>
      <c r="M980" s="61">
        <f t="shared" si="16"/>
        <v>186</v>
      </c>
      <c r="N980" t="str">
        <f>VLOOKUP(M980,'zamestnanci číselník'!$A:$I,9,0)</f>
        <v>Ostatné</v>
      </c>
    </row>
    <row r="981" spans="1:14" x14ac:dyDescent="0.2">
      <c r="A981" s="60">
        <v>43690</v>
      </c>
      <c r="B981" s="61" t="s">
        <v>1205</v>
      </c>
      <c r="C981" s="61" t="s">
        <v>885</v>
      </c>
      <c r="D981" s="61" t="s">
        <v>181</v>
      </c>
      <c r="E981" s="61">
        <v>8</v>
      </c>
      <c r="F981" s="61" t="s">
        <v>182</v>
      </c>
      <c r="G981" s="61">
        <v>0</v>
      </c>
      <c r="H981" s="61" t="s">
        <v>42</v>
      </c>
      <c r="I981" s="61" t="s">
        <v>1152</v>
      </c>
      <c r="J981" s="61" t="s">
        <v>1153</v>
      </c>
      <c r="K981" s="61" t="s">
        <v>1153</v>
      </c>
      <c r="L981" s="61" t="s">
        <v>1206</v>
      </c>
      <c r="M981" s="61">
        <f t="shared" si="16"/>
        <v>186</v>
      </c>
      <c r="N981" t="str">
        <f>VLOOKUP(M981,'zamestnanci číselník'!$A:$I,9,0)</f>
        <v>Ostatné</v>
      </c>
    </row>
    <row r="982" spans="1:14" x14ac:dyDescent="0.2">
      <c r="A982" s="60">
        <v>43691</v>
      </c>
      <c r="B982" s="61" t="s">
        <v>1205</v>
      </c>
      <c r="C982" s="61" t="s">
        <v>885</v>
      </c>
      <c r="D982" s="61" t="s">
        <v>181</v>
      </c>
      <c r="E982" s="61">
        <v>8</v>
      </c>
      <c r="F982" s="61" t="s">
        <v>182</v>
      </c>
      <c r="G982" s="61">
        <v>0</v>
      </c>
      <c r="H982" s="61" t="s">
        <v>42</v>
      </c>
      <c r="I982" s="61" t="s">
        <v>1152</v>
      </c>
      <c r="J982" s="61" t="s">
        <v>1153</v>
      </c>
      <c r="K982" s="61" t="s">
        <v>1153</v>
      </c>
      <c r="L982" s="61" t="s">
        <v>1206</v>
      </c>
      <c r="M982" s="61">
        <f t="shared" si="16"/>
        <v>186</v>
      </c>
      <c r="N982" t="str">
        <f>VLOOKUP(M982,'zamestnanci číselník'!$A:$I,9,0)</f>
        <v>Ostatné</v>
      </c>
    </row>
    <row r="983" spans="1:14" x14ac:dyDescent="0.2">
      <c r="A983" s="60">
        <v>43693</v>
      </c>
      <c r="B983" s="61" t="s">
        <v>1205</v>
      </c>
      <c r="C983" s="61" t="s">
        <v>885</v>
      </c>
      <c r="D983" s="61" t="s">
        <v>181</v>
      </c>
      <c r="E983" s="61">
        <v>8</v>
      </c>
      <c r="F983" s="61" t="s">
        <v>182</v>
      </c>
      <c r="G983" s="61">
        <v>0</v>
      </c>
      <c r="H983" s="61" t="s">
        <v>42</v>
      </c>
      <c r="I983" s="61" t="s">
        <v>1152</v>
      </c>
      <c r="J983" s="61" t="s">
        <v>1153</v>
      </c>
      <c r="K983" s="61" t="s">
        <v>1153</v>
      </c>
      <c r="L983" s="61" t="s">
        <v>1206</v>
      </c>
      <c r="M983" s="61">
        <f t="shared" si="16"/>
        <v>186</v>
      </c>
      <c r="N983" t="str">
        <f>VLOOKUP(M983,'zamestnanci číselník'!$A:$I,9,0)</f>
        <v>Ostatné</v>
      </c>
    </row>
    <row r="984" spans="1:14" x14ac:dyDescent="0.2">
      <c r="A984" s="60">
        <v>43706</v>
      </c>
      <c r="B984" s="61" t="s">
        <v>1205</v>
      </c>
      <c r="C984" s="61" t="s">
        <v>886</v>
      </c>
      <c r="D984" s="61" t="s">
        <v>181</v>
      </c>
      <c r="E984" s="61">
        <v>8</v>
      </c>
      <c r="F984" s="61" t="s">
        <v>182</v>
      </c>
      <c r="G984" s="61">
        <v>0</v>
      </c>
      <c r="H984" s="61" t="s">
        <v>183</v>
      </c>
      <c r="I984" s="61" t="s">
        <v>1152</v>
      </c>
      <c r="J984" s="61" t="s">
        <v>1153</v>
      </c>
      <c r="K984" s="61" t="s">
        <v>1153</v>
      </c>
      <c r="L984" s="61" t="s">
        <v>1206</v>
      </c>
      <c r="M984" s="61">
        <f t="shared" si="16"/>
        <v>186</v>
      </c>
      <c r="N984" t="str">
        <f>VLOOKUP(M984,'zamestnanci číselník'!$A:$I,9,0)</f>
        <v>Ostatné</v>
      </c>
    </row>
    <row r="985" spans="1:14" x14ac:dyDescent="0.2">
      <c r="A985" s="60">
        <v>43692</v>
      </c>
      <c r="B985" s="61" t="s">
        <v>1205</v>
      </c>
      <c r="C985" s="61" t="s">
        <v>888</v>
      </c>
      <c r="D985" s="61" t="s">
        <v>181</v>
      </c>
      <c r="E985" s="61">
        <v>8</v>
      </c>
      <c r="F985" s="61" t="s">
        <v>182</v>
      </c>
      <c r="G985" s="61">
        <v>0</v>
      </c>
      <c r="H985" s="61" t="s">
        <v>183</v>
      </c>
      <c r="I985" s="61" t="s">
        <v>1152</v>
      </c>
      <c r="J985" s="61" t="s">
        <v>1153</v>
      </c>
      <c r="K985" s="61" t="s">
        <v>1153</v>
      </c>
      <c r="L985" s="61" t="s">
        <v>1206</v>
      </c>
      <c r="M985" s="61">
        <f t="shared" si="16"/>
        <v>186</v>
      </c>
      <c r="N985" t="str">
        <f>VLOOKUP(M985,'zamestnanci číselník'!$A:$I,9,0)</f>
        <v>Ostatné</v>
      </c>
    </row>
    <row r="986" spans="1:14" x14ac:dyDescent="0.2">
      <c r="A986" s="60">
        <v>43696</v>
      </c>
      <c r="B986" s="61" t="s">
        <v>1205</v>
      </c>
      <c r="C986" s="61" t="s">
        <v>887</v>
      </c>
      <c r="D986" s="61" t="s">
        <v>181</v>
      </c>
      <c r="E986" s="61">
        <v>8</v>
      </c>
      <c r="F986" s="61" t="s">
        <v>182</v>
      </c>
      <c r="G986" s="61">
        <v>0</v>
      </c>
      <c r="H986" s="61" t="s">
        <v>183</v>
      </c>
      <c r="I986" s="61" t="s">
        <v>1152</v>
      </c>
      <c r="J986" s="61" t="s">
        <v>1153</v>
      </c>
      <c r="K986" s="61" t="s">
        <v>1153</v>
      </c>
      <c r="L986" s="61" t="s">
        <v>1206</v>
      </c>
      <c r="M986" s="61">
        <f t="shared" si="16"/>
        <v>186</v>
      </c>
      <c r="N986" t="str">
        <f>VLOOKUP(M986,'zamestnanci číselník'!$A:$I,9,0)</f>
        <v>Ostatné</v>
      </c>
    </row>
    <row r="987" spans="1:14" x14ac:dyDescent="0.2">
      <c r="A987" s="60">
        <v>43697</v>
      </c>
      <c r="B987" s="61" t="s">
        <v>1205</v>
      </c>
      <c r="C987" s="61" t="s">
        <v>887</v>
      </c>
      <c r="D987" s="61" t="s">
        <v>181</v>
      </c>
      <c r="E987" s="61">
        <v>8</v>
      </c>
      <c r="F987" s="61" t="s">
        <v>182</v>
      </c>
      <c r="G987" s="61">
        <v>0</v>
      </c>
      <c r="H987" s="61" t="s">
        <v>183</v>
      </c>
      <c r="I987" s="61" t="s">
        <v>1152</v>
      </c>
      <c r="J987" s="61" t="s">
        <v>1153</v>
      </c>
      <c r="K987" s="61" t="s">
        <v>1153</v>
      </c>
      <c r="L987" s="61" t="s">
        <v>1206</v>
      </c>
      <c r="M987" s="61">
        <f t="shared" si="16"/>
        <v>186</v>
      </c>
      <c r="N987" t="str">
        <f>VLOOKUP(M987,'zamestnanci číselník'!$A:$I,9,0)</f>
        <v>Ostatné</v>
      </c>
    </row>
    <row r="988" spans="1:14" x14ac:dyDescent="0.2">
      <c r="A988" s="60">
        <v>43698</v>
      </c>
      <c r="B988" s="61" t="s">
        <v>1205</v>
      </c>
      <c r="C988" s="61" t="s">
        <v>887</v>
      </c>
      <c r="D988" s="61" t="s">
        <v>181</v>
      </c>
      <c r="E988" s="61">
        <v>8</v>
      </c>
      <c r="F988" s="61" t="s">
        <v>182</v>
      </c>
      <c r="G988" s="61">
        <v>0</v>
      </c>
      <c r="H988" s="61" t="s">
        <v>183</v>
      </c>
      <c r="I988" s="61" t="s">
        <v>1152</v>
      </c>
      <c r="J988" s="61" t="s">
        <v>1153</v>
      </c>
      <c r="K988" s="61" t="s">
        <v>1153</v>
      </c>
      <c r="L988" s="61" t="s">
        <v>1206</v>
      </c>
      <c r="M988" s="61">
        <f t="shared" si="16"/>
        <v>186</v>
      </c>
      <c r="N988" t="str">
        <f>VLOOKUP(M988,'zamestnanci číselník'!$A:$I,9,0)</f>
        <v>Ostatné</v>
      </c>
    </row>
    <row r="989" spans="1:14" x14ac:dyDescent="0.2">
      <c r="A989" s="60">
        <v>43699</v>
      </c>
      <c r="B989" s="61" t="s">
        <v>1205</v>
      </c>
      <c r="C989" s="61" t="s">
        <v>887</v>
      </c>
      <c r="D989" s="61" t="s">
        <v>181</v>
      </c>
      <c r="E989" s="61">
        <v>8</v>
      </c>
      <c r="F989" s="61" t="s">
        <v>182</v>
      </c>
      <c r="G989" s="61">
        <v>0</v>
      </c>
      <c r="H989" s="61" t="s">
        <v>183</v>
      </c>
      <c r="I989" s="61" t="s">
        <v>1152</v>
      </c>
      <c r="J989" s="61" t="s">
        <v>1153</v>
      </c>
      <c r="K989" s="61" t="s">
        <v>1153</v>
      </c>
      <c r="L989" s="61" t="s">
        <v>1206</v>
      </c>
      <c r="M989" s="61">
        <f t="shared" si="16"/>
        <v>186</v>
      </c>
      <c r="N989" t="str">
        <f>VLOOKUP(M989,'zamestnanci číselník'!$A:$I,9,0)</f>
        <v>Ostatné</v>
      </c>
    </row>
    <row r="990" spans="1:14" x14ac:dyDescent="0.2">
      <c r="A990" s="60">
        <v>43700</v>
      </c>
      <c r="B990" s="61" t="s">
        <v>1205</v>
      </c>
      <c r="C990" s="61" t="s">
        <v>887</v>
      </c>
      <c r="D990" s="61" t="s">
        <v>181</v>
      </c>
      <c r="E990" s="61">
        <v>8</v>
      </c>
      <c r="F990" s="61" t="s">
        <v>182</v>
      </c>
      <c r="G990" s="61">
        <v>0</v>
      </c>
      <c r="H990" s="61" t="s">
        <v>183</v>
      </c>
      <c r="I990" s="61" t="s">
        <v>1152</v>
      </c>
      <c r="J990" s="61" t="s">
        <v>1153</v>
      </c>
      <c r="K990" s="61" t="s">
        <v>1153</v>
      </c>
      <c r="L990" s="61" t="s">
        <v>1206</v>
      </c>
      <c r="M990" s="61">
        <f t="shared" si="16"/>
        <v>186</v>
      </c>
      <c r="N990" t="str">
        <f>VLOOKUP(M990,'zamestnanci číselník'!$A:$I,9,0)</f>
        <v>Ostatné</v>
      </c>
    </row>
    <row r="991" spans="1:14" x14ac:dyDescent="0.2">
      <c r="A991" s="60">
        <v>43704</v>
      </c>
      <c r="B991" s="61" t="s">
        <v>1205</v>
      </c>
      <c r="C991" s="61" t="s">
        <v>885</v>
      </c>
      <c r="D991" s="61" t="s">
        <v>181</v>
      </c>
      <c r="E991" s="61">
        <v>8</v>
      </c>
      <c r="F991" s="61" t="s">
        <v>182</v>
      </c>
      <c r="G991" s="61">
        <v>0</v>
      </c>
      <c r="H991" s="61" t="s">
        <v>42</v>
      </c>
      <c r="I991" s="61" t="s">
        <v>1152</v>
      </c>
      <c r="J991" s="61" t="s">
        <v>1153</v>
      </c>
      <c r="K991" s="61" t="s">
        <v>1153</v>
      </c>
      <c r="L991" s="61" t="s">
        <v>1206</v>
      </c>
      <c r="M991" s="61">
        <f t="shared" si="16"/>
        <v>186</v>
      </c>
      <c r="N991" t="str">
        <f>VLOOKUP(M991,'zamestnanci číselník'!$A:$I,9,0)</f>
        <v>Ostatné</v>
      </c>
    </row>
    <row r="992" spans="1:14" x14ac:dyDescent="0.2">
      <c r="A992" s="60">
        <v>43705</v>
      </c>
      <c r="B992" s="61" t="s">
        <v>1205</v>
      </c>
      <c r="C992" s="61" t="s">
        <v>910</v>
      </c>
      <c r="D992" s="61" t="s">
        <v>181</v>
      </c>
      <c r="E992" s="61">
        <v>0.5</v>
      </c>
      <c r="F992" s="61" t="s">
        <v>182</v>
      </c>
      <c r="G992" s="61">
        <v>0</v>
      </c>
      <c r="H992" s="61" t="s">
        <v>183</v>
      </c>
      <c r="I992" s="61" t="s">
        <v>1152</v>
      </c>
      <c r="J992" s="61" t="s">
        <v>1153</v>
      </c>
      <c r="K992" s="61" t="s">
        <v>1153</v>
      </c>
      <c r="L992" s="61" t="s">
        <v>1206</v>
      </c>
      <c r="M992" s="61">
        <f t="shared" si="16"/>
        <v>186</v>
      </c>
      <c r="N992" t="str">
        <f>VLOOKUP(M992,'zamestnanci číselník'!$A:$I,9,0)</f>
        <v>Ostatné</v>
      </c>
    </row>
    <row r="993" spans="1:14" x14ac:dyDescent="0.2">
      <c r="A993" s="60">
        <v>43705</v>
      </c>
      <c r="B993" s="61" t="s">
        <v>1205</v>
      </c>
      <c r="C993" s="61" t="s">
        <v>885</v>
      </c>
      <c r="D993" s="61" t="s">
        <v>181</v>
      </c>
      <c r="E993" s="61">
        <v>7.5</v>
      </c>
      <c r="F993" s="61" t="s">
        <v>182</v>
      </c>
      <c r="G993" s="61">
        <v>0</v>
      </c>
      <c r="H993" s="61" t="s">
        <v>42</v>
      </c>
      <c r="I993" s="61" t="s">
        <v>1152</v>
      </c>
      <c r="J993" s="61" t="s">
        <v>1153</v>
      </c>
      <c r="K993" s="61" t="s">
        <v>1153</v>
      </c>
      <c r="L993" s="61" t="s">
        <v>1206</v>
      </c>
      <c r="M993" s="61">
        <f t="shared" si="16"/>
        <v>186</v>
      </c>
      <c r="N993" t="str">
        <f>VLOOKUP(M993,'zamestnanci číselník'!$A:$I,9,0)</f>
        <v>Ostatné</v>
      </c>
    </row>
    <row r="994" spans="1:14" x14ac:dyDescent="0.2">
      <c r="A994" s="60">
        <v>43707</v>
      </c>
      <c r="B994" s="61" t="s">
        <v>1205</v>
      </c>
      <c r="C994" s="61" t="s">
        <v>885</v>
      </c>
      <c r="D994" s="61" t="s">
        <v>181</v>
      </c>
      <c r="E994" s="61">
        <v>8</v>
      </c>
      <c r="F994" s="61" t="s">
        <v>182</v>
      </c>
      <c r="G994" s="61">
        <v>0</v>
      </c>
      <c r="H994" s="61" t="s">
        <v>42</v>
      </c>
      <c r="I994" s="61" t="s">
        <v>1152</v>
      </c>
      <c r="J994" s="61" t="s">
        <v>1153</v>
      </c>
      <c r="K994" s="61" t="s">
        <v>1153</v>
      </c>
      <c r="L994" s="61" t="s">
        <v>1206</v>
      </c>
      <c r="M994" s="61">
        <f t="shared" si="16"/>
        <v>186</v>
      </c>
      <c r="N994" t="str">
        <f>VLOOKUP(M994,'zamestnanci číselník'!$A:$I,9,0)</f>
        <v>Ostatné</v>
      </c>
    </row>
    <row r="995" spans="1:14" x14ac:dyDescent="0.2">
      <c r="A995" s="60">
        <v>43685</v>
      </c>
      <c r="B995" s="61" t="s">
        <v>1207</v>
      </c>
      <c r="C995" s="61" t="s">
        <v>893</v>
      </c>
      <c r="D995" s="61" t="s">
        <v>181</v>
      </c>
      <c r="E995" s="61">
        <v>3.5</v>
      </c>
      <c r="F995" s="61" t="s">
        <v>182</v>
      </c>
      <c r="G995" s="61">
        <v>0</v>
      </c>
      <c r="H995" s="61" t="s">
        <v>183</v>
      </c>
      <c r="I995" s="61" t="s">
        <v>1152</v>
      </c>
      <c r="J995" s="61" t="s">
        <v>1153</v>
      </c>
      <c r="K995" s="61" t="s">
        <v>1153</v>
      </c>
      <c r="L995" s="61" t="s">
        <v>1208</v>
      </c>
      <c r="M995" s="61">
        <f t="shared" si="16"/>
        <v>188</v>
      </c>
      <c r="N995" t="str">
        <f>VLOOKUP(M995,'zamestnanci číselník'!$A:$I,9,0)</f>
        <v>Ostatné</v>
      </c>
    </row>
    <row r="996" spans="1:14" x14ac:dyDescent="0.2">
      <c r="A996" s="60">
        <v>43691</v>
      </c>
      <c r="B996" s="61" t="s">
        <v>1207</v>
      </c>
      <c r="C996" s="61" t="s">
        <v>910</v>
      </c>
      <c r="D996" s="61" t="s">
        <v>181</v>
      </c>
      <c r="E996" s="61">
        <v>0.5</v>
      </c>
      <c r="F996" s="61" t="s">
        <v>182</v>
      </c>
      <c r="G996" s="61">
        <v>0</v>
      </c>
      <c r="H996" s="61" t="s">
        <v>183</v>
      </c>
      <c r="I996" s="61" t="s">
        <v>1152</v>
      </c>
      <c r="J996" s="61" t="s">
        <v>1153</v>
      </c>
      <c r="K996" s="61" t="s">
        <v>1153</v>
      </c>
      <c r="L996" s="61" t="s">
        <v>1208</v>
      </c>
      <c r="M996" s="61">
        <f t="shared" si="16"/>
        <v>188</v>
      </c>
      <c r="N996" t="str">
        <f>VLOOKUP(M996,'zamestnanci číselník'!$A:$I,9,0)</f>
        <v>Ostatné</v>
      </c>
    </row>
    <row r="997" spans="1:14" x14ac:dyDescent="0.2">
      <c r="A997" s="60">
        <v>43699</v>
      </c>
      <c r="B997" s="61" t="s">
        <v>1207</v>
      </c>
      <c r="C997" s="61" t="s">
        <v>887</v>
      </c>
      <c r="D997" s="61" t="s">
        <v>181</v>
      </c>
      <c r="E997" s="61">
        <v>8</v>
      </c>
      <c r="F997" s="61" t="s">
        <v>182</v>
      </c>
      <c r="G997" s="61">
        <v>0</v>
      </c>
      <c r="H997" s="61" t="s">
        <v>183</v>
      </c>
      <c r="I997" s="61" t="s">
        <v>1152</v>
      </c>
      <c r="J997" s="61" t="s">
        <v>1153</v>
      </c>
      <c r="K997" s="61" t="s">
        <v>1153</v>
      </c>
      <c r="L997" s="61" t="s">
        <v>1208</v>
      </c>
      <c r="M997" s="61">
        <f t="shared" si="16"/>
        <v>188</v>
      </c>
      <c r="N997" t="str">
        <f>VLOOKUP(M997,'zamestnanci číselník'!$A:$I,9,0)</f>
        <v>Ostatné</v>
      </c>
    </row>
    <row r="998" spans="1:14" x14ac:dyDescent="0.2">
      <c r="A998" s="60">
        <v>43700</v>
      </c>
      <c r="B998" s="61" t="s">
        <v>1207</v>
      </c>
      <c r="C998" s="61" t="s">
        <v>887</v>
      </c>
      <c r="D998" s="61" t="s">
        <v>181</v>
      </c>
      <c r="E998" s="61">
        <v>8</v>
      </c>
      <c r="F998" s="61" t="s">
        <v>182</v>
      </c>
      <c r="G998" s="61">
        <v>0</v>
      </c>
      <c r="H998" s="61" t="s">
        <v>183</v>
      </c>
      <c r="I998" s="61" t="s">
        <v>1152</v>
      </c>
      <c r="J998" s="61" t="s">
        <v>1153</v>
      </c>
      <c r="K998" s="61" t="s">
        <v>1153</v>
      </c>
      <c r="L998" s="61" t="s">
        <v>1208</v>
      </c>
      <c r="M998" s="61">
        <f t="shared" si="16"/>
        <v>188</v>
      </c>
      <c r="N998" t="str">
        <f>VLOOKUP(M998,'zamestnanci číselník'!$A:$I,9,0)</f>
        <v>Ostatné</v>
      </c>
    </row>
    <row r="999" spans="1:14" x14ac:dyDescent="0.2">
      <c r="A999" s="60">
        <v>43704</v>
      </c>
      <c r="B999" s="61" t="s">
        <v>1207</v>
      </c>
      <c r="C999" s="61" t="s">
        <v>885</v>
      </c>
      <c r="D999" s="61" t="s">
        <v>181</v>
      </c>
      <c r="E999" s="61">
        <v>8</v>
      </c>
      <c r="F999" s="61" t="s">
        <v>182</v>
      </c>
      <c r="G999" s="61">
        <v>0</v>
      </c>
      <c r="H999" s="61" t="s">
        <v>1159</v>
      </c>
      <c r="I999" s="61" t="s">
        <v>1152</v>
      </c>
      <c r="J999" s="61" t="s">
        <v>1153</v>
      </c>
      <c r="K999" s="61" t="s">
        <v>1153</v>
      </c>
      <c r="L999" s="61" t="s">
        <v>1208</v>
      </c>
      <c r="M999" s="61">
        <f t="shared" si="16"/>
        <v>188</v>
      </c>
      <c r="N999" t="str">
        <f>VLOOKUP(M999,'zamestnanci číselník'!$A:$I,9,0)</f>
        <v>Ostatné</v>
      </c>
    </row>
    <row r="1000" spans="1:14" x14ac:dyDescent="0.2">
      <c r="A1000" s="60">
        <v>43705</v>
      </c>
      <c r="B1000" s="61" t="s">
        <v>1207</v>
      </c>
      <c r="C1000" s="61" t="s">
        <v>885</v>
      </c>
      <c r="D1000" s="61" t="s">
        <v>181</v>
      </c>
      <c r="E1000" s="61">
        <v>8</v>
      </c>
      <c r="F1000" s="61" t="s">
        <v>182</v>
      </c>
      <c r="G1000" s="61">
        <v>0</v>
      </c>
      <c r="H1000" s="61" t="s">
        <v>1159</v>
      </c>
      <c r="I1000" s="61" t="s">
        <v>1152</v>
      </c>
      <c r="J1000" s="61" t="s">
        <v>1153</v>
      </c>
      <c r="K1000" s="61" t="s">
        <v>1153</v>
      </c>
      <c r="L1000" s="61" t="s">
        <v>1208</v>
      </c>
      <c r="M1000" s="61">
        <f t="shared" si="16"/>
        <v>188</v>
      </c>
      <c r="N1000" t="str">
        <f>VLOOKUP(M1000,'zamestnanci číselník'!$A:$I,9,0)</f>
        <v>Ostatné</v>
      </c>
    </row>
    <row r="1001" spans="1:14" x14ac:dyDescent="0.2">
      <c r="A1001" s="60">
        <v>43707</v>
      </c>
      <c r="B1001" s="61" t="s">
        <v>1207</v>
      </c>
      <c r="C1001" s="61" t="s">
        <v>887</v>
      </c>
      <c r="D1001" s="61" t="s">
        <v>181</v>
      </c>
      <c r="E1001" s="61">
        <v>8</v>
      </c>
      <c r="F1001" s="61" t="s">
        <v>182</v>
      </c>
      <c r="G1001" s="61">
        <v>0</v>
      </c>
      <c r="H1001" s="61" t="s">
        <v>183</v>
      </c>
      <c r="I1001" s="61" t="s">
        <v>1152</v>
      </c>
      <c r="J1001" s="61" t="s">
        <v>1153</v>
      </c>
      <c r="K1001" s="61" t="s">
        <v>1153</v>
      </c>
      <c r="L1001" s="61" t="s">
        <v>1208</v>
      </c>
      <c r="M1001" s="61">
        <f t="shared" si="16"/>
        <v>188</v>
      </c>
      <c r="N1001" t="str">
        <f>VLOOKUP(M1001,'zamestnanci číselník'!$A:$I,9,0)</f>
        <v>Ostatné</v>
      </c>
    </row>
    <row r="1002" spans="1:14" x14ac:dyDescent="0.2">
      <c r="A1002" s="60">
        <v>43703</v>
      </c>
      <c r="B1002" s="61" t="s">
        <v>1207</v>
      </c>
      <c r="C1002" s="61" t="s">
        <v>885</v>
      </c>
      <c r="D1002" s="61" t="s">
        <v>181</v>
      </c>
      <c r="E1002" s="61">
        <v>8</v>
      </c>
      <c r="F1002" s="61" t="s">
        <v>182</v>
      </c>
      <c r="G1002" s="61">
        <v>0</v>
      </c>
      <c r="H1002" s="61" t="s">
        <v>1159</v>
      </c>
      <c r="I1002" s="61" t="s">
        <v>1152</v>
      </c>
      <c r="J1002" s="61" t="s">
        <v>1153</v>
      </c>
      <c r="K1002" s="61" t="s">
        <v>1153</v>
      </c>
      <c r="L1002" s="61" t="s">
        <v>1208</v>
      </c>
      <c r="M1002" s="61">
        <f t="shared" si="16"/>
        <v>188</v>
      </c>
      <c r="N1002" t="str">
        <f>VLOOKUP(M1002,'zamestnanci číselník'!$A:$I,9,0)</f>
        <v>Ostatné</v>
      </c>
    </row>
    <row r="1003" spans="1:14" x14ac:dyDescent="0.2">
      <c r="A1003" s="60">
        <v>43678</v>
      </c>
      <c r="B1003" s="61" t="s">
        <v>1207</v>
      </c>
      <c r="C1003" s="61" t="s">
        <v>887</v>
      </c>
      <c r="D1003" s="61" t="s">
        <v>181</v>
      </c>
      <c r="E1003" s="61">
        <v>8</v>
      </c>
      <c r="F1003" s="61" t="s">
        <v>182</v>
      </c>
      <c r="G1003" s="61">
        <v>0</v>
      </c>
      <c r="H1003" s="61" t="s">
        <v>183</v>
      </c>
      <c r="I1003" s="61" t="s">
        <v>1152</v>
      </c>
      <c r="J1003" s="61" t="s">
        <v>1153</v>
      </c>
      <c r="K1003" s="61" t="s">
        <v>1153</v>
      </c>
      <c r="L1003" s="61" t="s">
        <v>1208</v>
      </c>
      <c r="M1003" s="61">
        <f t="shared" si="16"/>
        <v>188</v>
      </c>
      <c r="N1003" t="str">
        <f>VLOOKUP(M1003,'zamestnanci číselník'!$A:$I,9,0)</f>
        <v>Ostatné</v>
      </c>
    </row>
    <row r="1004" spans="1:14" x14ac:dyDescent="0.2">
      <c r="A1004" s="60">
        <v>43679</v>
      </c>
      <c r="B1004" s="61" t="s">
        <v>1207</v>
      </c>
      <c r="C1004" s="61" t="s">
        <v>887</v>
      </c>
      <c r="D1004" s="61" t="s">
        <v>181</v>
      </c>
      <c r="E1004" s="61">
        <v>8</v>
      </c>
      <c r="F1004" s="61" t="s">
        <v>182</v>
      </c>
      <c r="G1004" s="61">
        <v>0</v>
      </c>
      <c r="H1004" s="61" t="s">
        <v>183</v>
      </c>
      <c r="I1004" s="61" t="s">
        <v>1152</v>
      </c>
      <c r="J1004" s="61" t="s">
        <v>1153</v>
      </c>
      <c r="K1004" s="61" t="s">
        <v>1153</v>
      </c>
      <c r="L1004" s="61" t="s">
        <v>1208</v>
      </c>
      <c r="M1004" s="61">
        <f t="shared" si="16"/>
        <v>188</v>
      </c>
      <c r="N1004" t="str">
        <f>VLOOKUP(M1004,'zamestnanci číselník'!$A:$I,9,0)</f>
        <v>Ostatné</v>
      </c>
    </row>
    <row r="1005" spans="1:14" x14ac:dyDescent="0.2">
      <c r="A1005" s="60">
        <v>43682</v>
      </c>
      <c r="B1005" s="61" t="s">
        <v>1207</v>
      </c>
      <c r="C1005" s="61" t="s">
        <v>885</v>
      </c>
      <c r="D1005" s="61" t="s">
        <v>181</v>
      </c>
      <c r="E1005" s="61">
        <v>8</v>
      </c>
      <c r="F1005" s="61" t="s">
        <v>182</v>
      </c>
      <c r="G1005" s="61">
        <v>0</v>
      </c>
      <c r="H1005" s="61" t="s">
        <v>1148</v>
      </c>
      <c r="I1005" s="61" t="s">
        <v>1152</v>
      </c>
      <c r="J1005" s="61" t="s">
        <v>1153</v>
      </c>
      <c r="K1005" s="61" t="s">
        <v>1153</v>
      </c>
      <c r="L1005" s="61" t="s">
        <v>1208</v>
      </c>
      <c r="M1005" s="61">
        <f t="shared" si="16"/>
        <v>188</v>
      </c>
      <c r="N1005" t="str">
        <f>VLOOKUP(M1005,'zamestnanci číselník'!$A:$I,9,0)</f>
        <v>Ostatné</v>
      </c>
    </row>
    <row r="1006" spans="1:14" x14ac:dyDescent="0.2">
      <c r="A1006" s="60">
        <v>43683</v>
      </c>
      <c r="B1006" s="61" t="s">
        <v>1207</v>
      </c>
      <c r="C1006" s="61" t="s">
        <v>885</v>
      </c>
      <c r="D1006" s="61" t="s">
        <v>181</v>
      </c>
      <c r="E1006" s="61">
        <v>8</v>
      </c>
      <c r="F1006" s="61" t="s">
        <v>182</v>
      </c>
      <c r="G1006" s="61">
        <v>0</v>
      </c>
      <c r="H1006" s="61" t="s">
        <v>1148</v>
      </c>
      <c r="I1006" s="61" t="s">
        <v>1152</v>
      </c>
      <c r="J1006" s="61" t="s">
        <v>1153</v>
      </c>
      <c r="K1006" s="61" t="s">
        <v>1153</v>
      </c>
      <c r="L1006" s="61" t="s">
        <v>1208</v>
      </c>
      <c r="M1006" s="61">
        <f t="shared" si="16"/>
        <v>188</v>
      </c>
      <c r="N1006" t="str">
        <f>VLOOKUP(M1006,'zamestnanci číselník'!$A:$I,9,0)</f>
        <v>Ostatné</v>
      </c>
    </row>
    <row r="1007" spans="1:14" x14ac:dyDescent="0.2">
      <c r="A1007" s="60">
        <v>43684</v>
      </c>
      <c r="B1007" s="61" t="s">
        <v>1207</v>
      </c>
      <c r="C1007" s="61" t="s">
        <v>885</v>
      </c>
      <c r="D1007" s="61" t="s">
        <v>181</v>
      </c>
      <c r="E1007" s="61">
        <v>8</v>
      </c>
      <c r="F1007" s="61" t="s">
        <v>182</v>
      </c>
      <c r="G1007" s="61">
        <v>0</v>
      </c>
      <c r="H1007" s="61" t="s">
        <v>1148</v>
      </c>
      <c r="I1007" s="61" t="s">
        <v>1152</v>
      </c>
      <c r="J1007" s="61" t="s">
        <v>1153</v>
      </c>
      <c r="K1007" s="61" t="s">
        <v>1153</v>
      </c>
      <c r="L1007" s="61" t="s">
        <v>1208</v>
      </c>
      <c r="M1007" s="61">
        <f t="shared" si="16"/>
        <v>188</v>
      </c>
      <c r="N1007" t="str">
        <f>VLOOKUP(M1007,'zamestnanci číselník'!$A:$I,9,0)</f>
        <v>Ostatné</v>
      </c>
    </row>
    <row r="1008" spans="1:14" x14ac:dyDescent="0.2">
      <c r="A1008" s="60">
        <v>43685</v>
      </c>
      <c r="B1008" s="61" t="s">
        <v>1207</v>
      </c>
      <c r="C1008" s="61" t="s">
        <v>885</v>
      </c>
      <c r="D1008" s="61" t="s">
        <v>181</v>
      </c>
      <c r="E1008" s="61">
        <v>4.5</v>
      </c>
      <c r="F1008" s="61" t="s">
        <v>182</v>
      </c>
      <c r="G1008" s="61">
        <v>0</v>
      </c>
      <c r="H1008" s="61" t="s">
        <v>42</v>
      </c>
      <c r="I1008" s="61" t="s">
        <v>1152</v>
      </c>
      <c r="J1008" s="61" t="s">
        <v>1153</v>
      </c>
      <c r="K1008" s="61" t="s">
        <v>1153</v>
      </c>
      <c r="L1008" s="61" t="s">
        <v>1208</v>
      </c>
      <c r="M1008" s="61">
        <f t="shared" si="16"/>
        <v>188</v>
      </c>
      <c r="N1008" t="str">
        <f>VLOOKUP(M1008,'zamestnanci číselník'!$A:$I,9,0)</f>
        <v>Ostatné</v>
      </c>
    </row>
    <row r="1009" spans="1:14" x14ac:dyDescent="0.2">
      <c r="A1009" s="60">
        <v>43686</v>
      </c>
      <c r="B1009" s="61" t="s">
        <v>1207</v>
      </c>
      <c r="C1009" s="61" t="s">
        <v>885</v>
      </c>
      <c r="D1009" s="61" t="s">
        <v>181</v>
      </c>
      <c r="E1009" s="61">
        <v>8</v>
      </c>
      <c r="F1009" s="61" t="s">
        <v>182</v>
      </c>
      <c r="G1009" s="61">
        <v>0</v>
      </c>
      <c r="H1009" s="61" t="s">
        <v>1148</v>
      </c>
      <c r="I1009" s="61" t="s">
        <v>1152</v>
      </c>
      <c r="J1009" s="61" t="s">
        <v>1153</v>
      </c>
      <c r="K1009" s="61" t="s">
        <v>1153</v>
      </c>
      <c r="L1009" s="61" t="s">
        <v>1208</v>
      </c>
      <c r="M1009" s="61">
        <f t="shared" si="16"/>
        <v>188</v>
      </c>
      <c r="N1009" t="str">
        <f>VLOOKUP(M1009,'zamestnanci číselník'!$A:$I,9,0)</f>
        <v>Ostatné</v>
      </c>
    </row>
    <row r="1010" spans="1:14" x14ac:dyDescent="0.2">
      <c r="A1010" s="60">
        <v>43689</v>
      </c>
      <c r="B1010" s="61" t="s">
        <v>1207</v>
      </c>
      <c r="C1010" s="61" t="s">
        <v>885</v>
      </c>
      <c r="D1010" s="61" t="s">
        <v>181</v>
      </c>
      <c r="E1010" s="61">
        <v>8</v>
      </c>
      <c r="F1010" s="61" t="s">
        <v>182</v>
      </c>
      <c r="G1010" s="61">
        <v>0</v>
      </c>
      <c r="H1010" s="61" t="s">
        <v>1159</v>
      </c>
      <c r="I1010" s="61" t="s">
        <v>1152</v>
      </c>
      <c r="J1010" s="61" t="s">
        <v>1153</v>
      </c>
      <c r="K1010" s="61" t="s">
        <v>1153</v>
      </c>
      <c r="L1010" s="61" t="s">
        <v>1208</v>
      </c>
      <c r="M1010" s="61">
        <f t="shared" si="16"/>
        <v>188</v>
      </c>
      <c r="N1010" t="str">
        <f>VLOOKUP(M1010,'zamestnanci číselník'!$A:$I,9,0)</f>
        <v>Ostatné</v>
      </c>
    </row>
    <row r="1011" spans="1:14" x14ac:dyDescent="0.2">
      <c r="A1011" s="60">
        <v>43690</v>
      </c>
      <c r="B1011" s="61" t="s">
        <v>1207</v>
      </c>
      <c r="C1011" s="61" t="s">
        <v>885</v>
      </c>
      <c r="D1011" s="61" t="s">
        <v>181</v>
      </c>
      <c r="E1011" s="61">
        <v>8</v>
      </c>
      <c r="F1011" s="61" t="s">
        <v>182</v>
      </c>
      <c r="G1011" s="61">
        <v>0</v>
      </c>
      <c r="H1011" s="61" t="s">
        <v>1159</v>
      </c>
      <c r="I1011" s="61" t="s">
        <v>1152</v>
      </c>
      <c r="J1011" s="61" t="s">
        <v>1153</v>
      </c>
      <c r="K1011" s="61" t="s">
        <v>1153</v>
      </c>
      <c r="L1011" s="61" t="s">
        <v>1208</v>
      </c>
      <c r="M1011" s="61">
        <f t="shared" si="16"/>
        <v>188</v>
      </c>
      <c r="N1011" t="str">
        <f>VLOOKUP(M1011,'zamestnanci číselník'!$A:$I,9,0)</f>
        <v>Ostatné</v>
      </c>
    </row>
    <row r="1012" spans="1:14" x14ac:dyDescent="0.2">
      <c r="A1012" s="60">
        <v>43691</v>
      </c>
      <c r="B1012" s="61" t="s">
        <v>1207</v>
      </c>
      <c r="C1012" s="61" t="s">
        <v>885</v>
      </c>
      <c r="D1012" s="61" t="s">
        <v>181</v>
      </c>
      <c r="E1012" s="61">
        <v>7.5</v>
      </c>
      <c r="F1012" s="61" t="s">
        <v>182</v>
      </c>
      <c r="G1012" s="61">
        <v>0</v>
      </c>
      <c r="H1012" s="61" t="s">
        <v>42</v>
      </c>
      <c r="I1012" s="61" t="s">
        <v>1152</v>
      </c>
      <c r="J1012" s="61" t="s">
        <v>1153</v>
      </c>
      <c r="K1012" s="61" t="s">
        <v>1153</v>
      </c>
      <c r="L1012" s="61" t="s">
        <v>1208</v>
      </c>
      <c r="M1012" s="61">
        <f t="shared" si="16"/>
        <v>188</v>
      </c>
      <c r="N1012" t="str">
        <f>VLOOKUP(M1012,'zamestnanci číselník'!$A:$I,9,0)</f>
        <v>Ostatné</v>
      </c>
    </row>
    <row r="1013" spans="1:14" x14ac:dyDescent="0.2">
      <c r="A1013" s="60">
        <v>43692</v>
      </c>
      <c r="B1013" s="61" t="s">
        <v>1207</v>
      </c>
      <c r="C1013" s="61" t="s">
        <v>885</v>
      </c>
      <c r="D1013" s="61" t="s">
        <v>181</v>
      </c>
      <c r="E1013" s="61">
        <v>8</v>
      </c>
      <c r="F1013" s="61" t="s">
        <v>182</v>
      </c>
      <c r="G1013" s="61">
        <v>0</v>
      </c>
      <c r="H1013" s="61" t="s">
        <v>1159</v>
      </c>
      <c r="I1013" s="61" t="s">
        <v>1152</v>
      </c>
      <c r="J1013" s="61" t="s">
        <v>1153</v>
      </c>
      <c r="K1013" s="61" t="s">
        <v>1153</v>
      </c>
      <c r="L1013" s="61" t="s">
        <v>1208</v>
      </c>
      <c r="M1013" s="61">
        <f t="shared" si="16"/>
        <v>188</v>
      </c>
      <c r="N1013" t="str">
        <f>VLOOKUP(M1013,'zamestnanci číselník'!$A:$I,9,0)</f>
        <v>Ostatné</v>
      </c>
    </row>
    <row r="1014" spans="1:14" x14ac:dyDescent="0.2">
      <c r="A1014" s="60">
        <v>43693</v>
      </c>
      <c r="B1014" s="61" t="s">
        <v>1207</v>
      </c>
      <c r="C1014" s="61" t="s">
        <v>885</v>
      </c>
      <c r="D1014" s="61" t="s">
        <v>181</v>
      </c>
      <c r="E1014" s="61">
        <v>8</v>
      </c>
      <c r="F1014" s="61" t="s">
        <v>182</v>
      </c>
      <c r="G1014" s="61">
        <v>0</v>
      </c>
      <c r="H1014" s="61" t="s">
        <v>1159</v>
      </c>
      <c r="I1014" s="61" t="s">
        <v>1152</v>
      </c>
      <c r="J1014" s="61" t="s">
        <v>1153</v>
      </c>
      <c r="K1014" s="61" t="s">
        <v>1153</v>
      </c>
      <c r="L1014" s="61" t="s">
        <v>1208</v>
      </c>
      <c r="M1014" s="61">
        <f t="shared" si="16"/>
        <v>188</v>
      </c>
      <c r="N1014" t="str">
        <f>VLOOKUP(M1014,'zamestnanci číselník'!$A:$I,9,0)</f>
        <v>Ostatné</v>
      </c>
    </row>
    <row r="1015" spans="1:14" x14ac:dyDescent="0.2">
      <c r="A1015" s="60">
        <v>43696</v>
      </c>
      <c r="B1015" s="61" t="s">
        <v>1207</v>
      </c>
      <c r="C1015" s="61" t="s">
        <v>885</v>
      </c>
      <c r="D1015" s="61" t="s">
        <v>181</v>
      </c>
      <c r="E1015" s="61">
        <v>8</v>
      </c>
      <c r="F1015" s="61" t="s">
        <v>182</v>
      </c>
      <c r="G1015" s="61">
        <v>0</v>
      </c>
      <c r="H1015" s="61" t="s">
        <v>1159</v>
      </c>
      <c r="I1015" s="61" t="s">
        <v>1152</v>
      </c>
      <c r="J1015" s="61" t="s">
        <v>1153</v>
      </c>
      <c r="K1015" s="61" t="s">
        <v>1153</v>
      </c>
      <c r="L1015" s="61" t="s">
        <v>1208</v>
      </c>
      <c r="M1015" s="61">
        <f t="shared" si="16"/>
        <v>188</v>
      </c>
      <c r="N1015" t="str">
        <f>VLOOKUP(M1015,'zamestnanci číselník'!$A:$I,9,0)</f>
        <v>Ostatné</v>
      </c>
    </row>
    <row r="1016" spans="1:14" x14ac:dyDescent="0.2">
      <c r="A1016" s="60">
        <v>43697</v>
      </c>
      <c r="B1016" s="61" t="s">
        <v>1207</v>
      </c>
      <c r="C1016" s="61" t="s">
        <v>885</v>
      </c>
      <c r="D1016" s="61" t="s">
        <v>181</v>
      </c>
      <c r="E1016" s="61">
        <v>8</v>
      </c>
      <c r="F1016" s="61" t="s">
        <v>182</v>
      </c>
      <c r="G1016" s="61">
        <v>0</v>
      </c>
      <c r="H1016" s="61" t="s">
        <v>1159</v>
      </c>
      <c r="I1016" s="61" t="s">
        <v>1152</v>
      </c>
      <c r="J1016" s="61" t="s">
        <v>1153</v>
      </c>
      <c r="K1016" s="61" t="s">
        <v>1153</v>
      </c>
      <c r="L1016" s="61" t="s">
        <v>1208</v>
      </c>
      <c r="M1016" s="61">
        <f t="shared" si="16"/>
        <v>188</v>
      </c>
      <c r="N1016" t="str">
        <f>VLOOKUP(M1016,'zamestnanci číselník'!$A:$I,9,0)</f>
        <v>Ostatné</v>
      </c>
    </row>
    <row r="1017" spans="1:14" x14ac:dyDescent="0.2">
      <c r="A1017" s="60">
        <v>43698</v>
      </c>
      <c r="B1017" s="61" t="s">
        <v>1207</v>
      </c>
      <c r="C1017" s="61" t="s">
        <v>885</v>
      </c>
      <c r="D1017" s="61" t="s">
        <v>181</v>
      </c>
      <c r="E1017" s="61">
        <v>8</v>
      </c>
      <c r="F1017" s="61" t="s">
        <v>182</v>
      </c>
      <c r="G1017" s="61">
        <v>0</v>
      </c>
      <c r="H1017" s="61" t="s">
        <v>1159</v>
      </c>
      <c r="I1017" s="61" t="s">
        <v>1152</v>
      </c>
      <c r="J1017" s="61" t="s">
        <v>1153</v>
      </c>
      <c r="K1017" s="61" t="s">
        <v>1153</v>
      </c>
      <c r="L1017" s="61" t="s">
        <v>1208</v>
      </c>
      <c r="M1017" s="61">
        <f t="shared" si="16"/>
        <v>188</v>
      </c>
      <c r="N1017" t="str">
        <f>VLOOKUP(M1017,'zamestnanci číselník'!$A:$I,9,0)</f>
        <v>Ostatné</v>
      </c>
    </row>
    <row r="1018" spans="1:14" x14ac:dyDescent="0.2">
      <c r="A1018" s="60">
        <v>43706</v>
      </c>
      <c r="B1018" s="61" t="s">
        <v>1207</v>
      </c>
      <c r="C1018" s="61" t="s">
        <v>886</v>
      </c>
      <c r="D1018" s="61" t="s">
        <v>181</v>
      </c>
      <c r="E1018" s="61">
        <v>8</v>
      </c>
      <c r="F1018" s="61" t="s">
        <v>182</v>
      </c>
      <c r="G1018" s="61">
        <v>0</v>
      </c>
      <c r="H1018" s="61" t="s">
        <v>183</v>
      </c>
      <c r="I1018" s="61" t="s">
        <v>1152</v>
      </c>
      <c r="J1018" s="61" t="s">
        <v>1153</v>
      </c>
      <c r="K1018" s="61" t="s">
        <v>1153</v>
      </c>
      <c r="L1018" s="61" t="s">
        <v>1208</v>
      </c>
      <c r="M1018" s="61">
        <f t="shared" si="16"/>
        <v>188</v>
      </c>
      <c r="N1018" t="str">
        <f>VLOOKUP(M1018,'zamestnanci číselník'!$A:$I,9,0)</f>
        <v>Ostatné</v>
      </c>
    </row>
    <row r="1019" spans="1:14" x14ac:dyDescent="0.2">
      <c r="A1019" s="60">
        <v>43678</v>
      </c>
      <c r="B1019" s="61" t="s">
        <v>1209</v>
      </c>
      <c r="C1019" s="61" t="s">
        <v>885</v>
      </c>
      <c r="D1019" s="61" t="s">
        <v>181</v>
      </c>
      <c r="E1019" s="61">
        <v>7.75</v>
      </c>
      <c r="F1019" s="61" t="s">
        <v>182</v>
      </c>
      <c r="G1019" s="61">
        <v>0</v>
      </c>
      <c r="H1019" s="61" t="s">
        <v>42</v>
      </c>
      <c r="I1019" s="61" t="s">
        <v>1167</v>
      </c>
      <c r="J1019" s="61" t="s">
        <v>17</v>
      </c>
      <c r="K1019" s="61" t="s">
        <v>20</v>
      </c>
      <c r="L1019" s="61" t="s">
        <v>1210</v>
      </c>
      <c r="M1019" s="61">
        <f t="shared" si="16"/>
        <v>190</v>
      </c>
      <c r="N1019" t="str">
        <f>VLOOKUP(M1019,'zamestnanci číselník'!$A:$I,9,0)</f>
        <v>Ostatné</v>
      </c>
    </row>
    <row r="1020" spans="1:14" x14ac:dyDescent="0.2">
      <c r="A1020" s="60">
        <v>43679</v>
      </c>
      <c r="B1020" s="61" t="s">
        <v>1209</v>
      </c>
      <c r="C1020" s="61" t="s">
        <v>885</v>
      </c>
      <c r="D1020" s="61" t="s">
        <v>181</v>
      </c>
      <c r="E1020" s="61">
        <v>7.75</v>
      </c>
      <c r="F1020" s="61" t="s">
        <v>182</v>
      </c>
      <c r="G1020" s="61">
        <v>0</v>
      </c>
      <c r="H1020" s="61" t="s">
        <v>42</v>
      </c>
      <c r="I1020" s="61" t="s">
        <v>1167</v>
      </c>
      <c r="J1020" s="61" t="s">
        <v>17</v>
      </c>
      <c r="K1020" s="61" t="s">
        <v>20</v>
      </c>
      <c r="L1020" s="61" t="s">
        <v>1210</v>
      </c>
      <c r="M1020" s="61">
        <f t="shared" si="16"/>
        <v>190</v>
      </c>
      <c r="N1020" t="str">
        <f>VLOOKUP(M1020,'zamestnanci číselník'!$A:$I,9,0)</f>
        <v>Ostatné</v>
      </c>
    </row>
    <row r="1021" spans="1:14" x14ac:dyDescent="0.2">
      <c r="A1021" s="60">
        <v>43682</v>
      </c>
      <c r="B1021" s="61" t="s">
        <v>1209</v>
      </c>
      <c r="C1021" s="61" t="s">
        <v>885</v>
      </c>
      <c r="D1021" s="61" t="s">
        <v>181</v>
      </c>
      <c r="E1021" s="61">
        <v>7.75</v>
      </c>
      <c r="F1021" s="61" t="s">
        <v>182</v>
      </c>
      <c r="G1021" s="61">
        <v>0</v>
      </c>
      <c r="H1021" s="61" t="s">
        <v>42</v>
      </c>
      <c r="I1021" s="61" t="s">
        <v>1167</v>
      </c>
      <c r="J1021" s="61" t="s">
        <v>17</v>
      </c>
      <c r="K1021" s="61" t="s">
        <v>20</v>
      </c>
      <c r="L1021" s="61" t="s">
        <v>1210</v>
      </c>
      <c r="M1021" s="61">
        <f t="shared" si="16"/>
        <v>190</v>
      </c>
      <c r="N1021" t="str">
        <f>VLOOKUP(M1021,'zamestnanci číselník'!$A:$I,9,0)</f>
        <v>Ostatné</v>
      </c>
    </row>
    <row r="1022" spans="1:14" x14ac:dyDescent="0.2">
      <c r="A1022" s="60">
        <v>43683</v>
      </c>
      <c r="B1022" s="61" t="s">
        <v>1209</v>
      </c>
      <c r="C1022" s="61" t="s">
        <v>885</v>
      </c>
      <c r="D1022" s="61" t="s">
        <v>181</v>
      </c>
      <c r="E1022" s="61">
        <v>7.75</v>
      </c>
      <c r="F1022" s="61" t="s">
        <v>182</v>
      </c>
      <c r="G1022" s="61">
        <v>0</v>
      </c>
      <c r="H1022" s="61" t="s">
        <v>42</v>
      </c>
      <c r="I1022" s="61" t="s">
        <v>1167</v>
      </c>
      <c r="J1022" s="61" t="s">
        <v>17</v>
      </c>
      <c r="K1022" s="61" t="s">
        <v>20</v>
      </c>
      <c r="L1022" s="61" t="s">
        <v>1210</v>
      </c>
      <c r="M1022" s="61">
        <f t="shared" si="16"/>
        <v>190</v>
      </c>
      <c r="N1022" t="str">
        <f>VLOOKUP(M1022,'zamestnanci číselník'!$A:$I,9,0)</f>
        <v>Ostatné</v>
      </c>
    </row>
    <row r="1023" spans="1:14" x14ac:dyDescent="0.2">
      <c r="A1023" s="60">
        <v>43684</v>
      </c>
      <c r="B1023" s="61" t="s">
        <v>1209</v>
      </c>
      <c r="C1023" s="61" t="s">
        <v>885</v>
      </c>
      <c r="D1023" s="61" t="s">
        <v>181</v>
      </c>
      <c r="E1023" s="61">
        <v>7.75</v>
      </c>
      <c r="F1023" s="61" t="s">
        <v>890</v>
      </c>
      <c r="G1023" s="61">
        <v>2.75</v>
      </c>
      <c r="H1023" s="61" t="s">
        <v>42</v>
      </c>
      <c r="I1023" s="61" t="s">
        <v>1167</v>
      </c>
      <c r="J1023" s="61" t="s">
        <v>17</v>
      </c>
      <c r="K1023" s="61" t="s">
        <v>20</v>
      </c>
      <c r="L1023" s="61" t="s">
        <v>1210</v>
      </c>
      <c r="M1023" s="61">
        <f t="shared" si="16"/>
        <v>190</v>
      </c>
      <c r="N1023" t="str">
        <f>VLOOKUP(M1023,'zamestnanci číselník'!$A:$I,9,0)</f>
        <v>Ostatné</v>
      </c>
    </row>
    <row r="1024" spans="1:14" x14ac:dyDescent="0.2">
      <c r="A1024" s="60">
        <v>43685</v>
      </c>
      <c r="B1024" s="61" t="s">
        <v>1209</v>
      </c>
      <c r="C1024" s="61" t="s">
        <v>885</v>
      </c>
      <c r="D1024" s="61" t="s">
        <v>181</v>
      </c>
      <c r="E1024" s="61">
        <v>7.75</v>
      </c>
      <c r="F1024" s="61" t="s">
        <v>182</v>
      </c>
      <c r="G1024" s="61">
        <v>0</v>
      </c>
      <c r="H1024" s="61" t="s">
        <v>42</v>
      </c>
      <c r="I1024" s="61" t="s">
        <v>1167</v>
      </c>
      <c r="J1024" s="61" t="s">
        <v>17</v>
      </c>
      <c r="K1024" s="61" t="s">
        <v>20</v>
      </c>
      <c r="L1024" s="61" t="s">
        <v>1210</v>
      </c>
      <c r="M1024" s="61">
        <f t="shared" si="16"/>
        <v>190</v>
      </c>
      <c r="N1024" t="str">
        <f>VLOOKUP(M1024,'zamestnanci číselník'!$A:$I,9,0)</f>
        <v>Ostatné</v>
      </c>
    </row>
    <row r="1025" spans="1:14" x14ac:dyDescent="0.2">
      <c r="A1025" s="60">
        <v>43686</v>
      </c>
      <c r="B1025" s="61" t="s">
        <v>1209</v>
      </c>
      <c r="C1025" s="61" t="s">
        <v>885</v>
      </c>
      <c r="D1025" s="61" t="s">
        <v>181</v>
      </c>
      <c r="E1025" s="61">
        <v>7.75</v>
      </c>
      <c r="F1025" s="61" t="s">
        <v>182</v>
      </c>
      <c r="G1025" s="61">
        <v>0</v>
      </c>
      <c r="H1025" s="61" t="s">
        <v>42</v>
      </c>
      <c r="I1025" s="61" t="s">
        <v>1167</v>
      </c>
      <c r="J1025" s="61" t="s">
        <v>17</v>
      </c>
      <c r="K1025" s="61" t="s">
        <v>20</v>
      </c>
      <c r="L1025" s="61" t="s">
        <v>1210</v>
      </c>
      <c r="M1025" s="61">
        <f t="shared" si="16"/>
        <v>190</v>
      </c>
      <c r="N1025" t="str">
        <f>VLOOKUP(M1025,'zamestnanci číselník'!$A:$I,9,0)</f>
        <v>Ostatné</v>
      </c>
    </row>
    <row r="1026" spans="1:14" x14ac:dyDescent="0.2">
      <c r="A1026" s="60">
        <v>43689</v>
      </c>
      <c r="B1026" s="61" t="s">
        <v>1209</v>
      </c>
      <c r="C1026" s="61" t="s">
        <v>885</v>
      </c>
      <c r="D1026" s="61" t="s">
        <v>181</v>
      </c>
      <c r="E1026" s="61">
        <v>7.75</v>
      </c>
      <c r="F1026" s="61" t="s">
        <v>890</v>
      </c>
      <c r="G1026" s="61">
        <v>3.75</v>
      </c>
      <c r="H1026" s="61" t="s">
        <v>42</v>
      </c>
      <c r="I1026" s="61" t="s">
        <v>1167</v>
      </c>
      <c r="J1026" s="61" t="s">
        <v>17</v>
      </c>
      <c r="K1026" s="61" t="s">
        <v>20</v>
      </c>
      <c r="L1026" s="61" t="s">
        <v>1210</v>
      </c>
      <c r="M1026" s="61">
        <f t="shared" si="16"/>
        <v>190</v>
      </c>
      <c r="N1026" t="str">
        <f>VLOOKUP(M1026,'zamestnanci číselník'!$A:$I,9,0)</f>
        <v>Ostatné</v>
      </c>
    </row>
    <row r="1027" spans="1:14" x14ac:dyDescent="0.2">
      <c r="A1027" s="60">
        <v>43690</v>
      </c>
      <c r="B1027" s="61" t="s">
        <v>1209</v>
      </c>
      <c r="C1027" s="61" t="s">
        <v>885</v>
      </c>
      <c r="D1027" s="61" t="s">
        <v>181</v>
      </c>
      <c r="E1027" s="61">
        <v>7.75</v>
      </c>
      <c r="F1027" s="61" t="s">
        <v>182</v>
      </c>
      <c r="G1027" s="61">
        <v>0</v>
      </c>
      <c r="H1027" s="61" t="s">
        <v>42</v>
      </c>
      <c r="I1027" s="61" t="s">
        <v>1167</v>
      </c>
      <c r="J1027" s="61" t="s">
        <v>17</v>
      </c>
      <c r="K1027" s="61" t="s">
        <v>20</v>
      </c>
      <c r="L1027" s="61" t="s">
        <v>1210</v>
      </c>
      <c r="M1027" s="61">
        <f t="shared" ref="M1027:M1090" si="17">B1027*1</f>
        <v>190</v>
      </c>
      <c r="N1027" t="str">
        <f>VLOOKUP(M1027,'zamestnanci číselník'!$A:$I,9,0)</f>
        <v>Ostatné</v>
      </c>
    </row>
    <row r="1028" spans="1:14" x14ac:dyDescent="0.2">
      <c r="A1028" s="60">
        <v>43691</v>
      </c>
      <c r="B1028" s="61" t="s">
        <v>1209</v>
      </c>
      <c r="C1028" s="61" t="s">
        <v>887</v>
      </c>
      <c r="D1028" s="61" t="s">
        <v>181</v>
      </c>
      <c r="E1028" s="61">
        <v>7.75</v>
      </c>
      <c r="F1028" s="61" t="s">
        <v>182</v>
      </c>
      <c r="G1028" s="61">
        <v>0</v>
      </c>
      <c r="H1028" s="61" t="s">
        <v>183</v>
      </c>
      <c r="I1028" s="61" t="s">
        <v>1167</v>
      </c>
      <c r="J1028" s="61" t="s">
        <v>17</v>
      </c>
      <c r="K1028" s="61" t="s">
        <v>20</v>
      </c>
      <c r="L1028" s="61" t="s">
        <v>1210</v>
      </c>
      <c r="M1028" s="61">
        <f t="shared" si="17"/>
        <v>190</v>
      </c>
      <c r="N1028" t="str">
        <f>VLOOKUP(M1028,'zamestnanci číselník'!$A:$I,9,0)</f>
        <v>Ostatné</v>
      </c>
    </row>
    <row r="1029" spans="1:14" x14ac:dyDescent="0.2">
      <c r="A1029" s="60">
        <v>43692</v>
      </c>
      <c r="B1029" s="61" t="s">
        <v>1209</v>
      </c>
      <c r="C1029" s="61" t="s">
        <v>885</v>
      </c>
      <c r="D1029" s="61" t="s">
        <v>181</v>
      </c>
      <c r="E1029" s="61">
        <v>7.75</v>
      </c>
      <c r="F1029" s="61" t="s">
        <v>890</v>
      </c>
      <c r="G1029" s="61">
        <v>3.75</v>
      </c>
      <c r="H1029" s="61" t="s">
        <v>42</v>
      </c>
      <c r="I1029" s="61" t="s">
        <v>1167</v>
      </c>
      <c r="J1029" s="61" t="s">
        <v>17</v>
      </c>
      <c r="K1029" s="61" t="s">
        <v>20</v>
      </c>
      <c r="L1029" s="61" t="s">
        <v>1210</v>
      </c>
      <c r="M1029" s="61">
        <f t="shared" si="17"/>
        <v>190</v>
      </c>
      <c r="N1029" t="str">
        <f>VLOOKUP(M1029,'zamestnanci číselník'!$A:$I,9,0)</f>
        <v>Ostatné</v>
      </c>
    </row>
    <row r="1030" spans="1:14" x14ac:dyDescent="0.2">
      <c r="A1030" s="60">
        <v>43693</v>
      </c>
      <c r="B1030" s="61" t="s">
        <v>1209</v>
      </c>
      <c r="C1030" s="61" t="s">
        <v>885</v>
      </c>
      <c r="D1030" s="61" t="s">
        <v>181</v>
      </c>
      <c r="E1030" s="61">
        <v>7.75</v>
      </c>
      <c r="F1030" s="61" t="s">
        <v>182</v>
      </c>
      <c r="G1030" s="61">
        <v>0</v>
      </c>
      <c r="H1030" s="61" t="s">
        <v>42</v>
      </c>
      <c r="I1030" s="61" t="s">
        <v>1167</v>
      </c>
      <c r="J1030" s="61" t="s">
        <v>17</v>
      </c>
      <c r="K1030" s="61" t="s">
        <v>20</v>
      </c>
      <c r="L1030" s="61" t="s">
        <v>1210</v>
      </c>
      <c r="M1030" s="61">
        <f t="shared" si="17"/>
        <v>190</v>
      </c>
      <c r="N1030" t="str">
        <f>VLOOKUP(M1030,'zamestnanci číselník'!$A:$I,9,0)</f>
        <v>Ostatné</v>
      </c>
    </row>
    <row r="1031" spans="1:14" x14ac:dyDescent="0.2">
      <c r="A1031" s="60">
        <v>43694</v>
      </c>
      <c r="B1031" s="61" t="s">
        <v>1209</v>
      </c>
      <c r="C1031" s="61" t="s">
        <v>885</v>
      </c>
      <c r="D1031" s="61" t="s">
        <v>181</v>
      </c>
      <c r="E1031" s="61">
        <v>0</v>
      </c>
      <c r="F1031" s="61" t="s">
        <v>890</v>
      </c>
      <c r="G1031" s="61">
        <v>7.75</v>
      </c>
      <c r="H1031" s="61" t="s">
        <v>42</v>
      </c>
      <c r="I1031" s="61" t="s">
        <v>1167</v>
      </c>
      <c r="J1031" s="61" t="s">
        <v>17</v>
      </c>
      <c r="K1031" s="61" t="s">
        <v>20</v>
      </c>
      <c r="L1031" s="61" t="s">
        <v>1210</v>
      </c>
      <c r="M1031" s="61">
        <f t="shared" si="17"/>
        <v>190</v>
      </c>
      <c r="N1031" t="str">
        <f>VLOOKUP(M1031,'zamestnanci číselník'!$A:$I,9,0)</f>
        <v>Ostatné</v>
      </c>
    </row>
    <row r="1032" spans="1:14" x14ac:dyDescent="0.2">
      <c r="A1032" s="60">
        <v>43696</v>
      </c>
      <c r="B1032" s="61" t="s">
        <v>1209</v>
      </c>
      <c r="C1032" s="61" t="s">
        <v>885</v>
      </c>
      <c r="D1032" s="61" t="s">
        <v>181</v>
      </c>
      <c r="E1032" s="61">
        <v>7.75</v>
      </c>
      <c r="F1032" s="61" t="s">
        <v>182</v>
      </c>
      <c r="G1032" s="61">
        <v>0</v>
      </c>
      <c r="H1032" s="61" t="s">
        <v>42</v>
      </c>
      <c r="I1032" s="61" t="s">
        <v>1167</v>
      </c>
      <c r="J1032" s="61" t="s">
        <v>17</v>
      </c>
      <c r="K1032" s="61" t="s">
        <v>20</v>
      </c>
      <c r="L1032" s="61" t="s">
        <v>1210</v>
      </c>
      <c r="M1032" s="61">
        <f t="shared" si="17"/>
        <v>190</v>
      </c>
      <c r="N1032" t="str">
        <f>VLOOKUP(M1032,'zamestnanci číselník'!$A:$I,9,0)</f>
        <v>Ostatné</v>
      </c>
    </row>
    <row r="1033" spans="1:14" x14ac:dyDescent="0.2">
      <c r="A1033" s="60">
        <v>43697</v>
      </c>
      <c r="B1033" s="61" t="s">
        <v>1209</v>
      </c>
      <c r="C1033" s="61" t="s">
        <v>885</v>
      </c>
      <c r="D1033" s="61" t="s">
        <v>181</v>
      </c>
      <c r="E1033" s="61">
        <v>7.75</v>
      </c>
      <c r="F1033" s="61" t="s">
        <v>182</v>
      </c>
      <c r="G1033" s="61">
        <v>0</v>
      </c>
      <c r="H1033" s="61" t="s">
        <v>42</v>
      </c>
      <c r="I1033" s="61" t="s">
        <v>1167</v>
      </c>
      <c r="J1033" s="61" t="s">
        <v>17</v>
      </c>
      <c r="K1033" s="61" t="s">
        <v>20</v>
      </c>
      <c r="L1033" s="61" t="s">
        <v>1210</v>
      </c>
      <c r="M1033" s="61">
        <f t="shared" si="17"/>
        <v>190</v>
      </c>
      <c r="N1033" t="str">
        <f>VLOOKUP(M1033,'zamestnanci číselník'!$A:$I,9,0)</f>
        <v>Ostatné</v>
      </c>
    </row>
    <row r="1034" spans="1:14" x14ac:dyDescent="0.2">
      <c r="A1034" s="60">
        <v>43698</v>
      </c>
      <c r="B1034" s="61" t="s">
        <v>1209</v>
      </c>
      <c r="C1034" s="61" t="s">
        <v>885</v>
      </c>
      <c r="D1034" s="61" t="s">
        <v>181</v>
      </c>
      <c r="E1034" s="61">
        <v>7.75</v>
      </c>
      <c r="F1034" s="61" t="s">
        <v>890</v>
      </c>
      <c r="G1034" s="61">
        <v>3.75</v>
      </c>
      <c r="H1034" s="61" t="s">
        <v>42</v>
      </c>
      <c r="I1034" s="61" t="s">
        <v>1167</v>
      </c>
      <c r="J1034" s="61" t="s">
        <v>17</v>
      </c>
      <c r="K1034" s="61" t="s">
        <v>20</v>
      </c>
      <c r="L1034" s="61" t="s">
        <v>1210</v>
      </c>
      <c r="M1034" s="61">
        <f t="shared" si="17"/>
        <v>190</v>
      </c>
      <c r="N1034" t="str">
        <f>VLOOKUP(M1034,'zamestnanci číselník'!$A:$I,9,0)</f>
        <v>Ostatné</v>
      </c>
    </row>
    <row r="1035" spans="1:14" x14ac:dyDescent="0.2">
      <c r="A1035" s="60">
        <v>43699</v>
      </c>
      <c r="B1035" s="61" t="s">
        <v>1209</v>
      </c>
      <c r="C1035" s="61" t="s">
        <v>885</v>
      </c>
      <c r="D1035" s="61" t="s">
        <v>181</v>
      </c>
      <c r="E1035" s="61">
        <v>7.75</v>
      </c>
      <c r="F1035" s="61" t="s">
        <v>182</v>
      </c>
      <c r="G1035" s="61">
        <v>0</v>
      </c>
      <c r="H1035" s="61" t="s">
        <v>42</v>
      </c>
      <c r="I1035" s="61" t="s">
        <v>1167</v>
      </c>
      <c r="J1035" s="61" t="s">
        <v>17</v>
      </c>
      <c r="K1035" s="61" t="s">
        <v>20</v>
      </c>
      <c r="L1035" s="61" t="s">
        <v>1210</v>
      </c>
      <c r="M1035" s="61">
        <f t="shared" si="17"/>
        <v>190</v>
      </c>
      <c r="N1035" t="str">
        <f>VLOOKUP(M1035,'zamestnanci číselník'!$A:$I,9,0)</f>
        <v>Ostatné</v>
      </c>
    </row>
    <row r="1036" spans="1:14" x14ac:dyDescent="0.2">
      <c r="A1036" s="60">
        <v>43700</v>
      </c>
      <c r="B1036" s="61" t="s">
        <v>1209</v>
      </c>
      <c r="C1036" s="61" t="s">
        <v>885</v>
      </c>
      <c r="D1036" s="61" t="s">
        <v>181</v>
      </c>
      <c r="E1036" s="61">
        <v>7.75</v>
      </c>
      <c r="F1036" s="61" t="s">
        <v>182</v>
      </c>
      <c r="G1036" s="61">
        <v>0</v>
      </c>
      <c r="H1036" s="61" t="s">
        <v>42</v>
      </c>
      <c r="I1036" s="61" t="s">
        <v>1167</v>
      </c>
      <c r="J1036" s="61" t="s">
        <v>17</v>
      </c>
      <c r="K1036" s="61" t="s">
        <v>20</v>
      </c>
      <c r="L1036" s="61" t="s">
        <v>1210</v>
      </c>
      <c r="M1036" s="61">
        <f t="shared" si="17"/>
        <v>190</v>
      </c>
      <c r="N1036" t="str">
        <f>VLOOKUP(M1036,'zamestnanci číselník'!$A:$I,9,0)</f>
        <v>Ostatné</v>
      </c>
    </row>
    <row r="1037" spans="1:14" x14ac:dyDescent="0.2">
      <c r="A1037" s="60">
        <v>43703</v>
      </c>
      <c r="B1037" s="61" t="s">
        <v>1209</v>
      </c>
      <c r="C1037" s="61" t="s">
        <v>885</v>
      </c>
      <c r="D1037" s="61" t="s">
        <v>181</v>
      </c>
      <c r="E1037" s="61">
        <v>7.75</v>
      </c>
      <c r="F1037" s="61" t="s">
        <v>182</v>
      </c>
      <c r="G1037" s="61">
        <v>0</v>
      </c>
      <c r="H1037" s="61" t="s">
        <v>42</v>
      </c>
      <c r="I1037" s="61" t="s">
        <v>1167</v>
      </c>
      <c r="J1037" s="61" t="s">
        <v>17</v>
      </c>
      <c r="K1037" s="61" t="s">
        <v>20</v>
      </c>
      <c r="L1037" s="61" t="s">
        <v>1210</v>
      </c>
      <c r="M1037" s="61">
        <f t="shared" si="17"/>
        <v>190</v>
      </c>
      <c r="N1037" t="str">
        <f>VLOOKUP(M1037,'zamestnanci číselník'!$A:$I,9,0)</f>
        <v>Ostatné</v>
      </c>
    </row>
    <row r="1038" spans="1:14" x14ac:dyDescent="0.2">
      <c r="A1038" s="60">
        <v>43704</v>
      </c>
      <c r="B1038" s="61" t="s">
        <v>1209</v>
      </c>
      <c r="C1038" s="61" t="s">
        <v>885</v>
      </c>
      <c r="D1038" s="61" t="s">
        <v>181</v>
      </c>
      <c r="E1038" s="61">
        <v>7.75</v>
      </c>
      <c r="F1038" s="61" t="s">
        <v>182</v>
      </c>
      <c r="G1038" s="61">
        <v>0</v>
      </c>
      <c r="H1038" s="61" t="s">
        <v>42</v>
      </c>
      <c r="I1038" s="61" t="s">
        <v>1167</v>
      </c>
      <c r="J1038" s="61" t="s">
        <v>17</v>
      </c>
      <c r="K1038" s="61" t="s">
        <v>20</v>
      </c>
      <c r="L1038" s="61" t="s">
        <v>1210</v>
      </c>
      <c r="M1038" s="61">
        <f t="shared" si="17"/>
        <v>190</v>
      </c>
      <c r="N1038" t="str">
        <f>VLOOKUP(M1038,'zamestnanci číselník'!$A:$I,9,0)</f>
        <v>Ostatné</v>
      </c>
    </row>
    <row r="1039" spans="1:14" x14ac:dyDescent="0.2">
      <c r="A1039" s="60">
        <v>43705</v>
      </c>
      <c r="B1039" s="61" t="s">
        <v>1209</v>
      </c>
      <c r="C1039" s="61" t="s">
        <v>885</v>
      </c>
      <c r="D1039" s="61" t="s">
        <v>181</v>
      </c>
      <c r="E1039" s="61">
        <v>7.75</v>
      </c>
      <c r="F1039" s="61" t="s">
        <v>890</v>
      </c>
      <c r="G1039" s="61">
        <v>3.75</v>
      </c>
      <c r="H1039" s="61" t="s">
        <v>42</v>
      </c>
      <c r="I1039" s="61" t="s">
        <v>1167</v>
      </c>
      <c r="J1039" s="61" t="s">
        <v>17</v>
      </c>
      <c r="K1039" s="61" t="s">
        <v>20</v>
      </c>
      <c r="L1039" s="61" t="s">
        <v>1210</v>
      </c>
      <c r="M1039" s="61">
        <f t="shared" si="17"/>
        <v>190</v>
      </c>
      <c r="N1039" t="str">
        <f>VLOOKUP(M1039,'zamestnanci číselník'!$A:$I,9,0)</f>
        <v>Ostatné</v>
      </c>
    </row>
    <row r="1040" spans="1:14" x14ac:dyDescent="0.2">
      <c r="A1040" s="60">
        <v>43706</v>
      </c>
      <c r="B1040" s="61" t="s">
        <v>1209</v>
      </c>
      <c r="C1040" s="61" t="s">
        <v>886</v>
      </c>
      <c r="D1040" s="61" t="s">
        <v>181</v>
      </c>
      <c r="E1040" s="61">
        <v>7.75</v>
      </c>
      <c r="F1040" s="61" t="s">
        <v>182</v>
      </c>
      <c r="G1040" s="61">
        <v>0</v>
      </c>
      <c r="H1040" s="61" t="s">
        <v>183</v>
      </c>
      <c r="I1040" s="61" t="s">
        <v>1167</v>
      </c>
      <c r="J1040" s="61" t="s">
        <v>17</v>
      </c>
      <c r="K1040" s="61" t="s">
        <v>20</v>
      </c>
      <c r="L1040" s="61" t="s">
        <v>1210</v>
      </c>
      <c r="M1040" s="61">
        <f t="shared" si="17"/>
        <v>190</v>
      </c>
      <c r="N1040" t="str">
        <f>VLOOKUP(M1040,'zamestnanci číselník'!$A:$I,9,0)</f>
        <v>Ostatné</v>
      </c>
    </row>
    <row r="1041" spans="1:14" x14ac:dyDescent="0.2">
      <c r="A1041" s="60">
        <v>43707</v>
      </c>
      <c r="B1041" s="61" t="s">
        <v>1209</v>
      </c>
      <c r="C1041" s="61" t="s">
        <v>885</v>
      </c>
      <c r="D1041" s="61" t="s">
        <v>181</v>
      </c>
      <c r="E1041" s="61">
        <v>7.75</v>
      </c>
      <c r="F1041" s="61" t="s">
        <v>890</v>
      </c>
      <c r="G1041" s="61">
        <v>2.75</v>
      </c>
      <c r="H1041" s="61" t="s">
        <v>42</v>
      </c>
      <c r="I1041" s="61" t="s">
        <v>1167</v>
      </c>
      <c r="J1041" s="61" t="s">
        <v>17</v>
      </c>
      <c r="K1041" s="61" t="s">
        <v>20</v>
      </c>
      <c r="L1041" s="61" t="s">
        <v>1210</v>
      </c>
      <c r="M1041" s="61">
        <f t="shared" si="17"/>
        <v>190</v>
      </c>
      <c r="N1041" t="str">
        <f>VLOOKUP(M1041,'zamestnanci číselník'!$A:$I,9,0)</f>
        <v>Ostatné</v>
      </c>
    </row>
    <row r="1042" spans="1:14" x14ac:dyDescent="0.2">
      <c r="A1042" s="60">
        <v>43702</v>
      </c>
      <c r="B1042" s="61" t="s">
        <v>1209</v>
      </c>
      <c r="C1042" s="61" t="s">
        <v>885</v>
      </c>
      <c r="D1042" s="61" t="s">
        <v>181</v>
      </c>
      <c r="E1042" s="61">
        <v>0</v>
      </c>
      <c r="F1042" s="61" t="s">
        <v>890</v>
      </c>
      <c r="G1042" s="61">
        <v>1.25</v>
      </c>
      <c r="H1042" s="61" t="s">
        <v>42</v>
      </c>
      <c r="I1042" s="61" t="s">
        <v>1167</v>
      </c>
      <c r="J1042" s="61" t="s">
        <v>17</v>
      </c>
      <c r="K1042" s="61" t="s">
        <v>20</v>
      </c>
      <c r="L1042" s="61" t="s">
        <v>1210</v>
      </c>
      <c r="M1042" s="61">
        <f t="shared" si="17"/>
        <v>190</v>
      </c>
      <c r="N1042" t="str">
        <f>VLOOKUP(M1042,'zamestnanci číselník'!$A:$I,9,0)</f>
        <v>Ostatné</v>
      </c>
    </row>
    <row r="1043" spans="1:14" x14ac:dyDescent="0.2">
      <c r="A1043" s="60">
        <v>43705</v>
      </c>
      <c r="B1043" s="61" t="s">
        <v>273</v>
      </c>
      <c r="C1043" s="61" t="s">
        <v>885</v>
      </c>
      <c r="D1043" s="61" t="s">
        <v>908</v>
      </c>
      <c r="E1043" s="61">
        <v>8</v>
      </c>
      <c r="F1043" s="61" t="s">
        <v>897</v>
      </c>
      <c r="G1043" s="61">
        <v>0.5</v>
      </c>
      <c r="H1043" s="61" t="s">
        <v>1387</v>
      </c>
      <c r="I1043" s="61" t="s">
        <v>185</v>
      </c>
      <c r="J1043" s="61" t="s">
        <v>24</v>
      </c>
      <c r="K1043" s="61" t="s">
        <v>9</v>
      </c>
      <c r="L1043" s="61" t="s">
        <v>274</v>
      </c>
      <c r="M1043" s="61">
        <f t="shared" si="17"/>
        <v>194</v>
      </c>
      <c r="N1043" t="str">
        <f>VLOOKUP(M1043,'zamestnanci číselník'!$A:$I,9,0)</f>
        <v>VP5</v>
      </c>
    </row>
    <row r="1044" spans="1:14" x14ac:dyDescent="0.2">
      <c r="A1044" s="60">
        <v>43703</v>
      </c>
      <c r="B1044" s="61" t="s">
        <v>273</v>
      </c>
      <c r="C1044" s="61" t="s">
        <v>885</v>
      </c>
      <c r="D1044" s="61" t="s">
        <v>181</v>
      </c>
      <c r="E1044" s="61">
        <v>8</v>
      </c>
      <c r="F1044" s="61" t="s">
        <v>182</v>
      </c>
      <c r="G1044" s="61">
        <v>0</v>
      </c>
      <c r="H1044" s="61" t="s">
        <v>1387</v>
      </c>
      <c r="I1044" s="61" t="s">
        <v>185</v>
      </c>
      <c r="J1044" s="61" t="s">
        <v>24</v>
      </c>
      <c r="K1044" s="61" t="s">
        <v>9</v>
      </c>
      <c r="L1044" s="61" t="s">
        <v>274</v>
      </c>
      <c r="M1044" s="61">
        <f t="shared" si="17"/>
        <v>194</v>
      </c>
      <c r="N1044" t="str">
        <f>VLOOKUP(M1044,'zamestnanci číselník'!$A:$I,9,0)</f>
        <v>VP5</v>
      </c>
    </row>
    <row r="1045" spans="1:14" x14ac:dyDescent="0.2">
      <c r="A1045" s="60">
        <v>43704</v>
      </c>
      <c r="B1045" s="61" t="s">
        <v>273</v>
      </c>
      <c r="C1045" s="61" t="s">
        <v>885</v>
      </c>
      <c r="D1045" s="61" t="s">
        <v>908</v>
      </c>
      <c r="E1045" s="61">
        <v>8</v>
      </c>
      <c r="F1045" s="61" t="s">
        <v>897</v>
      </c>
      <c r="G1045" s="61">
        <v>1.5</v>
      </c>
      <c r="H1045" s="61" t="s">
        <v>1387</v>
      </c>
      <c r="I1045" s="61" t="s">
        <v>185</v>
      </c>
      <c r="J1045" s="61" t="s">
        <v>24</v>
      </c>
      <c r="K1045" s="61" t="s">
        <v>9</v>
      </c>
      <c r="L1045" s="61" t="s">
        <v>274</v>
      </c>
      <c r="M1045" s="61">
        <f t="shared" si="17"/>
        <v>194</v>
      </c>
      <c r="N1045" t="str">
        <f>VLOOKUP(M1045,'zamestnanci číselník'!$A:$I,9,0)</f>
        <v>VP5</v>
      </c>
    </row>
    <row r="1046" spans="1:14" x14ac:dyDescent="0.2">
      <c r="A1046" s="60">
        <v>43700</v>
      </c>
      <c r="B1046" s="61" t="s">
        <v>273</v>
      </c>
      <c r="C1046" s="61" t="s">
        <v>885</v>
      </c>
      <c r="D1046" s="61" t="s">
        <v>181</v>
      </c>
      <c r="E1046" s="61">
        <v>8</v>
      </c>
      <c r="F1046" s="61" t="s">
        <v>182</v>
      </c>
      <c r="G1046" s="61">
        <v>0</v>
      </c>
      <c r="H1046" s="61" t="s">
        <v>1451</v>
      </c>
      <c r="I1046" s="61" t="s">
        <v>185</v>
      </c>
      <c r="J1046" s="61" t="s">
        <v>24</v>
      </c>
      <c r="K1046" s="61" t="s">
        <v>9</v>
      </c>
      <c r="L1046" s="61" t="s">
        <v>274</v>
      </c>
      <c r="M1046" s="61">
        <f t="shared" si="17"/>
        <v>194</v>
      </c>
      <c r="N1046" t="str">
        <f>VLOOKUP(M1046,'zamestnanci číselník'!$A:$I,9,0)</f>
        <v>VP5</v>
      </c>
    </row>
    <row r="1047" spans="1:14" x14ac:dyDescent="0.2">
      <c r="A1047" s="60">
        <v>43698</v>
      </c>
      <c r="B1047" s="61" t="s">
        <v>273</v>
      </c>
      <c r="C1047" s="61" t="s">
        <v>885</v>
      </c>
      <c r="D1047" s="61" t="s">
        <v>181</v>
      </c>
      <c r="E1047" s="61">
        <v>8</v>
      </c>
      <c r="F1047" s="61" t="s">
        <v>182</v>
      </c>
      <c r="G1047" s="61">
        <v>0</v>
      </c>
      <c r="H1047" s="61" t="s">
        <v>1451</v>
      </c>
      <c r="I1047" s="61" t="s">
        <v>185</v>
      </c>
      <c r="J1047" s="61" t="s">
        <v>24</v>
      </c>
      <c r="K1047" s="61" t="s">
        <v>9</v>
      </c>
      <c r="L1047" s="61" t="s">
        <v>274</v>
      </c>
      <c r="M1047" s="61">
        <f t="shared" si="17"/>
        <v>194</v>
      </c>
      <c r="N1047" t="str">
        <f>VLOOKUP(M1047,'zamestnanci číselník'!$A:$I,9,0)</f>
        <v>VP5</v>
      </c>
    </row>
    <row r="1048" spans="1:14" x14ac:dyDescent="0.2">
      <c r="A1048" s="60">
        <v>43699</v>
      </c>
      <c r="B1048" s="61" t="s">
        <v>273</v>
      </c>
      <c r="C1048" s="61" t="s">
        <v>885</v>
      </c>
      <c r="D1048" s="61" t="s">
        <v>181</v>
      </c>
      <c r="E1048" s="61">
        <v>8</v>
      </c>
      <c r="F1048" s="61" t="s">
        <v>182</v>
      </c>
      <c r="G1048" s="61">
        <v>0</v>
      </c>
      <c r="H1048" s="61" t="s">
        <v>1451</v>
      </c>
      <c r="I1048" s="61" t="s">
        <v>185</v>
      </c>
      <c r="J1048" s="61" t="s">
        <v>24</v>
      </c>
      <c r="K1048" s="61" t="s">
        <v>9</v>
      </c>
      <c r="L1048" s="61" t="s">
        <v>274</v>
      </c>
      <c r="M1048" s="61">
        <f t="shared" si="17"/>
        <v>194</v>
      </c>
      <c r="N1048" t="str">
        <f>VLOOKUP(M1048,'zamestnanci číselník'!$A:$I,9,0)</f>
        <v>VP5</v>
      </c>
    </row>
    <row r="1049" spans="1:14" x14ac:dyDescent="0.2">
      <c r="A1049" s="60">
        <v>43696</v>
      </c>
      <c r="B1049" s="61" t="s">
        <v>273</v>
      </c>
      <c r="C1049" s="61" t="s">
        <v>885</v>
      </c>
      <c r="D1049" s="61" t="s">
        <v>181</v>
      </c>
      <c r="E1049" s="61">
        <v>8</v>
      </c>
      <c r="F1049" s="61" t="s">
        <v>897</v>
      </c>
      <c r="G1049" s="61">
        <v>1.5</v>
      </c>
      <c r="H1049" s="61" t="s">
        <v>1451</v>
      </c>
      <c r="I1049" s="61" t="s">
        <v>185</v>
      </c>
      <c r="J1049" s="61" t="s">
        <v>24</v>
      </c>
      <c r="K1049" s="61" t="s">
        <v>9</v>
      </c>
      <c r="L1049" s="61" t="s">
        <v>274</v>
      </c>
      <c r="M1049" s="61">
        <f t="shared" si="17"/>
        <v>194</v>
      </c>
      <c r="N1049" t="str">
        <f>VLOOKUP(M1049,'zamestnanci číselník'!$A:$I,9,0)</f>
        <v>VP5</v>
      </c>
    </row>
    <row r="1050" spans="1:14" x14ac:dyDescent="0.2">
      <c r="A1050" s="60">
        <v>43697</v>
      </c>
      <c r="B1050" s="61" t="s">
        <v>273</v>
      </c>
      <c r="C1050" s="61" t="s">
        <v>885</v>
      </c>
      <c r="D1050" s="61" t="s">
        <v>181</v>
      </c>
      <c r="E1050" s="61">
        <v>8</v>
      </c>
      <c r="F1050" s="61" t="s">
        <v>897</v>
      </c>
      <c r="G1050" s="61">
        <v>1.5</v>
      </c>
      <c r="H1050" s="61" t="s">
        <v>1451</v>
      </c>
      <c r="I1050" s="61" t="s">
        <v>185</v>
      </c>
      <c r="J1050" s="61" t="s">
        <v>24</v>
      </c>
      <c r="K1050" s="61" t="s">
        <v>9</v>
      </c>
      <c r="L1050" s="61" t="s">
        <v>274</v>
      </c>
      <c r="M1050" s="61">
        <f t="shared" si="17"/>
        <v>194</v>
      </c>
      <c r="N1050" t="str">
        <f>VLOOKUP(M1050,'zamestnanci číselník'!$A:$I,9,0)</f>
        <v>VP5</v>
      </c>
    </row>
    <row r="1051" spans="1:14" x14ac:dyDescent="0.2">
      <c r="A1051" s="60">
        <v>43706</v>
      </c>
      <c r="B1051" s="61" t="s">
        <v>273</v>
      </c>
      <c r="C1051" s="61" t="s">
        <v>886</v>
      </c>
      <c r="D1051" s="61" t="s">
        <v>181</v>
      </c>
      <c r="E1051" s="61">
        <v>8</v>
      </c>
      <c r="F1051" s="61" t="s">
        <v>182</v>
      </c>
      <c r="G1051" s="61">
        <v>0</v>
      </c>
      <c r="H1051" s="61" t="s">
        <v>183</v>
      </c>
      <c r="I1051" s="61" t="s">
        <v>185</v>
      </c>
      <c r="J1051" s="61" t="s">
        <v>24</v>
      </c>
      <c r="K1051" s="61" t="s">
        <v>9</v>
      </c>
      <c r="L1051" s="61" t="s">
        <v>274</v>
      </c>
      <c r="M1051" s="61">
        <f t="shared" si="17"/>
        <v>194</v>
      </c>
      <c r="N1051" t="str">
        <f>VLOOKUP(M1051,'zamestnanci číselník'!$A:$I,9,0)</f>
        <v>VP5</v>
      </c>
    </row>
    <row r="1052" spans="1:14" x14ac:dyDescent="0.2">
      <c r="A1052" s="60">
        <v>43707</v>
      </c>
      <c r="B1052" s="61" t="s">
        <v>273</v>
      </c>
      <c r="C1052" s="61" t="s">
        <v>887</v>
      </c>
      <c r="D1052" s="61" t="s">
        <v>181</v>
      </c>
      <c r="E1052" s="61">
        <v>8</v>
      </c>
      <c r="F1052" s="61" t="s">
        <v>182</v>
      </c>
      <c r="G1052" s="61">
        <v>0</v>
      </c>
      <c r="H1052" s="61" t="s">
        <v>183</v>
      </c>
      <c r="I1052" s="61" t="s">
        <v>185</v>
      </c>
      <c r="J1052" s="61" t="s">
        <v>24</v>
      </c>
      <c r="K1052" s="61" t="s">
        <v>9</v>
      </c>
      <c r="L1052" s="61" t="s">
        <v>274</v>
      </c>
      <c r="M1052" s="61">
        <f t="shared" si="17"/>
        <v>194</v>
      </c>
      <c r="N1052" t="str">
        <f>VLOOKUP(M1052,'zamestnanci číselník'!$A:$I,9,0)</f>
        <v>VP5</v>
      </c>
    </row>
    <row r="1053" spans="1:14" x14ac:dyDescent="0.2">
      <c r="A1053" s="60">
        <v>43689</v>
      </c>
      <c r="B1053" s="61" t="s">
        <v>273</v>
      </c>
      <c r="C1053" s="61" t="s">
        <v>885</v>
      </c>
      <c r="D1053" s="61" t="s">
        <v>181</v>
      </c>
      <c r="E1053" s="61">
        <v>8</v>
      </c>
      <c r="F1053" s="61" t="s">
        <v>182</v>
      </c>
      <c r="G1053" s="61">
        <v>0</v>
      </c>
      <c r="H1053" s="61" t="s">
        <v>1147</v>
      </c>
      <c r="I1053" s="61" t="s">
        <v>185</v>
      </c>
      <c r="J1053" s="61" t="s">
        <v>24</v>
      </c>
      <c r="K1053" s="61" t="s">
        <v>9</v>
      </c>
      <c r="L1053" s="61" t="s">
        <v>274</v>
      </c>
      <c r="M1053" s="61">
        <f t="shared" si="17"/>
        <v>194</v>
      </c>
      <c r="N1053" t="str">
        <f>VLOOKUP(M1053,'zamestnanci číselník'!$A:$I,9,0)</f>
        <v>VP5</v>
      </c>
    </row>
    <row r="1054" spans="1:14" x14ac:dyDescent="0.2">
      <c r="A1054" s="60">
        <v>43690</v>
      </c>
      <c r="B1054" s="61" t="s">
        <v>273</v>
      </c>
      <c r="C1054" s="61" t="s">
        <v>885</v>
      </c>
      <c r="D1054" s="61" t="s">
        <v>181</v>
      </c>
      <c r="E1054" s="61">
        <v>8</v>
      </c>
      <c r="F1054" s="61" t="s">
        <v>182</v>
      </c>
      <c r="G1054" s="61">
        <v>0</v>
      </c>
      <c r="H1054" s="61" t="s">
        <v>1147</v>
      </c>
      <c r="I1054" s="61" t="s">
        <v>185</v>
      </c>
      <c r="J1054" s="61" t="s">
        <v>24</v>
      </c>
      <c r="K1054" s="61" t="s">
        <v>9</v>
      </c>
      <c r="L1054" s="61" t="s">
        <v>274</v>
      </c>
      <c r="M1054" s="61">
        <f t="shared" si="17"/>
        <v>194</v>
      </c>
      <c r="N1054" t="str">
        <f>VLOOKUP(M1054,'zamestnanci číselník'!$A:$I,9,0)</f>
        <v>VP5</v>
      </c>
    </row>
    <row r="1055" spans="1:14" x14ac:dyDescent="0.2">
      <c r="A1055" s="60">
        <v>43691</v>
      </c>
      <c r="B1055" s="61" t="s">
        <v>273</v>
      </c>
      <c r="C1055" s="61" t="s">
        <v>885</v>
      </c>
      <c r="D1055" s="61" t="s">
        <v>181</v>
      </c>
      <c r="E1055" s="61">
        <v>8</v>
      </c>
      <c r="F1055" s="61" t="s">
        <v>182</v>
      </c>
      <c r="G1055" s="61">
        <v>0</v>
      </c>
      <c r="H1055" s="61" t="s">
        <v>1147</v>
      </c>
      <c r="I1055" s="61" t="s">
        <v>185</v>
      </c>
      <c r="J1055" s="61" t="s">
        <v>24</v>
      </c>
      <c r="K1055" s="61" t="s">
        <v>9</v>
      </c>
      <c r="L1055" s="61" t="s">
        <v>274</v>
      </c>
      <c r="M1055" s="61">
        <f t="shared" si="17"/>
        <v>194</v>
      </c>
      <c r="N1055" t="str">
        <f>VLOOKUP(M1055,'zamestnanci číselník'!$A:$I,9,0)</f>
        <v>VP5</v>
      </c>
    </row>
    <row r="1056" spans="1:14" x14ac:dyDescent="0.2">
      <c r="A1056" s="60">
        <v>43692</v>
      </c>
      <c r="B1056" s="61" t="s">
        <v>273</v>
      </c>
      <c r="C1056" s="61" t="s">
        <v>885</v>
      </c>
      <c r="D1056" s="61" t="s">
        <v>181</v>
      </c>
      <c r="E1056" s="61">
        <v>8</v>
      </c>
      <c r="F1056" s="61" t="s">
        <v>182</v>
      </c>
      <c r="G1056" s="61">
        <v>0</v>
      </c>
      <c r="H1056" s="61" t="s">
        <v>1147</v>
      </c>
      <c r="I1056" s="61" t="s">
        <v>185</v>
      </c>
      <c r="J1056" s="61" t="s">
        <v>24</v>
      </c>
      <c r="K1056" s="61" t="s">
        <v>9</v>
      </c>
      <c r="L1056" s="61" t="s">
        <v>274</v>
      </c>
      <c r="M1056" s="61">
        <f t="shared" si="17"/>
        <v>194</v>
      </c>
      <c r="N1056" t="str">
        <f>VLOOKUP(M1056,'zamestnanci číselník'!$A:$I,9,0)</f>
        <v>VP5</v>
      </c>
    </row>
    <row r="1057" spans="1:14" x14ac:dyDescent="0.2">
      <c r="A1057" s="60">
        <v>43693</v>
      </c>
      <c r="B1057" s="61" t="s">
        <v>273</v>
      </c>
      <c r="C1057" s="61" t="s">
        <v>885</v>
      </c>
      <c r="D1057" s="61" t="s">
        <v>181</v>
      </c>
      <c r="E1057" s="61">
        <v>8</v>
      </c>
      <c r="F1057" s="61" t="s">
        <v>897</v>
      </c>
      <c r="G1057" s="61">
        <v>1.5</v>
      </c>
      <c r="H1057" s="61" t="s">
        <v>1451</v>
      </c>
      <c r="I1057" s="61" t="s">
        <v>185</v>
      </c>
      <c r="J1057" s="61" t="s">
        <v>24</v>
      </c>
      <c r="K1057" s="61" t="s">
        <v>9</v>
      </c>
      <c r="L1057" s="61" t="s">
        <v>274</v>
      </c>
      <c r="M1057" s="61">
        <f t="shared" si="17"/>
        <v>194</v>
      </c>
      <c r="N1057" t="str">
        <f>VLOOKUP(M1057,'zamestnanci číselník'!$A:$I,9,0)</f>
        <v>VP5</v>
      </c>
    </row>
    <row r="1058" spans="1:14" x14ac:dyDescent="0.2">
      <c r="A1058" s="60">
        <v>43678</v>
      </c>
      <c r="B1058" s="61" t="s">
        <v>273</v>
      </c>
      <c r="C1058" s="61" t="s">
        <v>887</v>
      </c>
      <c r="D1058" s="61" t="s">
        <v>181</v>
      </c>
      <c r="E1058" s="61">
        <v>8</v>
      </c>
      <c r="F1058" s="61" t="s">
        <v>182</v>
      </c>
      <c r="G1058" s="61">
        <v>0</v>
      </c>
      <c r="H1058" s="61" t="s">
        <v>183</v>
      </c>
      <c r="I1058" s="61" t="s">
        <v>185</v>
      </c>
      <c r="J1058" s="61" t="s">
        <v>24</v>
      </c>
      <c r="K1058" s="61" t="s">
        <v>9</v>
      </c>
      <c r="L1058" s="61" t="s">
        <v>274</v>
      </c>
      <c r="M1058" s="61">
        <f t="shared" si="17"/>
        <v>194</v>
      </c>
      <c r="N1058" t="str">
        <f>VLOOKUP(M1058,'zamestnanci číselník'!$A:$I,9,0)</f>
        <v>VP5</v>
      </c>
    </row>
    <row r="1059" spans="1:14" x14ac:dyDescent="0.2">
      <c r="A1059" s="60">
        <v>43679</v>
      </c>
      <c r="B1059" s="61" t="s">
        <v>273</v>
      </c>
      <c r="C1059" s="61" t="s">
        <v>887</v>
      </c>
      <c r="D1059" s="61" t="s">
        <v>181</v>
      </c>
      <c r="E1059" s="61">
        <v>8</v>
      </c>
      <c r="F1059" s="61" t="s">
        <v>182</v>
      </c>
      <c r="G1059" s="61">
        <v>0</v>
      </c>
      <c r="H1059" s="61" t="s">
        <v>183</v>
      </c>
      <c r="I1059" s="61" t="s">
        <v>185</v>
      </c>
      <c r="J1059" s="61" t="s">
        <v>24</v>
      </c>
      <c r="K1059" s="61" t="s">
        <v>9</v>
      </c>
      <c r="L1059" s="61" t="s">
        <v>274</v>
      </c>
      <c r="M1059" s="61">
        <f t="shared" si="17"/>
        <v>194</v>
      </c>
      <c r="N1059" t="str">
        <f>VLOOKUP(M1059,'zamestnanci číselník'!$A:$I,9,0)</f>
        <v>VP5</v>
      </c>
    </row>
    <row r="1060" spans="1:14" x14ac:dyDescent="0.2">
      <c r="A1060" s="60">
        <v>43682</v>
      </c>
      <c r="B1060" s="61" t="s">
        <v>273</v>
      </c>
      <c r="C1060" s="61" t="s">
        <v>885</v>
      </c>
      <c r="D1060" s="61" t="s">
        <v>181</v>
      </c>
      <c r="E1060" s="61">
        <v>8</v>
      </c>
      <c r="F1060" s="61" t="s">
        <v>897</v>
      </c>
      <c r="G1060" s="61">
        <v>2.5</v>
      </c>
      <c r="H1060" s="61" t="s">
        <v>1434</v>
      </c>
      <c r="I1060" s="61" t="s">
        <v>185</v>
      </c>
      <c r="J1060" s="61" t="s">
        <v>24</v>
      </c>
      <c r="K1060" s="61" t="s">
        <v>9</v>
      </c>
      <c r="L1060" s="61" t="s">
        <v>274</v>
      </c>
      <c r="M1060" s="61">
        <f t="shared" si="17"/>
        <v>194</v>
      </c>
      <c r="N1060" t="str">
        <f>VLOOKUP(M1060,'zamestnanci číselník'!$A:$I,9,0)</f>
        <v>VP5</v>
      </c>
    </row>
    <row r="1061" spans="1:14" x14ac:dyDescent="0.2">
      <c r="A1061" s="60">
        <v>43683</v>
      </c>
      <c r="B1061" s="61" t="s">
        <v>273</v>
      </c>
      <c r="C1061" s="61" t="s">
        <v>885</v>
      </c>
      <c r="D1061" s="61" t="s">
        <v>181</v>
      </c>
      <c r="E1061" s="61">
        <v>8</v>
      </c>
      <c r="F1061" s="61" t="s">
        <v>897</v>
      </c>
      <c r="G1061" s="61">
        <v>3</v>
      </c>
      <c r="H1061" s="61" t="s">
        <v>1147</v>
      </c>
      <c r="I1061" s="61" t="s">
        <v>185</v>
      </c>
      <c r="J1061" s="61" t="s">
        <v>24</v>
      </c>
      <c r="K1061" s="61" t="s">
        <v>9</v>
      </c>
      <c r="L1061" s="61" t="s">
        <v>274</v>
      </c>
      <c r="M1061" s="61">
        <f t="shared" si="17"/>
        <v>194</v>
      </c>
      <c r="N1061" t="str">
        <f>VLOOKUP(M1061,'zamestnanci číselník'!$A:$I,9,0)</f>
        <v>VP5</v>
      </c>
    </row>
    <row r="1062" spans="1:14" x14ac:dyDescent="0.2">
      <c r="A1062" s="60">
        <v>43684</v>
      </c>
      <c r="B1062" s="61" t="s">
        <v>273</v>
      </c>
      <c r="C1062" s="61" t="s">
        <v>885</v>
      </c>
      <c r="D1062" s="61" t="s">
        <v>181</v>
      </c>
      <c r="E1062" s="61">
        <v>8</v>
      </c>
      <c r="F1062" s="61" t="s">
        <v>897</v>
      </c>
      <c r="G1062" s="61">
        <v>2</v>
      </c>
      <c r="H1062" s="61" t="s">
        <v>1434</v>
      </c>
      <c r="I1062" s="61" t="s">
        <v>185</v>
      </c>
      <c r="J1062" s="61" t="s">
        <v>24</v>
      </c>
      <c r="K1062" s="61" t="s">
        <v>9</v>
      </c>
      <c r="L1062" s="61" t="s">
        <v>274</v>
      </c>
      <c r="M1062" s="61">
        <f t="shared" si="17"/>
        <v>194</v>
      </c>
      <c r="N1062" t="str">
        <f>VLOOKUP(M1062,'zamestnanci číselník'!$A:$I,9,0)</f>
        <v>VP5</v>
      </c>
    </row>
    <row r="1063" spans="1:14" x14ac:dyDescent="0.2">
      <c r="A1063" s="60">
        <v>43685</v>
      </c>
      <c r="B1063" s="61" t="s">
        <v>273</v>
      </c>
      <c r="C1063" s="61" t="s">
        <v>885</v>
      </c>
      <c r="D1063" s="61" t="s">
        <v>181</v>
      </c>
      <c r="E1063" s="61">
        <v>8</v>
      </c>
      <c r="F1063" s="61" t="s">
        <v>897</v>
      </c>
      <c r="G1063" s="61">
        <v>2</v>
      </c>
      <c r="H1063" s="61" t="s">
        <v>1147</v>
      </c>
      <c r="I1063" s="61" t="s">
        <v>185</v>
      </c>
      <c r="J1063" s="61" t="s">
        <v>24</v>
      </c>
      <c r="K1063" s="61" t="s">
        <v>9</v>
      </c>
      <c r="L1063" s="61" t="s">
        <v>274</v>
      </c>
      <c r="M1063" s="61">
        <f t="shared" si="17"/>
        <v>194</v>
      </c>
      <c r="N1063" t="str">
        <f>VLOOKUP(M1063,'zamestnanci číselník'!$A:$I,9,0)</f>
        <v>VP5</v>
      </c>
    </row>
    <row r="1064" spans="1:14" x14ac:dyDescent="0.2">
      <c r="A1064" s="60">
        <v>43686</v>
      </c>
      <c r="B1064" s="61" t="s">
        <v>273</v>
      </c>
      <c r="C1064" s="61" t="s">
        <v>885</v>
      </c>
      <c r="D1064" s="61" t="s">
        <v>181</v>
      </c>
      <c r="E1064" s="61">
        <v>8</v>
      </c>
      <c r="F1064" s="61" t="s">
        <v>182</v>
      </c>
      <c r="G1064" s="61">
        <v>0</v>
      </c>
      <c r="H1064" s="61" t="s">
        <v>1451</v>
      </c>
      <c r="I1064" s="61" t="s">
        <v>185</v>
      </c>
      <c r="J1064" s="61" t="s">
        <v>24</v>
      </c>
      <c r="K1064" s="61" t="s">
        <v>9</v>
      </c>
      <c r="L1064" s="61" t="s">
        <v>274</v>
      </c>
      <c r="M1064" s="61">
        <f t="shared" si="17"/>
        <v>194</v>
      </c>
      <c r="N1064" t="str">
        <f>VLOOKUP(M1064,'zamestnanci číselník'!$A:$I,9,0)</f>
        <v>VP5</v>
      </c>
    </row>
    <row r="1065" spans="1:14" x14ac:dyDescent="0.2">
      <c r="A1065" s="60">
        <v>43704</v>
      </c>
      <c r="B1065" s="61" t="s">
        <v>928</v>
      </c>
      <c r="C1065" s="61" t="s">
        <v>885</v>
      </c>
      <c r="D1065" s="61" t="s">
        <v>181</v>
      </c>
      <c r="E1065" s="61">
        <v>10</v>
      </c>
      <c r="F1065" s="61" t="s">
        <v>182</v>
      </c>
      <c r="G1065" s="61">
        <v>0</v>
      </c>
      <c r="H1065" s="61" t="s">
        <v>1448</v>
      </c>
      <c r="I1065" s="61" t="s">
        <v>929</v>
      </c>
      <c r="J1065" s="61" t="s">
        <v>16</v>
      </c>
      <c r="K1065" s="61" t="s">
        <v>9</v>
      </c>
      <c r="L1065" s="61" t="s">
        <v>930</v>
      </c>
      <c r="M1065" s="61">
        <f t="shared" si="17"/>
        <v>196</v>
      </c>
      <c r="N1065" t="str">
        <f>VLOOKUP(M1065,'zamestnanci číselník'!$A:$I,9,0)</f>
        <v>VP1</v>
      </c>
    </row>
    <row r="1066" spans="1:14" x14ac:dyDescent="0.2">
      <c r="A1066" s="60">
        <v>43705</v>
      </c>
      <c r="B1066" s="61" t="s">
        <v>928</v>
      </c>
      <c r="C1066" s="61" t="s">
        <v>885</v>
      </c>
      <c r="D1066" s="61" t="s">
        <v>181</v>
      </c>
      <c r="E1066" s="61">
        <v>8</v>
      </c>
      <c r="F1066" s="61" t="s">
        <v>182</v>
      </c>
      <c r="G1066" s="61">
        <v>0</v>
      </c>
      <c r="H1066" s="61" t="s">
        <v>1504</v>
      </c>
      <c r="I1066" s="61" t="s">
        <v>929</v>
      </c>
      <c r="J1066" s="61" t="s">
        <v>34</v>
      </c>
      <c r="K1066" s="61" t="s">
        <v>9</v>
      </c>
      <c r="L1066" s="61" t="s">
        <v>930</v>
      </c>
      <c r="M1066" s="61">
        <f t="shared" si="17"/>
        <v>196</v>
      </c>
      <c r="N1066" t="str">
        <f>VLOOKUP(M1066,'zamestnanci číselník'!$A:$I,9,0)</f>
        <v>VP1</v>
      </c>
    </row>
    <row r="1067" spans="1:14" x14ac:dyDescent="0.2">
      <c r="A1067" s="60">
        <v>43703</v>
      </c>
      <c r="B1067" s="61" t="s">
        <v>928</v>
      </c>
      <c r="C1067" s="61" t="s">
        <v>885</v>
      </c>
      <c r="D1067" s="61" t="s">
        <v>181</v>
      </c>
      <c r="E1067" s="61">
        <v>8</v>
      </c>
      <c r="F1067" s="61" t="s">
        <v>897</v>
      </c>
      <c r="G1067" s="61">
        <v>2</v>
      </c>
      <c r="H1067" s="61" t="s">
        <v>1448</v>
      </c>
      <c r="I1067" s="61" t="s">
        <v>929</v>
      </c>
      <c r="J1067" s="61" t="s">
        <v>16</v>
      </c>
      <c r="K1067" s="61" t="s">
        <v>9</v>
      </c>
      <c r="L1067" s="61" t="s">
        <v>930</v>
      </c>
      <c r="M1067" s="61">
        <f t="shared" si="17"/>
        <v>196</v>
      </c>
      <c r="N1067" t="str">
        <f>VLOOKUP(M1067,'zamestnanci číselník'!$A:$I,9,0)</f>
        <v>VP1</v>
      </c>
    </row>
    <row r="1068" spans="1:14" x14ac:dyDescent="0.2">
      <c r="A1068" s="60">
        <v>43698</v>
      </c>
      <c r="B1068" s="61" t="s">
        <v>928</v>
      </c>
      <c r="C1068" s="61" t="s">
        <v>885</v>
      </c>
      <c r="D1068" s="61" t="s">
        <v>181</v>
      </c>
      <c r="E1068" s="61">
        <v>8</v>
      </c>
      <c r="F1068" s="61" t="s">
        <v>182</v>
      </c>
      <c r="G1068" s="61">
        <v>0</v>
      </c>
      <c r="H1068" s="61" t="s">
        <v>1448</v>
      </c>
      <c r="I1068" s="61" t="s">
        <v>929</v>
      </c>
      <c r="J1068" s="61" t="s">
        <v>16</v>
      </c>
      <c r="K1068" s="61" t="s">
        <v>9</v>
      </c>
      <c r="L1068" s="61" t="s">
        <v>930</v>
      </c>
      <c r="M1068" s="61">
        <f t="shared" si="17"/>
        <v>196</v>
      </c>
      <c r="N1068" t="str">
        <f>VLOOKUP(M1068,'zamestnanci číselník'!$A:$I,9,0)</f>
        <v>VP1</v>
      </c>
    </row>
    <row r="1069" spans="1:14" x14ac:dyDescent="0.2">
      <c r="A1069" s="60">
        <v>43699</v>
      </c>
      <c r="B1069" s="61" t="s">
        <v>928</v>
      </c>
      <c r="C1069" s="61" t="s">
        <v>885</v>
      </c>
      <c r="D1069" s="61" t="s">
        <v>181</v>
      </c>
      <c r="E1069" s="61">
        <v>8</v>
      </c>
      <c r="F1069" s="61" t="s">
        <v>897</v>
      </c>
      <c r="G1069" s="61">
        <v>2</v>
      </c>
      <c r="H1069" s="61" t="s">
        <v>1448</v>
      </c>
      <c r="I1069" s="61" t="s">
        <v>929</v>
      </c>
      <c r="J1069" s="61" t="s">
        <v>16</v>
      </c>
      <c r="K1069" s="61" t="s">
        <v>9</v>
      </c>
      <c r="L1069" s="61" t="s">
        <v>930</v>
      </c>
      <c r="M1069" s="61">
        <f t="shared" si="17"/>
        <v>196</v>
      </c>
      <c r="N1069" t="str">
        <f>VLOOKUP(M1069,'zamestnanci číselník'!$A:$I,9,0)</f>
        <v>VP1</v>
      </c>
    </row>
    <row r="1070" spans="1:14" x14ac:dyDescent="0.2">
      <c r="A1070" s="60">
        <v>43700</v>
      </c>
      <c r="B1070" s="61" t="s">
        <v>928</v>
      </c>
      <c r="C1070" s="61" t="s">
        <v>885</v>
      </c>
      <c r="D1070" s="61" t="s">
        <v>181</v>
      </c>
      <c r="E1070" s="61">
        <v>8</v>
      </c>
      <c r="F1070" s="61" t="s">
        <v>182</v>
      </c>
      <c r="G1070" s="61">
        <v>0</v>
      </c>
      <c r="H1070" s="61" t="s">
        <v>1448</v>
      </c>
      <c r="I1070" s="61" t="s">
        <v>929</v>
      </c>
      <c r="J1070" s="61" t="s">
        <v>16</v>
      </c>
      <c r="K1070" s="61" t="s">
        <v>9</v>
      </c>
      <c r="L1070" s="61" t="s">
        <v>930</v>
      </c>
      <c r="M1070" s="61">
        <f t="shared" si="17"/>
        <v>196</v>
      </c>
      <c r="N1070" t="str">
        <f>VLOOKUP(M1070,'zamestnanci číselník'!$A:$I,9,0)</f>
        <v>VP1</v>
      </c>
    </row>
    <row r="1071" spans="1:14" x14ac:dyDescent="0.2">
      <c r="A1071" s="60">
        <v>43701</v>
      </c>
      <c r="B1071" s="61" t="s">
        <v>928</v>
      </c>
      <c r="C1071" s="61" t="s">
        <v>885</v>
      </c>
      <c r="D1071" s="61" t="s">
        <v>181</v>
      </c>
      <c r="E1071" s="61">
        <v>0</v>
      </c>
      <c r="F1071" s="61" t="s">
        <v>897</v>
      </c>
      <c r="G1071" s="61">
        <v>8</v>
      </c>
      <c r="H1071" s="61" t="s">
        <v>1448</v>
      </c>
      <c r="I1071" s="61" t="s">
        <v>929</v>
      </c>
      <c r="J1071" s="61" t="s">
        <v>16</v>
      </c>
      <c r="K1071" s="61" t="s">
        <v>9</v>
      </c>
      <c r="L1071" s="61" t="s">
        <v>930</v>
      </c>
      <c r="M1071" s="61">
        <f t="shared" si="17"/>
        <v>196</v>
      </c>
      <c r="N1071" t="str">
        <f>VLOOKUP(M1071,'zamestnanci číselník'!$A:$I,9,0)</f>
        <v>VP1</v>
      </c>
    </row>
    <row r="1072" spans="1:14" x14ac:dyDescent="0.2">
      <c r="A1072" s="60">
        <v>43707</v>
      </c>
      <c r="B1072" s="61" t="s">
        <v>928</v>
      </c>
      <c r="C1072" s="61" t="s">
        <v>910</v>
      </c>
      <c r="D1072" s="61" t="s">
        <v>181</v>
      </c>
      <c r="E1072" s="61">
        <v>0</v>
      </c>
      <c r="F1072" s="61" t="s">
        <v>182</v>
      </c>
      <c r="G1072" s="61">
        <v>0</v>
      </c>
      <c r="H1072" s="61" t="s">
        <v>183</v>
      </c>
      <c r="I1072" s="61" t="s">
        <v>929</v>
      </c>
      <c r="J1072" s="61" t="s">
        <v>34</v>
      </c>
      <c r="K1072" s="61" t="s">
        <v>9</v>
      </c>
      <c r="L1072" s="61" t="s">
        <v>930</v>
      </c>
      <c r="M1072" s="61">
        <f t="shared" si="17"/>
        <v>196</v>
      </c>
      <c r="N1072" t="str">
        <f>VLOOKUP(M1072,'zamestnanci číselník'!$A:$I,9,0)</f>
        <v>VP1</v>
      </c>
    </row>
    <row r="1073" spans="1:14" x14ac:dyDescent="0.2">
      <c r="A1073" s="60">
        <v>43697</v>
      </c>
      <c r="B1073" s="61" t="s">
        <v>928</v>
      </c>
      <c r="C1073" s="61" t="s">
        <v>885</v>
      </c>
      <c r="D1073" s="61" t="s">
        <v>181</v>
      </c>
      <c r="E1073" s="61">
        <v>7</v>
      </c>
      <c r="F1073" s="61" t="s">
        <v>897</v>
      </c>
      <c r="G1073" s="61">
        <v>0</v>
      </c>
      <c r="H1073" s="61" t="s">
        <v>1448</v>
      </c>
      <c r="I1073" s="61" t="s">
        <v>929</v>
      </c>
      <c r="J1073" s="61" t="s">
        <v>16</v>
      </c>
      <c r="K1073" s="61" t="s">
        <v>9</v>
      </c>
      <c r="L1073" s="61" t="s">
        <v>930</v>
      </c>
      <c r="M1073" s="61">
        <f t="shared" si="17"/>
        <v>196</v>
      </c>
      <c r="N1073" t="str">
        <f>VLOOKUP(M1073,'zamestnanci číselník'!$A:$I,9,0)</f>
        <v>VP1</v>
      </c>
    </row>
    <row r="1074" spans="1:14" x14ac:dyDescent="0.2">
      <c r="A1074" s="60">
        <v>43692</v>
      </c>
      <c r="B1074" s="61" t="s">
        <v>928</v>
      </c>
      <c r="C1074" s="61" t="s">
        <v>885</v>
      </c>
      <c r="D1074" s="61" t="s">
        <v>181</v>
      </c>
      <c r="E1074" s="61">
        <v>10</v>
      </c>
      <c r="F1074" s="61" t="s">
        <v>897</v>
      </c>
      <c r="G1074" s="61">
        <v>0</v>
      </c>
      <c r="H1074" s="61" t="s">
        <v>39</v>
      </c>
      <c r="I1074" s="61" t="s">
        <v>929</v>
      </c>
      <c r="J1074" s="61" t="s">
        <v>34</v>
      </c>
      <c r="K1074" s="61" t="s">
        <v>9</v>
      </c>
      <c r="L1074" s="61" t="s">
        <v>930</v>
      </c>
      <c r="M1074" s="61">
        <f t="shared" si="17"/>
        <v>196</v>
      </c>
      <c r="N1074" t="str">
        <f>VLOOKUP(M1074,'zamestnanci číselník'!$A:$I,9,0)</f>
        <v>VP1</v>
      </c>
    </row>
    <row r="1075" spans="1:14" x14ac:dyDescent="0.2">
      <c r="A1075" s="60">
        <v>43693</v>
      </c>
      <c r="B1075" s="61" t="s">
        <v>928</v>
      </c>
      <c r="C1075" s="61" t="s">
        <v>885</v>
      </c>
      <c r="D1075" s="61" t="s">
        <v>181</v>
      </c>
      <c r="E1075" s="61">
        <v>8</v>
      </c>
      <c r="F1075" s="61" t="s">
        <v>182</v>
      </c>
      <c r="G1075" s="61">
        <v>0</v>
      </c>
      <c r="H1075" s="61" t="s">
        <v>39</v>
      </c>
      <c r="I1075" s="61" t="s">
        <v>929</v>
      </c>
      <c r="J1075" s="61" t="s">
        <v>34</v>
      </c>
      <c r="K1075" s="61" t="s">
        <v>9</v>
      </c>
      <c r="L1075" s="61" t="s">
        <v>930</v>
      </c>
      <c r="M1075" s="61">
        <f t="shared" si="17"/>
        <v>196</v>
      </c>
      <c r="N1075" t="str">
        <f>VLOOKUP(M1075,'zamestnanci číselník'!$A:$I,9,0)</f>
        <v>VP1</v>
      </c>
    </row>
    <row r="1076" spans="1:14" x14ac:dyDescent="0.2">
      <c r="A1076" s="60">
        <v>43694</v>
      </c>
      <c r="B1076" s="61" t="s">
        <v>928</v>
      </c>
      <c r="C1076" s="61" t="s">
        <v>885</v>
      </c>
      <c r="D1076" s="61" t="s">
        <v>181</v>
      </c>
      <c r="E1076" s="61">
        <v>0</v>
      </c>
      <c r="F1076" s="61" t="s">
        <v>897</v>
      </c>
      <c r="G1076" s="61">
        <v>8</v>
      </c>
      <c r="H1076" s="61" t="s">
        <v>39</v>
      </c>
      <c r="I1076" s="61" t="s">
        <v>929</v>
      </c>
      <c r="J1076" s="61" t="s">
        <v>34</v>
      </c>
      <c r="K1076" s="61" t="s">
        <v>9</v>
      </c>
      <c r="L1076" s="61" t="s">
        <v>930</v>
      </c>
      <c r="M1076" s="61">
        <f t="shared" si="17"/>
        <v>196</v>
      </c>
      <c r="N1076" t="str">
        <f>VLOOKUP(M1076,'zamestnanci číselník'!$A:$I,9,0)</f>
        <v>VP1</v>
      </c>
    </row>
    <row r="1077" spans="1:14" x14ac:dyDescent="0.2">
      <c r="A1077" s="60">
        <v>43696</v>
      </c>
      <c r="B1077" s="61" t="s">
        <v>928</v>
      </c>
      <c r="C1077" s="61" t="s">
        <v>885</v>
      </c>
      <c r="D1077" s="61" t="s">
        <v>181</v>
      </c>
      <c r="E1077" s="61">
        <v>10</v>
      </c>
      <c r="F1077" s="61" t="s">
        <v>897</v>
      </c>
      <c r="G1077" s="61">
        <v>0</v>
      </c>
      <c r="H1077" s="61" t="s">
        <v>39</v>
      </c>
      <c r="I1077" s="61" t="s">
        <v>929</v>
      </c>
      <c r="J1077" s="61" t="s">
        <v>34</v>
      </c>
      <c r="K1077" s="61" t="s">
        <v>9</v>
      </c>
      <c r="L1077" s="61" t="s">
        <v>930</v>
      </c>
      <c r="M1077" s="61">
        <f t="shared" si="17"/>
        <v>196</v>
      </c>
      <c r="N1077" t="str">
        <f>VLOOKUP(M1077,'zamestnanci číselník'!$A:$I,9,0)</f>
        <v>VP1</v>
      </c>
    </row>
    <row r="1078" spans="1:14" x14ac:dyDescent="0.2">
      <c r="A1078" s="60">
        <v>43697</v>
      </c>
      <c r="B1078" s="61" t="s">
        <v>928</v>
      </c>
      <c r="C1078" s="61" t="s">
        <v>885</v>
      </c>
      <c r="D1078" s="61" t="s">
        <v>181</v>
      </c>
      <c r="E1078" s="61">
        <v>3</v>
      </c>
      <c r="F1078" s="61" t="s">
        <v>182</v>
      </c>
      <c r="G1078" s="61">
        <v>0</v>
      </c>
      <c r="H1078" s="61" t="s">
        <v>39</v>
      </c>
      <c r="I1078" s="61" t="s">
        <v>929</v>
      </c>
      <c r="J1078" s="61" t="s">
        <v>34</v>
      </c>
      <c r="K1078" s="61" t="s">
        <v>9</v>
      </c>
      <c r="L1078" s="61" t="s">
        <v>930</v>
      </c>
      <c r="M1078" s="61">
        <f t="shared" si="17"/>
        <v>196</v>
      </c>
      <c r="N1078" t="str">
        <f>VLOOKUP(M1078,'zamestnanci číselník'!$A:$I,9,0)</f>
        <v>VP1</v>
      </c>
    </row>
    <row r="1079" spans="1:14" x14ac:dyDescent="0.2">
      <c r="A1079" s="60">
        <v>43689</v>
      </c>
      <c r="B1079" s="61" t="s">
        <v>928</v>
      </c>
      <c r="C1079" s="61" t="s">
        <v>885</v>
      </c>
      <c r="D1079" s="61" t="s">
        <v>181</v>
      </c>
      <c r="E1079" s="61">
        <v>8</v>
      </c>
      <c r="F1079" s="61" t="s">
        <v>897</v>
      </c>
      <c r="G1079" s="61">
        <v>2</v>
      </c>
      <c r="H1079" s="61" t="s">
        <v>1448</v>
      </c>
      <c r="I1079" s="61" t="s">
        <v>929</v>
      </c>
      <c r="J1079" s="61" t="s">
        <v>16</v>
      </c>
      <c r="K1079" s="61" t="s">
        <v>9</v>
      </c>
      <c r="L1079" s="61" t="s">
        <v>930</v>
      </c>
      <c r="M1079" s="61">
        <f t="shared" si="17"/>
        <v>196</v>
      </c>
      <c r="N1079" t="str">
        <f>VLOOKUP(M1079,'zamestnanci číselník'!$A:$I,9,0)</f>
        <v>VP1</v>
      </c>
    </row>
    <row r="1080" spans="1:14" x14ac:dyDescent="0.2">
      <c r="A1080" s="60">
        <v>43690</v>
      </c>
      <c r="B1080" s="61" t="s">
        <v>928</v>
      </c>
      <c r="C1080" s="61" t="s">
        <v>885</v>
      </c>
      <c r="D1080" s="61" t="s">
        <v>181</v>
      </c>
      <c r="E1080" s="61">
        <v>8</v>
      </c>
      <c r="F1080" s="61" t="s">
        <v>897</v>
      </c>
      <c r="G1080" s="61">
        <v>2</v>
      </c>
      <c r="H1080" s="61" t="s">
        <v>1448</v>
      </c>
      <c r="I1080" s="61" t="s">
        <v>929</v>
      </c>
      <c r="J1080" s="61" t="s">
        <v>16</v>
      </c>
      <c r="K1080" s="61" t="s">
        <v>9</v>
      </c>
      <c r="L1080" s="61" t="s">
        <v>930</v>
      </c>
      <c r="M1080" s="61">
        <f t="shared" si="17"/>
        <v>196</v>
      </c>
      <c r="N1080" t="str">
        <f>VLOOKUP(M1080,'zamestnanci číselník'!$A:$I,9,0)</f>
        <v>VP1</v>
      </c>
    </row>
    <row r="1081" spans="1:14" x14ac:dyDescent="0.2">
      <c r="A1081" s="60">
        <v>43691</v>
      </c>
      <c r="B1081" s="61" t="s">
        <v>928</v>
      </c>
      <c r="C1081" s="61" t="s">
        <v>885</v>
      </c>
      <c r="D1081" s="61" t="s">
        <v>181</v>
      </c>
      <c r="E1081" s="61">
        <v>5</v>
      </c>
      <c r="F1081" s="61" t="s">
        <v>182</v>
      </c>
      <c r="G1081" s="61">
        <v>0</v>
      </c>
      <c r="H1081" s="61" t="s">
        <v>1448</v>
      </c>
      <c r="I1081" s="61" t="s">
        <v>929</v>
      </c>
      <c r="J1081" s="61" t="s">
        <v>16</v>
      </c>
      <c r="K1081" s="61" t="s">
        <v>9</v>
      </c>
      <c r="L1081" s="61" t="s">
        <v>930</v>
      </c>
      <c r="M1081" s="61">
        <f t="shared" si="17"/>
        <v>196</v>
      </c>
      <c r="N1081" t="str">
        <f>VLOOKUP(M1081,'zamestnanci číselník'!$A:$I,9,0)</f>
        <v>VP1</v>
      </c>
    </row>
    <row r="1082" spans="1:14" x14ac:dyDescent="0.2">
      <c r="A1082" s="60">
        <v>43691</v>
      </c>
      <c r="B1082" s="61" t="s">
        <v>928</v>
      </c>
      <c r="C1082" s="61" t="s">
        <v>885</v>
      </c>
      <c r="D1082" s="61" t="s">
        <v>181</v>
      </c>
      <c r="E1082" s="61">
        <v>3</v>
      </c>
      <c r="F1082" s="61" t="s">
        <v>182</v>
      </c>
      <c r="G1082" s="61">
        <v>0</v>
      </c>
      <c r="H1082" s="61" t="s">
        <v>39</v>
      </c>
      <c r="I1082" s="61" t="s">
        <v>929</v>
      </c>
      <c r="J1082" s="61" t="s">
        <v>34</v>
      </c>
      <c r="K1082" s="61" t="s">
        <v>9</v>
      </c>
      <c r="L1082" s="61" t="s">
        <v>930</v>
      </c>
      <c r="M1082" s="61">
        <f t="shared" si="17"/>
        <v>196</v>
      </c>
      <c r="N1082" t="str">
        <f>VLOOKUP(M1082,'zamestnanci číselník'!$A:$I,9,0)</f>
        <v>VP1</v>
      </c>
    </row>
    <row r="1083" spans="1:14" x14ac:dyDescent="0.2">
      <c r="A1083" s="60">
        <v>43682</v>
      </c>
      <c r="B1083" s="61" t="s">
        <v>928</v>
      </c>
      <c r="C1083" s="61" t="s">
        <v>885</v>
      </c>
      <c r="D1083" s="61" t="s">
        <v>181</v>
      </c>
      <c r="E1083" s="61">
        <v>8</v>
      </c>
      <c r="F1083" s="61" t="s">
        <v>897</v>
      </c>
      <c r="G1083" s="61">
        <v>2</v>
      </c>
      <c r="H1083" s="61" t="s">
        <v>1448</v>
      </c>
      <c r="I1083" s="61" t="s">
        <v>929</v>
      </c>
      <c r="J1083" s="61" t="s">
        <v>16</v>
      </c>
      <c r="K1083" s="61" t="s">
        <v>9</v>
      </c>
      <c r="L1083" s="61" t="s">
        <v>930</v>
      </c>
      <c r="M1083" s="61">
        <f t="shared" si="17"/>
        <v>196</v>
      </c>
      <c r="N1083" t="str">
        <f>VLOOKUP(M1083,'zamestnanci číselník'!$A:$I,9,0)</f>
        <v>VP1</v>
      </c>
    </row>
    <row r="1084" spans="1:14" x14ac:dyDescent="0.2">
      <c r="A1084" s="60">
        <v>43678</v>
      </c>
      <c r="B1084" s="61" t="s">
        <v>928</v>
      </c>
      <c r="C1084" s="61" t="s">
        <v>887</v>
      </c>
      <c r="D1084" s="61" t="s">
        <v>181</v>
      </c>
      <c r="E1084" s="61">
        <v>8</v>
      </c>
      <c r="F1084" s="61" t="s">
        <v>182</v>
      </c>
      <c r="G1084" s="61">
        <v>0</v>
      </c>
      <c r="H1084" s="61" t="s">
        <v>183</v>
      </c>
      <c r="I1084" s="61" t="s">
        <v>929</v>
      </c>
      <c r="J1084" s="61" t="s">
        <v>34</v>
      </c>
      <c r="K1084" s="61" t="s">
        <v>9</v>
      </c>
      <c r="L1084" s="61" t="s">
        <v>930</v>
      </c>
      <c r="M1084" s="61">
        <f t="shared" si="17"/>
        <v>196</v>
      </c>
      <c r="N1084" t="str">
        <f>VLOOKUP(M1084,'zamestnanci číselník'!$A:$I,9,0)</f>
        <v>VP1</v>
      </c>
    </row>
    <row r="1085" spans="1:14" x14ac:dyDescent="0.2">
      <c r="A1085" s="60">
        <v>43679</v>
      </c>
      <c r="B1085" s="61" t="s">
        <v>928</v>
      </c>
      <c r="C1085" s="61" t="s">
        <v>887</v>
      </c>
      <c r="D1085" s="61" t="s">
        <v>181</v>
      </c>
      <c r="E1085" s="61">
        <v>8</v>
      </c>
      <c r="F1085" s="61" t="s">
        <v>182</v>
      </c>
      <c r="G1085" s="61">
        <v>0</v>
      </c>
      <c r="H1085" s="61" t="s">
        <v>183</v>
      </c>
      <c r="I1085" s="61" t="s">
        <v>929</v>
      </c>
      <c r="J1085" s="61" t="s">
        <v>34</v>
      </c>
      <c r="K1085" s="61" t="s">
        <v>9</v>
      </c>
      <c r="L1085" s="61" t="s">
        <v>930</v>
      </c>
      <c r="M1085" s="61">
        <f t="shared" si="17"/>
        <v>196</v>
      </c>
      <c r="N1085" t="str">
        <f>VLOOKUP(M1085,'zamestnanci číselník'!$A:$I,9,0)</f>
        <v>VP1</v>
      </c>
    </row>
    <row r="1086" spans="1:14" x14ac:dyDescent="0.2">
      <c r="A1086" s="60">
        <v>43683</v>
      </c>
      <c r="B1086" s="61" t="s">
        <v>928</v>
      </c>
      <c r="C1086" s="61" t="s">
        <v>885</v>
      </c>
      <c r="D1086" s="61" t="s">
        <v>181</v>
      </c>
      <c r="E1086" s="61">
        <v>8</v>
      </c>
      <c r="F1086" s="61" t="s">
        <v>897</v>
      </c>
      <c r="G1086" s="61">
        <v>2</v>
      </c>
      <c r="H1086" s="61" t="s">
        <v>1505</v>
      </c>
      <c r="I1086" s="61" t="s">
        <v>929</v>
      </c>
      <c r="J1086" s="61" t="s">
        <v>34</v>
      </c>
      <c r="K1086" s="61" t="s">
        <v>9</v>
      </c>
      <c r="L1086" s="61" t="s">
        <v>930</v>
      </c>
      <c r="M1086" s="61">
        <f t="shared" si="17"/>
        <v>196</v>
      </c>
      <c r="N1086" t="str">
        <f>VLOOKUP(M1086,'zamestnanci číselník'!$A:$I,9,0)</f>
        <v>VP1</v>
      </c>
    </row>
    <row r="1087" spans="1:14" x14ac:dyDescent="0.2">
      <c r="A1087" s="60">
        <v>43684</v>
      </c>
      <c r="B1087" s="61" t="s">
        <v>928</v>
      </c>
      <c r="C1087" s="61" t="s">
        <v>885</v>
      </c>
      <c r="D1087" s="61" t="s">
        <v>181</v>
      </c>
      <c r="E1087" s="61">
        <v>8</v>
      </c>
      <c r="F1087" s="61" t="s">
        <v>897</v>
      </c>
      <c r="G1087" s="61">
        <v>2</v>
      </c>
      <c r="H1087" s="61" t="s">
        <v>1505</v>
      </c>
      <c r="I1087" s="61" t="s">
        <v>929</v>
      </c>
      <c r="J1087" s="61" t="s">
        <v>34</v>
      </c>
      <c r="K1087" s="61" t="s">
        <v>9</v>
      </c>
      <c r="L1087" s="61" t="s">
        <v>930</v>
      </c>
      <c r="M1087" s="61">
        <f t="shared" si="17"/>
        <v>196</v>
      </c>
      <c r="N1087" t="str">
        <f>VLOOKUP(M1087,'zamestnanci číselník'!$A:$I,9,0)</f>
        <v>VP1</v>
      </c>
    </row>
    <row r="1088" spans="1:14" x14ac:dyDescent="0.2">
      <c r="A1088" s="60">
        <v>43685</v>
      </c>
      <c r="B1088" s="61" t="s">
        <v>928</v>
      </c>
      <c r="C1088" s="61" t="s">
        <v>885</v>
      </c>
      <c r="D1088" s="61" t="s">
        <v>181</v>
      </c>
      <c r="E1088" s="61">
        <v>8</v>
      </c>
      <c r="F1088" s="61" t="s">
        <v>897</v>
      </c>
      <c r="G1088" s="61">
        <v>2</v>
      </c>
      <c r="H1088" s="61" t="s">
        <v>1505</v>
      </c>
      <c r="I1088" s="61" t="s">
        <v>929</v>
      </c>
      <c r="J1088" s="61" t="s">
        <v>34</v>
      </c>
      <c r="K1088" s="61" t="s">
        <v>9</v>
      </c>
      <c r="L1088" s="61" t="s">
        <v>930</v>
      </c>
      <c r="M1088" s="61">
        <f t="shared" si="17"/>
        <v>196</v>
      </c>
      <c r="N1088" t="str">
        <f>VLOOKUP(M1088,'zamestnanci číselník'!$A:$I,9,0)</f>
        <v>VP1</v>
      </c>
    </row>
    <row r="1089" spans="1:14" x14ac:dyDescent="0.2">
      <c r="A1089" s="60">
        <v>43686</v>
      </c>
      <c r="B1089" s="61" t="s">
        <v>928</v>
      </c>
      <c r="C1089" s="61" t="s">
        <v>885</v>
      </c>
      <c r="D1089" s="61" t="s">
        <v>181</v>
      </c>
      <c r="E1089" s="61">
        <v>8</v>
      </c>
      <c r="F1089" s="61" t="s">
        <v>182</v>
      </c>
      <c r="G1089" s="61">
        <v>0</v>
      </c>
      <c r="H1089" s="61" t="s">
        <v>1505</v>
      </c>
      <c r="I1089" s="61" t="s">
        <v>929</v>
      </c>
      <c r="J1089" s="61" t="s">
        <v>34</v>
      </c>
      <c r="K1089" s="61" t="s">
        <v>9</v>
      </c>
      <c r="L1089" s="61" t="s">
        <v>930</v>
      </c>
      <c r="M1089" s="61">
        <f t="shared" si="17"/>
        <v>196</v>
      </c>
      <c r="N1089" t="str">
        <f>VLOOKUP(M1089,'zamestnanci číselník'!$A:$I,9,0)</f>
        <v>VP1</v>
      </c>
    </row>
    <row r="1090" spans="1:14" x14ac:dyDescent="0.2">
      <c r="A1090" s="60">
        <v>43706</v>
      </c>
      <c r="B1090" s="61" t="s">
        <v>928</v>
      </c>
      <c r="C1090" s="61" t="s">
        <v>886</v>
      </c>
      <c r="D1090" s="61" t="s">
        <v>181</v>
      </c>
      <c r="E1090" s="61">
        <v>8</v>
      </c>
      <c r="F1090" s="61" t="s">
        <v>182</v>
      </c>
      <c r="G1090" s="61">
        <v>0</v>
      </c>
      <c r="H1090" s="61" t="s">
        <v>183</v>
      </c>
      <c r="I1090" s="61" t="s">
        <v>929</v>
      </c>
      <c r="J1090" s="61" t="s">
        <v>34</v>
      </c>
      <c r="K1090" s="61" t="s">
        <v>9</v>
      </c>
      <c r="L1090" s="61" t="s">
        <v>930</v>
      </c>
      <c r="M1090" s="61">
        <f t="shared" si="17"/>
        <v>196</v>
      </c>
      <c r="N1090" t="str">
        <f>VLOOKUP(M1090,'zamestnanci číselník'!$A:$I,9,0)</f>
        <v>VP1</v>
      </c>
    </row>
    <row r="1091" spans="1:14" x14ac:dyDescent="0.2">
      <c r="A1091" s="60">
        <v>43678</v>
      </c>
      <c r="B1091" s="61" t="s">
        <v>1211</v>
      </c>
      <c r="C1091" s="61" t="s">
        <v>887</v>
      </c>
      <c r="D1091" s="61" t="s">
        <v>181</v>
      </c>
      <c r="E1091" s="61">
        <v>8</v>
      </c>
      <c r="F1091" s="61" t="s">
        <v>182</v>
      </c>
      <c r="G1091" s="61">
        <v>0</v>
      </c>
      <c r="H1091" s="61" t="s">
        <v>183</v>
      </c>
      <c r="I1091" s="61" t="s">
        <v>1152</v>
      </c>
      <c r="J1091" s="61" t="s">
        <v>17</v>
      </c>
      <c r="K1091" s="61" t="s">
        <v>1153</v>
      </c>
      <c r="L1091" s="61" t="s">
        <v>1212</v>
      </c>
      <c r="M1091" s="61">
        <f t="shared" ref="M1091:M1154" si="18">B1091*1</f>
        <v>198</v>
      </c>
      <c r="N1091" t="str">
        <f>VLOOKUP(M1091,'zamestnanci číselník'!$A:$I,9,0)</f>
        <v>Ostatné</v>
      </c>
    </row>
    <row r="1092" spans="1:14" x14ac:dyDescent="0.2">
      <c r="A1092" s="60">
        <v>43679</v>
      </c>
      <c r="B1092" s="61" t="s">
        <v>1211</v>
      </c>
      <c r="C1092" s="61" t="s">
        <v>887</v>
      </c>
      <c r="D1092" s="61" t="s">
        <v>181</v>
      </c>
      <c r="E1092" s="61">
        <v>8</v>
      </c>
      <c r="F1092" s="61" t="s">
        <v>182</v>
      </c>
      <c r="G1092" s="61">
        <v>0</v>
      </c>
      <c r="H1092" s="61" t="s">
        <v>183</v>
      </c>
      <c r="I1092" s="61" t="s">
        <v>1152</v>
      </c>
      <c r="J1092" s="61" t="s">
        <v>17</v>
      </c>
      <c r="K1092" s="61" t="s">
        <v>1153</v>
      </c>
      <c r="L1092" s="61" t="s">
        <v>1212</v>
      </c>
      <c r="M1092" s="61">
        <f t="shared" si="18"/>
        <v>198</v>
      </c>
      <c r="N1092" t="str">
        <f>VLOOKUP(M1092,'zamestnanci číselník'!$A:$I,9,0)</f>
        <v>Ostatné</v>
      </c>
    </row>
    <row r="1093" spans="1:14" x14ac:dyDescent="0.2">
      <c r="A1093" s="60">
        <v>43707</v>
      </c>
      <c r="B1093" s="61" t="s">
        <v>1211</v>
      </c>
      <c r="C1093" s="61" t="s">
        <v>887</v>
      </c>
      <c r="D1093" s="61" t="s">
        <v>181</v>
      </c>
      <c r="E1093" s="61">
        <v>8</v>
      </c>
      <c r="F1093" s="61" t="s">
        <v>182</v>
      </c>
      <c r="G1093" s="61">
        <v>0</v>
      </c>
      <c r="H1093" s="61" t="s">
        <v>183</v>
      </c>
      <c r="I1093" s="61" t="s">
        <v>1152</v>
      </c>
      <c r="J1093" s="61" t="s">
        <v>17</v>
      </c>
      <c r="K1093" s="61" t="s">
        <v>1153</v>
      </c>
      <c r="L1093" s="61" t="s">
        <v>1212</v>
      </c>
      <c r="M1093" s="61">
        <f t="shared" si="18"/>
        <v>198</v>
      </c>
      <c r="N1093" t="str">
        <f>VLOOKUP(M1093,'zamestnanci číselník'!$A:$I,9,0)</f>
        <v>Ostatné</v>
      </c>
    </row>
    <row r="1094" spans="1:14" x14ac:dyDescent="0.2">
      <c r="A1094" s="60">
        <v>43699</v>
      </c>
      <c r="B1094" s="61" t="s">
        <v>1211</v>
      </c>
      <c r="C1094" s="61" t="s">
        <v>885</v>
      </c>
      <c r="D1094" s="61" t="s">
        <v>181</v>
      </c>
      <c r="E1094" s="61">
        <v>8</v>
      </c>
      <c r="F1094" s="61" t="s">
        <v>182</v>
      </c>
      <c r="G1094" s="61">
        <v>0</v>
      </c>
      <c r="H1094" s="61" t="s">
        <v>42</v>
      </c>
      <c r="I1094" s="61" t="s">
        <v>1152</v>
      </c>
      <c r="J1094" s="61" t="s">
        <v>17</v>
      </c>
      <c r="K1094" s="61" t="s">
        <v>1153</v>
      </c>
      <c r="L1094" s="61" t="s">
        <v>1212</v>
      </c>
      <c r="M1094" s="61">
        <f t="shared" si="18"/>
        <v>198</v>
      </c>
      <c r="N1094" t="str">
        <f>VLOOKUP(M1094,'zamestnanci číselník'!$A:$I,9,0)</f>
        <v>Ostatné</v>
      </c>
    </row>
    <row r="1095" spans="1:14" x14ac:dyDescent="0.2">
      <c r="A1095" s="60">
        <v>43700</v>
      </c>
      <c r="B1095" s="61" t="s">
        <v>1211</v>
      </c>
      <c r="C1095" s="61" t="s">
        <v>910</v>
      </c>
      <c r="D1095" s="61" t="s">
        <v>181</v>
      </c>
      <c r="E1095" s="61">
        <v>0.5</v>
      </c>
      <c r="F1095" s="61" t="s">
        <v>182</v>
      </c>
      <c r="G1095" s="61">
        <v>0</v>
      </c>
      <c r="H1095" s="61" t="s">
        <v>183</v>
      </c>
      <c r="I1095" s="61" t="s">
        <v>1152</v>
      </c>
      <c r="J1095" s="61" t="s">
        <v>17</v>
      </c>
      <c r="K1095" s="61" t="s">
        <v>1153</v>
      </c>
      <c r="L1095" s="61" t="s">
        <v>1212</v>
      </c>
      <c r="M1095" s="61">
        <f t="shared" si="18"/>
        <v>198</v>
      </c>
      <c r="N1095" t="str">
        <f>VLOOKUP(M1095,'zamestnanci číselník'!$A:$I,9,0)</f>
        <v>Ostatné</v>
      </c>
    </row>
    <row r="1096" spans="1:14" x14ac:dyDescent="0.2">
      <c r="A1096" s="60">
        <v>43700</v>
      </c>
      <c r="B1096" s="61" t="s">
        <v>1211</v>
      </c>
      <c r="C1096" s="61" t="s">
        <v>885</v>
      </c>
      <c r="D1096" s="61" t="s">
        <v>181</v>
      </c>
      <c r="E1096" s="61">
        <v>7.5</v>
      </c>
      <c r="F1096" s="61" t="s">
        <v>182</v>
      </c>
      <c r="G1096" s="61">
        <v>0</v>
      </c>
      <c r="H1096" s="61" t="s">
        <v>42</v>
      </c>
      <c r="I1096" s="61" t="s">
        <v>1152</v>
      </c>
      <c r="J1096" s="61" t="s">
        <v>17</v>
      </c>
      <c r="K1096" s="61" t="s">
        <v>1153</v>
      </c>
      <c r="L1096" s="61" t="s">
        <v>1212</v>
      </c>
      <c r="M1096" s="61">
        <f t="shared" si="18"/>
        <v>198</v>
      </c>
      <c r="N1096" t="str">
        <f>VLOOKUP(M1096,'zamestnanci číselník'!$A:$I,9,0)</f>
        <v>Ostatné</v>
      </c>
    </row>
    <row r="1097" spans="1:14" x14ac:dyDescent="0.2">
      <c r="A1097" s="60">
        <v>43703</v>
      </c>
      <c r="B1097" s="61" t="s">
        <v>1211</v>
      </c>
      <c r="C1097" s="61" t="s">
        <v>910</v>
      </c>
      <c r="D1097" s="61" t="s">
        <v>181</v>
      </c>
      <c r="E1097" s="61">
        <v>0.5</v>
      </c>
      <c r="F1097" s="61" t="s">
        <v>182</v>
      </c>
      <c r="G1097" s="61">
        <v>0</v>
      </c>
      <c r="H1097" s="61" t="s">
        <v>183</v>
      </c>
      <c r="I1097" s="61" t="s">
        <v>1152</v>
      </c>
      <c r="J1097" s="61" t="s">
        <v>17</v>
      </c>
      <c r="K1097" s="61" t="s">
        <v>1153</v>
      </c>
      <c r="L1097" s="61" t="s">
        <v>1212</v>
      </c>
      <c r="M1097" s="61">
        <f t="shared" si="18"/>
        <v>198</v>
      </c>
      <c r="N1097" t="str">
        <f>VLOOKUP(M1097,'zamestnanci číselník'!$A:$I,9,0)</f>
        <v>Ostatné</v>
      </c>
    </row>
    <row r="1098" spans="1:14" x14ac:dyDescent="0.2">
      <c r="A1098" s="60">
        <v>43703</v>
      </c>
      <c r="B1098" s="61" t="s">
        <v>1211</v>
      </c>
      <c r="C1098" s="61" t="s">
        <v>885</v>
      </c>
      <c r="D1098" s="61" t="s">
        <v>181</v>
      </c>
      <c r="E1098" s="61">
        <v>7.5</v>
      </c>
      <c r="F1098" s="61" t="s">
        <v>182</v>
      </c>
      <c r="G1098" s="61">
        <v>0</v>
      </c>
      <c r="H1098" s="61" t="s">
        <v>42</v>
      </c>
      <c r="I1098" s="61" t="s">
        <v>1152</v>
      </c>
      <c r="J1098" s="61" t="s">
        <v>17</v>
      </c>
      <c r="K1098" s="61" t="s">
        <v>1153</v>
      </c>
      <c r="L1098" s="61" t="s">
        <v>1212</v>
      </c>
      <c r="M1098" s="61">
        <f t="shared" si="18"/>
        <v>198</v>
      </c>
      <c r="N1098" t="str">
        <f>VLOOKUP(M1098,'zamestnanci číselník'!$A:$I,9,0)</f>
        <v>Ostatné</v>
      </c>
    </row>
    <row r="1099" spans="1:14" x14ac:dyDescent="0.2">
      <c r="A1099" s="60">
        <v>43682</v>
      </c>
      <c r="B1099" s="61" t="s">
        <v>1211</v>
      </c>
      <c r="C1099" s="61" t="s">
        <v>885</v>
      </c>
      <c r="D1099" s="61" t="s">
        <v>181</v>
      </c>
      <c r="E1099" s="61">
        <v>8</v>
      </c>
      <c r="F1099" s="61" t="s">
        <v>182</v>
      </c>
      <c r="G1099" s="61">
        <v>0</v>
      </c>
      <c r="H1099" s="61" t="s">
        <v>42</v>
      </c>
      <c r="I1099" s="61" t="s">
        <v>1152</v>
      </c>
      <c r="J1099" s="61" t="s">
        <v>17</v>
      </c>
      <c r="K1099" s="61" t="s">
        <v>1153</v>
      </c>
      <c r="L1099" s="61" t="s">
        <v>1212</v>
      </c>
      <c r="M1099" s="61">
        <f t="shared" si="18"/>
        <v>198</v>
      </c>
      <c r="N1099" t="str">
        <f>VLOOKUP(M1099,'zamestnanci číselník'!$A:$I,9,0)</f>
        <v>Ostatné</v>
      </c>
    </row>
    <row r="1100" spans="1:14" x14ac:dyDescent="0.2">
      <c r="A1100" s="60">
        <v>43683</v>
      </c>
      <c r="B1100" s="61" t="s">
        <v>1211</v>
      </c>
      <c r="C1100" s="61" t="s">
        <v>885</v>
      </c>
      <c r="D1100" s="61" t="s">
        <v>181</v>
      </c>
      <c r="E1100" s="61">
        <v>8</v>
      </c>
      <c r="F1100" s="61" t="s">
        <v>182</v>
      </c>
      <c r="G1100" s="61">
        <v>0</v>
      </c>
      <c r="H1100" s="61" t="s">
        <v>42</v>
      </c>
      <c r="I1100" s="61" t="s">
        <v>1152</v>
      </c>
      <c r="J1100" s="61" t="s">
        <v>17</v>
      </c>
      <c r="K1100" s="61" t="s">
        <v>1153</v>
      </c>
      <c r="L1100" s="61" t="s">
        <v>1212</v>
      </c>
      <c r="M1100" s="61">
        <f t="shared" si="18"/>
        <v>198</v>
      </c>
      <c r="N1100" t="str">
        <f>VLOOKUP(M1100,'zamestnanci číselník'!$A:$I,9,0)</f>
        <v>Ostatné</v>
      </c>
    </row>
    <row r="1101" spans="1:14" x14ac:dyDescent="0.2">
      <c r="A1101" s="60">
        <v>43684</v>
      </c>
      <c r="B1101" s="61" t="s">
        <v>1211</v>
      </c>
      <c r="C1101" s="61" t="s">
        <v>885</v>
      </c>
      <c r="D1101" s="61" t="s">
        <v>181</v>
      </c>
      <c r="E1101" s="61">
        <v>8</v>
      </c>
      <c r="F1101" s="61" t="s">
        <v>182</v>
      </c>
      <c r="G1101" s="61">
        <v>0</v>
      </c>
      <c r="H1101" s="61" t="s">
        <v>42</v>
      </c>
      <c r="I1101" s="61" t="s">
        <v>1152</v>
      </c>
      <c r="J1101" s="61" t="s">
        <v>17</v>
      </c>
      <c r="K1101" s="61" t="s">
        <v>1153</v>
      </c>
      <c r="L1101" s="61" t="s">
        <v>1212</v>
      </c>
      <c r="M1101" s="61">
        <f t="shared" si="18"/>
        <v>198</v>
      </c>
      <c r="N1101" t="str">
        <f>VLOOKUP(M1101,'zamestnanci číselník'!$A:$I,9,0)</f>
        <v>Ostatné</v>
      </c>
    </row>
    <row r="1102" spans="1:14" x14ac:dyDescent="0.2">
      <c r="A1102" s="60">
        <v>43685</v>
      </c>
      <c r="B1102" s="61" t="s">
        <v>1211</v>
      </c>
      <c r="C1102" s="61" t="s">
        <v>885</v>
      </c>
      <c r="D1102" s="61" t="s">
        <v>181</v>
      </c>
      <c r="E1102" s="61">
        <v>8</v>
      </c>
      <c r="F1102" s="61" t="s">
        <v>182</v>
      </c>
      <c r="G1102" s="61">
        <v>0</v>
      </c>
      <c r="H1102" s="61" t="s">
        <v>42</v>
      </c>
      <c r="I1102" s="61" t="s">
        <v>1152</v>
      </c>
      <c r="J1102" s="61" t="s">
        <v>17</v>
      </c>
      <c r="K1102" s="61" t="s">
        <v>1153</v>
      </c>
      <c r="L1102" s="61" t="s">
        <v>1212</v>
      </c>
      <c r="M1102" s="61">
        <f t="shared" si="18"/>
        <v>198</v>
      </c>
      <c r="N1102" t="str">
        <f>VLOOKUP(M1102,'zamestnanci číselník'!$A:$I,9,0)</f>
        <v>Ostatné</v>
      </c>
    </row>
    <row r="1103" spans="1:14" x14ac:dyDescent="0.2">
      <c r="A1103" s="60">
        <v>43686</v>
      </c>
      <c r="B1103" s="61" t="s">
        <v>1211</v>
      </c>
      <c r="C1103" s="61" t="s">
        <v>885</v>
      </c>
      <c r="D1103" s="61" t="s">
        <v>181</v>
      </c>
      <c r="E1103" s="61">
        <v>8</v>
      </c>
      <c r="F1103" s="61" t="s">
        <v>182</v>
      </c>
      <c r="G1103" s="61">
        <v>0</v>
      </c>
      <c r="H1103" s="61" t="s">
        <v>42</v>
      </c>
      <c r="I1103" s="61" t="s">
        <v>1152</v>
      </c>
      <c r="J1103" s="61" t="s">
        <v>17</v>
      </c>
      <c r="K1103" s="61" t="s">
        <v>1153</v>
      </c>
      <c r="L1103" s="61" t="s">
        <v>1212</v>
      </c>
      <c r="M1103" s="61">
        <f t="shared" si="18"/>
        <v>198</v>
      </c>
      <c r="N1103" t="str">
        <f>VLOOKUP(M1103,'zamestnanci číselník'!$A:$I,9,0)</f>
        <v>Ostatné</v>
      </c>
    </row>
    <row r="1104" spans="1:14" x14ac:dyDescent="0.2">
      <c r="A1104" s="60">
        <v>43689</v>
      </c>
      <c r="B1104" s="61" t="s">
        <v>1211</v>
      </c>
      <c r="C1104" s="61" t="s">
        <v>885</v>
      </c>
      <c r="D1104" s="61" t="s">
        <v>181</v>
      </c>
      <c r="E1104" s="61">
        <v>8</v>
      </c>
      <c r="F1104" s="61" t="s">
        <v>182</v>
      </c>
      <c r="G1104" s="61">
        <v>0</v>
      </c>
      <c r="H1104" s="61" t="s">
        <v>42</v>
      </c>
      <c r="I1104" s="61" t="s">
        <v>1152</v>
      </c>
      <c r="J1104" s="61" t="s">
        <v>17</v>
      </c>
      <c r="K1104" s="61" t="s">
        <v>1153</v>
      </c>
      <c r="L1104" s="61" t="s">
        <v>1212</v>
      </c>
      <c r="M1104" s="61">
        <f t="shared" si="18"/>
        <v>198</v>
      </c>
      <c r="N1104" t="str">
        <f>VLOOKUP(M1104,'zamestnanci číselník'!$A:$I,9,0)</f>
        <v>Ostatné</v>
      </c>
    </row>
    <row r="1105" spans="1:14" x14ac:dyDescent="0.2">
      <c r="A1105" s="60">
        <v>43690</v>
      </c>
      <c r="B1105" s="61" t="s">
        <v>1211</v>
      </c>
      <c r="C1105" s="61" t="s">
        <v>885</v>
      </c>
      <c r="D1105" s="61" t="s">
        <v>181</v>
      </c>
      <c r="E1105" s="61">
        <v>8</v>
      </c>
      <c r="F1105" s="61" t="s">
        <v>182</v>
      </c>
      <c r="G1105" s="61">
        <v>0</v>
      </c>
      <c r="H1105" s="61" t="s">
        <v>42</v>
      </c>
      <c r="I1105" s="61" t="s">
        <v>1152</v>
      </c>
      <c r="J1105" s="61" t="s">
        <v>17</v>
      </c>
      <c r="K1105" s="61" t="s">
        <v>1153</v>
      </c>
      <c r="L1105" s="61" t="s">
        <v>1212</v>
      </c>
      <c r="M1105" s="61">
        <f t="shared" si="18"/>
        <v>198</v>
      </c>
      <c r="N1105" t="str">
        <f>VLOOKUP(M1105,'zamestnanci číselník'!$A:$I,9,0)</f>
        <v>Ostatné</v>
      </c>
    </row>
    <row r="1106" spans="1:14" x14ac:dyDescent="0.2">
      <c r="A1106" s="60">
        <v>43691</v>
      </c>
      <c r="B1106" s="61" t="s">
        <v>1211</v>
      </c>
      <c r="C1106" s="61" t="s">
        <v>885</v>
      </c>
      <c r="D1106" s="61" t="s">
        <v>181</v>
      </c>
      <c r="E1106" s="61">
        <v>8</v>
      </c>
      <c r="F1106" s="61" t="s">
        <v>182</v>
      </c>
      <c r="G1106" s="61">
        <v>0</v>
      </c>
      <c r="H1106" s="61" t="s">
        <v>42</v>
      </c>
      <c r="I1106" s="61" t="s">
        <v>1152</v>
      </c>
      <c r="J1106" s="61" t="s">
        <v>17</v>
      </c>
      <c r="K1106" s="61" t="s">
        <v>1153</v>
      </c>
      <c r="L1106" s="61" t="s">
        <v>1212</v>
      </c>
      <c r="M1106" s="61">
        <f t="shared" si="18"/>
        <v>198</v>
      </c>
      <c r="N1106" t="str">
        <f>VLOOKUP(M1106,'zamestnanci číselník'!$A:$I,9,0)</f>
        <v>Ostatné</v>
      </c>
    </row>
    <row r="1107" spans="1:14" x14ac:dyDescent="0.2">
      <c r="A1107" s="60">
        <v>43692</v>
      </c>
      <c r="B1107" s="61" t="s">
        <v>1211</v>
      </c>
      <c r="C1107" s="61" t="s">
        <v>885</v>
      </c>
      <c r="D1107" s="61" t="s">
        <v>181</v>
      </c>
      <c r="E1107" s="61">
        <v>8</v>
      </c>
      <c r="F1107" s="61" t="s">
        <v>182</v>
      </c>
      <c r="G1107" s="61">
        <v>0</v>
      </c>
      <c r="H1107" s="61" t="s">
        <v>42</v>
      </c>
      <c r="I1107" s="61" t="s">
        <v>1152</v>
      </c>
      <c r="J1107" s="61" t="s">
        <v>17</v>
      </c>
      <c r="K1107" s="61" t="s">
        <v>1153</v>
      </c>
      <c r="L1107" s="61" t="s">
        <v>1212</v>
      </c>
      <c r="M1107" s="61">
        <f t="shared" si="18"/>
        <v>198</v>
      </c>
      <c r="N1107" t="str">
        <f>VLOOKUP(M1107,'zamestnanci číselník'!$A:$I,9,0)</f>
        <v>Ostatné</v>
      </c>
    </row>
    <row r="1108" spans="1:14" x14ac:dyDescent="0.2">
      <c r="A1108" s="60">
        <v>43693</v>
      </c>
      <c r="B1108" s="61" t="s">
        <v>1211</v>
      </c>
      <c r="C1108" s="61" t="s">
        <v>885</v>
      </c>
      <c r="D1108" s="61" t="s">
        <v>181</v>
      </c>
      <c r="E1108" s="61">
        <v>8</v>
      </c>
      <c r="F1108" s="61" t="s">
        <v>182</v>
      </c>
      <c r="G1108" s="61">
        <v>0</v>
      </c>
      <c r="H1108" s="61" t="s">
        <v>42</v>
      </c>
      <c r="I1108" s="61" t="s">
        <v>1152</v>
      </c>
      <c r="J1108" s="61" t="s">
        <v>17</v>
      </c>
      <c r="K1108" s="61" t="s">
        <v>1153</v>
      </c>
      <c r="L1108" s="61" t="s">
        <v>1212</v>
      </c>
      <c r="M1108" s="61">
        <f t="shared" si="18"/>
        <v>198</v>
      </c>
      <c r="N1108" t="str">
        <f>VLOOKUP(M1108,'zamestnanci číselník'!$A:$I,9,0)</f>
        <v>Ostatné</v>
      </c>
    </row>
    <row r="1109" spans="1:14" x14ac:dyDescent="0.2">
      <c r="A1109" s="60">
        <v>43696</v>
      </c>
      <c r="B1109" s="61" t="s">
        <v>1211</v>
      </c>
      <c r="C1109" s="61" t="s">
        <v>885</v>
      </c>
      <c r="D1109" s="61" t="s">
        <v>181</v>
      </c>
      <c r="E1109" s="61">
        <v>8</v>
      </c>
      <c r="F1109" s="61" t="s">
        <v>182</v>
      </c>
      <c r="G1109" s="61">
        <v>0</v>
      </c>
      <c r="H1109" s="61" t="s">
        <v>42</v>
      </c>
      <c r="I1109" s="61" t="s">
        <v>1152</v>
      </c>
      <c r="J1109" s="61" t="s">
        <v>17</v>
      </c>
      <c r="K1109" s="61" t="s">
        <v>1153</v>
      </c>
      <c r="L1109" s="61" t="s">
        <v>1212</v>
      </c>
      <c r="M1109" s="61">
        <f t="shared" si="18"/>
        <v>198</v>
      </c>
      <c r="N1109" t="str">
        <f>VLOOKUP(M1109,'zamestnanci číselník'!$A:$I,9,0)</f>
        <v>Ostatné</v>
      </c>
    </row>
    <row r="1110" spans="1:14" x14ac:dyDescent="0.2">
      <c r="A1110" s="60">
        <v>43697</v>
      </c>
      <c r="B1110" s="61" t="s">
        <v>1211</v>
      </c>
      <c r="C1110" s="61" t="s">
        <v>910</v>
      </c>
      <c r="D1110" s="61" t="s">
        <v>181</v>
      </c>
      <c r="E1110" s="61">
        <v>0.5</v>
      </c>
      <c r="F1110" s="61" t="s">
        <v>182</v>
      </c>
      <c r="G1110" s="61">
        <v>0</v>
      </c>
      <c r="H1110" s="61" t="s">
        <v>183</v>
      </c>
      <c r="I1110" s="61" t="s">
        <v>1152</v>
      </c>
      <c r="J1110" s="61" t="s">
        <v>17</v>
      </c>
      <c r="K1110" s="61" t="s">
        <v>1153</v>
      </c>
      <c r="L1110" s="61" t="s">
        <v>1212</v>
      </c>
      <c r="M1110" s="61">
        <f t="shared" si="18"/>
        <v>198</v>
      </c>
      <c r="N1110" t="str">
        <f>VLOOKUP(M1110,'zamestnanci číselník'!$A:$I,9,0)</f>
        <v>Ostatné</v>
      </c>
    </row>
    <row r="1111" spans="1:14" x14ac:dyDescent="0.2">
      <c r="A1111" s="60">
        <v>43697</v>
      </c>
      <c r="B1111" s="61" t="s">
        <v>1211</v>
      </c>
      <c r="C1111" s="61" t="s">
        <v>885</v>
      </c>
      <c r="D1111" s="61" t="s">
        <v>181</v>
      </c>
      <c r="E1111" s="61">
        <v>7.5</v>
      </c>
      <c r="F1111" s="61" t="s">
        <v>182</v>
      </c>
      <c r="G1111" s="61">
        <v>0</v>
      </c>
      <c r="H1111" s="61" t="s">
        <v>42</v>
      </c>
      <c r="I1111" s="61" t="s">
        <v>1152</v>
      </c>
      <c r="J1111" s="61" t="s">
        <v>17</v>
      </c>
      <c r="K1111" s="61" t="s">
        <v>1153</v>
      </c>
      <c r="L1111" s="61" t="s">
        <v>1212</v>
      </c>
      <c r="M1111" s="61">
        <f t="shared" si="18"/>
        <v>198</v>
      </c>
      <c r="N1111" t="str">
        <f>VLOOKUP(M1111,'zamestnanci číselník'!$A:$I,9,0)</f>
        <v>Ostatné</v>
      </c>
    </row>
    <row r="1112" spans="1:14" x14ac:dyDescent="0.2">
      <c r="A1112" s="60">
        <v>43698</v>
      </c>
      <c r="B1112" s="61" t="s">
        <v>1211</v>
      </c>
      <c r="C1112" s="61" t="s">
        <v>885</v>
      </c>
      <c r="D1112" s="61" t="s">
        <v>181</v>
      </c>
      <c r="E1112" s="61">
        <v>8</v>
      </c>
      <c r="F1112" s="61" t="s">
        <v>182</v>
      </c>
      <c r="G1112" s="61">
        <v>0</v>
      </c>
      <c r="H1112" s="61" t="s">
        <v>42</v>
      </c>
      <c r="I1112" s="61" t="s">
        <v>1152</v>
      </c>
      <c r="J1112" s="61" t="s">
        <v>17</v>
      </c>
      <c r="K1112" s="61" t="s">
        <v>1153</v>
      </c>
      <c r="L1112" s="61" t="s">
        <v>1212</v>
      </c>
      <c r="M1112" s="61">
        <f t="shared" si="18"/>
        <v>198</v>
      </c>
      <c r="N1112" t="str">
        <f>VLOOKUP(M1112,'zamestnanci číselník'!$A:$I,9,0)</f>
        <v>Ostatné</v>
      </c>
    </row>
    <row r="1113" spans="1:14" x14ac:dyDescent="0.2">
      <c r="A1113" s="60">
        <v>43706</v>
      </c>
      <c r="B1113" s="61" t="s">
        <v>1211</v>
      </c>
      <c r="C1113" s="61" t="s">
        <v>886</v>
      </c>
      <c r="D1113" s="61" t="s">
        <v>181</v>
      </c>
      <c r="E1113" s="61">
        <v>8</v>
      </c>
      <c r="F1113" s="61" t="s">
        <v>182</v>
      </c>
      <c r="G1113" s="61">
        <v>0</v>
      </c>
      <c r="H1113" s="61" t="s">
        <v>183</v>
      </c>
      <c r="I1113" s="61" t="s">
        <v>1152</v>
      </c>
      <c r="J1113" s="61" t="s">
        <v>17</v>
      </c>
      <c r="K1113" s="61" t="s">
        <v>1153</v>
      </c>
      <c r="L1113" s="61" t="s">
        <v>1212</v>
      </c>
      <c r="M1113" s="61">
        <f t="shared" si="18"/>
        <v>198</v>
      </c>
      <c r="N1113" t="str">
        <f>VLOOKUP(M1113,'zamestnanci číselník'!$A:$I,9,0)</f>
        <v>Ostatné</v>
      </c>
    </row>
    <row r="1114" spans="1:14" x14ac:dyDescent="0.2">
      <c r="A1114" s="60">
        <v>43704</v>
      </c>
      <c r="B1114" s="61" t="s">
        <v>1211</v>
      </c>
      <c r="C1114" s="61" t="s">
        <v>910</v>
      </c>
      <c r="D1114" s="61" t="s">
        <v>181</v>
      </c>
      <c r="E1114" s="61">
        <v>0.5</v>
      </c>
      <c r="F1114" s="61" t="s">
        <v>182</v>
      </c>
      <c r="G1114" s="61">
        <v>0</v>
      </c>
      <c r="H1114" s="61" t="s">
        <v>183</v>
      </c>
      <c r="I1114" s="61" t="s">
        <v>1152</v>
      </c>
      <c r="J1114" s="61" t="s">
        <v>17</v>
      </c>
      <c r="K1114" s="61" t="s">
        <v>1153</v>
      </c>
      <c r="L1114" s="61" t="s">
        <v>1212</v>
      </c>
      <c r="M1114" s="61">
        <f t="shared" si="18"/>
        <v>198</v>
      </c>
      <c r="N1114" t="str">
        <f>VLOOKUP(M1114,'zamestnanci číselník'!$A:$I,9,0)</f>
        <v>Ostatné</v>
      </c>
    </row>
    <row r="1115" spans="1:14" x14ac:dyDescent="0.2">
      <c r="A1115" s="60">
        <v>43704</v>
      </c>
      <c r="B1115" s="61" t="s">
        <v>1211</v>
      </c>
      <c r="C1115" s="61" t="s">
        <v>885</v>
      </c>
      <c r="D1115" s="61" t="s">
        <v>181</v>
      </c>
      <c r="E1115" s="61">
        <v>7.5</v>
      </c>
      <c r="F1115" s="61" t="s">
        <v>182</v>
      </c>
      <c r="G1115" s="61">
        <v>0</v>
      </c>
      <c r="H1115" s="61" t="s">
        <v>42</v>
      </c>
      <c r="I1115" s="61" t="s">
        <v>1152</v>
      </c>
      <c r="J1115" s="61" t="s">
        <v>17</v>
      </c>
      <c r="K1115" s="61" t="s">
        <v>1153</v>
      </c>
      <c r="L1115" s="61" t="s">
        <v>1212</v>
      </c>
      <c r="M1115" s="61">
        <f t="shared" si="18"/>
        <v>198</v>
      </c>
      <c r="N1115" t="str">
        <f>VLOOKUP(M1115,'zamestnanci číselník'!$A:$I,9,0)</f>
        <v>Ostatné</v>
      </c>
    </row>
    <row r="1116" spans="1:14" x14ac:dyDescent="0.2">
      <c r="A1116" s="60">
        <v>43705</v>
      </c>
      <c r="B1116" s="61" t="s">
        <v>1211</v>
      </c>
      <c r="C1116" s="61" t="s">
        <v>910</v>
      </c>
      <c r="D1116" s="61" t="s">
        <v>181</v>
      </c>
      <c r="E1116" s="61">
        <v>0.5</v>
      </c>
      <c r="F1116" s="61" t="s">
        <v>182</v>
      </c>
      <c r="G1116" s="61">
        <v>0</v>
      </c>
      <c r="H1116" s="61" t="s">
        <v>183</v>
      </c>
      <c r="I1116" s="61" t="s">
        <v>1152</v>
      </c>
      <c r="J1116" s="61" t="s">
        <v>17</v>
      </c>
      <c r="K1116" s="61" t="s">
        <v>1153</v>
      </c>
      <c r="L1116" s="61" t="s">
        <v>1212</v>
      </c>
      <c r="M1116" s="61">
        <f t="shared" si="18"/>
        <v>198</v>
      </c>
      <c r="N1116" t="str">
        <f>VLOOKUP(M1116,'zamestnanci číselník'!$A:$I,9,0)</f>
        <v>Ostatné</v>
      </c>
    </row>
    <row r="1117" spans="1:14" x14ac:dyDescent="0.2">
      <c r="A1117" s="60">
        <v>43705</v>
      </c>
      <c r="B1117" s="61" t="s">
        <v>1211</v>
      </c>
      <c r="C1117" s="61" t="s">
        <v>885</v>
      </c>
      <c r="D1117" s="61" t="s">
        <v>181</v>
      </c>
      <c r="E1117" s="61">
        <v>7.5</v>
      </c>
      <c r="F1117" s="61" t="s">
        <v>182</v>
      </c>
      <c r="G1117" s="61">
        <v>0</v>
      </c>
      <c r="H1117" s="61" t="s">
        <v>42</v>
      </c>
      <c r="I1117" s="61" t="s">
        <v>1152</v>
      </c>
      <c r="J1117" s="61" t="s">
        <v>17</v>
      </c>
      <c r="K1117" s="61" t="s">
        <v>1153</v>
      </c>
      <c r="L1117" s="61" t="s">
        <v>1212</v>
      </c>
      <c r="M1117" s="61">
        <f t="shared" si="18"/>
        <v>198</v>
      </c>
      <c r="N1117" t="str">
        <f>VLOOKUP(M1117,'zamestnanci číselník'!$A:$I,9,0)</f>
        <v>Ostatné</v>
      </c>
    </row>
    <row r="1118" spans="1:14" x14ac:dyDescent="0.2">
      <c r="A1118" s="60">
        <v>43678</v>
      </c>
      <c r="B1118" s="61" t="s">
        <v>931</v>
      </c>
      <c r="C1118" s="61" t="s">
        <v>887</v>
      </c>
      <c r="D1118" s="61" t="s">
        <v>181</v>
      </c>
      <c r="E1118" s="61">
        <v>7.75</v>
      </c>
      <c r="F1118" s="61" t="s">
        <v>182</v>
      </c>
      <c r="G1118" s="61">
        <v>0</v>
      </c>
      <c r="H1118" s="61" t="s">
        <v>183</v>
      </c>
      <c r="I1118" s="61" t="s">
        <v>918</v>
      </c>
      <c r="J1118" s="61" t="s">
        <v>12</v>
      </c>
      <c r="K1118" s="61" t="s">
        <v>9</v>
      </c>
      <c r="L1118" s="61" t="s">
        <v>932</v>
      </c>
      <c r="M1118" s="61">
        <f t="shared" si="18"/>
        <v>204</v>
      </c>
      <c r="N1118" t="str">
        <f>VLOOKUP(M1118,'zamestnanci číselník'!$A:$I,9,0)</f>
        <v>VP3M</v>
      </c>
    </row>
    <row r="1119" spans="1:14" x14ac:dyDescent="0.2">
      <c r="A1119" s="60">
        <v>43679</v>
      </c>
      <c r="B1119" s="61" t="s">
        <v>931</v>
      </c>
      <c r="C1119" s="61" t="s">
        <v>887</v>
      </c>
      <c r="D1119" s="61" t="s">
        <v>181</v>
      </c>
      <c r="E1119" s="61">
        <v>7.75</v>
      </c>
      <c r="F1119" s="61" t="s">
        <v>182</v>
      </c>
      <c r="G1119" s="61">
        <v>0</v>
      </c>
      <c r="H1119" s="61" t="s">
        <v>183</v>
      </c>
      <c r="I1119" s="61" t="s">
        <v>918</v>
      </c>
      <c r="J1119" s="61" t="s">
        <v>12</v>
      </c>
      <c r="K1119" s="61" t="s">
        <v>9</v>
      </c>
      <c r="L1119" s="61" t="s">
        <v>932</v>
      </c>
      <c r="M1119" s="61">
        <f t="shared" si="18"/>
        <v>204</v>
      </c>
      <c r="N1119" t="str">
        <f>VLOOKUP(M1119,'zamestnanci číselník'!$A:$I,9,0)</f>
        <v>VP3M</v>
      </c>
    </row>
    <row r="1120" spans="1:14" x14ac:dyDescent="0.2">
      <c r="A1120" s="60">
        <v>43682</v>
      </c>
      <c r="B1120" s="61" t="s">
        <v>931</v>
      </c>
      <c r="C1120" s="61" t="s">
        <v>887</v>
      </c>
      <c r="D1120" s="61" t="s">
        <v>181</v>
      </c>
      <c r="E1120" s="61">
        <v>7.75</v>
      </c>
      <c r="F1120" s="61" t="s">
        <v>182</v>
      </c>
      <c r="G1120" s="61">
        <v>0</v>
      </c>
      <c r="H1120" s="61" t="s">
        <v>183</v>
      </c>
      <c r="I1120" s="61" t="s">
        <v>918</v>
      </c>
      <c r="J1120" s="61" t="s">
        <v>12</v>
      </c>
      <c r="K1120" s="61" t="s">
        <v>9</v>
      </c>
      <c r="L1120" s="61" t="s">
        <v>932</v>
      </c>
      <c r="M1120" s="61">
        <f t="shared" si="18"/>
        <v>204</v>
      </c>
      <c r="N1120" t="str">
        <f>VLOOKUP(M1120,'zamestnanci číselník'!$A:$I,9,0)</f>
        <v>VP3M</v>
      </c>
    </row>
    <row r="1121" spans="1:14" x14ac:dyDescent="0.2">
      <c r="A1121" s="60">
        <v>43683</v>
      </c>
      <c r="B1121" s="61" t="s">
        <v>931</v>
      </c>
      <c r="C1121" s="61" t="s">
        <v>887</v>
      </c>
      <c r="D1121" s="61" t="s">
        <v>181</v>
      </c>
      <c r="E1121" s="61">
        <v>7.75</v>
      </c>
      <c r="F1121" s="61" t="s">
        <v>182</v>
      </c>
      <c r="G1121" s="61">
        <v>0</v>
      </c>
      <c r="H1121" s="61" t="s">
        <v>183</v>
      </c>
      <c r="I1121" s="61" t="s">
        <v>918</v>
      </c>
      <c r="J1121" s="61" t="s">
        <v>12</v>
      </c>
      <c r="K1121" s="61" t="s">
        <v>9</v>
      </c>
      <c r="L1121" s="61" t="s">
        <v>932</v>
      </c>
      <c r="M1121" s="61">
        <f t="shared" si="18"/>
        <v>204</v>
      </c>
      <c r="N1121" t="str">
        <f>VLOOKUP(M1121,'zamestnanci číselník'!$A:$I,9,0)</f>
        <v>VP3M</v>
      </c>
    </row>
    <row r="1122" spans="1:14" x14ac:dyDescent="0.2">
      <c r="A1122" s="60">
        <v>43684</v>
      </c>
      <c r="B1122" s="61" t="s">
        <v>931</v>
      </c>
      <c r="C1122" s="61" t="s">
        <v>887</v>
      </c>
      <c r="D1122" s="61" t="s">
        <v>181</v>
      </c>
      <c r="E1122" s="61">
        <v>7.75</v>
      </c>
      <c r="F1122" s="61" t="s">
        <v>182</v>
      </c>
      <c r="G1122" s="61">
        <v>0</v>
      </c>
      <c r="H1122" s="61" t="s">
        <v>183</v>
      </c>
      <c r="I1122" s="61" t="s">
        <v>918</v>
      </c>
      <c r="J1122" s="61" t="s">
        <v>12</v>
      </c>
      <c r="K1122" s="61" t="s">
        <v>9</v>
      </c>
      <c r="L1122" s="61" t="s">
        <v>932</v>
      </c>
      <c r="M1122" s="61">
        <f t="shared" si="18"/>
        <v>204</v>
      </c>
      <c r="N1122" t="str">
        <f>VLOOKUP(M1122,'zamestnanci číselník'!$A:$I,9,0)</f>
        <v>VP3M</v>
      </c>
    </row>
    <row r="1123" spans="1:14" x14ac:dyDescent="0.2">
      <c r="A1123" s="60">
        <v>43685</v>
      </c>
      <c r="B1123" s="61" t="s">
        <v>931</v>
      </c>
      <c r="C1123" s="61" t="s">
        <v>887</v>
      </c>
      <c r="D1123" s="61" t="s">
        <v>181</v>
      </c>
      <c r="E1123" s="61">
        <v>7.75</v>
      </c>
      <c r="F1123" s="61" t="s">
        <v>182</v>
      </c>
      <c r="G1123" s="61">
        <v>0</v>
      </c>
      <c r="H1123" s="61" t="s">
        <v>183</v>
      </c>
      <c r="I1123" s="61" t="s">
        <v>918</v>
      </c>
      <c r="J1123" s="61" t="s">
        <v>12</v>
      </c>
      <c r="K1123" s="61" t="s">
        <v>9</v>
      </c>
      <c r="L1123" s="61" t="s">
        <v>932</v>
      </c>
      <c r="M1123" s="61">
        <f t="shared" si="18"/>
        <v>204</v>
      </c>
      <c r="N1123" t="str">
        <f>VLOOKUP(M1123,'zamestnanci číselník'!$A:$I,9,0)</f>
        <v>VP3M</v>
      </c>
    </row>
    <row r="1124" spans="1:14" x14ac:dyDescent="0.2">
      <c r="A1124" s="60">
        <v>43686</v>
      </c>
      <c r="B1124" s="61" t="s">
        <v>931</v>
      </c>
      <c r="C1124" s="61" t="s">
        <v>887</v>
      </c>
      <c r="D1124" s="61" t="s">
        <v>181</v>
      </c>
      <c r="E1124" s="61">
        <v>7.75</v>
      </c>
      <c r="F1124" s="61" t="s">
        <v>182</v>
      </c>
      <c r="G1124" s="61">
        <v>0</v>
      </c>
      <c r="H1124" s="61" t="s">
        <v>183</v>
      </c>
      <c r="I1124" s="61" t="s">
        <v>918</v>
      </c>
      <c r="J1124" s="61" t="s">
        <v>12</v>
      </c>
      <c r="K1124" s="61" t="s">
        <v>9</v>
      </c>
      <c r="L1124" s="61" t="s">
        <v>932</v>
      </c>
      <c r="M1124" s="61">
        <f t="shared" si="18"/>
        <v>204</v>
      </c>
      <c r="N1124" t="str">
        <f>VLOOKUP(M1124,'zamestnanci číselník'!$A:$I,9,0)</f>
        <v>VP3M</v>
      </c>
    </row>
    <row r="1125" spans="1:14" x14ac:dyDescent="0.2">
      <c r="A1125" s="60">
        <v>43706</v>
      </c>
      <c r="B1125" s="61" t="s">
        <v>931</v>
      </c>
      <c r="C1125" s="61" t="s">
        <v>886</v>
      </c>
      <c r="D1125" s="61" t="s">
        <v>181</v>
      </c>
      <c r="E1125" s="61">
        <v>7.75</v>
      </c>
      <c r="F1125" s="61" t="s">
        <v>182</v>
      </c>
      <c r="G1125" s="61">
        <v>0</v>
      </c>
      <c r="H1125" s="61" t="s">
        <v>183</v>
      </c>
      <c r="I1125" s="61" t="s">
        <v>918</v>
      </c>
      <c r="J1125" s="61" t="s">
        <v>12</v>
      </c>
      <c r="K1125" s="61" t="s">
        <v>9</v>
      </c>
      <c r="L1125" s="61" t="s">
        <v>932</v>
      </c>
      <c r="M1125" s="61">
        <f t="shared" si="18"/>
        <v>204</v>
      </c>
      <c r="N1125" t="str">
        <f>VLOOKUP(M1125,'zamestnanci číselník'!$A:$I,9,0)</f>
        <v>VP3M</v>
      </c>
    </row>
    <row r="1126" spans="1:14" x14ac:dyDescent="0.2">
      <c r="A1126" s="60">
        <v>43707</v>
      </c>
      <c r="B1126" s="61" t="s">
        <v>931</v>
      </c>
      <c r="C1126" s="61" t="s">
        <v>887</v>
      </c>
      <c r="D1126" s="61" t="s">
        <v>181</v>
      </c>
      <c r="E1126" s="61">
        <v>7.75</v>
      </c>
      <c r="F1126" s="61" t="s">
        <v>182</v>
      </c>
      <c r="G1126" s="61">
        <v>0</v>
      </c>
      <c r="H1126" s="61" t="s">
        <v>183</v>
      </c>
      <c r="I1126" s="61" t="s">
        <v>918</v>
      </c>
      <c r="J1126" s="61" t="s">
        <v>12</v>
      </c>
      <c r="K1126" s="61" t="s">
        <v>9</v>
      </c>
      <c r="L1126" s="61" t="s">
        <v>932</v>
      </c>
      <c r="M1126" s="61">
        <f t="shared" si="18"/>
        <v>204</v>
      </c>
      <c r="N1126" t="str">
        <f>VLOOKUP(M1126,'zamestnanci číselník'!$A:$I,9,0)</f>
        <v>VP3M</v>
      </c>
    </row>
    <row r="1127" spans="1:14" x14ac:dyDescent="0.2">
      <c r="A1127" s="60">
        <v>43689</v>
      </c>
      <c r="B1127" s="61" t="s">
        <v>931</v>
      </c>
      <c r="C1127" s="61" t="s">
        <v>885</v>
      </c>
      <c r="D1127" s="61" t="s">
        <v>181</v>
      </c>
      <c r="E1127" s="61">
        <v>7.75</v>
      </c>
      <c r="F1127" s="61" t="s">
        <v>182</v>
      </c>
      <c r="G1127" s="61">
        <v>0</v>
      </c>
      <c r="H1127" s="61" t="s">
        <v>1505</v>
      </c>
      <c r="I1127" s="61" t="s">
        <v>918</v>
      </c>
      <c r="J1127" s="61" t="s">
        <v>12</v>
      </c>
      <c r="K1127" s="61" t="s">
        <v>9</v>
      </c>
      <c r="L1127" s="61" t="s">
        <v>932</v>
      </c>
      <c r="M1127" s="61">
        <f t="shared" si="18"/>
        <v>204</v>
      </c>
      <c r="N1127" t="str">
        <f>VLOOKUP(M1127,'zamestnanci číselník'!$A:$I,9,0)</f>
        <v>VP3M</v>
      </c>
    </row>
    <row r="1128" spans="1:14" x14ac:dyDescent="0.2">
      <c r="A1128" s="60">
        <v>43690</v>
      </c>
      <c r="B1128" s="61" t="s">
        <v>931</v>
      </c>
      <c r="C1128" s="61" t="s">
        <v>885</v>
      </c>
      <c r="D1128" s="61" t="s">
        <v>181</v>
      </c>
      <c r="E1128" s="61">
        <v>7.75</v>
      </c>
      <c r="F1128" s="61" t="s">
        <v>182</v>
      </c>
      <c r="G1128" s="61">
        <v>0</v>
      </c>
      <c r="H1128" s="61" t="s">
        <v>1505</v>
      </c>
      <c r="I1128" s="61" t="s">
        <v>918</v>
      </c>
      <c r="J1128" s="61" t="s">
        <v>12</v>
      </c>
      <c r="K1128" s="61" t="s">
        <v>9</v>
      </c>
      <c r="L1128" s="61" t="s">
        <v>932</v>
      </c>
      <c r="M1128" s="61">
        <f t="shared" si="18"/>
        <v>204</v>
      </c>
      <c r="N1128" t="str">
        <f>VLOOKUP(M1128,'zamestnanci číselník'!$A:$I,9,0)</f>
        <v>VP3M</v>
      </c>
    </row>
    <row r="1129" spans="1:14" x14ac:dyDescent="0.2">
      <c r="A1129" s="60">
        <v>43691</v>
      </c>
      <c r="B1129" s="61" t="s">
        <v>931</v>
      </c>
      <c r="C1129" s="61" t="s">
        <v>885</v>
      </c>
      <c r="D1129" s="61" t="s">
        <v>181</v>
      </c>
      <c r="E1129" s="61">
        <v>7.75</v>
      </c>
      <c r="F1129" s="61" t="s">
        <v>182</v>
      </c>
      <c r="G1129" s="61">
        <v>0</v>
      </c>
      <c r="H1129" s="61" t="s">
        <v>1505</v>
      </c>
      <c r="I1129" s="61" t="s">
        <v>918</v>
      </c>
      <c r="J1129" s="61" t="s">
        <v>12</v>
      </c>
      <c r="K1129" s="61" t="s">
        <v>9</v>
      </c>
      <c r="L1129" s="61" t="s">
        <v>932</v>
      </c>
      <c r="M1129" s="61">
        <f t="shared" si="18"/>
        <v>204</v>
      </c>
      <c r="N1129" t="str">
        <f>VLOOKUP(M1129,'zamestnanci číselník'!$A:$I,9,0)</f>
        <v>VP3M</v>
      </c>
    </row>
    <row r="1130" spans="1:14" x14ac:dyDescent="0.2">
      <c r="A1130" s="60">
        <v>43692</v>
      </c>
      <c r="B1130" s="61" t="s">
        <v>931</v>
      </c>
      <c r="C1130" s="61" t="s">
        <v>885</v>
      </c>
      <c r="D1130" s="61" t="s">
        <v>181</v>
      </c>
      <c r="E1130" s="61">
        <v>7.75</v>
      </c>
      <c r="F1130" s="61" t="s">
        <v>182</v>
      </c>
      <c r="G1130" s="61">
        <v>0</v>
      </c>
      <c r="H1130" s="61" t="s">
        <v>1505</v>
      </c>
      <c r="I1130" s="61" t="s">
        <v>918</v>
      </c>
      <c r="J1130" s="61" t="s">
        <v>12</v>
      </c>
      <c r="K1130" s="61" t="s">
        <v>9</v>
      </c>
      <c r="L1130" s="61" t="s">
        <v>932</v>
      </c>
      <c r="M1130" s="61">
        <f t="shared" si="18"/>
        <v>204</v>
      </c>
      <c r="N1130" t="str">
        <f>VLOOKUP(M1130,'zamestnanci číselník'!$A:$I,9,0)</f>
        <v>VP3M</v>
      </c>
    </row>
    <row r="1131" spans="1:14" x14ac:dyDescent="0.2">
      <c r="A1131" s="60">
        <v>43693</v>
      </c>
      <c r="B1131" s="61" t="s">
        <v>931</v>
      </c>
      <c r="C1131" s="61" t="s">
        <v>885</v>
      </c>
      <c r="D1131" s="61" t="s">
        <v>181</v>
      </c>
      <c r="E1131" s="61">
        <v>7.75</v>
      </c>
      <c r="F1131" s="61" t="s">
        <v>182</v>
      </c>
      <c r="G1131" s="61">
        <v>0</v>
      </c>
      <c r="H1131" s="61" t="s">
        <v>1505</v>
      </c>
      <c r="I1131" s="61" t="s">
        <v>918</v>
      </c>
      <c r="J1131" s="61" t="s">
        <v>12</v>
      </c>
      <c r="K1131" s="61" t="s">
        <v>9</v>
      </c>
      <c r="L1131" s="61" t="s">
        <v>932</v>
      </c>
      <c r="M1131" s="61">
        <f t="shared" si="18"/>
        <v>204</v>
      </c>
      <c r="N1131" t="str">
        <f>VLOOKUP(M1131,'zamestnanci číselník'!$A:$I,9,0)</f>
        <v>VP3M</v>
      </c>
    </row>
    <row r="1132" spans="1:14" x14ac:dyDescent="0.2">
      <c r="A1132" s="60">
        <v>43694</v>
      </c>
      <c r="B1132" s="61" t="s">
        <v>931</v>
      </c>
      <c r="C1132" s="61" t="s">
        <v>885</v>
      </c>
      <c r="D1132" s="61" t="s">
        <v>181</v>
      </c>
      <c r="E1132" s="61">
        <v>1.75</v>
      </c>
      <c r="F1132" s="61" t="s">
        <v>890</v>
      </c>
      <c r="G1132" s="61">
        <v>4.25</v>
      </c>
      <c r="H1132" s="61" t="s">
        <v>1505</v>
      </c>
      <c r="I1132" s="61" t="s">
        <v>918</v>
      </c>
      <c r="J1132" s="61" t="s">
        <v>12</v>
      </c>
      <c r="K1132" s="61" t="s">
        <v>9</v>
      </c>
      <c r="L1132" s="61" t="s">
        <v>932</v>
      </c>
      <c r="M1132" s="61">
        <f t="shared" si="18"/>
        <v>204</v>
      </c>
      <c r="N1132" t="str">
        <f>VLOOKUP(M1132,'zamestnanci číselník'!$A:$I,9,0)</f>
        <v>VP3M</v>
      </c>
    </row>
    <row r="1133" spans="1:14" x14ac:dyDescent="0.2">
      <c r="A1133" s="60">
        <v>43696</v>
      </c>
      <c r="B1133" s="61" t="s">
        <v>931</v>
      </c>
      <c r="C1133" s="61" t="s">
        <v>885</v>
      </c>
      <c r="D1133" s="61" t="s">
        <v>181</v>
      </c>
      <c r="E1133" s="61">
        <v>7.75</v>
      </c>
      <c r="F1133" s="61" t="s">
        <v>890</v>
      </c>
      <c r="G1133" s="61">
        <v>3.75</v>
      </c>
      <c r="H1133" s="61" t="s">
        <v>1505</v>
      </c>
      <c r="I1133" s="61" t="s">
        <v>918</v>
      </c>
      <c r="J1133" s="61" t="s">
        <v>12</v>
      </c>
      <c r="K1133" s="61" t="s">
        <v>9</v>
      </c>
      <c r="L1133" s="61" t="s">
        <v>932</v>
      </c>
      <c r="M1133" s="61">
        <f t="shared" si="18"/>
        <v>204</v>
      </c>
      <c r="N1133" t="str">
        <f>VLOOKUP(M1133,'zamestnanci číselník'!$A:$I,9,0)</f>
        <v>VP3M</v>
      </c>
    </row>
    <row r="1134" spans="1:14" x14ac:dyDescent="0.2">
      <c r="A1134" s="60">
        <v>43697</v>
      </c>
      <c r="B1134" s="61" t="s">
        <v>931</v>
      </c>
      <c r="C1134" s="61" t="s">
        <v>885</v>
      </c>
      <c r="D1134" s="61" t="s">
        <v>181</v>
      </c>
      <c r="E1134" s="61">
        <v>7.75</v>
      </c>
      <c r="F1134" s="61" t="s">
        <v>182</v>
      </c>
      <c r="G1134" s="61">
        <v>0</v>
      </c>
      <c r="H1134" s="61" t="s">
        <v>1505</v>
      </c>
      <c r="I1134" s="61" t="s">
        <v>918</v>
      </c>
      <c r="J1134" s="61" t="s">
        <v>12</v>
      </c>
      <c r="K1134" s="61" t="s">
        <v>9</v>
      </c>
      <c r="L1134" s="61" t="s">
        <v>932</v>
      </c>
      <c r="M1134" s="61">
        <f t="shared" si="18"/>
        <v>204</v>
      </c>
      <c r="N1134" t="str">
        <f>VLOOKUP(M1134,'zamestnanci číselník'!$A:$I,9,0)</f>
        <v>VP3M</v>
      </c>
    </row>
    <row r="1135" spans="1:14" x14ac:dyDescent="0.2">
      <c r="A1135" s="60">
        <v>43698</v>
      </c>
      <c r="B1135" s="61" t="s">
        <v>931</v>
      </c>
      <c r="C1135" s="61" t="s">
        <v>885</v>
      </c>
      <c r="D1135" s="61" t="s">
        <v>181</v>
      </c>
      <c r="E1135" s="61">
        <v>7.75</v>
      </c>
      <c r="F1135" s="61" t="s">
        <v>890</v>
      </c>
      <c r="G1135" s="61">
        <v>3.75</v>
      </c>
      <c r="H1135" s="61" t="s">
        <v>1505</v>
      </c>
      <c r="I1135" s="61" t="s">
        <v>918</v>
      </c>
      <c r="J1135" s="61" t="s">
        <v>12</v>
      </c>
      <c r="K1135" s="61" t="s">
        <v>9</v>
      </c>
      <c r="L1135" s="61" t="s">
        <v>932</v>
      </c>
      <c r="M1135" s="61">
        <f t="shared" si="18"/>
        <v>204</v>
      </c>
      <c r="N1135" t="str">
        <f>VLOOKUP(M1135,'zamestnanci číselník'!$A:$I,9,0)</f>
        <v>VP3M</v>
      </c>
    </row>
    <row r="1136" spans="1:14" x14ac:dyDescent="0.2">
      <c r="A1136" s="60">
        <v>43699</v>
      </c>
      <c r="B1136" s="61" t="s">
        <v>931</v>
      </c>
      <c r="C1136" s="61" t="s">
        <v>885</v>
      </c>
      <c r="D1136" s="61" t="s">
        <v>181</v>
      </c>
      <c r="E1136" s="61">
        <v>7.75</v>
      </c>
      <c r="F1136" s="61" t="s">
        <v>182</v>
      </c>
      <c r="G1136" s="61">
        <v>0</v>
      </c>
      <c r="H1136" s="61" t="s">
        <v>1505</v>
      </c>
      <c r="I1136" s="61" t="s">
        <v>918</v>
      </c>
      <c r="J1136" s="61" t="s">
        <v>12</v>
      </c>
      <c r="K1136" s="61" t="s">
        <v>9</v>
      </c>
      <c r="L1136" s="61" t="s">
        <v>932</v>
      </c>
      <c r="M1136" s="61">
        <f t="shared" si="18"/>
        <v>204</v>
      </c>
      <c r="N1136" t="str">
        <f>VLOOKUP(M1136,'zamestnanci číselník'!$A:$I,9,0)</f>
        <v>VP3M</v>
      </c>
    </row>
    <row r="1137" spans="1:14" x14ac:dyDescent="0.2">
      <c r="A1137" s="60">
        <v>43700</v>
      </c>
      <c r="B1137" s="61" t="s">
        <v>931</v>
      </c>
      <c r="C1137" s="61" t="s">
        <v>885</v>
      </c>
      <c r="D1137" s="61" t="s">
        <v>181</v>
      </c>
      <c r="E1137" s="61">
        <v>7.75</v>
      </c>
      <c r="F1137" s="61" t="s">
        <v>182</v>
      </c>
      <c r="G1137" s="61">
        <v>0</v>
      </c>
      <c r="H1137" s="61" t="s">
        <v>1505</v>
      </c>
      <c r="I1137" s="61" t="s">
        <v>918</v>
      </c>
      <c r="J1137" s="61" t="s">
        <v>12</v>
      </c>
      <c r="K1137" s="61" t="s">
        <v>9</v>
      </c>
      <c r="L1137" s="61" t="s">
        <v>932</v>
      </c>
      <c r="M1137" s="61">
        <f t="shared" si="18"/>
        <v>204</v>
      </c>
      <c r="N1137" t="str">
        <f>VLOOKUP(M1137,'zamestnanci číselník'!$A:$I,9,0)</f>
        <v>VP3M</v>
      </c>
    </row>
    <row r="1138" spans="1:14" x14ac:dyDescent="0.2">
      <c r="A1138" s="60">
        <v>43703</v>
      </c>
      <c r="B1138" s="61" t="s">
        <v>931</v>
      </c>
      <c r="C1138" s="61" t="s">
        <v>885</v>
      </c>
      <c r="D1138" s="61" t="s">
        <v>181</v>
      </c>
      <c r="E1138" s="61">
        <v>7.75</v>
      </c>
      <c r="F1138" s="61" t="s">
        <v>182</v>
      </c>
      <c r="G1138" s="61">
        <v>0</v>
      </c>
      <c r="H1138" s="61" t="s">
        <v>1517</v>
      </c>
      <c r="I1138" s="61" t="s">
        <v>918</v>
      </c>
      <c r="J1138" s="61" t="s">
        <v>12</v>
      </c>
      <c r="K1138" s="61" t="s">
        <v>9</v>
      </c>
      <c r="L1138" s="61" t="s">
        <v>932</v>
      </c>
      <c r="M1138" s="61">
        <f t="shared" si="18"/>
        <v>204</v>
      </c>
      <c r="N1138" t="str">
        <f>VLOOKUP(M1138,'zamestnanci číselník'!$A:$I,9,0)</f>
        <v>VP3M</v>
      </c>
    </row>
    <row r="1139" spans="1:14" x14ac:dyDescent="0.2">
      <c r="A1139" s="60">
        <v>43704</v>
      </c>
      <c r="B1139" s="61" t="s">
        <v>931</v>
      </c>
      <c r="C1139" s="61" t="s">
        <v>885</v>
      </c>
      <c r="D1139" s="61" t="s">
        <v>181</v>
      </c>
      <c r="E1139" s="61">
        <v>7.75</v>
      </c>
      <c r="F1139" s="61" t="s">
        <v>182</v>
      </c>
      <c r="G1139" s="61">
        <v>0</v>
      </c>
      <c r="H1139" s="61" t="s">
        <v>1517</v>
      </c>
      <c r="I1139" s="61" t="s">
        <v>918</v>
      </c>
      <c r="J1139" s="61" t="s">
        <v>12</v>
      </c>
      <c r="K1139" s="61" t="s">
        <v>9</v>
      </c>
      <c r="L1139" s="61" t="s">
        <v>932</v>
      </c>
      <c r="M1139" s="61">
        <f t="shared" si="18"/>
        <v>204</v>
      </c>
      <c r="N1139" t="str">
        <f>VLOOKUP(M1139,'zamestnanci číselník'!$A:$I,9,0)</f>
        <v>VP3M</v>
      </c>
    </row>
    <row r="1140" spans="1:14" x14ac:dyDescent="0.2">
      <c r="A1140" s="60">
        <v>43705</v>
      </c>
      <c r="B1140" s="61" t="s">
        <v>931</v>
      </c>
      <c r="C1140" s="61" t="s">
        <v>885</v>
      </c>
      <c r="D1140" s="61" t="s">
        <v>181</v>
      </c>
      <c r="E1140" s="61">
        <v>6</v>
      </c>
      <c r="F1140" s="61" t="s">
        <v>182</v>
      </c>
      <c r="G1140" s="61">
        <v>0</v>
      </c>
      <c r="H1140" s="61" t="s">
        <v>1517</v>
      </c>
      <c r="I1140" s="61" t="s">
        <v>918</v>
      </c>
      <c r="J1140" s="61" t="s">
        <v>12</v>
      </c>
      <c r="K1140" s="61" t="s">
        <v>9</v>
      </c>
      <c r="L1140" s="61" t="s">
        <v>932</v>
      </c>
      <c r="M1140" s="61">
        <f t="shared" si="18"/>
        <v>204</v>
      </c>
      <c r="N1140" t="str">
        <f>VLOOKUP(M1140,'zamestnanci číselník'!$A:$I,9,0)</f>
        <v>VP3M</v>
      </c>
    </row>
    <row r="1141" spans="1:14" x14ac:dyDescent="0.2">
      <c r="A1141" s="60">
        <v>43703</v>
      </c>
      <c r="B1141" s="61" t="s">
        <v>933</v>
      </c>
      <c r="C1141" s="61" t="s">
        <v>910</v>
      </c>
      <c r="D1141" s="61" t="s">
        <v>181</v>
      </c>
      <c r="E1141" s="61">
        <v>5.5</v>
      </c>
      <c r="F1141" s="61" t="s">
        <v>182</v>
      </c>
      <c r="G1141" s="61">
        <v>0</v>
      </c>
      <c r="H1141" s="61" t="s">
        <v>183</v>
      </c>
      <c r="I1141" s="61" t="s">
        <v>934</v>
      </c>
      <c r="J1141" s="61" t="s">
        <v>38</v>
      </c>
      <c r="K1141" s="61" t="s">
        <v>9</v>
      </c>
      <c r="L1141" s="61" t="s">
        <v>935</v>
      </c>
      <c r="M1141" s="61">
        <f t="shared" si="18"/>
        <v>206</v>
      </c>
      <c r="N1141" t="str">
        <f>VLOOKUP(M1141,'zamestnanci číselník'!$A:$I,9,0)</f>
        <v>VP3V</v>
      </c>
    </row>
    <row r="1142" spans="1:14" x14ac:dyDescent="0.2">
      <c r="A1142" s="60">
        <v>43705</v>
      </c>
      <c r="B1142" s="61" t="s">
        <v>933</v>
      </c>
      <c r="C1142" s="61" t="s">
        <v>910</v>
      </c>
      <c r="D1142" s="61" t="s">
        <v>181</v>
      </c>
      <c r="E1142" s="61">
        <v>7.75</v>
      </c>
      <c r="F1142" s="61" t="s">
        <v>182</v>
      </c>
      <c r="G1142" s="61">
        <v>0</v>
      </c>
      <c r="H1142" s="61" t="s">
        <v>183</v>
      </c>
      <c r="I1142" s="61" t="s">
        <v>934</v>
      </c>
      <c r="J1142" s="61" t="s">
        <v>38</v>
      </c>
      <c r="K1142" s="61" t="s">
        <v>9</v>
      </c>
      <c r="L1142" s="61" t="s">
        <v>935</v>
      </c>
      <c r="M1142" s="61">
        <f t="shared" si="18"/>
        <v>206</v>
      </c>
      <c r="N1142" t="str">
        <f>VLOOKUP(M1142,'zamestnanci číselník'!$A:$I,9,0)</f>
        <v>VP3V</v>
      </c>
    </row>
    <row r="1143" spans="1:14" x14ac:dyDescent="0.2">
      <c r="A1143" s="60">
        <v>43707</v>
      </c>
      <c r="B1143" s="61" t="s">
        <v>933</v>
      </c>
      <c r="C1143" s="61" t="s">
        <v>910</v>
      </c>
      <c r="D1143" s="61" t="s">
        <v>181</v>
      </c>
      <c r="E1143" s="61">
        <v>6.5</v>
      </c>
      <c r="F1143" s="61" t="s">
        <v>182</v>
      </c>
      <c r="G1143" s="61">
        <v>0</v>
      </c>
      <c r="H1143" s="61" t="s">
        <v>183</v>
      </c>
      <c r="I1143" s="61" t="s">
        <v>934</v>
      </c>
      <c r="J1143" s="61" t="s">
        <v>38</v>
      </c>
      <c r="K1143" s="61" t="s">
        <v>9</v>
      </c>
      <c r="L1143" s="61" t="s">
        <v>935</v>
      </c>
      <c r="M1143" s="61">
        <f t="shared" si="18"/>
        <v>206</v>
      </c>
      <c r="N1143" t="str">
        <f>VLOOKUP(M1143,'zamestnanci číselník'!$A:$I,9,0)</f>
        <v>VP3V</v>
      </c>
    </row>
    <row r="1144" spans="1:14" x14ac:dyDescent="0.2">
      <c r="A1144" s="60">
        <v>43685</v>
      </c>
      <c r="B1144" s="61" t="s">
        <v>933</v>
      </c>
      <c r="C1144" s="61" t="s">
        <v>885</v>
      </c>
      <c r="D1144" s="61" t="s">
        <v>181</v>
      </c>
      <c r="E1144" s="61">
        <v>7.75</v>
      </c>
      <c r="F1144" s="61" t="s">
        <v>182</v>
      </c>
      <c r="G1144" s="61">
        <v>0</v>
      </c>
      <c r="H1144" s="61" t="s">
        <v>1511</v>
      </c>
      <c r="I1144" s="61" t="s">
        <v>934</v>
      </c>
      <c r="J1144" s="61" t="s">
        <v>38</v>
      </c>
      <c r="K1144" s="61" t="s">
        <v>9</v>
      </c>
      <c r="L1144" s="61" t="s">
        <v>935</v>
      </c>
      <c r="M1144" s="61">
        <f t="shared" si="18"/>
        <v>206</v>
      </c>
      <c r="N1144" t="str">
        <f>VLOOKUP(M1144,'zamestnanci číselník'!$A:$I,9,0)</f>
        <v>VP3V</v>
      </c>
    </row>
    <row r="1145" spans="1:14" x14ac:dyDescent="0.2">
      <c r="A1145" s="60">
        <v>43686</v>
      </c>
      <c r="B1145" s="61" t="s">
        <v>933</v>
      </c>
      <c r="C1145" s="61" t="s">
        <v>885</v>
      </c>
      <c r="D1145" s="61" t="s">
        <v>181</v>
      </c>
      <c r="E1145" s="61">
        <v>7.75</v>
      </c>
      <c r="F1145" s="61" t="s">
        <v>182</v>
      </c>
      <c r="G1145" s="61">
        <v>0</v>
      </c>
      <c r="H1145" s="61" t="s">
        <v>1511</v>
      </c>
      <c r="I1145" s="61" t="s">
        <v>934</v>
      </c>
      <c r="J1145" s="61" t="s">
        <v>38</v>
      </c>
      <c r="K1145" s="61" t="s">
        <v>9</v>
      </c>
      <c r="L1145" s="61" t="s">
        <v>935</v>
      </c>
      <c r="M1145" s="61">
        <f t="shared" si="18"/>
        <v>206</v>
      </c>
      <c r="N1145" t="str">
        <f>VLOOKUP(M1145,'zamestnanci číselník'!$A:$I,9,0)</f>
        <v>VP3V</v>
      </c>
    </row>
    <row r="1146" spans="1:14" x14ac:dyDescent="0.2">
      <c r="A1146" s="60">
        <v>43689</v>
      </c>
      <c r="B1146" s="61" t="s">
        <v>933</v>
      </c>
      <c r="C1146" s="61" t="s">
        <v>885</v>
      </c>
      <c r="D1146" s="61" t="s">
        <v>181</v>
      </c>
      <c r="E1146" s="61">
        <v>7.75</v>
      </c>
      <c r="F1146" s="61" t="s">
        <v>182</v>
      </c>
      <c r="G1146" s="61">
        <v>0</v>
      </c>
      <c r="H1146" s="61" t="s">
        <v>1512</v>
      </c>
      <c r="I1146" s="61" t="s">
        <v>934</v>
      </c>
      <c r="J1146" s="61" t="s">
        <v>38</v>
      </c>
      <c r="K1146" s="61" t="s">
        <v>9</v>
      </c>
      <c r="L1146" s="61" t="s">
        <v>935</v>
      </c>
      <c r="M1146" s="61">
        <f t="shared" si="18"/>
        <v>206</v>
      </c>
      <c r="N1146" t="str">
        <f>VLOOKUP(M1146,'zamestnanci číselník'!$A:$I,9,0)</f>
        <v>VP3V</v>
      </c>
    </row>
    <row r="1147" spans="1:14" x14ac:dyDescent="0.2">
      <c r="A1147" s="60">
        <v>43690</v>
      </c>
      <c r="B1147" s="61" t="s">
        <v>933</v>
      </c>
      <c r="C1147" s="61" t="s">
        <v>910</v>
      </c>
      <c r="D1147" s="61" t="s">
        <v>181</v>
      </c>
      <c r="E1147" s="61">
        <v>7.75</v>
      </c>
      <c r="F1147" s="61" t="s">
        <v>182</v>
      </c>
      <c r="G1147" s="61">
        <v>0</v>
      </c>
      <c r="H1147" s="61" t="s">
        <v>183</v>
      </c>
      <c r="I1147" s="61" t="s">
        <v>934</v>
      </c>
      <c r="J1147" s="61" t="s">
        <v>38</v>
      </c>
      <c r="K1147" s="61" t="s">
        <v>9</v>
      </c>
      <c r="L1147" s="61" t="s">
        <v>935</v>
      </c>
      <c r="M1147" s="61">
        <f t="shared" si="18"/>
        <v>206</v>
      </c>
      <c r="N1147" t="str">
        <f>VLOOKUP(M1147,'zamestnanci číselník'!$A:$I,9,0)</f>
        <v>VP3V</v>
      </c>
    </row>
    <row r="1148" spans="1:14" x14ac:dyDescent="0.2">
      <c r="A1148" s="60">
        <v>43691</v>
      </c>
      <c r="B1148" s="61" t="s">
        <v>933</v>
      </c>
      <c r="C1148" s="61" t="s">
        <v>885</v>
      </c>
      <c r="D1148" s="61" t="s">
        <v>181</v>
      </c>
      <c r="E1148" s="61">
        <v>7.75</v>
      </c>
      <c r="F1148" s="61" t="s">
        <v>182</v>
      </c>
      <c r="G1148" s="61">
        <v>0</v>
      </c>
      <c r="H1148" s="61" t="s">
        <v>1512</v>
      </c>
      <c r="I1148" s="61" t="s">
        <v>934</v>
      </c>
      <c r="J1148" s="61" t="s">
        <v>38</v>
      </c>
      <c r="K1148" s="61" t="s">
        <v>9</v>
      </c>
      <c r="L1148" s="61" t="s">
        <v>935</v>
      </c>
      <c r="M1148" s="61">
        <f t="shared" si="18"/>
        <v>206</v>
      </c>
      <c r="N1148" t="str">
        <f>VLOOKUP(M1148,'zamestnanci číselník'!$A:$I,9,0)</f>
        <v>VP3V</v>
      </c>
    </row>
    <row r="1149" spans="1:14" x14ac:dyDescent="0.2">
      <c r="A1149" s="60">
        <v>43692</v>
      </c>
      <c r="B1149" s="61" t="s">
        <v>933</v>
      </c>
      <c r="C1149" s="61" t="s">
        <v>885</v>
      </c>
      <c r="D1149" s="61" t="s">
        <v>181</v>
      </c>
      <c r="E1149" s="61">
        <v>7.75</v>
      </c>
      <c r="F1149" s="61" t="s">
        <v>182</v>
      </c>
      <c r="G1149" s="61">
        <v>0</v>
      </c>
      <c r="H1149" s="61" t="s">
        <v>1512</v>
      </c>
      <c r="I1149" s="61" t="s">
        <v>934</v>
      </c>
      <c r="J1149" s="61" t="s">
        <v>38</v>
      </c>
      <c r="K1149" s="61" t="s">
        <v>9</v>
      </c>
      <c r="L1149" s="61" t="s">
        <v>935</v>
      </c>
      <c r="M1149" s="61">
        <f t="shared" si="18"/>
        <v>206</v>
      </c>
      <c r="N1149" t="str">
        <f>VLOOKUP(M1149,'zamestnanci číselník'!$A:$I,9,0)</f>
        <v>VP3V</v>
      </c>
    </row>
    <row r="1150" spans="1:14" x14ac:dyDescent="0.2">
      <c r="A1150" s="60">
        <v>43693</v>
      </c>
      <c r="B1150" s="61" t="s">
        <v>933</v>
      </c>
      <c r="C1150" s="61" t="s">
        <v>885</v>
      </c>
      <c r="D1150" s="61" t="s">
        <v>181</v>
      </c>
      <c r="E1150" s="61">
        <v>7.75</v>
      </c>
      <c r="F1150" s="61" t="s">
        <v>182</v>
      </c>
      <c r="G1150" s="61">
        <v>0</v>
      </c>
      <c r="H1150" s="61" t="s">
        <v>1512</v>
      </c>
      <c r="I1150" s="61" t="s">
        <v>934</v>
      </c>
      <c r="J1150" s="61" t="s">
        <v>38</v>
      </c>
      <c r="K1150" s="61" t="s">
        <v>9</v>
      </c>
      <c r="L1150" s="61" t="s">
        <v>935</v>
      </c>
      <c r="M1150" s="61">
        <f t="shared" si="18"/>
        <v>206</v>
      </c>
      <c r="N1150" t="str">
        <f>VLOOKUP(M1150,'zamestnanci číselník'!$A:$I,9,0)</f>
        <v>VP3V</v>
      </c>
    </row>
    <row r="1151" spans="1:14" x14ac:dyDescent="0.2">
      <c r="A1151" s="60">
        <v>43696</v>
      </c>
      <c r="B1151" s="61" t="s">
        <v>933</v>
      </c>
      <c r="C1151" s="61" t="s">
        <v>885</v>
      </c>
      <c r="D1151" s="61" t="s">
        <v>908</v>
      </c>
      <c r="E1151" s="61">
        <v>7.75</v>
      </c>
      <c r="F1151" s="61" t="s">
        <v>182</v>
      </c>
      <c r="G1151" s="61">
        <v>0</v>
      </c>
      <c r="H1151" s="61" t="s">
        <v>1512</v>
      </c>
      <c r="I1151" s="61" t="s">
        <v>934</v>
      </c>
      <c r="J1151" s="61" t="s">
        <v>38</v>
      </c>
      <c r="K1151" s="61" t="s">
        <v>9</v>
      </c>
      <c r="L1151" s="61" t="s">
        <v>935</v>
      </c>
      <c r="M1151" s="61">
        <f t="shared" si="18"/>
        <v>206</v>
      </c>
      <c r="N1151" t="str">
        <f>VLOOKUP(M1151,'zamestnanci číselník'!$A:$I,9,0)</f>
        <v>VP3V</v>
      </c>
    </row>
    <row r="1152" spans="1:14" x14ac:dyDescent="0.2">
      <c r="A1152" s="60">
        <v>43697</v>
      </c>
      <c r="B1152" s="61" t="s">
        <v>933</v>
      </c>
      <c r="C1152" s="61" t="s">
        <v>885</v>
      </c>
      <c r="D1152" s="61" t="s">
        <v>181</v>
      </c>
      <c r="E1152" s="61">
        <v>7.75</v>
      </c>
      <c r="F1152" s="61" t="s">
        <v>182</v>
      </c>
      <c r="G1152" s="61">
        <v>0</v>
      </c>
      <c r="H1152" s="61" t="s">
        <v>1512</v>
      </c>
      <c r="I1152" s="61" t="s">
        <v>934</v>
      </c>
      <c r="J1152" s="61" t="s">
        <v>38</v>
      </c>
      <c r="K1152" s="61" t="s">
        <v>9</v>
      </c>
      <c r="L1152" s="61" t="s">
        <v>935</v>
      </c>
      <c r="M1152" s="61">
        <f t="shared" si="18"/>
        <v>206</v>
      </c>
      <c r="N1152" t="str">
        <f>VLOOKUP(M1152,'zamestnanci číselník'!$A:$I,9,0)</f>
        <v>VP3V</v>
      </c>
    </row>
    <row r="1153" spans="1:14" x14ac:dyDescent="0.2">
      <c r="A1153" s="60">
        <v>43698</v>
      </c>
      <c r="B1153" s="61" t="s">
        <v>933</v>
      </c>
      <c r="C1153" s="61" t="s">
        <v>885</v>
      </c>
      <c r="D1153" s="61" t="s">
        <v>181</v>
      </c>
      <c r="E1153" s="61">
        <v>7.75</v>
      </c>
      <c r="F1153" s="61" t="s">
        <v>182</v>
      </c>
      <c r="G1153" s="61">
        <v>0</v>
      </c>
      <c r="H1153" s="61" t="s">
        <v>1512</v>
      </c>
      <c r="I1153" s="61" t="s">
        <v>934</v>
      </c>
      <c r="J1153" s="61" t="s">
        <v>38</v>
      </c>
      <c r="K1153" s="61" t="s">
        <v>9</v>
      </c>
      <c r="L1153" s="61" t="s">
        <v>935</v>
      </c>
      <c r="M1153" s="61">
        <f t="shared" si="18"/>
        <v>206</v>
      </c>
      <c r="N1153" t="str">
        <f>VLOOKUP(M1153,'zamestnanci číselník'!$A:$I,9,0)</f>
        <v>VP3V</v>
      </c>
    </row>
    <row r="1154" spans="1:14" x14ac:dyDescent="0.2">
      <c r="A1154" s="60">
        <v>43699</v>
      </c>
      <c r="B1154" s="61" t="s">
        <v>933</v>
      </c>
      <c r="C1154" s="61" t="s">
        <v>885</v>
      </c>
      <c r="D1154" s="61" t="s">
        <v>181</v>
      </c>
      <c r="E1154" s="61">
        <v>7.75</v>
      </c>
      <c r="F1154" s="61" t="s">
        <v>182</v>
      </c>
      <c r="G1154" s="61">
        <v>0</v>
      </c>
      <c r="H1154" s="61" t="s">
        <v>1512</v>
      </c>
      <c r="I1154" s="61" t="s">
        <v>934</v>
      </c>
      <c r="J1154" s="61" t="s">
        <v>38</v>
      </c>
      <c r="K1154" s="61" t="s">
        <v>9</v>
      </c>
      <c r="L1154" s="61" t="s">
        <v>935</v>
      </c>
      <c r="M1154" s="61">
        <f t="shared" si="18"/>
        <v>206</v>
      </c>
      <c r="N1154" t="str">
        <f>VLOOKUP(M1154,'zamestnanci číselník'!$A:$I,9,0)</f>
        <v>VP3V</v>
      </c>
    </row>
    <row r="1155" spans="1:14" x14ac:dyDescent="0.2">
      <c r="A1155" s="60">
        <v>43700</v>
      </c>
      <c r="B1155" s="61" t="s">
        <v>933</v>
      </c>
      <c r="C1155" s="61" t="s">
        <v>885</v>
      </c>
      <c r="D1155" s="61" t="s">
        <v>181</v>
      </c>
      <c r="E1155" s="61">
        <v>7.75</v>
      </c>
      <c r="F1155" s="61" t="s">
        <v>182</v>
      </c>
      <c r="G1155" s="61">
        <v>0</v>
      </c>
      <c r="H1155" s="61" t="s">
        <v>1551</v>
      </c>
      <c r="I1155" s="61" t="s">
        <v>934</v>
      </c>
      <c r="J1155" s="61" t="s">
        <v>38</v>
      </c>
      <c r="K1155" s="61" t="s">
        <v>9</v>
      </c>
      <c r="L1155" s="61" t="s">
        <v>935</v>
      </c>
      <c r="M1155" s="61">
        <f t="shared" ref="M1155:M1218" si="19">B1155*1</f>
        <v>206</v>
      </c>
      <c r="N1155" t="str">
        <f>VLOOKUP(M1155,'zamestnanci číselník'!$A:$I,9,0)</f>
        <v>VP3V</v>
      </c>
    </row>
    <row r="1156" spans="1:14" x14ac:dyDescent="0.2">
      <c r="A1156" s="60">
        <v>43703</v>
      </c>
      <c r="B1156" s="61" t="s">
        <v>933</v>
      </c>
      <c r="C1156" s="61" t="s">
        <v>885</v>
      </c>
      <c r="D1156" s="61" t="s">
        <v>181</v>
      </c>
      <c r="E1156" s="61">
        <v>3.5</v>
      </c>
      <c r="F1156" s="61" t="s">
        <v>182</v>
      </c>
      <c r="G1156" s="61">
        <v>0</v>
      </c>
      <c r="H1156" s="61" t="s">
        <v>1551</v>
      </c>
      <c r="I1156" s="61" t="s">
        <v>934</v>
      </c>
      <c r="J1156" s="61" t="s">
        <v>38</v>
      </c>
      <c r="K1156" s="61" t="s">
        <v>9</v>
      </c>
      <c r="L1156" s="61" t="s">
        <v>935</v>
      </c>
      <c r="M1156" s="61">
        <f t="shared" si="19"/>
        <v>206</v>
      </c>
      <c r="N1156" t="str">
        <f>VLOOKUP(M1156,'zamestnanci číselník'!$A:$I,9,0)</f>
        <v>VP3V</v>
      </c>
    </row>
    <row r="1157" spans="1:14" x14ac:dyDescent="0.2">
      <c r="A1157" s="60">
        <v>43704</v>
      </c>
      <c r="B1157" s="61" t="s">
        <v>933</v>
      </c>
      <c r="C1157" s="61" t="s">
        <v>885</v>
      </c>
      <c r="D1157" s="61" t="s">
        <v>181</v>
      </c>
      <c r="E1157" s="61">
        <v>5</v>
      </c>
      <c r="F1157" s="61" t="s">
        <v>182</v>
      </c>
      <c r="G1157" s="61">
        <v>0</v>
      </c>
      <c r="H1157" s="61" t="s">
        <v>1512</v>
      </c>
      <c r="I1157" s="61" t="s">
        <v>934</v>
      </c>
      <c r="J1157" s="61" t="s">
        <v>38</v>
      </c>
      <c r="K1157" s="61" t="s">
        <v>9</v>
      </c>
      <c r="L1157" s="61" t="s">
        <v>935</v>
      </c>
      <c r="M1157" s="61">
        <f t="shared" si="19"/>
        <v>206</v>
      </c>
      <c r="N1157" t="str">
        <f>VLOOKUP(M1157,'zamestnanci číselník'!$A:$I,9,0)</f>
        <v>VP3V</v>
      </c>
    </row>
    <row r="1158" spans="1:14" x14ac:dyDescent="0.2">
      <c r="A1158" s="60">
        <v>43704</v>
      </c>
      <c r="B1158" s="61" t="s">
        <v>933</v>
      </c>
      <c r="C1158" s="61" t="s">
        <v>885</v>
      </c>
      <c r="D1158" s="61" t="s">
        <v>181</v>
      </c>
      <c r="E1158" s="61">
        <v>2.75</v>
      </c>
      <c r="F1158" s="61" t="s">
        <v>182</v>
      </c>
      <c r="G1158" s="61">
        <v>0</v>
      </c>
      <c r="H1158" s="61" t="s">
        <v>1551</v>
      </c>
      <c r="I1158" s="61" t="s">
        <v>934</v>
      </c>
      <c r="J1158" s="61" t="s">
        <v>38</v>
      </c>
      <c r="K1158" s="61" t="s">
        <v>9</v>
      </c>
      <c r="L1158" s="61" t="s">
        <v>935</v>
      </c>
      <c r="M1158" s="61">
        <f t="shared" si="19"/>
        <v>206</v>
      </c>
      <c r="N1158" t="str">
        <f>VLOOKUP(M1158,'zamestnanci číselník'!$A:$I,9,0)</f>
        <v>VP3V</v>
      </c>
    </row>
    <row r="1159" spans="1:14" x14ac:dyDescent="0.2">
      <c r="A1159" s="60">
        <v>43706</v>
      </c>
      <c r="B1159" s="61" t="s">
        <v>933</v>
      </c>
      <c r="C1159" s="61" t="s">
        <v>886</v>
      </c>
      <c r="D1159" s="61" t="s">
        <v>181</v>
      </c>
      <c r="E1159" s="61">
        <v>7.75</v>
      </c>
      <c r="F1159" s="61" t="s">
        <v>182</v>
      </c>
      <c r="G1159" s="61">
        <v>0</v>
      </c>
      <c r="H1159" s="61" t="s">
        <v>183</v>
      </c>
      <c r="I1159" s="61" t="s">
        <v>934</v>
      </c>
      <c r="J1159" s="61" t="s">
        <v>38</v>
      </c>
      <c r="K1159" s="61" t="s">
        <v>9</v>
      </c>
      <c r="L1159" s="61" t="s">
        <v>935</v>
      </c>
      <c r="M1159" s="61">
        <f t="shared" si="19"/>
        <v>206</v>
      </c>
      <c r="N1159" t="str">
        <f>VLOOKUP(M1159,'zamestnanci číselník'!$A:$I,9,0)</f>
        <v>VP3V</v>
      </c>
    </row>
    <row r="1160" spans="1:14" x14ac:dyDescent="0.2">
      <c r="A1160" s="60">
        <v>43678</v>
      </c>
      <c r="B1160" s="61" t="s">
        <v>933</v>
      </c>
      <c r="C1160" s="61" t="s">
        <v>887</v>
      </c>
      <c r="D1160" s="61" t="s">
        <v>181</v>
      </c>
      <c r="E1160" s="61">
        <v>7.75</v>
      </c>
      <c r="F1160" s="61" t="s">
        <v>182</v>
      </c>
      <c r="G1160" s="61">
        <v>0</v>
      </c>
      <c r="H1160" s="61" t="s">
        <v>183</v>
      </c>
      <c r="I1160" s="61" t="s">
        <v>934</v>
      </c>
      <c r="J1160" s="61" t="s">
        <v>38</v>
      </c>
      <c r="K1160" s="61" t="s">
        <v>9</v>
      </c>
      <c r="L1160" s="61" t="s">
        <v>935</v>
      </c>
      <c r="M1160" s="61">
        <f t="shared" si="19"/>
        <v>206</v>
      </c>
      <c r="N1160" t="str">
        <f>VLOOKUP(M1160,'zamestnanci číselník'!$A:$I,9,0)</f>
        <v>VP3V</v>
      </c>
    </row>
    <row r="1161" spans="1:14" x14ac:dyDescent="0.2">
      <c r="A1161" s="60">
        <v>43679</v>
      </c>
      <c r="B1161" s="61" t="s">
        <v>933</v>
      </c>
      <c r="C1161" s="61" t="s">
        <v>887</v>
      </c>
      <c r="D1161" s="61" t="s">
        <v>181</v>
      </c>
      <c r="E1161" s="61">
        <v>7.75</v>
      </c>
      <c r="F1161" s="61" t="s">
        <v>182</v>
      </c>
      <c r="G1161" s="61">
        <v>0</v>
      </c>
      <c r="H1161" s="61" t="s">
        <v>183</v>
      </c>
      <c r="I1161" s="61" t="s">
        <v>934</v>
      </c>
      <c r="J1161" s="61" t="s">
        <v>38</v>
      </c>
      <c r="K1161" s="61" t="s">
        <v>9</v>
      </c>
      <c r="L1161" s="61" t="s">
        <v>935</v>
      </c>
      <c r="M1161" s="61">
        <f t="shared" si="19"/>
        <v>206</v>
      </c>
      <c r="N1161" t="str">
        <f>VLOOKUP(M1161,'zamestnanci číselník'!$A:$I,9,0)</f>
        <v>VP3V</v>
      </c>
    </row>
    <row r="1162" spans="1:14" x14ac:dyDescent="0.2">
      <c r="A1162" s="60">
        <v>43682</v>
      </c>
      <c r="B1162" s="61" t="s">
        <v>933</v>
      </c>
      <c r="C1162" s="61" t="s">
        <v>885</v>
      </c>
      <c r="D1162" s="61" t="s">
        <v>181</v>
      </c>
      <c r="E1162" s="61">
        <v>7.75</v>
      </c>
      <c r="F1162" s="61" t="s">
        <v>182</v>
      </c>
      <c r="G1162" s="61">
        <v>0</v>
      </c>
      <c r="H1162" s="61" t="s">
        <v>1512</v>
      </c>
      <c r="I1162" s="61" t="s">
        <v>934</v>
      </c>
      <c r="J1162" s="61" t="s">
        <v>38</v>
      </c>
      <c r="K1162" s="61" t="s">
        <v>9</v>
      </c>
      <c r="L1162" s="61" t="s">
        <v>935</v>
      </c>
      <c r="M1162" s="61">
        <f t="shared" si="19"/>
        <v>206</v>
      </c>
      <c r="N1162" t="str">
        <f>VLOOKUP(M1162,'zamestnanci číselník'!$A:$I,9,0)</f>
        <v>VP3V</v>
      </c>
    </row>
    <row r="1163" spans="1:14" x14ac:dyDescent="0.2">
      <c r="A1163" s="60">
        <v>43683</v>
      </c>
      <c r="B1163" s="61" t="s">
        <v>933</v>
      </c>
      <c r="C1163" s="61" t="s">
        <v>885</v>
      </c>
      <c r="D1163" s="61" t="s">
        <v>181</v>
      </c>
      <c r="E1163" s="61">
        <v>7.75</v>
      </c>
      <c r="F1163" s="61" t="s">
        <v>182</v>
      </c>
      <c r="G1163" s="61">
        <v>0</v>
      </c>
      <c r="H1163" s="61" t="s">
        <v>1512</v>
      </c>
      <c r="I1163" s="61" t="s">
        <v>934</v>
      </c>
      <c r="J1163" s="61" t="s">
        <v>38</v>
      </c>
      <c r="K1163" s="61" t="s">
        <v>9</v>
      </c>
      <c r="L1163" s="61" t="s">
        <v>935</v>
      </c>
      <c r="M1163" s="61">
        <f t="shared" si="19"/>
        <v>206</v>
      </c>
      <c r="N1163" t="str">
        <f>VLOOKUP(M1163,'zamestnanci číselník'!$A:$I,9,0)</f>
        <v>VP3V</v>
      </c>
    </row>
    <row r="1164" spans="1:14" x14ac:dyDescent="0.2">
      <c r="A1164" s="60">
        <v>43684</v>
      </c>
      <c r="B1164" s="61" t="s">
        <v>933</v>
      </c>
      <c r="C1164" s="61" t="s">
        <v>885</v>
      </c>
      <c r="D1164" s="61" t="s">
        <v>181</v>
      </c>
      <c r="E1164" s="61">
        <v>7.75</v>
      </c>
      <c r="F1164" s="61" t="s">
        <v>182</v>
      </c>
      <c r="G1164" s="61">
        <v>0</v>
      </c>
      <c r="H1164" s="61" t="s">
        <v>1511</v>
      </c>
      <c r="I1164" s="61" t="s">
        <v>934</v>
      </c>
      <c r="J1164" s="61" t="s">
        <v>38</v>
      </c>
      <c r="K1164" s="61" t="s">
        <v>9</v>
      </c>
      <c r="L1164" s="61" t="s">
        <v>935</v>
      </c>
      <c r="M1164" s="61">
        <f t="shared" si="19"/>
        <v>206</v>
      </c>
      <c r="N1164" t="str">
        <f>VLOOKUP(M1164,'zamestnanci číselník'!$A:$I,9,0)</f>
        <v>VP3V</v>
      </c>
    </row>
    <row r="1165" spans="1:14" x14ac:dyDescent="0.2">
      <c r="A1165" s="60">
        <v>43704</v>
      </c>
      <c r="B1165" s="61" t="s">
        <v>936</v>
      </c>
      <c r="C1165" s="61" t="s">
        <v>885</v>
      </c>
      <c r="D1165" s="61" t="s">
        <v>181</v>
      </c>
      <c r="E1165" s="61">
        <v>8</v>
      </c>
      <c r="F1165" s="61" t="s">
        <v>182</v>
      </c>
      <c r="G1165" s="61">
        <v>0</v>
      </c>
      <c r="H1165" s="61" t="s">
        <v>279</v>
      </c>
      <c r="I1165" s="61" t="s">
        <v>184</v>
      </c>
      <c r="J1165" s="61" t="s">
        <v>35</v>
      </c>
      <c r="K1165" s="61" t="s">
        <v>9</v>
      </c>
      <c r="L1165" s="61" t="s">
        <v>937</v>
      </c>
      <c r="M1165" s="61">
        <f t="shared" si="19"/>
        <v>208</v>
      </c>
      <c r="N1165" t="str">
        <f>VLOOKUP(M1165,'zamestnanci číselník'!$A:$I,9,0)</f>
        <v>VP1</v>
      </c>
    </row>
    <row r="1166" spans="1:14" x14ac:dyDescent="0.2">
      <c r="A1166" s="60">
        <v>43705</v>
      </c>
      <c r="B1166" s="61" t="s">
        <v>936</v>
      </c>
      <c r="C1166" s="61" t="s">
        <v>885</v>
      </c>
      <c r="D1166" s="61" t="s">
        <v>181</v>
      </c>
      <c r="E1166" s="61">
        <v>8</v>
      </c>
      <c r="F1166" s="61" t="s">
        <v>182</v>
      </c>
      <c r="G1166" s="61">
        <v>0</v>
      </c>
      <c r="H1166" s="61" t="s">
        <v>279</v>
      </c>
      <c r="I1166" s="61" t="s">
        <v>184</v>
      </c>
      <c r="J1166" s="61" t="s">
        <v>35</v>
      </c>
      <c r="K1166" s="61" t="s">
        <v>9</v>
      </c>
      <c r="L1166" s="61" t="s">
        <v>937</v>
      </c>
      <c r="M1166" s="61">
        <f t="shared" si="19"/>
        <v>208</v>
      </c>
      <c r="N1166" t="str">
        <f>VLOOKUP(M1166,'zamestnanci číselník'!$A:$I,9,0)</f>
        <v>VP1</v>
      </c>
    </row>
    <row r="1167" spans="1:14" x14ac:dyDescent="0.2">
      <c r="A1167" s="60">
        <v>43707</v>
      </c>
      <c r="B1167" s="61" t="s">
        <v>936</v>
      </c>
      <c r="C1167" s="61" t="s">
        <v>887</v>
      </c>
      <c r="D1167" s="61" t="s">
        <v>181</v>
      </c>
      <c r="E1167" s="61">
        <v>8</v>
      </c>
      <c r="F1167" s="61" t="s">
        <v>182</v>
      </c>
      <c r="G1167" s="61">
        <v>0</v>
      </c>
      <c r="H1167" s="61" t="s">
        <v>183</v>
      </c>
      <c r="I1167" s="61" t="s">
        <v>184</v>
      </c>
      <c r="J1167" s="61" t="s">
        <v>35</v>
      </c>
      <c r="K1167" s="61" t="s">
        <v>9</v>
      </c>
      <c r="L1167" s="61" t="s">
        <v>937</v>
      </c>
      <c r="M1167" s="61">
        <f t="shared" si="19"/>
        <v>208</v>
      </c>
      <c r="N1167" t="str">
        <f>VLOOKUP(M1167,'zamestnanci číselník'!$A:$I,9,0)</f>
        <v>VP1</v>
      </c>
    </row>
    <row r="1168" spans="1:14" x14ac:dyDescent="0.2">
      <c r="A1168" s="60">
        <v>43698</v>
      </c>
      <c r="B1168" s="61" t="s">
        <v>936</v>
      </c>
      <c r="C1168" s="61" t="s">
        <v>885</v>
      </c>
      <c r="D1168" s="61" t="s">
        <v>181</v>
      </c>
      <c r="E1168" s="61">
        <v>8</v>
      </c>
      <c r="F1168" s="61" t="s">
        <v>182</v>
      </c>
      <c r="G1168" s="61">
        <v>0</v>
      </c>
      <c r="H1168" s="61" t="s">
        <v>279</v>
      </c>
      <c r="I1168" s="61" t="s">
        <v>184</v>
      </c>
      <c r="J1168" s="61" t="s">
        <v>35</v>
      </c>
      <c r="K1168" s="61" t="s">
        <v>9</v>
      </c>
      <c r="L1168" s="61" t="s">
        <v>937</v>
      </c>
      <c r="M1168" s="61">
        <f t="shared" si="19"/>
        <v>208</v>
      </c>
      <c r="N1168" t="str">
        <f>VLOOKUP(M1168,'zamestnanci číselník'!$A:$I,9,0)</f>
        <v>VP1</v>
      </c>
    </row>
    <row r="1169" spans="1:14" x14ac:dyDescent="0.2">
      <c r="A1169" s="60">
        <v>43699</v>
      </c>
      <c r="B1169" s="61" t="s">
        <v>936</v>
      </c>
      <c r="C1169" s="61" t="s">
        <v>885</v>
      </c>
      <c r="D1169" s="61" t="s">
        <v>181</v>
      </c>
      <c r="E1169" s="61">
        <v>8</v>
      </c>
      <c r="F1169" s="61" t="s">
        <v>182</v>
      </c>
      <c r="G1169" s="61">
        <v>0</v>
      </c>
      <c r="H1169" s="61" t="s">
        <v>279</v>
      </c>
      <c r="I1169" s="61" t="s">
        <v>184</v>
      </c>
      <c r="J1169" s="61" t="s">
        <v>35</v>
      </c>
      <c r="K1169" s="61" t="s">
        <v>9</v>
      </c>
      <c r="L1169" s="61" t="s">
        <v>937</v>
      </c>
      <c r="M1169" s="61">
        <f t="shared" si="19"/>
        <v>208</v>
      </c>
      <c r="N1169" t="str">
        <f>VLOOKUP(M1169,'zamestnanci číselník'!$A:$I,9,0)</f>
        <v>VP1</v>
      </c>
    </row>
    <row r="1170" spans="1:14" x14ac:dyDescent="0.2">
      <c r="A1170" s="60">
        <v>43700</v>
      </c>
      <c r="B1170" s="61" t="s">
        <v>936</v>
      </c>
      <c r="C1170" s="61" t="s">
        <v>885</v>
      </c>
      <c r="D1170" s="61" t="s">
        <v>181</v>
      </c>
      <c r="E1170" s="61">
        <v>8</v>
      </c>
      <c r="F1170" s="61" t="s">
        <v>182</v>
      </c>
      <c r="G1170" s="61">
        <v>0</v>
      </c>
      <c r="H1170" s="61" t="s">
        <v>42</v>
      </c>
      <c r="I1170" s="61" t="s">
        <v>184</v>
      </c>
      <c r="J1170" s="61" t="s">
        <v>35</v>
      </c>
      <c r="K1170" s="61" t="s">
        <v>9</v>
      </c>
      <c r="L1170" s="61" t="s">
        <v>937</v>
      </c>
      <c r="M1170" s="61">
        <f t="shared" si="19"/>
        <v>208</v>
      </c>
      <c r="N1170" t="str">
        <f>VLOOKUP(M1170,'zamestnanci číselník'!$A:$I,9,0)</f>
        <v>VP1</v>
      </c>
    </row>
    <row r="1171" spans="1:14" x14ac:dyDescent="0.2">
      <c r="A1171" s="60">
        <v>43703</v>
      </c>
      <c r="B1171" s="61" t="s">
        <v>936</v>
      </c>
      <c r="C1171" s="61" t="s">
        <v>885</v>
      </c>
      <c r="D1171" s="61" t="s">
        <v>181</v>
      </c>
      <c r="E1171" s="61">
        <v>8</v>
      </c>
      <c r="F1171" s="61" t="s">
        <v>182</v>
      </c>
      <c r="G1171" s="61">
        <v>0</v>
      </c>
      <c r="H1171" s="61" t="s">
        <v>279</v>
      </c>
      <c r="I1171" s="61" t="s">
        <v>184</v>
      </c>
      <c r="J1171" s="61" t="s">
        <v>35</v>
      </c>
      <c r="K1171" s="61" t="s">
        <v>9</v>
      </c>
      <c r="L1171" s="61" t="s">
        <v>937</v>
      </c>
      <c r="M1171" s="61">
        <f t="shared" si="19"/>
        <v>208</v>
      </c>
      <c r="N1171" t="str">
        <f>VLOOKUP(M1171,'zamestnanci číselník'!$A:$I,9,0)</f>
        <v>VP1</v>
      </c>
    </row>
    <row r="1172" spans="1:14" x14ac:dyDescent="0.2">
      <c r="A1172" s="60">
        <v>43692</v>
      </c>
      <c r="B1172" s="61" t="s">
        <v>936</v>
      </c>
      <c r="C1172" s="61" t="s">
        <v>885</v>
      </c>
      <c r="D1172" s="61" t="s">
        <v>181</v>
      </c>
      <c r="E1172" s="61">
        <v>8</v>
      </c>
      <c r="F1172" s="61" t="s">
        <v>182</v>
      </c>
      <c r="G1172" s="61">
        <v>0</v>
      </c>
      <c r="H1172" s="61" t="s">
        <v>279</v>
      </c>
      <c r="I1172" s="61" t="s">
        <v>184</v>
      </c>
      <c r="J1172" s="61" t="s">
        <v>35</v>
      </c>
      <c r="K1172" s="61" t="s">
        <v>9</v>
      </c>
      <c r="L1172" s="61" t="s">
        <v>937</v>
      </c>
      <c r="M1172" s="61">
        <f t="shared" si="19"/>
        <v>208</v>
      </c>
      <c r="N1172" t="str">
        <f>VLOOKUP(M1172,'zamestnanci číselník'!$A:$I,9,0)</f>
        <v>VP1</v>
      </c>
    </row>
    <row r="1173" spans="1:14" x14ac:dyDescent="0.2">
      <c r="A1173" s="60">
        <v>43693</v>
      </c>
      <c r="B1173" s="61" t="s">
        <v>936</v>
      </c>
      <c r="C1173" s="61" t="s">
        <v>887</v>
      </c>
      <c r="D1173" s="61" t="s">
        <v>181</v>
      </c>
      <c r="E1173" s="61">
        <v>8</v>
      </c>
      <c r="F1173" s="61" t="s">
        <v>182</v>
      </c>
      <c r="G1173" s="61">
        <v>0</v>
      </c>
      <c r="H1173" s="61" t="s">
        <v>183</v>
      </c>
      <c r="I1173" s="61" t="s">
        <v>184</v>
      </c>
      <c r="J1173" s="61" t="s">
        <v>35</v>
      </c>
      <c r="K1173" s="61" t="s">
        <v>9</v>
      </c>
      <c r="L1173" s="61" t="s">
        <v>937</v>
      </c>
      <c r="M1173" s="61">
        <f t="shared" si="19"/>
        <v>208</v>
      </c>
      <c r="N1173" t="str">
        <f>VLOOKUP(M1173,'zamestnanci číselník'!$A:$I,9,0)</f>
        <v>VP1</v>
      </c>
    </row>
    <row r="1174" spans="1:14" x14ac:dyDescent="0.2">
      <c r="A1174" s="60">
        <v>43696</v>
      </c>
      <c r="B1174" s="61" t="s">
        <v>936</v>
      </c>
      <c r="C1174" s="61" t="s">
        <v>885</v>
      </c>
      <c r="D1174" s="61" t="s">
        <v>181</v>
      </c>
      <c r="E1174" s="61">
        <v>7.5</v>
      </c>
      <c r="F1174" s="61" t="s">
        <v>182</v>
      </c>
      <c r="G1174" s="61">
        <v>0</v>
      </c>
      <c r="H1174" s="61" t="s">
        <v>279</v>
      </c>
      <c r="I1174" s="61" t="s">
        <v>184</v>
      </c>
      <c r="J1174" s="61" t="s">
        <v>35</v>
      </c>
      <c r="K1174" s="61" t="s">
        <v>9</v>
      </c>
      <c r="L1174" s="61" t="s">
        <v>937</v>
      </c>
      <c r="M1174" s="61">
        <f t="shared" si="19"/>
        <v>208</v>
      </c>
      <c r="N1174" t="str">
        <f>VLOOKUP(M1174,'zamestnanci číselník'!$A:$I,9,0)</f>
        <v>VP1</v>
      </c>
    </row>
    <row r="1175" spans="1:14" x14ac:dyDescent="0.2">
      <c r="A1175" s="60">
        <v>43697</v>
      </c>
      <c r="B1175" s="61" t="s">
        <v>936</v>
      </c>
      <c r="C1175" s="61" t="s">
        <v>885</v>
      </c>
      <c r="D1175" s="61" t="s">
        <v>181</v>
      </c>
      <c r="E1175" s="61">
        <v>8</v>
      </c>
      <c r="F1175" s="61" t="s">
        <v>182</v>
      </c>
      <c r="G1175" s="61">
        <v>0</v>
      </c>
      <c r="H1175" s="61" t="s">
        <v>279</v>
      </c>
      <c r="I1175" s="61" t="s">
        <v>184</v>
      </c>
      <c r="J1175" s="61" t="s">
        <v>35</v>
      </c>
      <c r="K1175" s="61" t="s">
        <v>9</v>
      </c>
      <c r="L1175" s="61" t="s">
        <v>937</v>
      </c>
      <c r="M1175" s="61">
        <f t="shared" si="19"/>
        <v>208</v>
      </c>
      <c r="N1175" t="str">
        <f>VLOOKUP(M1175,'zamestnanci číselník'!$A:$I,9,0)</f>
        <v>VP1</v>
      </c>
    </row>
    <row r="1176" spans="1:14" x14ac:dyDescent="0.2">
      <c r="A1176" s="60">
        <v>43706</v>
      </c>
      <c r="B1176" s="61" t="s">
        <v>936</v>
      </c>
      <c r="C1176" s="61" t="s">
        <v>886</v>
      </c>
      <c r="D1176" s="61" t="s">
        <v>181</v>
      </c>
      <c r="E1176" s="61">
        <v>8</v>
      </c>
      <c r="F1176" s="61" t="s">
        <v>182</v>
      </c>
      <c r="G1176" s="61">
        <v>0</v>
      </c>
      <c r="H1176" s="61" t="s">
        <v>183</v>
      </c>
      <c r="I1176" s="61" t="s">
        <v>184</v>
      </c>
      <c r="J1176" s="61" t="s">
        <v>35</v>
      </c>
      <c r="K1176" s="61" t="s">
        <v>9</v>
      </c>
      <c r="L1176" s="61" t="s">
        <v>937</v>
      </c>
      <c r="M1176" s="61">
        <f t="shared" si="19"/>
        <v>208</v>
      </c>
      <c r="N1176" t="str">
        <f>VLOOKUP(M1176,'zamestnanci číselník'!$A:$I,9,0)</f>
        <v>VP1</v>
      </c>
    </row>
    <row r="1177" spans="1:14" x14ac:dyDescent="0.2">
      <c r="A1177" s="60">
        <v>43689</v>
      </c>
      <c r="B1177" s="61" t="s">
        <v>936</v>
      </c>
      <c r="C1177" s="61" t="s">
        <v>885</v>
      </c>
      <c r="D1177" s="61" t="s">
        <v>181</v>
      </c>
      <c r="E1177" s="61">
        <v>8</v>
      </c>
      <c r="F1177" s="61" t="s">
        <v>182</v>
      </c>
      <c r="G1177" s="61">
        <v>0</v>
      </c>
      <c r="H1177" s="61" t="s">
        <v>279</v>
      </c>
      <c r="I1177" s="61" t="s">
        <v>184</v>
      </c>
      <c r="J1177" s="61" t="s">
        <v>35</v>
      </c>
      <c r="K1177" s="61" t="s">
        <v>9</v>
      </c>
      <c r="L1177" s="61" t="s">
        <v>937</v>
      </c>
      <c r="M1177" s="61">
        <f t="shared" si="19"/>
        <v>208</v>
      </c>
      <c r="N1177" t="str">
        <f>VLOOKUP(M1177,'zamestnanci číselník'!$A:$I,9,0)</f>
        <v>VP1</v>
      </c>
    </row>
    <row r="1178" spans="1:14" x14ac:dyDescent="0.2">
      <c r="A1178" s="60">
        <v>43690</v>
      </c>
      <c r="B1178" s="61" t="s">
        <v>936</v>
      </c>
      <c r="C1178" s="61" t="s">
        <v>893</v>
      </c>
      <c r="D1178" s="61" t="s">
        <v>181</v>
      </c>
      <c r="E1178" s="61">
        <v>8</v>
      </c>
      <c r="F1178" s="61" t="s">
        <v>182</v>
      </c>
      <c r="G1178" s="61">
        <v>0</v>
      </c>
      <c r="H1178" s="61" t="s">
        <v>183</v>
      </c>
      <c r="I1178" s="61" t="s">
        <v>184</v>
      </c>
      <c r="J1178" s="61" t="s">
        <v>35</v>
      </c>
      <c r="K1178" s="61" t="s">
        <v>9</v>
      </c>
      <c r="L1178" s="61" t="s">
        <v>937</v>
      </c>
      <c r="M1178" s="61">
        <f t="shared" si="19"/>
        <v>208</v>
      </c>
      <c r="N1178" t="str">
        <f>VLOOKUP(M1178,'zamestnanci číselník'!$A:$I,9,0)</f>
        <v>VP1</v>
      </c>
    </row>
    <row r="1179" spans="1:14" x14ac:dyDescent="0.2">
      <c r="A1179" s="60">
        <v>43691</v>
      </c>
      <c r="B1179" s="61" t="s">
        <v>936</v>
      </c>
      <c r="C1179" s="61" t="s">
        <v>885</v>
      </c>
      <c r="D1179" s="61" t="s">
        <v>181</v>
      </c>
      <c r="E1179" s="61">
        <v>8</v>
      </c>
      <c r="F1179" s="61" t="s">
        <v>182</v>
      </c>
      <c r="G1179" s="61">
        <v>0</v>
      </c>
      <c r="H1179" s="61" t="s">
        <v>279</v>
      </c>
      <c r="I1179" s="61" t="s">
        <v>184</v>
      </c>
      <c r="J1179" s="61" t="s">
        <v>35</v>
      </c>
      <c r="K1179" s="61" t="s">
        <v>9</v>
      </c>
      <c r="L1179" s="61" t="s">
        <v>937</v>
      </c>
      <c r="M1179" s="61">
        <f t="shared" si="19"/>
        <v>208</v>
      </c>
      <c r="N1179" t="str">
        <f>VLOOKUP(M1179,'zamestnanci číselník'!$A:$I,9,0)</f>
        <v>VP1</v>
      </c>
    </row>
    <row r="1180" spans="1:14" x14ac:dyDescent="0.2">
      <c r="A1180" s="60">
        <v>43678</v>
      </c>
      <c r="B1180" s="61" t="s">
        <v>936</v>
      </c>
      <c r="C1180" s="61" t="s">
        <v>887</v>
      </c>
      <c r="D1180" s="61" t="s">
        <v>181</v>
      </c>
      <c r="E1180" s="61">
        <v>8</v>
      </c>
      <c r="F1180" s="61" t="s">
        <v>182</v>
      </c>
      <c r="G1180" s="61">
        <v>0</v>
      </c>
      <c r="H1180" s="61" t="s">
        <v>183</v>
      </c>
      <c r="I1180" s="61" t="s">
        <v>184</v>
      </c>
      <c r="J1180" s="61" t="s">
        <v>35</v>
      </c>
      <c r="K1180" s="61" t="s">
        <v>9</v>
      </c>
      <c r="L1180" s="61" t="s">
        <v>937</v>
      </c>
      <c r="M1180" s="61">
        <f t="shared" si="19"/>
        <v>208</v>
      </c>
      <c r="N1180" t="str">
        <f>VLOOKUP(M1180,'zamestnanci číselník'!$A:$I,9,0)</f>
        <v>VP1</v>
      </c>
    </row>
    <row r="1181" spans="1:14" x14ac:dyDescent="0.2">
      <c r="A1181" s="60">
        <v>43679</v>
      </c>
      <c r="B1181" s="61" t="s">
        <v>936</v>
      </c>
      <c r="C1181" s="61" t="s">
        <v>887</v>
      </c>
      <c r="D1181" s="61" t="s">
        <v>181</v>
      </c>
      <c r="E1181" s="61">
        <v>8</v>
      </c>
      <c r="F1181" s="61" t="s">
        <v>182</v>
      </c>
      <c r="G1181" s="61">
        <v>0</v>
      </c>
      <c r="H1181" s="61" t="s">
        <v>183</v>
      </c>
      <c r="I1181" s="61" t="s">
        <v>184</v>
      </c>
      <c r="J1181" s="61" t="s">
        <v>35</v>
      </c>
      <c r="K1181" s="61" t="s">
        <v>9</v>
      </c>
      <c r="L1181" s="61" t="s">
        <v>937</v>
      </c>
      <c r="M1181" s="61">
        <f t="shared" si="19"/>
        <v>208</v>
      </c>
      <c r="N1181" t="str">
        <f>VLOOKUP(M1181,'zamestnanci číselník'!$A:$I,9,0)</f>
        <v>VP1</v>
      </c>
    </row>
    <row r="1182" spans="1:14" x14ac:dyDescent="0.2">
      <c r="A1182" s="60">
        <v>43682</v>
      </c>
      <c r="B1182" s="61" t="s">
        <v>936</v>
      </c>
      <c r="C1182" s="61" t="s">
        <v>885</v>
      </c>
      <c r="D1182" s="61" t="s">
        <v>181</v>
      </c>
      <c r="E1182" s="61">
        <v>8</v>
      </c>
      <c r="F1182" s="61" t="s">
        <v>182</v>
      </c>
      <c r="G1182" s="61">
        <v>0</v>
      </c>
      <c r="H1182" s="61" t="s">
        <v>1505</v>
      </c>
      <c r="I1182" s="61" t="s">
        <v>184</v>
      </c>
      <c r="J1182" s="61" t="s">
        <v>35</v>
      </c>
      <c r="K1182" s="61" t="s">
        <v>9</v>
      </c>
      <c r="L1182" s="61" t="s">
        <v>937</v>
      </c>
      <c r="M1182" s="61">
        <f t="shared" si="19"/>
        <v>208</v>
      </c>
      <c r="N1182" t="str">
        <f>VLOOKUP(M1182,'zamestnanci číselník'!$A:$I,9,0)</f>
        <v>VP1</v>
      </c>
    </row>
    <row r="1183" spans="1:14" x14ac:dyDescent="0.2">
      <c r="A1183" s="60">
        <v>43683</v>
      </c>
      <c r="B1183" s="61" t="s">
        <v>936</v>
      </c>
      <c r="C1183" s="61" t="s">
        <v>885</v>
      </c>
      <c r="D1183" s="61" t="s">
        <v>181</v>
      </c>
      <c r="E1183" s="61">
        <v>8.5</v>
      </c>
      <c r="F1183" s="61" t="s">
        <v>897</v>
      </c>
      <c r="G1183" s="61">
        <v>1.5</v>
      </c>
      <c r="H1183" s="61" t="s">
        <v>1505</v>
      </c>
      <c r="I1183" s="61" t="s">
        <v>184</v>
      </c>
      <c r="J1183" s="61" t="s">
        <v>35</v>
      </c>
      <c r="K1183" s="61" t="s">
        <v>9</v>
      </c>
      <c r="L1183" s="61" t="s">
        <v>937</v>
      </c>
      <c r="M1183" s="61">
        <f t="shared" si="19"/>
        <v>208</v>
      </c>
      <c r="N1183" t="str">
        <f>VLOOKUP(M1183,'zamestnanci číselník'!$A:$I,9,0)</f>
        <v>VP1</v>
      </c>
    </row>
    <row r="1184" spans="1:14" x14ac:dyDescent="0.2">
      <c r="A1184" s="60">
        <v>43684</v>
      </c>
      <c r="B1184" s="61" t="s">
        <v>936</v>
      </c>
      <c r="C1184" s="61" t="s">
        <v>885</v>
      </c>
      <c r="D1184" s="61" t="s">
        <v>181</v>
      </c>
      <c r="E1184" s="61">
        <v>8</v>
      </c>
      <c r="F1184" s="61" t="s">
        <v>897</v>
      </c>
      <c r="G1184" s="61">
        <v>1.5</v>
      </c>
      <c r="H1184" s="61" t="s">
        <v>1505</v>
      </c>
      <c r="I1184" s="61" t="s">
        <v>184</v>
      </c>
      <c r="J1184" s="61" t="s">
        <v>35</v>
      </c>
      <c r="K1184" s="61" t="s">
        <v>9</v>
      </c>
      <c r="L1184" s="61" t="s">
        <v>937</v>
      </c>
      <c r="M1184" s="61">
        <f t="shared" si="19"/>
        <v>208</v>
      </c>
      <c r="N1184" t="str">
        <f>VLOOKUP(M1184,'zamestnanci číselník'!$A:$I,9,0)</f>
        <v>VP1</v>
      </c>
    </row>
    <row r="1185" spans="1:14" x14ac:dyDescent="0.2">
      <c r="A1185" s="60">
        <v>43685</v>
      </c>
      <c r="B1185" s="61" t="s">
        <v>936</v>
      </c>
      <c r="C1185" s="61" t="s">
        <v>885</v>
      </c>
      <c r="D1185" s="61" t="s">
        <v>181</v>
      </c>
      <c r="E1185" s="61">
        <v>8</v>
      </c>
      <c r="F1185" s="61" t="s">
        <v>182</v>
      </c>
      <c r="G1185" s="61">
        <v>0</v>
      </c>
      <c r="H1185" s="61" t="s">
        <v>1505</v>
      </c>
      <c r="I1185" s="61" t="s">
        <v>184</v>
      </c>
      <c r="J1185" s="61" t="s">
        <v>35</v>
      </c>
      <c r="K1185" s="61" t="s">
        <v>9</v>
      </c>
      <c r="L1185" s="61" t="s">
        <v>937</v>
      </c>
      <c r="M1185" s="61">
        <f t="shared" si="19"/>
        <v>208</v>
      </c>
      <c r="N1185" t="str">
        <f>VLOOKUP(M1185,'zamestnanci číselník'!$A:$I,9,0)</f>
        <v>VP1</v>
      </c>
    </row>
    <row r="1186" spans="1:14" x14ac:dyDescent="0.2">
      <c r="A1186" s="60">
        <v>43686</v>
      </c>
      <c r="B1186" s="61" t="s">
        <v>936</v>
      </c>
      <c r="C1186" s="61" t="s">
        <v>885</v>
      </c>
      <c r="D1186" s="61" t="s">
        <v>181</v>
      </c>
      <c r="E1186" s="61">
        <v>8</v>
      </c>
      <c r="F1186" s="61" t="s">
        <v>182</v>
      </c>
      <c r="G1186" s="61">
        <v>0</v>
      </c>
      <c r="H1186" s="61" t="s">
        <v>1505</v>
      </c>
      <c r="I1186" s="61" t="s">
        <v>184</v>
      </c>
      <c r="J1186" s="61" t="s">
        <v>35</v>
      </c>
      <c r="K1186" s="61" t="s">
        <v>9</v>
      </c>
      <c r="L1186" s="61" t="s">
        <v>937</v>
      </c>
      <c r="M1186" s="61">
        <f t="shared" si="19"/>
        <v>208</v>
      </c>
      <c r="N1186" t="str">
        <f>VLOOKUP(M1186,'zamestnanci číselník'!$A:$I,9,0)</f>
        <v>VP1</v>
      </c>
    </row>
    <row r="1187" spans="1:14" x14ac:dyDescent="0.2">
      <c r="A1187" s="60">
        <v>43687</v>
      </c>
      <c r="B1187" s="61" t="s">
        <v>936</v>
      </c>
      <c r="C1187" s="61" t="s">
        <v>885</v>
      </c>
      <c r="D1187" s="61" t="s">
        <v>181</v>
      </c>
      <c r="E1187" s="61">
        <v>0</v>
      </c>
      <c r="F1187" s="61" t="s">
        <v>897</v>
      </c>
      <c r="G1187" s="61">
        <v>5.5</v>
      </c>
      <c r="H1187" s="61" t="s">
        <v>279</v>
      </c>
      <c r="I1187" s="61" t="s">
        <v>184</v>
      </c>
      <c r="J1187" s="61" t="s">
        <v>35</v>
      </c>
      <c r="K1187" s="61" t="s">
        <v>9</v>
      </c>
      <c r="L1187" s="61" t="s">
        <v>937</v>
      </c>
      <c r="M1187" s="61">
        <f t="shared" si="19"/>
        <v>208</v>
      </c>
      <c r="N1187" t="str">
        <f>VLOOKUP(M1187,'zamestnanci číselník'!$A:$I,9,0)</f>
        <v>VP1</v>
      </c>
    </row>
    <row r="1188" spans="1:14" x14ac:dyDescent="0.2">
      <c r="A1188" s="60">
        <v>43703</v>
      </c>
      <c r="B1188" s="61" t="s">
        <v>1213</v>
      </c>
      <c r="C1188" s="61" t="s">
        <v>902</v>
      </c>
      <c r="D1188" s="61" t="s">
        <v>181</v>
      </c>
      <c r="E1188" s="61">
        <v>8</v>
      </c>
      <c r="F1188" s="61" t="s">
        <v>182</v>
      </c>
      <c r="G1188" s="61">
        <v>0</v>
      </c>
      <c r="H1188" s="61" t="s">
        <v>183</v>
      </c>
      <c r="I1188" s="61" t="s">
        <v>1152</v>
      </c>
      <c r="J1188" s="61" t="s">
        <v>1153</v>
      </c>
      <c r="K1188" s="61" t="s">
        <v>1153</v>
      </c>
      <c r="L1188" s="61" t="s">
        <v>1214</v>
      </c>
      <c r="M1188" s="61">
        <f t="shared" si="19"/>
        <v>211</v>
      </c>
      <c r="N1188" t="str">
        <f>VLOOKUP(M1188,'zamestnanci číselník'!$A:$I,9,0)</f>
        <v>VP3M</v>
      </c>
    </row>
    <row r="1189" spans="1:14" x14ac:dyDescent="0.2">
      <c r="A1189" s="60">
        <v>43704</v>
      </c>
      <c r="B1189" s="61" t="s">
        <v>1213</v>
      </c>
      <c r="C1189" s="61" t="s">
        <v>902</v>
      </c>
      <c r="D1189" s="61" t="s">
        <v>181</v>
      </c>
      <c r="E1189" s="61">
        <v>8</v>
      </c>
      <c r="F1189" s="61" t="s">
        <v>182</v>
      </c>
      <c r="G1189" s="61">
        <v>0</v>
      </c>
      <c r="H1189" s="61" t="s">
        <v>183</v>
      </c>
      <c r="I1189" s="61" t="s">
        <v>1152</v>
      </c>
      <c r="J1189" s="61" t="s">
        <v>1153</v>
      </c>
      <c r="K1189" s="61" t="s">
        <v>1153</v>
      </c>
      <c r="L1189" s="61" t="s">
        <v>1214</v>
      </c>
      <c r="M1189" s="61">
        <f t="shared" si="19"/>
        <v>211</v>
      </c>
      <c r="N1189" t="str">
        <f>VLOOKUP(M1189,'zamestnanci číselník'!$A:$I,9,0)</f>
        <v>VP3M</v>
      </c>
    </row>
    <row r="1190" spans="1:14" x14ac:dyDescent="0.2">
      <c r="A1190" s="60">
        <v>43705</v>
      </c>
      <c r="B1190" s="61" t="s">
        <v>1213</v>
      </c>
      <c r="C1190" s="61" t="s">
        <v>902</v>
      </c>
      <c r="D1190" s="61" t="s">
        <v>181</v>
      </c>
      <c r="E1190" s="61">
        <v>8</v>
      </c>
      <c r="F1190" s="61" t="s">
        <v>182</v>
      </c>
      <c r="G1190" s="61">
        <v>0</v>
      </c>
      <c r="H1190" s="61" t="s">
        <v>183</v>
      </c>
      <c r="I1190" s="61" t="s">
        <v>1152</v>
      </c>
      <c r="J1190" s="61" t="s">
        <v>1153</v>
      </c>
      <c r="K1190" s="61" t="s">
        <v>1153</v>
      </c>
      <c r="L1190" s="61" t="s">
        <v>1214</v>
      </c>
      <c r="M1190" s="61">
        <f t="shared" si="19"/>
        <v>211</v>
      </c>
      <c r="N1190" t="str">
        <f>VLOOKUP(M1190,'zamestnanci číselník'!$A:$I,9,0)</f>
        <v>VP3M</v>
      </c>
    </row>
    <row r="1191" spans="1:14" x14ac:dyDescent="0.2">
      <c r="A1191" s="60">
        <v>43706</v>
      </c>
      <c r="B1191" s="61" t="s">
        <v>1213</v>
      </c>
      <c r="C1191" s="61" t="s">
        <v>902</v>
      </c>
      <c r="D1191" s="61" t="s">
        <v>181</v>
      </c>
      <c r="E1191" s="61">
        <v>8</v>
      </c>
      <c r="F1191" s="61" t="s">
        <v>182</v>
      </c>
      <c r="G1191" s="61">
        <v>0</v>
      </c>
      <c r="H1191" s="61" t="s">
        <v>183</v>
      </c>
      <c r="I1191" s="61" t="s">
        <v>1152</v>
      </c>
      <c r="J1191" s="61" t="s">
        <v>1153</v>
      </c>
      <c r="K1191" s="61" t="s">
        <v>1153</v>
      </c>
      <c r="L1191" s="61" t="s">
        <v>1214</v>
      </c>
      <c r="M1191" s="61">
        <f t="shared" si="19"/>
        <v>211</v>
      </c>
      <c r="N1191" t="str">
        <f>VLOOKUP(M1191,'zamestnanci číselník'!$A:$I,9,0)</f>
        <v>VP3M</v>
      </c>
    </row>
    <row r="1192" spans="1:14" x14ac:dyDescent="0.2">
      <c r="A1192" s="60">
        <v>43707</v>
      </c>
      <c r="B1192" s="61" t="s">
        <v>1213</v>
      </c>
      <c r="C1192" s="61" t="s">
        <v>902</v>
      </c>
      <c r="D1192" s="61" t="s">
        <v>181</v>
      </c>
      <c r="E1192" s="61">
        <v>8</v>
      </c>
      <c r="F1192" s="61" t="s">
        <v>182</v>
      </c>
      <c r="G1192" s="61">
        <v>0</v>
      </c>
      <c r="H1192" s="61" t="s">
        <v>183</v>
      </c>
      <c r="I1192" s="61" t="s">
        <v>1152</v>
      </c>
      <c r="J1192" s="61" t="s">
        <v>1153</v>
      </c>
      <c r="K1192" s="61" t="s">
        <v>1153</v>
      </c>
      <c r="L1192" s="61" t="s">
        <v>1214</v>
      </c>
      <c r="M1192" s="61">
        <f t="shared" si="19"/>
        <v>211</v>
      </c>
      <c r="N1192" t="str">
        <f>VLOOKUP(M1192,'zamestnanci číselník'!$A:$I,9,0)</f>
        <v>VP3M</v>
      </c>
    </row>
    <row r="1193" spans="1:14" x14ac:dyDescent="0.2">
      <c r="A1193" s="60">
        <v>43678</v>
      </c>
      <c r="B1193" s="61" t="s">
        <v>1213</v>
      </c>
      <c r="C1193" s="61" t="s">
        <v>887</v>
      </c>
      <c r="D1193" s="61" t="s">
        <v>181</v>
      </c>
      <c r="E1193" s="61">
        <v>8</v>
      </c>
      <c r="F1193" s="61" t="s">
        <v>182</v>
      </c>
      <c r="G1193" s="61">
        <v>0</v>
      </c>
      <c r="H1193" s="61" t="s">
        <v>183</v>
      </c>
      <c r="I1193" s="61" t="s">
        <v>1152</v>
      </c>
      <c r="J1193" s="61" t="s">
        <v>1153</v>
      </c>
      <c r="K1193" s="61" t="s">
        <v>1153</v>
      </c>
      <c r="L1193" s="61" t="s">
        <v>1214</v>
      </c>
      <c r="M1193" s="61">
        <f t="shared" si="19"/>
        <v>211</v>
      </c>
      <c r="N1193" t="str">
        <f>VLOOKUP(M1193,'zamestnanci číselník'!$A:$I,9,0)</f>
        <v>VP3M</v>
      </c>
    </row>
    <row r="1194" spans="1:14" x14ac:dyDescent="0.2">
      <c r="A1194" s="60">
        <v>43679</v>
      </c>
      <c r="B1194" s="61" t="s">
        <v>1213</v>
      </c>
      <c r="C1194" s="61" t="s">
        <v>887</v>
      </c>
      <c r="D1194" s="61" t="s">
        <v>181</v>
      </c>
      <c r="E1194" s="61">
        <v>8</v>
      </c>
      <c r="F1194" s="61" t="s">
        <v>182</v>
      </c>
      <c r="G1194" s="61">
        <v>0</v>
      </c>
      <c r="H1194" s="61" t="s">
        <v>183</v>
      </c>
      <c r="I1194" s="61" t="s">
        <v>1152</v>
      </c>
      <c r="J1194" s="61" t="s">
        <v>1153</v>
      </c>
      <c r="K1194" s="61" t="s">
        <v>1153</v>
      </c>
      <c r="L1194" s="61" t="s">
        <v>1214</v>
      </c>
      <c r="M1194" s="61">
        <f t="shared" si="19"/>
        <v>211</v>
      </c>
      <c r="N1194" t="str">
        <f>VLOOKUP(M1194,'zamestnanci číselník'!$A:$I,9,0)</f>
        <v>VP3M</v>
      </c>
    </row>
    <row r="1195" spans="1:14" x14ac:dyDescent="0.2">
      <c r="A1195" s="60">
        <v>43682</v>
      </c>
      <c r="B1195" s="61" t="s">
        <v>1213</v>
      </c>
      <c r="C1195" s="61" t="s">
        <v>902</v>
      </c>
      <c r="D1195" s="61" t="s">
        <v>181</v>
      </c>
      <c r="E1195" s="61">
        <v>8</v>
      </c>
      <c r="F1195" s="61" t="s">
        <v>182</v>
      </c>
      <c r="G1195" s="61">
        <v>0</v>
      </c>
      <c r="H1195" s="61" t="s">
        <v>183</v>
      </c>
      <c r="I1195" s="61" t="s">
        <v>1152</v>
      </c>
      <c r="J1195" s="61" t="s">
        <v>1153</v>
      </c>
      <c r="K1195" s="61" t="s">
        <v>1153</v>
      </c>
      <c r="L1195" s="61" t="s">
        <v>1214</v>
      </c>
      <c r="M1195" s="61">
        <f t="shared" si="19"/>
        <v>211</v>
      </c>
      <c r="N1195" t="str">
        <f>VLOOKUP(M1195,'zamestnanci číselník'!$A:$I,9,0)</f>
        <v>VP3M</v>
      </c>
    </row>
    <row r="1196" spans="1:14" x14ac:dyDescent="0.2">
      <c r="A1196" s="60">
        <v>43683</v>
      </c>
      <c r="B1196" s="61" t="s">
        <v>1213</v>
      </c>
      <c r="C1196" s="61" t="s">
        <v>902</v>
      </c>
      <c r="D1196" s="61" t="s">
        <v>181</v>
      </c>
      <c r="E1196" s="61">
        <v>8</v>
      </c>
      <c r="F1196" s="61" t="s">
        <v>182</v>
      </c>
      <c r="G1196" s="61">
        <v>0</v>
      </c>
      <c r="H1196" s="61" t="s">
        <v>183</v>
      </c>
      <c r="I1196" s="61" t="s">
        <v>1152</v>
      </c>
      <c r="J1196" s="61" t="s">
        <v>1153</v>
      </c>
      <c r="K1196" s="61" t="s">
        <v>1153</v>
      </c>
      <c r="L1196" s="61" t="s">
        <v>1214</v>
      </c>
      <c r="M1196" s="61">
        <f t="shared" si="19"/>
        <v>211</v>
      </c>
      <c r="N1196" t="str">
        <f>VLOOKUP(M1196,'zamestnanci číselník'!$A:$I,9,0)</f>
        <v>VP3M</v>
      </c>
    </row>
    <row r="1197" spans="1:14" x14ac:dyDescent="0.2">
      <c r="A1197" s="60">
        <v>43684</v>
      </c>
      <c r="B1197" s="61" t="s">
        <v>1213</v>
      </c>
      <c r="C1197" s="61" t="s">
        <v>902</v>
      </c>
      <c r="D1197" s="61" t="s">
        <v>181</v>
      </c>
      <c r="E1197" s="61">
        <v>8</v>
      </c>
      <c r="F1197" s="61" t="s">
        <v>182</v>
      </c>
      <c r="G1197" s="61">
        <v>0</v>
      </c>
      <c r="H1197" s="61" t="s">
        <v>183</v>
      </c>
      <c r="I1197" s="61" t="s">
        <v>1152</v>
      </c>
      <c r="J1197" s="61" t="s">
        <v>1153</v>
      </c>
      <c r="K1197" s="61" t="s">
        <v>1153</v>
      </c>
      <c r="L1197" s="61" t="s">
        <v>1214</v>
      </c>
      <c r="M1197" s="61">
        <f t="shared" si="19"/>
        <v>211</v>
      </c>
      <c r="N1197" t="str">
        <f>VLOOKUP(M1197,'zamestnanci číselník'!$A:$I,9,0)</f>
        <v>VP3M</v>
      </c>
    </row>
    <row r="1198" spans="1:14" x14ac:dyDescent="0.2">
      <c r="A1198" s="60">
        <v>43685</v>
      </c>
      <c r="B1198" s="61" t="s">
        <v>1213</v>
      </c>
      <c r="C1198" s="61" t="s">
        <v>902</v>
      </c>
      <c r="D1198" s="61" t="s">
        <v>181</v>
      </c>
      <c r="E1198" s="61">
        <v>8</v>
      </c>
      <c r="F1198" s="61" t="s">
        <v>182</v>
      </c>
      <c r="G1198" s="61">
        <v>0</v>
      </c>
      <c r="H1198" s="61" t="s">
        <v>183</v>
      </c>
      <c r="I1198" s="61" t="s">
        <v>1152</v>
      </c>
      <c r="J1198" s="61" t="s">
        <v>1153</v>
      </c>
      <c r="K1198" s="61" t="s">
        <v>1153</v>
      </c>
      <c r="L1198" s="61" t="s">
        <v>1214</v>
      </c>
      <c r="M1198" s="61">
        <f t="shared" si="19"/>
        <v>211</v>
      </c>
      <c r="N1198" t="str">
        <f>VLOOKUP(M1198,'zamestnanci číselník'!$A:$I,9,0)</f>
        <v>VP3M</v>
      </c>
    </row>
    <row r="1199" spans="1:14" x14ac:dyDescent="0.2">
      <c r="A1199" s="60">
        <v>43686</v>
      </c>
      <c r="B1199" s="61" t="s">
        <v>1213</v>
      </c>
      <c r="C1199" s="61" t="s">
        <v>902</v>
      </c>
      <c r="D1199" s="61" t="s">
        <v>181</v>
      </c>
      <c r="E1199" s="61">
        <v>8</v>
      </c>
      <c r="F1199" s="61" t="s">
        <v>182</v>
      </c>
      <c r="G1199" s="61">
        <v>0</v>
      </c>
      <c r="H1199" s="61" t="s">
        <v>183</v>
      </c>
      <c r="I1199" s="61" t="s">
        <v>1152</v>
      </c>
      <c r="J1199" s="61" t="s">
        <v>1153</v>
      </c>
      <c r="K1199" s="61" t="s">
        <v>1153</v>
      </c>
      <c r="L1199" s="61" t="s">
        <v>1214</v>
      </c>
      <c r="M1199" s="61">
        <f t="shared" si="19"/>
        <v>211</v>
      </c>
      <c r="N1199" t="str">
        <f>VLOOKUP(M1199,'zamestnanci číselník'!$A:$I,9,0)</f>
        <v>VP3M</v>
      </c>
    </row>
    <row r="1200" spans="1:14" x14ac:dyDescent="0.2">
      <c r="A1200" s="60">
        <v>43689</v>
      </c>
      <c r="B1200" s="61" t="s">
        <v>1213</v>
      </c>
      <c r="C1200" s="61" t="s">
        <v>902</v>
      </c>
      <c r="D1200" s="61" t="s">
        <v>181</v>
      </c>
      <c r="E1200" s="61">
        <v>8</v>
      </c>
      <c r="F1200" s="61" t="s">
        <v>182</v>
      </c>
      <c r="G1200" s="61">
        <v>0</v>
      </c>
      <c r="H1200" s="61" t="s">
        <v>183</v>
      </c>
      <c r="I1200" s="61" t="s">
        <v>1152</v>
      </c>
      <c r="J1200" s="61" t="s">
        <v>1153</v>
      </c>
      <c r="K1200" s="61" t="s">
        <v>1153</v>
      </c>
      <c r="L1200" s="61" t="s">
        <v>1214</v>
      </c>
      <c r="M1200" s="61">
        <f t="shared" si="19"/>
        <v>211</v>
      </c>
      <c r="N1200" t="str">
        <f>VLOOKUP(M1200,'zamestnanci číselník'!$A:$I,9,0)</f>
        <v>VP3M</v>
      </c>
    </row>
    <row r="1201" spans="1:14" x14ac:dyDescent="0.2">
      <c r="A1201" s="60">
        <v>43690</v>
      </c>
      <c r="B1201" s="61" t="s">
        <v>1213</v>
      </c>
      <c r="C1201" s="61" t="s">
        <v>902</v>
      </c>
      <c r="D1201" s="61" t="s">
        <v>181</v>
      </c>
      <c r="E1201" s="61">
        <v>8</v>
      </c>
      <c r="F1201" s="61" t="s">
        <v>182</v>
      </c>
      <c r="G1201" s="61">
        <v>0</v>
      </c>
      <c r="H1201" s="61" t="s">
        <v>183</v>
      </c>
      <c r="I1201" s="61" t="s">
        <v>1152</v>
      </c>
      <c r="J1201" s="61" t="s">
        <v>1153</v>
      </c>
      <c r="K1201" s="61" t="s">
        <v>1153</v>
      </c>
      <c r="L1201" s="61" t="s">
        <v>1214</v>
      </c>
      <c r="M1201" s="61">
        <f t="shared" si="19"/>
        <v>211</v>
      </c>
      <c r="N1201" t="str">
        <f>VLOOKUP(M1201,'zamestnanci číselník'!$A:$I,9,0)</f>
        <v>VP3M</v>
      </c>
    </row>
    <row r="1202" spans="1:14" x14ac:dyDescent="0.2">
      <c r="A1202" s="60">
        <v>43691</v>
      </c>
      <c r="B1202" s="61" t="s">
        <v>1213</v>
      </c>
      <c r="C1202" s="61" t="s">
        <v>902</v>
      </c>
      <c r="D1202" s="61" t="s">
        <v>181</v>
      </c>
      <c r="E1202" s="61">
        <v>8</v>
      </c>
      <c r="F1202" s="61" t="s">
        <v>182</v>
      </c>
      <c r="G1202" s="61">
        <v>0</v>
      </c>
      <c r="H1202" s="61" t="s">
        <v>183</v>
      </c>
      <c r="I1202" s="61" t="s">
        <v>1152</v>
      </c>
      <c r="J1202" s="61" t="s">
        <v>1153</v>
      </c>
      <c r="K1202" s="61" t="s">
        <v>1153</v>
      </c>
      <c r="L1202" s="61" t="s">
        <v>1214</v>
      </c>
      <c r="M1202" s="61">
        <f t="shared" si="19"/>
        <v>211</v>
      </c>
      <c r="N1202" t="str">
        <f>VLOOKUP(M1202,'zamestnanci číselník'!$A:$I,9,0)</f>
        <v>VP3M</v>
      </c>
    </row>
    <row r="1203" spans="1:14" x14ac:dyDescent="0.2">
      <c r="A1203" s="60">
        <v>43692</v>
      </c>
      <c r="B1203" s="61" t="s">
        <v>1213</v>
      </c>
      <c r="C1203" s="61" t="s">
        <v>902</v>
      </c>
      <c r="D1203" s="61" t="s">
        <v>181</v>
      </c>
      <c r="E1203" s="61">
        <v>8</v>
      </c>
      <c r="F1203" s="61" t="s">
        <v>182</v>
      </c>
      <c r="G1203" s="61">
        <v>0</v>
      </c>
      <c r="H1203" s="61" t="s">
        <v>183</v>
      </c>
      <c r="I1203" s="61" t="s">
        <v>1152</v>
      </c>
      <c r="J1203" s="61" t="s">
        <v>1153</v>
      </c>
      <c r="K1203" s="61" t="s">
        <v>1153</v>
      </c>
      <c r="L1203" s="61" t="s">
        <v>1214</v>
      </c>
      <c r="M1203" s="61">
        <f t="shared" si="19"/>
        <v>211</v>
      </c>
      <c r="N1203" t="str">
        <f>VLOOKUP(M1203,'zamestnanci číselník'!$A:$I,9,0)</f>
        <v>VP3M</v>
      </c>
    </row>
    <row r="1204" spans="1:14" x14ac:dyDescent="0.2">
      <c r="A1204" s="60">
        <v>43693</v>
      </c>
      <c r="B1204" s="61" t="s">
        <v>1213</v>
      </c>
      <c r="C1204" s="61" t="s">
        <v>902</v>
      </c>
      <c r="D1204" s="61" t="s">
        <v>181</v>
      </c>
      <c r="E1204" s="61">
        <v>8</v>
      </c>
      <c r="F1204" s="61" t="s">
        <v>182</v>
      </c>
      <c r="G1204" s="61">
        <v>0</v>
      </c>
      <c r="H1204" s="61" t="s">
        <v>183</v>
      </c>
      <c r="I1204" s="61" t="s">
        <v>1152</v>
      </c>
      <c r="J1204" s="61" t="s">
        <v>1153</v>
      </c>
      <c r="K1204" s="61" t="s">
        <v>1153</v>
      </c>
      <c r="L1204" s="61" t="s">
        <v>1214</v>
      </c>
      <c r="M1204" s="61">
        <f t="shared" si="19"/>
        <v>211</v>
      </c>
      <c r="N1204" t="str">
        <f>VLOOKUP(M1204,'zamestnanci číselník'!$A:$I,9,0)</f>
        <v>VP3M</v>
      </c>
    </row>
    <row r="1205" spans="1:14" x14ac:dyDescent="0.2">
      <c r="A1205" s="60">
        <v>43696</v>
      </c>
      <c r="B1205" s="61" t="s">
        <v>1213</v>
      </c>
      <c r="C1205" s="61" t="s">
        <v>902</v>
      </c>
      <c r="D1205" s="61" t="s">
        <v>181</v>
      </c>
      <c r="E1205" s="61">
        <v>8</v>
      </c>
      <c r="F1205" s="61" t="s">
        <v>182</v>
      </c>
      <c r="G1205" s="61">
        <v>0</v>
      </c>
      <c r="H1205" s="61" t="s">
        <v>183</v>
      </c>
      <c r="I1205" s="61" t="s">
        <v>1152</v>
      </c>
      <c r="J1205" s="61" t="s">
        <v>1153</v>
      </c>
      <c r="K1205" s="61" t="s">
        <v>1153</v>
      </c>
      <c r="L1205" s="61" t="s">
        <v>1214</v>
      </c>
      <c r="M1205" s="61">
        <f t="shared" si="19"/>
        <v>211</v>
      </c>
      <c r="N1205" t="str">
        <f>VLOOKUP(M1205,'zamestnanci číselník'!$A:$I,9,0)</f>
        <v>VP3M</v>
      </c>
    </row>
    <row r="1206" spans="1:14" x14ac:dyDescent="0.2">
      <c r="A1206" s="60">
        <v>43697</v>
      </c>
      <c r="B1206" s="61" t="s">
        <v>1213</v>
      </c>
      <c r="C1206" s="61" t="s">
        <v>902</v>
      </c>
      <c r="D1206" s="61" t="s">
        <v>181</v>
      </c>
      <c r="E1206" s="61">
        <v>8</v>
      </c>
      <c r="F1206" s="61" t="s">
        <v>182</v>
      </c>
      <c r="G1206" s="61">
        <v>0</v>
      </c>
      <c r="H1206" s="61" t="s">
        <v>183</v>
      </c>
      <c r="I1206" s="61" t="s">
        <v>1152</v>
      </c>
      <c r="J1206" s="61" t="s">
        <v>1153</v>
      </c>
      <c r="K1206" s="61" t="s">
        <v>1153</v>
      </c>
      <c r="L1206" s="61" t="s">
        <v>1214</v>
      </c>
      <c r="M1206" s="61">
        <f t="shared" si="19"/>
        <v>211</v>
      </c>
      <c r="N1206" t="str">
        <f>VLOOKUP(M1206,'zamestnanci číselník'!$A:$I,9,0)</f>
        <v>VP3M</v>
      </c>
    </row>
    <row r="1207" spans="1:14" x14ac:dyDescent="0.2">
      <c r="A1207" s="60">
        <v>43698</v>
      </c>
      <c r="B1207" s="61" t="s">
        <v>1213</v>
      </c>
      <c r="C1207" s="61" t="s">
        <v>902</v>
      </c>
      <c r="D1207" s="61" t="s">
        <v>181</v>
      </c>
      <c r="E1207" s="61">
        <v>8</v>
      </c>
      <c r="F1207" s="61" t="s">
        <v>182</v>
      </c>
      <c r="G1207" s="61">
        <v>0</v>
      </c>
      <c r="H1207" s="61" t="s">
        <v>183</v>
      </c>
      <c r="I1207" s="61" t="s">
        <v>1152</v>
      </c>
      <c r="J1207" s="61" t="s">
        <v>1153</v>
      </c>
      <c r="K1207" s="61" t="s">
        <v>1153</v>
      </c>
      <c r="L1207" s="61" t="s">
        <v>1214</v>
      </c>
      <c r="M1207" s="61">
        <f t="shared" si="19"/>
        <v>211</v>
      </c>
      <c r="N1207" t="str">
        <f>VLOOKUP(M1207,'zamestnanci číselník'!$A:$I,9,0)</f>
        <v>VP3M</v>
      </c>
    </row>
    <row r="1208" spans="1:14" x14ac:dyDescent="0.2">
      <c r="A1208" s="60">
        <v>43699</v>
      </c>
      <c r="B1208" s="61" t="s">
        <v>1213</v>
      </c>
      <c r="C1208" s="61" t="s">
        <v>902</v>
      </c>
      <c r="D1208" s="61" t="s">
        <v>181</v>
      </c>
      <c r="E1208" s="61">
        <v>8</v>
      </c>
      <c r="F1208" s="61" t="s">
        <v>182</v>
      </c>
      <c r="G1208" s="61">
        <v>0</v>
      </c>
      <c r="H1208" s="61" t="s">
        <v>183</v>
      </c>
      <c r="I1208" s="61" t="s">
        <v>1152</v>
      </c>
      <c r="J1208" s="61" t="s">
        <v>1153</v>
      </c>
      <c r="K1208" s="61" t="s">
        <v>1153</v>
      </c>
      <c r="L1208" s="61" t="s">
        <v>1214</v>
      </c>
      <c r="M1208" s="61">
        <f t="shared" si="19"/>
        <v>211</v>
      </c>
      <c r="N1208" t="str">
        <f>VLOOKUP(M1208,'zamestnanci číselník'!$A:$I,9,0)</f>
        <v>VP3M</v>
      </c>
    </row>
    <row r="1209" spans="1:14" x14ac:dyDescent="0.2">
      <c r="A1209" s="60">
        <v>43700</v>
      </c>
      <c r="B1209" s="61" t="s">
        <v>1213</v>
      </c>
      <c r="C1209" s="61" t="s">
        <v>902</v>
      </c>
      <c r="D1209" s="61" t="s">
        <v>181</v>
      </c>
      <c r="E1209" s="61">
        <v>8</v>
      </c>
      <c r="F1209" s="61" t="s">
        <v>182</v>
      </c>
      <c r="G1209" s="61">
        <v>0</v>
      </c>
      <c r="H1209" s="61" t="s">
        <v>183</v>
      </c>
      <c r="I1209" s="61" t="s">
        <v>1152</v>
      </c>
      <c r="J1209" s="61" t="s">
        <v>1153</v>
      </c>
      <c r="K1209" s="61" t="s">
        <v>1153</v>
      </c>
      <c r="L1209" s="61" t="s">
        <v>1214</v>
      </c>
      <c r="M1209" s="61">
        <f t="shared" si="19"/>
        <v>211</v>
      </c>
      <c r="N1209" t="str">
        <f>VLOOKUP(M1209,'zamestnanci číselník'!$A:$I,9,0)</f>
        <v>VP3M</v>
      </c>
    </row>
    <row r="1210" spans="1:14" x14ac:dyDescent="0.2">
      <c r="A1210" s="60">
        <v>43693</v>
      </c>
      <c r="B1210" s="61" t="s">
        <v>1215</v>
      </c>
      <c r="C1210" s="61" t="s">
        <v>910</v>
      </c>
      <c r="D1210" s="61" t="s">
        <v>181</v>
      </c>
      <c r="E1210" s="61">
        <v>1.5</v>
      </c>
      <c r="F1210" s="61" t="s">
        <v>182</v>
      </c>
      <c r="G1210" s="61">
        <v>0</v>
      </c>
      <c r="H1210" s="61" t="s">
        <v>183</v>
      </c>
      <c r="I1210" s="61" t="s">
        <v>1152</v>
      </c>
      <c r="J1210" s="61" t="s">
        <v>17</v>
      </c>
      <c r="K1210" s="61" t="s">
        <v>1153</v>
      </c>
      <c r="L1210" s="61" t="s">
        <v>1216</v>
      </c>
      <c r="M1210" s="61">
        <f t="shared" si="19"/>
        <v>216</v>
      </c>
      <c r="N1210" t="str">
        <f>VLOOKUP(M1210,'zamestnanci číselník'!$A:$I,9,0)</f>
        <v>Ostatné</v>
      </c>
    </row>
    <row r="1211" spans="1:14" x14ac:dyDescent="0.2">
      <c r="A1211" s="60">
        <v>43699</v>
      </c>
      <c r="B1211" s="61" t="s">
        <v>1215</v>
      </c>
      <c r="C1211" s="61" t="s">
        <v>887</v>
      </c>
      <c r="D1211" s="61" t="s">
        <v>181</v>
      </c>
      <c r="E1211" s="61">
        <v>8</v>
      </c>
      <c r="F1211" s="61" t="s">
        <v>182</v>
      </c>
      <c r="G1211" s="61">
        <v>0</v>
      </c>
      <c r="H1211" s="61" t="s">
        <v>183</v>
      </c>
      <c r="I1211" s="61" t="s">
        <v>1152</v>
      </c>
      <c r="J1211" s="61" t="s">
        <v>17</v>
      </c>
      <c r="K1211" s="61" t="s">
        <v>1153</v>
      </c>
      <c r="L1211" s="61" t="s">
        <v>1216</v>
      </c>
      <c r="M1211" s="61">
        <f t="shared" si="19"/>
        <v>216</v>
      </c>
      <c r="N1211" t="str">
        <f>VLOOKUP(M1211,'zamestnanci číselník'!$A:$I,9,0)</f>
        <v>Ostatné</v>
      </c>
    </row>
    <row r="1212" spans="1:14" x14ac:dyDescent="0.2">
      <c r="A1212" s="60">
        <v>43704</v>
      </c>
      <c r="B1212" s="61" t="s">
        <v>1215</v>
      </c>
      <c r="C1212" s="61" t="s">
        <v>885</v>
      </c>
      <c r="D1212" s="61" t="s">
        <v>181</v>
      </c>
      <c r="E1212" s="61">
        <v>8</v>
      </c>
      <c r="F1212" s="61" t="s">
        <v>182</v>
      </c>
      <c r="G1212" s="61">
        <v>0</v>
      </c>
      <c r="H1212" s="61" t="s">
        <v>42</v>
      </c>
      <c r="I1212" s="61" t="s">
        <v>1152</v>
      </c>
      <c r="J1212" s="61" t="s">
        <v>17</v>
      </c>
      <c r="K1212" s="61" t="s">
        <v>1153</v>
      </c>
      <c r="L1212" s="61" t="s">
        <v>1216</v>
      </c>
      <c r="M1212" s="61">
        <f t="shared" si="19"/>
        <v>216</v>
      </c>
      <c r="N1212" t="str">
        <f>VLOOKUP(M1212,'zamestnanci číselník'!$A:$I,9,0)</f>
        <v>Ostatné</v>
      </c>
    </row>
    <row r="1213" spans="1:14" x14ac:dyDescent="0.2">
      <c r="A1213" s="60">
        <v>43705</v>
      </c>
      <c r="B1213" s="61" t="s">
        <v>1215</v>
      </c>
      <c r="C1213" s="61" t="s">
        <v>885</v>
      </c>
      <c r="D1213" s="61" t="s">
        <v>181</v>
      </c>
      <c r="E1213" s="61">
        <v>8</v>
      </c>
      <c r="F1213" s="61" t="s">
        <v>182</v>
      </c>
      <c r="G1213" s="61">
        <v>0</v>
      </c>
      <c r="H1213" s="61" t="s">
        <v>42</v>
      </c>
      <c r="I1213" s="61" t="s">
        <v>1152</v>
      </c>
      <c r="J1213" s="61" t="s">
        <v>17</v>
      </c>
      <c r="K1213" s="61" t="s">
        <v>1153</v>
      </c>
      <c r="L1213" s="61" t="s">
        <v>1216</v>
      </c>
      <c r="M1213" s="61">
        <f t="shared" si="19"/>
        <v>216</v>
      </c>
      <c r="N1213" t="str">
        <f>VLOOKUP(M1213,'zamestnanci číselník'!$A:$I,9,0)</f>
        <v>Ostatné</v>
      </c>
    </row>
    <row r="1214" spans="1:14" x14ac:dyDescent="0.2">
      <c r="A1214" s="60">
        <v>43707</v>
      </c>
      <c r="B1214" s="61" t="s">
        <v>1215</v>
      </c>
      <c r="C1214" s="61" t="s">
        <v>885</v>
      </c>
      <c r="D1214" s="61" t="s">
        <v>181</v>
      </c>
      <c r="E1214" s="61">
        <v>8</v>
      </c>
      <c r="F1214" s="61" t="s">
        <v>182</v>
      </c>
      <c r="G1214" s="61">
        <v>0</v>
      </c>
      <c r="H1214" s="61" t="s">
        <v>42</v>
      </c>
      <c r="I1214" s="61" t="s">
        <v>1152</v>
      </c>
      <c r="J1214" s="61" t="s">
        <v>17</v>
      </c>
      <c r="K1214" s="61" t="s">
        <v>1153</v>
      </c>
      <c r="L1214" s="61" t="s">
        <v>1216</v>
      </c>
      <c r="M1214" s="61">
        <f t="shared" si="19"/>
        <v>216</v>
      </c>
      <c r="N1214" t="str">
        <f>VLOOKUP(M1214,'zamestnanci číselník'!$A:$I,9,0)</f>
        <v>Ostatné</v>
      </c>
    </row>
    <row r="1215" spans="1:14" x14ac:dyDescent="0.2">
      <c r="A1215" s="60">
        <v>43700</v>
      </c>
      <c r="B1215" s="61" t="s">
        <v>1215</v>
      </c>
      <c r="C1215" s="61" t="s">
        <v>885</v>
      </c>
      <c r="D1215" s="61" t="s">
        <v>181</v>
      </c>
      <c r="E1215" s="61">
        <v>8</v>
      </c>
      <c r="F1215" s="61" t="s">
        <v>182</v>
      </c>
      <c r="G1215" s="61">
        <v>0</v>
      </c>
      <c r="H1215" s="61" t="s">
        <v>42</v>
      </c>
      <c r="I1215" s="61" t="s">
        <v>1152</v>
      </c>
      <c r="J1215" s="61" t="s">
        <v>17</v>
      </c>
      <c r="K1215" s="61" t="s">
        <v>1153</v>
      </c>
      <c r="L1215" s="61" t="s">
        <v>1216</v>
      </c>
      <c r="M1215" s="61">
        <f t="shared" si="19"/>
        <v>216</v>
      </c>
      <c r="N1215" t="str">
        <f>VLOOKUP(M1215,'zamestnanci číselník'!$A:$I,9,0)</f>
        <v>Ostatné</v>
      </c>
    </row>
    <row r="1216" spans="1:14" x14ac:dyDescent="0.2">
      <c r="A1216" s="60">
        <v>43703</v>
      </c>
      <c r="B1216" s="61" t="s">
        <v>1215</v>
      </c>
      <c r="C1216" s="61" t="s">
        <v>885</v>
      </c>
      <c r="D1216" s="61" t="s">
        <v>181</v>
      </c>
      <c r="E1216" s="61">
        <v>8</v>
      </c>
      <c r="F1216" s="61" t="s">
        <v>182</v>
      </c>
      <c r="G1216" s="61">
        <v>0</v>
      </c>
      <c r="H1216" s="61" t="s">
        <v>42</v>
      </c>
      <c r="I1216" s="61" t="s">
        <v>1152</v>
      </c>
      <c r="J1216" s="61" t="s">
        <v>17</v>
      </c>
      <c r="K1216" s="61" t="s">
        <v>1153</v>
      </c>
      <c r="L1216" s="61" t="s">
        <v>1216</v>
      </c>
      <c r="M1216" s="61">
        <f t="shared" si="19"/>
        <v>216</v>
      </c>
      <c r="N1216" t="str">
        <f>VLOOKUP(M1216,'zamestnanci číselník'!$A:$I,9,0)</f>
        <v>Ostatné</v>
      </c>
    </row>
    <row r="1217" spans="1:14" x14ac:dyDescent="0.2">
      <c r="A1217" s="60">
        <v>43698</v>
      </c>
      <c r="B1217" s="61" t="s">
        <v>1215</v>
      </c>
      <c r="C1217" s="61" t="s">
        <v>885</v>
      </c>
      <c r="D1217" s="61" t="s">
        <v>181</v>
      </c>
      <c r="E1217" s="61">
        <v>8</v>
      </c>
      <c r="F1217" s="61" t="s">
        <v>182</v>
      </c>
      <c r="G1217" s="61">
        <v>0</v>
      </c>
      <c r="H1217" s="61" t="s">
        <v>42</v>
      </c>
      <c r="I1217" s="61" t="s">
        <v>1152</v>
      </c>
      <c r="J1217" s="61" t="s">
        <v>17</v>
      </c>
      <c r="K1217" s="61" t="s">
        <v>1153</v>
      </c>
      <c r="L1217" s="61" t="s">
        <v>1216</v>
      </c>
      <c r="M1217" s="61">
        <f t="shared" si="19"/>
        <v>216</v>
      </c>
      <c r="N1217" t="str">
        <f>VLOOKUP(M1217,'zamestnanci číselník'!$A:$I,9,0)</f>
        <v>Ostatné</v>
      </c>
    </row>
    <row r="1218" spans="1:14" x14ac:dyDescent="0.2">
      <c r="A1218" s="60">
        <v>43678</v>
      </c>
      <c r="B1218" s="61" t="s">
        <v>1215</v>
      </c>
      <c r="C1218" s="61" t="s">
        <v>887</v>
      </c>
      <c r="D1218" s="61" t="s">
        <v>181</v>
      </c>
      <c r="E1218" s="61">
        <v>8</v>
      </c>
      <c r="F1218" s="61" t="s">
        <v>182</v>
      </c>
      <c r="G1218" s="61">
        <v>0</v>
      </c>
      <c r="H1218" s="61" t="s">
        <v>183</v>
      </c>
      <c r="I1218" s="61" t="s">
        <v>1152</v>
      </c>
      <c r="J1218" s="61" t="s">
        <v>17</v>
      </c>
      <c r="K1218" s="61" t="s">
        <v>1153</v>
      </c>
      <c r="L1218" s="61" t="s">
        <v>1216</v>
      </c>
      <c r="M1218" s="61">
        <f t="shared" si="19"/>
        <v>216</v>
      </c>
      <c r="N1218" t="str">
        <f>VLOOKUP(M1218,'zamestnanci číselník'!$A:$I,9,0)</f>
        <v>Ostatné</v>
      </c>
    </row>
    <row r="1219" spans="1:14" x14ac:dyDescent="0.2">
      <c r="A1219" s="60">
        <v>43679</v>
      </c>
      <c r="B1219" s="61" t="s">
        <v>1215</v>
      </c>
      <c r="C1219" s="61" t="s">
        <v>887</v>
      </c>
      <c r="D1219" s="61" t="s">
        <v>181</v>
      </c>
      <c r="E1219" s="61">
        <v>8</v>
      </c>
      <c r="F1219" s="61" t="s">
        <v>182</v>
      </c>
      <c r="G1219" s="61">
        <v>0</v>
      </c>
      <c r="H1219" s="61" t="s">
        <v>183</v>
      </c>
      <c r="I1219" s="61" t="s">
        <v>1152</v>
      </c>
      <c r="J1219" s="61" t="s">
        <v>17</v>
      </c>
      <c r="K1219" s="61" t="s">
        <v>1153</v>
      </c>
      <c r="L1219" s="61" t="s">
        <v>1216</v>
      </c>
      <c r="M1219" s="61">
        <f t="shared" ref="M1219:M1282" si="20">B1219*1</f>
        <v>216</v>
      </c>
      <c r="N1219" t="str">
        <f>VLOOKUP(M1219,'zamestnanci číselník'!$A:$I,9,0)</f>
        <v>Ostatné</v>
      </c>
    </row>
    <row r="1220" spans="1:14" x14ac:dyDescent="0.2">
      <c r="A1220" s="60">
        <v>43682</v>
      </c>
      <c r="B1220" s="61" t="s">
        <v>1215</v>
      </c>
      <c r="C1220" s="61" t="s">
        <v>885</v>
      </c>
      <c r="D1220" s="61" t="s">
        <v>181</v>
      </c>
      <c r="E1220" s="61">
        <v>8</v>
      </c>
      <c r="F1220" s="61" t="s">
        <v>182</v>
      </c>
      <c r="G1220" s="61">
        <v>0</v>
      </c>
      <c r="H1220" s="61" t="s">
        <v>1148</v>
      </c>
      <c r="I1220" s="61" t="s">
        <v>1152</v>
      </c>
      <c r="J1220" s="61" t="s">
        <v>17</v>
      </c>
      <c r="K1220" s="61" t="s">
        <v>1153</v>
      </c>
      <c r="L1220" s="61" t="s">
        <v>1216</v>
      </c>
      <c r="M1220" s="61">
        <f t="shared" si="20"/>
        <v>216</v>
      </c>
      <c r="N1220" t="str">
        <f>VLOOKUP(M1220,'zamestnanci číselník'!$A:$I,9,0)</f>
        <v>Ostatné</v>
      </c>
    </row>
    <row r="1221" spans="1:14" x14ac:dyDescent="0.2">
      <c r="A1221" s="60">
        <v>43683</v>
      </c>
      <c r="B1221" s="61" t="s">
        <v>1215</v>
      </c>
      <c r="C1221" s="61" t="s">
        <v>885</v>
      </c>
      <c r="D1221" s="61" t="s">
        <v>181</v>
      </c>
      <c r="E1221" s="61">
        <v>8</v>
      </c>
      <c r="F1221" s="61" t="s">
        <v>182</v>
      </c>
      <c r="G1221" s="61">
        <v>0</v>
      </c>
      <c r="H1221" s="61" t="s">
        <v>1148</v>
      </c>
      <c r="I1221" s="61" t="s">
        <v>1152</v>
      </c>
      <c r="J1221" s="61" t="s">
        <v>17</v>
      </c>
      <c r="K1221" s="61" t="s">
        <v>1153</v>
      </c>
      <c r="L1221" s="61" t="s">
        <v>1216</v>
      </c>
      <c r="M1221" s="61">
        <f t="shared" si="20"/>
        <v>216</v>
      </c>
      <c r="N1221" t="str">
        <f>VLOOKUP(M1221,'zamestnanci číselník'!$A:$I,9,0)</f>
        <v>Ostatné</v>
      </c>
    </row>
    <row r="1222" spans="1:14" x14ac:dyDescent="0.2">
      <c r="A1222" s="60">
        <v>43684</v>
      </c>
      <c r="B1222" s="61" t="s">
        <v>1215</v>
      </c>
      <c r="C1222" s="61" t="s">
        <v>885</v>
      </c>
      <c r="D1222" s="61" t="s">
        <v>181</v>
      </c>
      <c r="E1222" s="61">
        <v>8</v>
      </c>
      <c r="F1222" s="61" t="s">
        <v>182</v>
      </c>
      <c r="G1222" s="61">
        <v>0</v>
      </c>
      <c r="H1222" s="61" t="s">
        <v>1148</v>
      </c>
      <c r="I1222" s="61" t="s">
        <v>1152</v>
      </c>
      <c r="J1222" s="61" t="s">
        <v>17</v>
      </c>
      <c r="K1222" s="61" t="s">
        <v>1153</v>
      </c>
      <c r="L1222" s="61" t="s">
        <v>1216</v>
      </c>
      <c r="M1222" s="61">
        <f t="shared" si="20"/>
        <v>216</v>
      </c>
      <c r="N1222" t="str">
        <f>VLOOKUP(M1222,'zamestnanci číselník'!$A:$I,9,0)</f>
        <v>Ostatné</v>
      </c>
    </row>
    <row r="1223" spans="1:14" x14ac:dyDescent="0.2">
      <c r="A1223" s="60">
        <v>43685</v>
      </c>
      <c r="B1223" s="61" t="s">
        <v>1215</v>
      </c>
      <c r="C1223" s="61" t="s">
        <v>885</v>
      </c>
      <c r="D1223" s="61" t="s">
        <v>181</v>
      </c>
      <c r="E1223" s="61">
        <v>8</v>
      </c>
      <c r="F1223" s="61" t="s">
        <v>182</v>
      </c>
      <c r="G1223" s="61">
        <v>0</v>
      </c>
      <c r="H1223" s="61" t="s">
        <v>1148</v>
      </c>
      <c r="I1223" s="61" t="s">
        <v>1152</v>
      </c>
      <c r="J1223" s="61" t="s">
        <v>17</v>
      </c>
      <c r="K1223" s="61" t="s">
        <v>1153</v>
      </c>
      <c r="L1223" s="61" t="s">
        <v>1216</v>
      </c>
      <c r="M1223" s="61">
        <f t="shared" si="20"/>
        <v>216</v>
      </c>
      <c r="N1223" t="str">
        <f>VLOOKUP(M1223,'zamestnanci číselník'!$A:$I,9,0)</f>
        <v>Ostatné</v>
      </c>
    </row>
    <row r="1224" spans="1:14" x14ac:dyDescent="0.2">
      <c r="A1224" s="60">
        <v>43686</v>
      </c>
      <c r="B1224" s="61" t="s">
        <v>1215</v>
      </c>
      <c r="C1224" s="61" t="s">
        <v>885</v>
      </c>
      <c r="D1224" s="61" t="s">
        <v>181</v>
      </c>
      <c r="E1224" s="61">
        <v>8</v>
      </c>
      <c r="F1224" s="61" t="s">
        <v>182</v>
      </c>
      <c r="G1224" s="61">
        <v>0</v>
      </c>
      <c r="H1224" s="61" t="s">
        <v>1148</v>
      </c>
      <c r="I1224" s="61" t="s">
        <v>1152</v>
      </c>
      <c r="J1224" s="61" t="s">
        <v>17</v>
      </c>
      <c r="K1224" s="61" t="s">
        <v>1153</v>
      </c>
      <c r="L1224" s="61" t="s">
        <v>1216</v>
      </c>
      <c r="M1224" s="61">
        <f t="shared" si="20"/>
        <v>216</v>
      </c>
      <c r="N1224" t="str">
        <f>VLOOKUP(M1224,'zamestnanci číselník'!$A:$I,9,0)</f>
        <v>Ostatné</v>
      </c>
    </row>
    <row r="1225" spans="1:14" x14ac:dyDescent="0.2">
      <c r="A1225" s="60">
        <v>43689</v>
      </c>
      <c r="B1225" s="61" t="s">
        <v>1215</v>
      </c>
      <c r="C1225" s="61" t="s">
        <v>885</v>
      </c>
      <c r="D1225" s="61" t="s">
        <v>181</v>
      </c>
      <c r="E1225" s="61">
        <v>8</v>
      </c>
      <c r="F1225" s="61" t="s">
        <v>182</v>
      </c>
      <c r="G1225" s="61">
        <v>0</v>
      </c>
      <c r="H1225" s="61" t="s">
        <v>42</v>
      </c>
      <c r="I1225" s="61" t="s">
        <v>1152</v>
      </c>
      <c r="J1225" s="61" t="s">
        <v>17</v>
      </c>
      <c r="K1225" s="61" t="s">
        <v>1153</v>
      </c>
      <c r="L1225" s="61" t="s">
        <v>1216</v>
      </c>
      <c r="M1225" s="61">
        <f t="shared" si="20"/>
        <v>216</v>
      </c>
      <c r="N1225" t="str">
        <f>VLOOKUP(M1225,'zamestnanci číselník'!$A:$I,9,0)</f>
        <v>Ostatné</v>
      </c>
    </row>
    <row r="1226" spans="1:14" x14ac:dyDescent="0.2">
      <c r="A1226" s="60">
        <v>43690</v>
      </c>
      <c r="B1226" s="61" t="s">
        <v>1215</v>
      </c>
      <c r="C1226" s="61" t="s">
        <v>885</v>
      </c>
      <c r="D1226" s="61" t="s">
        <v>181</v>
      </c>
      <c r="E1226" s="61">
        <v>8</v>
      </c>
      <c r="F1226" s="61" t="s">
        <v>182</v>
      </c>
      <c r="G1226" s="61">
        <v>0</v>
      </c>
      <c r="H1226" s="61" t="s">
        <v>42</v>
      </c>
      <c r="I1226" s="61" t="s">
        <v>1152</v>
      </c>
      <c r="J1226" s="61" t="s">
        <v>17</v>
      </c>
      <c r="K1226" s="61" t="s">
        <v>1153</v>
      </c>
      <c r="L1226" s="61" t="s">
        <v>1216</v>
      </c>
      <c r="M1226" s="61">
        <f t="shared" si="20"/>
        <v>216</v>
      </c>
      <c r="N1226" t="str">
        <f>VLOOKUP(M1226,'zamestnanci číselník'!$A:$I,9,0)</f>
        <v>Ostatné</v>
      </c>
    </row>
    <row r="1227" spans="1:14" x14ac:dyDescent="0.2">
      <c r="A1227" s="60">
        <v>43691</v>
      </c>
      <c r="B1227" s="61" t="s">
        <v>1215</v>
      </c>
      <c r="C1227" s="61" t="s">
        <v>885</v>
      </c>
      <c r="D1227" s="61" t="s">
        <v>181</v>
      </c>
      <c r="E1227" s="61">
        <v>8</v>
      </c>
      <c r="F1227" s="61" t="s">
        <v>182</v>
      </c>
      <c r="G1227" s="61">
        <v>0</v>
      </c>
      <c r="H1227" s="61" t="s">
        <v>42</v>
      </c>
      <c r="I1227" s="61" t="s">
        <v>1152</v>
      </c>
      <c r="J1227" s="61" t="s">
        <v>17</v>
      </c>
      <c r="K1227" s="61" t="s">
        <v>1153</v>
      </c>
      <c r="L1227" s="61" t="s">
        <v>1216</v>
      </c>
      <c r="M1227" s="61">
        <f t="shared" si="20"/>
        <v>216</v>
      </c>
      <c r="N1227" t="str">
        <f>VLOOKUP(M1227,'zamestnanci číselník'!$A:$I,9,0)</f>
        <v>Ostatné</v>
      </c>
    </row>
    <row r="1228" spans="1:14" x14ac:dyDescent="0.2">
      <c r="A1228" s="60">
        <v>43692</v>
      </c>
      <c r="B1228" s="61" t="s">
        <v>1215</v>
      </c>
      <c r="C1228" s="61" t="s">
        <v>885</v>
      </c>
      <c r="D1228" s="61" t="s">
        <v>181</v>
      </c>
      <c r="E1228" s="61">
        <v>8</v>
      </c>
      <c r="F1228" s="61" t="s">
        <v>182</v>
      </c>
      <c r="G1228" s="61">
        <v>0</v>
      </c>
      <c r="H1228" s="61" t="s">
        <v>42</v>
      </c>
      <c r="I1228" s="61" t="s">
        <v>1152</v>
      </c>
      <c r="J1228" s="61" t="s">
        <v>17</v>
      </c>
      <c r="K1228" s="61" t="s">
        <v>1153</v>
      </c>
      <c r="L1228" s="61" t="s">
        <v>1216</v>
      </c>
      <c r="M1228" s="61">
        <f t="shared" si="20"/>
        <v>216</v>
      </c>
      <c r="N1228" t="str">
        <f>VLOOKUP(M1228,'zamestnanci číselník'!$A:$I,9,0)</f>
        <v>Ostatné</v>
      </c>
    </row>
    <row r="1229" spans="1:14" x14ac:dyDescent="0.2">
      <c r="A1229" s="60">
        <v>43693</v>
      </c>
      <c r="B1229" s="61" t="s">
        <v>1215</v>
      </c>
      <c r="C1229" s="61" t="s">
        <v>885</v>
      </c>
      <c r="D1229" s="61" t="s">
        <v>181</v>
      </c>
      <c r="E1229" s="61">
        <v>6.5</v>
      </c>
      <c r="F1229" s="61" t="s">
        <v>182</v>
      </c>
      <c r="G1229" s="61">
        <v>0</v>
      </c>
      <c r="H1229" s="61" t="s">
        <v>42</v>
      </c>
      <c r="I1229" s="61" t="s">
        <v>1152</v>
      </c>
      <c r="J1229" s="61" t="s">
        <v>17</v>
      </c>
      <c r="K1229" s="61" t="s">
        <v>1153</v>
      </c>
      <c r="L1229" s="61" t="s">
        <v>1216</v>
      </c>
      <c r="M1229" s="61">
        <f t="shared" si="20"/>
        <v>216</v>
      </c>
      <c r="N1229" t="str">
        <f>VLOOKUP(M1229,'zamestnanci číselník'!$A:$I,9,0)</f>
        <v>Ostatné</v>
      </c>
    </row>
    <row r="1230" spans="1:14" x14ac:dyDescent="0.2">
      <c r="A1230" s="60">
        <v>43696</v>
      </c>
      <c r="B1230" s="61" t="s">
        <v>1215</v>
      </c>
      <c r="C1230" s="61" t="s">
        <v>885</v>
      </c>
      <c r="D1230" s="61" t="s">
        <v>181</v>
      </c>
      <c r="E1230" s="61">
        <v>8</v>
      </c>
      <c r="F1230" s="61" t="s">
        <v>182</v>
      </c>
      <c r="G1230" s="61">
        <v>0</v>
      </c>
      <c r="H1230" s="61" t="s">
        <v>42</v>
      </c>
      <c r="I1230" s="61" t="s">
        <v>1152</v>
      </c>
      <c r="J1230" s="61" t="s">
        <v>17</v>
      </c>
      <c r="K1230" s="61" t="s">
        <v>1153</v>
      </c>
      <c r="L1230" s="61" t="s">
        <v>1216</v>
      </c>
      <c r="M1230" s="61">
        <f t="shared" si="20"/>
        <v>216</v>
      </c>
      <c r="N1230" t="str">
        <f>VLOOKUP(M1230,'zamestnanci číselník'!$A:$I,9,0)</f>
        <v>Ostatné</v>
      </c>
    </row>
    <row r="1231" spans="1:14" x14ac:dyDescent="0.2">
      <c r="A1231" s="60">
        <v>43697</v>
      </c>
      <c r="B1231" s="61" t="s">
        <v>1215</v>
      </c>
      <c r="C1231" s="61" t="s">
        <v>885</v>
      </c>
      <c r="D1231" s="61" t="s">
        <v>181</v>
      </c>
      <c r="E1231" s="61">
        <v>8</v>
      </c>
      <c r="F1231" s="61" t="s">
        <v>182</v>
      </c>
      <c r="G1231" s="61">
        <v>0</v>
      </c>
      <c r="H1231" s="61" t="s">
        <v>42</v>
      </c>
      <c r="I1231" s="61" t="s">
        <v>1152</v>
      </c>
      <c r="J1231" s="61" t="s">
        <v>17</v>
      </c>
      <c r="K1231" s="61" t="s">
        <v>1153</v>
      </c>
      <c r="L1231" s="61" t="s">
        <v>1216</v>
      </c>
      <c r="M1231" s="61">
        <f t="shared" si="20"/>
        <v>216</v>
      </c>
      <c r="N1231" t="str">
        <f>VLOOKUP(M1231,'zamestnanci číselník'!$A:$I,9,0)</f>
        <v>Ostatné</v>
      </c>
    </row>
    <row r="1232" spans="1:14" x14ac:dyDescent="0.2">
      <c r="A1232" s="60">
        <v>43706</v>
      </c>
      <c r="B1232" s="61" t="s">
        <v>1215</v>
      </c>
      <c r="C1232" s="61" t="s">
        <v>886</v>
      </c>
      <c r="D1232" s="61" t="s">
        <v>181</v>
      </c>
      <c r="E1232" s="61">
        <v>8</v>
      </c>
      <c r="F1232" s="61" t="s">
        <v>182</v>
      </c>
      <c r="G1232" s="61">
        <v>0</v>
      </c>
      <c r="H1232" s="61" t="s">
        <v>183</v>
      </c>
      <c r="I1232" s="61" t="s">
        <v>1152</v>
      </c>
      <c r="J1232" s="61" t="s">
        <v>17</v>
      </c>
      <c r="K1232" s="61" t="s">
        <v>1153</v>
      </c>
      <c r="L1232" s="61" t="s">
        <v>1216</v>
      </c>
      <c r="M1232" s="61">
        <f t="shared" si="20"/>
        <v>216</v>
      </c>
      <c r="N1232" t="str">
        <f>VLOOKUP(M1232,'zamestnanci číselník'!$A:$I,9,0)</f>
        <v>Ostatné</v>
      </c>
    </row>
    <row r="1233" spans="1:14" x14ac:dyDescent="0.2">
      <c r="A1233" s="60">
        <v>43699</v>
      </c>
      <c r="B1233" s="61" t="s">
        <v>1217</v>
      </c>
      <c r="C1233" s="61" t="s">
        <v>885</v>
      </c>
      <c r="D1233" s="61" t="s">
        <v>181</v>
      </c>
      <c r="E1233" s="61">
        <v>8</v>
      </c>
      <c r="F1233" s="61" t="s">
        <v>890</v>
      </c>
      <c r="G1233" s="61">
        <v>0.5</v>
      </c>
      <c r="H1233" s="61" t="s">
        <v>42</v>
      </c>
      <c r="I1233" s="61" t="s">
        <v>1152</v>
      </c>
      <c r="J1233" s="61" t="s">
        <v>17</v>
      </c>
      <c r="K1233" s="61" t="s">
        <v>1153</v>
      </c>
      <c r="L1233" s="61" t="s">
        <v>1218</v>
      </c>
      <c r="M1233" s="61">
        <f t="shared" si="20"/>
        <v>218</v>
      </c>
      <c r="N1233" t="str">
        <f>VLOOKUP(M1233,'zamestnanci číselník'!$A:$I,9,0)</f>
        <v>Ostatné</v>
      </c>
    </row>
    <row r="1234" spans="1:14" x14ac:dyDescent="0.2">
      <c r="A1234" s="60">
        <v>43700</v>
      </c>
      <c r="B1234" s="61" t="s">
        <v>1217</v>
      </c>
      <c r="C1234" s="61" t="s">
        <v>885</v>
      </c>
      <c r="D1234" s="61" t="s">
        <v>181</v>
      </c>
      <c r="E1234" s="61">
        <v>8</v>
      </c>
      <c r="F1234" s="61" t="s">
        <v>182</v>
      </c>
      <c r="G1234" s="61">
        <v>0</v>
      </c>
      <c r="H1234" s="61" t="s">
        <v>42</v>
      </c>
      <c r="I1234" s="61" t="s">
        <v>1152</v>
      </c>
      <c r="J1234" s="61" t="s">
        <v>17</v>
      </c>
      <c r="K1234" s="61" t="s">
        <v>1153</v>
      </c>
      <c r="L1234" s="61" t="s">
        <v>1218</v>
      </c>
      <c r="M1234" s="61">
        <f t="shared" si="20"/>
        <v>218</v>
      </c>
      <c r="N1234" t="str">
        <f>VLOOKUP(M1234,'zamestnanci číselník'!$A:$I,9,0)</f>
        <v>Ostatné</v>
      </c>
    </row>
    <row r="1235" spans="1:14" x14ac:dyDescent="0.2">
      <c r="A1235" s="60">
        <v>43703</v>
      </c>
      <c r="B1235" s="61" t="s">
        <v>1217</v>
      </c>
      <c r="C1235" s="61" t="s">
        <v>885</v>
      </c>
      <c r="D1235" s="61" t="s">
        <v>181</v>
      </c>
      <c r="E1235" s="61">
        <v>8</v>
      </c>
      <c r="F1235" s="61" t="s">
        <v>890</v>
      </c>
      <c r="G1235" s="61">
        <v>0.5</v>
      </c>
      <c r="H1235" s="61" t="s">
        <v>42</v>
      </c>
      <c r="I1235" s="61" t="s">
        <v>1152</v>
      </c>
      <c r="J1235" s="61" t="s">
        <v>17</v>
      </c>
      <c r="K1235" s="61" t="s">
        <v>1153</v>
      </c>
      <c r="L1235" s="61" t="s">
        <v>1218</v>
      </c>
      <c r="M1235" s="61">
        <f t="shared" si="20"/>
        <v>218</v>
      </c>
      <c r="N1235" t="str">
        <f>VLOOKUP(M1235,'zamestnanci číselník'!$A:$I,9,0)</f>
        <v>Ostatné</v>
      </c>
    </row>
    <row r="1236" spans="1:14" x14ac:dyDescent="0.2">
      <c r="A1236" s="60">
        <v>43678</v>
      </c>
      <c r="B1236" s="61" t="s">
        <v>1217</v>
      </c>
      <c r="C1236" s="61" t="s">
        <v>887</v>
      </c>
      <c r="D1236" s="61" t="s">
        <v>181</v>
      </c>
      <c r="E1236" s="61">
        <v>8</v>
      </c>
      <c r="F1236" s="61" t="s">
        <v>182</v>
      </c>
      <c r="G1236" s="61">
        <v>0</v>
      </c>
      <c r="H1236" s="61" t="s">
        <v>183</v>
      </c>
      <c r="I1236" s="61" t="s">
        <v>1152</v>
      </c>
      <c r="J1236" s="61" t="s">
        <v>17</v>
      </c>
      <c r="K1236" s="61" t="s">
        <v>1153</v>
      </c>
      <c r="L1236" s="61" t="s">
        <v>1218</v>
      </c>
      <c r="M1236" s="61">
        <f t="shared" si="20"/>
        <v>218</v>
      </c>
      <c r="N1236" t="str">
        <f>VLOOKUP(M1236,'zamestnanci číselník'!$A:$I,9,0)</f>
        <v>Ostatné</v>
      </c>
    </row>
    <row r="1237" spans="1:14" x14ac:dyDescent="0.2">
      <c r="A1237" s="60">
        <v>43679</v>
      </c>
      <c r="B1237" s="61" t="s">
        <v>1217</v>
      </c>
      <c r="C1237" s="61" t="s">
        <v>887</v>
      </c>
      <c r="D1237" s="61" t="s">
        <v>181</v>
      </c>
      <c r="E1237" s="61">
        <v>8</v>
      </c>
      <c r="F1237" s="61" t="s">
        <v>182</v>
      </c>
      <c r="G1237" s="61">
        <v>0</v>
      </c>
      <c r="H1237" s="61" t="s">
        <v>183</v>
      </c>
      <c r="I1237" s="61" t="s">
        <v>1152</v>
      </c>
      <c r="J1237" s="61" t="s">
        <v>17</v>
      </c>
      <c r="K1237" s="61" t="s">
        <v>1153</v>
      </c>
      <c r="L1237" s="61" t="s">
        <v>1218</v>
      </c>
      <c r="M1237" s="61">
        <f t="shared" si="20"/>
        <v>218</v>
      </c>
      <c r="N1237" t="str">
        <f>VLOOKUP(M1237,'zamestnanci číselník'!$A:$I,9,0)</f>
        <v>Ostatné</v>
      </c>
    </row>
    <row r="1238" spans="1:14" x14ac:dyDescent="0.2">
      <c r="A1238" s="60">
        <v>43682</v>
      </c>
      <c r="B1238" s="61" t="s">
        <v>1217</v>
      </c>
      <c r="C1238" s="61" t="s">
        <v>885</v>
      </c>
      <c r="D1238" s="61" t="s">
        <v>181</v>
      </c>
      <c r="E1238" s="61">
        <v>8</v>
      </c>
      <c r="F1238" s="61" t="s">
        <v>182</v>
      </c>
      <c r="G1238" s="61">
        <v>0</v>
      </c>
      <c r="H1238" s="61" t="s">
        <v>42</v>
      </c>
      <c r="I1238" s="61" t="s">
        <v>1152</v>
      </c>
      <c r="J1238" s="61" t="s">
        <v>17</v>
      </c>
      <c r="K1238" s="61" t="s">
        <v>1153</v>
      </c>
      <c r="L1238" s="61" t="s">
        <v>1218</v>
      </c>
      <c r="M1238" s="61">
        <f t="shared" si="20"/>
        <v>218</v>
      </c>
      <c r="N1238" t="str">
        <f>VLOOKUP(M1238,'zamestnanci číselník'!$A:$I,9,0)</f>
        <v>Ostatné</v>
      </c>
    </row>
    <row r="1239" spans="1:14" x14ac:dyDescent="0.2">
      <c r="A1239" s="60">
        <v>43683</v>
      </c>
      <c r="B1239" s="61" t="s">
        <v>1217</v>
      </c>
      <c r="C1239" s="61" t="s">
        <v>885</v>
      </c>
      <c r="D1239" s="61" t="s">
        <v>181</v>
      </c>
      <c r="E1239" s="61">
        <v>8</v>
      </c>
      <c r="F1239" s="61" t="s">
        <v>890</v>
      </c>
      <c r="G1239" s="61">
        <v>0.5</v>
      </c>
      <c r="H1239" s="61" t="s">
        <v>42</v>
      </c>
      <c r="I1239" s="61" t="s">
        <v>1152</v>
      </c>
      <c r="J1239" s="61" t="s">
        <v>17</v>
      </c>
      <c r="K1239" s="61" t="s">
        <v>1153</v>
      </c>
      <c r="L1239" s="61" t="s">
        <v>1218</v>
      </c>
      <c r="M1239" s="61">
        <f t="shared" si="20"/>
        <v>218</v>
      </c>
      <c r="N1239" t="str">
        <f>VLOOKUP(M1239,'zamestnanci číselník'!$A:$I,9,0)</f>
        <v>Ostatné</v>
      </c>
    </row>
    <row r="1240" spans="1:14" x14ac:dyDescent="0.2">
      <c r="A1240" s="60">
        <v>43684</v>
      </c>
      <c r="B1240" s="61" t="s">
        <v>1217</v>
      </c>
      <c r="C1240" s="61" t="s">
        <v>885</v>
      </c>
      <c r="D1240" s="61" t="s">
        <v>181</v>
      </c>
      <c r="E1240" s="61">
        <v>8</v>
      </c>
      <c r="F1240" s="61" t="s">
        <v>182</v>
      </c>
      <c r="G1240" s="61">
        <v>0</v>
      </c>
      <c r="H1240" s="61" t="s">
        <v>42</v>
      </c>
      <c r="I1240" s="61" t="s">
        <v>1152</v>
      </c>
      <c r="J1240" s="61" t="s">
        <v>17</v>
      </c>
      <c r="K1240" s="61" t="s">
        <v>1153</v>
      </c>
      <c r="L1240" s="61" t="s">
        <v>1218</v>
      </c>
      <c r="M1240" s="61">
        <f t="shared" si="20"/>
        <v>218</v>
      </c>
      <c r="N1240" t="str">
        <f>VLOOKUP(M1240,'zamestnanci číselník'!$A:$I,9,0)</f>
        <v>Ostatné</v>
      </c>
    </row>
    <row r="1241" spans="1:14" x14ac:dyDescent="0.2">
      <c r="A1241" s="60">
        <v>43685</v>
      </c>
      <c r="B1241" s="61" t="s">
        <v>1217</v>
      </c>
      <c r="C1241" s="61" t="s">
        <v>885</v>
      </c>
      <c r="D1241" s="61" t="s">
        <v>181</v>
      </c>
      <c r="E1241" s="61">
        <v>8</v>
      </c>
      <c r="F1241" s="61" t="s">
        <v>890</v>
      </c>
      <c r="G1241" s="61">
        <v>0.5</v>
      </c>
      <c r="H1241" s="61" t="s">
        <v>42</v>
      </c>
      <c r="I1241" s="61" t="s">
        <v>1152</v>
      </c>
      <c r="J1241" s="61" t="s">
        <v>17</v>
      </c>
      <c r="K1241" s="61" t="s">
        <v>1153</v>
      </c>
      <c r="L1241" s="61" t="s">
        <v>1218</v>
      </c>
      <c r="M1241" s="61">
        <f t="shared" si="20"/>
        <v>218</v>
      </c>
      <c r="N1241" t="str">
        <f>VLOOKUP(M1241,'zamestnanci číselník'!$A:$I,9,0)</f>
        <v>Ostatné</v>
      </c>
    </row>
    <row r="1242" spans="1:14" x14ac:dyDescent="0.2">
      <c r="A1242" s="60">
        <v>43686</v>
      </c>
      <c r="B1242" s="61" t="s">
        <v>1217</v>
      </c>
      <c r="C1242" s="61" t="s">
        <v>885</v>
      </c>
      <c r="D1242" s="61" t="s">
        <v>181</v>
      </c>
      <c r="E1242" s="61">
        <v>8</v>
      </c>
      <c r="F1242" s="61" t="s">
        <v>182</v>
      </c>
      <c r="G1242" s="61">
        <v>0</v>
      </c>
      <c r="H1242" s="61" t="s">
        <v>42</v>
      </c>
      <c r="I1242" s="61" t="s">
        <v>1152</v>
      </c>
      <c r="J1242" s="61" t="s">
        <v>17</v>
      </c>
      <c r="K1242" s="61" t="s">
        <v>1153</v>
      </c>
      <c r="L1242" s="61" t="s">
        <v>1218</v>
      </c>
      <c r="M1242" s="61">
        <f t="shared" si="20"/>
        <v>218</v>
      </c>
      <c r="N1242" t="str">
        <f>VLOOKUP(M1242,'zamestnanci číselník'!$A:$I,9,0)</f>
        <v>Ostatné</v>
      </c>
    </row>
    <row r="1243" spans="1:14" x14ac:dyDescent="0.2">
      <c r="A1243" s="60">
        <v>43689</v>
      </c>
      <c r="B1243" s="61" t="s">
        <v>1217</v>
      </c>
      <c r="C1243" s="61" t="s">
        <v>885</v>
      </c>
      <c r="D1243" s="61" t="s">
        <v>181</v>
      </c>
      <c r="E1243" s="61">
        <v>8</v>
      </c>
      <c r="F1243" s="61" t="s">
        <v>182</v>
      </c>
      <c r="G1243" s="61">
        <v>0</v>
      </c>
      <c r="H1243" s="61" t="s">
        <v>42</v>
      </c>
      <c r="I1243" s="61" t="s">
        <v>1152</v>
      </c>
      <c r="J1243" s="61" t="s">
        <v>17</v>
      </c>
      <c r="K1243" s="61" t="s">
        <v>1153</v>
      </c>
      <c r="L1243" s="61" t="s">
        <v>1218</v>
      </c>
      <c r="M1243" s="61">
        <f t="shared" si="20"/>
        <v>218</v>
      </c>
      <c r="N1243" t="str">
        <f>VLOOKUP(M1243,'zamestnanci číselník'!$A:$I,9,0)</f>
        <v>Ostatné</v>
      </c>
    </row>
    <row r="1244" spans="1:14" x14ac:dyDescent="0.2">
      <c r="A1244" s="60">
        <v>43690</v>
      </c>
      <c r="B1244" s="61" t="s">
        <v>1217</v>
      </c>
      <c r="C1244" s="61" t="s">
        <v>885</v>
      </c>
      <c r="D1244" s="61" t="s">
        <v>181</v>
      </c>
      <c r="E1244" s="61">
        <v>8</v>
      </c>
      <c r="F1244" s="61" t="s">
        <v>890</v>
      </c>
      <c r="G1244" s="61">
        <v>0.5</v>
      </c>
      <c r="H1244" s="61" t="s">
        <v>42</v>
      </c>
      <c r="I1244" s="61" t="s">
        <v>1152</v>
      </c>
      <c r="J1244" s="61" t="s">
        <v>17</v>
      </c>
      <c r="K1244" s="61" t="s">
        <v>1153</v>
      </c>
      <c r="L1244" s="61" t="s">
        <v>1218</v>
      </c>
      <c r="M1244" s="61">
        <f t="shared" si="20"/>
        <v>218</v>
      </c>
      <c r="N1244" t="str">
        <f>VLOOKUP(M1244,'zamestnanci číselník'!$A:$I,9,0)</f>
        <v>Ostatné</v>
      </c>
    </row>
    <row r="1245" spans="1:14" x14ac:dyDescent="0.2">
      <c r="A1245" s="60">
        <v>43691</v>
      </c>
      <c r="B1245" s="61" t="s">
        <v>1217</v>
      </c>
      <c r="C1245" s="61" t="s">
        <v>885</v>
      </c>
      <c r="D1245" s="61" t="s">
        <v>181</v>
      </c>
      <c r="E1245" s="61">
        <v>7</v>
      </c>
      <c r="F1245" s="61" t="s">
        <v>182</v>
      </c>
      <c r="G1245" s="61">
        <v>0</v>
      </c>
      <c r="H1245" s="61" t="s">
        <v>42</v>
      </c>
      <c r="I1245" s="61" t="s">
        <v>1152</v>
      </c>
      <c r="J1245" s="61" t="s">
        <v>17</v>
      </c>
      <c r="K1245" s="61" t="s">
        <v>1153</v>
      </c>
      <c r="L1245" s="61" t="s">
        <v>1218</v>
      </c>
      <c r="M1245" s="61">
        <f t="shared" si="20"/>
        <v>218</v>
      </c>
      <c r="N1245" t="str">
        <f>VLOOKUP(M1245,'zamestnanci číselník'!$A:$I,9,0)</f>
        <v>Ostatné</v>
      </c>
    </row>
    <row r="1246" spans="1:14" x14ac:dyDescent="0.2">
      <c r="A1246" s="60">
        <v>43692</v>
      </c>
      <c r="B1246" s="61" t="s">
        <v>1217</v>
      </c>
      <c r="C1246" s="61" t="s">
        <v>885</v>
      </c>
      <c r="D1246" s="61" t="s">
        <v>181</v>
      </c>
      <c r="E1246" s="61">
        <v>8</v>
      </c>
      <c r="F1246" s="61" t="s">
        <v>890</v>
      </c>
      <c r="G1246" s="61">
        <v>0.5</v>
      </c>
      <c r="H1246" s="61" t="s">
        <v>42</v>
      </c>
      <c r="I1246" s="61" t="s">
        <v>1152</v>
      </c>
      <c r="J1246" s="61" t="s">
        <v>17</v>
      </c>
      <c r="K1246" s="61" t="s">
        <v>1153</v>
      </c>
      <c r="L1246" s="61" t="s">
        <v>1218</v>
      </c>
      <c r="M1246" s="61">
        <f t="shared" si="20"/>
        <v>218</v>
      </c>
      <c r="N1246" t="str">
        <f>VLOOKUP(M1246,'zamestnanci číselník'!$A:$I,9,0)</f>
        <v>Ostatné</v>
      </c>
    </row>
    <row r="1247" spans="1:14" x14ac:dyDescent="0.2">
      <c r="A1247" s="60">
        <v>43696</v>
      </c>
      <c r="B1247" s="61" t="s">
        <v>1217</v>
      </c>
      <c r="C1247" s="61" t="s">
        <v>885</v>
      </c>
      <c r="D1247" s="61" t="s">
        <v>181</v>
      </c>
      <c r="E1247" s="61">
        <v>8</v>
      </c>
      <c r="F1247" s="61" t="s">
        <v>890</v>
      </c>
      <c r="G1247" s="61">
        <v>0.5</v>
      </c>
      <c r="H1247" s="61" t="s">
        <v>42</v>
      </c>
      <c r="I1247" s="61" t="s">
        <v>1152</v>
      </c>
      <c r="J1247" s="61" t="s">
        <v>17</v>
      </c>
      <c r="K1247" s="61" t="s">
        <v>1153</v>
      </c>
      <c r="L1247" s="61" t="s">
        <v>1218</v>
      </c>
      <c r="M1247" s="61">
        <f t="shared" si="20"/>
        <v>218</v>
      </c>
      <c r="N1247" t="str">
        <f>VLOOKUP(M1247,'zamestnanci číselník'!$A:$I,9,0)</f>
        <v>Ostatné</v>
      </c>
    </row>
    <row r="1248" spans="1:14" x14ac:dyDescent="0.2">
      <c r="A1248" s="60">
        <v>43697</v>
      </c>
      <c r="B1248" s="61" t="s">
        <v>1217</v>
      </c>
      <c r="C1248" s="61" t="s">
        <v>885</v>
      </c>
      <c r="D1248" s="61" t="s">
        <v>181</v>
      </c>
      <c r="E1248" s="61">
        <v>8</v>
      </c>
      <c r="F1248" s="61" t="s">
        <v>890</v>
      </c>
      <c r="G1248" s="61">
        <v>0.5</v>
      </c>
      <c r="H1248" s="61" t="s">
        <v>42</v>
      </c>
      <c r="I1248" s="61" t="s">
        <v>1152</v>
      </c>
      <c r="J1248" s="61" t="s">
        <v>17</v>
      </c>
      <c r="K1248" s="61" t="s">
        <v>1153</v>
      </c>
      <c r="L1248" s="61" t="s">
        <v>1218</v>
      </c>
      <c r="M1248" s="61">
        <f t="shared" si="20"/>
        <v>218</v>
      </c>
      <c r="N1248" t="str">
        <f>VLOOKUP(M1248,'zamestnanci číselník'!$A:$I,9,0)</f>
        <v>Ostatné</v>
      </c>
    </row>
    <row r="1249" spans="1:14" x14ac:dyDescent="0.2">
      <c r="A1249" s="60">
        <v>43698</v>
      </c>
      <c r="B1249" s="61" t="s">
        <v>1217</v>
      </c>
      <c r="C1249" s="61" t="s">
        <v>885</v>
      </c>
      <c r="D1249" s="61" t="s">
        <v>181</v>
      </c>
      <c r="E1249" s="61">
        <v>5.5</v>
      </c>
      <c r="F1249" s="61" t="s">
        <v>182</v>
      </c>
      <c r="G1249" s="61">
        <v>0</v>
      </c>
      <c r="H1249" s="61" t="s">
        <v>42</v>
      </c>
      <c r="I1249" s="61" t="s">
        <v>1152</v>
      </c>
      <c r="J1249" s="61" t="s">
        <v>17</v>
      </c>
      <c r="K1249" s="61" t="s">
        <v>1153</v>
      </c>
      <c r="L1249" s="61" t="s">
        <v>1218</v>
      </c>
      <c r="M1249" s="61">
        <f t="shared" si="20"/>
        <v>218</v>
      </c>
      <c r="N1249" t="str">
        <f>VLOOKUP(M1249,'zamestnanci číselník'!$A:$I,9,0)</f>
        <v>Ostatné</v>
      </c>
    </row>
    <row r="1250" spans="1:14" x14ac:dyDescent="0.2">
      <c r="A1250" s="60">
        <v>43706</v>
      </c>
      <c r="B1250" s="61" t="s">
        <v>1217</v>
      </c>
      <c r="C1250" s="61" t="s">
        <v>886</v>
      </c>
      <c r="D1250" s="61" t="s">
        <v>181</v>
      </c>
      <c r="E1250" s="61">
        <v>8</v>
      </c>
      <c r="F1250" s="61" t="s">
        <v>182</v>
      </c>
      <c r="G1250" s="61">
        <v>0</v>
      </c>
      <c r="H1250" s="61" t="s">
        <v>183</v>
      </c>
      <c r="I1250" s="61" t="s">
        <v>1152</v>
      </c>
      <c r="J1250" s="61" t="s">
        <v>17</v>
      </c>
      <c r="K1250" s="61" t="s">
        <v>1153</v>
      </c>
      <c r="L1250" s="61" t="s">
        <v>1218</v>
      </c>
      <c r="M1250" s="61">
        <f t="shared" si="20"/>
        <v>218</v>
      </c>
      <c r="N1250" t="str">
        <f>VLOOKUP(M1250,'zamestnanci číselník'!$A:$I,9,0)</f>
        <v>Ostatné</v>
      </c>
    </row>
    <row r="1251" spans="1:14" x14ac:dyDescent="0.2">
      <c r="A1251" s="60">
        <v>43691</v>
      </c>
      <c r="B1251" s="61" t="s">
        <v>1217</v>
      </c>
      <c r="C1251" s="61" t="s">
        <v>893</v>
      </c>
      <c r="D1251" s="61" t="s">
        <v>181</v>
      </c>
      <c r="E1251" s="61">
        <v>1</v>
      </c>
      <c r="F1251" s="61" t="s">
        <v>182</v>
      </c>
      <c r="G1251" s="61">
        <v>0</v>
      </c>
      <c r="H1251" s="61" t="s">
        <v>183</v>
      </c>
      <c r="I1251" s="61" t="s">
        <v>1152</v>
      </c>
      <c r="J1251" s="61" t="s">
        <v>17</v>
      </c>
      <c r="K1251" s="61" t="s">
        <v>1153</v>
      </c>
      <c r="L1251" s="61" t="s">
        <v>1218</v>
      </c>
      <c r="M1251" s="61">
        <f t="shared" si="20"/>
        <v>218</v>
      </c>
      <c r="N1251" t="str">
        <f>VLOOKUP(M1251,'zamestnanci číselník'!$A:$I,9,0)</f>
        <v>Ostatné</v>
      </c>
    </row>
    <row r="1252" spans="1:14" x14ac:dyDescent="0.2">
      <c r="A1252" s="60">
        <v>43693</v>
      </c>
      <c r="B1252" s="61" t="s">
        <v>1217</v>
      </c>
      <c r="C1252" s="61" t="s">
        <v>887</v>
      </c>
      <c r="D1252" s="61" t="s">
        <v>181</v>
      </c>
      <c r="E1252" s="61">
        <v>8</v>
      </c>
      <c r="F1252" s="61" t="s">
        <v>182</v>
      </c>
      <c r="G1252" s="61">
        <v>0</v>
      </c>
      <c r="H1252" s="61" t="s">
        <v>183</v>
      </c>
      <c r="I1252" s="61" t="s">
        <v>1152</v>
      </c>
      <c r="J1252" s="61" t="s">
        <v>17</v>
      </c>
      <c r="K1252" s="61" t="s">
        <v>1153</v>
      </c>
      <c r="L1252" s="61" t="s">
        <v>1218</v>
      </c>
      <c r="M1252" s="61">
        <f t="shared" si="20"/>
        <v>218</v>
      </c>
      <c r="N1252" t="str">
        <f>VLOOKUP(M1252,'zamestnanci číselník'!$A:$I,9,0)</f>
        <v>Ostatné</v>
      </c>
    </row>
    <row r="1253" spans="1:14" x14ac:dyDescent="0.2">
      <c r="A1253" s="60">
        <v>43698</v>
      </c>
      <c r="B1253" s="61" t="s">
        <v>1217</v>
      </c>
      <c r="C1253" s="61" t="s">
        <v>893</v>
      </c>
      <c r="D1253" s="61" t="s">
        <v>181</v>
      </c>
      <c r="E1253" s="61">
        <v>2.5</v>
      </c>
      <c r="F1253" s="61" t="s">
        <v>182</v>
      </c>
      <c r="G1253" s="61">
        <v>0</v>
      </c>
      <c r="H1253" s="61" t="s">
        <v>183</v>
      </c>
      <c r="I1253" s="61" t="s">
        <v>1152</v>
      </c>
      <c r="J1253" s="61" t="s">
        <v>17</v>
      </c>
      <c r="K1253" s="61" t="s">
        <v>1153</v>
      </c>
      <c r="L1253" s="61" t="s">
        <v>1218</v>
      </c>
      <c r="M1253" s="61">
        <f t="shared" si="20"/>
        <v>218</v>
      </c>
      <c r="N1253" t="str">
        <f>VLOOKUP(M1253,'zamestnanci číselník'!$A:$I,9,0)</f>
        <v>Ostatné</v>
      </c>
    </row>
    <row r="1254" spans="1:14" x14ac:dyDescent="0.2">
      <c r="A1254" s="60">
        <v>43704</v>
      </c>
      <c r="B1254" s="61" t="s">
        <v>1217</v>
      </c>
      <c r="C1254" s="61" t="s">
        <v>885</v>
      </c>
      <c r="D1254" s="61" t="s">
        <v>181</v>
      </c>
      <c r="E1254" s="61">
        <v>8</v>
      </c>
      <c r="F1254" s="61" t="s">
        <v>890</v>
      </c>
      <c r="G1254" s="61">
        <v>0.5</v>
      </c>
      <c r="H1254" s="61" t="s">
        <v>42</v>
      </c>
      <c r="I1254" s="61" t="s">
        <v>1152</v>
      </c>
      <c r="J1254" s="61" t="s">
        <v>17</v>
      </c>
      <c r="K1254" s="61" t="s">
        <v>1153</v>
      </c>
      <c r="L1254" s="61" t="s">
        <v>1218</v>
      </c>
      <c r="M1254" s="61">
        <f t="shared" si="20"/>
        <v>218</v>
      </c>
      <c r="N1254" t="str">
        <f>VLOOKUP(M1254,'zamestnanci číselník'!$A:$I,9,0)</f>
        <v>Ostatné</v>
      </c>
    </row>
    <row r="1255" spans="1:14" x14ac:dyDescent="0.2">
      <c r="A1255" s="60">
        <v>43705</v>
      </c>
      <c r="B1255" s="61" t="s">
        <v>1217</v>
      </c>
      <c r="C1255" s="61" t="s">
        <v>893</v>
      </c>
      <c r="D1255" s="61" t="s">
        <v>181</v>
      </c>
      <c r="E1255" s="61">
        <v>1.5</v>
      </c>
      <c r="F1255" s="61" t="s">
        <v>182</v>
      </c>
      <c r="G1255" s="61">
        <v>0</v>
      </c>
      <c r="H1255" s="61" t="s">
        <v>183</v>
      </c>
      <c r="I1255" s="61" t="s">
        <v>1152</v>
      </c>
      <c r="J1255" s="61" t="s">
        <v>17</v>
      </c>
      <c r="K1255" s="61" t="s">
        <v>1153</v>
      </c>
      <c r="L1255" s="61" t="s">
        <v>1218</v>
      </c>
      <c r="M1255" s="61">
        <f t="shared" si="20"/>
        <v>218</v>
      </c>
      <c r="N1255" t="str">
        <f>VLOOKUP(M1255,'zamestnanci číselník'!$A:$I,9,0)</f>
        <v>Ostatné</v>
      </c>
    </row>
    <row r="1256" spans="1:14" x14ac:dyDescent="0.2">
      <c r="A1256" s="60">
        <v>43705</v>
      </c>
      <c r="B1256" s="61" t="s">
        <v>1217</v>
      </c>
      <c r="C1256" s="61" t="s">
        <v>885</v>
      </c>
      <c r="D1256" s="61" t="s">
        <v>181</v>
      </c>
      <c r="E1256" s="61">
        <v>6.5</v>
      </c>
      <c r="F1256" s="61" t="s">
        <v>182</v>
      </c>
      <c r="G1256" s="61">
        <v>0</v>
      </c>
      <c r="H1256" s="61" t="s">
        <v>42</v>
      </c>
      <c r="I1256" s="61" t="s">
        <v>1152</v>
      </c>
      <c r="J1256" s="61" t="s">
        <v>17</v>
      </c>
      <c r="K1256" s="61" t="s">
        <v>1153</v>
      </c>
      <c r="L1256" s="61" t="s">
        <v>1218</v>
      </c>
      <c r="M1256" s="61">
        <f t="shared" si="20"/>
        <v>218</v>
      </c>
      <c r="N1256" t="str">
        <f>VLOOKUP(M1256,'zamestnanci číselník'!$A:$I,9,0)</f>
        <v>Ostatné</v>
      </c>
    </row>
    <row r="1257" spans="1:14" x14ac:dyDescent="0.2">
      <c r="A1257" s="60">
        <v>43707</v>
      </c>
      <c r="B1257" s="61" t="s">
        <v>1217</v>
      </c>
      <c r="C1257" s="61" t="s">
        <v>885</v>
      </c>
      <c r="D1257" s="61" t="s">
        <v>181</v>
      </c>
      <c r="E1257" s="61">
        <v>8</v>
      </c>
      <c r="F1257" s="61" t="s">
        <v>182</v>
      </c>
      <c r="G1257" s="61">
        <v>0</v>
      </c>
      <c r="H1257" s="61" t="s">
        <v>42</v>
      </c>
      <c r="I1257" s="61" t="s">
        <v>1152</v>
      </c>
      <c r="J1257" s="61" t="s">
        <v>17</v>
      </c>
      <c r="K1257" s="61" t="s">
        <v>1153</v>
      </c>
      <c r="L1257" s="61" t="s">
        <v>1218</v>
      </c>
      <c r="M1257" s="61">
        <f t="shared" si="20"/>
        <v>218</v>
      </c>
      <c r="N1257" t="str">
        <f>VLOOKUP(M1257,'zamestnanci číselník'!$A:$I,9,0)</f>
        <v>Ostatné</v>
      </c>
    </row>
    <row r="1258" spans="1:14" x14ac:dyDescent="0.2">
      <c r="A1258" s="60">
        <v>43703</v>
      </c>
      <c r="B1258" s="61" t="s">
        <v>938</v>
      </c>
      <c r="C1258" s="61" t="s">
        <v>902</v>
      </c>
      <c r="D1258" s="61" t="s">
        <v>181</v>
      </c>
      <c r="E1258" s="61">
        <v>7.75</v>
      </c>
      <c r="F1258" s="61" t="s">
        <v>182</v>
      </c>
      <c r="G1258" s="61">
        <v>0</v>
      </c>
      <c r="H1258" s="61" t="s">
        <v>183</v>
      </c>
      <c r="I1258" s="61" t="s">
        <v>934</v>
      </c>
      <c r="J1258" s="61" t="s">
        <v>38</v>
      </c>
      <c r="K1258" s="61" t="s">
        <v>9</v>
      </c>
      <c r="L1258" s="61" t="s">
        <v>939</v>
      </c>
      <c r="M1258" s="61">
        <f t="shared" si="20"/>
        <v>220</v>
      </c>
      <c r="N1258" t="str">
        <f>VLOOKUP(M1258,'zamestnanci číselník'!$A:$I,9,0)</f>
        <v>VP3V</v>
      </c>
    </row>
    <row r="1259" spans="1:14" x14ac:dyDescent="0.2">
      <c r="A1259" s="60">
        <v>43704</v>
      </c>
      <c r="B1259" s="61" t="s">
        <v>938</v>
      </c>
      <c r="C1259" s="61" t="s">
        <v>902</v>
      </c>
      <c r="D1259" s="61" t="s">
        <v>181</v>
      </c>
      <c r="E1259" s="61">
        <v>7.75</v>
      </c>
      <c r="F1259" s="61" t="s">
        <v>182</v>
      </c>
      <c r="G1259" s="61">
        <v>0</v>
      </c>
      <c r="H1259" s="61" t="s">
        <v>183</v>
      </c>
      <c r="I1259" s="61" t="s">
        <v>934</v>
      </c>
      <c r="J1259" s="61" t="s">
        <v>38</v>
      </c>
      <c r="K1259" s="61" t="s">
        <v>9</v>
      </c>
      <c r="L1259" s="61" t="s">
        <v>939</v>
      </c>
      <c r="M1259" s="61">
        <f t="shared" si="20"/>
        <v>220</v>
      </c>
      <c r="N1259" t="str">
        <f>VLOOKUP(M1259,'zamestnanci číselník'!$A:$I,9,0)</f>
        <v>VP3V</v>
      </c>
    </row>
    <row r="1260" spans="1:14" x14ac:dyDescent="0.2">
      <c r="A1260" s="60">
        <v>43705</v>
      </c>
      <c r="B1260" s="61" t="s">
        <v>938</v>
      </c>
      <c r="C1260" s="61" t="s">
        <v>902</v>
      </c>
      <c r="D1260" s="61" t="s">
        <v>181</v>
      </c>
      <c r="E1260" s="61">
        <v>7.75</v>
      </c>
      <c r="F1260" s="61" t="s">
        <v>182</v>
      </c>
      <c r="G1260" s="61">
        <v>0</v>
      </c>
      <c r="H1260" s="61" t="s">
        <v>183</v>
      </c>
      <c r="I1260" s="61" t="s">
        <v>934</v>
      </c>
      <c r="J1260" s="61" t="s">
        <v>38</v>
      </c>
      <c r="K1260" s="61" t="s">
        <v>9</v>
      </c>
      <c r="L1260" s="61" t="s">
        <v>939</v>
      </c>
      <c r="M1260" s="61">
        <f t="shared" si="20"/>
        <v>220</v>
      </c>
      <c r="N1260" t="str">
        <f>VLOOKUP(M1260,'zamestnanci číselník'!$A:$I,9,0)</f>
        <v>VP3V</v>
      </c>
    </row>
    <row r="1261" spans="1:14" x14ac:dyDescent="0.2">
      <c r="A1261" s="60">
        <v>43706</v>
      </c>
      <c r="B1261" s="61" t="s">
        <v>938</v>
      </c>
      <c r="C1261" s="61" t="s">
        <v>902</v>
      </c>
      <c r="D1261" s="61" t="s">
        <v>181</v>
      </c>
      <c r="E1261" s="61">
        <v>7.75</v>
      </c>
      <c r="F1261" s="61" t="s">
        <v>182</v>
      </c>
      <c r="G1261" s="61">
        <v>0</v>
      </c>
      <c r="H1261" s="61" t="s">
        <v>183</v>
      </c>
      <c r="I1261" s="61" t="s">
        <v>934</v>
      </c>
      <c r="J1261" s="61" t="s">
        <v>38</v>
      </c>
      <c r="K1261" s="61" t="s">
        <v>9</v>
      </c>
      <c r="L1261" s="61" t="s">
        <v>939</v>
      </c>
      <c r="M1261" s="61">
        <f t="shared" si="20"/>
        <v>220</v>
      </c>
      <c r="N1261" t="str">
        <f>VLOOKUP(M1261,'zamestnanci číselník'!$A:$I,9,0)</f>
        <v>VP3V</v>
      </c>
    </row>
    <row r="1262" spans="1:14" x14ac:dyDescent="0.2">
      <c r="A1262" s="60">
        <v>43707</v>
      </c>
      <c r="B1262" s="61" t="s">
        <v>938</v>
      </c>
      <c r="C1262" s="61" t="s">
        <v>902</v>
      </c>
      <c r="D1262" s="61" t="s">
        <v>181</v>
      </c>
      <c r="E1262" s="61">
        <v>7.75</v>
      </c>
      <c r="F1262" s="61" t="s">
        <v>182</v>
      </c>
      <c r="G1262" s="61">
        <v>0</v>
      </c>
      <c r="H1262" s="61" t="s">
        <v>183</v>
      </c>
      <c r="I1262" s="61" t="s">
        <v>934</v>
      </c>
      <c r="J1262" s="61" t="s">
        <v>38</v>
      </c>
      <c r="K1262" s="61" t="s">
        <v>9</v>
      </c>
      <c r="L1262" s="61" t="s">
        <v>939</v>
      </c>
      <c r="M1262" s="61">
        <f t="shared" si="20"/>
        <v>220</v>
      </c>
      <c r="N1262" t="str">
        <f>VLOOKUP(M1262,'zamestnanci číselník'!$A:$I,9,0)</f>
        <v>VP3V</v>
      </c>
    </row>
    <row r="1263" spans="1:14" x14ac:dyDescent="0.2">
      <c r="A1263" s="60">
        <v>43678</v>
      </c>
      <c r="B1263" s="61" t="s">
        <v>938</v>
      </c>
      <c r="C1263" s="61" t="s">
        <v>902</v>
      </c>
      <c r="D1263" s="61" t="s">
        <v>181</v>
      </c>
      <c r="E1263" s="61">
        <v>7.75</v>
      </c>
      <c r="F1263" s="61" t="s">
        <v>182</v>
      </c>
      <c r="G1263" s="61">
        <v>0</v>
      </c>
      <c r="H1263" s="61" t="s">
        <v>183</v>
      </c>
      <c r="I1263" s="61" t="s">
        <v>934</v>
      </c>
      <c r="J1263" s="61" t="s">
        <v>38</v>
      </c>
      <c r="K1263" s="61" t="s">
        <v>9</v>
      </c>
      <c r="L1263" s="61" t="s">
        <v>939</v>
      </c>
      <c r="M1263" s="61">
        <f t="shared" si="20"/>
        <v>220</v>
      </c>
      <c r="N1263" t="str">
        <f>VLOOKUP(M1263,'zamestnanci číselník'!$A:$I,9,0)</f>
        <v>VP3V</v>
      </c>
    </row>
    <row r="1264" spans="1:14" x14ac:dyDescent="0.2">
      <c r="A1264" s="60">
        <v>43679</v>
      </c>
      <c r="B1264" s="61" t="s">
        <v>938</v>
      </c>
      <c r="C1264" s="61" t="s">
        <v>902</v>
      </c>
      <c r="D1264" s="61" t="s">
        <v>181</v>
      </c>
      <c r="E1264" s="61">
        <v>7.75</v>
      </c>
      <c r="F1264" s="61" t="s">
        <v>182</v>
      </c>
      <c r="G1264" s="61">
        <v>0</v>
      </c>
      <c r="H1264" s="61" t="s">
        <v>183</v>
      </c>
      <c r="I1264" s="61" t="s">
        <v>934</v>
      </c>
      <c r="J1264" s="61" t="s">
        <v>38</v>
      </c>
      <c r="K1264" s="61" t="s">
        <v>9</v>
      </c>
      <c r="L1264" s="61" t="s">
        <v>939</v>
      </c>
      <c r="M1264" s="61">
        <f t="shared" si="20"/>
        <v>220</v>
      </c>
      <c r="N1264" t="str">
        <f>VLOOKUP(M1264,'zamestnanci číselník'!$A:$I,9,0)</f>
        <v>VP3V</v>
      </c>
    </row>
    <row r="1265" spans="1:14" x14ac:dyDescent="0.2">
      <c r="A1265" s="60">
        <v>43682</v>
      </c>
      <c r="B1265" s="61" t="s">
        <v>938</v>
      </c>
      <c r="C1265" s="61" t="s">
        <v>902</v>
      </c>
      <c r="D1265" s="61" t="s">
        <v>181</v>
      </c>
      <c r="E1265" s="61">
        <v>7.75</v>
      </c>
      <c r="F1265" s="61" t="s">
        <v>182</v>
      </c>
      <c r="G1265" s="61">
        <v>0</v>
      </c>
      <c r="H1265" s="61" t="s">
        <v>183</v>
      </c>
      <c r="I1265" s="61" t="s">
        <v>934</v>
      </c>
      <c r="J1265" s="61" t="s">
        <v>38</v>
      </c>
      <c r="K1265" s="61" t="s">
        <v>9</v>
      </c>
      <c r="L1265" s="61" t="s">
        <v>939</v>
      </c>
      <c r="M1265" s="61">
        <f t="shared" si="20"/>
        <v>220</v>
      </c>
      <c r="N1265" t="str">
        <f>VLOOKUP(M1265,'zamestnanci číselník'!$A:$I,9,0)</f>
        <v>VP3V</v>
      </c>
    </row>
    <row r="1266" spans="1:14" x14ac:dyDescent="0.2">
      <c r="A1266" s="60">
        <v>43683</v>
      </c>
      <c r="B1266" s="61" t="s">
        <v>938</v>
      </c>
      <c r="C1266" s="61" t="s">
        <v>902</v>
      </c>
      <c r="D1266" s="61" t="s">
        <v>181</v>
      </c>
      <c r="E1266" s="61">
        <v>7.75</v>
      </c>
      <c r="F1266" s="61" t="s">
        <v>182</v>
      </c>
      <c r="G1266" s="61">
        <v>0</v>
      </c>
      <c r="H1266" s="61" t="s">
        <v>183</v>
      </c>
      <c r="I1266" s="61" t="s">
        <v>934</v>
      </c>
      <c r="J1266" s="61" t="s">
        <v>38</v>
      </c>
      <c r="K1266" s="61" t="s">
        <v>9</v>
      </c>
      <c r="L1266" s="61" t="s">
        <v>939</v>
      </c>
      <c r="M1266" s="61">
        <f t="shared" si="20"/>
        <v>220</v>
      </c>
      <c r="N1266" t="str">
        <f>VLOOKUP(M1266,'zamestnanci číselník'!$A:$I,9,0)</f>
        <v>VP3V</v>
      </c>
    </row>
    <row r="1267" spans="1:14" x14ac:dyDescent="0.2">
      <c r="A1267" s="60">
        <v>43684</v>
      </c>
      <c r="B1267" s="61" t="s">
        <v>938</v>
      </c>
      <c r="C1267" s="61" t="s">
        <v>902</v>
      </c>
      <c r="D1267" s="61" t="s">
        <v>181</v>
      </c>
      <c r="E1267" s="61">
        <v>7.75</v>
      </c>
      <c r="F1267" s="61" t="s">
        <v>182</v>
      </c>
      <c r="G1267" s="61">
        <v>0</v>
      </c>
      <c r="H1267" s="61" t="s">
        <v>183</v>
      </c>
      <c r="I1267" s="61" t="s">
        <v>934</v>
      </c>
      <c r="J1267" s="61" t="s">
        <v>38</v>
      </c>
      <c r="K1267" s="61" t="s">
        <v>9</v>
      </c>
      <c r="L1267" s="61" t="s">
        <v>939</v>
      </c>
      <c r="M1267" s="61">
        <f t="shared" si="20"/>
        <v>220</v>
      </c>
      <c r="N1267" t="str">
        <f>VLOOKUP(M1267,'zamestnanci číselník'!$A:$I,9,0)</f>
        <v>VP3V</v>
      </c>
    </row>
    <row r="1268" spans="1:14" x14ac:dyDescent="0.2">
      <c r="A1268" s="60">
        <v>43685</v>
      </c>
      <c r="B1268" s="61" t="s">
        <v>938</v>
      </c>
      <c r="C1268" s="61" t="s">
        <v>902</v>
      </c>
      <c r="D1268" s="61" t="s">
        <v>181</v>
      </c>
      <c r="E1268" s="61">
        <v>7.75</v>
      </c>
      <c r="F1268" s="61" t="s">
        <v>182</v>
      </c>
      <c r="G1268" s="61">
        <v>0</v>
      </c>
      <c r="H1268" s="61" t="s">
        <v>183</v>
      </c>
      <c r="I1268" s="61" t="s">
        <v>934</v>
      </c>
      <c r="J1268" s="61" t="s">
        <v>38</v>
      </c>
      <c r="K1268" s="61" t="s">
        <v>9</v>
      </c>
      <c r="L1268" s="61" t="s">
        <v>939</v>
      </c>
      <c r="M1268" s="61">
        <f t="shared" si="20"/>
        <v>220</v>
      </c>
      <c r="N1268" t="str">
        <f>VLOOKUP(M1268,'zamestnanci číselník'!$A:$I,9,0)</f>
        <v>VP3V</v>
      </c>
    </row>
    <row r="1269" spans="1:14" x14ac:dyDescent="0.2">
      <c r="A1269" s="60">
        <v>43686</v>
      </c>
      <c r="B1269" s="61" t="s">
        <v>938</v>
      </c>
      <c r="C1269" s="61" t="s">
        <v>902</v>
      </c>
      <c r="D1269" s="61" t="s">
        <v>181</v>
      </c>
      <c r="E1269" s="61">
        <v>7.75</v>
      </c>
      <c r="F1269" s="61" t="s">
        <v>182</v>
      </c>
      <c r="G1269" s="61">
        <v>0</v>
      </c>
      <c r="H1269" s="61" t="s">
        <v>183</v>
      </c>
      <c r="I1269" s="61" t="s">
        <v>934</v>
      </c>
      <c r="J1269" s="61" t="s">
        <v>38</v>
      </c>
      <c r="K1269" s="61" t="s">
        <v>9</v>
      </c>
      <c r="L1269" s="61" t="s">
        <v>939</v>
      </c>
      <c r="M1269" s="61">
        <f t="shared" si="20"/>
        <v>220</v>
      </c>
      <c r="N1269" t="str">
        <f>VLOOKUP(M1269,'zamestnanci číselník'!$A:$I,9,0)</f>
        <v>VP3V</v>
      </c>
    </row>
    <row r="1270" spans="1:14" x14ac:dyDescent="0.2">
      <c r="A1270" s="60">
        <v>43689</v>
      </c>
      <c r="B1270" s="61" t="s">
        <v>938</v>
      </c>
      <c r="C1270" s="61" t="s">
        <v>902</v>
      </c>
      <c r="D1270" s="61" t="s">
        <v>181</v>
      </c>
      <c r="E1270" s="61">
        <v>7.75</v>
      </c>
      <c r="F1270" s="61" t="s">
        <v>182</v>
      </c>
      <c r="G1270" s="61">
        <v>0</v>
      </c>
      <c r="H1270" s="61" t="s">
        <v>183</v>
      </c>
      <c r="I1270" s="61" t="s">
        <v>934</v>
      </c>
      <c r="J1270" s="61" t="s">
        <v>38</v>
      </c>
      <c r="K1270" s="61" t="s">
        <v>9</v>
      </c>
      <c r="L1270" s="61" t="s">
        <v>939</v>
      </c>
      <c r="M1270" s="61">
        <f t="shared" si="20"/>
        <v>220</v>
      </c>
      <c r="N1270" t="str">
        <f>VLOOKUP(M1270,'zamestnanci číselník'!$A:$I,9,0)</f>
        <v>VP3V</v>
      </c>
    </row>
    <row r="1271" spans="1:14" x14ac:dyDescent="0.2">
      <c r="A1271" s="60">
        <v>43690</v>
      </c>
      <c r="B1271" s="61" t="s">
        <v>938</v>
      </c>
      <c r="C1271" s="61" t="s">
        <v>902</v>
      </c>
      <c r="D1271" s="61" t="s">
        <v>181</v>
      </c>
      <c r="E1271" s="61">
        <v>7.75</v>
      </c>
      <c r="F1271" s="61" t="s">
        <v>182</v>
      </c>
      <c r="G1271" s="61">
        <v>0</v>
      </c>
      <c r="H1271" s="61" t="s">
        <v>183</v>
      </c>
      <c r="I1271" s="61" t="s">
        <v>934</v>
      </c>
      <c r="J1271" s="61" t="s">
        <v>38</v>
      </c>
      <c r="K1271" s="61" t="s">
        <v>9</v>
      </c>
      <c r="L1271" s="61" t="s">
        <v>939</v>
      </c>
      <c r="M1271" s="61">
        <f t="shared" si="20"/>
        <v>220</v>
      </c>
      <c r="N1271" t="str">
        <f>VLOOKUP(M1271,'zamestnanci číselník'!$A:$I,9,0)</f>
        <v>VP3V</v>
      </c>
    </row>
    <row r="1272" spans="1:14" x14ac:dyDescent="0.2">
      <c r="A1272" s="60">
        <v>43691</v>
      </c>
      <c r="B1272" s="61" t="s">
        <v>938</v>
      </c>
      <c r="C1272" s="61" t="s">
        <v>902</v>
      </c>
      <c r="D1272" s="61" t="s">
        <v>181</v>
      </c>
      <c r="E1272" s="61">
        <v>7.75</v>
      </c>
      <c r="F1272" s="61" t="s">
        <v>182</v>
      </c>
      <c r="G1272" s="61">
        <v>0</v>
      </c>
      <c r="H1272" s="61" t="s">
        <v>183</v>
      </c>
      <c r="I1272" s="61" t="s">
        <v>934</v>
      </c>
      <c r="J1272" s="61" t="s">
        <v>38</v>
      </c>
      <c r="K1272" s="61" t="s">
        <v>9</v>
      </c>
      <c r="L1272" s="61" t="s">
        <v>939</v>
      </c>
      <c r="M1272" s="61">
        <f t="shared" si="20"/>
        <v>220</v>
      </c>
      <c r="N1272" t="str">
        <f>VLOOKUP(M1272,'zamestnanci číselník'!$A:$I,9,0)</f>
        <v>VP3V</v>
      </c>
    </row>
    <row r="1273" spans="1:14" x14ac:dyDescent="0.2">
      <c r="A1273" s="60">
        <v>43692</v>
      </c>
      <c r="B1273" s="61" t="s">
        <v>938</v>
      </c>
      <c r="C1273" s="61" t="s">
        <v>902</v>
      </c>
      <c r="D1273" s="61" t="s">
        <v>181</v>
      </c>
      <c r="E1273" s="61">
        <v>7.75</v>
      </c>
      <c r="F1273" s="61" t="s">
        <v>182</v>
      </c>
      <c r="G1273" s="61">
        <v>0</v>
      </c>
      <c r="H1273" s="61" t="s">
        <v>183</v>
      </c>
      <c r="I1273" s="61" t="s">
        <v>934</v>
      </c>
      <c r="J1273" s="61" t="s">
        <v>38</v>
      </c>
      <c r="K1273" s="61" t="s">
        <v>9</v>
      </c>
      <c r="L1273" s="61" t="s">
        <v>939</v>
      </c>
      <c r="M1273" s="61">
        <f t="shared" si="20"/>
        <v>220</v>
      </c>
      <c r="N1273" t="str">
        <f>VLOOKUP(M1273,'zamestnanci číselník'!$A:$I,9,0)</f>
        <v>VP3V</v>
      </c>
    </row>
    <row r="1274" spans="1:14" x14ac:dyDescent="0.2">
      <c r="A1274" s="60">
        <v>43693</v>
      </c>
      <c r="B1274" s="61" t="s">
        <v>938</v>
      </c>
      <c r="C1274" s="61" t="s">
        <v>902</v>
      </c>
      <c r="D1274" s="61" t="s">
        <v>181</v>
      </c>
      <c r="E1274" s="61">
        <v>7.75</v>
      </c>
      <c r="F1274" s="61" t="s">
        <v>182</v>
      </c>
      <c r="G1274" s="61">
        <v>0</v>
      </c>
      <c r="H1274" s="61" t="s">
        <v>183</v>
      </c>
      <c r="I1274" s="61" t="s">
        <v>934</v>
      </c>
      <c r="J1274" s="61" t="s">
        <v>38</v>
      </c>
      <c r="K1274" s="61" t="s">
        <v>9</v>
      </c>
      <c r="L1274" s="61" t="s">
        <v>939</v>
      </c>
      <c r="M1274" s="61">
        <f t="shared" si="20"/>
        <v>220</v>
      </c>
      <c r="N1274" t="str">
        <f>VLOOKUP(M1274,'zamestnanci číselník'!$A:$I,9,0)</f>
        <v>VP3V</v>
      </c>
    </row>
    <row r="1275" spans="1:14" x14ac:dyDescent="0.2">
      <c r="A1275" s="60">
        <v>43696</v>
      </c>
      <c r="B1275" s="61" t="s">
        <v>938</v>
      </c>
      <c r="C1275" s="61" t="s">
        <v>902</v>
      </c>
      <c r="D1275" s="61" t="s">
        <v>181</v>
      </c>
      <c r="E1275" s="61">
        <v>7.75</v>
      </c>
      <c r="F1275" s="61" t="s">
        <v>182</v>
      </c>
      <c r="G1275" s="61">
        <v>0</v>
      </c>
      <c r="H1275" s="61" t="s">
        <v>183</v>
      </c>
      <c r="I1275" s="61" t="s">
        <v>934</v>
      </c>
      <c r="J1275" s="61" t="s">
        <v>38</v>
      </c>
      <c r="K1275" s="61" t="s">
        <v>9</v>
      </c>
      <c r="L1275" s="61" t="s">
        <v>939</v>
      </c>
      <c r="M1275" s="61">
        <f t="shared" si="20"/>
        <v>220</v>
      </c>
      <c r="N1275" t="str">
        <f>VLOOKUP(M1275,'zamestnanci číselník'!$A:$I,9,0)</f>
        <v>VP3V</v>
      </c>
    </row>
    <row r="1276" spans="1:14" x14ac:dyDescent="0.2">
      <c r="A1276" s="60">
        <v>43697</v>
      </c>
      <c r="B1276" s="61" t="s">
        <v>938</v>
      </c>
      <c r="C1276" s="61" t="s">
        <v>902</v>
      </c>
      <c r="D1276" s="61" t="s">
        <v>181</v>
      </c>
      <c r="E1276" s="61">
        <v>7.75</v>
      </c>
      <c r="F1276" s="61" t="s">
        <v>182</v>
      </c>
      <c r="G1276" s="61">
        <v>0</v>
      </c>
      <c r="H1276" s="61" t="s">
        <v>183</v>
      </c>
      <c r="I1276" s="61" t="s">
        <v>934</v>
      </c>
      <c r="J1276" s="61" t="s">
        <v>38</v>
      </c>
      <c r="K1276" s="61" t="s">
        <v>9</v>
      </c>
      <c r="L1276" s="61" t="s">
        <v>939</v>
      </c>
      <c r="M1276" s="61">
        <f t="shared" si="20"/>
        <v>220</v>
      </c>
      <c r="N1276" t="str">
        <f>VLOOKUP(M1276,'zamestnanci číselník'!$A:$I,9,0)</f>
        <v>VP3V</v>
      </c>
    </row>
    <row r="1277" spans="1:14" x14ac:dyDescent="0.2">
      <c r="A1277" s="60">
        <v>43698</v>
      </c>
      <c r="B1277" s="61" t="s">
        <v>938</v>
      </c>
      <c r="C1277" s="61" t="s">
        <v>902</v>
      </c>
      <c r="D1277" s="61" t="s">
        <v>181</v>
      </c>
      <c r="E1277" s="61">
        <v>7.75</v>
      </c>
      <c r="F1277" s="61" t="s">
        <v>182</v>
      </c>
      <c r="G1277" s="61">
        <v>0</v>
      </c>
      <c r="H1277" s="61" t="s">
        <v>183</v>
      </c>
      <c r="I1277" s="61" t="s">
        <v>934</v>
      </c>
      <c r="J1277" s="61" t="s">
        <v>38</v>
      </c>
      <c r="K1277" s="61" t="s">
        <v>9</v>
      </c>
      <c r="L1277" s="61" t="s">
        <v>939</v>
      </c>
      <c r="M1277" s="61">
        <f t="shared" si="20"/>
        <v>220</v>
      </c>
      <c r="N1277" t="str">
        <f>VLOOKUP(M1277,'zamestnanci číselník'!$A:$I,9,0)</f>
        <v>VP3V</v>
      </c>
    </row>
    <row r="1278" spans="1:14" x14ac:dyDescent="0.2">
      <c r="A1278" s="60">
        <v>43699</v>
      </c>
      <c r="B1278" s="61" t="s">
        <v>938</v>
      </c>
      <c r="C1278" s="61" t="s">
        <v>902</v>
      </c>
      <c r="D1278" s="61" t="s">
        <v>181</v>
      </c>
      <c r="E1278" s="61">
        <v>7.75</v>
      </c>
      <c r="F1278" s="61" t="s">
        <v>182</v>
      </c>
      <c r="G1278" s="61">
        <v>0</v>
      </c>
      <c r="H1278" s="61" t="s">
        <v>183</v>
      </c>
      <c r="I1278" s="61" t="s">
        <v>934</v>
      </c>
      <c r="J1278" s="61" t="s">
        <v>38</v>
      </c>
      <c r="K1278" s="61" t="s">
        <v>9</v>
      </c>
      <c r="L1278" s="61" t="s">
        <v>939</v>
      </c>
      <c r="M1278" s="61">
        <f t="shared" si="20"/>
        <v>220</v>
      </c>
      <c r="N1278" t="str">
        <f>VLOOKUP(M1278,'zamestnanci číselník'!$A:$I,9,0)</f>
        <v>VP3V</v>
      </c>
    </row>
    <row r="1279" spans="1:14" x14ac:dyDescent="0.2">
      <c r="A1279" s="60">
        <v>43700</v>
      </c>
      <c r="B1279" s="61" t="s">
        <v>938</v>
      </c>
      <c r="C1279" s="61" t="s">
        <v>902</v>
      </c>
      <c r="D1279" s="61" t="s">
        <v>181</v>
      </c>
      <c r="E1279" s="61">
        <v>7.75</v>
      </c>
      <c r="F1279" s="61" t="s">
        <v>182</v>
      </c>
      <c r="G1279" s="61">
        <v>0</v>
      </c>
      <c r="H1279" s="61" t="s">
        <v>183</v>
      </c>
      <c r="I1279" s="61" t="s">
        <v>934</v>
      </c>
      <c r="J1279" s="61" t="s">
        <v>38</v>
      </c>
      <c r="K1279" s="61" t="s">
        <v>9</v>
      </c>
      <c r="L1279" s="61" t="s">
        <v>939</v>
      </c>
      <c r="M1279" s="61">
        <f t="shared" si="20"/>
        <v>220</v>
      </c>
      <c r="N1279" t="str">
        <f>VLOOKUP(M1279,'zamestnanci číselník'!$A:$I,9,0)</f>
        <v>VP3V</v>
      </c>
    </row>
    <row r="1280" spans="1:14" x14ac:dyDescent="0.2">
      <c r="A1280" s="60">
        <v>43682</v>
      </c>
      <c r="B1280" s="61" t="s">
        <v>940</v>
      </c>
      <c r="C1280" s="61" t="s">
        <v>885</v>
      </c>
      <c r="D1280" s="61" t="s">
        <v>181</v>
      </c>
      <c r="E1280" s="61">
        <v>8</v>
      </c>
      <c r="F1280" s="61" t="s">
        <v>182</v>
      </c>
      <c r="G1280" s="61">
        <v>0</v>
      </c>
      <c r="H1280" s="61" t="s">
        <v>1512</v>
      </c>
      <c r="I1280" s="61" t="s">
        <v>184</v>
      </c>
      <c r="J1280" s="61" t="s">
        <v>13</v>
      </c>
      <c r="K1280" s="61" t="s">
        <v>9</v>
      </c>
      <c r="L1280" s="61" t="s">
        <v>941</v>
      </c>
      <c r="M1280" s="61">
        <f t="shared" si="20"/>
        <v>227</v>
      </c>
      <c r="N1280" t="str">
        <f>VLOOKUP(M1280,'zamestnanci číselník'!$A:$I,9,0)</f>
        <v>VP3V</v>
      </c>
    </row>
    <row r="1281" spans="1:14" x14ac:dyDescent="0.2">
      <c r="A1281" s="60">
        <v>43683</v>
      </c>
      <c r="B1281" s="61" t="s">
        <v>940</v>
      </c>
      <c r="C1281" s="61" t="s">
        <v>885</v>
      </c>
      <c r="D1281" s="61" t="s">
        <v>181</v>
      </c>
      <c r="E1281" s="61">
        <v>8</v>
      </c>
      <c r="F1281" s="61" t="s">
        <v>182</v>
      </c>
      <c r="G1281" s="61">
        <v>0</v>
      </c>
      <c r="H1281" s="61" t="s">
        <v>1472</v>
      </c>
      <c r="I1281" s="61" t="s">
        <v>184</v>
      </c>
      <c r="J1281" s="61" t="s">
        <v>13</v>
      </c>
      <c r="K1281" s="61" t="s">
        <v>9</v>
      </c>
      <c r="L1281" s="61" t="s">
        <v>941</v>
      </c>
      <c r="M1281" s="61">
        <f t="shared" si="20"/>
        <v>227</v>
      </c>
      <c r="N1281" t="str">
        <f>VLOOKUP(M1281,'zamestnanci číselník'!$A:$I,9,0)</f>
        <v>VP3V</v>
      </c>
    </row>
    <row r="1282" spans="1:14" x14ac:dyDescent="0.2">
      <c r="A1282" s="60">
        <v>43684</v>
      </c>
      <c r="B1282" s="61" t="s">
        <v>940</v>
      </c>
      <c r="C1282" s="61" t="s">
        <v>885</v>
      </c>
      <c r="D1282" s="61" t="s">
        <v>181</v>
      </c>
      <c r="E1282" s="61">
        <v>4.75</v>
      </c>
      <c r="F1282" s="61" t="s">
        <v>182</v>
      </c>
      <c r="G1282" s="61">
        <v>0</v>
      </c>
      <c r="H1282" s="61" t="s">
        <v>1472</v>
      </c>
      <c r="I1282" s="61" t="s">
        <v>184</v>
      </c>
      <c r="J1282" s="61" t="s">
        <v>13</v>
      </c>
      <c r="K1282" s="61" t="s">
        <v>9</v>
      </c>
      <c r="L1282" s="61" t="s">
        <v>941</v>
      </c>
      <c r="M1282" s="61">
        <f t="shared" si="20"/>
        <v>227</v>
      </c>
      <c r="N1282" t="str">
        <f>VLOOKUP(M1282,'zamestnanci číselník'!$A:$I,9,0)</f>
        <v>VP3V</v>
      </c>
    </row>
    <row r="1283" spans="1:14" x14ac:dyDescent="0.2">
      <c r="A1283" s="60">
        <v>43684</v>
      </c>
      <c r="B1283" s="61" t="s">
        <v>940</v>
      </c>
      <c r="C1283" s="61" t="s">
        <v>885</v>
      </c>
      <c r="D1283" s="61" t="s">
        <v>181</v>
      </c>
      <c r="E1283" s="61">
        <v>3.25</v>
      </c>
      <c r="F1283" s="61" t="s">
        <v>182</v>
      </c>
      <c r="G1283" s="61">
        <v>0</v>
      </c>
      <c r="H1283" s="61" t="s">
        <v>1512</v>
      </c>
      <c r="I1283" s="61" t="s">
        <v>184</v>
      </c>
      <c r="J1283" s="61" t="s">
        <v>13</v>
      </c>
      <c r="K1283" s="61" t="s">
        <v>9</v>
      </c>
      <c r="L1283" s="61" t="s">
        <v>941</v>
      </c>
      <c r="M1283" s="61">
        <f t="shared" ref="M1283:M1346" si="21">B1283*1</f>
        <v>227</v>
      </c>
      <c r="N1283" t="str">
        <f>VLOOKUP(M1283,'zamestnanci číselník'!$A:$I,9,0)</f>
        <v>VP3V</v>
      </c>
    </row>
    <row r="1284" spans="1:14" x14ac:dyDescent="0.2">
      <c r="A1284" s="60">
        <v>43685</v>
      </c>
      <c r="B1284" s="61" t="s">
        <v>940</v>
      </c>
      <c r="C1284" s="61" t="s">
        <v>885</v>
      </c>
      <c r="D1284" s="61" t="s">
        <v>181</v>
      </c>
      <c r="E1284" s="61">
        <v>4.75</v>
      </c>
      <c r="F1284" s="61" t="s">
        <v>182</v>
      </c>
      <c r="G1284" s="61">
        <v>0</v>
      </c>
      <c r="H1284" s="61" t="s">
        <v>1506</v>
      </c>
      <c r="I1284" s="61" t="s">
        <v>184</v>
      </c>
      <c r="J1284" s="61" t="s">
        <v>13</v>
      </c>
      <c r="K1284" s="61" t="s">
        <v>9</v>
      </c>
      <c r="L1284" s="61" t="s">
        <v>941</v>
      </c>
      <c r="M1284" s="61">
        <f t="shared" si="21"/>
        <v>227</v>
      </c>
      <c r="N1284" t="str">
        <f>VLOOKUP(M1284,'zamestnanci číselník'!$A:$I,9,0)</f>
        <v>VP3V</v>
      </c>
    </row>
    <row r="1285" spans="1:14" x14ac:dyDescent="0.2">
      <c r="A1285" s="60">
        <v>43685</v>
      </c>
      <c r="B1285" s="61" t="s">
        <v>940</v>
      </c>
      <c r="C1285" s="61" t="s">
        <v>885</v>
      </c>
      <c r="D1285" s="61" t="s">
        <v>181</v>
      </c>
      <c r="E1285" s="61">
        <v>0.75</v>
      </c>
      <c r="F1285" s="61" t="s">
        <v>182</v>
      </c>
      <c r="G1285" s="61">
        <v>0</v>
      </c>
      <c r="H1285" s="61" t="s">
        <v>1507</v>
      </c>
      <c r="I1285" s="61" t="s">
        <v>184</v>
      </c>
      <c r="J1285" s="61" t="s">
        <v>13</v>
      </c>
      <c r="K1285" s="61" t="s">
        <v>9</v>
      </c>
      <c r="L1285" s="61" t="s">
        <v>941</v>
      </c>
      <c r="M1285" s="61">
        <f t="shared" si="21"/>
        <v>227</v>
      </c>
      <c r="N1285" t="str">
        <f>VLOOKUP(M1285,'zamestnanci číselník'!$A:$I,9,0)</f>
        <v>VP3V</v>
      </c>
    </row>
    <row r="1286" spans="1:14" x14ac:dyDescent="0.2">
      <c r="A1286" s="60">
        <v>43685</v>
      </c>
      <c r="B1286" s="61" t="s">
        <v>940</v>
      </c>
      <c r="C1286" s="61" t="s">
        <v>885</v>
      </c>
      <c r="D1286" s="61" t="s">
        <v>181</v>
      </c>
      <c r="E1286" s="61">
        <v>2.5</v>
      </c>
      <c r="F1286" s="61" t="s">
        <v>182</v>
      </c>
      <c r="G1286" s="61">
        <v>0</v>
      </c>
      <c r="H1286" s="61" t="s">
        <v>42</v>
      </c>
      <c r="I1286" s="61" t="s">
        <v>184</v>
      </c>
      <c r="J1286" s="61" t="s">
        <v>13</v>
      </c>
      <c r="K1286" s="61" t="s">
        <v>9</v>
      </c>
      <c r="L1286" s="61" t="s">
        <v>941</v>
      </c>
      <c r="M1286" s="61">
        <f t="shared" si="21"/>
        <v>227</v>
      </c>
      <c r="N1286" t="str">
        <f>VLOOKUP(M1286,'zamestnanci číselník'!$A:$I,9,0)</f>
        <v>VP3V</v>
      </c>
    </row>
    <row r="1287" spans="1:14" x14ac:dyDescent="0.2">
      <c r="A1287" s="60">
        <v>43686</v>
      </c>
      <c r="B1287" s="61" t="s">
        <v>940</v>
      </c>
      <c r="C1287" s="61" t="s">
        <v>885</v>
      </c>
      <c r="D1287" s="61" t="s">
        <v>181</v>
      </c>
      <c r="E1287" s="61">
        <v>5</v>
      </c>
      <c r="F1287" s="61" t="s">
        <v>182</v>
      </c>
      <c r="G1287" s="61">
        <v>0</v>
      </c>
      <c r="H1287" s="61" t="s">
        <v>1511</v>
      </c>
      <c r="I1287" s="61" t="s">
        <v>184</v>
      </c>
      <c r="J1287" s="61" t="s">
        <v>13</v>
      </c>
      <c r="K1287" s="61" t="s">
        <v>9</v>
      </c>
      <c r="L1287" s="61" t="s">
        <v>941</v>
      </c>
      <c r="M1287" s="61">
        <f t="shared" si="21"/>
        <v>227</v>
      </c>
      <c r="N1287" t="str">
        <f>VLOOKUP(M1287,'zamestnanci číselník'!$A:$I,9,0)</f>
        <v>VP3V</v>
      </c>
    </row>
    <row r="1288" spans="1:14" x14ac:dyDescent="0.2">
      <c r="A1288" s="60">
        <v>43686</v>
      </c>
      <c r="B1288" s="61" t="s">
        <v>940</v>
      </c>
      <c r="C1288" s="61" t="s">
        <v>885</v>
      </c>
      <c r="D1288" s="61" t="s">
        <v>181</v>
      </c>
      <c r="E1288" s="61">
        <v>3</v>
      </c>
      <c r="F1288" s="61" t="s">
        <v>182</v>
      </c>
      <c r="G1288" s="61">
        <v>0</v>
      </c>
      <c r="H1288" s="61" t="s">
        <v>42</v>
      </c>
      <c r="I1288" s="61" t="s">
        <v>184</v>
      </c>
      <c r="J1288" s="61" t="s">
        <v>13</v>
      </c>
      <c r="K1288" s="61" t="s">
        <v>9</v>
      </c>
      <c r="L1288" s="61" t="s">
        <v>941</v>
      </c>
      <c r="M1288" s="61">
        <f t="shared" si="21"/>
        <v>227</v>
      </c>
      <c r="N1288" t="str">
        <f>VLOOKUP(M1288,'zamestnanci číselník'!$A:$I,9,0)</f>
        <v>VP3V</v>
      </c>
    </row>
    <row r="1289" spans="1:14" x14ac:dyDescent="0.2">
      <c r="A1289" s="60">
        <v>43689</v>
      </c>
      <c r="B1289" s="61" t="s">
        <v>940</v>
      </c>
      <c r="C1289" s="61" t="s">
        <v>885</v>
      </c>
      <c r="D1289" s="61" t="s">
        <v>181</v>
      </c>
      <c r="E1289" s="61">
        <v>5</v>
      </c>
      <c r="F1289" s="61" t="s">
        <v>182</v>
      </c>
      <c r="G1289" s="61">
        <v>0</v>
      </c>
      <c r="H1289" s="61" t="s">
        <v>1475</v>
      </c>
      <c r="I1289" s="61" t="s">
        <v>184</v>
      </c>
      <c r="J1289" s="61" t="s">
        <v>13</v>
      </c>
      <c r="K1289" s="61" t="s">
        <v>9</v>
      </c>
      <c r="L1289" s="61" t="s">
        <v>941</v>
      </c>
      <c r="M1289" s="61">
        <f t="shared" si="21"/>
        <v>227</v>
      </c>
      <c r="N1289" t="str">
        <f>VLOOKUP(M1289,'zamestnanci číselník'!$A:$I,9,0)</f>
        <v>VP3V</v>
      </c>
    </row>
    <row r="1290" spans="1:14" x14ac:dyDescent="0.2">
      <c r="A1290" s="60">
        <v>43689</v>
      </c>
      <c r="B1290" s="61" t="s">
        <v>940</v>
      </c>
      <c r="C1290" s="61" t="s">
        <v>885</v>
      </c>
      <c r="D1290" s="61" t="s">
        <v>181</v>
      </c>
      <c r="E1290" s="61">
        <v>3</v>
      </c>
      <c r="F1290" s="61" t="s">
        <v>182</v>
      </c>
      <c r="G1290" s="61">
        <v>0</v>
      </c>
      <c r="H1290" s="61" t="s">
        <v>1511</v>
      </c>
      <c r="I1290" s="61" t="s">
        <v>184</v>
      </c>
      <c r="J1290" s="61" t="s">
        <v>13</v>
      </c>
      <c r="K1290" s="61" t="s">
        <v>9</v>
      </c>
      <c r="L1290" s="61" t="s">
        <v>941</v>
      </c>
      <c r="M1290" s="61">
        <f t="shared" si="21"/>
        <v>227</v>
      </c>
      <c r="N1290" t="str">
        <f>VLOOKUP(M1290,'zamestnanci číselník'!$A:$I,9,0)</f>
        <v>VP3V</v>
      </c>
    </row>
    <row r="1291" spans="1:14" x14ac:dyDescent="0.2">
      <c r="A1291" s="60">
        <v>43690</v>
      </c>
      <c r="B1291" s="61" t="s">
        <v>940</v>
      </c>
      <c r="C1291" s="61" t="s">
        <v>885</v>
      </c>
      <c r="D1291" s="61" t="s">
        <v>181</v>
      </c>
      <c r="E1291" s="61">
        <v>1.75</v>
      </c>
      <c r="F1291" s="61" t="s">
        <v>182</v>
      </c>
      <c r="G1291" s="61">
        <v>0</v>
      </c>
      <c r="H1291" s="61" t="s">
        <v>1475</v>
      </c>
      <c r="I1291" s="61" t="s">
        <v>184</v>
      </c>
      <c r="J1291" s="61" t="s">
        <v>13</v>
      </c>
      <c r="K1291" s="61" t="s">
        <v>9</v>
      </c>
      <c r="L1291" s="61" t="s">
        <v>941</v>
      </c>
      <c r="M1291" s="61">
        <f t="shared" si="21"/>
        <v>227</v>
      </c>
      <c r="N1291" t="str">
        <f>VLOOKUP(M1291,'zamestnanci číselník'!$A:$I,9,0)</f>
        <v>VP3V</v>
      </c>
    </row>
    <row r="1292" spans="1:14" x14ac:dyDescent="0.2">
      <c r="A1292" s="60">
        <v>43690</v>
      </c>
      <c r="B1292" s="61" t="s">
        <v>940</v>
      </c>
      <c r="C1292" s="61" t="s">
        <v>885</v>
      </c>
      <c r="D1292" s="61" t="s">
        <v>181</v>
      </c>
      <c r="E1292" s="61">
        <v>3.75</v>
      </c>
      <c r="F1292" s="61" t="s">
        <v>182</v>
      </c>
      <c r="G1292" s="61">
        <v>0</v>
      </c>
      <c r="H1292" s="61" t="s">
        <v>1512</v>
      </c>
      <c r="I1292" s="61" t="s">
        <v>184</v>
      </c>
      <c r="J1292" s="61" t="s">
        <v>13</v>
      </c>
      <c r="K1292" s="61" t="s">
        <v>9</v>
      </c>
      <c r="L1292" s="61" t="s">
        <v>941</v>
      </c>
      <c r="M1292" s="61">
        <f t="shared" si="21"/>
        <v>227</v>
      </c>
      <c r="N1292" t="str">
        <f>VLOOKUP(M1292,'zamestnanci číselník'!$A:$I,9,0)</f>
        <v>VP3V</v>
      </c>
    </row>
    <row r="1293" spans="1:14" x14ac:dyDescent="0.2">
      <c r="A1293" s="60">
        <v>43690</v>
      </c>
      <c r="B1293" s="61" t="s">
        <v>940</v>
      </c>
      <c r="C1293" s="61" t="s">
        <v>885</v>
      </c>
      <c r="D1293" s="61" t="s">
        <v>181</v>
      </c>
      <c r="E1293" s="61">
        <v>2.5</v>
      </c>
      <c r="F1293" s="61" t="s">
        <v>182</v>
      </c>
      <c r="G1293" s="61">
        <v>0</v>
      </c>
      <c r="H1293" s="61" t="s">
        <v>42</v>
      </c>
      <c r="I1293" s="61" t="s">
        <v>184</v>
      </c>
      <c r="J1293" s="61" t="s">
        <v>13</v>
      </c>
      <c r="K1293" s="61" t="s">
        <v>9</v>
      </c>
      <c r="L1293" s="61" t="s">
        <v>941</v>
      </c>
      <c r="M1293" s="61">
        <f t="shared" si="21"/>
        <v>227</v>
      </c>
      <c r="N1293" t="str">
        <f>VLOOKUP(M1293,'zamestnanci číselník'!$A:$I,9,0)</f>
        <v>VP3V</v>
      </c>
    </row>
    <row r="1294" spans="1:14" x14ac:dyDescent="0.2">
      <c r="A1294" s="60">
        <v>43691</v>
      </c>
      <c r="B1294" s="61" t="s">
        <v>940</v>
      </c>
      <c r="C1294" s="61" t="s">
        <v>885</v>
      </c>
      <c r="D1294" s="61" t="s">
        <v>181</v>
      </c>
      <c r="E1294" s="61">
        <v>2.75</v>
      </c>
      <c r="F1294" s="61" t="s">
        <v>182</v>
      </c>
      <c r="G1294" s="61">
        <v>0</v>
      </c>
      <c r="H1294" s="61" t="s">
        <v>1512</v>
      </c>
      <c r="I1294" s="61" t="s">
        <v>184</v>
      </c>
      <c r="J1294" s="61" t="s">
        <v>13</v>
      </c>
      <c r="K1294" s="61" t="s">
        <v>9</v>
      </c>
      <c r="L1294" s="61" t="s">
        <v>941</v>
      </c>
      <c r="M1294" s="61">
        <f t="shared" si="21"/>
        <v>227</v>
      </c>
      <c r="N1294" t="str">
        <f>VLOOKUP(M1294,'zamestnanci číselník'!$A:$I,9,0)</f>
        <v>VP3V</v>
      </c>
    </row>
    <row r="1295" spans="1:14" x14ac:dyDescent="0.2">
      <c r="A1295" s="60">
        <v>43691</v>
      </c>
      <c r="B1295" s="61" t="s">
        <v>940</v>
      </c>
      <c r="C1295" s="61" t="s">
        <v>885</v>
      </c>
      <c r="D1295" s="61" t="s">
        <v>181</v>
      </c>
      <c r="E1295" s="61">
        <v>5.25</v>
      </c>
      <c r="F1295" s="61" t="s">
        <v>182</v>
      </c>
      <c r="G1295" s="61">
        <v>0</v>
      </c>
      <c r="H1295" s="61" t="s">
        <v>1512</v>
      </c>
      <c r="I1295" s="61" t="s">
        <v>184</v>
      </c>
      <c r="J1295" s="61" t="s">
        <v>13</v>
      </c>
      <c r="K1295" s="61" t="s">
        <v>9</v>
      </c>
      <c r="L1295" s="61" t="s">
        <v>941</v>
      </c>
      <c r="M1295" s="61">
        <f t="shared" si="21"/>
        <v>227</v>
      </c>
      <c r="N1295" t="str">
        <f>VLOOKUP(M1295,'zamestnanci číselník'!$A:$I,9,0)</f>
        <v>VP3V</v>
      </c>
    </row>
    <row r="1296" spans="1:14" x14ac:dyDescent="0.2">
      <c r="A1296" s="60">
        <v>43692</v>
      </c>
      <c r="B1296" s="61" t="s">
        <v>940</v>
      </c>
      <c r="C1296" s="61" t="s">
        <v>885</v>
      </c>
      <c r="D1296" s="61" t="s">
        <v>181</v>
      </c>
      <c r="E1296" s="61">
        <v>8</v>
      </c>
      <c r="F1296" s="61" t="s">
        <v>182</v>
      </c>
      <c r="G1296" s="61">
        <v>0</v>
      </c>
      <c r="H1296" s="61" t="s">
        <v>42</v>
      </c>
      <c r="I1296" s="61" t="s">
        <v>184</v>
      </c>
      <c r="J1296" s="61" t="s">
        <v>13</v>
      </c>
      <c r="K1296" s="61" t="s">
        <v>9</v>
      </c>
      <c r="L1296" s="61" t="s">
        <v>941</v>
      </c>
      <c r="M1296" s="61">
        <f t="shared" si="21"/>
        <v>227</v>
      </c>
      <c r="N1296" t="str">
        <f>VLOOKUP(M1296,'zamestnanci číselník'!$A:$I,9,0)</f>
        <v>VP3V</v>
      </c>
    </row>
    <row r="1297" spans="1:14" x14ac:dyDescent="0.2">
      <c r="A1297" s="60">
        <v>43696</v>
      </c>
      <c r="B1297" s="61" t="s">
        <v>940</v>
      </c>
      <c r="C1297" s="61" t="s">
        <v>885</v>
      </c>
      <c r="D1297" s="61" t="s">
        <v>181</v>
      </c>
      <c r="E1297" s="61">
        <v>3.75</v>
      </c>
      <c r="F1297" s="61" t="s">
        <v>182</v>
      </c>
      <c r="G1297" s="61">
        <v>0</v>
      </c>
      <c r="H1297" s="61" t="s">
        <v>1512</v>
      </c>
      <c r="I1297" s="61" t="s">
        <v>184</v>
      </c>
      <c r="J1297" s="61" t="s">
        <v>13</v>
      </c>
      <c r="K1297" s="61" t="s">
        <v>9</v>
      </c>
      <c r="L1297" s="61" t="s">
        <v>941</v>
      </c>
      <c r="M1297" s="61">
        <f t="shared" si="21"/>
        <v>227</v>
      </c>
      <c r="N1297" t="str">
        <f>VLOOKUP(M1297,'zamestnanci číselník'!$A:$I,9,0)</f>
        <v>VP3V</v>
      </c>
    </row>
    <row r="1298" spans="1:14" x14ac:dyDescent="0.2">
      <c r="A1298" s="60">
        <v>43696</v>
      </c>
      <c r="B1298" s="61" t="s">
        <v>940</v>
      </c>
      <c r="C1298" s="61" t="s">
        <v>885</v>
      </c>
      <c r="D1298" s="61" t="s">
        <v>181</v>
      </c>
      <c r="E1298" s="61">
        <v>4.25</v>
      </c>
      <c r="F1298" s="61" t="s">
        <v>182</v>
      </c>
      <c r="G1298" s="61">
        <v>0</v>
      </c>
      <c r="H1298" s="61" t="s">
        <v>42</v>
      </c>
      <c r="I1298" s="61" t="s">
        <v>184</v>
      </c>
      <c r="J1298" s="61" t="s">
        <v>13</v>
      </c>
      <c r="K1298" s="61" t="s">
        <v>9</v>
      </c>
      <c r="L1298" s="61" t="s">
        <v>941</v>
      </c>
      <c r="M1298" s="61">
        <f t="shared" si="21"/>
        <v>227</v>
      </c>
      <c r="N1298" t="str">
        <f>VLOOKUP(M1298,'zamestnanci číselník'!$A:$I,9,0)</f>
        <v>VP3V</v>
      </c>
    </row>
    <row r="1299" spans="1:14" x14ac:dyDescent="0.2">
      <c r="A1299" s="60">
        <v>43697</v>
      </c>
      <c r="B1299" s="61" t="s">
        <v>940</v>
      </c>
      <c r="C1299" s="61" t="s">
        <v>885</v>
      </c>
      <c r="D1299" s="61" t="s">
        <v>181</v>
      </c>
      <c r="E1299" s="61">
        <v>2.5</v>
      </c>
      <c r="F1299" s="61" t="s">
        <v>182</v>
      </c>
      <c r="G1299" s="61">
        <v>0</v>
      </c>
      <c r="H1299" s="61" t="s">
        <v>1472</v>
      </c>
      <c r="I1299" s="61" t="s">
        <v>184</v>
      </c>
      <c r="J1299" s="61" t="s">
        <v>13</v>
      </c>
      <c r="K1299" s="61" t="s">
        <v>9</v>
      </c>
      <c r="L1299" s="61" t="s">
        <v>941</v>
      </c>
      <c r="M1299" s="61">
        <f t="shared" si="21"/>
        <v>227</v>
      </c>
      <c r="N1299" t="str">
        <f>VLOOKUP(M1299,'zamestnanci číselník'!$A:$I,9,0)</f>
        <v>VP3V</v>
      </c>
    </row>
    <row r="1300" spans="1:14" x14ac:dyDescent="0.2">
      <c r="A1300" s="60">
        <v>43697</v>
      </c>
      <c r="B1300" s="61" t="s">
        <v>940</v>
      </c>
      <c r="C1300" s="61" t="s">
        <v>885</v>
      </c>
      <c r="D1300" s="61" t="s">
        <v>181</v>
      </c>
      <c r="E1300" s="61">
        <v>2.75</v>
      </c>
      <c r="F1300" s="61" t="s">
        <v>182</v>
      </c>
      <c r="G1300" s="61">
        <v>0</v>
      </c>
      <c r="H1300" s="61" t="s">
        <v>1514</v>
      </c>
      <c r="I1300" s="61" t="s">
        <v>184</v>
      </c>
      <c r="J1300" s="61" t="s">
        <v>13</v>
      </c>
      <c r="K1300" s="61" t="s">
        <v>9</v>
      </c>
      <c r="L1300" s="61" t="s">
        <v>941</v>
      </c>
      <c r="M1300" s="61">
        <f t="shared" si="21"/>
        <v>227</v>
      </c>
      <c r="N1300" t="str">
        <f>VLOOKUP(M1300,'zamestnanci číselník'!$A:$I,9,0)</f>
        <v>VP3V</v>
      </c>
    </row>
    <row r="1301" spans="1:14" x14ac:dyDescent="0.2">
      <c r="A1301" s="60">
        <v>43697</v>
      </c>
      <c r="B1301" s="61" t="s">
        <v>940</v>
      </c>
      <c r="C1301" s="61" t="s">
        <v>885</v>
      </c>
      <c r="D1301" s="61" t="s">
        <v>181</v>
      </c>
      <c r="E1301" s="61">
        <v>2.75</v>
      </c>
      <c r="F1301" s="61" t="s">
        <v>182</v>
      </c>
      <c r="G1301" s="61">
        <v>0</v>
      </c>
      <c r="H1301" s="61" t="s">
        <v>1556</v>
      </c>
      <c r="I1301" s="61" t="s">
        <v>184</v>
      </c>
      <c r="J1301" s="61" t="s">
        <v>13</v>
      </c>
      <c r="K1301" s="61" t="s">
        <v>9</v>
      </c>
      <c r="L1301" s="61" t="s">
        <v>941</v>
      </c>
      <c r="M1301" s="61">
        <f t="shared" si="21"/>
        <v>227</v>
      </c>
      <c r="N1301" t="str">
        <f>VLOOKUP(M1301,'zamestnanci číselník'!$A:$I,9,0)</f>
        <v>VP3V</v>
      </c>
    </row>
    <row r="1302" spans="1:14" x14ac:dyDescent="0.2">
      <c r="A1302" s="60">
        <v>43698</v>
      </c>
      <c r="B1302" s="61" t="s">
        <v>940</v>
      </c>
      <c r="C1302" s="61" t="s">
        <v>885</v>
      </c>
      <c r="D1302" s="61" t="s">
        <v>181</v>
      </c>
      <c r="E1302" s="61">
        <v>2.5</v>
      </c>
      <c r="F1302" s="61" t="s">
        <v>182</v>
      </c>
      <c r="G1302" s="61">
        <v>0</v>
      </c>
      <c r="H1302" s="61" t="s">
        <v>1472</v>
      </c>
      <c r="I1302" s="61" t="s">
        <v>184</v>
      </c>
      <c r="J1302" s="61" t="s">
        <v>13</v>
      </c>
      <c r="K1302" s="61" t="s">
        <v>9</v>
      </c>
      <c r="L1302" s="61" t="s">
        <v>941</v>
      </c>
      <c r="M1302" s="61">
        <f t="shared" si="21"/>
        <v>227</v>
      </c>
      <c r="N1302" t="str">
        <f>VLOOKUP(M1302,'zamestnanci číselník'!$A:$I,9,0)</f>
        <v>VP3V</v>
      </c>
    </row>
    <row r="1303" spans="1:14" x14ac:dyDescent="0.2">
      <c r="A1303" s="60">
        <v>43698</v>
      </c>
      <c r="B1303" s="61" t="s">
        <v>940</v>
      </c>
      <c r="C1303" s="61" t="s">
        <v>885</v>
      </c>
      <c r="D1303" s="61" t="s">
        <v>181</v>
      </c>
      <c r="E1303" s="61">
        <v>4</v>
      </c>
      <c r="F1303" s="61" t="s">
        <v>182</v>
      </c>
      <c r="G1303" s="61">
        <v>0</v>
      </c>
      <c r="H1303" s="61" t="s">
        <v>1514</v>
      </c>
      <c r="I1303" s="61" t="s">
        <v>184</v>
      </c>
      <c r="J1303" s="61" t="s">
        <v>13</v>
      </c>
      <c r="K1303" s="61" t="s">
        <v>9</v>
      </c>
      <c r="L1303" s="61" t="s">
        <v>941</v>
      </c>
      <c r="M1303" s="61">
        <f t="shared" si="21"/>
        <v>227</v>
      </c>
      <c r="N1303" t="str">
        <f>VLOOKUP(M1303,'zamestnanci číselník'!$A:$I,9,0)</f>
        <v>VP3V</v>
      </c>
    </row>
    <row r="1304" spans="1:14" x14ac:dyDescent="0.2">
      <c r="A1304" s="60">
        <v>43698</v>
      </c>
      <c r="B1304" s="61" t="s">
        <v>940</v>
      </c>
      <c r="C1304" s="61" t="s">
        <v>885</v>
      </c>
      <c r="D1304" s="61" t="s">
        <v>181</v>
      </c>
      <c r="E1304" s="61">
        <v>1.5</v>
      </c>
      <c r="F1304" s="61" t="s">
        <v>182</v>
      </c>
      <c r="G1304" s="61">
        <v>0</v>
      </c>
      <c r="H1304" s="61" t="s">
        <v>42</v>
      </c>
      <c r="I1304" s="61" t="s">
        <v>184</v>
      </c>
      <c r="J1304" s="61" t="s">
        <v>13</v>
      </c>
      <c r="K1304" s="61" t="s">
        <v>9</v>
      </c>
      <c r="L1304" s="61" t="s">
        <v>941</v>
      </c>
      <c r="M1304" s="61">
        <f t="shared" si="21"/>
        <v>227</v>
      </c>
      <c r="N1304" t="str">
        <f>VLOOKUP(M1304,'zamestnanci číselník'!$A:$I,9,0)</f>
        <v>VP3V</v>
      </c>
    </row>
    <row r="1305" spans="1:14" x14ac:dyDescent="0.2">
      <c r="A1305" s="60">
        <v>43699</v>
      </c>
      <c r="B1305" s="61" t="s">
        <v>940</v>
      </c>
      <c r="C1305" s="61" t="s">
        <v>885</v>
      </c>
      <c r="D1305" s="61" t="s">
        <v>181</v>
      </c>
      <c r="E1305" s="61">
        <v>1</v>
      </c>
      <c r="F1305" s="61" t="s">
        <v>182</v>
      </c>
      <c r="G1305" s="61">
        <v>0</v>
      </c>
      <c r="H1305" s="61" t="s">
        <v>1512</v>
      </c>
      <c r="I1305" s="61" t="s">
        <v>184</v>
      </c>
      <c r="J1305" s="61" t="s">
        <v>13</v>
      </c>
      <c r="K1305" s="61" t="s">
        <v>9</v>
      </c>
      <c r="L1305" s="61" t="s">
        <v>941</v>
      </c>
      <c r="M1305" s="61">
        <f t="shared" si="21"/>
        <v>227</v>
      </c>
      <c r="N1305" t="str">
        <f>VLOOKUP(M1305,'zamestnanci číselník'!$A:$I,9,0)</f>
        <v>VP3V</v>
      </c>
    </row>
    <row r="1306" spans="1:14" x14ac:dyDescent="0.2">
      <c r="A1306" s="60">
        <v>43699</v>
      </c>
      <c r="B1306" s="61" t="s">
        <v>940</v>
      </c>
      <c r="C1306" s="61" t="s">
        <v>885</v>
      </c>
      <c r="D1306" s="61" t="s">
        <v>181</v>
      </c>
      <c r="E1306" s="61">
        <v>3.75</v>
      </c>
      <c r="F1306" s="61" t="s">
        <v>182</v>
      </c>
      <c r="G1306" s="61">
        <v>0</v>
      </c>
      <c r="H1306" s="61" t="s">
        <v>1555</v>
      </c>
      <c r="I1306" s="61" t="s">
        <v>184</v>
      </c>
      <c r="J1306" s="61" t="s">
        <v>13</v>
      </c>
      <c r="K1306" s="61" t="s">
        <v>9</v>
      </c>
      <c r="L1306" s="61" t="s">
        <v>941</v>
      </c>
      <c r="M1306" s="61">
        <f t="shared" si="21"/>
        <v>227</v>
      </c>
      <c r="N1306" t="str">
        <f>VLOOKUP(M1306,'zamestnanci číselník'!$A:$I,9,0)</f>
        <v>VP3V</v>
      </c>
    </row>
    <row r="1307" spans="1:14" x14ac:dyDescent="0.2">
      <c r="A1307" s="60">
        <v>43699</v>
      </c>
      <c r="B1307" s="61" t="s">
        <v>940</v>
      </c>
      <c r="C1307" s="61" t="s">
        <v>885</v>
      </c>
      <c r="D1307" s="61" t="s">
        <v>181</v>
      </c>
      <c r="E1307" s="61">
        <v>3.25</v>
      </c>
      <c r="F1307" s="61" t="s">
        <v>182</v>
      </c>
      <c r="G1307" s="61">
        <v>0</v>
      </c>
      <c r="H1307" s="61" t="s">
        <v>42</v>
      </c>
      <c r="I1307" s="61" t="s">
        <v>184</v>
      </c>
      <c r="J1307" s="61" t="s">
        <v>13</v>
      </c>
      <c r="K1307" s="61" t="s">
        <v>9</v>
      </c>
      <c r="L1307" s="61" t="s">
        <v>941</v>
      </c>
      <c r="M1307" s="61">
        <f t="shared" si="21"/>
        <v>227</v>
      </c>
      <c r="N1307" t="str">
        <f>VLOOKUP(M1307,'zamestnanci číselník'!$A:$I,9,0)</f>
        <v>VP3V</v>
      </c>
    </row>
    <row r="1308" spans="1:14" x14ac:dyDescent="0.2">
      <c r="A1308" s="60">
        <v>43700</v>
      </c>
      <c r="B1308" s="61" t="s">
        <v>940</v>
      </c>
      <c r="C1308" s="61" t="s">
        <v>885</v>
      </c>
      <c r="D1308" s="61" t="s">
        <v>181</v>
      </c>
      <c r="E1308" s="61">
        <v>3.5</v>
      </c>
      <c r="F1308" s="61" t="s">
        <v>182</v>
      </c>
      <c r="G1308" s="61">
        <v>0</v>
      </c>
      <c r="H1308" s="61" t="s">
        <v>1512</v>
      </c>
      <c r="I1308" s="61" t="s">
        <v>184</v>
      </c>
      <c r="J1308" s="61" t="s">
        <v>13</v>
      </c>
      <c r="K1308" s="61" t="s">
        <v>9</v>
      </c>
      <c r="L1308" s="61" t="s">
        <v>941</v>
      </c>
      <c r="M1308" s="61">
        <f t="shared" si="21"/>
        <v>227</v>
      </c>
      <c r="N1308" t="str">
        <f>VLOOKUP(M1308,'zamestnanci číselník'!$A:$I,9,0)</f>
        <v>VP3V</v>
      </c>
    </row>
    <row r="1309" spans="1:14" x14ac:dyDescent="0.2">
      <c r="A1309" s="60">
        <v>43700</v>
      </c>
      <c r="B1309" s="61" t="s">
        <v>940</v>
      </c>
      <c r="C1309" s="61" t="s">
        <v>885</v>
      </c>
      <c r="D1309" s="61" t="s">
        <v>181</v>
      </c>
      <c r="E1309" s="61">
        <v>4.5</v>
      </c>
      <c r="F1309" s="61" t="s">
        <v>182</v>
      </c>
      <c r="G1309" s="61">
        <v>0</v>
      </c>
      <c r="H1309" s="61" t="s">
        <v>42</v>
      </c>
      <c r="I1309" s="61" t="s">
        <v>184</v>
      </c>
      <c r="J1309" s="61" t="s">
        <v>13</v>
      </c>
      <c r="K1309" s="61" t="s">
        <v>9</v>
      </c>
      <c r="L1309" s="61" t="s">
        <v>941</v>
      </c>
      <c r="M1309" s="61">
        <f t="shared" si="21"/>
        <v>227</v>
      </c>
      <c r="N1309" t="str">
        <f>VLOOKUP(M1309,'zamestnanci číselník'!$A:$I,9,0)</f>
        <v>VP3V</v>
      </c>
    </row>
    <row r="1310" spans="1:14" x14ac:dyDescent="0.2">
      <c r="A1310" s="60">
        <v>43703</v>
      </c>
      <c r="B1310" s="61" t="s">
        <v>940</v>
      </c>
      <c r="C1310" s="61" t="s">
        <v>885</v>
      </c>
      <c r="D1310" s="61" t="s">
        <v>181</v>
      </c>
      <c r="E1310" s="61">
        <v>8</v>
      </c>
      <c r="F1310" s="61" t="s">
        <v>182</v>
      </c>
      <c r="G1310" s="61">
        <v>0</v>
      </c>
      <c r="H1310" s="61" t="s">
        <v>213</v>
      </c>
      <c r="I1310" s="61" t="s">
        <v>184</v>
      </c>
      <c r="J1310" s="61" t="s">
        <v>13</v>
      </c>
      <c r="K1310" s="61" t="s">
        <v>9</v>
      </c>
      <c r="L1310" s="61" t="s">
        <v>941</v>
      </c>
      <c r="M1310" s="61">
        <f t="shared" si="21"/>
        <v>227</v>
      </c>
      <c r="N1310" t="str">
        <f>VLOOKUP(M1310,'zamestnanci číselník'!$A:$I,9,0)</f>
        <v>VP3V</v>
      </c>
    </row>
    <row r="1311" spans="1:14" x14ac:dyDescent="0.2">
      <c r="A1311" s="60">
        <v>43704</v>
      </c>
      <c r="B1311" s="61" t="s">
        <v>940</v>
      </c>
      <c r="C1311" s="61" t="s">
        <v>885</v>
      </c>
      <c r="D1311" s="61" t="s">
        <v>181</v>
      </c>
      <c r="E1311" s="61">
        <v>8</v>
      </c>
      <c r="F1311" s="61" t="s">
        <v>182</v>
      </c>
      <c r="G1311" s="61">
        <v>0</v>
      </c>
      <c r="H1311" s="61" t="s">
        <v>1475</v>
      </c>
      <c r="I1311" s="61" t="s">
        <v>184</v>
      </c>
      <c r="J1311" s="61" t="s">
        <v>13</v>
      </c>
      <c r="K1311" s="61" t="s">
        <v>9</v>
      </c>
      <c r="L1311" s="61" t="s">
        <v>941</v>
      </c>
      <c r="M1311" s="61">
        <f t="shared" si="21"/>
        <v>227</v>
      </c>
      <c r="N1311" t="str">
        <f>VLOOKUP(M1311,'zamestnanci číselník'!$A:$I,9,0)</f>
        <v>VP3V</v>
      </c>
    </row>
    <row r="1312" spans="1:14" x14ac:dyDescent="0.2">
      <c r="A1312" s="60">
        <v>43705</v>
      </c>
      <c r="B1312" s="61" t="s">
        <v>940</v>
      </c>
      <c r="C1312" s="61" t="s">
        <v>885</v>
      </c>
      <c r="D1312" s="61" t="s">
        <v>181</v>
      </c>
      <c r="E1312" s="61">
        <v>1.25</v>
      </c>
      <c r="F1312" s="61" t="s">
        <v>182</v>
      </c>
      <c r="G1312" s="61">
        <v>0</v>
      </c>
      <c r="H1312" s="61" t="s">
        <v>1512</v>
      </c>
      <c r="I1312" s="61" t="s">
        <v>184</v>
      </c>
      <c r="J1312" s="61" t="s">
        <v>13</v>
      </c>
      <c r="K1312" s="61" t="s">
        <v>9</v>
      </c>
      <c r="L1312" s="61" t="s">
        <v>941</v>
      </c>
      <c r="M1312" s="61">
        <f t="shared" si="21"/>
        <v>227</v>
      </c>
      <c r="N1312" t="str">
        <f>VLOOKUP(M1312,'zamestnanci číselník'!$A:$I,9,0)</f>
        <v>VP3V</v>
      </c>
    </row>
    <row r="1313" spans="1:14" x14ac:dyDescent="0.2">
      <c r="A1313" s="60">
        <v>43705</v>
      </c>
      <c r="B1313" s="61" t="s">
        <v>940</v>
      </c>
      <c r="C1313" s="61" t="s">
        <v>885</v>
      </c>
      <c r="D1313" s="61" t="s">
        <v>181</v>
      </c>
      <c r="E1313" s="61">
        <v>2.5</v>
      </c>
      <c r="F1313" s="61" t="s">
        <v>182</v>
      </c>
      <c r="G1313" s="61">
        <v>0</v>
      </c>
      <c r="H1313" s="61" t="s">
        <v>1512</v>
      </c>
      <c r="I1313" s="61" t="s">
        <v>184</v>
      </c>
      <c r="J1313" s="61" t="s">
        <v>13</v>
      </c>
      <c r="K1313" s="61" t="s">
        <v>9</v>
      </c>
      <c r="L1313" s="61" t="s">
        <v>941</v>
      </c>
      <c r="M1313" s="61">
        <f t="shared" si="21"/>
        <v>227</v>
      </c>
      <c r="N1313" t="str">
        <f>VLOOKUP(M1313,'zamestnanci číselník'!$A:$I,9,0)</f>
        <v>VP3V</v>
      </c>
    </row>
    <row r="1314" spans="1:14" x14ac:dyDescent="0.2">
      <c r="A1314" s="60">
        <v>43705</v>
      </c>
      <c r="B1314" s="61" t="s">
        <v>940</v>
      </c>
      <c r="C1314" s="61" t="s">
        <v>885</v>
      </c>
      <c r="D1314" s="61" t="s">
        <v>181</v>
      </c>
      <c r="E1314" s="61">
        <v>4.25</v>
      </c>
      <c r="F1314" s="61" t="s">
        <v>182</v>
      </c>
      <c r="G1314" s="61">
        <v>0</v>
      </c>
      <c r="H1314" s="61" t="s">
        <v>1544</v>
      </c>
      <c r="I1314" s="61" t="s">
        <v>184</v>
      </c>
      <c r="J1314" s="61" t="s">
        <v>13</v>
      </c>
      <c r="K1314" s="61" t="s">
        <v>9</v>
      </c>
      <c r="L1314" s="61" t="s">
        <v>941</v>
      </c>
      <c r="M1314" s="61">
        <f t="shared" si="21"/>
        <v>227</v>
      </c>
      <c r="N1314" t="str">
        <f>VLOOKUP(M1314,'zamestnanci číselník'!$A:$I,9,0)</f>
        <v>VP3V</v>
      </c>
    </row>
    <row r="1315" spans="1:14" x14ac:dyDescent="0.2">
      <c r="A1315" s="60">
        <v>43707</v>
      </c>
      <c r="B1315" s="61" t="s">
        <v>940</v>
      </c>
      <c r="C1315" s="61" t="s">
        <v>893</v>
      </c>
      <c r="D1315" s="61" t="s">
        <v>181</v>
      </c>
      <c r="E1315" s="61">
        <v>8</v>
      </c>
      <c r="F1315" s="61" t="s">
        <v>182</v>
      </c>
      <c r="G1315" s="61">
        <v>0</v>
      </c>
      <c r="H1315" s="61" t="s">
        <v>183</v>
      </c>
      <c r="I1315" s="61" t="s">
        <v>184</v>
      </c>
      <c r="J1315" s="61" t="s">
        <v>13</v>
      </c>
      <c r="K1315" s="61" t="s">
        <v>9</v>
      </c>
      <c r="L1315" s="61" t="s">
        <v>941</v>
      </c>
      <c r="M1315" s="61">
        <f t="shared" si="21"/>
        <v>227</v>
      </c>
      <c r="N1315" t="str">
        <f>VLOOKUP(M1315,'zamestnanci číselník'!$A:$I,9,0)</f>
        <v>VP3V</v>
      </c>
    </row>
    <row r="1316" spans="1:14" x14ac:dyDescent="0.2">
      <c r="A1316" s="60">
        <v>43678</v>
      </c>
      <c r="B1316" s="61" t="s">
        <v>940</v>
      </c>
      <c r="C1316" s="61" t="s">
        <v>887</v>
      </c>
      <c r="D1316" s="61" t="s">
        <v>181</v>
      </c>
      <c r="E1316" s="61">
        <v>8</v>
      </c>
      <c r="F1316" s="61" t="s">
        <v>182</v>
      </c>
      <c r="G1316" s="61">
        <v>0</v>
      </c>
      <c r="H1316" s="61" t="s">
        <v>183</v>
      </c>
      <c r="I1316" s="61" t="s">
        <v>184</v>
      </c>
      <c r="J1316" s="61" t="s">
        <v>13</v>
      </c>
      <c r="K1316" s="61" t="s">
        <v>9</v>
      </c>
      <c r="L1316" s="61" t="s">
        <v>941</v>
      </c>
      <c r="M1316" s="61">
        <f t="shared" si="21"/>
        <v>227</v>
      </c>
      <c r="N1316" t="str">
        <f>VLOOKUP(M1316,'zamestnanci číselník'!$A:$I,9,0)</f>
        <v>VP3V</v>
      </c>
    </row>
    <row r="1317" spans="1:14" x14ac:dyDescent="0.2">
      <c r="A1317" s="60">
        <v>43679</v>
      </c>
      <c r="B1317" s="61" t="s">
        <v>940</v>
      </c>
      <c r="C1317" s="61" t="s">
        <v>887</v>
      </c>
      <c r="D1317" s="61" t="s">
        <v>181</v>
      </c>
      <c r="E1317" s="61">
        <v>8</v>
      </c>
      <c r="F1317" s="61" t="s">
        <v>182</v>
      </c>
      <c r="G1317" s="61">
        <v>0</v>
      </c>
      <c r="H1317" s="61" t="s">
        <v>183</v>
      </c>
      <c r="I1317" s="61" t="s">
        <v>184</v>
      </c>
      <c r="J1317" s="61" t="s">
        <v>13</v>
      </c>
      <c r="K1317" s="61" t="s">
        <v>9</v>
      </c>
      <c r="L1317" s="61" t="s">
        <v>941</v>
      </c>
      <c r="M1317" s="61">
        <f t="shared" si="21"/>
        <v>227</v>
      </c>
      <c r="N1317" t="str">
        <f>VLOOKUP(M1317,'zamestnanci číselník'!$A:$I,9,0)</f>
        <v>VP3V</v>
      </c>
    </row>
    <row r="1318" spans="1:14" x14ac:dyDescent="0.2">
      <c r="A1318" s="60">
        <v>43693</v>
      </c>
      <c r="B1318" s="61" t="s">
        <v>940</v>
      </c>
      <c r="C1318" s="61" t="s">
        <v>887</v>
      </c>
      <c r="D1318" s="61" t="s">
        <v>181</v>
      </c>
      <c r="E1318" s="61">
        <v>8</v>
      </c>
      <c r="F1318" s="61" t="s">
        <v>182</v>
      </c>
      <c r="G1318" s="61">
        <v>0</v>
      </c>
      <c r="H1318" s="61" t="s">
        <v>183</v>
      </c>
      <c r="I1318" s="61" t="s">
        <v>184</v>
      </c>
      <c r="J1318" s="61" t="s">
        <v>13</v>
      </c>
      <c r="K1318" s="61" t="s">
        <v>9</v>
      </c>
      <c r="L1318" s="61" t="s">
        <v>941</v>
      </c>
      <c r="M1318" s="61">
        <f t="shared" si="21"/>
        <v>227</v>
      </c>
      <c r="N1318" t="str">
        <f>VLOOKUP(M1318,'zamestnanci číselník'!$A:$I,9,0)</f>
        <v>VP3V</v>
      </c>
    </row>
    <row r="1319" spans="1:14" x14ac:dyDescent="0.2">
      <c r="A1319" s="60">
        <v>43706</v>
      </c>
      <c r="B1319" s="61" t="s">
        <v>940</v>
      </c>
      <c r="C1319" s="61" t="s">
        <v>886</v>
      </c>
      <c r="D1319" s="61" t="s">
        <v>181</v>
      </c>
      <c r="E1319" s="61">
        <v>8</v>
      </c>
      <c r="F1319" s="61" t="s">
        <v>182</v>
      </c>
      <c r="G1319" s="61">
        <v>0</v>
      </c>
      <c r="H1319" s="61" t="s">
        <v>183</v>
      </c>
      <c r="I1319" s="61" t="s">
        <v>184</v>
      </c>
      <c r="J1319" s="61" t="s">
        <v>13</v>
      </c>
      <c r="K1319" s="61" t="s">
        <v>9</v>
      </c>
      <c r="L1319" s="61" t="s">
        <v>941</v>
      </c>
      <c r="M1319" s="61">
        <f t="shared" si="21"/>
        <v>227</v>
      </c>
      <c r="N1319" t="str">
        <f>VLOOKUP(M1319,'zamestnanci číselník'!$A:$I,9,0)</f>
        <v>VP3V</v>
      </c>
    </row>
    <row r="1320" spans="1:14" x14ac:dyDescent="0.2">
      <c r="A1320" s="60">
        <v>43678</v>
      </c>
      <c r="B1320" s="61" t="s">
        <v>1219</v>
      </c>
      <c r="C1320" s="61" t="s">
        <v>887</v>
      </c>
      <c r="D1320" s="61" t="s">
        <v>181</v>
      </c>
      <c r="E1320" s="61">
        <v>8</v>
      </c>
      <c r="F1320" s="61" t="s">
        <v>182</v>
      </c>
      <c r="G1320" s="61">
        <v>0</v>
      </c>
      <c r="H1320" s="61" t="s">
        <v>183</v>
      </c>
      <c r="I1320" s="61" t="s">
        <v>1167</v>
      </c>
      <c r="J1320" s="61" t="s">
        <v>17</v>
      </c>
      <c r="K1320" s="61" t="s">
        <v>20</v>
      </c>
      <c r="L1320" s="61" t="s">
        <v>1220</v>
      </c>
      <c r="M1320" s="61">
        <f t="shared" si="21"/>
        <v>230</v>
      </c>
      <c r="N1320" t="str">
        <f>VLOOKUP(M1320,'zamestnanci číselník'!$A:$I,9,0)</f>
        <v>Doprava</v>
      </c>
    </row>
    <row r="1321" spans="1:14" x14ac:dyDescent="0.2">
      <c r="A1321" s="60">
        <v>43679</v>
      </c>
      <c r="B1321" s="61" t="s">
        <v>1219</v>
      </c>
      <c r="C1321" s="61" t="s">
        <v>887</v>
      </c>
      <c r="D1321" s="61" t="s">
        <v>181</v>
      </c>
      <c r="E1321" s="61">
        <v>8</v>
      </c>
      <c r="F1321" s="61" t="s">
        <v>182</v>
      </c>
      <c r="G1321" s="61">
        <v>0</v>
      </c>
      <c r="H1321" s="61" t="s">
        <v>183</v>
      </c>
      <c r="I1321" s="61" t="s">
        <v>1167</v>
      </c>
      <c r="J1321" s="61" t="s">
        <v>17</v>
      </c>
      <c r="K1321" s="61" t="s">
        <v>20</v>
      </c>
      <c r="L1321" s="61" t="s">
        <v>1220</v>
      </c>
      <c r="M1321" s="61">
        <f t="shared" si="21"/>
        <v>230</v>
      </c>
      <c r="N1321" t="str">
        <f>VLOOKUP(M1321,'zamestnanci číselník'!$A:$I,9,0)</f>
        <v>Doprava</v>
      </c>
    </row>
    <row r="1322" spans="1:14" x14ac:dyDescent="0.2">
      <c r="A1322" s="60">
        <v>43682</v>
      </c>
      <c r="B1322" s="61" t="s">
        <v>1219</v>
      </c>
      <c r="C1322" s="61" t="s">
        <v>885</v>
      </c>
      <c r="D1322" s="61" t="s">
        <v>181</v>
      </c>
      <c r="E1322" s="61">
        <v>8</v>
      </c>
      <c r="F1322" s="61" t="s">
        <v>890</v>
      </c>
      <c r="G1322" s="61">
        <v>2.5</v>
      </c>
      <c r="H1322" s="61" t="s">
        <v>42</v>
      </c>
      <c r="I1322" s="61" t="s">
        <v>1167</v>
      </c>
      <c r="J1322" s="61" t="s">
        <v>17</v>
      </c>
      <c r="K1322" s="61" t="s">
        <v>20</v>
      </c>
      <c r="L1322" s="61" t="s">
        <v>1220</v>
      </c>
      <c r="M1322" s="61">
        <f t="shared" si="21"/>
        <v>230</v>
      </c>
      <c r="N1322" t="str">
        <f>VLOOKUP(M1322,'zamestnanci číselník'!$A:$I,9,0)</f>
        <v>Doprava</v>
      </c>
    </row>
    <row r="1323" spans="1:14" x14ac:dyDescent="0.2">
      <c r="A1323" s="60">
        <v>43683</v>
      </c>
      <c r="B1323" s="61" t="s">
        <v>1219</v>
      </c>
      <c r="C1323" s="61" t="s">
        <v>885</v>
      </c>
      <c r="D1323" s="61" t="s">
        <v>181</v>
      </c>
      <c r="E1323" s="61">
        <v>8</v>
      </c>
      <c r="F1323" s="61" t="s">
        <v>890</v>
      </c>
      <c r="G1323" s="61">
        <v>2</v>
      </c>
      <c r="H1323" s="61" t="s">
        <v>42</v>
      </c>
      <c r="I1323" s="61" t="s">
        <v>1167</v>
      </c>
      <c r="J1323" s="61" t="s">
        <v>17</v>
      </c>
      <c r="K1323" s="61" t="s">
        <v>20</v>
      </c>
      <c r="L1323" s="61" t="s">
        <v>1220</v>
      </c>
      <c r="M1323" s="61">
        <f t="shared" si="21"/>
        <v>230</v>
      </c>
      <c r="N1323" t="str">
        <f>VLOOKUP(M1323,'zamestnanci číselník'!$A:$I,9,0)</f>
        <v>Doprava</v>
      </c>
    </row>
    <row r="1324" spans="1:14" x14ac:dyDescent="0.2">
      <c r="A1324" s="60">
        <v>43684</v>
      </c>
      <c r="B1324" s="61" t="s">
        <v>1219</v>
      </c>
      <c r="C1324" s="61" t="s">
        <v>885</v>
      </c>
      <c r="D1324" s="61" t="s">
        <v>181</v>
      </c>
      <c r="E1324" s="61">
        <v>8</v>
      </c>
      <c r="F1324" s="61" t="s">
        <v>890</v>
      </c>
      <c r="G1324" s="61">
        <v>1</v>
      </c>
      <c r="H1324" s="61" t="s">
        <v>42</v>
      </c>
      <c r="I1324" s="61" t="s">
        <v>1167</v>
      </c>
      <c r="J1324" s="61" t="s">
        <v>17</v>
      </c>
      <c r="K1324" s="61" t="s">
        <v>20</v>
      </c>
      <c r="L1324" s="61" t="s">
        <v>1220</v>
      </c>
      <c r="M1324" s="61">
        <f t="shared" si="21"/>
        <v>230</v>
      </c>
      <c r="N1324" t="str">
        <f>VLOOKUP(M1324,'zamestnanci číselník'!$A:$I,9,0)</f>
        <v>Doprava</v>
      </c>
    </row>
    <row r="1325" spans="1:14" x14ac:dyDescent="0.2">
      <c r="A1325" s="60">
        <v>43685</v>
      </c>
      <c r="B1325" s="61" t="s">
        <v>1219</v>
      </c>
      <c r="C1325" s="61" t="s">
        <v>885</v>
      </c>
      <c r="D1325" s="61" t="s">
        <v>181</v>
      </c>
      <c r="E1325" s="61">
        <v>8</v>
      </c>
      <c r="F1325" s="61" t="s">
        <v>890</v>
      </c>
      <c r="G1325" s="61">
        <v>2.5</v>
      </c>
      <c r="H1325" s="61" t="s">
        <v>42</v>
      </c>
      <c r="I1325" s="61" t="s">
        <v>1167</v>
      </c>
      <c r="J1325" s="61" t="s">
        <v>17</v>
      </c>
      <c r="K1325" s="61" t="s">
        <v>20</v>
      </c>
      <c r="L1325" s="61" t="s">
        <v>1220</v>
      </c>
      <c r="M1325" s="61">
        <f t="shared" si="21"/>
        <v>230</v>
      </c>
      <c r="N1325" t="str">
        <f>VLOOKUP(M1325,'zamestnanci číselník'!$A:$I,9,0)</f>
        <v>Doprava</v>
      </c>
    </row>
    <row r="1326" spans="1:14" x14ac:dyDescent="0.2">
      <c r="A1326" s="60">
        <v>43686</v>
      </c>
      <c r="B1326" s="61" t="s">
        <v>1219</v>
      </c>
      <c r="C1326" s="61" t="s">
        <v>885</v>
      </c>
      <c r="D1326" s="61" t="s">
        <v>181</v>
      </c>
      <c r="E1326" s="61">
        <v>8</v>
      </c>
      <c r="F1326" s="61" t="s">
        <v>182</v>
      </c>
      <c r="G1326" s="61">
        <v>0</v>
      </c>
      <c r="H1326" s="61" t="s">
        <v>42</v>
      </c>
      <c r="I1326" s="61" t="s">
        <v>1167</v>
      </c>
      <c r="J1326" s="61" t="s">
        <v>17</v>
      </c>
      <c r="K1326" s="61" t="s">
        <v>20</v>
      </c>
      <c r="L1326" s="61" t="s">
        <v>1220</v>
      </c>
      <c r="M1326" s="61">
        <f t="shared" si="21"/>
        <v>230</v>
      </c>
      <c r="N1326" t="str">
        <f>VLOOKUP(M1326,'zamestnanci číselník'!$A:$I,9,0)</f>
        <v>Doprava</v>
      </c>
    </row>
    <row r="1327" spans="1:14" x14ac:dyDescent="0.2">
      <c r="A1327" s="60">
        <v>43689</v>
      </c>
      <c r="B1327" s="61" t="s">
        <v>1219</v>
      </c>
      <c r="C1327" s="61" t="s">
        <v>885</v>
      </c>
      <c r="D1327" s="61" t="s">
        <v>181</v>
      </c>
      <c r="E1327" s="61">
        <v>8</v>
      </c>
      <c r="F1327" s="61" t="s">
        <v>890</v>
      </c>
      <c r="G1327" s="61">
        <v>2.5</v>
      </c>
      <c r="H1327" s="61" t="s">
        <v>42</v>
      </c>
      <c r="I1327" s="61" t="s">
        <v>1167</v>
      </c>
      <c r="J1327" s="61" t="s">
        <v>17</v>
      </c>
      <c r="K1327" s="61" t="s">
        <v>20</v>
      </c>
      <c r="L1327" s="61" t="s">
        <v>1220</v>
      </c>
      <c r="M1327" s="61">
        <f t="shared" si="21"/>
        <v>230</v>
      </c>
      <c r="N1327" t="str">
        <f>VLOOKUP(M1327,'zamestnanci číselník'!$A:$I,9,0)</f>
        <v>Doprava</v>
      </c>
    </row>
    <row r="1328" spans="1:14" x14ac:dyDescent="0.2">
      <c r="A1328" s="60">
        <v>43690</v>
      </c>
      <c r="B1328" s="61" t="s">
        <v>1219</v>
      </c>
      <c r="C1328" s="61" t="s">
        <v>885</v>
      </c>
      <c r="D1328" s="61" t="s">
        <v>181</v>
      </c>
      <c r="E1328" s="61">
        <v>8</v>
      </c>
      <c r="F1328" s="61" t="s">
        <v>890</v>
      </c>
      <c r="G1328" s="61">
        <v>2</v>
      </c>
      <c r="H1328" s="61" t="s">
        <v>42</v>
      </c>
      <c r="I1328" s="61" t="s">
        <v>1167</v>
      </c>
      <c r="J1328" s="61" t="s">
        <v>17</v>
      </c>
      <c r="K1328" s="61" t="s">
        <v>20</v>
      </c>
      <c r="L1328" s="61" t="s">
        <v>1220</v>
      </c>
      <c r="M1328" s="61">
        <f t="shared" si="21"/>
        <v>230</v>
      </c>
      <c r="N1328" t="str">
        <f>VLOOKUP(M1328,'zamestnanci číselník'!$A:$I,9,0)</f>
        <v>Doprava</v>
      </c>
    </row>
    <row r="1329" spans="1:14" x14ac:dyDescent="0.2">
      <c r="A1329" s="60">
        <v>43691</v>
      </c>
      <c r="B1329" s="61" t="s">
        <v>1219</v>
      </c>
      <c r="C1329" s="61" t="s">
        <v>885</v>
      </c>
      <c r="D1329" s="61" t="s">
        <v>181</v>
      </c>
      <c r="E1329" s="61">
        <v>8</v>
      </c>
      <c r="F1329" s="61" t="s">
        <v>890</v>
      </c>
      <c r="G1329" s="61">
        <v>2.5</v>
      </c>
      <c r="H1329" s="61" t="s">
        <v>42</v>
      </c>
      <c r="I1329" s="61" t="s">
        <v>1167</v>
      </c>
      <c r="J1329" s="61" t="s">
        <v>17</v>
      </c>
      <c r="K1329" s="61" t="s">
        <v>20</v>
      </c>
      <c r="L1329" s="61" t="s">
        <v>1220</v>
      </c>
      <c r="M1329" s="61">
        <f t="shared" si="21"/>
        <v>230</v>
      </c>
      <c r="N1329" t="str">
        <f>VLOOKUP(M1329,'zamestnanci číselník'!$A:$I,9,0)</f>
        <v>Doprava</v>
      </c>
    </row>
    <row r="1330" spans="1:14" x14ac:dyDescent="0.2">
      <c r="A1330" s="60">
        <v>43692</v>
      </c>
      <c r="B1330" s="61" t="s">
        <v>1219</v>
      </c>
      <c r="C1330" s="61" t="s">
        <v>885</v>
      </c>
      <c r="D1330" s="61" t="s">
        <v>181</v>
      </c>
      <c r="E1330" s="61">
        <v>8</v>
      </c>
      <c r="F1330" s="61" t="s">
        <v>890</v>
      </c>
      <c r="G1330" s="61">
        <v>2.5</v>
      </c>
      <c r="H1330" s="61" t="s">
        <v>42</v>
      </c>
      <c r="I1330" s="61" t="s">
        <v>1167</v>
      </c>
      <c r="J1330" s="61" t="s">
        <v>17</v>
      </c>
      <c r="K1330" s="61" t="s">
        <v>20</v>
      </c>
      <c r="L1330" s="61" t="s">
        <v>1220</v>
      </c>
      <c r="M1330" s="61">
        <f t="shared" si="21"/>
        <v>230</v>
      </c>
      <c r="N1330" t="str">
        <f>VLOOKUP(M1330,'zamestnanci číselník'!$A:$I,9,0)</f>
        <v>Doprava</v>
      </c>
    </row>
    <row r="1331" spans="1:14" x14ac:dyDescent="0.2">
      <c r="A1331" s="60">
        <v>43693</v>
      </c>
      <c r="B1331" s="61" t="s">
        <v>1219</v>
      </c>
      <c r="C1331" s="61" t="s">
        <v>885</v>
      </c>
      <c r="D1331" s="61" t="s">
        <v>181</v>
      </c>
      <c r="E1331" s="61">
        <v>8</v>
      </c>
      <c r="F1331" s="61" t="s">
        <v>182</v>
      </c>
      <c r="G1331" s="61">
        <v>0</v>
      </c>
      <c r="H1331" s="61" t="s">
        <v>42</v>
      </c>
      <c r="I1331" s="61" t="s">
        <v>1167</v>
      </c>
      <c r="J1331" s="61" t="s">
        <v>17</v>
      </c>
      <c r="K1331" s="61" t="s">
        <v>20</v>
      </c>
      <c r="L1331" s="61" t="s">
        <v>1220</v>
      </c>
      <c r="M1331" s="61">
        <f t="shared" si="21"/>
        <v>230</v>
      </c>
      <c r="N1331" t="str">
        <f>VLOOKUP(M1331,'zamestnanci číselník'!$A:$I,9,0)</f>
        <v>Doprava</v>
      </c>
    </row>
    <row r="1332" spans="1:14" x14ac:dyDescent="0.2">
      <c r="A1332" s="60">
        <v>43696</v>
      </c>
      <c r="B1332" s="61" t="s">
        <v>1219</v>
      </c>
      <c r="C1332" s="61" t="s">
        <v>885</v>
      </c>
      <c r="D1332" s="61" t="s">
        <v>181</v>
      </c>
      <c r="E1332" s="61">
        <v>8</v>
      </c>
      <c r="F1332" s="61" t="s">
        <v>890</v>
      </c>
      <c r="G1332" s="61">
        <v>4</v>
      </c>
      <c r="H1332" s="61" t="s">
        <v>42</v>
      </c>
      <c r="I1332" s="61" t="s">
        <v>1167</v>
      </c>
      <c r="J1332" s="61" t="s">
        <v>17</v>
      </c>
      <c r="K1332" s="61" t="s">
        <v>20</v>
      </c>
      <c r="L1332" s="61" t="s">
        <v>1220</v>
      </c>
      <c r="M1332" s="61">
        <f t="shared" si="21"/>
        <v>230</v>
      </c>
      <c r="N1332" t="str">
        <f>VLOOKUP(M1332,'zamestnanci číselník'!$A:$I,9,0)</f>
        <v>Doprava</v>
      </c>
    </row>
    <row r="1333" spans="1:14" x14ac:dyDescent="0.2">
      <c r="A1333" s="60">
        <v>43697</v>
      </c>
      <c r="B1333" s="61" t="s">
        <v>1219</v>
      </c>
      <c r="C1333" s="61" t="s">
        <v>885</v>
      </c>
      <c r="D1333" s="61" t="s">
        <v>181</v>
      </c>
      <c r="E1333" s="61">
        <v>8</v>
      </c>
      <c r="F1333" s="61" t="s">
        <v>182</v>
      </c>
      <c r="G1333" s="61">
        <v>0</v>
      </c>
      <c r="H1333" s="61" t="s">
        <v>42</v>
      </c>
      <c r="I1333" s="61" t="s">
        <v>1167</v>
      </c>
      <c r="J1333" s="61" t="s">
        <v>17</v>
      </c>
      <c r="K1333" s="61" t="s">
        <v>20</v>
      </c>
      <c r="L1333" s="61" t="s">
        <v>1220</v>
      </c>
      <c r="M1333" s="61">
        <f t="shared" si="21"/>
        <v>230</v>
      </c>
      <c r="N1333" t="str">
        <f>VLOOKUP(M1333,'zamestnanci číselník'!$A:$I,9,0)</f>
        <v>Doprava</v>
      </c>
    </row>
    <row r="1334" spans="1:14" x14ac:dyDescent="0.2">
      <c r="A1334" s="60">
        <v>43698</v>
      </c>
      <c r="B1334" s="61" t="s">
        <v>1219</v>
      </c>
      <c r="C1334" s="61" t="s">
        <v>885</v>
      </c>
      <c r="D1334" s="61" t="s">
        <v>181</v>
      </c>
      <c r="E1334" s="61">
        <v>8</v>
      </c>
      <c r="F1334" s="61" t="s">
        <v>890</v>
      </c>
      <c r="G1334" s="61">
        <v>1</v>
      </c>
      <c r="H1334" s="61" t="s">
        <v>42</v>
      </c>
      <c r="I1334" s="61" t="s">
        <v>1167</v>
      </c>
      <c r="J1334" s="61" t="s">
        <v>17</v>
      </c>
      <c r="K1334" s="61" t="s">
        <v>20</v>
      </c>
      <c r="L1334" s="61" t="s">
        <v>1220</v>
      </c>
      <c r="M1334" s="61">
        <f t="shared" si="21"/>
        <v>230</v>
      </c>
      <c r="N1334" t="str">
        <f>VLOOKUP(M1334,'zamestnanci číselník'!$A:$I,9,0)</f>
        <v>Doprava</v>
      </c>
    </row>
    <row r="1335" spans="1:14" x14ac:dyDescent="0.2">
      <c r="A1335" s="60">
        <v>43699</v>
      </c>
      <c r="B1335" s="61" t="s">
        <v>1219</v>
      </c>
      <c r="C1335" s="61" t="s">
        <v>885</v>
      </c>
      <c r="D1335" s="61" t="s">
        <v>181</v>
      </c>
      <c r="E1335" s="61">
        <v>8</v>
      </c>
      <c r="F1335" s="61" t="s">
        <v>890</v>
      </c>
      <c r="G1335" s="61">
        <v>3.5</v>
      </c>
      <c r="H1335" s="61" t="s">
        <v>42</v>
      </c>
      <c r="I1335" s="61" t="s">
        <v>1167</v>
      </c>
      <c r="J1335" s="61" t="s">
        <v>17</v>
      </c>
      <c r="K1335" s="61" t="s">
        <v>20</v>
      </c>
      <c r="L1335" s="61" t="s">
        <v>1220</v>
      </c>
      <c r="M1335" s="61">
        <f t="shared" si="21"/>
        <v>230</v>
      </c>
      <c r="N1335" t="str">
        <f>VLOOKUP(M1335,'zamestnanci číselník'!$A:$I,9,0)</f>
        <v>Doprava</v>
      </c>
    </row>
    <row r="1336" spans="1:14" x14ac:dyDescent="0.2">
      <c r="A1336" s="60">
        <v>43700</v>
      </c>
      <c r="B1336" s="61" t="s">
        <v>1219</v>
      </c>
      <c r="C1336" s="61" t="s">
        <v>885</v>
      </c>
      <c r="D1336" s="61" t="s">
        <v>181</v>
      </c>
      <c r="E1336" s="61">
        <v>8</v>
      </c>
      <c r="F1336" s="61" t="s">
        <v>182</v>
      </c>
      <c r="G1336" s="61">
        <v>0</v>
      </c>
      <c r="H1336" s="61" t="s">
        <v>42</v>
      </c>
      <c r="I1336" s="61" t="s">
        <v>1167</v>
      </c>
      <c r="J1336" s="61" t="s">
        <v>17</v>
      </c>
      <c r="K1336" s="61" t="s">
        <v>20</v>
      </c>
      <c r="L1336" s="61" t="s">
        <v>1220</v>
      </c>
      <c r="M1336" s="61">
        <f t="shared" si="21"/>
        <v>230</v>
      </c>
      <c r="N1336" t="str">
        <f>VLOOKUP(M1336,'zamestnanci číselník'!$A:$I,9,0)</f>
        <v>Doprava</v>
      </c>
    </row>
    <row r="1337" spans="1:14" x14ac:dyDescent="0.2">
      <c r="A1337" s="60">
        <v>43703</v>
      </c>
      <c r="B1337" s="61" t="s">
        <v>1219</v>
      </c>
      <c r="C1337" s="61" t="s">
        <v>885</v>
      </c>
      <c r="D1337" s="61" t="s">
        <v>181</v>
      </c>
      <c r="E1337" s="61">
        <v>8</v>
      </c>
      <c r="F1337" s="61" t="s">
        <v>182</v>
      </c>
      <c r="G1337" s="61">
        <v>0</v>
      </c>
      <c r="H1337" s="61" t="s">
        <v>42</v>
      </c>
      <c r="I1337" s="61" t="s">
        <v>1167</v>
      </c>
      <c r="J1337" s="61" t="s">
        <v>17</v>
      </c>
      <c r="K1337" s="61" t="s">
        <v>20</v>
      </c>
      <c r="L1337" s="61" t="s">
        <v>1220</v>
      </c>
      <c r="M1337" s="61">
        <f t="shared" si="21"/>
        <v>230</v>
      </c>
      <c r="N1337" t="str">
        <f>VLOOKUP(M1337,'zamestnanci číselník'!$A:$I,9,0)</f>
        <v>Doprava</v>
      </c>
    </row>
    <row r="1338" spans="1:14" x14ac:dyDescent="0.2">
      <c r="A1338" s="60">
        <v>43704</v>
      </c>
      <c r="B1338" s="61" t="s">
        <v>1219</v>
      </c>
      <c r="C1338" s="61" t="s">
        <v>885</v>
      </c>
      <c r="D1338" s="61" t="s">
        <v>181</v>
      </c>
      <c r="E1338" s="61">
        <v>8</v>
      </c>
      <c r="F1338" s="61" t="s">
        <v>182</v>
      </c>
      <c r="G1338" s="61">
        <v>0</v>
      </c>
      <c r="H1338" s="61" t="s">
        <v>42</v>
      </c>
      <c r="I1338" s="61" t="s">
        <v>1167</v>
      </c>
      <c r="J1338" s="61" t="s">
        <v>17</v>
      </c>
      <c r="K1338" s="61" t="s">
        <v>20</v>
      </c>
      <c r="L1338" s="61" t="s">
        <v>1220</v>
      </c>
      <c r="M1338" s="61">
        <f t="shared" si="21"/>
        <v>230</v>
      </c>
      <c r="N1338" t="str">
        <f>VLOOKUP(M1338,'zamestnanci číselník'!$A:$I,9,0)</f>
        <v>Doprava</v>
      </c>
    </row>
    <row r="1339" spans="1:14" x14ac:dyDescent="0.2">
      <c r="A1339" s="60">
        <v>43705</v>
      </c>
      <c r="B1339" s="61" t="s">
        <v>1219</v>
      </c>
      <c r="C1339" s="61" t="s">
        <v>885</v>
      </c>
      <c r="D1339" s="61" t="s">
        <v>181</v>
      </c>
      <c r="E1339" s="61">
        <v>8</v>
      </c>
      <c r="F1339" s="61" t="s">
        <v>890</v>
      </c>
      <c r="G1339" s="61">
        <v>1.5</v>
      </c>
      <c r="H1339" s="61" t="s">
        <v>42</v>
      </c>
      <c r="I1339" s="61" t="s">
        <v>1167</v>
      </c>
      <c r="J1339" s="61" t="s">
        <v>17</v>
      </c>
      <c r="K1339" s="61" t="s">
        <v>20</v>
      </c>
      <c r="L1339" s="61" t="s">
        <v>1220</v>
      </c>
      <c r="M1339" s="61">
        <f t="shared" si="21"/>
        <v>230</v>
      </c>
      <c r="N1339" t="str">
        <f>VLOOKUP(M1339,'zamestnanci číselník'!$A:$I,9,0)</f>
        <v>Doprava</v>
      </c>
    </row>
    <row r="1340" spans="1:14" x14ac:dyDescent="0.2">
      <c r="A1340" s="60">
        <v>43706</v>
      </c>
      <c r="B1340" s="61" t="s">
        <v>1219</v>
      </c>
      <c r="C1340" s="61" t="s">
        <v>886</v>
      </c>
      <c r="D1340" s="61" t="s">
        <v>181</v>
      </c>
      <c r="E1340" s="61">
        <v>8</v>
      </c>
      <c r="F1340" s="61" t="s">
        <v>182</v>
      </c>
      <c r="G1340" s="61">
        <v>0</v>
      </c>
      <c r="H1340" s="61" t="s">
        <v>183</v>
      </c>
      <c r="I1340" s="61" t="s">
        <v>1167</v>
      </c>
      <c r="J1340" s="61" t="s">
        <v>17</v>
      </c>
      <c r="K1340" s="61" t="s">
        <v>20</v>
      </c>
      <c r="L1340" s="61" t="s">
        <v>1220</v>
      </c>
      <c r="M1340" s="61">
        <f t="shared" si="21"/>
        <v>230</v>
      </c>
      <c r="N1340" t="str">
        <f>VLOOKUP(M1340,'zamestnanci číselník'!$A:$I,9,0)</f>
        <v>Doprava</v>
      </c>
    </row>
    <row r="1341" spans="1:14" x14ac:dyDescent="0.2">
      <c r="A1341" s="60">
        <v>43707</v>
      </c>
      <c r="B1341" s="61" t="s">
        <v>1219</v>
      </c>
      <c r="C1341" s="61" t="s">
        <v>887</v>
      </c>
      <c r="D1341" s="61" t="s">
        <v>181</v>
      </c>
      <c r="E1341" s="61">
        <v>8</v>
      </c>
      <c r="F1341" s="61" t="s">
        <v>182</v>
      </c>
      <c r="G1341" s="61">
        <v>0</v>
      </c>
      <c r="H1341" s="61" t="s">
        <v>183</v>
      </c>
      <c r="I1341" s="61" t="s">
        <v>1167</v>
      </c>
      <c r="J1341" s="61" t="s">
        <v>17</v>
      </c>
      <c r="K1341" s="61" t="s">
        <v>20</v>
      </c>
      <c r="L1341" s="61" t="s">
        <v>1220</v>
      </c>
      <c r="M1341" s="61">
        <f t="shared" si="21"/>
        <v>230</v>
      </c>
      <c r="N1341" t="str">
        <f>VLOOKUP(M1341,'zamestnanci číselník'!$A:$I,9,0)</f>
        <v>Doprava</v>
      </c>
    </row>
    <row r="1342" spans="1:14" x14ac:dyDescent="0.2">
      <c r="A1342" s="60">
        <v>43704</v>
      </c>
      <c r="B1342" s="61" t="s">
        <v>1221</v>
      </c>
      <c r="C1342" s="61" t="s">
        <v>885</v>
      </c>
      <c r="D1342" s="61" t="s">
        <v>181</v>
      </c>
      <c r="E1342" s="61">
        <v>8</v>
      </c>
      <c r="F1342" s="61" t="s">
        <v>182</v>
      </c>
      <c r="G1342" s="61">
        <v>0</v>
      </c>
      <c r="H1342" s="61" t="s">
        <v>42</v>
      </c>
      <c r="I1342" s="61" t="s">
        <v>1152</v>
      </c>
      <c r="J1342" s="61" t="s">
        <v>17</v>
      </c>
      <c r="K1342" s="61" t="s">
        <v>1153</v>
      </c>
      <c r="L1342" s="61" t="s">
        <v>1222</v>
      </c>
      <c r="M1342" s="61">
        <f t="shared" si="21"/>
        <v>232</v>
      </c>
      <c r="N1342" t="str">
        <f>VLOOKUP(M1342,'zamestnanci číselník'!$A:$I,9,0)</f>
        <v>Ostatné</v>
      </c>
    </row>
    <row r="1343" spans="1:14" x14ac:dyDescent="0.2">
      <c r="A1343" s="60">
        <v>43705</v>
      </c>
      <c r="B1343" s="61" t="s">
        <v>1221</v>
      </c>
      <c r="C1343" s="61" t="s">
        <v>885</v>
      </c>
      <c r="D1343" s="61" t="s">
        <v>181</v>
      </c>
      <c r="E1343" s="61">
        <v>8</v>
      </c>
      <c r="F1343" s="61" t="s">
        <v>182</v>
      </c>
      <c r="G1343" s="61">
        <v>0</v>
      </c>
      <c r="H1343" s="61" t="s">
        <v>42</v>
      </c>
      <c r="I1343" s="61" t="s">
        <v>1152</v>
      </c>
      <c r="J1343" s="61" t="s">
        <v>17</v>
      </c>
      <c r="K1343" s="61" t="s">
        <v>1153</v>
      </c>
      <c r="L1343" s="61" t="s">
        <v>1222</v>
      </c>
      <c r="M1343" s="61">
        <f t="shared" si="21"/>
        <v>232</v>
      </c>
      <c r="N1343" t="str">
        <f>VLOOKUP(M1343,'zamestnanci číselník'!$A:$I,9,0)</f>
        <v>Ostatné</v>
      </c>
    </row>
    <row r="1344" spans="1:14" x14ac:dyDescent="0.2">
      <c r="A1344" s="60">
        <v>43707</v>
      </c>
      <c r="B1344" s="61" t="s">
        <v>1221</v>
      </c>
      <c r="C1344" s="61" t="s">
        <v>885</v>
      </c>
      <c r="D1344" s="61" t="s">
        <v>181</v>
      </c>
      <c r="E1344" s="61">
        <v>8</v>
      </c>
      <c r="F1344" s="61" t="s">
        <v>182</v>
      </c>
      <c r="G1344" s="61">
        <v>0</v>
      </c>
      <c r="H1344" s="61" t="s">
        <v>42</v>
      </c>
      <c r="I1344" s="61" t="s">
        <v>1152</v>
      </c>
      <c r="J1344" s="61" t="s">
        <v>17</v>
      </c>
      <c r="K1344" s="61" t="s">
        <v>1153</v>
      </c>
      <c r="L1344" s="61" t="s">
        <v>1222</v>
      </c>
      <c r="M1344" s="61">
        <f t="shared" si="21"/>
        <v>232</v>
      </c>
      <c r="N1344" t="str">
        <f>VLOOKUP(M1344,'zamestnanci číselník'!$A:$I,9,0)</f>
        <v>Ostatné</v>
      </c>
    </row>
    <row r="1345" spans="1:14" x14ac:dyDescent="0.2">
      <c r="A1345" s="60">
        <v>43699</v>
      </c>
      <c r="B1345" s="61" t="s">
        <v>1221</v>
      </c>
      <c r="C1345" s="61" t="s">
        <v>885</v>
      </c>
      <c r="D1345" s="61" t="s">
        <v>181</v>
      </c>
      <c r="E1345" s="61">
        <v>8</v>
      </c>
      <c r="F1345" s="61" t="s">
        <v>182</v>
      </c>
      <c r="G1345" s="61">
        <v>0</v>
      </c>
      <c r="H1345" s="61" t="s">
        <v>42</v>
      </c>
      <c r="I1345" s="61" t="s">
        <v>1152</v>
      </c>
      <c r="J1345" s="61" t="s">
        <v>17</v>
      </c>
      <c r="K1345" s="61" t="s">
        <v>1153</v>
      </c>
      <c r="L1345" s="61" t="s">
        <v>1222</v>
      </c>
      <c r="M1345" s="61">
        <f t="shared" si="21"/>
        <v>232</v>
      </c>
      <c r="N1345" t="str">
        <f>VLOOKUP(M1345,'zamestnanci číselník'!$A:$I,9,0)</f>
        <v>Ostatné</v>
      </c>
    </row>
    <row r="1346" spans="1:14" x14ac:dyDescent="0.2">
      <c r="A1346" s="60">
        <v>43700</v>
      </c>
      <c r="B1346" s="61" t="s">
        <v>1221</v>
      </c>
      <c r="C1346" s="61" t="s">
        <v>885</v>
      </c>
      <c r="D1346" s="61" t="s">
        <v>181</v>
      </c>
      <c r="E1346" s="61">
        <v>8</v>
      </c>
      <c r="F1346" s="61" t="s">
        <v>182</v>
      </c>
      <c r="G1346" s="61">
        <v>0</v>
      </c>
      <c r="H1346" s="61" t="s">
        <v>42</v>
      </c>
      <c r="I1346" s="61" t="s">
        <v>1152</v>
      </c>
      <c r="J1346" s="61" t="s">
        <v>17</v>
      </c>
      <c r="K1346" s="61" t="s">
        <v>1153</v>
      </c>
      <c r="L1346" s="61" t="s">
        <v>1222</v>
      </c>
      <c r="M1346" s="61">
        <f t="shared" si="21"/>
        <v>232</v>
      </c>
      <c r="N1346" t="str">
        <f>VLOOKUP(M1346,'zamestnanci číselník'!$A:$I,9,0)</f>
        <v>Ostatné</v>
      </c>
    </row>
    <row r="1347" spans="1:14" x14ac:dyDescent="0.2">
      <c r="A1347" s="60">
        <v>43703</v>
      </c>
      <c r="B1347" s="61" t="s">
        <v>1221</v>
      </c>
      <c r="C1347" s="61" t="s">
        <v>885</v>
      </c>
      <c r="D1347" s="61" t="s">
        <v>181</v>
      </c>
      <c r="E1347" s="61">
        <v>8</v>
      </c>
      <c r="F1347" s="61" t="s">
        <v>182</v>
      </c>
      <c r="G1347" s="61">
        <v>0</v>
      </c>
      <c r="H1347" s="61" t="s">
        <v>42</v>
      </c>
      <c r="I1347" s="61" t="s">
        <v>1152</v>
      </c>
      <c r="J1347" s="61" t="s">
        <v>17</v>
      </c>
      <c r="K1347" s="61" t="s">
        <v>1153</v>
      </c>
      <c r="L1347" s="61" t="s">
        <v>1222</v>
      </c>
      <c r="M1347" s="61">
        <f t="shared" ref="M1347:M1410" si="22">B1347*1</f>
        <v>232</v>
      </c>
      <c r="N1347" t="str">
        <f>VLOOKUP(M1347,'zamestnanci číselník'!$A:$I,9,0)</f>
        <v>Ostatné</v>
      </c>
    </row>
    <row r="1348" spans="1:14" x14ac:dyDescent="0.2">
      <c r="A1348" s="60">
        <v>43698</v>
      </c>
      <c r="B1348" s="61" t="s">
        <v>1221</v>
      </c>
      <c r="C1348" s="61" t="s">
        <v>885</v>
      </c>
      <c r="D1348" s="61" t="s">
        <v>181</v>
      </c>
      <c r="E1348" s="61">
        <v>8</v>
      </c>
      <c r="F1348" s="61" t="s">
        <v>182</v>
      </c>
      <c r="G1348" s="61">
        <v>0</v>
      </c>
      <c r="H1348" s="61" t="s">
        <v>42</v>
      </c>
      <c r="I1348" s="61" t="s">
        <v>1152</v>
      </c>
      <c r="J1348" s="61" t="s">
        <v>17</v>
      </c>
      <c r="K1348" s="61" t="s">
        <v>1153</v>
      </c>
      <c r="L1348" s="61" t="s">
        <v>1222</v>
      </c>
      <c r="M1348" s="61">
        <f t="shared" si="22"/>
        <v>232</v>
      </c>
      <c r="N1348" t="str">
        <f>VLOOKUP(M1348,'zamestnanci číselník'!$A:$I,9,0)</f>
        <v>Ostatné</v>
      </c>
    </row>
    <row r="1349" spans="1:14" x14ac:dyDescent="0.2">
      <c r="A1349" s="60">
        <v>43678</v>
      </c>
      <c r="B1349" s="61" t="s">
        <v>1221</v>
      </c>
      <c r="C1349" s="61" t="s">
        <v>887</v>
      </c>
      <c r="D1349" s="61" t="s">
        <v>181</v>
      </c>
      <c r="E1349" s="61">
        <v>8</v>
      </c>
      <c r="F1349" s="61" t="s">
        <v>182</v>
      </c>
      <c r="G1349" s="61">
        <v>0</v>
      </c>
      <c r="H1349" s="61" t="s">
        <v>183</v>
      </c>
      <c r="I1349" s="61" t="s">
        <v>1152</v>
      </c>
      <c r="J1349" s="61" t="s">
        <v>17</v>
      </c>
      <c r="K1349" s="61" t="s">
        <v>1153</v>
      </c>
      <c r="L1349" s="61" t="s">
        <v>1222</v>
      </c>
      <c r="M1349" s="61">
        <f t="shared" si="22"/>
        <v>232</v>
      </c>
      <c r="N1349" t="str">
        <f>VLOOKUP(M1349,'zamestnanci číselník'!$A:$I,9,0)</f>
        <v>Ostatné</v>
      </c>
    </row>
    <row r="1350" spans="1:14" x14ac:dyDescent="0.2">
      <c r="A1350" s="60">
        <v>43679</v>
      </c>
      <c r="B1350" s="61" t="s">
        <v>1221</v>
      </c>
      <c r="C1350" s="61" t="s">
        <v>887</v>
      </c>
      <c r="D1350" s="61" t="s">
        <v>181</v>
      </c>
      <c r="E1350" s="61">
        <v>8</v>
      </c>
      <c r="F1350" s="61" t="s">
        <v>182</v>
      </c>
      <c r="G1350" s="61">
        <v>0</v>
      </c>
      <c r="H1350" s="61" t="s">
        <v>183</v>
      </c>
      <c r="I1350" s="61" t="s">
        <v>1152</v>
      </c>
      <c r="J1350" s="61" t="s">
        <v>17</v>
      </c>
      <c r="K1350" s="61" t="s">
        <v>1153</v>
      </c>
      <c r="L1350" s="61" t="s">
        <v>1222</v>
      </c>
      <c r="M1350" s="61">
        <f t="shared" si="22"/>
        <v>232</v>
      </c>
      <c r="N1350" t="str">
        <f>VLOOKUP(M1350,'zamestnanci číselník'!$A:$I,9,0)</f>
        <v>Ostatné</v>
      </c>
    </row>
    <row r="1351" spans="1:14" x14ac:dyDescent="0.2">
      <c r="A1351" s="60">
        <v>43682</v>
      </c>
      <c r="B1351" s="61" t="s">
        <v>1221</v>
      </c>
      <c r="C1351" s="61" t="s">
        <v>885</v>
      </c>
      <c r="D1351" s="61" t="s">
        <v>181</v>
      </c>
      <c r="E1351" s="61">
        <v>8</v>
      </c>
      <c r="F1351" s="61" t="s">
        <v>182</v>
      </c>
      <c r="G1351" s="61">
        <v>0</v>
      </c>
      <c r="H1351" s="61" t="s">
        <v>1148</v>
      </c>
      <c r="I1351" s="61" t="s">
        <v>1152</v>
      </c>
      <c r="J1351" s="61" t="s">
        <v>17</v>
      </c>
      <c r="K1351" s="61" t="s">
        <v>1153</v>
      </c>
      <c r="L1351" s="61" t="s">
        <v>1222</v>
      </c>
      <c r="M1351" s="61">
        <f t="shared" si="22"/>
        <v>232</v>
      </c>
      <c r="N1351" t="str">
        <f>VLOOKUP(M1351,'zamestnanci číselník'!$A:$I,9,0)</f>
        <v>Ostatné</v>
      </c>
    </row>
    <row r="1352" spans="1:14" x14ac:dyDescent="0.2">
      <c r="A1352" s="60">
        <v>43683</v>
      </c>
      <c r="B1352" s="61" t="s">
        <v>1221</v>
      </c>
      <c r="C1352" s="61" t="s">
        <v>885</v>
      </c>
      <c r="D1352" s="61" t="s">
        <v>181</v>
      </c>
      <c r="E1352" s="61">
        <v>8</v>
      </c>
      <c r="F1352" s="61" t="s">
        <v>182</v>
      </c>
      <c r="G1352" s="61">
        <v>0</v>
      </c>
      <c r="H1352" s="61" t="s">
        <v>1148</v>
      </c>
      <c r="I1352" s="61" t="s">
        <v>1152</v>
      </c>
      <c r="J1352" s="61" t="s">
        <v>17</v>
      </c>
      <c r="K1352" s="61" t="s">
        <v>1153</v>
      </c>
      <c r="L1352" s="61" t="s">
        <v>1222</v>
      </c>
      <c r="M1352" s="61">
        <f t="shared" si="22"/>
        <v>232</v>
      </c>
      <c r="N1352" t="str">
        <f>VLOOKUP(M1352,'zamestnanci číselník'!$A:$I,9,0)</f>
        <v>Ostatné</v>
      </c>
    </row>
    <row r="1353" spans="1:14" x14ac:dyDescent="0.2">
      <c r="A1353" s="60">
        <v>43684</v>
      </c>
      <c r="B1353" s="61" t="s">
        <v>1221</v>
      </c>
      <c r="C1353" s="61" t="s">
        <v>885</v>
      </c>
      <c r="D1353" s="61" t="s">
        <v>181</v>
      </c>
      <c r="E1353" s="61">
        <v>8</v>
      </c>
      <c r="F1353" s="61" t="s">
        <v>182</v>
      </c>
      <c r="G1353" s="61">
        <v>0</v>
      </c>
      <c r="H1353" s="61" t="s">
        <v>1148</v>
      </c>
      <c r="I1353" s="61" t="s">
        <v>1152</v>
      </c>
      <c r="J1353" s="61" t="s">
        <v>17</v>
      </c>
      <c r="K1353" s="61" t="s">
        <v>1153</v>
      </c>
      <c r="L1353" s="61" t="s">
        <v>1222</v>
      </c>
      <c r="M1353" s="61">
        <f t="shared" si="22"/>
        <v>232</v>
      </c>
      <c r="N1353" t="str">
        <f>VLOOKUP(M1353,'zamestnanci číselník'!$A:$I,9,0)</f>
        <v>Ostatné</v>
      </c>
    </row>
    <row r="1354" spans="1:14" x14ac:dyDescent="0.2">
      <c r="A1354" s="60">
        <v>43685</v>
      </c>
      <c r="B1354" s="61" t="s">
        <v>1221</v>
      </c>
      <c r="C1354" s="61" t="s">
        <v>885</v>
      </c>
      <c r="D1354" s="61" t="s">
        <v>181</v>
      </c>
      <c r="E1354" s="61">
        <v>8</v>
      </c>
      <c r="F1354" s="61" t="s">
        <v>182</v>
      </c>
      <c r="G1354" s="61">
        <v>0</v>
      </c>
      <c r="H1354" s="61" t="s">
        <v>1148</v>
      </c>
      <c r="I1354" s="61" t="s">
        <v>1152</v>
      </c>
      <c r="J1354" s="61" t="s">
        <v>17</v>
      </c>
      <c r="K1354" s="61" t="s">
        <v>1153</v>
      </c>
      <c r="L1354" s="61" t="s">
        <v>1222</v>
      </c>
      <c r="M1354" s="61">
        <f t="shared" si="22"/>
        <v>232</v>
      </c>
      <c r="N1354" t="str">
        <f>VLOOKUP(M1354,'zamestnanci číselník'!$A:$I,9,0)</f>
        <v>Ostatné</v>
      </c>
    </row>
    <row r="1355" spans="1:14" x14ac:dyDescent="0.2">
      <c r="A1355" s="60">
        <v>43686</v>
      </c>
      <c r="B1355" s="61" t="s">
        <v>1221</v>
      </c>
      <c r="C1355" s="61" t="s">
        <v>885</v>
      </c>
      <c r="D1355" s="61" t="s">
        <v>181</v>
      </c>
      <c r="E1355" s="61">
        <v>8</v>
      </c>
      <c r="F1355" s="61" t="s">
        <v>182</v>
      </c>
      <c r="G1355" s="61">
        <v>0</v>
      </c>
      <c r="H1355" s="61" t="s">
        <v>1148</v>
      </c>
      <c r="I1355" s="61" t="s">
        <v>1152</v>
      </c>
      <c r="J1355" s="61" t="s">
        <v>17</v>
      </c>
      <c r="K1355" s="61" t="s">
        <v>1153</v>
      </c>
      <c r="L1355" s="61" t="s">
        <v>1222</v>
      </c>
      <c r="M1355" s="61">
        <f t="shared" si="22"/>
        <v>232</v>
      </c>
      <c r="N1355" t="str">
        <f>VLOOKUP(M1355,'zamestnanci číselník'!$A:$I,9,0)</f>
        <v>Ostatné</v>
      </c>
    </row>
    <row r="1356" spans="1:14" x14ac:dyDescent="0.2">
      <c r="A1356" s="60">
        <v>43689</v>
      </c>
      <c r="B1356" s="61" t="s">
        <v>1221</v>
      </c>
      <c r="C1356" s="61" t="s">
        <v>885</v>
      </c>
      <c r="D1356" s="61" t="s">
        <v>181</v>
      </c>
      <c r="E1356" s="61">
        <v>8</v>
      </c>
      <c r="F1356" s="61" t="s">
        <v>182</v>
      </c>
      <c r="G1356" s="61">
        <v>0</v>
      </c>
      <c r="H1356" s="61" t="s">
        <v>1148</v>
      </c>
      <c r="I1356" s="61" t="s">
        <v>1152</v>
      </c>
      <c r="J1356" s="61" t="s">
        <v>17</v>
      </c>
      <c r="K1356" s="61" t="s">
        <v>1153</v>
      </c>
      <c r="L1356" s="61" t="s">
        <v>1222</v>
      </c>
      <c r="M1356" s="61">
        <f t="shared" si="22"/>
        <v>232</v>
      </c>
      <c r="N1356" t="str">
        <f>VLOOKUP(M1356,'zamestnanci číselník'!$A:$I,9,0)</f>
        <v>Ostatné</v>
      </c>
    </row>
    <row r="1357" spans="1:14" x14ac:dyDescent="0.2">
      <c r="A1357" s="60">
        <v>43690</v>
      </c>
      <c r="B1357" s="61" t="s">
        <v>1221</v>
      </c>
      <c r="C1357" s="61" t="s">
        <v>885</v>
      </c>
      <c r="D1357" s="61" t="s">
        <v>181</v>
      </c>
      <c r="E1357" s="61">
        <v>8</v>
      </c>
      <c r="F1357" s="61" t="s">
        <v>182</v>
      </c>
      <c r="G1357" s="61">
        <v>0</v>
      </c>
      <c r="H1357" s="61" t="s">
        <v>1148</v>
      </c>
      <c r="I1357" s="61" t="s">
        <v>1152</v>
      </c>
      <c r="J1357" s="61" t="s">
        <v>17</v>
      </c>
      <c r="K1357" s="61" t="s">
        <v>1153</v>
      </c>
      <c r="L1357" s="61" t="s">
        <v>1222</v>
      </c>
      <c r="M1357" s="61">
        <f t="shared" si="22"/>
        <v>232</v>
      </c>
      <c r="N1357" t="str">
        <f>VLOOKUP(M1357,'zamestnanci číselník'!$A:$I,9,0)</f>
        <v>Ostatné</v>
      </c>
    </row>
    <row r="1358" spans="1:14" x14ac:dyDescent="0.2">
      <c r="A1358" s="60">
        <v>43691</v>
      </c>
      <c r="B1358" s="61" t="s">
        <v>1221</v>
      </c>
      <c r="C1358" s="61" t="s">
        <v>885</v>
      </c>
      <c r="D1358" s="61" t="s">
        <v>181</v>
      </c>
      <c r="E1358" s="61">
        <v>8</v>
      </c>
      <c r="F1358" s="61" t="s">
        <v>182</v>
      </c>
      <c r="G1358" s="61">
        <v>0</v>
      </c>
      <c r="H1358" s="61" t="s">
        <v>1148</v>
      </c>
      <c r="I1358" s="61" t="s">
        <v>1152</v>
      </c>
      <c r="J1358" s="61" t="s">
        <v>17</v>
      </c>
      <c r="K1358" s="61" t="s">
        <v>1153</v>
      </c>
      <c r="L1358" s="61" t="s">
        <v>1222</v>
      </c>
      <c r="M1358" s="61">
        <f t="shared" si="22"/>
        <v>232</v>
      </c>
      <c r="N1358" t="str">
        <f>VLOOKUP(M1358,'zamestnanci číselník'!$A:$I,9,0)</f>
        <v>Ostatné</v>
      </c>
    </row>
    <row r="1359" spans="1:14" x14ac:dyDescent="0.2">
      <c r="A1359" s="60">
        <v>43692</v>
      </c>
      <c r="B1359" s="61" t="s">
        <v>1221</v>
      </c>
      <c r="C1359" s="61" t="s">
        <v>885</v>
      </c>
      <c r="D1359" s="61" t="s">
        <v>181</v>
      </c>
      <c r="E1359" s="61">
        <v>8</v>
      </c>
      <c r="F1359" s="61" t="s">
        <v>182</v>
      </c>
      <c r="G1359" s="61">
        <v>0</v>
      </c>
      <c r="H1359" s="61" t="s">
        <v>1148</v>
      </c>
      <c r="I1359" s="61" t="s">
        <v>1152</v>
      </c>
      <c r="J1359" s="61" t="s">
        <v>17</v>
      </c>
      <c r="K1359" s="61" t="s">
        <v>1153</v>
      </c>
      <c r="L1359" s="61" t="s">
        <v>1222</v>
      </c>
      <c r="M1359" s="61">
        <f t="shared" si="22"/>
        <v>232</v>
      </c>
      <c r="N1359" t="str">
        <f>VLOOKUP(M1359,'zamestnanci číselník'!$A:$I,9,0)</f>
        <v>Ostatné</v>
      </c>
    </row>
    <row r="1360" spans="1:14" x14ac:dyDescent="0.2">
      <c r="A1360" s="60">
        <v>43693</v>
      </c>
      <c r="B1360" s="61" t="s">
        <v>1221</v>
      </c>
      <c r="C1360" s="61" t="s">
        <v>885</v>
      </c>
      <c r="D1360" s="61" t="s">
        <v>181</v>
      </c>
      <c r="E1360" s="61">
        <v>8</v>
      </c>
      <c r="F1360" s="61" t="s">
        <v>182</v>
      </c>
      <c r="G1360" s="61">
        <v>0</v>
      </c>
      <c r="H1360" s="61" t="s">
        <v>1148</v>
      </c>
      <c r="I1360" s="61" t="s">
        <v>1152</v>
      </c>
      <c r="J1360" s="61" t="s">
        <v>17</v>
      </c>
      <c r="K1360" s="61" t="s">
        <v>1153</v>
      </c>
      <c r="L1360" s="61" t="s">
        <v>1222</v>
      </c>
      <c r="M1360" s="61">
        <f t="shared" si="22"/>
        <v>232</v>
      </c>
      <c r="N1360" t="str">
        <f>VLOOKUP(M1360,'zamestnanci číselník'!$A:$I,9,0)</f>
        <v>Ostatné</v>
      </c>
    </row>
    <row r="1361" spans="1:14" x14ac:dyDescent="0.2">
      <c r="A1361" s="60">
        <v>43696</v>
      </c>
      <c r="B1361" s="61" t="s">
        <v>1221</v>
      </c>
      <c r="C1361" s="61" t="s">
        <v>885</v>
      </c>
      <c r="D1361" s="61" t="s">
        <v>181</v>
      </c>
      <c r="E1361" s="61">
        <v>8</v>
      </c>
      <c r="F1361" s="61" t="s">
        <v>182</v>
      </c>
      <c r="G1361" s="61">
        <v>0</v>
      </c>
      <c r="H1361" s="61" t="s">
        <v>42</v>
      </c>
      <c r="I1361" s="61" t="s">
        <v>1152</v>
      </c>
      <c r="J1361" s="61" t="s">
        <v>17</v>
      </c>
      <c r="K1361" s="61" t="s">
        <v>1153</v>
      </c>
      <c r="L1361" s="61" t="s">
        <v>1222</v>
      </c>
      <c r="M1361" s="61">
        <f t="shared" si="22"/>
        <v>232</v>
      </c>
      <c r="N1361" t="str">
        <f>VLOOKUP(M1361,'zamestnanci číselník'!$A:$I,9,0)</f>
        <v>Ostatné</v>
      </c>
    </row>
    <row r="1362" spans="1:14" x14ac:dyDescent="0.2">
      <c r="A1362" s="60">
        <v>43697</v>
      </c>
      <c r="B1362" s="61" t="s">
        <v>1221</v>
      </c>
      <c r="C1362" s="61" t="s">
        <v>885</v>
      </c>
      <c r="D1362" s="61" t="s">
        <v>181</v>
      </c>
      <c r="E1362" s="61">
        <v>8</v>
      </c>
      <c r="F1362" s="61" t="s">
        <v>182</v>
      </c>
      <c r="G1362" s="61">
        <v>0</v>
      </c>
      <c r="H1362" s="61" t="s">
        <v>42</v>
      </c>
      <c r="I1362" s="61" t="s">
        <v>1152</v>
      </c>
      <c r="J1362" s="61" t="s">
        <v>17</v>
      </c>
      <c r="K1362" s="61" t="s">
        <v>1153</v>
      </c>
      <c r="L1362" s="61" t="s">
        <v>1222</v>
      </c>
      <c r="M1362" s="61">
        <f t="shared" si="22"/>
        <v>232</v>
      </c>
      <c r="N1362" t="str">
        <f>VLOOKUP(M1362,'zamestnanci číselník'!$A:$I,9,0)</f>
        <v>Ostatné</v>
      </c>
    </row>
    <row r="1363" spans="1:14" x14ac:dyDescent="0.2">
      <c r="A1363" s="60">
        <v>43706</v>
      </c>
      <c r="B1363" s="61" t="s">
        <v>1221</v>
      </c>
      <c r="C1363" s="61" t="s">
        <v>886</v>
      </c>
      <c r="D1363" s="61" t="s">
        <v>181</v>
      </c>
      <c r="E1363" s="61">
        <v>8</v>
      </c>
      <c r="F1363" s="61" t="s">
        <v>182</v>
      </c>
      <c r="G1363" s="61">
        <v>0</v>
      </c>
      <c r="H1363" s="61" t="s">
        <v>183</v>
      </c>
      <c r="I1363" s="61" t="s">
        <v>1152</v>
      </c>
      <c r="J1363" s="61" t="s">
        <v>17</v>
      </c>
      <c r="K1363" s="61" t="s">
        <v>1153</v>
      </c>
      <c r="L1363" s="61" t="s">
        <v>1222</v>
      </c>
      <c r="M1363" s="61">
        <f t="shared" si="22"/>
        <v>232</v>
      </c>
      <c r="N1363" t="str">
        <f>VLOOKUP(M1363,'zamestnanci číselník'!$A:$I,9,0)</f>
        <v>Ostatné</v>
      </c>
    </row>
    <row r="1364" spans="1:14" x14ac:dyDescent="0.2">
      <c r="A1364" s="60">
        <v>43701</v>
      </c>
      <c r="B1364" s="61" t="s">
        <v>293</v>
      </c>
      <c r="C1364" s="61" t="s">
        <v>885</v>
      </c>
      <c r="D1364" s="61" t="s">
        <v>181</v>
      </c>
      <c r="E1364" s="61">
        <v>0</v>
      </c>
      <c r="F1364" s="61" t="s">
        <v>897</v>
      </c>
      <c r="G1364" s="61">
        <v>5.5</v>
      </c>
      <c r="H1364" s="61" t="s">
        <v>1506</v>
      </c>
      <c r="I1364" s="61" t="s">
        <v>288</v>
      </c>
      <c r="J1364" s="61" t="s">
        <v>19</v>
      </c>
      <c r="K1364" s="61" t="s">
        <v>9</v>
      </c>
      <c r="L1364" s="61" t="s">
        <v>294</v>
      </c>
      <c r="M1364" s="61">
        <f t="shared" si="22"/>
        <v>241</v>
      </c>
      <c r="N1364" t="str">
        <f>VLOOKUP(M1364,'zamestnanci číselník'!$A:$I,9,0)</f>
        <v>VP2</v>
      </c>
    </row>
    <row r="1365" spans="1:14" x14ac:dyDescent="0.2">
      <c r="A1365" s="60">
        <v>43703</v>
      </c>
      <c r="B1365" s="61" t="s">
        <v>293</v>
      </c>
      <c r="C1365" s="61" t="s">
        <v>885</v>
      </c>
      <c r="D1365" s="61" t="s">
        <v>181</v>
      </c>
      <c r="E1365" s="61">
        <v>8</v>
      </c>
      <c r="F1365" s="61" t="s">
        <v>897</v>
      </c>
      <c r="G1365" s="61">
        <v>2</v>
      </c>
      <c r="H1365" s="61" t="s">
        <v>1503</v>
      </c>
      <c r="I1365" s="61" t="s">
        <v>288</v>
      </c>
      <c r="J1365" s="61" t="s">
        <v>19</v>
      </c>
      <c r="K1365" s="61" t="s">
        <v>9</v>
      </c>
      <c r="L1365" s="61" t="s">
        <v>294</v>
      </c>
      <c r="M1365" s="61">
        <f t="shared" si="22"/>
        <v>241</v>
      </c>
      <c r="N1365" t="str">
        <f>VLOOKUP(M1365,'zamestnanci číselník'!$A:$I,9,0)</f>
        <v>VP2</v>
      </c>
    </row>
    <row r="1366" spans="1:14" x14ac:dyDescent="0.2">
      <c r="A1366" s="60">
        <v>43704</v>
      </c>
      <c r="B1366" s="61" t="s">
        <v>293</v>
      </c>
      <c r="C1366" s="61" t="s">
        <v>885</v>
      </c>
      <c r="D1366" s="61" t="s">
        <v>181</v>
      </c>
      <c r="E1366" s="61">
        <v>8</v>
      </c>
      <c r="F1366" s="61" t="s">
        <v>897</v>
      </c>
      <c r="G1366" s="61">
        <v>2</v>
      </c>
      <c r="H1366" s="61" t="s">
        <v>1503</v>
      </c>
      <c r="I1366" s="61" t="s">
        <v>288</v>
      </c>
      <c r="J1366" s="61" t="s">
        <v>19</v>
      </c>
      <c r="K1366" s="61" t="s">
        <v>9</v>
      </c>
      <c r="L1366" s="61" t="s">
        <v>294</v>
      </c>
      <c r="M1366" s="61">
        <f t="shared" si="22"/>
        <v>241</v>
      </c>
      <c r="N1366" t="str">
        <f>VLOOKUP(M1366,'zamestnanci číselník'!$A:$I,9,0)</f>
        <v>VP2</v>
      </c>
    </row>
    <row r="1367" spans="1:14" x14ac:dyDescent="0.2">
      <c r="A1367" s="60">
        <v>43705</v>
      </c>
      <c r="B1367" s="61" t="s">
        <v>293</v>
      </c>
      <c r="C1367" s="61" t="s">
        <v>885</v>
      </c>
      <c r="D1367" s="61" t="s">
        <v>181</v>
      </c>
      <c r="E1367" s="61">
        <v>8</v>
      </c>
      <c r="F1367" s="61" t="s">
        <v>182</v>
      </c>
      <c r="G1367" s="61">
        <v>0</v>
      </c>
      <c r="H1367" s="61" t="s">
        <v>1503</v>
      </c>
      <c r="I1367" s="61" t="s">
        <v>288</v>
      </c>
      <c r="J1367" s="61" t="s">
        <v>19</v>
      </c>
      <c r="K1367" s="61" t="s">
        <v>9</v>
      </c>
      <c r="L1367" s="61" t="s">
        <v>294</v>
      </c>
      <c r="M1367" s="61">
        <f t="shared" si="22"/>
        <v>241</v>
      </c>
      <c r="N1367" t="str">
        <f>VLOOKUP(M1367,'zamestnanci číselník'!$A:$I,9,0)</f>
        <v>VP2</v>
      </c>
    </row>
    <row r="1368" spans="1:14" x14ac:dyDescent="0.2">
      <c r="A1368" s="60">
        <v>43706</v>
      </c>
      <c r="B1368" s="61" t="s">
        <v>293</v>
      </c>
      <c r="C1368" s="61" t="s">
        <v>886</v>
      </c>
      <c r="D1368" s="61" t="s">
        <v>181</v>
      </c>
      <c r="E1368" s="61">
        <v>8</v>
      </c>
      <c r="F1368" s="61" t="s">
        <v>182</v>
      </c>
      <c r="G1368" s="61">
        <v>0</v>
      </c>
      <c r="H1368" s="61" t="s">
        <v>183</v>
      </c>
      <c r="I1368" s="61" t="s">
        <v>288</v>
      </c>
      <c r="J1368" s="61" t="s">
        <v>19</v>
      </c>
      <c r="K1368" s="61" t="s">
        <v>9</v>
      </c>
      <c r="L1368" s="61" t="s">
        <v>294</v>
      </c>
      <c r="M1368" s="61">
        <f t="shared" si="22"/>
        <v>241</v>
      </c>
      <c r="N1368" t="str">
        <f>VLOOKUP(M1368,'zamestnanci číselník'!$A:$I,9,0)</f>
        <v>VP2</v>
      </c>
    </row>
    <row r="1369" spans="1:14" x14ac:dyDescent="0.2">
      <c r="A1369" s="60">
        <v>43707</v>
      </c>
      <c r="B1369" s="61" t="s">
        <v>293</v>
      </c>
      <c r="C1369" s="61" t="s">
        <v>885</v>
      </c>
      <c r="D1369" s="61" t="s">
        <v>181</v>
      </c>
      <c r="E1369" s="61">
        <v>8.5</v>
      </c>
      <c r="F1369" s="61" t="s">
        <v>897</v>
      </c>
      <c r="G1369" s="61">
        <v>0.5</v>
      </c>
      <c r="H1369" s="61" t="s">
        <v>279</v>
      </c>
      <c r="I1369" s="61" t="s">
        <v>288</v>
      </c>
      <c r="J1369" s="61" t="s">
        <v>19</v>
      </c>
      <c r="K1369" s="61" t="s">
        <v>9</v>
      </c>
      <c r="L1369" s="61" t="s">
        <v>294</v>
      </c>
      <c r="M1369" s="61">
        <f t="shared" si="22"/>
        <v>241</v>
      </c>
      <c r="N1369" t="str">
        <f>VLOOKUP(M1369,'zamestnanci číselník'!$A:$I,9,0)</f>
        <v>VP2</v>
      </c>
    </row>
    <row r="1370" spans="1:14" x14ac:dyDescent="0.2">
      <c r="A1370" s="60">
        <v>43698</v>
      </c>
      <c r="B1370" s="61" t="s">
        <v>293</v>
      </c>
      <c r="C1370" s="61" t="s">
        <v>885</v>
      </c>
      <c r="D1370" s="61" t="s">
        <v>181</v>
      </c>
      <c r="E1370" s="61">
        <v>7.5</v>
      </c>
      <c r="F1370" s="61" t="s">
        <v>182</v>
      </c>
      <c r="G1370" s="61">
        <v>0</v>
      </c>
      <c r="H1370" s="61" t="s">
        <v>1503</v>
      </c>
      <c r="I1370" s="61" t="s">
        <v>288</v>
      </c>
      <c r="J1370" s="61" t="s">
        <v>19</v>
      </c>
      <c r="K1370" s="61" t="s">
        <v>9</v>
      </c>
      <c r="L1370" s="61" t="s">
        <v>294</v>
      </c>
      <c r="M1370" s="61">
        <f t="shared" si="22"/>
        <v>241</v>
      </c>
      <c r="N1370" t="str">
        <f>VLOOKUP(M1370,'zamestnanci číselník'!$A:$I,9,0)</f>
        <v>VP2</v>
      </c>
    </row>
    <row r="1371" spans="1:14" x14ac:dyDescent="0.2">
      <c r="A1371" s="60">
        <v>43699</v>
      </c>
      <c r="B1371" s="61" t="s">
        <v>293</v>
      </c>
      <c r="C1371" s="61" t="s">
        <v>885</v>
      </c>
      <c r="D1371" s="61" t="s">
        <v>181</v>
      </c>
      <c r="E1371" s="61">
        <v>8</v>
      </c>
      <c r="F1371" s="61" t="s">
        <v>897</v>
      </c>
      <c r="G1371" s="61">
        <v>2</v>
      </c>
      <c r="H1371" s="61" t="s">
        <v>1503</v>
      </c>
      <c r="I1371" s="61" t="s">
        <v>288</v>
      </c>
      <c r="J1371" s="61" t="s">
        <v>19</v>
      </c>
      <c r="K1371" s="61" t="s">
        <v>9</v>
      </c>
      <c r="L1371" s="61" t="s">
        <v>294</v>
      </c>
      <c r="M1371" s="61">
        <f t="shared" si="22"/>
        <v>241</v>
      </c>
      <c r="N1371" t="str">
        <f>VLOOKUP(M1371,'zamestnanci číselník'!$A:$I,9,0)</f>
        <v>VP2</v>
      </c>
    </row>
    <row r="1372" spans="1:14" x14ac:dyDescent="0.2">
      <c r="A1372" s="60">
        <v>43700</v>
      </c>
      <c r="B1372" s="61" t="s">
        <v>293</v>
      </c>
      <c r="C1372" s="61" t="s">
        <v>887</v>
      </c>
      <c r="D1372" s="61" t="s">
        <v>181</v>
      </c>
      <c r="E1372" s="61">
        <v>8</v>
      </c>
      <c r="F1372" s="61" t="s">
        <v>182</v>
      </c>
      <c r="G1372" s="61">
        <v>0</v>
      </c>
      <c r="H1372" s="61" t="s">
        <v>183</v>
      </c>
      <c r="I1372" s="61" t="s">
        <v>288</v>
      </c>
      <c r="J1372" s="61" t="s">
        <v>19</v>
      </c>
      <c r="K1372" s="61" t="s">
        <v>9</v>
      </c>
      <c r="L1372" s="61" t="s">
        <v>294</v>
      </c>
      <c r="M1372" s="61">
        <f t="shared" si="22"/>
        <v>241</v>
      </c>
      <c r="N1372" t="str">
        <f>VLOOKUP(M1372,'zamestnanci číselník'!$A:$I,9,0)</f>
        <v>VP2</v>
      </c>
    </row>
    <row r="1373" spans="1:14" x14ac:dyDescent="0.2">
      <c r="A1373" s="60">
        <v>43696</v>
      </c>
      <c r="B1373" s="61" t="s">
        <v>293</v>
      </c>
      <c r="C1373" s="61" t="s">
        <v>885</v>
      </c>
      <c r="D1373" s="61" t="s">
        <v>181</v>
      </c>
      <c r="E1373" s="61">
        <v>7</v>
      </c>
      <c r="F1373" s="61" t="s">
        <v>182</v>
      </c>
      <c r="G1373" s="61">
        <v>0</v>
      </c>
      <c r="H1373" s="61" t="s">
        <v>1502</v>
      </c>
      <c r="I1373" s="61" t="s">
        <v>288</v>
      </c>
      <c r="J1373" s="61" t="s">
        <v>19</v>
      </c>
      <c r="K1373" s="61" t="s">
        <v>9</v>
      </c>
      <c r="L1373" s="61" t="s">
        <v>294</v>
      </c>
      <c r="M1373" s="61">
        <f t="shared" si="22"/>
        <v>241</v>
      </c>
      <c r="N1373" t="str">
        <f>VLOOKUP(M1373,'zamestnanci číselník'!$A:$I,9,0)</f>
        <v>VP2</v>
      </c>
    </row>
    <row r="1374" spans="1:14" x14ac:dyDescent="0.2">
      <c r="A1374" s="60">
        <v>43696</v>
      </c>
      <c r="B1374" s="61" t="s">
        <v>293</v>
      </c>
      <c r="C1374" s="61" t="s">
        <v>885</v>
      </c>
      <c r="D1374" s="61" t="s">
        <v>181</v>
      </c>
      <c r="E1374" s="61">
        <v>1</v>
      </c>
      <c r="F1374" s="61" t="s">
        <v>182</v>
      </c>
      <c r="G1374" s="61">
        <v>0</v>
      </c>
      <c r="H1374" s="61" t="s">
        <v>1503</v>
      </c>
      <c r="I1374" s="61" t="s">
        <v>288</v>
      </c>
      <c r="J1374" s="61" t="s">
        <v>19</v>
      </c>
      <c r="K1374" s="61" t="s">
        <v>9</v>
      </c>
      <c r="L1374" s="61" t="s">
        <v>294</v>
      </c>
      <c r="M1374" s="61">
        <f t="shared" si="22"/>
        <v>241</v>
      </c>
      <c r="N1374" t="str">
        <f>VLOOKUP(M1374,'zamestnanci číselník'!$A:$I,9,0)</f>
        <v>VP2</v>
      </c>
    </row>
    <row r="1375" spans="1:14" x14ac:dyDescent="0.2">
      <c r="A1375" s="60">
        <v>43697</v>
      </c>
      <c r="B1375" s="61" t="s">
        <v>293</v>
      </c>
      <c r="C1375" s="61" t="s">
        <v>885</v>
      </c>
      <c r="D1375" s="61" t="s">
        <v>181</v>
      </c>
      <c r="E1375" s="61">
        <v>8</v>
      </c>
      <c r="F1375" s="61" t="s">
        <v>182</v>
      </c>
      <c r="G1375" s="61">
        <v>0</v>
      </c>
      <c r="H1375" s="61" t="s">
        <v>1503</v>
      </c>
      <c r="I1375" s="61" t="s">
        <v>288</v>
      </c>
      <c r="J1375" s="61" t="s">
        <v>19</v>
      </c>
      <c r="K1375" s="61" t="s">
        <v>9</v>
      </c>
      <c r="L1375" s="61" t="s">
        <v>294</v>
      </c>
      <c r="M1375" s="61">
        <f t="shared" si="22"/>
        <v>241</v>
      </c>
      <c r="N1375" t="str">
        <f>VLOOKUP(M1375,'zamestnanci číselník'!$A:$I,9,0)</f>
        <v>VP2</v>
      </c>
    </row>
    <row r="1376" spans="1:14" x14ac:dyDescent="0.2">
      <c r="A1376" s="60">
        <v>43691</v>
      </c>
      <c r="B1376" s="61" t="s">
        <v>293</v>
      </c>
      <c r="C1376" s="61" t="s">
        <v>885</v>
      </c>
      <c r="D1376" s="61" t="s">
        <v>181</v>
      </c>
      <c r="E1376" s="61">
        <v>8</v>
      </c>
      <c r="F1376" s="61" t="s">
        <v>897</v>
      </c>
      <c r="G1376" s="61">
        <v>1</v>
      </c>
      <c r="H1376" s="61" t="s">
        <v>1502</v>
      </c>
      <c r="I1376" s="61" t="s">
        <v>288</v>
      </c>
      <c r="J1376" s="61" t="s">
        <v>19</v>
      </c>
      <c r="K1376" s="61" t="s">
        <v>9</v>
      </c>
      <c r="L1376" s="61" t="s">
        <v>294</v>
      </c>
      <c r="M1376" s="61">
        <f t="shared" si="22"/>
        <v>241</v>
      </c>
      <c r="N1376" t="str">
        <f>VLOOKUP(M1376,'zamestnanci číselník'!$A:$I,9,0)</f>
        <v>VP2</v>
      </c>
    </row>
    <row r="1377" spans="1:14" x14ac:dyDescent="0.2">
      <c r="A1377" s="60">
        <v>43692</v>
      </c>
      <c r="B1377" s="61" t="s">
        <v>293</v>
      </c>
      <c r="C1377" s="61" t="s">
        <v>885</v>
      </c>
      <c r="D1377" s="61" t="s">
        <v>181</v>
      </c>
      <c r="E1377" s="61">
        <v>8</v>
      </c>
      <c r="F1377" s="61" t="s">
        <v>897</v>
      </c>
      <c r="G1377" s="61">
        <v>2</v>
      </c>
      <c r="H1377" s="61" t="s">
        <v>1502</v>
      </c>
      <c r="I1377" s="61" t="s">
        <v>288</v>
      </c>
      <c r="J1377" s="61" t="s">
        <v>19</v>
      </c>
      <c r="K1377" s="61" t="s">
        <v>9</v>
      </c>
      <c r="L1377" s="61" t="s">
        <v>294</v>
      </c>
      <c r="M1377" s="61">
        <f t="shared" si="22"/>
        <v>241</v>
      </c>
      <c r="N1377" t="str">
        <f>VLOOKUP(M1377,'zamestnanci číselník'!$A:$I,9,0)</f>
        <v>VP2</v>
      </c>
    </row>
    <row r="1378" spans="1:14" x14ac:dyDescent="0.2">
      <c r="A1378" s="60">
        <v>43693</v>
      </c>
      <c r="B1378" s="61" t="s">
        <v>293</v>
      </c>
      <c r="C1378" s="61" t="s">
        <v>885</v>
      </c>
      <c r="D1378" s="61" t="s">
        <v>181</v>
      </c>
      <c r="E1378" s="61">
        <v>8</v>
      </c>
      <c r="F1378" s="61" t="s">
        <v>897</v>
      </c>
      <c r="G1378" s="61">
        <v>2</v>
      </c>
      <c r="H1378" s="61" t="s">
        <v>1502</v>
      </c>
      <c r="I1378" s="61" t="s">
        <v>288</v>
      </c>
      <c r="J1378" s="61" t="s">
        <v>19</v>
      </c>
      <c r="K1378" s="61" t="s">
        <v>9</v>
      </c>
      <c r="L1378" s="61" t="s">
        <v>294</v>
      </c>
      <c r="M1378" s="61">
        <f t="shared" si="22"/>
        <v>241</v>
      </c>
      <c r="N1378" t="str">
        <f>VLOOKUP(M1378,'zamestnanci číselník'!$A:$I,9,0)</f>
        <v>VP2</v>
      </c>
    </row>
    <row r="1379" spans="1:14" x14ac:dyDescent="0.2">
      <c r="A1379" s="60">
        <v>43694</v>
      </c>
      <c r="B1379" s="61" t="s">
        <v>293</v>
      </c>
      <c r="C1379" s="61" t="s">
        <v>885</v>
      </c>
      <c r="D1379" s="61" t="s">
        <v>181</v>
      </c>
      <c r="E1379" s="61">
        <v>0</v>
      </c>
      <c r="F1379" s="61" t="s">
        <v>897</v>
      </c>
      <c r="G1379" s="61">
        <v>6</v>
      </c>
      <c r="H1379" s="61" t="s">
        <v>1502</v>
      </c>
      <c r="I1379" s="61" t="s">
        <v>288</v>
      </c>
      <c r="J1379" s="61" t="s">
        <v>19</v>
      </c>
      <c r="K1379" s="61" t="s">
        <v>9</v>
      </c>
      <c r="L1379" s="61" t="s">
        <v>294</v>
      </c>
      <c r="M1379" s="61">
        <f t="shared" si="22"/>
        <v>241</v>
      </c>
      <c r="N1379" t="str">
        <f>VLOOKUP(M1379,'zamestnanci číselník'!$A:$I,9,0)</f>
        <v>VP2</v>
      </c>
    </row>
    <row r="1380" spans="1:14" x14ac:dyDescent="0.2">
      <c r="A1380" s="60">
        <v>43689</v>
      </c>
      <c r="B1380" s="61" t="s">
        <v>293</v>
      </c>
      <c r="C1380" s="61" t="s">
        <v>885</v>
      </c>
      <c r="D1380" s="61" t="s">
        <v>181</v>
      </c>
      <c r="E1380" s="61">
        <v>8</v>
      </c>
      <c r="F1380" s="61" t="s">
        <v>897</v>
      </c>
      <c r="G1380" s="61">
        <v>1</v>
      </c>
      <c r="H1380" s="61" t="s">
        <v>1471</v>
      </c>
      <c r="I1380" s="61" t="s">
        <v>288</v>
      </c>
      <c r="J1380" s="61" t="s">
        <v>19</v>
      </c>
      <c r="K1380" s="61" t="s">
        <v>9</v>
      </c>
      <c r="L1380" s="61" t="s">
        <v>294</v>
      </c>
      <c r="M1380" s="61">
        <f t="shared" si="22"/>
        <v>241</v>
      </c>
      <c r="N1380" t="str">
        <f>VLOOKUP(M1380,'zamestnanci číselník'!$A:$I,9,0)</f>
        <v>VP2</v>
      </c>
    </row>
    <row r="1381" spans="1:14" x14ac:dyDescent="0.2">
      <c r="A1381" s="60">
        <v>43690</v>
      </c>
      <c r="B1381" s="61" t="s">
        <v>293</v>
      </c>
      <c r="C1381" s="61" t="s">
        <v>885</v>
      </c>
      <c r="D1381" s="61" t="s">
        <v>181</v>
      </c>
      <c r="E1381" s="61">
        <v>8</v>
      </c>
      <c r="F1381" s="61" t="s">
        <v>897</v>
      </c>
      <c r="G1381" s="61">
        <v>2</v>
      </c>
      <c r="H1381" s="61" t="s">
        <v>1471</v>
      </c>
      <c r="I1381" s="61" t="s">
        <v>288</v>
      </c>
      <c r="J1381" s="61" t="s">
        <v>19</v>
      </c>
      <c r="K1381" s="61" t="s">
        <v>9</v>
      </c>
      <c r="L1381" s="61" t="s">
        <v>294</v>
      </c>
      <c r="M1381" s="61">
        <f t="shared" si="22"/>
        <v>241</v>
      </c>
      <c r="N1381" t="str">
        <f>VLOOKUP(M1381,'zamestnanci číselník'!$A:$I,9,0)</f>
        <v>VP2</v>
      </c>
    </row>
    <row r="1382" spans="1:14" x14ac:dyDescent="0.2">
      <c r="A1382" s="60">
        <v>43678</v>
      </c>
      <c r="B1382" s="61" t="s">
        <v>293</v>
      </c>
      <c r="C1382" s="61" t="s">
        <v>887</v>
      </c>
      <c r="D1382" s="61" t="s">
        <v>181</v>
      </c>
      <c r="E1382" s="61">
        <v>8</v>
      </c>
      <c r="F1382" s="61" t="s">
        <v>182</v>
      </c>
      <c r="G1382" s="61">
        <v>0</v>
      </c>
      <c r="H1382" s="61" t="s">
        <v>183</v>
      </c>
      <c r="I1382" s="61" t="s">
        <v>288</v>
      </c>
      <c r="J1382" s="61" t="s">
        <v>19</v>
      </c>
      <c r="K1382" s="61" t="s">
        <v>9</v>
      </c>
      <c r="L1382" s="61" t="s">
        <v>294</v>
      </c>
      <c r="M1382" s="61">
        <f t="shared" si="22"/>
        <v>241</v>
      </c>
      <c r="N1382" t="str">
        <f>VLOOKUP(M1382,'zamestnanci číselník'!$A:$I,9,0)</f>
        <v>VP2</v>
      </c>
    </row>
    <row r="1383" spans="1:14" x14ac:dyDescent="0.2">
      <c r="A1383" s="60">
        <v>43679</v>
      </c>
      <c r="B1383" s="61" t="s">
        <v>293</v>
      </c>
      <c r="C1383" s="61" t="s">
        <v>887</v>
      </c>
      <c r="D1383" s="61" t="s">
        <v>181</v>
      </c>
      <c r="E1383" s="61">
        <v>8</v>
      </c>
      <c r="F1383" s="61" t="s">
        <v>182</v>
      </c>
      <c r="G1383" s="61">
        <v>0</v>
      </c>
      <c r="H1383" s="61" t="s">
        <v>183</v>
      </c>
      <c r="I1383" s="61" t="s">
        <v>288</v>
      </c>
      <c r="J1383" s="61" t="s">
        <v>19</v>
      </c>
      <c r="K1383" s="61" t="s">
        <v>9</v>
      </c>
      <c r="L1383" s="61" t="s">
        <v>294</v>
      </c>
      <c r="M1383" s="61">
        <f t="shared" si="22"/>
        <v>241</v>
      </c>
      <c r="N1383" t="str">
        <f>VLOOKUP(M1383,'zamestnanci číselník'!$A:$I,9,0)</f>
        <v>VP2</v>
      </c>
    </row>
    <row r="1384" spans="1:14" x14ac:dyDescent="0.2">
      <c r="A1384" s="60">
        <v>43682</v>
      </c>
      <c r="B1384" s="61" t="s">
        <v>293</v>
      </c>
      <c r="C1384" s="61" t="s">
        <v>885</v>
      </c>
      <c r="D1384" s="61" t="s">
        <v>181</v>
      </c>
      <c r="E1384" s="61">
        <v>8</v>
      </c>
      <c r="F1384" s="61" t="s">
        <v>897</v>
      </c>
      <c r="G1384" s="61">
        <v>2</v>
      </c>
      <c r="H1384" s="61" t="s">
        <v>1471</v>
      </c>
      <c r="I1384" s="61" t="s">
        <v>288</v>
      </c>
      <c r="J1384" s="61" t="s">
        <v>19</v>
      </c>
      <c r="K1384" s="61" t="s">
        <v>9</v>
      </c>
      <c r="L1384" s="61" t="s">
        <v>294</v>
      </c>
      <c r="M1384" s="61">
        <f t="shared" si="22"/>
        <v>241</v>
      </c>
      <c r="N1384" t="str">
        <f>VLOOKUP(M1384,'zamestnanci číselník'!$A:$I,9,0)</f>
        <v>VP2</v>
      </c>
    </row>
    <row r="1385" spans="1:14" x14ac:dyDescent="0.2">
      <c r="A1385" s="60">
        <v>43683</v>
      </c>
      <c r="B1385" s="61" t="s">
        <v>293</v>
      </c>
      <c r="C1385" s="61" t="s">
        <v>885</v>
      </c>
      <c r="D1385" s="61" t="s">
        <v>181</v>
      </c>
      <c r="E1385" s="61">
        <v>8</v>
      </c>
      <c r="F1385" s="61" t="s">
        <v>182</v>
      </c>
      <c r="G1385" s="61">
        <v>0</v>
      </c>
      <c r="H1385" s="61" t="s">
        <v>1471</v>
      </c>
      <c r="I1385" s="61" t="s">
        <v>288</v>
      </c>
      <c r="J1385" s="61" t="s">
        <v>19</v>
      </c>
      <c r="K1385" s="61" t="s">
        <v>9</v>
      </c>
      <c r="L1385" s="61" t="s">
        <v>294</v>
      </c>
      <c r="M1385" s="61">
        <f t="shared" si="22"/>
        <v>241</v>
      </c>
      <c r="N1385" t="str">
        <f>VLOOKUP(M1385,'zamestnanci číselník'!$A:$I,9,0)</f>
        <v>VP2</v>
      </c>
    </row>
    <row r="1386" spans="1:14" x14ac:dyDescent="0.2">
      <c r="A1386" s="60">
        <v>43684</v>
      </c>
      <c r="B1386" s="61" t="s">
        <v>293</v>
      </c>
      <c r="C1386" s="61" t="s">
        <v>885</v>
      </c>
      <c r="D1386" s="61" t="s">
        <v>181</v>
      </c>
      <c r="E1386" s="61">
        <v>8</v>
      </c>
      <c r="F1386" s="61" t="s">
        <v>897</v>
      </c>
      <c r="G1386" s="61">
        <v>1</v>
      </c>
      <c r="H1386" s="61" t="s">
        <v>1471</v>
      </c>
      <c r="I1386" s="61" t="s">
        <v>288</v>
      </c>
      <c r="J1386" s="61" t="s">
        <v>19</v>
      </c>
      <c r="K1386" s="61" t="s">
        <v>9</v>
      </c>
      <c r="L1386" s="61" t="s">
        <v>294</v>
      </c>
      <c r="M1386" s="61">
        <f t="shared" si="22"/>
        <v>241</v>
      </c>
      <c r="N1386" t="str">
        <f>VLOOKUP(M1386,'zamestnanci číselník'!$A:$I,9,0)</f>
        <v>VP2</v>
      </c>
    </row>
    <row r="1387" spans="1:14" x14ac:dyDescent="0.2">
      <c r="A1387" s="60">
        <v>43685</v>
      </c>
      <c r="B1387" s="61" t="s">
        <v>293</v>
      </c>
      <c r="C1387" s="61" t="s">
        <v>885</v>
      </c>
      <c r="D1387" s="61" t="s">
        <v>181</v>
      </c>
      <c r="E1387" s="61">
        <v>8</v>
      </c>
      <c r="F1387" s="61" t="s">
        <v>897</v>
      </c>
      <c r="G1387" s="61">
        <v>1</v>
      </c>
      <c r="H1387" s="61" t="s">
        <v>1471</v>
      </c>
      <c r="I1387" s="61" t="s">
        <v>288</v>
      </c>
      <c r="J1387" s="61" t="s">
        <v>19</v>
      </c>
      <c r="K1387" s="61" t="s">
        <v>9</v>
      </c>
      <c r="L1387" s="61" t="s">
        <v>294</v>
      </c>
      <c r="M1387" s="61">
        <f t="shared" si="22"/>
        <v>241</v>
      </c>
      <c r="N1387" t="str">
        <f>VLOOKUP(M1387,'zamestnanci číselník'!$A:$I,9,0)</f>
        <v>VP2</v>
      </c>
    </row>
    <row r="1388" spans="1:14" x14ac:dyDescent="0.2">
      <c r="A1388" s="60">
        <v>43686</v>
      </c>
      <c r="B1388" s="61" t="s">
        <v>293</v>
      </c>
      <c r="C1388" s="61" t="s">
        <v>885</v>
      </c>
      <c r="D1388" s="61" t="s">
        <v>181</v>
      </c>
      <c r="E1388" s="61">
        <v>8</v>
      </c>
      <c r="F1388" s="61" t="s">
        <v>182</v>
      </c>
      <c r="G1388" s="61">
        <v>0</v>
      </c>
      <c r="H1388" s="61" t="s">
        <v>1471</v>
      </c>
      <c r="I1388" s="61" t="s">
        <v>288</v>
      </c>
      <c r="J1388" s="61" t="s">
        <v>19</v>
      </c>
      <c r="K1388" s="61" t="s">
        <v>9</v>
      </c>
      <c r="L1388" s="61" t="s">
        <v>294</v>
      </c>
      <c r="M1388" s="61">
        <f t="shared" si="22"/>
        <v>241</v>
      </c>
      <c r="N1388" t="str">
        <f>VLOOKUP(M1388,'zamestnanci číselník'!$A:$I,9,0)</f>
        <v>VP2</v>
      </c>
    </row>
    <row r="1389" spans="1:14" x14ac:dyDescent="0.2">
      <c r="A1389" s="60">
        <v>43678</v>
      </c>
      <c r="B1389" s="61" t="s">
        <v>942</v>
      </c>
      <c r="C1389" s="61" t="s">
        <v>887</v>
      </c>
      <c r="D1389" s="61" t="s">
        <v>181</v>
      </c>
      <c r="E1389" s="61">
        <v>11.25</v>
      </c>
      <c r="F1389" s="61" t="s">
        <v>182</v>
      </c>
      <c r="G1389" s="61">
        <v>0</v>
      </c>
      <c r="H1389" s="61" t="s">
        <v>183</v>
      </c>
      <c r="I1389" s="61" t="s">
        <v>923</v>
      </c>
      <c r="J1389" s="61" t="s">
        <v>12</v>
      </c>
      <c r="K1389" s="61" t="s">
        <v>9</v>
      </c>
      <c r="L1389" s="61" t="s">
        <v>943</v>
      </c>
      <c r="M1389" s="61">
        <f t="shared" si="22"/>
        <v>246</v>
      </c>
      <c r="N1389" t="str">
        <f>VLOOKUP(M1389,'zamestnanci číselník'!$A:$I,9,0)</f>
        <v>VP3V</v>
      </c>
    </row>
    <row r="1390" spans="1:14" x14ac:dyDescent="0.2">
      <c r="A1390" s="60">
        <v>43684</v>
      </c>
      <c r="B1390" s="61" t="s">
        <v>942</v>
      </c>
      <c r="C1390" s="61" t="s">
        <v>893</v>
      </c>
      <c r="D1390" s="61" t="s">
        <v>181</v>
      </c>
      <c r="E1390" s="61">
        <v>11.25</v>
      </c>
      <c r="F1390" s="61" t="s">
        <v>182</v>
      </c>
      <c r="G1390" s="61">
        <v>0</v>
      </c>
      <c r="H1390" s="61" t="s">
        <v>183</v>
      </c>
      <c r="I1390" s="61" t="s">
        <v>923</v>
      </c>
      <c r="J1390" s="61" t="s">
        <v>12</v>
      </c>
      <c r="K1390" s="61" t="s">
        <v>9</v>
      </c>
      <c r="L1390" s="61" t="s">
        <v>943</v>
      </c>
      <c r="M1390" s="61">
        <f t="shared" si="22"/>
        <v>246</v>
      </c>
      <c r="N1390" t="str">
        <f>VLOOKUP(M1390,'zamestnanci číselník'!$A:$I,9,0)</f>
        <v>VP3V</v>
      </c>
    </row>
    <row r="1391" spans="1:14" x14ac:dyDescent="0.2">
      <c r="A1391" s="60">
        <v>43707</v>
      </c>
      <c r="B1391" s="61" t="s">
        <v>942</v>
      </c>
      <c r="C1391" s="61" t="s">
        <v>887</v>
      </c>
      <c r="D1391" s="61" t="s">
        <v>181</v>
      </c>
      <c r="E1391" s="61">
        <v>11.25</v>
      </c>
      <c r="F1391" s="61" t="s">
        <v>182</v>
      </c>
      <c r="G1391" s="61">
        <v>0</v>
      </c>
      <c r="H1391" s="61" t="s">
        <v>183</v>
      </c>
      <c r="I1391" s="61" t="s">
        <v>923</v>
      </c>
      <c r="J1391" s="61" t="s">
        <v>12</v>
      </c>
      <c r="K1391" s="61" t="s">
        <v>9</v>
      </c>
      <c r="L1391" s="61" t="s">
        <v>943</v>
      </c>
      <c r="M1391" s="61">
        <f t="shared" si="22"/>
        <v>246</v>
      </c>
      <c r="N1391" t="str">
        <f>VLOOKUP(M1391,'zamestnanci číselník'!$A:$I,9,0)</f>
        <v>VP3V</v>
      </c>
    </row>
    <row r="1392" spans="1:14" x14ac:dyDescent="0.2">
      <c r="A1392" s="60">
        <v>43682</v>
      </c>
      <c r="B1392" s="61" t="s">
        <v>942</v>
      </c>
      <c r="C1392" s="61" t="s">
        <v>885</v>
      </c>
      <c r="D1392" s="61" t="s">
        <v>181</v>
      </c>
      <c r="E1392" s="61">
        <v>11.25</v>
      </c>
      <c r="F1392" s="61" t="s">
        <v>182</v>
      </c>
      <c r="G1392" s="61">
        <v>0</v>
      </c>
      <c r="H1392" s="61" t="s">
        <v>1512</v>
      </c>
      <c r="I1392" s="61" t="s">
        <v>923</v>
      </c>
      <c r="J1392" s="61" t="s">
        <v>12</v>
      </c>
      <c r="K1392" s="61" t="s">
        <v>9</v>
      </c>
      <c r="L1392" s="61" t="s">
        <v>943</v>
      </c>
      <c r="M1392" s="61">
        <f t="shared" si="22"/>
        <v>246</v>
      </c>
      <c r="N1392" t="str">
        <f>VLOOKUP(M1392,'zamestnanci číselník'!$A:$I,9,0)</f>
        <v>VP3V</v>
      </c>
    </row>
    <row r="1393" spans="1:14" x14ac:dyDescent="0.2">
      <c r="A1393" s="60">
        <v>43683</v>
      </c>
      <c r="B1393" s="61" t="s">
        <v>942</v>
      </c>
      <c r="C1393" s="61" t="s">
        <v>885</v>
      </c>
      <c r="D1393" s="61" t="s">
        <v>181</v>
      </c>
      <c r="E1393" s="61">
        <v>11.25</v>
      </c>
      <c r="F1393" s="61" t="s">
        <v>182</v>
      </c>
      <c r="G1393" s="61">
        <v>0</v>
      </c>
      <c r="H1393" s="61" t="s">
        <v>1512</v>
      </c>
      <c r="I1393" s="61" t="s">
        <v>923</v>
      </c>
      <c r="J1393" s="61" t="s">
        <v>12</v>
      </c>
      <c r="K1393" s="61" t="s">
        <v>9</v>
      </c>
      <c r="L1393" s="61" t="s">
        <v>943</v>
      </c>
      <c r="M1393" s="61">
        <f t="shared" si="22"/>
        <v>246</v>
      </c>
      <c r="N1393" t="str">
        <f>VLOOKUP(M1393,'zamestnanci číselník'!$A:$I,9,0)</f>
        <v>VP3V</v>
      </c>
    </row>
    <row r="1394" spans="1:14" x14ac:dyDescent="0.2">
      <c r="A1394" s="60">
        <v>43685</v>
      </c>
      <c r="B1394" s="61" t="s">
        <v>942</v>
      </c>
      <c r="C1394" s="61" t="s">
        <v>885</v>
      </c>
      <c r="D1394" s="61" t="s">
        <v>181</v>
      </c>
      <c r="E1394" s="61">
        <v>11.25</v>
      </c>
      <c r="F1394" s="61" t="s">
        <v>182</v>
      </c>
      <c r="G1394" s="61">
        <v>0</v>
      </c>
      <c r="H1394" s="61" t="s">
        <v>1475</v>
      </c>
      <c r="I1394" s="61" t="s">
        <v>923</v>
      </c>
      <c r="J1394" s="61" t="s">
        <v>12</v>
      </c>
      <c r="K1394" s="61" t="s">
        <v>9</v>
      </c>
      <c r="L1394" s="61" t="s">
        <v>943</v>
      </c>
      <c r="M1394" s="61">
        <f t="shared" si="22"/>
        <v>246</v>
      </c>
      <c r="N1394" t="str">
        <f>VLOOKUP(M1394,'zamestnanci číselník'!$A:$I,9,0)</f>
        <v>VP3V</v>
      </c>
    </row>
    <row r="1395" spans="1:14" x14ac:dyDescent="0.2">
      <c r="A1395" s="60">
        <v>43686</v>
      </c>
      <c r="B1395" s="61" t="s">
        <v>942</v>
      </c>
      <c r="C1395" s="61" t="s">
        <v>885</v>
      </c>
      <c r="D1395" s="61" t="s">
        <v>181</v>
      </c>
      <c r="E1395" s="61">
        <v>11.25</v>
      </c>
      <c r="F1395" s="61" t="s">
        <v>182</v>
      </c>
      <c r="G1395" s="61">
        <v>0</v>
      </c>
      <c r="H1395" s="61" t="s">
        <v>1475</v>
      </c>
      <c r="I1395" s="61" t="s">
        <v>923</v>
      </c>
      <c r="J1395" s="61" t="s">
        <v>12</v>
      </c>
      <c r="K1395" s="61" t="s">
        <v>9</v>
      </c>
      <c r="L1395" s="61" t="s">
        <v>943</v>
      </c>
      <c r="M1395" s="61">
        <f t="shared" si="22"/>
        <v>246</v>
      </c>
      <c r="N1395" t="str">
        <f>VLOOKUP(M1395,'zamestnanci číselník'!$A:$I,9,0)</f>
        <v>VP3V</v>
      </c>
    </row>
    <row r="1396" spans="1:14" x14ac:dyDescent="0.2">
      <c r="A1396" s="60">
        <v>43688</v>
      </c>
      <c r="B1396" s="61" t="s">
        <v>942</v>
      </c>
      <c r="C1396" s="61" t="s">
        <v>885</v>
      </c>
      <c r="D1396" s="61" t="s">
        <v>909</v>
      </c>
      <c r="E1396" s="61">
        <v>7.5</v>
      </c>
      <c r="F1396" s="61" t="s">
        <v>182</v>
      </c>
      <c r="G1396" s="61">
        <v>0</v>
      </c>
      <c r="H1396" s="61" t="s">
        <v>1475</v>
      </c>
      <c r="I1396" s="61" t="s">
        <v>923</v>
      </c>
      <c r="J1396" s="61" t="s">
        <v>12</v>
      </c>
      <c r="K1396" s="61" t="s">
        <v>9</v>
      </c>
      <c r="L1396" s="61" t="s">
        <v>943</v>
      </c>
      <c r="M1396" s="61">
        <f t="shared" si="22"/>
        <v>246</v>
      </c>
      <c r="N1396" t="str">
        <f>VLOOKUP(M1396,'zamestnanci číselník'!$A:$I,9,0)</f>
        <v>VP3V</v>
      </c>
    </row>
    <row r="1397" spans="1:14" x14ac:dyDescent="0.2">
      <c r="A1397" s="60">
        <v>43688</v>
      </c>
      <c r="B1397" s="61" t="s">
        <v>942</v>
      </c>
      <c r="C1397" s="61" t="s">
        <v>885</v>
      </c>
      <c r="D1397" s="61" t="s">
        <v>908</v>
      </c>
      <c r="E1397" s="61">
        <v>3.75</v>
      </c>
      <c r="F1397" s="61" t="s">
        <v>182</v>
      </c>
      <c r="G1397" s="61">
        <v>0</v>
      </c>
      <c r="H1397" s="61" t="s">
        <v>1512</v>
      </c>
      <c r="I1397" s="61" t="s">
        <v>923</v>
      </c>
      <c r="J1397" s="61" t="s">
        <v>12</v>
      </c>
      <c r="K1397" s="61" t="s">
        <v>9</v>
      </c>
      <c r="L1397" s="61" t="s">
        <v>943</v>
      </c>
      <c r="M1397" s="61">
        <f t="shared" si="22"/>
        <v>246</v>
      </c>
      <c r="N1397" t="str">
        <f>VLOOKUP(M1397,'zamestnanci číselník'!$A:$I,9,0)</f>
        <v>VP3V</v>
      </c>
    </row>
    <row r="1398" spans="1:14" x14ac:dyDescent="0.2">
      <c r="A1398" s="60">
        <v>43689</v>
      </c>
      <c r="B1398" s="61" t="s">
        <v>942</v>
      </c>
      <c r="C1398" s="61" t="s">
        <v>885</v>
      </c>
      <c r="D1398" s="61" t="s">
        <v>908</v>
      </c>
      <c r="E1398" s="61">
        <v>3.75</v>
      </c>
      <c r="F1398" s="61" t="s">
        <v>182</v>
      </c>
      <c r="G1398" s="61">
        <v>0</v>
      </c>
      <c r="H1398" s="61" t="s">
        <v>1512</v>
      </c>
      <c r="I1398" s="61" t="s">
        <v>923</v>
      </c>
      <c r="J1398" s="61" t="s">
        <v>12</v>
      </c>
      <c r="K1398" s="61" t="s">
        <v>9</v>
      </c>
      <c r="L1398" s="61" t="s">
        <v>943</v>
      </c>
      <c r="M1398" s="61">
        <f t="shared" si="22"/>
        <v>246</v>
      </c>
      <c r="N1398" t="str">
        <f>VLOOKUP(M1398,'zamestnanci číselník'!$A:$I,9,0)</f>
        <v>VP3V</v>
      </c>
    </row>
    <row r="1399" spans="1:14" x14ac:dyDescent="0.2">
      <c r="A1399" s="60">
        <v>43689</v>
      </c>
      <c r="B1399" s="61" t="s">
        <v>942</v>
      </c>
      <c r="C1399" s="61" t="s">
        <v>885</v>
      </c>
      <c r="D1399" s="61" t="s">
        <v>909</v>
      </c>
      <c r="E1399" s="61">
        <v>7.5</v>
      </c>
      <c r="F1399" s="61" t="s">
        <v>182</v>
      </c>
      <c r="G1399" s="61">
        <v>0</v>
      </c>
      <c r="H1399" s="61" t="s">
        <v>1512</v>
      </c>
      <c r="I1399" s="61" t="s">
        <v>923</v>
      </c>
      <c r="J1399" s="61" t="s">
        <v>12</v>
      </c>
      <c r="K1399" s="61" t="s">
        <v>9</v>
      </c>
      <c r="L1399" s="61" t="s">
        <v>943</v>
      </c>
      <c r="M1399" s="61">
        <f t="shared" si="22"/>
        <v>246</v>
      </c>
      <c r="N1399" t="str">
        <f>VLOOKUP(M1399,'zamestnanci číselník'!$A:$I,9,0)</f>
        <v>VP3V</v>
      </c>
    </row>
    <row r="1400" spans="1:14" x14ac:dyDescent="0.2">
      <c r="A1400" s="60">
        <v>43690</v>
      </c>
      <c r="B1400" s="61" t="s">
        <v>942</v>
      </c>
      <c r="C1400" s="61" t="s">
        <v>885</v>
      </c>
      <c r="D1400" s="61" t="s">
        <v>908</v>
      </c>
      <c r="E1400" s="61">
        <v>3.5</v>
      </c>
      <c r="F1400" s="61" t="s">
        <v>890</v>
      </c>
      <c r="G1400" s="61">
        <v>0.25</v>
      </c>
      <c r="H1400" s="61" t="s">
        <v>1512</v>
      </c>
      <c r="I1400" s="61" t="s">
        <v>923</v>
      </c>
      <c r="J1400" s="61" t="s">
        <v>12</v>
      </c>
      <c r="K1400" s="61" t="s">
        <v>9</v>
      </c>
      <c r="L1400" s="61" t="s">
        <v>943</v>
      </c>
      <c r="M1400" s="61">
        <f t="shared" si="22"/>
        <v>246</v>
      </c>
      <c r="N1400" t="str">
        <f>VLOOKUP(M1400,'zamestnanci číselník'!$A:$I,9,0)</f>
        <v>VP3V</v>
      </c>
    </row>
    <row r="1401" spans="1:14" x14ac:dyDescent="0.2">
      <c r="A1401" s="60">
        <v>43690</v>
      </c>
      <c r="B1401" s="61" t="s">
        <v>942</v>
      </c>
      <c r="C1401" s="61" t="s">
        <v>885</v>
      </c>
      <c r="D1401" s="61" t="s">
        <v>909</v>
      </c>
      <c r="E1401" s="61">
        <v>0</v>
      </c>
      <c r="F1401" s="61" t="s">
        <v>890</v>
      </c>
      <c r="G1401" s="61">
        <v>7.5</v>
      </c>
      <c r="H1401" s="61" t="s">
        <v>1512</v>
      </c>
      <c r="I1401" s="61" t="s">
        <v>923</v>
      </c>
      <c r="J1401" s="61" t="s">
        <v>12</v>
      </c>
      <c r="K1401" s="61" t="s">
        <v>9</v>
      </c>
      <c r="L1401" s="61" t="s">
        <v>943</v>
      </c>
      <c r="M1401" s="61">
        <f t="shared" si="22"/>
        <v>246</v>
      </c>
      <c r="N1401" t="str">
        <f>VLOOKUP(M1401,'zamestnanci číselník'!$A:$I,9,0)</f>
        <v>VP3V</v>
      </c>
    </row>
    <row r="1402" spans="1:14" x14ac:dyDescent="0.2">
      <c r="A1402" s="60">
        <v>43691</v>
      </c>
      <c r="B1402" s="61" t="s">
        <v>942</v>
      </c>
      <c r="C1402" s="61" t="s">
        <v>885</v>
      </c>
      <c r="D1402" s="61" t="s">
        <v>908</v>
      </c>
      <c r="E1402" s="61">
        <v>3.75</v>
      </c>
      <c r="F1402" s="61" t="s">
        <v>182</v>
      </c>
      <c r="G1402" s="61">
        <v>0</v>
      </c>
      <c r="H1402" s="61" t="s">
        <v>1512</v>
      </c>
      <c r="I1402" s="61" t="s">
        <v>923</v>
      </c>
      <c r="J1402" s="61" t="s">
        <v>12</v>
      </c>
      <c r="K1402" s="61" t="s">
        <v>9</v>
      </c>
      <c r="L1402" s="61" t="s">
        <v>943</v>
      </c>
      <c r="M1402" s="61">
        <f t="shared" si="22"/>
        <v>246</v>
      </c>
      <c r="N1402" t="str">
        <f>VLOOKUP(M1402,'zamestnanci číselník'!$A:$I,9,0)</f>
        <v>VP3V</v>
      </c>
    </row>
    <row r="1403" spans="1:14" x14ac:dyDescent="0.2">
      <c r="A1403" s="60">
        <v>43691</v>
      </c>
      <c r="B1403" s="61" t="s">
        <v>942</v>
      </c>
      <c r="C1403" s="61" t="s">
        <v>885</v>
      </c>
      <c r="D1403" s="61" t="s">
        <v>909</v>
      </c>
      <c r="E1403" s="61">
        <v>7.5</v>
      </c>
      <c r="F1403" s="61" t="s">
        <v>182</v>
      </c>
      <c r="G1403" s="61">
        <v>0</v>
      </c>
      <c r="H1403" s="61" t="s">
        <v>1512</v>
      </c>
      <c r="I1403" s="61" t="s">
        <v>923</v>
      </c>
      <c r="J1403" s="61" t="s">
        <v>12</v>
      </c>
      <c r="K1403" s="61" t="s">
        <v>9</v>
      </c>
      <c r="L1403" s="61" t="s">
        <v>943</v>
      </c>
      <c r="M1403" s="61">
        <f t="shared" si="22"/>
        <v>246</v>
      </c>
      <c r="N1403" t="str">
        <f>VLOOKUP(M1403,'zamestnanci číselník'!$A:$I,9,0)</f>
        <v>VP3V</v>
      </c>
    </row>
    <row r="1404" spans="1:14" x14ac:dyDescent="0.2">
      <c r="A1404" s="60">
        <v>43692</v>
      </c>
      <c r="B1404" s="61" t="s">
        <v>942</v>
      </c>
      <c r="C1404" s="61" t="s">
        <v>885</v>
      </c>
      <c r="D1404" s="61" t="s">
        <v>909</v>
      </c>
      <c r="E1404" s="61">
        <v>7.75</v>
      </c>
      <c r="F1404" s="61" t="s">
        <v>182</v>
      </c>
      <c r="G1404" s="61">
        <v>0</v>
      </c>
      <c r="H1404" s="61" t="s">
        <v>1512</v>
      </c>
      <c r="I1404" s="61" t="s">
        <v>923</v>
      </c>
      <c r="J1404" s="61" t="s">
        <v>12</v>
      </c>
      <c r="K1404" s="61" t="s">
        <v>9</v>
      </c>
      <c r="L1404" s="61" t="s">
        <v>943</v>
      </c>
      <c r="M1404" s="61">
        <f t="shared" si="22"/>
        <v>246</v>
      </c>
      <c r="N1404" t="str">
        <f>VLOOKUP(M1404,'zamestnanci číselník'!$A:$I,9,0)</f>
        <v>VP3V</v>
      </c>
    </row>
    <row r="1405" spans="1:14" x14ac:dyDescent="0.2">
      <c r="A1405" s="60">
        <v>43698</v>
      </c>
      <c r="B1405" s="61" t="s">
        <v>942</v>
      </c>
      <c r="C1405" s="61" t="s">
        <v>887</v>
      </c>
      <c r="D1405" s="61" t="s">
        <v>181</v>
      </c>
      <c r="E1405" s="61">
        <v>11.25</v>
      </c>
      <c r="F1405" s="61" t="s">
        <v>182</v>
      </c>
      <c r="G1405" s="61">
        <v>0</v>
      </c>
      <c r="H1405" s="61" t="s">
        <v>183</v>
      </c>
      <c r="I1405" s="61" t="s">
        <v>923</v>
      </c>
      <c r="J1405" s="61" t="s">
        <v>12</v>
      </c>
      <c r="K1405" s="61" t="s">
        <v>9</v>
      </c>
      <c r="L1405" s="61" t="s">
        <v>943</v>
      </c>
      <c r="M1405" s="61">
        <f t="shared" si="22"/>
        <v>246</v>
      </c>
      <c r="N1405" t="str">
        <f>VLOOKUP(M1405,'zamestnanci číselník'!$A:$I,9,0)</f>
        <v>VP3V</v>
      </c>
    </row>
    <row r="1406" spans="1:14" x14ac:dyDescent="0.2">
      <c r="A1406" s="60">
        <v>43699</v>
      </c>
      <c r="B1406" s="61" t="s">
        <v>942</v>
      </c>
      <c r="C1406" s="61" t="s">
        <v>887</v>
      </c>
      <c r="D1406" s="61" t="s">
        <v>181</v>
      </c>
      <c r="E1406" s="61">
        <v>11.25</v>
      </c>
      <c r="F1406" s="61" t="s">
        <v>182</v>
      </c>
      <c r="G1406" s="61">
        <v>0</v>
      </c>
      <c r="H1406" s="61" t="s">
        <v>183</v>
      </c>
      <c r="I1406" s="61" t="s">
        <v>923</v>
      </c>
      <c r="J1406" s="61" t="s">
        <v>12</v>
      </c>
      <c r="K1406" s="61" t="s">
        <v>9</v>
      </c>
      <c r="L1406" s="61" t="s">
        <v>943</v>
      </c>
      <c r="M1406" s="61">
        <f t="shared" si="22"/>
        <v>246</v>
      </c>
      <c r="N1406" t="str">
        <f>VLOOKUP(M1406,'zamestnanci číselník'!$A:$I,9,0)</f>
        <v>VP3V</v>
      </c>
    </row>
    <row r="1407" spans="1:14" x14ac:dyDescent="0.2">
      <c r="A1407" s="60">
        <v>43700</v>
      </c>
      <c r="B1407" s="61" t="s">
        <v>942</v>
      </c>
      <c r="C1407" s="61" t="s">
        <v>887</v>
      </c>
      <c r="D1407" s="61" t="s">
        <v>181</v>
      </c>
      <c r="E1407" s="61">
        <v>11.25</v>
      </c>
      <c r="F1407" s="61" t="s">
        <v>182</v>
      </c>
      <c r="G1407" s="61">
        <v>0</v>
      </c>
      <c r="H1407" s="61" t="s">
        <v>183</v>
      </c>
      <c r="I1407" s="61" t="s">
        <v>923</v>
      </c>
      <c r="J1407" s="61" t="s">
        <v>12</v>
      </c>
      <c r="K1407" s="61" t="s">
        <v>9</v>
      </c>
      <c r="L1407" s="61" t="s">
        <v>943</v>
      </c>
      <c r="M1407" s="61">
        <f t="shared" si="22"/>
        <v>246</v>
      </c>
      <c r="N1407" t="str">
        <f>VLOOKUP(M1407,'zamestnanci číselník'!$A:$I,9,0)</f>
        <v>VP3V</v>
      </c>
    </row>
    <row r="1408" spans="1:14" x14ac:dyDescent="0.2">
      <c r="A1408" s="60">
        <v>43706</v>
      </c>
      <c r="B1408" s="61" t="s">
        <v>942</v>
      </c>
      <c r="C1408" s="61" t="s">
        <v>886</v>
      </c>
      <c r="D1408" s="61" t="s">
        <v>181</v>
      </c>
      <c r="E1408" s="61">
        <v>11.25</v>
      </c>
      <c r="F1408" s="61" t="s">
        <v>182</v>
      </c>
      <c r="G1408" s="61">
        <v>0</v>
      </c>
      <c r="H1408" s="61" t="s">
        <v>183</v>
      </c>
      <c r="I1408" s="61" t="s">
        <v>923</v>
      </c>
      <c r="J1408" s="61" t="s">
        <v>12</v>
      </c>
      <c r="K1408" s="61" t="s">
        <v>9</v>
      </c>
      <c r="L1408" s="61" t="s">
        <v>943</v>
      </c>
      <c r="M1408" s="61">
        <f t="shared" si="22"/>
        <v>246</v>
      </c>
      <c r="N1408" t="str">
        <f>VLOOKUP(M1408,'zamestnanci číselník'!$A:$I,9,0)</f>
        <v>VP3V</v>
      </c>
    </row>
    <row r="1409" spans="1:14" x14ac:dyDescent="0.2">
      <c r="A1409" s="60">
        <v>43704</v>
      </c>
      <c r="B1409" s="61" t="s">
        <v>1223</v>
      </c>
      <c r="C1409" s="61" t="s">
        <v>885</v>
      </c>
      <c r="D1409" s="61" t="s">
        <v>181</v>
      </c>
      <c r="E1409" s="61">
        <v>5</v>
      </c>
      <c r="F1409" s="61" t="s">
        <v>182</v>
      </c>
      <c r="G1409" s="61">
        <v>0</v>
      </c>
      <c r="H1409" s="61" t="s">
        <v>1159</v>
      </c>
      <c r="I1409" s="61" t="s">
        <v>1152</v>
      </c>
      <c r="J1409" s="61" t="s">
        <v>1153</v>
      </c>
      <c r="K1409" s="61" t="s">
        <v>1153</v>
      </c>
      <c r="L1409" s="61" t="s">
        <v>1224</v>
      </c>
      <c r="M1409" s="61">
        <f t="shared" si="22"/>
        <v>249</v>
      </c>
      <c r="N1409" t="str">
        <f>VLOOKUP(M1409,'zamestnanci číselník'!$A:$I,9,0)</f>
        <v>Ostatné</v>
      </c>
    </row>
    <row r="1410" spans="1:14" x14ac:dyDescent="0.2">
      <c r="A1410" s="60">
        <v>43705</v>
      </c>
      <c r="B1410" s="61" t="s">
        <v>1223</v>
      </c>
      <c r="C1410" s="61" t="s">
        <v>885</v>
      </c>
      <c r="D1410" s="61" t="s">
        <v>181</v>
      </c>
      <c r="E1410" s="61">
        <v>5</v>
      </c>
      <c r="F1410" s="61" t="s">
        <v>182</v>
      </c>
      <c r="G1410" s="61">
        <v>0</v>
      </c>
      <c r="H1410" s="61" t="s">
        <v>1159</v>
      </c>
      <c r="I1410" s="61" t="s">
        <v>1152</v>
      </c>
      <c r="J1410" s="61" t="s">
        <v>1153</v>
      </c>
      <c r="K1410" s="61" t="s">
        <v>1153</v>
      </c>
      <c r="L1410" s="61" t="s">
        <v>1224</v>
      </c>
      <c r="M1410" s="61">
        <f t="shared" si="22"/>
        <v>249</v>
      </c>
      <c r="N1410" t="str">
        <f>VLOOKUP(M1410,'zamestnanci číselník'!$A:$I,9,0)</f>
        <v>Ostatné</v>
      </c>
    </row>
    <row r="1411" spans="1:14" x14ac:dyDescent="0.2">
      <c r="A1411" s="60">
        <v>43707</v>
      </c>
      <c r="B1411" s="61" t="s">
        <v>1223</v>
      </c>
      <c r="C1411" s="61" t="s">
        <v>885</v>
      </c>
      <c r="D1411" s="61" t="s">
        <v>181</v>
      </c>
      <c r="E1411" s="61">
        <v>5</v>
      </c>
      <c r="F1411" s="61" t="s">
        <v>182</v>
      </c>
      <c r="G1411" s="61">
        <v>0</v>
      </c>
      <c r="H1411" s="61" t="s">
        <v>1159</v>
      </c>
      <c r="I1411" s="61" t="s">
        <v>1152</v>
      </c>
      <c r="J1411" s="61" t="s">
        <v>1153</v>
      </c>
      <c r="K1411" s="61" t="s">
        <v>1153</v>
      </c>
      <c r="L1411" s="61" t="s">
        <v>1224</v>
      </c>
      <c r="M1411" s="61">
        <f t="shared" ref="M1411:M1474" si="23">B1411*1</f>
        <v>249</v>
      </c>
      <c r="N1411" t="str">
        <f>VLOOKUP(M1411,'zamestnanci číselník'!$A:$I,9,0)</f>
        <v>Ostatné</v>
      </c>
    </row>
    <row r="1412" spans="1:14" x14ac:dyDescent="0.2">
      <c r="A1412" s="60">
        <v>43703</v>
      </c>
      <c r="B1412" s="61" t="s">
        <v>1223</v>
      </c>
      <c r="C1412" s="61" t="s">
        <v>885</v>
      </c>
      <c r="D1412" s="61" t="s">
        <v>181</v>
      </c>
      <c r="E1412" s="61">
        <v>5</v>
      </c>
      <c r="F1412" s="61" t="s">
        <v>182</v>
      </c>
      <c r="G1412" s="61">
        <v>0</v>
      </c>
      <c r="H1412" s="61" t="s">
        <v>1159</v>
      </c>
      <c r="I1412" s="61" t="s">
        <v>1152</v>
      </c>
      <c r="J1412" s="61" t="s">
        <v>1153</v>
      </c>
      <c r="K1412" s="61" t="s">
        <v>1153</v>
      </c>
      <c r="L1412" s="61" t="s">
        <v>1224</v>
      </c>
      <c r="M1412" s="61">
        <f t="shared" si="23"/>
        <v>249</v>
      </c>
      <c r="N1412" t="str">
        <f>VLOOKUP(M1412,'zamestnanci číselník'!$A:$I,9,0)</f>
        <v>Ostatné</v>
      </c>
    </row>
    <row r="1413" spans="1:14" x14ac:dyDescent="0.2">
      <c r="A1413" s="60">
        <v>43678</v>
      </c>
      <c r="B1413" s="61" t="s">
        <v>1223</v>
      </c>
      <c r="C1413" s="61" t="s">
        <v>887</v>
      </c>
      <c r="D1413" s="61" t="s">
        <v>181</v>
      </c>
      <c r="E1413" s="61">
        <v>5</v>
      </c>
      <c r="F1413" s="61" t="s">
        <v>182</v>
      </c>
      <c r="G1413" s="61">
        <v>0</v>
      </c>
      <c r="H1413" s="61" t="s">
        <v>183</v>
      </c>
      <c r="I1413" s="61" t="s">
        <v>1152</v>
      </c>
      <c r="J1413" s="61" t="s">
        <v>1153</v>
      </c>
      <c r="K1413" s="61" t="s">
        <v>1153</v>
      </c>
      <c r="L1413" s="61" t="s">
        <v>1224</v>
      </c>
      <c r="M1413" s="61">
        <f t="shared" si="23"/>
        <v>249</v>
      </c>
      <c r="N1413" t="str">
        <f>VLOOKUP(M1413,'zamestnanci číselník'!$A:$I,9,0)</f>
        <v>Ostatné</v>
      </c>
    </row>
    <row r="1414" spans="1:14" x14ac:dyDescent="0.2">
      <c r="A1414" s="60">
        <v>43679</v>
      </c>
      <c r="B1414" s="61" t="s">
        <v>1223</v>
      </c>
      <c r="C1414" s="61" t="s">
        <v>887</v>
      </c>
      <c r="D1414" s="61" t="s">
        <v>181</v>
      </c>
      <c r="E1414" s="61">
        <v>5</v>
      </c>
      <c r="F1414" s="61" t="s">
        <v>182</v>
      </c>
      <c r="G1414" s="61">
        <v>0</v>
      </c>
      <c r="H1414" s="61" t="s">
        <v>183</v>
      </c>
      <c r="I1414" s="61" t="s">
        <v>1152</v>
      </c>
      <c r="J1414" s="61" t="s">
        <v>1153</v>
      </c>
      <c r="K1414" s="61" t="s">
        <v>1153</v>
      </c>
      <c r="L1414" s="61" t="s">
        <v>1224</v>
      </c>
      <c r="M1414" s="61">
        <f t="shared" si="23"/>
        <v>249</v>
      </c>
      <c r="N1414" t="str">
        <f>VLOOKUP(M1414,'zamestnanci číselník'!$A:$I,9,0)</f>
        <v>Ostatné</v>
      </c>
    </row>
    <row r="1415" spans="1:14" x14ac:dyDescent="0.2">
      <c r="A1415" s="60">
        <v>43682</v>
      </c>
      <c r="B1415" s="61" t="s">
        <v>1223</v>
      </c>
      <c r="C1415" s="61" t="s">
        <v>885</v>
      </c>
      <c r="D1415" s="61" t="s">
        <v>181</v>
      </c>
      <c r="E1415" s="61">
        <v>5</v>
      </c>
      <c r="F1415" s="61" t="s">
        <v>182</v>
      </c>
      <c r="G1415" s="61">
        <v>0</v>
      </c>
      <c r="H1415" s="61" t="s">
        <v>1159</v>
      </c>
      <c r="I1415" s="61" t="s">
        <v>1152</v>
      </c>
      <c r="J1415" s="61" t="s">
        <v>1153</v>
      </c>
      <c r="K1415" s="61" t="s">
        <v>1153</v>
      </c>
      <c r="L1415" s="61" t="s">
        <v>1224</v>
      </c>
      <c r="M1415" s="61">
        <f t="shared" si="23"/>
        <v>249</v>
      </c>
      <c r="N1415" t="str">
        <f>VLOOKUP(M1415,'zamestnanci číselník'!$A:$I,9,0)</f>
        <v>Ostatné</v>
      </c>
    </row>
    <row r="1416" spans="1:14" x14ac:dyDescent="0.2">
      <c r="A1416" s="60">
        <v>43683</v>
      </c>
      <c r="B1416" s="61" t="s">
        <v>1223</v>
      </c>
      <c r="C1416" s="61" t="s">
        <v>885</v>
      </c>
      <c r="D1416" s="61" t="s">
        <v>181</v>
      </c>
      <c r="E1416" s="61">
        <v>5</v>
      </c>
      <c r="F1416" s="61" t="s">
        <v>182</v>
      </c>
      <c r="G1416" s="61">
        <v>0</v>
      </c>
      <c r="H1416" s="61" t="s">
        <v>1159</v>
      </c>
      <c r="I1416" s="61" t="s">
        <v>1152</v>
      </c>
      <c r="J1416" s="61" t="s">
        <v>1153</v>
      </c>
      <c r="K1416" s="61" t="s">
        <v>1153</v>
      </c>
      <c r="L1416" s="61" t="s">
        <v>1224</v>
      </c>
      <c r="M1416" s="61">
        <f t="shared" si="23"/>
        <v>249</v>
      </c>
      <c r="N1416" t="str">
        <f>VLOOKUP(M1416,'zamestnanci číselník'!$A:$I,9,0)</f>
        <v>Ostatné</v>
      </c>
    </row>
    <row r="1417" spans="1:14" x14ac:dyDescent="0.2">
      <c r="A1417" s="60">
        <v>43684</v>
      </c>
      <c r="B1417" s="61" t="s">
        <v>1223</v>
      </c>
      <c r="C1417" s="61" t="s">
        <v>885</v>
      </c>
      <c r="D1417" s="61" t="s">
        <v>181</v>
      </c>
      <c r="E1417" s="61">
        <v>5</v>
      </c>
      <c r="F1417" s="61" t="s">
        <v>182</v>
      </c>
      <c r="G1417" s="61">
        <v>0</v>
      </c>
      <c r="H1417" s="61" t="s">
        <v>1159</v>
      </c>
      <c r="I1417" s="61" t="s">
        <v>1152</v>
      </c>
      <c r="J1417" s="61" t="s">
        <v>1153</v>
      </c>
      <c r="K1417" s="61" t="s">
        <v>1153</v>
      </c>
      <c r="L1417" s="61" t="s">
        <v>1224</v>
      </c>
      <c r="M1417" s="61">
        <f t="shared" si="23"/>
        <v>249</v>
      </c>
      <c r="N1417" t="str">
        <f>VLOOKUP(M1417,'zamestnanci číselník'!$A:$I,9,0)</f>
        <v>Ostatné</v>
      </c>
    </row>
    <row r="1418" spans="1:14" x14ac:dyDescent="0.2">
      <c r="A1418" s="60">
        <v>43685</v>
      </c>
      <c r="B1418" s="61" t="s">
        <v>1223</v>
      </c>
      <c r="C1418" s="61" t="s">
        <v>885</v>
      </c>
      <c r="D1418" s="61" t="s">
        <v>181</v>
      </c>
      <c r="E1418" s="61">
        <v>5</v>
      </c>
      <c r="F1418" s="61" t="s">
        <v>182</v>
      </c>
      <c r="G1418" s="61">
        <v>0</v>
      </c>
      <c r="H1418" s="61" t="s">
        <v>1159</v>
      </c>
      <c r="I1418" s="61" t="s">
        <v>1152</v>
      </c>
      <c r="J1418" s="61" t="s">
        <v>1153</v>
      </c>
      <c r="K1418" s="61" t="s">
        <v>1153</v>
      </c>
      <c r="L1418" s="61" t="s">
        <v>1224</v>
      </c>
      <c r="M1418" s="61">
        <f t="shared" si="23"/>
        <v>249</v>
      </c>
      <c r="N1418" t="str">
        <f>VLOOKUP(M1418,'zamestnanci číselník'!$A:$I,9,0)</f>
        <v>Ostatné</v>
      </c>
    </row>
    <row r="1419" spans="1:14" x14ac:dyDescent="0.2">
      <c r="A1419" s="60">
        <v>43686</v>
      </c>
      <c r="B1419" s="61" t="s">
        <v>1223</v>
      </c>
      <c r="C1419" s="61" t="s">
        <v>885</v>
      </c>
      <c r="D1419" s="61" t="s">
        <v>181</v>
      </c>
      <c r="E1419" s="61">
        <v>5</v>
      </c>
      <c r="F1419" s="61" t="s">
        <v>182</v>
      </c>
      <c r="G1419" s="61">
        <v>0</v>
      </c>
      <c r="H1419" s="61" t="s">
        <v>1159</v>
      </c>
      <c r="I1419" s="61" t="s">
        <v>1152</v>
      </c>
      <c r="J1419" s="61" t="s">
        <v>1153</v>
      </c>
      <c r="K1419" s="61" t="s">
        <v>1153</v>
      </c>
      <c r="L1419" s="61" t="s">
        <v>1224</v>
      </c>
      <c r="M1419" s="61">
        <f t="shared" si="23"/>
        <v>249</v>
      </c>
      <c r="N1419" t="str">
        <f>VLOOKUP(M1419,'zamestnanci číselník'!$A:$I,9,0)</f>
        <v>Ostatné</v>
      </c>
    </row>
    <row r="1420" spans="1:14" x14ac:dyDescent="0.2">
      <c r="A1420" s="60">
        <v>43689</v>
      </c>
      <c r="B1420" s="61" t="s">
        <v>1223</v>
      </c>
      <c r="C1420" s="61" t="s">
        <v>887</v>
      </c>
      <c r="D1420" s="61" t="s">
        <v>181</v>
      </c>
      <c r="E1420" s="61">
        <v>5</v>
      </c>
      <c r="F1420" s="61" t="s">
        <v>182</v>
      </c>
      <c r="G1420" s="61">
        <v>0</v>
      </c>
      <c r="H1420" s="61" t="s">
        <v>183</v>
      </c>
      <c r="I1420" s="61" t="s">
        <v>1152</v>
      </c>
      <c r="J1420" s="61" t="s">
        <v>1153</v>
      </c>
      <c r="K1420" s="61" t="s">
        <v>1153</v>
      </c>
      <c r="L1420" s="61" t="s">
        <v>1224</v>
      </c>
      <c r="M1420" s="61">
        <f t="shared" si="23"/>
        <v>249</v>
      </c>
      <c r="N1420" t="str">
        <f>VLOOKUP(M1420,'zamestnanci číselník'!$A:$I,9,0)</f>
        <v>Ostatné</v>
      </c>
    </row>
    <row r="1421" spans="1:14" x14ac:dyDescent="0.2">
      <c r="A1421" s="60">
        <v>43690</v>
      </c>
      <c r="B1421" s="61" t="s">
        <v>1223</v>
      </c>
      <c r="C1421" s="61" t="s">
        <v>887</v>
      </c>
      <c r="D1421" s="61" t="s">
        <v>181</v>
      </c>
      <c r="E1421" s="61">
        <v>5</v>
      </c>
      <c r="F1421" s="61" t="s">
        <v>182</v>
      </c>
      <c r="G1421" s="61">
        <v>0</v>
      </c>
      <c r="H1421" s="61" t="s">
        <v>183</v>
      </c>
      <c r="I1421" s="61" t="s">
        <v>1152</v>
      </c>
      <c r="J1421" s="61" t="s">
        <v>1153</v>
      </c>
      <c r="K1421" s="61" t="s">
        <v>1153</v>
      </c>
      <c r="L1421" s="61" t="s">
        <v>1224</v>
      </c>
      <c r="M1421" s="61">
        <f t="shared" si="23"/>
        <v>249</v>
      </c>
      <c r="N1421" t="str">
        <f>VLOOKUP(M1421,'zamestnanci číselník'!$A:$I,9,0)</f>
        <v>Ostatné</v>
      </c>
    </row>
    <row r="1422" spans="1:14" x14ac:dyDescent="0.2">
      <c r="A1422" s="60">
        <v>43691</v>
      </c>
      <c r="B1422" s="61" t="s">
        <v>1223</v>
      </c>
      <c r="C1422" s="61" t="s">
        <v>887</v>
      </c>
      <c r="D1422" s="61" t="s">
        <v>181</v>
      </c>
      <c r="E1422" s="61">
        <v>5</v>
      </c>
      <c r="F1422" s="61" t="s">
        <v>182</v>
      </c>
      <c r="G1422" s="61">
        <v>0</v>
      </c>
      <c r="H1422" s="61" t="s">
        <v>183</v>
      </c>
      <c r="I1422" s="61" t="s">
        <v>1152</v>
      </c>
      <c r="J1422" s="61" t="s">
        <v>1153</v>
      </c>
      <c r="K1422" s="61" t="s">
        <v>1153</v>
      </c>
      <c r="L1422" s="61" t="s">
        <v>1224</v>
      </c>
      <c r="M1422" s="61">
        <f t="shared" si="23"/>
        <v>249</v>
      </c>
      <c r="N1422" t="str">
        <f>VLOOKUP(M1422,'zamestnanci číselník'!$A:$I,9,0)</f>
        <v>Ostatné</v>
      </c>
    </row>
    <row r="1423" spans="1:14" x14ac:dyDescent="0.2">
      <c r="A1423" s="60">
        <v>43692</v>
      </c>
      <c r="B1423" s="61" t="s">
        <v>1223</v>
      </c>
      <c r="C1423" s="61" t="s">
        <v>887</v>
      </c>
      <c r="D1423" s="61" t="s">
        <v>181</v>
      </c>
      <c r="E1423" s="61">
        <v>5</v>
      </c>
      <c r="F1423" s="61" t="s">
        <v>182</v>
      </c>
      <c r="G1423" s="61">
        <v>0</v>
      </c>
      <c r="H1423" s="61" t="s">
        <v>183</v>
      </c>
      <c r="I1423" s="61" t="s">
        <v>1152</v>
      </c>
      <c r="J1423" s="61" t="s">
        <v>1153</v>
      </c>
      <c r="K1423" s="61" t="s">
        <v>1153</v>
      </c>
      <c r="L1423" s="61" t="s">
        <v>1224</v>
      </c>
      <c r="M1423" s="61">
        <f t="shared" si="23"/>
        <v>249</v>
      </c>
      <c r="N1423" t="str">
        <f>VLOOKUP(M1423,'zamestnanci číselník'!$A:$I,9,0)</f>
        <v>Ostatné</v>
      </c>
    </row>
    <row r="1424" spans="1:14" x14ac:dyDescent="0.2">
      <c r="A1424" s="60">
        <v>43693</v>
      </c>
      <c r="B1424" s="61" t="s">
        <v>1223</v>
      </c>
      <c r="C1424" s="61" t="s">
        <v>887</v>
      </c>
      <c r="D1424" s="61" t="s">
        <v>181</v>
      </c>
      <c r="E1424" s="61">
        <v>5</v>
      </c>
      <c r="F1424" s="61" t="s">
        <v>182</v>
      </c>
      <c r="G1424" s="61">
        <v>0</v>
      </c>
      <c r="H1424" s="61" t="s">
        <v>183</v>
      </c>
      <c r="I1424" s="61" t="s">
        <v>1152</v>
      </c>
      <c r="J1424" s="61" t="s">
        <v>1153</v>
      </c>
      <c r="K1424" s="61" t="s">
        <v>1153</v>
      </c>
      <c r="L1424" s="61" t="s">
        <v>1224</v>
      </c>
      <c r="M1424" s="61">
        <f t="shared" si="23"/>
        <v>249</v>
      </c>
      <c r="N1424" t="str">
        <f>VLOOKUP(M1424,'zamestnanci číselník'!$A:$I,9,0)</f>
        <v>Ostatné</v>
      </c>
    </row>
    <row r="1425" spans="1:14" x14ac:dyDescent="0.2">
      <c r="A1425" s="60">
        <v>43696</v>
      </c>
      <c r="B1425" s="61" t="s">
        <v>1223</v>
      </c>
      <c r="C1425" s="61" t="s">
        <v>887</v>
      </c>
      <c r="D1425" s="61" t="s">
        <v>181</v>
      </c>
      <c r="E1425" s="61">
        <v>5</v>
      </c>
      <c r="F1425" s="61" t="s">
        <v>182</v>
      </c>
      <c r="G1425" s="61">
        <v>0</v>
      </c>
      <c r="H1425" s="61" t="s">
        <v>183</v>
      </c>
      <c r="I1425" s="61" t="s">
        <v>1152</v>
      </c>
      <c r="J1425" s="61" t="s">
        <v>1153</v>
      </c>
      <c r="K1425" s="61" t="s">
        <v>1153</v>
      </c>
      <c r="L1425" s="61" t="s">
        <v>1224</v>
      </c>
      <c r="M1425" s="61">
        <f t="shared" si="23"/>
        <v>249</v>
      </c>
      <c r="N1425" t="str">
        <f>VLOOKUP(M1425,'zamestnanci číselník'!$A:$I,9,0)</f>
        <v>Ostatné</v>
      </c>
    </row>
    <row r="1426" spans="1:14" x14ac:dyDescent="0.2">
      <c r="A1426" s="60">
        <v>43697</v>
      </c>
      <c r="B1426" s="61" t="s">
        <v>1223</v>
      </c>
      <c r="C1426" s="61" t="s">
        <v>887</v>
      </c>
      <c r="D1426" s="61" t="s">
        <v>181</v>
      </c>
      <c r="E1426" s="61">
        <v>5</v>
      </c>
      <c r="F1426" s="61" t="s">
        <v>182</v>
      </c>
      <c r="G1426" s="61">
        <v>0</v>
      </c>
      <c r="H1426" s="61" t="s">
        <v>183</v>
      </c>
      <c r="I1426" s="61" t="s">
        <v>1152</v>
      </c>
      <c r="J1426" s="61" t="s">
        <v>1153</v>
      </c>
      <c r="K1426" s="61" t="s">
        <v>1153</v>
      </c>
      <c r="L1426" s="61" t="s">
        <v>1224</v>
      </c>
      <c r="M1426" s="61">
        <f t="shared" si="23"/>
        <v>249</v>
      </c>
      <c r="N1426" t="str">
        <f>VLOOKUP(M1426,'zamestnanci číselník'!$A:$I,9,0)</f>
        <v>Ostatné</v>
      </c>
    </row>
    <row r="1427" spans="1:14" x14ac:dyDescent="0.2">
      <c r="A1427" s="60">
        <v>43698</v>
      </c>
      <c r="B1427" s="61" t="s">
        <v>1223</v>
      </c>
      <c r="C1427" s="61" t="s">
        <v>887</v>
      </c>
      <c r="D1427" s="61" t="s">
        <v>181</v>
      </c>
      <c r="E1427" s="61">
        <v>5</v>
      </c>
      <c r="F1427" s="61" t="s">
        <v>182</v>
      </c>
      <c r="G1427" s="61">
        <v>0</v>
      </c>
      <c r="H1427" s="61" t="s">
        <v>183</v>
      </c>
      <c r="I1427" s="61" t="s">
        <v>1152</v>
      </c>
      <c r="J1427" s="61" t="s">
        <v>1153</v>
      </c>
      <c r="K1427" s="61" t="s">
        <v>1153</v>
      </c>
      <c r="L1427" s="61" t="s">
        <v>1224</v>
      </c>
      <c r="M1427" s="61">
        <f t="shared" si="23"/>
        <v>249</v>
      </c>
      <c r="N1427" t="str">
        <f>VLOOKUP(M1427,'zamestnanci číselník'!$A:$I,9,0)</f>
        <v>Ostatné</v>
      </c>
    </row>
    <row r="1428" spans="1:14" x14ac:dyDescent="0.2">
      <c r="A1428" s="60">
        <v>43699</v>
      </c>
      <c r="B1428" s="61" t="s">
        <v>1223</v>
      </c>
      <c r="C1428" s="61" t="s">
        <v>887</v>
      </c>
      <c r="D1428" s="61" t="s">
        <v>181</v>
      </c>
      <c r="E1428" s="61">
        <v>5</v>
      </c>
      <c r="F1428" s="61" t="s">
        <v>182</v>
      </c>
      <c r="G1428" s="61">
        <v>0</v>
      </c>
      <c r="H1428" s="61" t="s">
        <v>183</v>
      </c>
      <c r="I1428" s="61" t="s">
        <v>1152</v>
      </c>
      <c r="J1428" s="61" t="s">
        <v>1153</v>
      </c>
      <c r="K1428" s="61" t="s">
        <v>1153</v>
      </c>
      <c r="L1428" s="61" t="s">
        <v>1224</v>
      </c>
      <c r="M1428" s="61">
        <f t="shared" si="23"/>
        <v>249</v>
      </c>
      <c r="N1428" t="str">
        <f>VLOOKUP(M1428,'zamestnanci číselník'!$A:$I,9,0)</f>
        <v>Ostatné</v>
      </c>
    </row>
    <row r="1429" spans="1:14" x14ac:dyDescent="0.2">
      <c r="A1429" s="60">
        <v>43700</v>
      </c>
      <c r="B1429" s="61" t="s">
        <v>1223</v>
      </c>
      <c r="C1429" s="61" t="s">
        <v>887</v>
      </c>
      <c r="D1429" s="61" t="s">
        <v>181</v>
      </c>
      <c r="E1429" s="61">
        <v>5</v>
      </c>
      <c r="F1429" s="61" t="s">
        <v>182</v>
      </c>
      <c r="G1429" s="61">
        <v>0</v>
      </c>
      <c r="H1429" s="61" t="s">
        <v>183</v>
      </c>
      <c r="I1429" s="61" t="s">
        <v>1152</v>
      </c>
      <c r="J1429" s="61" t="s">
        <v>1153</v>
      </c>
      <c r="K1429" s="61" t="s">
        <v>1153</v>
      </c>
      <c r="L1429" s="61" t="s">
        <v>1224</v>
      </c>
      <c r="M1429" s="61">
        <f t="shared" si="23"/>
        <v>249</v>
      </c>
      <c r="N1429" t="str">
        <f>VLOOKUP(M1429,'zamestnanci číselník'!$A:$I,9,0)</f>
        <v>Ostatné</v>
      </c>
    </row>
    <row r="1430" spans="1:14" x14ac:dyDescent="0.2">
      <c r="A1430" s="60">
        <v>43706</v>
      </c>
      <c r="B1430" s="61" t="s">
        <v>1223</v>
      </c>
      <c r="C1430" s="61" t="s">
        <v>886</v>
      </c>
      <c r="D1430" s="61" t="s">
        <v>181</v>
      </c>
      <c r="E1430" s="61">
        <v>5</v>
      </c>
      <c r="F1430" s="61" t="s">
        <v>182</v>
      </c>
      <c r="G1430" s="61">
        <v>0</v>
      </c>
      <c r="H1430" s="61" t="s">
        <v>183</v>
      </c>
      <c r="I1430" s="61" t="s">
        <v>1152</v>
      </c>
      <c r="J1430" s="61" t="s">
        <v>1153</v>
      </c>
      <c r="K1430" s="61" t="s">
        <v>1153</v>
      </c>
      <c r="L1430" s="61" t="s">
        <v>1224</v>
      </c>
      <c r="M1430" s="61">
        <f t="shared" si="23"/>
        <v>249</v>
      </c>
      <c r="N1430" t="str">
        <f>VLOOKUP(M1430,'zamestnanci číselník'!$A:$I,9,0)</f>
        <v>Ostatné</v>
      </c>
    </row>
    <row r="1431" spans="1:14" x14ac:dyDescent="0.2">
      <c r="A1431" s="60">
        <v>43689</v>
      </c>
      <c r="B1431" s="61" t="s">
        <v>1225</v>
      </c>
      <c r="C1431" s="61" t="s">
        <v>887</v>
      </c>
      <c r="D1431" s="61" t="s">
        <v>181</v>
      </c>
      <c r="E1431" s="61">
        <v>8</v>
      </c>
      <c r="F1431" s="61" t="s">
        <v>182</v>
      </c>
      <c r="G1431" s="61">
        <v>0</v>
      </c>
      <c r="H1431" s="61" t="s">
        <v>183</v>
      </c>
      <c r="I1431" s="61" t="s">
        <v>1152</v>
      </c>
      <c r="J1431" s="61" t="s">
        <v>1153</v>
      </c>
      <c r="K1431" s="61" t="s">
        <v>1153</v>
      </c>
      <c r="L1431" s="61" t="s">
        <v>1226</v>
      </c>
      <c r="M1431" s="61">
        <f t="shared" si="23"/>
        <v>251</v>
      </c>
      <c r="N1431" t="str">
        <f>VLOOKUP(M1431,'zamestnanci číselník'!$A:$I,9,0)</f>
        <v>Ostatné</v>
      </c>
    </row>
    <row r="1432" spans="1:14" x14ac:dyDescent="0.2">
      <c r="A1432" s="60">
        <v>43690</v>
      </c>
      <c r="B1432" s="61" t="s">
        <v>1225</v>
      </c>
      <c r="C1432" s="61" t="s">
        <v>887</v>
      </c>
      <c r="D1432" s="61" t="s">
        <v>181</v>
      </c>
      <c r="E1432" s="61">
        <v>4</v>
      </c>
      <c r="F1432" s="61" t="s">
        <v>182</v>
      </c>
      <c r="G1432" s="61">
        <v>0</v>
      </c>
      <c r="H1432" s="61" t="s">
        <v>183</v>
      </c>
      <c r="I1432" s="61" t="s">
        <v>1152</v>
      </c>
      <c r="J1432" s="61" t="s">
        <v>1153</v>
      </c>
      <c r="K1432" s="61" t="s">
        <v>1153</v>
      </c>
      <c r="L1432" s="61" t="s">
        <v>1226</v>
      </c>
      <c r="M1432" s="61">
        <f t="shared" si="23"/>
        <v>251</v>
      </c>
      <c r="N1432" t="str">
        <f>VLOOKUP(M1432,'zamestnanci číselník'!$A:$I,9,0)</f>
        <v>Ostatné</v>
      </c>
    </row>
    <row r="1433" spans="1:14" x14ac:dyDescent="0.2">
      <c r="A1433" s="60">
        <v>43691</v>
      </c>
      <c r="B1433" s="61" t="s">
        <v>1225</v>
      </c>
      <c r="C1433" s="61" t="s">
        <v>887</v>
      </c>
      <c r="D1433" s="61" t="s">
        <v>181</v>
      </c>
      <c r="E1433" s="61">
        <v>8</v>
      </c>
      <c r="F1433" s="61" t="s">
        <v>182</v>
      </c>
      <c r="G1433" s="61">
        <v>0</v>
      </c>
      <c r="H1433" s="61" t="s">
        <v>183</v>
      </c>
      <c r="I1433" s="61" t="s">
        <v>1152</v>
      </c>
      <c r="J1433" s="61" t="s">
        <v>1153</v>
      </c>
      <c r="K1433" s="61" t="s">
        <v>1153</v>
      </c>
      <c r="L1433" s="61" t="s">
        <v>1226</v>
      </c>
      <c r="M1433" s="61">
        <f t="shared" si="23"/>
        <v>251</v>
      </c>
      <c r="N1433" t="str">
        <f>VLOOKUP(M1433,'zamestnanci číselník'!$A:$I,9,0)</f>
        <v>Ostatné</v>
      </c>
    </row>
    <row r="1434" spans="1:14" x14ac:dyDescent="0.2">
      <c r="A1434" s="60">
        <v>43692</v>
      </c>
      <c r="B1434" s="61" t="s">
        <v>1225</v>
      </c>
      <c r="C1434" s="61" t="s">
        <v>887</v>
      </c>
      <c r="D1434" s="61" t="s">
        <v>181</v>
      </c>
      <c r="E1434" s="61">
        <v>8</v>
      </c>
      <c r="F1434" s="61" t="s">
        <v>182</v>
      </c>
      <c r="G1434" s="61">
        <v>0</v>
      </c>
      <c r="H1434" s="61" t="s">
        <v>183</v>
      </c>
      <c r="I1434" s="61" t="s">
        <v>1152</v>
      </c>
      <c r="J1434" s="61" t="s">
        <v>1153</v>
      </c>
      <c r="K1434" s="61" t="s">
        <v>1153</v>
      </c>
      <c r="L1434" s="61" t="s">
        <v>1226</v>
      </c>
      <c r="M1434" s="61">
        <f t="shared" si="23"/>
        <v>251</v>
      </c>
      <c r="N1434" t="str">
        <f>VLOOKUP(M1434,'zamestnanci číselník'!$A:$I,9,0)</f>
        <v>Ostatné</v>
      </c>
    </row>
    <row r="1435" spans="1:14" x14ac:dyDescent="0.2">
      <c r="A1435" s="60">
        <v>43693</v>
      </c>
      <c r="B1435" s="61" t="s">
        <v>1225</v>
      </c>
      <c r="C1435" s="61" t="s">
        <v>887</v>
      </c>
      <c r="D1435" s="61" t="s">
        <v>181</v>
      </c>
      <c r="E1435" s="61">
        <v>8</v>
      </c>
      <c r="F1435" s="61" t="s">
        <v>182</v>
      </c>
      <c r="G1435" s="61">
        <v>0</v>
      </c>
      <c r="H1435" s="61" t="s">
        <v>183</v>
      </c>
      <c r="I1435" s="61" t="s">
        <v>1152</v>
      </c>
      <c r="J1435" s="61" t="s">
        <v>1153</v>
      </c>
      <c r="K1435" s="61" t="s">
        <v>1153</v>
      </c>
      <c r="L1435" s="61" t="s">
        <v>1226</v>
      </c>
      <c r="M1435" s="61">
        <f t="shared" si="23"/>
        <v>251</v>
      </c>
      <c r="N1435" t="str">
        <f>VLOOKUP(M1435,'zamestnanci číselník'!$A:$I,9,0)</f>
        <v>Ostatné</v>
      </c>
    </row>
    <row r="1436" spans="1:14" x14ac:dyDescent="0.2">
      <c r="A1436" s="60">
        <v>43699</v>
      </c>
      <c r="B1436" s="61" t="s">
        <v>1225</v>
      </c>
      <c r="C1436" s="61" t="s">
        <v>885</v>
      </c>
      <c r="D1436" s="61" t="s">
        <v>181</v>
      </c>
      <c r="E1436" s="61">
        <v>7.5</v>
      </c>
      <c r="F1436" s="61" t="s">
        <v>182</v>
      </c>
      <c r="G1436" s="61">
        <v>0</v>
      </c>
      <c r="H1436" s="61" t="s">
        <v>42</v>
      </c>
      <c r="I1436" s="61" t="s">
        <v>1152</v>
      </c>
      <c r="J1436" s="61" t="s">
        <v>1153</v>
      </c>
      <c r="K1436" s="61" t="s">
        <v>1153</v>
      </c>
      <c r="L1436" s="61" t="s">
        <v>1226</v>
      </c>
      <c r="M1436" s="61">
        <f t="shared" si="23"/>
        <v>251</v>
      </c>
      <c r="N1436" t="str">
        <f>VLOOKUP(M1436,'zamestnanci číselník'!$A:$I,9,0)</f>
        <v>Ostatné</v>
      </c>
    </row>
    <row r="1437" spans="1:14" x14ac:dyDescent="0.2">
      <c r="A1437" s="60">
        <v>43700</v>
      </c>
      <c r="B1437" s="61" t="s">
        <v>1225</v>
      </c>
      <c r="C1437" s="61" t="s">
        <v>885</v>
      </c>
      <c r="D1437" s="61" t="s">
        <v>181</v>
      </c>
      <c r="E1437" s="61">
        <v>6.5</v>
      </c>
      <c r="F1437" s="61" t="s">
        <v>182</v>
      </c>
      <c r="G1437" s="61">
        <v>0</v>
      </c>
      <c r="H1437" s="61" t="s">
        <v>42</v>
      </c>
      <c r="I1437" s="61" t="s">
        <v>1152</v>
      </c>
      <c r="J1437" s="61" t="s">
        <v>1153</v>
      </c>
      <c r="K1437" s="61" t="s">
        <v>1153</v>
      </c>
      <c r="L1437" s="61" t="s">
        <v>1226</v>
      </c>
      <c r="M1437" s="61">
        <f t="shared" si="23"/>
        <v>251</v>
      </c>
      <c r="N1437" t="str">
        <f>VLOOKUP(M1437,'zamestnanci číselník'!$A:$I,9,0)</f>
        <v>Ostatné</v>
      </c>
    </row>
    <row r="1438" spans="1:14" x14ac:dyDescent="0.2">
      <c r="A1438" s="60">
        <v>43703</v>
      </c>
      <c r="B1438" s="61" t="s">
        <v>1225</v>
      </c>
      <c r="C1438" s="61" t="s">
        <v>885</v>
      </c>
      <c r="D1438" s="61" t="s">
        <v>181</v>
      </c>
      <c r="E1438" s="61">
        <v>6</v>
      </c>
      <c r="F1438" s="61" t="s">
        <v>182</v>
      </c>
      <c r="G1438" s="61">
        <v>0</v>
      </c>
      <c r="H1438" s="61" t="s">
        <v>42</v>
      </c>
      <c r="I1438" s="61" t="s">
        <v>1152</v>
      </c>
      <c r="J1438" s="61" t="s">
        <v>1153</v>
      </c>
      <c r="K1438" s="61" t="s">
        <v>1153</v>
      </c>
      <c r="L1438" s="61" t="s">
        <v>1226</v>
      </c>
      <c r="M1438" s="61">
        <f t="shared" si="23"/>
        <v>251</v>
      </c>
      <c r="N1438" t="str">
        <f>VLOOKUP(M1438,'zamestnanci číselník'!$A:$I,9,0)</f>
        <v>Ostatné</v>
      </c>
    </row>
    <row r="1439" spans="1:14" x14ac:dyDescent="0.2">
      <c r="A1439" s="60">
        <v>43678</v>
      </c>
      <c r="B1439" s="61" t="s">
        <v>1225</v>
      </c>
      <c r="C1439" s="61" t="s">
        <v>887</v>
      </c>
      <c r="D1439" s="61" t="s">
        <v>181</v>
      </c>
      <c r="E1439" s="61">
        <v>8</v>
      </c>
      <c r="F1439" s="61" t="s">
        <v>182</v>
      </c>
      <c r="G1439" s="61">
        <v>0</v>
      </c>
      <c r="H1439" s="61" t="s">
        <v>183</v>
      </c>
      <c r="I1439" s="61" t="s">
        <v>1152</v>
      </c>
      <c r="J1439" s="61" t="s">
        <v>1153</v>
      </c>
      <c r="K1439" s="61" t="s">
        <v>1153</v>
      </c>
      <c r="L1439" s="61" t="s">
        <v>1226</v>
      </c>
      <c r="M1439" s="61">
        <f t="shared" si="23"/>
        <v>251</v>
      </c>
      <c r="N1439" t="str">
        <f>VLOOKUP(M1439,'zamestnanci číselník'!$A:$I,9,0)</f>
        <v>Ostatné</v>
      </c>
    </row>
    <row r="1440" spans="1:14" x14ac:dyDescent="0.2">
      <c r="A1440" s="60">
        <v>43679</v>
      </c>
      <c r="B1440" s="61" t="s">
        <v>1225</v>
      </c>
      <c r="C1440" s="61" t="s">
        <v>887</v>
      </c>
      <c r="D1440" s="61" t="s">
        <v>181</v>
      </c>
      <c r="E1440" s="61">
        <v>8</v>
      </c>
      <c r="F1440" s="61" t="s">
        <v>182</v>
      </c>
      <c r="G1440" s="61">
        <v>0</v>
      </c>
      <c r="H1440" s="61" t="s">
        <v>183</v>
      </c>
      <c r="I1440" s="61" t="s">
        <v>1152</v>
      </c>
      <c r="J1440" s="61" t="s">
        <v>1153</v>
      </c>
      <c r="K1440" s="61" t="s">
        <v>1153</v>
      </c>
      <c r="L1440" s="61" t="s">
        <v>1226</v>
      </c>
      <c r="M1440" s="61">
        <f t="shared" si="23"/>
        <v>251</v>
      </c>
      <c r="N1440" t="str">
        <f>VLOOKUP(M1440,'zamestnanci číselník'!$A:$I,9,0)</f>
        <v>Ostatné</v>
      </c>
    </row>
    <row r="1441" spans="1:14" x14ac:dyDescent="0.2">
      <c r="A1441" s="60">
        <v>43682</v>
      </c>
      <c r="B1441" s="61" t="s">
        <v>1225</v>
      </c>
      <c r="C1441" s="61" t="s">
        <v>910</v>
      </c>
      <c r="D1441" s="61" t="s">
        <v>181</v>
      </c>
      <c r="E1441" s="61">
        <v>0.5</v>
      </c>
      <c r="F1441" s="61" t="s">
        <v>182</v>
      </c>
      <c r="G1441" s="61">
        <v>0</v>
      </c>
      <c r="H1441" s="61" t="s">
        <v>183</v>
      </c>
      <c r="I1441" s="61" t="s">
        <v>1152</v>
      </c>
      <c r="J1441" s="61" t="s">
        <v>1153</v>
      </c>
      <c r="K1441" s="61" t="s">
        <v>1153</v>
      </c>
      <c r="L1441" s="61" t="s">
        <v>1226</v>
      </c>
      <c r="M1441" s="61">
        <f t="shared" si="23"/>
        <v>251</v>
      </c>
      <c r="N1441" t="str">
        <f>VLOOKUP(M1441,'zamestnanci číselník'!$A:$I,9,0)</f>
        <v>Ostatné</v>
      </c>
    </row>
    <row r="1442" spans="1:14" x14ac:dyDescent="0.2">
      <c r="A1442" s="60">
        <v>43682</v>
      </c>
      <c r="B1442" s="61" t="s">
        <v>1225</v>
      </c>
      <c r="C1442" s="61" t="s">
        <v>885</v>
      </c>
      <c r="D1442" s="61" t="s">
        <v>181</v>
      </c>
      <c r="E1442" s="61">
        <v>7.5</v>
      </c>
      <c r="F1442" s="61" t="s">
        <v>182</v>
      </c>
      <c r="G1442" s="61">
        <v>0</v>
      </c>
      <c r="H1442" s="61" t="s">
        <v>42</v>
      </c>
      <c r="I1442" s="61" t="s">
        <v>1152</v>
      </c>
      <c r="J1442" s="61" t="s">
        <v>1153</v>
      </c>
      <c r="K1442" s="61" t="s">
        <v>1153</v>
      </c>
      <c r="L1442" s="61" t="s">
        <v>1226</v>
      </c>
      <c r="M1442" s="61">
        <f t="shared" si="23"/>
        <v>251</v>
      </c>
      <c r="N1442" t="str">
        <f>VLOOKUP(M1442,'zamestnanci číselník'!$A:$I,9,0)</f>
        <v>Ostatné</v>
      </c>
    </row>
    <row r="1443" spans="1:14" x14ac:dyDescent="0.2">
      <c r="A1443" s="60">
        <v>43683</v>
      </c>
      <c r="B1443" s="61" t="s">
        <v>1225</v>
      </c>
      <c r="C1443" s="61" t="s">
        <v>885</v>
      </c>
      <c r="D1443" s="61" t="s">
        <v>181</v>
      </c>
      <c r="E1443" s="61">
        <v>8</v>
      </c>
      <c r="F1443" s="61" t="s">
        <v>182</v>
      </c>
      <c r="G1443" s="61">
        <v>0</v>
      </c>
      <c r="H1443" s="61" t="s">
        <v>42</v>
      </c>
      <c r="I1443" s="61" t="s">
        <v>1152</v>
      </c>
      <c r="J1443" s="61" t="s">
        <v>1153</v>
      </c>
      <c r="K1443" s="61" t="s">
        <v>1153</v>
      </c>
      <c r="L1443" s="61" t="s">
        <v>1226</v>
      </c>
      <c r="M1443" s="61">
        <f t="shared" si="23"/>
        <v>251</v>
      </c>
      <c r="N1443" t="str">
        <f>VLOOKUP(M1443,'zamestnanci číselník'!$A:$I,9,0)</f>
        <v>Ostatné</v>
      </c>
    </row>
    <row r="1444" spans="1:14" x14ac:dyDescent="0.2">
      <c r="A1444" s="60">
        <v>43684</v>
      </c>
      <c r="B1444" s="61" t="s">
        <v>1225</v>
      </c>
      <c r="C1444" s="61" t="s">
        <v>885</v>
      </c>
      <c r="D1444" s="61" t="s">
        <v>181</v>
      </c>
      <c r="E1444" s="61">
        <v>8</v>
      </c>
      <c r="F1444" s="61" t="s">
        <v>182</v>
      </c>
      <c r="G1444" s="61">
        <v>0</v>
      </c>
      <c r="H1444" s="61" t="s">
        <v>42</v>
      </c>
      <c r="I1444" s="61" t="s">
        <v>1152</v>
      </c>
      <c r="J1444" s="61" t="s">
        <v>1153</v>
      </c>
      <c r="K1444" s="61" t="s">
        <v>1153</v>
      </c>
      <c r="L1444" s="61" t="s">
        <v>1226</v>
      </c>
      <c r="M1444" s="61">
        <f t="shared" si="23"/>
        <v>251</v>
      </c>
      <c r="N1444" t="str">
        <f>VLOOKUP(M1444,'zamestnanci číselník'!$A:$I,9,0)</f>
        <v>Ostatné</v>
      </c>
    </row>
    <row r="1445" spans="1:14" x14ac:dyDescent="0.2">
      <c r="A1445" s="60">
        <v>43685</v>
      </c>
      <c r="B1445" s="61" t="s">
        <v>1225</v>
      </c>
      <c r="C1445" s="61" t="s">
        <v>885</v>
      </c>
      <c r="D1445" s="61" t="s">
        <v>181</v>
      </c>
      <c r="E1445" s="61">
        <v>8</v>
      </c>
      <c r="F1445" s="61" t="s">
        <v>182</v>
      </c>
      <c r="G1445" s="61">
        <v>0</v>
      </c>
      <c r="H1445" s="61" t="s">
        <v>42</v>
      </c>
      <c r="I1445" s="61" t="s">
        <v>1152</v>
      </c>
      <c r="J1445" s="61" t="s">
        <v>1153</v>
      </c>
      <c r="K1445" s="61" t="s">
        <v>1153</v>
      </c>
      <c r="L1445" s="61" t="s">
        <v>1226</v>
      </c>
      <c r="M1445" s="61">
        <f t="shared" si="23"/>
        <v>251</v>
      </c>
      <c r="N1445" t="str">
        <f>VLOOKUP(M1445,'zamestnanci číselník'!$A:$I,9,0)</f>
        <v>Ostatné</v>
      </c>
    </row>
    <row r="1446" spans="1:14" x14ac:dyDescent="0.2">
      <c r="A1446" s="60">
        <v>43686</v>
      </c>
      <c r="B1446" s="61" t="s">
        <v>1225</v>
      </c>
      <c r="C1446" s="61" t="s">
        <v>885</v>
      </c>
      <c r="D1446" s="61" t="s">
        <v>181</v>
      </c>
      <c r="E1446" s="61">
        <v>8</v>
      </c>
      <c r="F1446" s="61" t="s">
        <v>182</v>
      </c>
      <c r="G1446" s="61">
        <v>0</v>
      </c>
      <c r="H1446" s="61" t="s">
        <v>42</v>
      </c>
      <c r="I1446" s="61" t="s">
        <v>1152</v>
      </c>
      <c r="J1446" s="61" t="s">
        <v>1153</v>
      </c>
      <c r="K1446" s="61" t="s">
        <v>1153</v>
      </c>
      <c r="L1446" s="61" t="s">
        <v>1226</v>
      </c>
      <c r="M1446" s="61">
        <f t="shared" si="23"/>
        <v>251</v>
      </c>
      <c r="N1446" t="str">
        <f>VLOOKUP(M1446,'zamestnanci číselník'!$A:$I,9,0)</f>
        <v>Ostatné</v>
      </c>
    </row>
    <row r="1447" spans="1:14" x14ac:dyDescent="0.2">
      <c r="A1447" s="60">
        <v>43690</v>
      </c>
      <c r="B1447" s="61" t="s">
        <v>1225</v>
      </c>
      <c r="C1447" s="61" t="s">
        <v>885</v>
      </c>
      <c r="D1447" s="61" t="s">
        <v>181</v>
      </c>
      <c r="E1447" s="61">
        <v>5.5</v>
      </c>
      <c r="F1447" s="61" t="s">
        <v>182</v>
      </c>
      <c r="G1447" s="61">
        <v>0</v>
      </c>
      <c r="H1447" s="61" t="s">
        <v>42</v>
      </c>
      <c r="I1447" s="61" t="s">
        <v>1152</v>
      </c>
      <c r="J1447" s="61" t="s">
        <v>1153</v>
      </c>
      <c r="K1447" s="61" t="s">
        <v>1153</v>
      </c>
      <c r="L1447" s="61" t="s">
        <v>1226</v>
      </c>
      <c r="M1447" s="61">
        <f t="shared" si="23"/>
        <v>251</v>
      </c>
      <c r="N1447" t="str">
        <f>VLOOKUP(M1447,'zamestnanci číselník'!$A:$I,9,0)</f>
        <v>Ostatné</v>
      </c>
    </row>
    <row r="1448" spans="1:14" x14ac:dyDescent="0.2">
      <c r="A1448" s="60">
        <v>43696</v>
      </c>
      <c r="B1448" s="61" t="s">
        <v>1225</v>
      </c>
      <c r="C1448" s="61" t="s">
        <v>885</v>
      </c>
      <c r="D1448" s="61" t="s">
        <v>181</v>
      </c>
      <c r="E1448" s="61">
        <v>8</v>
      </c>
      <c r="F1448" s="61" t="s">
        <v>182</v>
      </c>
      <c r="G1448" s="61">
        <v>0</v>
      </c>
      <c r="H1448" s="61" t="s">
        <v>42</v>
      </c>
      <c r="I1448" s="61" t="s">
        <v>1152</v>
      </c>
      <c r="J1448" s="61" t="s">
        <v>1153</v>
      </c>
      <c r="K1448" s="61" t="s">
        <v>1153</v>
      </c>
      <c r="L1448" s="61" t="s">
        <v>1226</v>
      </c>
      <c r="M1448" s="61">
        <f t="shared" si="23"/>
        <v>251</v>
      </c>
      <c r="N1448" t="str">
        <f>VLOOKUP(M1448,'zamestnanci číselník'!$A:$I,9,0)</f>
        <v>Ostatné</v>
      </c>
    </row>
    <row r="1449" spans="1:14" x14ac:dyDescent="0.2">
      <c r="A1449" s="60">
        <v>43697</v>
      </c>
      <c r="B1449" s="61" t="s">
        <v>1225</v>
      </c>
      <c r="C1449" s="61" t="s">
        <v>885</v>
      </c>
      <c r="D1449" s="61" t="s">
        <v>181</v>
      </c>
      <c r="E1449" s="61">
        <v>8</v>
      </c>
      <c r="F1449" s="61" t="s">
        <v>182</v>
      </c>
      <c r="G1449" s="61">
        <v>0</v>
      </c>
      <c r="H1449" s="61" t="s">
        <v>42</v>
      </c>
      <c r="I1449" s="61" t="s">
        <v>1152</v>
      </c>
      <c r="J1449" s="61" t="s">
        <v>1153</v>
      </c>
      <c r="K1449" s="61" t="s">
        <v>1153</v>
      </c>
      <c r="L1449" s="61" t="s">
        <v>1226</v>
      </c>
      <c r="M1449" s="61">
        <f t="shared" si="23"/>
        <v>251</v>
      </c>
      <c r="N1449" t="str">
        <f>VLOOKUP(M1449,'zamestnanci číselník'!$A:$I,9,0)</f>
        <v>Ostatné</v>
      </c>
    </row>
    <row r="1450" spans="1:14" x14ac:dyDescent="0.2">
      <c r="A1450" s="60">
        <v>43698</v>
      </c>
      <c r="B1450" s="61" t="s">
        <v>1225</v>
      </c>
      <c r="C1450" s="61" t="s">
        <v>885</v>
      </c>
      <c r="D1450" s="61" t="s">
        <v>181</v>
      </c>
      <c r="E1450" s="61">
        <v>8</v>
      </c>
      <c r="F1450" s="61" t="s">
        <v>182</v>
      </c>
      <c r="G1450" s="61">
        <v>0</v>
      </c>
      <c r="H1450" s="61" t="s">
        <v>42</v>
      </c>
      <c r="I1450" s="61" t="s">
        <v>1152</v>
      </c>
      <c r="J1450" s="61" t="s">
        <v>1153</v>
      </c>
      <c r="K1450" s="61" t="s">
        <v>1153</v>
      </c>
      <c r="L1450" s="61" t="s">
        <v>1226</v>
      </c>
      <c r="M1450" s="61">
        <f t="shared" si="23"/>
        <v>251</v>
      </c>
      <c r="N1450" t="str">
        <f>VLOOKUP(M1450,'zamestnanci číselník'!$A:$I,9,0)</f>
        <v>Ostatné</v>
      </c>
    </row>
    <row r="1451" spans="1:14" x14ac:dyDescent="0.2">
      <c r="A1451" s="60">
        <v>43706</v>
      </c>
      <c r="B1451" s="61" t="s">
        <v>1225</v>
      </c>
      <c r="C1451" s="61" t="s">
        <v>886</v>
      </c>
      <c r="D1451" s="61" t="s">
        <v>181</v>
      </c>
      <c r="E1451" s="61">
        <v>8</v>
      </c>
      <c r="F1451" s="61" t="s">
        <v>182</v>
      </c>
      <c r="G1451" s="61">
        <v>0</v>
      </c>
      <c r="H1451" s="61" t="s">
        <v>183</v>
      </c>
      <c r="I1451" s="61" t="s">
        <v>1152</v>
      </c>
      <c r="J1451" s="61" t="s">
        <v>1153</v>
      </c>
      <c r="K1451" s="61" t="s">
        <v>1153</v>
      </c>
      <c r="L1451" s="61" t="s">
        <v>1226</v>
      </c>
      <c r="M1451" s="61">
        <f t="shared" si="23"/>
        <v>251</v>
      </c>
      <c r="N1451" t="str">
        <f>VLOOKUP(M1451,'zamestnanci číselník'!$A:$I,9,0)</f>
        <v>Ostatné</v>
      </c>
    </row>
    <row r="1452" spans="1:14" x14ac:dyDescent="0.2">
      <c r="A1452" s="60">
        <v>43699</v>
      </c>
      <c r="B1452" s="61" t="s">
        <v>1225</v>
      </c>
      <c r="C1452" s="61" t="s">
        <v>910</v>
      </c>
      <c r="D1452" s="61" t="s">
        <v>181</v>
      </c>
      <c r="E1452" s="61">
        <v>0.5</v>
      </c>
      <c r="F1452" s="61" t="s">
        <v>182</v>
      </c>
      <c r="G1452" s="61">
        <v>0</v>
      </c>
      <c r="H1452" s="61" t="s">
        <v>183</v>
      </c>
      <c r="I1452" s="61" t="s">
        <v>1152</v>
      </c>
      <c r="J1452" s="61" t="s">
        <v>1153</v>
      </c>
      <c r="K1452" s="61" t="s">
        <v>1153</v>
      </c>
      <c r="L1452" s="61" t="s">
        <v>1226</v>
      </c>
      <c r="M1452" s="61">
        <f t="shared" si="23"/>
        <v>251</v>
      </c>
      <c r="N1452" t="str">
        <f>VLOOKUP(M1452,'zamestnanci číselník'!$A:$I,9,0)</f>
        <v>Ostatné</v>
      </c>
    </row>
    <row r="1453" spans="1:14" x14ac:dyDescent="0.2">
      <c r="A1453" s="60">
        <v>43703</v>
      </c>
      <c r="B1453" s="61" t="s">
        <v>1225</v>
      </c>
      <c r="C1453" s="61" t="s">
        <v>910</v>
      </c>
      <c r="D1453" s="61" t="s">
        <v>181</v>
      </c>
      <c r="E1453" s="61">
        <v>2</v>
      </c>
      <c r="F1453" s="61" t="s">
        <v>182</v>
      </c>
      <c r="G1453" s="61">
        <v>0</v>
      </c>
      <c r="H1453" s="61" t="s">
        <v>183</v>
      </c>
      <c r="I1453" s="61" t="s">
        <v>1152</v>
      </c>
      <c r="J1453" s="61" t="s">
        <v>1153</v>
      </c>
      <c r="K1453" s="61" t="s">
        <v>1153</v>
      </c>
      <c r="L1453" s="61" t="s">
        <v>1226</v>
      </c>
      <c r="M1453" s="61">
        <f t="shared" si="23"/>
        <v>251</v>
      </c>
      <c r="N1453" t="str">
        <f>VLOOKUP(M1453,'zamestnanci číselník'!$A:$I,9,0)</f>
        <v>Ostatné</v>
      </c>
    </row>
    <row r="1454" spans="1:14" x14ac:dyDescent="0.2">
      <c r="A1454" s="60">
        <v>43704</v>
      </c>
      <c r="B1454" s="61" t="s">
        <v>1225</v>
      </c>
      <c r="C1454" s="61" t="s">
        <v>885</v>
      </c>
      <c r="D1454" s="61" t="s">
        <v>181</v>
      </c>
      <c r="E1454" s="61">
        <v>8</v>
      </c>
      <c r="F1454" s="61" t="s">
        <v>182</v>
      </c>
      <c r="G1454" s="61">
        <v>0</v>
      </c>
      <c r="H1454" s="61" t="s">
        <v>42</v>
      </c>
      <c r="I1454" s="61" t="s">
        <v>1152</v>
      </c>
      <c r="J1454" s="61" t="s">
        <v>1153</v>
      </c>
      <c r="K1454" s="61" t="s">
        <v>1153</v>
      </c>
      <c r="L1454" s="61" t="s">
        <v>1226</v>
      </c>
      <c r="M1454" s="61">
        <f t="shared" si="23"/>
        <v>251</v>
      </c>
      <c r="N1454" t="str">
        <f>VLOOKUP(M1454,'zamestnanci číselník'!$A:$I,9,0)</f>
        <v>Ostatné</v>
      </c>
    </row>
    <row r="1455" spans="1:14" x14ac:dyDescent="0.2">
      <c r="A1455" s="60">
        <v>43705</v>
      </c>
      <c r="B1455" s="61" t="s">
        <v>1225</v>
      </c>
      <c r="C1455" s="61" t="s">
        <v>885</v>
      </c>
      <c r="D1455" s="61" t="s">
        <v>181</v>
      </c>
      <c r="E1455" s="61">
        <v>8</v>
      </c>
      <c r="F1455" s="61" t="s">
        <v>182</v>
      </c>
      <c r="G1455" s="61">
        <v>0</v>
      </c>
      <c r="H1455" s="61" t="s">
        <v>42</v>
      </c>
      <c r="I1455" s="61" t="s">
        <v>1152</v>
      </c>
      <c r="J1455" s="61" t="s">
        <v>1153</v>
      </c>
      <c r="K1455" s="61" t="s">
        <v>1153</v>
      </c>
      <c r="L1455" s="61" t="s">
        <v>1226</v>
      </c>
      <c r="M1455" s="61">
        <f t="shared" si="23"/>
        <v>251</v>
      </c>
      <c r="N1455" t="str">
        <f>VLOOKUP(M1455,'zamestnanci číselník'!$A:$I,9,0)</f>
        <v>Ostatné</v>
      </c>
    </row>
    <row r="1456" spans="1:14" x14ac:dyDescent="0.2">
      <c r="A1456" s="60">
        <v>43707</v>
      </c>
      <c r="B1456" s="61" t="s">
        <v>1225</v>
      </c>
      <c r="C1456" s="61" t="s">
        <v>885</v>
      </c>
      <c r="D1456" s="61" t="s">
        <v>181</v>
      </c>
      <c r="E1456" s="61">
        <v>8</v>
      </c>
      <c r="F1456" s="61" t="s">
        <v>182</v>
      </c>
      <c r="G1456" s="61">
        <v>0</v>
      </c>
      <c r="H1456" s="61" t="s">
        <v>42</v>
      </c>
      <c r="I1456" s="61" t="s">
        <v>1152</v>
      </c>
      <c r="J1456" s="61" t="s">
        <v>1153</v>
      </c>
      <c r="K1456" s="61" t="s">
        <v>1153</v>
      </c>
      <c r="L1456" s="61" t="s">
        <v>1226</v>
      </c>
      <c r="M1456" s="61">
        <f t="shared" si="23"/>
        <v>251</v>
      </c>
      <c r="N1456" t="str">
        <f>VLOOKUP(M1456,'zamestnanci číselník'!$A:$I,9,0)</f>
        <v>Ostatné</v>
      </c>
    </row>
    <row r="1457" spans="1:14" x14ac:dyDescent="0.2">
      <c r="A1457" s="60">
        <v>43700</v>
      </c>
      <c r="B1457" s="61" t="s">
        <v>944</v>
      </c>
      <c r="C1457" s="61" t="s">
        <v>885</v>
      </c>
      <c r="D1457" s="61" t="s">
        <v>181</v>
      </c>
      <c r="E1457" s="61">
        <v>8</v>
      </c>
      <c r="F1457" s="61" t="s">
        <v>182</v>
      </c>
      <c r="G1457" s="61">
        <v>0</v>
      </c>
      <c r="H1457" s="61" t="s">
        <v>1516</v>
      </c>
      <c r="I1457" s="61" t="s">
        <v>184</v>
      </c>
      <c r="J1457" s="61" t="s">
        <v>28</v>
      </c>
      <c r="K1457" s="61" t="s">
        <v>9</v>
      </c>
      <c r="L1457" s="61" t="s">
        <v>945</v>
      </c>
      <c r="M1457" s="61">
        <f t="shared" si="23"/>
        <v>260</v>
      </c>
      <c r="N1457" t="str">
        <f>VLOOKUP(M1457,'zamestnanci číselník'!$A:$I,9,0)</f>
        <v>VP2</v>
      </c>
    </row>
    <row r="1458" spans="1:14" x14ac:dyDescent="0.2">
      <c r="A1458" s="60">
        <v>43701</v>
      </c>
      <c r="B1458" s="61" t="s">
        <v>944</v>
      </c>
      <c r="C1458" s="61" t="s">
        <v>885</v>
      </c>
      <c r="D1458" s="61" t="s">
        <v>181</v>
      </c>
      <c r="E1458" s="61">
        <v>0</v>
      </c>
      <c r="F1458" s="61" t="s">
        <v>897</v>
      </c>
      <c r="G1458" s="61">
        <v>5</v>
      </c>
      <c r="H1458" s="61" t="s">
        <v>1516</v>
      </c>
      <c r="I1458" s="61" t="s">
        <v>184</v>
      </c>
      <c r="J1458" s="61" t="s">
        <v>28</v>
      </c>
      <c r="K1458" s="61" t="s">
        <v>9</v>
      </c>
      <c r="L1458" s="61" t="s">
        <v>945</v>
      </c>
      <c r="M1458" s="61">
        <f t="shared" si="23"/>
        <v>260</v>
      </c>
      <c r="N1458" t="str">
        <f>VLOOKUP(M1458,'zamestnanci číselník'!$A:$I,9,0)</f>
        <v>VP2</v>
      </c>
    </row>
    <row r="1459" spans="1:14" x14ac:dyDescent="0.2">
      <c r="A1459" s="60">
        <v>43703</v>
      </c>
      <c r="B1459" s="61" t="s">
        <v>944</v>
      </c>
      <c r="C1459" s="61" t="s">
        <v>885</v>
      </c>
      <c r="D1459" s="61" t="s">
        <v>181</v>
      </c>
      <c r="E1459" s="61">
        <v>8</v>
      </c>
      <c r="F1459" s="61" t="s">
        <v>182</v>
      </c>
      <c r="G1459" s="61">
        <v>0</v>
      </c>
      <c r="H1459" s="61" t="s">
        <v>1501</v>
      </c>
      <c r="I1459" s="61" t="s">
        <v>184</v>
      </c>
      <c r="J1459" s="61" t="s">
        <v>28</v>
      </c>
      <c r="K1459" s="61" t="s">
        <v>9</v>
      </c>
      <c r="L1459" s="61" t="s">
        <v>945</v>
      </c>
      <c r="M1459" s="61">
        <f t="shared" si="23"/>
        <v>260</v>
      </c>
      <c r="N1459" t="str">
        <f>VLOOKUP(M1459,'zamestnanci číselník'!$A:$I,9,0)</f>
        <v>VP2</v>
      </c>
    </row>
    <row r="1460" spans="1:14" x14ac:dyDescent="0.2">
      <c r="A1460" s="60">
        <v>43704</v>
      </c>
      <c r="B1460" s="61" t="s">
        <v>944</v>
      </c>
      <c r="C1460" s="61" t="s">
        <v>885</v>
      </c>
      <c r="D1460" s="61" t="s">
        <v>181</v>
      </c>
      <c r="E1460" s="61">
        <v>8</v>
      </c>
      <c r="F1460" s="61" t="s">
        <v>182</v>
      </c>
      <c r="G1460" s="61">
        <v>0</v>
      </c>
      <c r="H1460" s="61" t="s">
        <v>1561</v>
      </c>
      <c r="I1460" s="61" t="s">
        <v>184</v>
      </c>
      <c r="J1460" s="61" t="s">
        <v>28</v>
      </c>
      <c r="K1460" s="61" t="s">
        <v>9</v>
      </c>
      <c r="L1460" s="61" t="s">
        <v>945</v>
      </c>
      <c r="M1460" s="61">
        <f t="shared" si="23"/>
        <v>260</v>
      </c>
      <c r="N1460" t="str">
        <f>VLOOKUP(M1460,'zamestnanci číselník'!$A:$I,9,0)</f>
        <v>VP2</v>
      </c>
    </row>
    <row r="1461" spans="1:14" x14ac:dyDescent="0.2">
      <c r="A1461" s="60">
        <v>43705</v>
      </c>
      <c r="B1461" s="61" t="s">
        <v>944</v>
      </c>
      <c r="C1461" s="61" t="s">
        <v>885</v>
      </c>
      <c r="D1461" s="61" t="s">
        <v>181</v>
      </c>
      <c r="E1461" s="61">
        <v>8</v>
      </c>
      <c r="F1461" s="61" t="s">
        <v>182</v>
      </c>
      <c r="G1461" s="61">
        <v>0</v>
      </c>
      <c r="H1461" s="61" t="s">
        <v>1561</v>
      </c>
      <c r="I1461" s="61" t="s">
        <v>184</v>
      </c>
      <c r="J1461" s="61" t="s">
        <v>28</v>
      </c>
      <c r="K1461" s="61" t="s">
        <v>9</v>
      </c>
      <c r="L1461" s="61" t="s">
        <v>945</v>
      </c>
      <c r="M1461" s="61">
        <f t="shared" si="23"/>
        <v>260</v>
      </c>
      <c r="N1461" t="str">
        <f>VLOOKUP(M1461,'zamestnanci číselník'!$A:$I,9,0)</f>
        <v>VP2</v>
      </c>
    </row>
    <row r="1462" spans="1:14" x14ac:dyDescent="0.2">
      <c r="A1462" s="60">
        <v>43706</v>
      </c>
      <c r="B1462" s="61" t="s">
        <v>944</v>
      </c>
      <c r="C1462" s="61" t="s">
        <v>886</v>
      </c>
      <c r="D1462" s="61" t="s">
        <v>181</v>
      </c>
      <c r="E1462" s="61">
        <v>8</v>
      </c>
      <c r="F1462" s="61" t="s">
        <v>182</v>
      </c>
      <c r="G1462" s="61">
        <v>0</v>
      </c>
      <c r="H1462" s="61" t="s">
        <v>183</v>
      </c>
      <c r="I1462" s="61" t="s">
        <v>184</v>
      </c>
      <c r="J1462" s="61" t="s">
        <v>28</v>
      </c>
      <c r="K1462" s="61" t="s">
        <v>9</v>
      </c>
      <c r="L1462" s="61" t="s">
        <v>945</v>
      </c>
      <c r="M1462" s="61">
        <f t="shared" si="23"/>
        <v>260</v>
      </c>
      <c r="N1462" t="str">
        <f>VLOOKUP(M1462,'zamestnanci číselník'!$A:$I,9,0)</f>
        <v>VP2</v>
      </c>
    </row>
    <row r="1463" spans="1:14" x14ac:dyDescent="0.2">
      <c r="A1463" s="60">
        <v>43707</v>
      </c>
      <c r="B1463" s="61" t="s">
        <v>944</v>
      </c>
      <c r="C1463" s="61" t="s">
        <v>885</v>
      </c>
      <c r="D1463" s="61" t="s">
        <v>181</v>
      </c>
      <c r="E1463" s="61">
        <v>8</v>
      </c>
      <c r="F1463" s="61" t="s">
        <v>182</v>
      </c>
      <c r="G1463" s="61">
        <v>0</v>
      </c>
      <c r="H1463" s="61" t="s">
        <v>1503</v>
      </c>
      <c r="I1463" s="61" t="s">
        <v>184</v>
      </c>
      <c r="J1463" s="61" t="s">
        <v>28</v>
      </c>
      <c r="K1463" s="61" t="s">
        <v>9</v>
      </c>
      <c r="L1463" s="61" t="s">
        <v>945</v>
      </c>
      <c r="M1463" s="61">
        <f t="shared" si="23"/>
        <v>260</v>
      </c>
      <c r="N1463" t="str">
        <f>VLOOKUP(M1463,'zamestnanci číselník'!$A:$I,9,0)</f>
        <v>VP2</v>
      </c>
    </row>
    <row r="1464" spans="1:14" x14ac:dyDescent="0.2">
      <c r="A1464" s="60">
        <v>43708</v>
      </c>
      <c r="B1464" s="61" t="s">
        <v>944</v>
      </c>
      <c r="C1464" s="61" t="s">
        <v>885</v>
      </c>
      <c r="D1464" s="61" t="s">
        <v>181</v>
      </c>
      <c r="E1464" s="61">
        <v>0</v>
      </c>
      <c r="F1464" s="61" t="s">
        <v>897</v>
      </c>
      <c r="G1464" s="61">
        <v>6</v>
      </c>
      <c r="H1464" s="61" t="s">
        <v>1503</v>
      </c>
      <c r="I1464" s="61" t="s">
        <v>184</v>
      </c>
      <c r="J1464" s="61" t="s">
        <v>28</v>
      </c>
      <c r="K1464" s="61" t="s">
        <v>9</v>
      </c>
      <c r="L1464" s="61" t="s">
        <v>945</v>
      </c>
      <c r="M1464" s="61">
        <f t="shared" si="23"/>
        <v>260</v>
      </c>
      <c r="N1464" t="str">
        <f>VLOOKUP(M1464,'zamestnanci číselník'!$A:$I,9,0)</f>
        <v>VP2</v>
      </c>
    </row>
    <row r="1465" spans="1:14" x14ac:dyDescent="0.2">
      <c r="A1465" s="60">
        <v>43698</v>
      </c>
      <c r="B1465" s="61" t="s">
        <v>944</v>
      </c>
      <c r="C1465" s="61" t="s">
        <v>885</v>
      </c>
      <c r="D1465" s="61" t="s">
        <v>181</v>
      </c>
      <c r="E1465" s="61">
        <v>8</v>
      </c>
      <c r="F1465" s="61" t="s">
        <v>182</v>
      </c>
      <c r="G1465" s="61">
        <v>0</v>
      </c>
      <c r="H1465" s="61" t="s">
        <v>1449</v>
      </c>
      <c r="I1465" s="61" t="s">
        <v>184</v>
      </c>
      <c r="J1465" s="61" t="s">
        <v>28</v>
      </c>
      <c r="K1465" s="61" t="s">
        <v>9</v>
      </c>
      <c r="L1465" s="61" t="s">
        <v>945</v>
      </c>
      <c r="M1465" s="61">
        <f t="shared" si="23"/>
        <v>260</v>
      </c>
      <c r="N1465" t="str">
        <f>VLOOKUP(M1465,'zamestnanci číselník'!$A:$I,9,0)</f>
        <v>VP2</v>
      </c>
    </row>
    <row r="1466" spans="1:14" x14ac:dyDescent="0.2">
      <c r="A1466" s="60">
        <v>43699</v>
      </c>
      <c r="B1466" s="61" t="s">
        <v>944</v>
      </c>
      <c r="C1466" s="61" t="s">
        <v>885</v>
      </c>
      <c r="D1466" s="61" t="s">
        <v>181</v>
      </c>
      <c r="E1466" s="61">
        <v>8</v>
      </c>
      <c r="F1466" s="61" t="s">
        <v>182</v>
      </c>
      <c r="G1466" s="61">
        <v>0</v>
      </c>
      <c r="H1466" s="61" t="s">
        <v>1519</v>
      </c>
      <c r="I1466" s="61" t="s">
        <v>184</v>
      </c>
      <c r="J1466" s="61" t="s">
        <v>28</v>
      </c>
      <c r="K1466" s="61" t="s">
        <v>9</v>
      </c>
      <c r="L1466" s="61" t="s">
        <v>945</v>
      </c>
      <c r="M1466" s="61">
        <f t="shared" si="23"/>
        <v>260</v>
      </c>
      <c r="N1466" t="str">
        <f>VLOOKUP(M1466,'zamestnanci číselník'!$A:$I,9,0)</f>
        <v>VP2</v>
      </c>
    </row>
    <row r="1467" spans="1:14" x14ac:dyDescent="0.2">
      <c r="A1467" s="60">
        <v>43696</v>
      </c>
      <c r="B1467" s="61" t="s">
        <v>944</v>
      </c>
      <c r="C1467" s="61" t="s">
        <v>887</v>
      </c>
      <c r="D1467" s="61" t="s">
        <v>181</v>
      </c>
      <c r="E1467" s="61">
        <v>8</v>
      </c>
      <c r="F1467" s="61" t="s">
        <v>182</v>
      </c>
      <c r="G1467" s="61">
        <v>0</v>
      </c>
      <c r="H1467" s="61" t="s">
        <v>183</v>
      </c>
      <c r="I1467" s="61" t="s">
        <v>184</v>
      </c>
      <c r="J1467" s="61" t="s">
        <v>28</v>
      </c>
      <c r="K1467" s="61" t="s">
        <v>9</v>
      </c>
      <c r="L1467" s="61" t="s">
        <v>945</v>
      </c>
      <c r="M1467" s="61">
        <f t="shared" si="23"/>
        <v>260</v>
      </c>
      <c r="N1467" t="str">
        <f>VLOOKUP(M1467,'zamestnanci číselník'!$A:$I,9,0)</f>
        <v>VP2</v>
      </c>
    </row>
    <row r="1468" spans="1:14" x14ac:dyDescent="0.2">
      <c r="A1468" s="60">
        <v>43697</v>
      </c>
      <c r="B1468" s="61" t="s">
        <v>944</v>
      </c>
      <c r="C1468" s="61" t="s">
        <v>887</v>
      </c>
      <c r="D1468" s="61" t="s">
        <v>181</v>
      </c>
      <c r="E1468" s="61">
        <v>8</v>
      </c>
      <c r="F1468" s="61" t="s">
        <v>182</v>
      </c>
      <c r="G1468" s="61">
        <v>0</v>
      </c>
      <c r="H1468" s="61" t="s">
        <v>183</v>
      </c>
      <c r="I1468" s="61" t="s">
        <v>184</v>
      </c>
      <c r="J1468" s="61" t="s">
        <v>28</v>
      </c>
      <c r="K1468" s="61" t="s">
        <v>9</v>
      </c>
      <c r="L1468" s="61" t="s">
        <v>945</v>
      </c>
      <c r="M1468" s="61">
        <f t="shared" si="23"/>
        <v>260</v>
      </c>
      <c r="N1468" t="str">
        <f>VLOOKUP(M1468,'zamestnanci číselník'!$A:$I,9,0)</f>
        <v>VP2</v>
      </c>
    </row>
    <row r="1469" spans="1:14" x14ac:dyDescent="0.2">
      <c r="A1469" s="60">
        <v>43691</v>
      </c>
      <c r="B1469" s="61" t="s">
        <v>944</v>
      </c>
      <c r="C1469" s="61" t="s">
        <v>885</v>
      </c>
      <c r="D1469" s="61" t="s">
        <v>181</v>
      </c>
      <c r="E1469" s="61">
        <v>4</v>
      </c>
      <c r="F1469" s="61" t="s">
        <v>182</v>
      </c>
      <c r="G1469" s="61">
        <v>0</v>
      </c>
      <c r="H1469" s="61" t="s">
        <v>1449</v>
      </c>
      <c r="I1469" s="61" t="s">
        <v>184</v>
      </c>
      <c r="J1469" s="61" t="s">
        <v>28</v>
      </c>
      <c r="K1469" s="61" t="s">
        <v>9</v>
      </c>
      <c r="L1469" s="61" t="s">
        <v>945</v>
      </c>
      <c r="M1469" s="61">
        <f t="shared" si="23"/>
        <v>260</v>
      </c>
      <c r="N1469" t="str">
        <f>VLOOKUP(M1469,'zamestnanci číselník'!$A:$I,9,0)</f>
        <v>VP2</v>
      </c>
    </row>
    <row r="1470" spans="1:14" x14ac:dyDescent="0.2">
      <c r="A1470" s="60">
        <v>43691</v>
      </c>
      <c r="B1470" s="61" t="s">
        <v>944</v>
      </c>
      <c r="C1470" s="61" t="s">
        <v>885</v>
      </c>
      <c r="D1470" s="61" t="s">
        <v>181</v>
      </c>
      <c r="E1470" s="61">
        <v>4</v>
      </c>
      <c r="F1470" s="61" t="s">
        <v>182</v>
      </c>
      <c r="G1470" s="61">
        <v>0</v>
      </c>
      <c r="H1470" s="61" t="s">
        <v>1471</v>
      </c>
      <c r="I1470" s="61" t="s">
        <v>184</v>
      </c>
      <c r="J1470" s="61" t="s">
        <v>28</v>
      </c>
      <c r="K1470" s="61" t="s">
        <v>9</v>
      </c>
      <c r="L1470" s="61" t="s">
        <v>945</v>
      </c>
      <c r="M1470" s="61">
        <f t="shared" si="23"/>
        <v>260</v>
      </c>
      <c r="N1470" t="str">
        <f>VLOOKUP(M1470,'zamestnanci číselník'!$A:$I,9,0)</f>
        <v>VP2</v>
      </c>
    </row>
    <row r="1471" spans="1:14" x14ac:dyDescent="0.2">
      <c r="A1471" s="60">
        <v>43692</v>
      </c>
      <c r="B1471" s="61" t="s">
        <v>944</v>
      </c>
      <c r="C1471" s="61" t="s">
        <v>885</v>
      </c>
      <c r="D1471" s="61" t="s">
        <v>181</v>
      </c>
      <c r="E1471" s="61">
        <v>8</v>
      </c>
      <c r="F1471" s="61" t="s">
        <v>182</v>
      </c>
      <c r="G1471" s="61">
        <v>0</v>
      </c>
      <c r="H1471" s="61" t="s">
        <v>1471</v>
      </c>
      <c r="I1471" s="61" t="s">
        <v>184</v>
      </c>
      <c r="J1471" s="61" t="s">
        <v>28</v>
      </c>
      <c r="K1471" s="61" t="s">
        <v>9</v>
      </c>
      <c r="L1471" s="61" t="s">
        <v>945</v>
      </c>
      <c r="M1471" s="61">
        <f t="shared" si="23"/>
        <v>260</v>
      </c>
      <c r="N1471" t="str">
        <f>VLOOKUP(M1471,'zamestnanci číselník'!$A:$I,9,0)</f>
        <v>VP2</v>
      </c>
    </row>
    <row r="1472" spans="1:14" x14ac:dyDescent="0.2">
      <c r="A1472" s="60">
        <v>43693</v>
      </c>
      <c r="B1472" s="61" t="s">
        <v>944</v>
      </c>
      <c r="C1472" s="61" t="s">
        <v>885</v>
      </c>
      <c r="D1472" s="61" t="s">
        <v>181</v>
      </c>
      <c r="E1472" s="61">
        <v>8</v>
      </c>
      <c r="F1472" s="61" t="s">
        <v>182</v>
      </c>
      <c r="G1472" s="61">
        <v>0</v>
      </c>
      <c r="H1472" s="61" t="s">
        <v>1471</v>
      </c>
      <c r="I1472" s="61" t="s">
        <v>184</v>
      </c>
      <c r="J1472" s="61" t="s">
        <v>28</v>
      </c>
      <c r="K1472" s="61" t="s">
        <v>9</v>
      </c>
      <c r="L1472" s="61" t="s">
        <v>945</v>
      </c>
      <c r="M1472" s="61">
        <f t="shared" si="23"/>
        <v>260</v>
      </c>
      <c r="N1472" t="str">
        <f>VLOOKUP(M1472,'zamestnanci číselník'!$A:$I,9,0)</f>
        <v>VP2</v>
      </c>
    </row>
    <row r="1473" spans="1:14" x14ac:dyDescent="0.2">
      <c r="A1473" s="60">
        <v>43694</v>
      </c>
      <c r="B1473" s="61" t="s">
        <v>944</v>
      </c>
      <c r="C1473" s="61" t="s">
        <v>885</v>
      </c>
      <c r="D1473" s="61" t="s">
        <v>181</v>
      </c>
      <c r="E1473" s="61">
        <v>0</v>
      </c>
      <c r="F1473" s="61" t="s">
        <v>897</v>
      </c>
      <c r="G1473" s="61">
        <v>6</v>
      </c>
      <c r="H1473" s="61" t="s">
        <v>1471</v>
      </c>
      <c r="I1473" s="61" t="s">
        <v>184</v>
      </c>
      <c r="J1473" s="61" t="s">
        <v>28</v>
      </c>
      <c r="K1473" s="61" t="s">
        <v>9</v>
      </c>
      <c r="L1473" s="61" t="s">
        <v>945</v>
      </c>
      <c r="M1473" s="61">
        <f t="shared" si="23"/>
        <v>260</v>
      </c>
      <c r="N1473" t="str">
        <f>VLOOKUP(M1473,'zamestnanci číselník'!$A:$I,9,0)</f>
        <v>VP2</v>
      </c>
    </row>
    <row r="1474" spans="1:14" x14ac:dyDescent="0.2">
      <c r="A1474" s="60">
        <v>43689</v>
      </c>
      <c r="B1474" s="61" t="s">
        <v>944</v>
      </c>
      <c r="C1474" s="61" t="s">
        <v>885</v>
      </c>
      <c r="D1474" s="61" t="s">
        <v>181</v>
      </c>
      <c r="E1474" s="61">
        <v>8</v>
      </c>
      <c r="F1474" s="61" t="s">
        <v>182</v>
      </c>
      <c r="G1474" s="61">
        <v>0</v>
      </c>
      <c r="H1474" s="61" t="s">
        <v>1555</v>
      </c>
      <c r="I1474" s="61" t="s">
        <v>184</v>
      </c>
      <c r="J1474" s="61" t="s">
        <v>28</v>
      </c>
      <c r="K1474" s="61" t="s">
        <v>9</v>
      </c>
      <c r="L1474" s="61" t="s">
        <v>945</v>
      </c>
      <c r="M1474" s="61">
        <f t="shared" si="23"/>
        <v>260</v>
      </c>
      <c r="N1474" t="str">
        <f>VLOOKUP(M1474,'zamestnanci číselník'!$A:$I,9,0)</f>
        <v>VP2</v>
      </c>
    </row>
    <row r="1475" spans="1:14" x14ac:dyDescent="0.2">
      <c r="A1475" s="60">
        <v>43690</v>
      </c>
      <c r="B1475" s="61" t="s">
        <v>944</v>
      </c>
      <c r="C1475" s="61" t="s">
        <v>885</v>
      </c>
      <c r="D1475" s="61" t="s">
        <v>181</v>
      </c>
      <c r="E1475" s="61">
        <v>8</v>
      </c>
      <c r="F1475" s="61" t="s">
        <v>182</v>
      </c>
      <c r="G1475" s="61">
        <v>0</v>
      </c>
      <c r="H1475" s="61" t="s">
        <v>1555</v>
      </c>
      <c r="I1475" s="61" t="s">
        <v>184</v>
      </c>
      <c r="J1475" s="61" t="s">
        <v>28</v>
      </c>
      <c r="K1475" s="61" t="s">
        <v>9</v>
      </c>
      <c r="L1475" s="61" t="s">
        <v>945</v>
      </c>
      <c r="M1475" s="61">
        <f t="shared" ref="M1475:M1538" si="24">B1475*1</f>
        <v>260</v>
      </c>
      <c r="N1475" t="str">
        <f>VLOOKUP(M1475,'zamestnanci číselník'!$A:$I,9,0)</f>
        <v>VP2</v>
      </c>
    </row>
    <row r="1476" spans="1:14" x14ac:dyDescent="0.2">
      <c r="A1476" s="60">
        <v>43678</v>
      </c>
      <c r="B1476" s="61" t="s">
        <v>944</v>
      </c>
      <c r="C1476" s="61" t="s">
        <v>887</v>
      </c>
      <c r="D1476" s="61" t="s">
        <v>181</v>
      </c>
      <c r="E1476" s="61">
        <v>8</v>
      </c>
      <c r="F1476" s="61" t="s">
        <v>182</v>
      </c>
      <c r="G1476" s="61">
        <v>0</v>
      </c>
      <c r="H1476" s="61" t="s">
        <v>183</v>
      </c>
      <c r="I1476" s="61" t="s">
        <v>184</v>
      </c>
      <c r="J1476" s="61" t="s">
        <v>28</v>
      </c>
      <c r="K1476" s="61" t="s">
        <v>9</v>
      </c>
      <c r="L1476" s="61" t="s">
        <v>945</v>
      </c>
      <c r="M1476" s="61">
        <f t="shared" si="24"/>
        <v>260</v>
      </c>
      <c r="N1476" t="str">
        <f>VLOOKUP(M1476,'zamestnanci číselník'!$A:$I,9,0)</f>
        <v>VP2</v>
      </c>
    </row>
    <row r="1477" spans="1:14" x14ac:dyDescent="0.2">
      <c r="A1477" s="60">
        <v>43679</v>
      </c>
      <c r="B1477" s="61" t="s">
        <v>944</v>
      </c>
      <c r="C1477" s="61" t="s">
        <v>887</v>
      </c>
      <c r="D1477" s="61" t="s">
        <v>181</v>
      </c>
      <c r="E1477" s="61">
        <v>8</v>
      </c>
      <c r="F1477" s="61" t="s">
        <v>182</v>
      </c>
      <c r="G1477" s="61">
        <v>0</v>
      </c>
      <c r="H1477" s="61" t="s">
        <v>183</v>
      </c>
      <c r="I1477" s="61" t="s">
        <v>184</v>
      </c>
      <c r="J1477" s="61" t="s">
        <v>28</v>
      </c>
      <c r="K1477" s="61" t="s">
        <v>9</v>
      </c>
      <c r="L1477" s="61" t="s">
        <v>945</v>
      </c>
      <c r="M1477" s="61">
        <f t="shared" si="24"/>
        <v>260</v>
      </c>
      <c r="N1477" t="str">
        <f>VLOOKUP(M1477,'zamestnanci číselník'!$A:$I,9,0)</f>
        <v>VP2</v>
      </c>
    </row>
    <row r="1478" spans="1:14" x14ac:dyDescent="0.2">
      <c r="A1478" s="60">
        <v>43682</v>
      </c>
      <c r="B1478" s="61" t="s">
        <v>944</v>
      </c>
      <c r="C1478" s="61" t="s">
        <v>885</v>
      </c>
      <c r="D1478" s="61" t="s">
        <v>181</v>
      </c>
      <c r="E1478" s="61">
        <v>8</v>
      </c>
      <c r="F1478" s="61" t="s">
        <v>182</v>
      </c>
      <c r="G1478" s="61">
        <v>0</v>
      </c>
      <c r="H1478" s="61" t="s">
        <v>1472</v>
      </c>
      <c r="I1478" s="61" t="s">
        <v>184</v>
      </c>
      <c r="J1478" s="61" t="s">
        <v>28</v>
      </c>
      <c r="K1478" s="61" t="s">
        <v>9</v>
      </c>
      <c r="L1478" s="61" t="s">
        <v>945</v>
      </c>
      <c r="M1478" s="61">
        <f t="shared" si="24"/>
        <v>260</v>
      </c>
      <c r="N1478" t="str">
        <f>VLOOKUP(M1478,'zamestnanci číselník'!$A:$I,9,0)</f>
        <v>VP2</v>
      </c>
    </row>
    <row r="1479" spans="1:14" x14ac:dyDescent="0.2">
      <c r="A1479" s="60">
        <v>43683</v>
      </c>
      <c r="B1479" s="61" t="s">
        <v>944</v>
      </c>
      <c r="C1479" s="61" t="s">
        <v>885</v>
      </c>
      <c r="D1479" s="61" t="s">
        <v>181</v>
      </c>
      <c r="E1479" s="61">
        <v>8</v>
      </c>
      <c r="F1479" s="61" t="s">
        <v>182</v>
      </c>
      <c r="G1479" s="61">
        <v>0</v>
      </c>
      <c r="H1479" s="61" t="s">
        <v>1506</v>
      </c>
      <c r="I1479" s="61" t="s">
        <v>184</v>
      </c>
      <c r="J1479" s="61" t="s">
        <v>28</v>
      </c>
      <c r="K1479" s="61" t="s">
        <v>9</v>
      </c>
      <c r="L1479" s="61" t="s">
        <v>945</v>
      </c>
      <c r="M1479" s="61">
        <f t="shared" si="24"/>
        <v>260</v>
      </c>
      <c r="N1479" t="str">
        <f>VLOOKUP(M1479,'zamestnanci číselník'!$A:$I,9,0)</f>
        <v>VP2</v>
      </c>
    </row>
    <row r="1480" spans="1:14" x14ac:dyDescent="0.2">
      <c r="A1480" s="60">
        <v>43684</v>
      </c>
      <c r="B1480" s="61" t="s">
        <v>944</v>
      </c>
      <c r="C1480" s="61" t="s">
        <v>885</v>
      </c>
      <c r="D1480" s="61" t="s">
        <v>181</v>
      </c>
      <c r="E1480" s="61">
        <v>8</v>
      </c>
      <c r="F1480" s="61" t="s">
        <v>182</v>
      </c>
      <c r="G1480" s="61">
        <v>0</v>
      </c>
      <c r="H1480" s="61" t="s">
        <v>1507</v>
      </c>
      <c r="I1480" s="61" t="s">
        <v>184</v>
      </c>
      <c r="J1480" s="61" t="s">
        <v>28</v>
      </c>
      <c r="K1480" s="61" t="s">
        <v>9</v>
      </c>
      <c r="L1480" s="61" t="s">
        <v>945</v>
      </c>
      <c r="M1480" s="61">
        <f t="shared" si="24"/>
        <v>260</v>
      </c>
      <c r="N1480" t="str">
        <f>VLOOKUP(M1480,'zamestnanci číselník'!$A:$I,9,0)</f>
        <v>VP2</v>
      </c>
    </row>
    <row r="1481" spans="1:14" x14ac:dyDescent="0.2">
      <c r="A1481" s="60">
        <v>43685</v>
      </c>
      <c r="B1481" s="61" t="s">
        <v>944</v>
      </c>
      <c r="C1481" s="61" t="s">
        <v>885</v>
      </c>
      <c r="D1481" s="61" t="s">
        <v>181</v>
      </c>
      <c r="E1481" s="61">
        <v>8</v>
      </c>
      <c r="F1481" s="61" t="s">
        <v>182</v>
      </c>
      <c r="G1481" s="61">
        <v>0</v>
      </c>
      <c r="H1481" s="61" t="s">
        <v>1507</v>
      </c>
      <c r="I1481" s="61" t="s">
        <v>184</v>
      </c>
      <c r="J1481" s="61" t="s">
        <v>28</v>
      </c>
      <c r="K1481" s="61" t="s">
        <v>9</v>
      </c>
      <c r="L1481" s="61" t="s">
        <v>945</v>
      </c>
      <c r="M1481" s="61">
        <f t="shared" si="24"/>
        <v>260</v>
      </c>
      <c r="N1481" t="str">
        <f>VLOOKUP(M1481,'zamestnanci číselník'!$A:$I,9,0)</f>
        <v>VP2</v>
      </c>
    </row>
    <row r="1482" spans="1:14" x14ac:dyDescent="0.2">
      <c r="A1482" s="60">
        <v>43686</v>
      </c>
      <c r="B1482" s="61" t="s">
        <v>944</v>
      </c>
      <c r="C1482" s="61" t="s">
        <v>885</v>
      </c>
      <c r="D1482" s="61" t="s">
        <v>181</v>
      </c>
      <c r="E1482" s="61">
        <v>4</v>
      </c>
      <c r="F1482" s="61" t="s">
        <v>182</v>
      </c>
      <c r="G1482" s="61">
        <v>0</v>
      </c>
      <c r="H1482" s="61" t="s">
        <v>1507</v>
      </c>
      <c r="I1482" s="61" t="s">
        <v>184</v>
      </c>
      <c r="J1482" s="61" t="s">
        <v>28</v>
      </c>
      <c r="K1482" s="61" t="s">
        <v>9</v>
      </c>
      <c r="L1482" s="61" t="s">
        <v>945</v>
      </c>
      <c r="M1482" s="61">
        <f t="shared" si="24"/>
        <v>260</v>
      </c>
      <c r="N1482" t="str">
        <f>VLOOKUP(M1482,'zamestnanci číselník'!$A:$I,9,0)</f>
        <v>VP2</v>
      </c>
    </row>
    <row r="1483" spans="1:14" x14ac:dyDescent="0.2">
      <c r="A1483" s="60">
        <v>43686</v>
      </c>
      <c r="B1483" s="61" t="s">
        <v>944</v>
      </c>
      <c r="C1483" s="61" t="s">
        <v>885</v>
      </c>
      <c r="D1483" s="61" t="s">
        <v>181</v>
      </c>
      <c r="E1483" s="61">
        <v>4</v>
      </c>
      <c r="F1483" s="61" t="s">
        <v>182</v>
      </c>
      <c r="G1483" s="61">
        <v>0</v>
      </c>
      <c r="H1483" s="61" t="s">
        <v>1555</v>
      </c>
      <c r="I1483" s="61" t="s">
        <v>184</v>
      </c>
      <c r="J1483" s="61" t="s">
        <v>28</v>
      </c>
      <c r="K1483" s="61" t="s">
        <v>9</v>
      </c>
      <c r="L1483" s="61" t="s">
        <v>945</v>
      </c>
      <c r="M1483" s="61">
        <f t="shared" si="24"/>
        <v>260</v>
      </c>
      <c r="N1483" t="str">
        <f>VLOOKUP(M1483,'zamestnanci číselník'!$A:$I,9,0)</f>
        <v>VP2</v>
      </c>
    </row>
    <row r="1484" spans="1:14" x14ac:dyDescent="0.2">
      <c r="A1484" s="60">
        <v>43687</v>
      </c>
      <c r="B1484" s="61" t="s">
        <v>944</v>
      </c>
      <c r="C1484" s="61" t="s">
        <v>885</v>
      </c>
      <c r="D1484" s="61" t="s">
        <v>181</v>
      </c>
      <c r="E1484" s="61">
        <v>0</v>
      </c>
      <c r="F1484" s="61" t="s">
        <v>897</v>
      </c>
      <c r="G1484" s="61">
        <v>6</v>
      </c>
      <c r="H1484" s="61" t="s">
        <v>1555</v>
      </c>
      <c r="I1484" s="61" t="s">
        <v>184</v>
      </c>
      <c r="J1484" s="61" t="s">
        <v>28</v>
      </c>
      <c r="K1484" s="61" t="s">
        <v>9</v>
      </c>
      <c r="L1484" s="61" t="s">
        <v>945</v>
      </c>
      <c r="M1484" s="61">
        <f t="shared" si="24"/>
        <v>260</v>
      </c>
      <c r="N1484" t="str">
        <f>VLOOKUP(M1484,'zamestnanci číselník'!$A:$I,9,0)</f>
        <v>VP2</v>
      </c>
    </row>
    <row r="1485" spans="1:14" x14ac:dyDescent="0.2">
      <c r="A1485" s="60">
        <v>43704</v>
      </c>
      <c r="B1485" s="61" t="s">
        <v>1227</v>
      </c>
      <c r="C1485" s="61" t="s">
        <v>885</v>
      </c>
      <c r="D1485" s="61" t="s">
        <v>181</v>
      </c>
      <c r="E1485" s="61">
        <v>8</v>
      </c>
      <c r="F1485" s="61" t="s">
        <v>182</v>
      </c>
      <c r="G1485" s="61">
        <v>0</v>
      </c>
      <c r="H1485" s="61" t="s">
        <v>42</v>
      </c>
      <c r="I1485" s="61" t="s">
        <v>1152</v>
      </c>
      <c r="J1485" s="61" t="s">
        <v>1153</v>
      </c>
      <c r="K1485" s="61" t="s">
        <v>1153</v>
      </c>
      <c r="L1485" s="61" t="s">
        <v>1228</v>
      </c>
      <c r="M1485" s="61">
        <f t="shared" si="24"/>
        <v>262</v>
      </c>
      <c r="N1485" t="str">
        <f>VLOOKUP(M1485,'zamestnanci číselník'!$A:$I,9,0)</f>
        <v>Ostatné</v>
      </c>
    </row>
    <row r="1486" spans="1:14" x14ac:dyDescent="0.2">
      <c r="A1486" s="60">
        <v>43705</v>
      </c>
      <c r="B1486" s="61" t="s">
        <v>1227</v>
      </c>
      <c r="C1486" s="61" t="s">
        <v>885</v>
      </c>
      <c r="D1486" s="61" t="s">
        <v>181</v>
      </c>
      <c r="E1486" s="61">
        <v>8</v>
      </c>
      <c r="F1486" s="61" t="s">
        <v>182</v>
      </c>
      <c r="G1486" s="61">
        <v>0</v>
      </c>
      <c r="H1486" s="61" t="s">
        <v>42</v>
      </c>
      <c r="I1486" s="61" t="s">
        <v>1152</v>
      </c>
      <c r="J1486" s="61" t="s">
        <v>1153</v>
      </c>
      <c r="K1486" s="61" t="s">
        <v>1153</v>
      </c>
      <c r="L1486" s="61" t="s">
        <v>1228</v>
      </c>
      <c r="M1486" s="61">
        <f t="shared" si="24"/>
        <v>262</v>
      </c>
      <c r="N1486" t="str">
        <f>VLOOKUP(M1486,'zamestnanci číselník'!$A:$I,9,0)</f>
        <v>Ostatné</v>
      </c>
    </row>
    <row r="1487" spans="1:14" x14ac:dyDescent="0.2">
      <c r="A1487" s="60">
        <v>43707</v>
      </c>
      <c r="B1487" s="61" t="s">
        <v>1227</v>
      </c>
      <c r="C1487" s="61" t="s">
        <v>885</v>
      </c>
      <c r="D1487" s="61" t="s">
        <v>181</v>
      </c>
      <c r="E1487" s="61">
        <v>7</v>
      </c>
      <c r="F1487" s="61" t="s">
        <v>182</v>
      </c>
      <c r="G1487" s="61">
        <v>0</v>
      </c>
      <c r="H1487" s="61" t="s">
        <v>42</v>
      </c>
      <c r="I1487" s="61" t="s">
        <v>1152</v>
      </c>
      <c r="J1487" s="61" t="s">
        <v>1153</v>
      </c>
      <c r="K1487" s="61" t="s">
        <v>1153</v>
      </c>
      <c r="L1487" s="61" t="s">
        <v>1228</v>
      </c>
      <c r="M1487" s="61">
        <f t="shared" si="24"/>
        <v>262</v>
      </c>
      <c r="N1487" t="str">
        <f>VLOOKUP(M1487,'zamestnanci číselník'!$A:$I,9,0)</f>
        <v>Ostatné</v>
      </c>
    </row>
    <row r="1488" spans="1:14" x14ac:dyDescent="0.2">
      <c r="A1488" s="60">
        <v>43703</v>
      </c>
      <c r="B1488" s="61" t="s">
        <v>1227</v>
      </c>
      <c r="C1488" s="61" t="s">
        <v>885</v>
      </c>
      <c r="D1488" s="61" t="s">
        <v>181</v>
      </c>
      <c r="E1488" s="61">
        <v>8</v>
      </c>
      <c r="F1488" s="61" t="s">
        <v>182</v>
      </c>
      <c r="G1488" s="61">
        <v>0</v>
      </c>
      <c r="H1488" s="61" t="s">
        <v>42</v>
      </c>
      <c r="I1488" s="61" t="s">
        <v>1152</v>
      </c>
      <c r="J1488" s="61" t="s">
        <v>1153</v>
      </c>
      <c r="K1488" s="61" t="s">
        <v>1153</v>
      </c>
      <c r="L1488" s="61" t="s">
        <v>1228</v>
      </c>
      <c r="M1488" s="61">
        <f t="shared" si="24"/>
        <v>262</v>
      </c>
      <c r="N1488" t="str">
        <f>VLOOKUP(M1488,'zamestnanci číselník'!$A:$I,9,0)</f>
        <v>Ostatné</v>
      </c>
    </row>
    <row r="1489" spans="1:14" x14ac:dyDescent="0.2">
      <c r="A1489" s="60">
        <v>43698</v>
      </c>
      <c r="B1489" s="61" t="s">
        <v>1227</v>
      </c>
      <c r="C1489" s="61" t="s">
        <v>885</v>
      </c>
      <c r="D1489" s="61" t="s">
        <v>181</v>
      </c>
      <c r="E1489" s="61">
        <v>8</v>
      </c>
      <c r="F1489" s="61" t="s">
        <v>182</v>
      </c>
      <c r="G1489" s="61">
        <v>0</v>
      </c>
      <c r="H1489" s="61" t="s">
        <v>42</v>
      </c>
      <c r="I1489" s="61" t="s">
        <v>1152</v>
      </c>
      <c r="J1489" s="61" t="s">
        <v>1153</v>
      </c>
      <c r="K1489" s="61" t="s">
        <v>1153</v>
      </c>
      <c r="L1489" s="61" t="s">
        <v>1228</v>
      </c>
      <c r="M1489" s="61">
        <f t="shared" si="24"/>
        <v>262</v>
      </c>
      <c r="N1489" t="str">
        <f>VLOOKUP(M1489,'zamestnanci číselník'!$A:$I,9,0)</f>
        <v>Ostatné</v>
      </c>
    </row>
    <row r="1490" spans="1:14" x14ac:dyDescent="0.2">
      <c r="A1490" s="60">
        <v>43686</v>
      </c>
      <c r="B1490" s="61" t="s">
        <v>1227</v>
      </c>
      <c r="C1490" s="61" t="s">
        <v>910</v>
      </c>
      <c r="D1490" s="61" t="s">
        <v>181</v>
      </c>
      <c r="E1490" s="61">
        <v>0.5</v>
      </c>
      <c r="F1490" s="61" t="s">
        <v>182</v>
      </c>
      <c r="G1490" s="61">
        <v>0</v>
      </c>
      <c r="H1490" s="61" t="s">
        <v>183</v>
      </c>
      <c r="I1490" s="61" t="s">
        <v>1152</v>
      </c>
      <c r="J1490" s="61" t="s">
        <v>1153</v>
      </c>
      <c r="K1490" s="61" t="s">
        <v>1153</v>
      </c>
      <c r="L1490" s="61" t="s">
        <v>1228</v>
      </c>
      <c r="M1490" s="61">
        <f t="shared" si="24"/>
        <v>262</v>
      </c>
      <c r="N1490" t="str">
        <f>VLOOKUP(M1490,'zamestnanci číselník'!$A:$I,9,0)</f>
        <v>Ostatné</v>
      </c>
    </row>
    <row r="1491" spans="1:14" x14ac:dyDescent="0.2">
      <c r="A1491" s="60">
        <v>43696</v>
      </c>
      <c r="B1491" s="61" t="s">
        <v>1227</v>
      </c>
      <c r="C1491" s="61" t="s">
        <v>885</v>
      </c>
      <c r="D1491" s="61" t="s">
        <v>181</v>
      </c>
      <c r="E1491" s="61">
        <v>8</v>
      </c>
      <c r="F1491" s="61" t="s">
        <v>182</v>
      </c>
      <c r="G1491" s="61">
        <v>0</v>
      </c>
      <c r="H1491" s="61" t="s">
        <v>42</v>
      </c>
      <c r="I1491" s="61" t="s">
        <v>1152</v>
      </c>
      <c r="J1491" s="61" t="s">
        <v>1153</v>
      </c>
      <c r="K1491" s="61" t="s">
        <v>1153</v>
      </c>
      <c r="L1491" s="61" t="s">
        <v>1228</v>
      </c>
      <c r="M1491" s="61">
        <f t="shared" si="24"/>
        <v>262</v>
      </c>
      <c r="N1491" t="str">
        <f>VLOOKUP(M1491,'zamestnanci číselník'!$A:$I,9,0)</f>
        <v>Ostatné</v>
      </c>
    </row>
    <row r="1492" spans="1:14" x14ac:dyDescent="0.2">
      <c r="A1492" s="60">
        <v>43697</v>
      </c>
      <c r="B1492" s="61" t="s">
        <v>1227</v>
      </c>
      <c r="C1492" s="61" t="s">
        <v>885</v>
      </c>
      <c r="D1492" s="61" t="s">
        <v>181</v>
      </c>
      <c r="E1492" s="61">
        <v>8</v>
      </c>
      <c r="F1492" s="61" t="s">
        <v>182</v>
      </c>
      <c r="G1492" s="61">
        <v>0</v>
      </c>
      <c r="H1492" s="61" t="s">
        <v>42</v>
      </c>
      <c r="I1492" s="61" t="s">
        <v>1152</v>
      </c>
      <c r="J1492" s="61" t="s">
        <v>1153</v>
      </c>
      <c r="K1492" s="61" t="s">
        <v>1153</v>
      </c>
      <c r="L1492" s="61" t="s">
        <v>1228</v>
      </c>
      <c r="M1492" s="61">
        <f t="shared" si="24"/>
        <v>262</v>
      </c>
      <c r="N1492" t="str">
        <f>VLOOKUP(M1492,'zamestnanci číselník'!$A:$I,9,0)</f>
        <v>Ostatné</v>
      </c>
    </row>
    <row r="1493" spans="1:14" x14ac:dyDescent="0.2">
      <c r="A1493" s="60">
        <v>43706</v>
      </c>
      <c r="B1493" s="61" t="s">
        <v>1227</v>
      </c>
      <c r="C1493" s="61" t="s">
        <v>886</v>
      </c>
      <c r="D1493" s="61" t="s">
        <v>181</v>
      </c>
      <c r="E1493" s="61">
        <v>8</v>
      </c>
      <c r="F1493" s="61" t="s">
        <v>182</v>
      </c>
      <c r="G1493" s="61">
        <v>0</v>
      </c>
      <c r="H1493" s="61" t="s">
        <v>183</v>
      </c>
      <c r="I1493" s="61" t="s">
        <v>1152</v>
      </c>
      <c r="J1493" s="61" t="s">
        <v>1153</v>
      </c>
      <c r="K1493" s="61" t="s">
        <v>1153</v>
      </c>
      <c r="L1493" s="61" t="s">
        <v>1228</v>
      </c>
      <c r="M1493" s="61">
        <f t="shared" si="24"/>
        <v>262</v>
      </c>
      <c r="N1493" t="str">
        <f>VLOOKUP(M1493,'zamestnanci číselník'!$A:$I,9,0)</f>
        <v>Ostatné</v>
      </c>
    </row>
    <row r="1494" spans="1:14" x14ac:dyDescent="0.2">
      <c r="A1494" s="60">
        <v>43707</v>
      </c>
      <c r="B1494" s="61" t="s">
        <v>1227</v>
      </c>
      <c r="C1494" s="61" t="s">
        <v>910</v>
      </c>
      <c r="D1494" s="61" t="s">
        <v>181</v>
      </c>
      <c r="E1494" s="61">
        <v>1</v>
      </c>
      <c r="F1494" s="61" t="s">
        <v>182</v>
      </c>
      <c r="G1494" s="61">
        <v>0</v>
      </c>
      <c r="H1494" s="61" t="s">
        <v>183</v>
      </c>
      <c r="I1494" s="61" t="s">
        <v>1152</v>
      </c>
      <c r="J1494" s="61" t="s">
        <v>1153</v>
      </c>
      <c r="K1494" s="61" t="s">
        <v>1153</v>
      </c>
      <c r="L1494" s="61" t="s">
        <v>1228</v>
      </c>
      <c r="M1494" s="61">
        <f t="shared" si="24"/>
        <v>262</v>
      </c>
      <c r="N1494" t="str">
        <f>VLOOKUP(M1494,'zamestnanci číselník'!$A:$I,9,0)</f>
        <v>Ostatné</v>
      </c>
    </row>
    <row r="1495" spans="1:14" x14ac:dyDescent="0.2">
      <c r="A1495" s="60">
        <v>43699</v>
      </c>
      <c r="B1495" s="61" t="s">
        <v>1227</v>
      </c>
      <c r="C1495" s="61" t="s">
        <v>887</v>
      </c>
      <c r="D1495" s="61" t="s">
        <v>181</v>
      </c>
      <c r="E1495" s="61">
        <v>8</v>
      </c>
      <c r="F1495" s="61" t="s">
        <v>182</v>
      </c>
      <c r="G1495" s="61">
        <v>0</v>
      </c>
      <c r="H1495" s="61" t="s">
        <v>183</v>
      </c>
      <c r="I1495" s="61" t="s">
        <v>1152</v>
      </c>
      <c r="J1495" s="61" t="s">
        <v>1153</v>
      </c>
      <c r="K1495" s="61" t="s">
        <v>1153</v>
      </c>
      <c r="L1495" s="61" t="s">
        <v>1228</v>
      </c>
      <c r="M1495" s="61">
        <f t="shared" si="24"/>
        <v>262</v>
      </c>
      <c r="N1495" t="str">
        <f>VLOOKUP(M1495,'zamestnanci číselník'!$A:$I,9,0)</f>
        <v>Ostatné</v>
      </c>
    </row>
    <row r="1496" spans="1:14" x14ac:dyDescent="0.2">
      <c r="A1496" s="60">
        <v>43700</v>
      </c>
      <c r="B1496" s="61" t="s">
        <v>1227</v>
      </c>
      <c r="C1496" s="61" t="s">
        <v>887</v>
      </c>
      <c r="D1496" s="61" t="s">
        <v>181</v>
      </c>
      <c r="E1496" s="61">
        <v>8</v>
      </c>
      <c r="F1496" s="61" t="s">
        <v>182</v>
      </c>
      <c r="G1496" s="61">
        <v>0</v>
      </c>
      <c r="H1496" s="61" t="s">
        <v>183</v>
      </c>
      <c r="I1496" s="61" t="s">
        <v>1152</v>
      </c>
      <c r="J1496" s="61" t="s">
        <v>1153</v>
      </c>
      <c r="K1496" s="61" t="s">
        <v>1153</v>
      </c>
      <c r="L1496" s="61" t="s">
        <v>1228</v>
      </c>
      <c r="M1496" s="61">
        <f t="shared" si="24"/>
        <v>262</v>
      </c>
      <c r="N1496" t="str">
        <f>VLOOKUP(M1496,'zamestnanci číselník'!$A:$I,9,0)</f>
        <v>Ostatné</v>
      </c>
    </row>
    <row r="1497" spans="1:14" x14ac:dyDescent="0.2">
      <c r="A1497" s="60">
        <v>43678</v>
      </c>
      <c r="B1497" s="61" t="s">
        <v>1227</v>
      </c>
      <c r="C1497" s="61" t="s">
        <v>887</v>
      </c>
      <c r="D1497" s="61" t="s">
        <v>181</v>
      </c>
      <c r="E1497" s="61">
        <v>8</v>
      </c>
      <c r="F1497" s="61" t="s">
        <v>182</v>
      </c>
      <c r="G1497" s="61">
        <v>0</v>
      </c>
      <c r="H1497" s="61" t="s">
        <v>183</v>
      </c>
      <c r="I1497" s="61" t="s">
        <v>1152</v>
      </c>
      <c r="J1497" s="61" t="s">
        <v>1153</v>
      </c>
      <c r="K1497" s="61" t="s">
        <v>1153</v>
      </c>
      <c r="L1497" s="61" t="s">
        <v>1228</v>
      </c>
      <c r="M1497" s="61">
        <f t="shared" si="24"/>
        <v>262</v>
      </c>
      <c r="N1497" t="str">
        <f>VLOOKUP(M1497,'zamestnanci číselník'!$A:$I,9,0)</f>
        <v>Ostatné</v>
      </c>
    </row>
    <row r="1498" spans="1:14" x14ac:dyDescent="0.2">
      <c r="A1498" s="60">
        <v>43679</v>
      </c>
      <c r="B1498" s="61" t="s">
        <v>1227</v>
      </c>
      <c r="C1498" s="61" t="s">
        <v>887</v>
      </c>
      <c r="D1498" s="61" t="s">
        <v>181</v>
      </c>
      <c r="E1498" s="61">
        <v>8</v>
      </c>
      <c r="F1498" s="61" t="s">
        <v>182</v>
      </c>
      <c r="G1498" s="61">
        <v>0</v>
      </c>
      <c r="H1498" s="61" t="s">
        <v>183</v>
      </c>
      <c r="I1498" s="61" t="s">
        <v>1152</v>
      </c>
      <c r="J1498" s="61" t="s">
        <v>1153</v>
      </c>
      <c r="K1498" s="61" t="s">
        <v>1153</v>
      </c>
      <c r="L1498" s="61" t="s">
        <v>1228</v>
      </c>
      <c r="M1498" s="61">
        <f t="shared" si="24"/>
        <v>262</v>
      </c>
      <c r="N1498" t="str">
        <f>VLOOKUP(M1498,'zamestnanci číselník'!$A:$I,9,0)</f>
        <v>Ostatné</v>
      </c>
    </row>
    <row r="1499" spans="1:14" x14ac:dyDescent="0.2">
      <c r="A1499" s="60">
        <v>43682</v>
      </c>
      <c r="B1499" s="61" t="s">
        <v>1227</v>
      </c>
      <c r="C1499" s="61" t="s">
        <v>885</v>
      </c>
      <c r="D1499" s="61" t="s">
        <v>181</v>
      </c>
      <c r="E1499" s="61">
        <v>8</v>
      </c>
      <c r="F1499" s="61" t="s">
        <v>182</v>
      </c>
      <c r="G1499" s="61">
        <v>0</v>
      </c>
      <c r="H1499" s="61" t="s">
        <v>42</v>
      </c>
      <c r="I1499" s="61" t="s">
        <v>1152</v>
      </c>
      <c r="J1499" s="61" t="s">
        <v>1153</v>
      </c>
      <c r="K1499" s="61" t="s">
        <v>1153</v>
      </c>
      <c r="L1499" s="61" t="s">
        <v>1228</v>
      </c>
      <c r="M1499" s="61">
        <f t="shared" si="24"/>
        <v>262</v>
      </c>
      <c r="N1499" t="str">
        <f>VLOOKUP(M1499,'zamestnanci číselník'!$A:$I,9,0)</f>
        <v>Ostatné</v>
      </c>
    </row>
    <row r="1500" spans="1:14" x14ac:dyDescent="0.2">
      <c r="A1500" s="60">
        <v>43683</v>
      </c>
      <c r="B1500" s="61" t="s">
        <v>1227</v>
      </c>
      <c r="C1500" s="61" t="s">
        <v>885</v>
      </c>
      <c r="D1500" s="61" t="s">
        <v>181</v>
      </c>
      <c r="E1500" s="61">
        <v>8</v>
      </c>
      <c r="F1500" s="61" t="s">
        <v>182</v>
      </c>
      <c r="G1500" s="61">
        <v>0</v>
      </c>
      <c r="H1500" s="61" t="s">
        <v>42</v>
      </c>
      <c r="I1500" s="61" t="s">
        <v>1152</v>
      </c>
      <c r="J1500" s="61" t="s">
        <v>1153</v>
      </c>
      <c r="K1500" s="61" t="s">
        <v>1153</v>
      </c>
      <c r="L1500" s="61" t="s">
        <v>1228</v>
      </c>
      <c r="M1500" s="61">
        <f t="shared" si="24"/>
        <v>262</v>
      </c>
      <c r="N1500" t="str">
        <f>VLOOKUP(M1500,'zamestnanci číselník'!$A:$I,9,0)</f>
        <v>Ostatné</v>
      </c>
    </row>
    <row r="1501" spans="1:14" x14ac:dyDescent="0.2">
      <c r="A1501" s="60">
        <v>43684</v>
      </c>
      <c r="B1501" s="61" t="s">
        <v>1227</v>
      </c>
      <c r="C1501" s="61" t="s">
        <v>885</v>
      </c>
      <c r="D1501" s="61" t="s">
        <v>181</v>
      </c>
      <c r="E1501" s="61">
        <v>8</v>
      </c>
      <c r="F1501" s="61" t="s">
        <v>182</v>
      </c>
      <c r="G1501" s="61">
        <v>0</v>
      </c>
      <c r="H1501" s="61" t="s">
        <v>42</v>
      </c>
      <c r="I1501" s="61" t="s">
        <v>1152</v>
      </c>
      <c r="J1501" s="61" t="s">
        <v>1153</v>
      </c>
      <c r="K1501" s="61" t="s">
        <v>1153</v>
      </c>
      <c r="L1501" s="61" t="s">
        <v>1228</v>
      </c>
      <c r="M1501" s="61">
        <f t="shared" si="24"/>
        <v>262</v>
      </c>
      <c r="N1501" t="str">
        <f>VLOOKUP(M1501,'zamestnanci číselník'!$A:$I,9,0)</f>
        <v>Ostatné</v>
      </c>
    </row>
    <row r="1502" spans="1:14" x14ac:dyDescent="0.2">
      <c r="A1502" s="60">
        <v>43685</v>
      </c>
      <c r="B1502" s="61" t="s">
        <v>1227</v>
      </c>
      <c r="C1502" s="61" t="s">
        <v>885</v>
      </c>
      <c r="D1502" s="61" t="s">
        <v>181</v>
      </c>
      <c r="E1502" s="61">
        <v>8</v>
      </c>
      <c r="F1502" s="61" t="s">
        <v>182</v>
      </c>
      <c r="G1502" s="61">
        <v>0</v>
      </c>
      <c r="H1502" s="61" t="s">
        <v>42</v>
      </c>
      <c r="I1502" s="61" t="s">
        <v>1152</v>
      </c>
      <c r="J1502" s="61" t="s">
        <v>1153</v>
      </c>
      <c r="K1502" s="61" t="s">
        <v>1153</v>
      </c>
      <c r="L1502" s="61" t="s">
        <v>1228</v>
      </c>
      <c r="M1502" s="61">
        <f t="shared" si="24"/>
        <v>262</v>
      </c>
      <c r="N1502" t="str">
        <f>VLOOKUP(M1502,'zamestnanci číselník'!$A:$I,9,0)</f>
        <v>Ostatné</v>
      </c>
    </row>
    <row r="1503" spans="1:14" x14ac:dyDescent="0.2">
      <c r="A1503" s="60">
        <v>43686</v>
      </c>
      <c r="B1503" s="61" t="s">
        <v>1227</v>
      </c>
      <c r="C1503" s="61" t="s">
        <v>885</v>
      </c>
      <c r="D1503" s="61" t="s">
        <v>181</v>
      </c>
      <c r="E1503" s="61">
        <v>7.5</v>
      </c>
      <c r="F1503" s="61" t="s">
        <v>182</v>
      </c>
      <c r="G1503" s="61">
        <v>0</v>
      </c>
      <c r="H1503" s="61" t="s">
        <v>42</v>
      </c>
      <c r="I1503" s="61" t="s">
        <v>1152</v>
      </c>
      <c r="J1503" s="61" t="s">
        <v>1153</v>
      </c>
      <c r="K1503" s="61" t="s">
        <v>1153</v>
      </c>
      <c r="L1503" s="61" t="s">
        <v>1228</v>
      </c>
      <c r="M1503" s="61">
        <f t="shared" si="24"/>
        <v>262</v>
      </c>
      <c r="N1503" t="str">
        <f>VLOOKUP(M1503,'zamestnanci číselník'!$A:$I,9,0)</f>
        <v>Ostatné</v>
      </c>
    </row>
    <row r="1504" spans="1:14" x14ac:dyDescent="0.2">
      <c r="A1504" s="60">
        <v>43689</v>
      </c>
      <c r="B1504" s="61" t="s">
        <v>1227</v>
      </c>
      <c r="C1504" s="61" t="s">
        <v>910</v>
      </c>
      <c r="D1504" s="61" t="s">
        <v>181</v>
      </c>
      <c r="E1504" s="61">
        <v>8</v>
      </c>
      <c r="F1504" s="61" t="s">
        <v>182</v>
      </c>
      <c r="G1504" s="61">
        <v>0</v>
      </c>
      <c r="H1504" s="61" t="s">
        <v>183</v>
      </c>
      <c r="I1504" s="61" t="s">
        <v>1152</v>
      </c>
      <c r="J1504" s="61" t="s">
        <v>1153</v>
      </c>
      <c r="K1504" s="61" t="s">
        <v>1153</v>
      </c>
      <c r="L1504" s="61" t="s">
        <v>1228</v>
      </c>
      <c r="M1504" s="61">
        <f t="shared" si="24"/>
        <v>262</v>
      </c>
      <c r="N1504" t="str">
        <f>VLOOKUP(M1504,'zamestnanci číselník'!$A:$I,9,0)</f>
        <v>Ostatné</v>
      </c>
    </row>
    <row r="1505" spans="1:14" x14ac:dyDescent="0.2">
      <c r="A1505" s="60">
        <v>43690</v>
      </c>
      <c r="B1505" s="61" t="s">
        <v>1227</v>
      </c>
      <c r="C1505" s="61" t="s">
        <v>885</v>
      </c>
      <c r="D1505" s="61" t="s">
        <v>181</v>
      </c>
      <c r="E1505" s="61">
        <v>8</v>
      </c>
      <c r="F1505" s="61" t="s">
        <v>182</v>
      </c>
      <c r="G1505" s="61">
        <v>0</v>
      </c>
      <c r="H1505" s="61" t="s">
        <v>42</v>
      </c>
      <c r="I1505" s="61" t="s">
        <v>1152</v>
      </c>
      <c r="J1505" s="61" t="s">
        <v>1153</v>
      </c>
      <c r="K1505" s="61" t="s">
        <v>1153</v>
      </c>
      <c r="L1505" s="61" t="s">
        <v>1228</v>
      </c>
      <c r="M1505" s="61">
        <f t="shared" si="24"/>
        <v>262</v>
      </c>
      <c r="N1505" t="str">
        <f>VLOOKUP(M1505,'zamestnanci číselník'!$A:$I,9,0)</f>
        <v>Ostatné</v>
      </c>
    </row>
    <row r="1506" spans="1:14" x14ac:dyDescent="0.2">
      <c r="A1506" s="60">
        <v>43691</v>
      </c>
      <c r="B1506" s="61" t="s">
        <v>1227</v>
      </c>
      <c r="C1506" s="61" t="s">
        <v>910</v>
      </c>
      <c r="D1506" s="61" t="s">
        <v>181</v>
      </c>
      <c r="E1506" s="61">
        <v>8</v>
      </c>
      <c r="F1506" s="61" t="s">
        <v>182</v>
      </c>
      <c r="G1506" s="61">
        <v>0</v>
      </c>
      <c r="H1506" s="61" t="s">
        <v>183</v>
      </c>
      <c r="I1506" s="61" t="s">
        <v>1152</v>
      </c>
      <c r="J1506" s="61" t="s">
        <v>1153</v>
      </c>
      <c r="K1506" s="61" t="s">
        <v>1153</v>
      </c>
      <c r="L1506" s="61" t="s">
        <v>1228</v>
      </c>
      <c r="M1506" s="61">
        <f t="shared" si="24"/>
        <v>262</v>
      </c>
      <c r="N1506" t="str">
        <f>VLOOKUP(M1506,'zamestnanci číselník'!$A:$I,9,0)</f>
        <v>Ostatné</v>
      </c>
    </row>
    <row r="1507" spans="1:14" x14ac:dyDescent="0.2">
      <c r="A1507" s="60">
        <v>43692</v>
      </c>
      <c r="B1507" s="61" t="s">
        <v>1227</v>
      </c>
      <c r="C1507" s="61" t="s">
        <v>885</v>
      </c>
      <c r="D1507" s="61" t="s">
        <v>181</v>
      </c>
      <c r="E1507" s="61">
        <v>8</v>
      </c>
      <c r="F1507" s="61" t="s">
        <v>182</v>
      </c>
      <c r="G1507" s="61">
        <v>0</v>
      </c>
      <c r="H1507" s="61" t="s">
        <v>42</v>
      </c>
      <c r="I1507" s="61" t="s">
        <v>1152</v>
      </c>
      <c r="J1507" s="61" t="s">
        <v>1153</v>
      </c>
      <c r="K1507" s="61" t="s">
        <v>1153</v>
      </c>
      <c r="L1507" s="61" t="s">
        <v>1228</v>
      </c>
      <c r="M1507" s="61">
        <f t="shared" si="24"/>
        <v>262</v>
      </c>
      <c r="N1507" t="str">
        <f>VLOOKUP(M1507,'zamestnanci číselník'!$A:$I,9,0)</f>
        <v>Ostatné</v>
      </c>
    </row>
    <row r="1508" spans="1:14" x14ac:dyDescent="0.2">
      <c r="A1508" s="60">
        <v>43693</v>
      </c>
      <c r="B1508" s="61" t="s">
        <v>1227</v>
      </c>
      <c r="C1508" s="61" t="s">
        <v>885</v>
      </c>
      <c r="D1508" s="61" t="s">
        <v>181</v>
      </c>
      <c r="E1508" s="61">
        <v>8</v>
      </c>
      <c r="F1508" s="61" t="s">
        <v>182</v>
      </c>
      <c r="G1508" s="61">
        <v>0</v>
      </c>
      <c r="H1508" s="61" t="s">
        <v>42</v>
      </c>
      <c r="I1508" s="61" t="s">
        <v>1152</v>
      </c>
      <c r="J1508" s="61" t="s">
        <v>1153</v>
      </c>
      <c r="K1508" s="61" t="s">
        <v>1153</v>
      </c>
      <c r="L1508" s="61" t="s">
        <v>1228</v>
      </c>
      <c r="M1508" s="61">
        <f t="shared" si="24"/>
        <v>262</v>
      </c>
      <c r="N1508" t="str">
        <f>VLOOKUP(M1508,'zamestnanci číselník'!$A:$I,9,0)</f>
        <v>Ostatné</v>
      </c>
    </row>
    <row r="1509" spans="1:14" x14ac:dyDescent="0.2">
      <c r="A1509" s="60">
        <v>43700</v>
      </c>
      <c r="B1509" s="61" t="s">
        <v>1453</v>
      </c>
      <c r="C1509" s="61" t="s">
        <v>885</v>
      </c>
      <c r="D1509" s="61" t="s">
        <v>181</v>
      </c>
      <c r="E1509" s="61">
        <v>8</v>
      </c>
      <c r="F1509" s="61" t="s">
        <v>182</v>
      </c>
      <c r="G1509" s="61">
        <v>0</v>
      </c>
      <c r="H1509" s="61" t="s">
        <v>1501</v>
      </c>
      <c r="I1509" s="61" t="s">
        <v>288</v>
      </c>
      <c r="J1509" s="61" t="s">
        <v>19</v>
      </c>
      <c r="K1509" s="61" t="s">
        <v>9</v>
      </c>
      <c r="L1509" s="61" t="s">
        <v>1454</v>
      </c>
      <c r="M1509" s="61">
        <f t="shared" si="24"/>
        <v>268</v>
      </c>
      <c r="N1509" t="str">
        <f>VLOOKUP(M1509,'zamestnanci číselník'!$A:$I,9,0)</f>
        <v>VP2</v>
      </c>
    </row>
    <row r="1510" spans="1:14" x14ac:dyDescent="0.2">
      <c r="A1510" s="60">
        <v>43703</v>
      </c>
      <c r="B1510" s="61" t="s">
        <v>1453</v>
      </c>
      <c r="C1510" s="61" t="s">
        <v>885</v>
      </c>
      <c r="D1510" s="61" t="s">
        <v>181</v>
      </c>
      <c r="E1510" s="61">
        <v>8</v>
      </c>
      <c r="F1510" s="61" t="s">
        <v>182</v>
      </c>
      <c r="G1510" s="61">
        <v>0</v>
      </c>
      <c r="H1510" s="61" t="s">
        <v>1501</v>
      </c>
      <c r="I1510" s="61" t="s">
        <v>288</v>
      </c>
      <c r="J1510" s="61" t="s">
        <v>19</v>
      </c>
      <c r="K1510" s="61" t="s">
        <v>9</v>
      </c>
      <c r="L1510" s="61" t="s">
        <v>1454</v>
      </c>
      <c r="M1510" s="61">
        <f t="shared" si="24"/>
        <v>268</v>
      </c>
      <c r="N1510" t="str">
        <f>VLOOKUP(M1510,'zamestnanci číselník'!$A:$I,9,0)</f>
        <v>VP2</v>
      </c>
    </row>
    <row r="1511" spans="1:14" x14ac:dyDescent="0.2">
      <c r="A1511" s="60">
        <v>43704</v>
      </c>
      <c r="B1511" s="61" t="s">
        <v>1453</v>
      </c>
      <c r="C1511" s="61" t="s">
        <v>885</v>
      </c>
      <c r="D1511" s="61" t="s">
        <v>181</v>
      </c>
      <c r="E1511" s="61">
        <v>8</v>
      </c>
      <c r="F1511" s="61" t="s">
        <v>182</v>
      </c>
      <c r="G1511" s="61">
        <v>0</v>
      </c>
      <c r="H1511" s="61" t="s">
        <v>279</v>
      </c>
      <c r="I1511" s="61" t="s">
        <v>288</v>
      </c>
      <c r="J1511" s="61" t="s">
        <v>19</v>
      </c>
      <c r="K1511" s="61" t="s">
        <v>9</v>
      </c>
      <c r="L1511" s="61" t="s">
        <v>1454</v>
      </c>
      <c r="M1511" s="61">
        <f t="shared" si="24"/>
        <v>268</v>
      </c>
      <c r="N1511" t="str">
        <f>VLOOKUP(M1511,'zamestnanci číselník'!$A:$I,9,0)</f>
        <v>VP2</v>
      </c>
    </row>
    <row r="1512" spans="1:14" x14ac:dyDescent="0.2">
      <c r="A1512" s="60">
        <v>43705</v>
      </c>
      <c r="B1512" s="61" t="s">
        <v>1453</v>
      </c>
      <c r="C1512" s="61" t="s">
        <v>885</v>
      </c>
      <c r="D1512" s="61" t="s">
        <v>181</v>
      </c>
      <c r="E1512" s="61">
        <v>5.5</v>
      </c>
      <c r="F1512" s="61" t="s">
        <v>182</v>
      </c>
      <c r="G1512" s="61">
        <v>0</v>
      </c>
      <c r="H1512" s="61" t="s">
        <v>279</v>
      </c>
      <c r="I1512" s="61" t="s">
        <v>288</v>
      </c>
      <c r="J1512" s="61" t="s">
        <v>19</v>
      </c>
      <c r="K1512" s="61" t="s">
        <v>9</v>
      </c>
      <c r="L1512" s="61" t="s">
        <v>1454</v>
      </c>
      <c r="M1512" s="61">
        <f t="shared" si="24"/>
        <v>268</v>
      </c>
      <c r="N1512" t="str">
        <f>VLOOKUP(M1512,'zamestnanci číselník'!$A:$I,9,0)</f>
        <v>VP2</v>
      </c>
    </row>
    <row r="1513" spans="1:14" x14ac:dyDescent="0.2">
      <c r="A1513" s="60">
        <v>43706</v>
      </c>
      <c r="B1513" s="61" t="s">
        <v>1453</v>
      </c>
      <c r="C1513" s="61" t="s">
        <v>886</v>
      </c>
      <c r="D1513" s="61" t="s">
        <v>181</v>
      </c>
      <c r="E1513" s="61">
        <v>8</v>
      </c>
      <c r="F1513" s="61" t="s">
        <v>182</v>
      </c>
      <c r="G1513" s="61">
        <v>0</v>
      </c>
      <c r="H1513" s="61" t="s">
        <v>183</v>
      </c>
      <c r="I1513" s="61" t="s">
        <v>288</v>
      </c>
      <c r="J1513" s="61" t="s">
        <v>19</v>
      </c>
      <c r="K1513" s="61" t="s">
        <v>9</v>
      </c>
      <c r="L1513" s="61" t="s">
        <v>1454</v>
      </c>
      <c r="M1513" s="61">
        <f t="shared" si="24"/>
        <v>268</v>
      </c>
      <c r="N1513" t="str">
        <f>VLOOKUP(M1513,'zamestnanci číselník'!$A:$I,9,0)</f>
        <v>VP2</v>
      </c>
    </row>
    <row r="1514" spans="1:14" x14ac:dyDescent="0.2">
      <c r="A1514" s="60">
        <v>43707</v>
      </c>
      <c r="B1514" s="61" t="s">
        <v>1453</v>
      </c>
      <c r="C1514" s="61" t="s">
        <v>887</v>
      </c>
      <c r="D1514" s="61" t="s">
        <v>181</v>
      </c>
      <c r="E1514" s="61">
        <v>8</v>
      </c>
      <c r="F1514" s="61" t="s">
        <v>182</v>
      </c>
      <c r="G1514" s="61">
        <v>0</v>
      </c>
      <c r="H1514" s="61" t="s">
        <v>183</v>
      </c>
      <c r="I1514" s="61" t="s">
        <v>288</v>
      </c>
      <c r="J1514" s="61" t="s">
        <v>19</v>
      </c>
      <c r="K1514" s="61" t="s">
        <v>9</v>
      </c>
      <c r="L1514" s="61" t="s">
        <v>1454</v>
      </c>
      <c r="M1514" s="61">
        <f t="shared" si="24"/>
        <v>268</v>
      </c>
      <c r="N1514" t="str">
        <f>VLOOKUP(M1514,'zamestnanci číselník'!$A:$I,9,0)</f>
        <v>VP2</v>
      </c>
    </row>
    <row r="1515" spans="1:14" x14ac:dyDescent="0.2">
      <c r="A1515" s="60">
        <v>43698</v>
      </c>
      <c r="B1515" s="61" t="s">
        <v>1453</v>
      </c>
      <c r="C1515" s="61" t="s">
        <v>885</v>
      </c>
      <c r="D1515" s="61" t="s">
        <v>181</v>
      </c>
      <c r="E1515" s="61">
        <v>4</v>
      </c>
      <c r="F1515" s="61" t="s">
        <v>182</v>
      </c>
      <c r="G1515" s="61">
        <v>0</v>
      </c>
      <c r="H1515" s="61" t="s">
        <v>1501</v>
      </c>
      <c r="I1515" s="61" t="s">
        <v>288</v>
      </c>
      <c r="J1515" s="61" t="s">
        <v>19</v>
      </c>
      <c r="K1515" s="61" t="s">
        <v>9</v>
      </c>
      <c r="L1515" s="61" t="s">
        <v>1454</v>
      </c>
      <c r="M1515" s="61">
        <f t="shared" si="24"/>
        <v>268</v>
      </c>
      <c r="N1515" t="str">
        <f>VLOOKUP(M1515,'zamestnanci číselník'!$A:$I,9,0)</f>
        <v>VP2</v>
      </c>
    </row>
    <row r="1516" spans="1:14" x14ac:dyDescent="0.2">
      <c r="A1516" s="60">
        <v>43698</v>
      </c>
      <c r="B1516" s="61" t="s">
        <v>1453</v>
      </c>
      <c r="C1516" s="61" t="s">
        <v>885</v>
      </c>
      <c r="D1516" s="61" t="s">
        <v>181</v>
      </c>
      <c r="E1516" s="61">
        <v>4</v>
      </c>
      <c r="F1516" s="61" t="s">
        <v>182</v>
      </c>
      <c r="G1516" s="61">
        <v>0</v>
      </c>
      <c r="H1516" s="61" t="s">
        <v>1435</v>
      </c>
      <c r="I1516" s="61" t="s">
        <v>288</v>
      </c>
      <c r="J1516" s="61" t="s">
        <v>19</v>
      </c>
      <c r="K1516" s="61" t="s">
        <v>9</v>
      </c>
      <c r="L1516" s="61" t="s">
        <v>1454</v>
      </c>
      <c r="M1516" s="61">
        <f t="shared" si="24"/>
        <v>268</v>
      </c>
      <c r="N1516" t="str">
        <f>VLOOKUP(M1516,'zamestnanci číselník'!$A:$I,9,0)</f>
        <v>VP2</v>
      </c>
    </row>
    <row r="1517" spans="1:14" x14ac:dyDescent="0.2">
      <c r="A1517" s="60">
        <v>43699</v>
      </c>
      <c r="B1517" s="61" t="s">
        <v>1453</v>
      </c>
      <c r="C1517" s="61" t="s">
        <v>885</v>
      </c>
      <c r="D1517" s="61" t="s">
        <v>181</v>
      </c>
      <c r="E1517" s="61">
        <v>8</v>
      </c>
      <c r="F1517" s="61" t="s">
        <v>182</v>
      </c>
      <c r="G1517" s="61">
        <v>0</v>
      </c>
      <c r="H1517" s="61" t="s">
        <v>1501</v>
      </c>
      <c r="I1517" s="61" t="s">
        <v>288</v>
      </c>
      <c r="J1517" s="61" t="s">
        <v>19</v>
      </c>
      <c r="K1517" s="61" t="s">
        <v>9</v>
      </c>
      <c r="L1517" s="61" t="s">
        <v>1454</v>
      </c>
      <c r="M1517" s="61">
        <f t="shared" si="24"/>
        <v>268</v>
      </c>
      <c r="N1517" t="str">
        <f>VLOOKUP(M1517,'zamestnanci číselník'!$A:$I,9,0)</f>
        <v>VP2</v>
      </c>
    </row>
    <row r="1518" spans="1:14" x14ac:dyDescent="0.2">
      <c r="A1518" s="60">
        <v>43696</v>
      </c>
      <c r="B1518" s="61" t="s">
        <v>1453</v>
      </c>
      <c r="C1518" s="61" t="s">
        <v>885</v>
      </c>
      <c r="D1518" s="61" t="s">
        <v>181</v>
      </c>
      <c r="E1518" s="61">
        <v>8</v>
      </c>
      <c r="F1518" s="61" t="s">
        <v>182</v>
      </c>
      <c r="G1518" s="61">
        <v>0</v>
      </c>
      <c r="H1518" s="61" t="s">
        <v>1435</v>
      </c>
      <c r="I1518" s="61" t="s">
        <v>288</v>
      </c>
      <c r="J1518" s="61" t="s">
        <v>19</v>
      </c>
      <c r="K1518" s="61" t="s">
        <v>9</v>
      </c>
      <c r="L1518" s="61" t="s">
        <v>1454</v>
      </c>
      <c r="M1518" s="61">
        <f t="shared" si="24"/>
        <v>268</v>
      </c>
      <c r="N1518" t="str">
        <f>VLOOKUP(M1518,'zamestnanci číselník'!$A:$I,9,0)</f>
        <v>VP2</v>
      </c>
    </row>
    <row r="1519" spans="1:14" x14ac:dyDescent="0.2">
      <c r="A1519" s="60">
        <v>43697</v>
      </c>
      <c r="B1519" s="61" t="s">
        <v>1453</v>
      </c>
      <c r="C1519" s="61" t="s">
        <v>885</v>
      </c>
      <c r="D1519" s="61" t="s">
        <v>181</v>
      </c>
      <c r="E1519" s="61">
        <v>8</v>
      </c>
      <c r="F1519" s="61" t="s">
        <v>182</v>
      </c>
      <c r="G1519" s="61">
        <v>0</v>
      </c>
      <c r="H1519" s="61" t="s">
        <v>1435</v>
      </c>
      <c r="I1519" s="61" t="s">
        <v>288</v>
      </c>
      <c r="J1519" s="61" t="s">
        <v>19</v>
      </c>
      <c r="K1519" s="61" t="s">
        <v>9</v>
      </c>
      <c r="L1519" s="61" t="s">
        <v>1454</v>
      </c>
      <c r="M1519" s="61">
        <f t="shared" si="24"/>
        <v>268</v>
      </c>
      <c r="N1519" t="str">
        <f>VLOOKUP(M1519,'zamestnanci číselník'!$A:$I,9,0)</f>
        <v>VP2</v>
      </c>
    </row>
    <row r="1520" spans="1:14" x14ac:dyDescent="0.2">
      <c r="A1520" s="60">
        <v>43691</v>
      </c>
      <c r="B1520" s="61" t="s">
        <v>1453</v>
      </c>
      <c r="C1520" s="61" t="s">
        <v>885</v>
      </c>
      <c r="D1520" s="61" t="s">
        <v>181</v>
      </c>
      <c r="E1520" s="61">
        <v>4</v>
      </c>
      <c r="F1520" s="61" t="s">
        <v>182</v>
      </c>
      <c r="G1520" s="61">
        <v>0</v>
      </c>
      <c r="H1520" s="61" t="s">
        <v>1449</v>
      </c>
      <c r="I1520" s="61" t="s">
        <v>288</v>
      </c>
      <c r="J1520" s="61" t="s">
        <v>19</v>
      </c>
      <c r="K1520" s="61" t="s">
        <v>9</v>
      </c>
      <c r="L1520" s="61" t="s">
        <v>1454</v>
      </c>
      <c r="M1520" s="61">
        <f t="shared" si="24"/>
        <v>268</v>
      </c>
      <c r="N1520" t="str">
        <f>VLOOKUP(M1520,'zamestnanci číselník'!$A:$I,9,0)</f>
        <v>VP2</v>
      </c>
    </row>
    <row r="1521" spans="1:14" x14ac:dyDescent="0.2">
      <c r="A1521" s="60">
        <v>43691</v>
      </c>
      <c r="B1521" s="61" t="s">
        <v>1453</v>
      </c>
      <c r="C1521" s="61" t="s">
        <v>885</v>
      </c>
      <c r="D1521" s="61" t="s">
        <v>181</v>
      </c>
      <c r="E1521" s="61">
        <v>4</v>
      </c>
      <c r="F1521" s="61" t="s">
        <v>182</v>
      </c>
      <c r="G1521" s="61">
        <v>0</v>
      </c>
      <c r="H1521" s="61" t="s">
        <v>1501</v>
      </c>
      <c r="I1521" s="61" t="s">
        <v>288</v>
      </c>
      <c r="J1521" s="61" t="s">
        <v>19</v>
      </c>
      <c r="K1521" s="61" t="s">
        <v>9</v>
      </c>
      <c r="L1521" s="61" t="s">
        <v>1454</v>
      </c>
      <c r="M1521" s="61">
        <f t="shared" si="24"/>
        <v>268</v>
      </c>
      <c r="N1521" t="str">
        <f>VLOOKUP(M1521,'zamestnanci číselník'!$A:$I,9,0)</f>
        <v>VP2</v>
      </c>
    </row>
    <row r="1522" spans="1:14" x14ac:dyDescent="0.2">
      <c r="A1522" s="60">
        <v>43692</v>
      </c>
      <c r="B1522" s="61" t="s">
        <v>1453</v>
      </c>
      <c r="C1522" s="61" t="s">
        <v>885</v>
      </c>
      <c r="D1522" s="61" t="s">
        <v>181</v>
      </c>
      <c r="E1522" s="61">
        <v>8</v>
      </c>
      <c r="F1522" s="61" t="s">
        <v>182</v>
      </c>
      <c r="G1522" s="61">
        <v>0</v>
      </c>
      <c r="H1522" s="61" t="s">
        <v>1501</v>
      </c>
      <c r="I1522" s="61" t="s">
        <v>288</v>
      </c>
      <c r="J1522" s="61" t="s">
        <v>19</v>
      </c>
      <c r="K1522" s="61" t="s">
        <v>9</v>
      </c>
      <c r="L1522" s="61" t="s">
        <v>1454</v>
      </c>
      <c r="M1522" s="61">
        <f t="shared" si="24"/>
        <v>268</v>
      </c>
      <c r="N1522" t="str">
        <f>VLOOKUP(M1522,'zamestnanci číselník'!$A:$I,9,0)</f>
        <v>VP2</v>
      </c>
    </row>
    <row r="1523" spans="1:14" x14ac:dyDescent="0.2">
      <c r="A1523" s="60">
        <v>43693</v>
      </c>
      <c r="B1523" s="61" t="s">
        <v>1453</v>
      </c>
      <c r="C1523" s="61" t="s">
        <v>887</v>
      </c>
      <c r="D1523" s="61" t="s">
        <v>181</v>
      </c>
      <c r="E1523" s="61">
        <v>4</v>
      </c>
      <c r="F1523" s="61" t="s">
        <v>182</v>
      </c>
      <c r="G1523" s="61">
        <v>0</v>
      </c>
      <c r="H1523" s="61" t="s">
        <v>183</v>
      </c>
      <c r="I1523" s="61" t="s">
        <v>288</v>
      </c>
      <c r="J1523" s="61" t="s">
        <v>19</v>
      </c>
      <c r="K1523" s="61" t="s">
        <v>9</v>
      </c>
      <c r="L1523" s="61" t="s">
        <v>1454</v>
      </c>
      <c r="M1523" s="61">
        <f t="shared" si="24"/>
        <v>268</v>
      </c>
      <c r="N1523" t="str">
        <f>VLOOKUP(M1523,'zamestnanci číselník'!$A:$I,9,0)</f>
        <v>VP2</v>
      </c>
    </row>
    <row r="1524" spans="1:14" x14ac:dyDescent="0.2">
      <c r="A1524" s="60">
        <v>43693</v>
      </c>
      <c r="B1524" s="61" t="s">
        <v>1453</v>
      </c>
      <c r="C1524" s="61" t="s">
        <v>885</v>
      </c>
      <c r="D1524" s="61" t="s">
        <v>181</v>
      </c>
      <c r="E1524" s="61">
        <v>4</v>
      </c>
      <c r="F1524" s="61" t="s">
        <v>897</v>
      </c>
      <c r="G1524" s="61">
        <v>1</v>
      </c>
      <c r="H1524" s="61" t="s">
        <v>1435</v>
      </c>
      <c r="I1524" s="61" t="s">
        <v>288</v>
      </c>
      <c r="J1524" s="61" t="s">
        <v>19</v>
      </c>
      <c r="K1524" s="61" t="s">
        <v>9</v>
      </c>
      <c r="L1524" s="61" t="s">
        <v>1454</v>
      </c>
      <c r="M1524" s="61">
        <f t="shared" si="24"/>
        <v>268</v>
      </c>
      <c r="N1524" t="str">
        <f>VLOOKUP(M1524,'zamestnanci číselník'!$A:$I,9,0)</f>
        <v>VP2</v>
      </c>
    </row>
    <row r="1525" spans="1:14" x14ac:dyDescent="0.2">
      <c r="A1525" s="60">
        <v>43694</v>
      </c>
      <c r="B1525" s="61" t="s">
        <v>1453</v>
      </c>
      <c r="C1525" s="61" t="s">
        <v>885</v>
      </c>
      <c r="D1525" s="61" t="s">
        <v>181</v>
      </c>
      <c r="E1525" s="61">
        <v>3</v>
      </c>
      <c r="F1525" s="61" t="s">
        <v>897</v>
      </c>
      <c r="G1525" s="61">
        <v>1</v>
      </c>
      <c r="H1525" s="61" t="s">
        <v>1435</v>
      </c>
      <c r="I1525" s="61" t="s">
        <v>288</v>
      </c>
      <c r="J1525" s="61" t="s">
        <v>19</v>
      </c>
      <c r="K1525" s="61" t="s">
        <v>9</v>
      </c>
      <c r="L1525" s="61" t="s">
        <v>1454</v>
      </c>
      <c r="M1525" s="61">
        <f t="shared" si="24"/>
        <v>268</v>
      </c>
      <c r="N1525" t="str">
        <f>VLOOKUP(M1525,'zamestnanci číselník'!$A:$I,9,0)</f>
        <v>VP2</v>
      </c>
    </row>
    <row r="1526" spans="1:14" x14ac:dyDescent="0.2">
      <c r="A1526" s="60">
        <v>43689</v>
      </c>
      <c r="B1526" s="61" t="s">
        <v>1453</v>
      </c>
      <c r="C1526" s="61" t="s">
        <v>885</v>
      </c>
      <c r="D1526" s="61" t="s">
        <v>181</v>
      </c>
      <c r="E1526" s="61">
        <v>6</v>
      </c>
      <c r="F1526" s="61" t="s">
        <v>182</v>
      </c>
      <c r="G1526" s="61">
        <v>0</v>
      </c>
      <c r="H1526" s="61" t="s">
        <v>1449</v>
      </c>
      <c r="I1526" s="61" t="s">
        <v>288</v>
      </c>
      <c r="J1526" s="61" t="s">
        <v>19</v>
      </c>
      <c r="K1526" s="61" t="s">
        <v>9</v>
      </c>
      <c r="L1526" s="61" t="s">
        <v>1454</v>
      </c>
      <c r="M1526" s="61">
        <f t="shared" si="24"/>
        <v>268</v>
      </c>
      <c r="N1526" t="str">
        <f>VLOOKUP(M1526,'zamestnanci číselník'!$A:$I,9,0)</f>
        <v>VP2</v>
      </c>
    </row>
    <row r="1527" spans="1:14" x14ac:dyDescent="0.2">
      <c r="A1527" s="60">
        <v>43690</v>
      </c>
      <c r="B1527" s="61" t="s">
        <v>1453</v>
      </c>
      <c r="C1527" s="61" t="s">
        <v>885</v>
      </c>
      <c r="D1527" s="61" t="s">
        <v>181</v>
      </c>
      <c r="E1527" s="61">
        <v>10</v>
      </c>
      <c r="F1527" s="61" t="s">
        <v>897</v>
      </c>
      <c r="G1527" s="61">
        <v>1</v>
      </c>
      <c r="H1527" s="61" t="s">
        <v>1449</v>
      </c>
      <c r="I1527" s="61" t="s">
        <v>288</v>
      </c>
      <c r="J1527" s="61" t="s">
        <v>19</v>
      </c>
      <c r="K1527" s="61" t="s">
        <v>9</v>
      </c>
      <c r="L1527" s="61" t="s">
        <v>1454</v>
      </c>
      <c r="M1527" s="61">
        <f t="shared" si="24"/>
        <v>268</v>
      </c>
      <c r="N1527" t="str">
        <f>VLOOKUP(M1527,'zamestnanci číselník'!$A:$I,9,0)</f>
        <v>VP2</v>
      </c>
    </row>
    <row r="1528" spans="1:14" x14ac:dyDescent="0.2">
      <c r="A1528" s="60">
        <v>43678</v>
      </c>
      <c r="B1528" s="61" t="s">
        <v>1453</v>
      </c>
      <c r="C1528" s="61" t="s">
        <v>887</v>
      </c>
      <c r="D1528" s="61" t="s">
        <v>181</v>
      </c>
      <c r="E1528" s="61">
        <v>8</v>
      </c>
      <c r="F1528" s="61" t="s">
        <v>182</v>
      </c>
      <c r="G1528" s="61">
        <v>0</v>
      </c>
      <c r="H1528" s="61" t="s">
        <v>183</v>
      </c>
      <c r="I1528" s="61" t="s">
        <v>288</v>
      </c>
      <c r="J1528" s="61" t="s">
        <v>19</v>
      </c>
      <c r="K1528" s="61" t="s">
        <v>9</v>
      </c>
      <c r="L1528" s="61" t="s">
        <v>1454</v>
      </c>
      <c r="M1528" s="61">
        <f t="shared" si="24"/>
        <v>268</v>
      </c>
      <c r="N1528" t="str">
        <f>VLOOKUP(M1528,'zamestnanci číselník'!$A:$I,9,0)</f>
        <v>VP2</v>
      </c>
    </row>
    <row r="1529" spans="1:14" x14ac:dyDescent="0.2">
      <c r="A1529" s="60">
        <v>43679</v>
      </c>
      <c r="B1529" s="61" t="s">
        <v>1453</v>
      </c>
      <c r="C1529" s="61" t="s">
        <v>887</v>
      </c>
      <c r="D1529" s="61" t="s">
        <v>181</v>
      </c>
      <c r="E1529" s="61">
        <v>8</v>
      </c>
      <c r="F1529" s="61" t="s">
        <v>182</v>
      </c>
      <c r="G1529" s="61">
        <v>0</v>
      </c>
      <c r="H1529" s="61" t="s">
        <v>183</v>
      </c>
      <c r="I1529" s="61" t="s">
        <v>288</v>
      </c>
      <c r="J1529" s="61" t="s">
        <v>19</v>
      </c>
      <c r="K1529" s="61" t="s">
        <v>9</v>
      </c>
      <c r="L1529" s="61" t="s">
        <v>1454</v>
      </c>
      <c r="M1529" s="61">
        <f t="shared" si="24"/>
        <v>268</v>
      </c>
      <c r="N1529" t="str">
        <f>VLOOKUP(M1529,'zamestnanci číselník'!$A:$I,9,0)</f>
        <v>VP2</v>
      </c>
    </row>
    <row r="1530" spans="1:14" x14ac:dyDescent="0.2">
      <c r="A1530" s="60">
        <v>43682</v>
      </c>
      <c r="B1530" s="61" t="s">
        <v>1453</v>
      </c>
      <c r="C1530" s="61" t="s">
        <v>885</v>
      </c>
      <c r="D1530" s="61" t="s">
        <v>181</v>
      </c>
      <c r="E1530" s="61">
        <v>8</v>
      </c>
      <c r="F1530" s="61" t="s">
        <v>182</v>
      </c>
      <c r="G1530" s="61">
        <v>0</v>
      </c>
      <c r="H1530" s="61" t="s">
        <v>1449</v>
      </c>
      <c r="I1530" s="61" t="s">
        <v>288</v>
      </c>
      <c r="J1530" s="61" t="s">
        <v>19</v>
      </c>
      <c r="K1530" s="61" t="s">
        <v>9</v>
      </c>
      <c r="L1530" s="61" t="s">
        <v>1454</v>
      </c>
      <c r="M1530" s="61">
        <f t="shared" si="24"/>
        <v>268</v>
      </c>
      <c r="N1530" t="str">
        <f>VLOOKUP(M1530,'zamestnanci číselník'!$A:$I,9,0)</f>
        <v>VP2</v>
      </c>
    </row>
    <row r="1531" spans="1:14" x14ac:dyDescent="0.2">
      <c r="A1531" s="60">
        <v>43683</v>
      </c>
      <c r="B1531" s="61" t="s">
        <v>1453</v>
      </c>
      <c r="C1531" s="61" t="s">
        <v>885</v>
      </c>
      <c r="D1531" s="61" t="s">
        <v>181</v>
      </c>
      <c r="E1531" s="61">
        <v>8</v>
      </c>
      <c r="F1531" s="61" t="s">
        <v>182</v>
      </c>
      <c r="G1531" s="61">
        <v>0</v>
      </c>
      <c r="H1531" s="61" t="s">
        <v>1449</v>
      </c>
      <c r="I1531" s="61" t="s">
        <v>288</v>
      </c>
      <c r="J1531" s="61" t="s">
        <v>19</v>
      </c>
      <c r="K1531" s="61" t="s">
        <v>9</v>
      </c>
      <c r="L1531" s="61" t="s">
        <v>1454</v>
      </c>
      <c r="M1531" s="61">
        <f t="shared" si="24"/>
        <v>268</v>
      </c>
      <c r="N1531" t="str">
        <f>VLOOKUP(M1531,'zamestnanci číselník'!$A:$I,9,0)</f>
        <v>VP2</v>
      </c>
    </row>
    <row r="1532" spans="1:14" x14ac:dyDescent="0.2">
      <c r="A1532" s="60">
        <v>43684</v>
      </c>
      <c r="B1532" s="61" t="s">
        <v>1453</v>
      </c>
      <c r="C1532" s="61" t="s">
        <v>885</v>
      </c>
      <c r="D1532" s="61" t="s">
        <v>181</v>
      </c>
      <c r="E1532" s="61">
        <v>8</v>
      </c>
      <c r="F1532" s="61" t="s">
        <v>182</v>
      </c>
      <c r="G1532" s="61">
        <v>0</v>
      </c>
      <c r="H1532" s="61" t="s">
        <v>1449</v>
      </c>
      <c r="I1532" s="61" t="s">
        <v>288</v>
      </c>
      <c r="J1532" s="61" t="s">
        <v>19</v>
      </c>
      <c r="K1532" s="61" t="s">
        <v>9</v>
      </c>
      <c r="L1532" s="61" t="s">
        <v>1454</v>
      </c>
      <c r="M1532" s="61">
        <f t="shared" si="24"/>
        <v>268</v>
      </c>
      <c r="N1532" t="str">
        <f>VLOOKUP(M1532,'zamestnanci číselník'!$A:$I,9,0)</f>
        <v>VP2</v>
      </c>
    </row>
    <row r="1533" spans="1:14" x14ac:dyDescent="0.2">
      <c r="A1533" s="60">
        <v>43685</v>
      </c>
      <c r="B1533" s="61" t="s">
        <v>1453</v>
      </c>
      <c r="C1533" s="61" t="s">
        <v>885</v>
      </c>
      <c r="D1533" s="61" t="s">
        <v>181</v>
      </c>
      <c r="E1533" s="61">
        <v>7.5</v>
      </c>
      <c r="F1533" s="61" t="s">
        <v>182</v>
      </c>
      <c r="G1533" s="61">
        <v>0</v>
      </c>
      <c r="H1533" s="61" t="s">
        <v>1449</v>
      </c>
      <c r="I1533" s="61" t="s">
        <v>288</v>
      </c>
      <c r="J1533" s="61" t="s">
        <v>19</v>
      </c>
      <c r="K1533" s="61" t="s">
        <v>9</v>
      </c>
      <c r="L1533" s="61" t="s">
        <v>1454</v>
      </c>
      <c r="M1533" s="61">
        <f t="shared" si="24"/>
        <v>268</v>
      </c>
      <c r="N1533" t="str">
        <f>VLOOKUP(M1533,'zamestnanci číselník'!$A:$I,9,0)</f>
        <v>VP2</v>
      </c>
    </row>
    <row r="1534" spans="1:14" x14ac:dyDescent="0.2">
      <c r="A1534" s="60">
        <v>43686</v>
      </c>
      <c r="B1534" s="61" t="s">
        <v>1453</v>
      </c>
      <c r="C1534" s="61" t="s">
        <v>885</v>
      </c>
      <c r="D1534" s="61" t="s">
        <v>181</v>
      </c>
      <c r="E1534" s="61">
        <v>8</v>
      </c>
      <c r="F1534" s="61" t="s">
        <v>182</v>
      </c>
      <c r="G1534" s="61">
        <v>0</v>
      </c>
      <c r="H1534" s="61" t="s">
        <v>1449</v>
      </c>
      <c r="I1534" s="61" t="s">
        <v>288</v>
      </c>
      <c r="J1534" s="61" t="s">
        <v>19</v>
      </c>
      <c r="K1534" s="61" t="s">
        <v>9</v>
      </c>
      <c r="L1534" s="61" t="s">
        <v>1454</v>
      </c>
      <c r="M1534" s="61">
        <f t="shared" si="24"/>
        <v>268</v>
      </c>
      <c r="N1534" t="str">
        <f>VLOOKUP(M1534,'zamestnanci číselník'!$A:$I,9,0)</f>
        <v>VP2</v>
      </c>
    </row>
    <row r="1535" spans="1:14" x14ac:dyDescent="0.2">
      <c r="A1535" s="60">
        <v>43700</v>
      </c>
      <c r="B1535" s="61" t="s">
        <v>946</v>
      </c>
      <c r="C1535" s="61" t="s">
        <v>885</v>
      </c>
      <c r="D1535" s="61" t="s">
        <v>181</v>
      </c>
      <c r="E1535" s="61">
        <v>8</v>
      </c>
      <c r="F1535" s="61" t="s">
        <v>182</v>
      </c>
      <c r="G1535" s="61">
        <v>0</v>
      </c>
      <c r="H1535" s="61" t="s">
        <v>279</v>
      </c>
      <c r="I1535" s="61" t="s">
        <v>184</v>
      </c>
      <c r="J1535" s="61" t="s">
        <v>37</v>
      </c>
      <c r="K1535" s="61" t="s">
        <v>9</v>
      </c>
      <c r="L1535" s="61" t="s">
        <v>947</v>
      </c>
      <c r="M1535" s="61">
        <f t="shared" si="24"/>
        <v>273</v>
      </c>
      <c r="N1535" t="str">
        <f>VLOOKUP(M1535,'zamestnanci číselník'!$A:$I,9,0)</f>
        <v>VP2</v>
      </c>
    </row>
    <row r="1536" spans="1:14" x14ac:dyDescent="0.2">
      <c r="A1536" s="60">
        <v>43701</v>
      </c>
      <c r="B1536" s="61" t="s">
        <v>946</v>
      </c>
      <c r="C1536" s="61" t="s">
        <v>885</v>
      </c>
      <c r="D1536" s="61" t="s">
        <v>181</v>
      </c>
      <c r="E1536" s="61">
        <v>0</v>
      </c>
      <c r="F1536" s="61" t="s">
        <v>897</v>
      </c>
      <c r="G1536" s="61">
        <v>6</v>
      </c>
      <c r="H1536" s="61" t="s">
        <v>279</v>
      </c>
      <c r="I1536" s="61" t="s">
        <v>184</v>
      </c>
      <c r="J1536" s="61" t="s">
        <v>37</v>
      </c>
      <c r="K1536" s="61" t="s">
        <v>9</v>
      </c>
      <c r="L1536" s="61" t="s">
        <v>947</v>
      </c>
      <c r="M1536" s="61">
        <f t="shared" si="24"/>
        <v>273</v>
      </c>
      <c r="N1536" t="str">
        <f>VLOOKUP(M1536,'zamestnanci číselník'!$A:$I,9,0)</f>
        <v>VP2</v>
      </c>
    </row>
    <row r="1537" spans="1:14" x14ac:dyDescent="0.2">
      <c r="A1537" s="60">
        <v>43703</v>
      </c>
      <c r="B1537" s="61" t="s">
        <v>946</v>
      </c>
      <c r="C1537" s="61" t="s">
        <v>885</v>
      </c>
      <c r="D1537" s="61" t="s">
        <v>181</v>
      </c>
      <c r="E1537" s="61">
        <v>8</v>
      </c>
      <c r="F1537" s="61" t="s">
        <v>897</v>
      </c>
      <c r="G1537" s="61">
        <v>2</v>
      </c>
      <c r="H1537" s="61" t="s">
        <v>279</v>
      </c>
      <c r="I1537" s="61" t="s">
        <v>184</v>
      </c>
      <c r="J1537" s="61" t="s">
        <v>37</v>
      </c>
      <c r="K1537" s="61" t="s">
        <v>9</v>
      </c>
      <c r="L1537" s="61" t="s">
        <v>947</v>
      </c>
      <c r="M1537" s="61">
        <f t="shared" si="24"/>
        <v>273</v>
      </c>
      <c r="N1537" t="str">
        <f>VLOOKUP(M1537,'zamestnanci číselník'!$A:$I,9,0)</f>
        <v>VP2</v>
      </c>
    </row>
    <row r="1538" spans="1:14" x14ac:dyDescent="0.2">
      <c r="A1538" s="60">
        <v>43704</v>
      </c>
      <c r="B1538" s="61" t="s">
        <v>946</v>
      </c>
      <c r="C1538" s="61" t="s">
        <v>885</v>
      </c>
      <c r="D1538" s="61" t="s">
        <v>181</v>
      </c>
      <c r="E1538" s="61">
        <v>8</v>
      </c>
      <c r="F1538" s="61" t="s">
        <v>897</v>
      </c>
      <c r="G1538" s="61">
        <v>2</v>
      </c>
      <c r="H1538" s="61" t="s">
        <v>279</v>
      </c>
      <c r="I1538" s="61" t="s">
        <v>184</v>
      </c>
      <c r="J1538" s="61" t="s">
        <v>37</v>
      </c>
      <c r="K1538" s="61" t="s">
        <v>9</v>
      </c>
      <c r="L1538" s="61" t="s">
        <v>947</v>
      </c>
      <c r="M1538" s="61">
        <f t="shared" si="24"/>
        <v>273</v>
      </c>
      <c r="N1538" t="str">
        <f>VLOOKUP(M1538,'zamestnanci číselník'!$A:$I,9,0)</f>
        <v>VP2</v>
      </c>
    </row>
    <row r="1539" spans="1:14" x14ac:dyDescent="0.2">
      <c r="A1539" s="60">
        <v>43705</v>
      </c>
      <c r="B1539" s="61" t="s">
        <v>946</v>
      </c>
      <c r="C1539" s="61" t="s">
        <v>885</v>
      </c>
      <c r="D1539" s="61" t="s">
        <v>181</v>
      </c>
      <c r="E1539" s="61">
        <v>8</v>
      </c>
      <c r="F1539" s="61" t="s">
        <v>182</v>
      </c>
      <c r="G1539" s="61">
        <v>0</v>
      </c>
      <c r="H1539" s="61" t="s">
        <v>279</v>
      </c>
      <c r="I1539" s="61" t="s">
        <v>184</v>
      </c>
      <c r="J1539" s="61" t="s">
        <v>37</v>
      </c>
      <c r="K1539" s="61" t="s">
        <v>9</v>
      </c>
      <c r="L1539" s="61" t="s">
        <v>947</v>
      </c>
      <c r="M1539" s="61">
        <f t="shared" ref="M1539:M1602" si="25">B1539*1</f>
        <v>273</v>
      </c>
      <c r="N1539" t="str">
        <f>VLOOKUP(M1539,'zamestnanci číselník'!$A:$I,9,0)</f>
        <v>VP2</v>
      </c>
    </row>
    <row r="1540" spans="1:14" x14ac:dyDescent="0.2">
      <c r="A1540" s="60">
        <v>43706</v>
      </c>
      <c r="B1540" s="61" t="s">
        <v>946</v>
      </c>
      <c r="C1540" s="61" t="s">
        <v>886</v>
      </c>
      <c r="D1540" s="61" t="s">
        <v>181</v>
      </c>
      <c r="E1540" s="61">
        <v>8</v>
      </c>
      <c r="F1540" s="61" t="s">
        <v>182</v>
      </c>
      <c r="G1540" s="61">
        <v>0</v>
      </c>
      <c r="H1540" s="61" t="s">
        <v>183</v>
      </c>
      <c r="I1540" s="61" t="s">
        <v>184</v>
      </c>
      <c r="J1540" s="61" t="s">
        <v>37</v>
      </c>
      <c r="K1540" s="61" t="s">
        <v>9</v>
      </c>
      <c r="L1540" s="61" t="s">
        <v>947</v>
      </c>
      <c r="M1540" s="61">
        <f t="shared" si="25"/>
        <v>273</v>
      </c>
      <c r="N1540" t="str">
        <f>VLOOKUP(M1540,'zamestnanci číselník'!$A:$I,9,0)</f>
        <v>VP2</v>
      </c>
    </row>
    <row r="1541" spans="1:14" x14ac:dyDescent="0.2">
      <c r="A1541" s="60">
        <v>43707</v>
      </c>
      <c r="B1541" s="61" t="s">
        <v>946</v>
      </c>
      <c r="C1541" s="61" t="s">
        <v>893</v>
      </c>
      <c r="D1541" s="61" t="s">
        <v>181</v>
      </c>
      <c r="E1541" s="61">
        <v>8</v>
      </c>
      <c r="F1541" s="61" t="s">
        <v>182</v>
      </c>
      <c r="G1541" s="61">
        <v>0</v>
      </c>
      <c r="H1541" s="61" t="s">
        <v>183</v>
      </c>
      <c r="I1541" s="61" t="s">
        <v>184</v>
      </c>
      <c r="J1541" s="61" t="s">
        <v>37</v>
      </c>
      <c r="K1541" s="61" t="s">
        <v>9</v>
      </c>
      <c r="L1541" s="61" t="s">
        <v>947</v>
      </c>
      <c r="M1541" s="61">
        <f t="shared" si="25"/>
        <v>273</v>
      </c>
      <c r="N1541" t="str">
        <f>VLOOKUP(M1541,'zamestnanci číselník'!$A:$I,9,0)</f>
        <v>VP2</v>
      </c>
    </row>
    <row r="1542" spans="1:14" x14ac:dyDescent="0.2">
      <c r="A1542" s="60">
        <v>43698</v>
      </c>
      <c r="B1542" s="61" t="s">
        <v>946</v>
      </c>
      <c r="C1542" s="61" t="s">
        <v>885</v>
      </c>
      <c r="D1542" s="61" t="s">
        <v>181</v>
      </c>
      <c r="E1542" s="61">
        <v>8</v>
      </c>
      <c r="F1542" s="61" t="s">
        <v>897</v>
      </c>
      <c r="G1542" s="61">
        <v>2</v>
      </c>
      <c r="H1542" s="61" t="s">
        <v>279</v>
      </c>
      <c r="I1542" s="61" t="s">
        <v>184</v>
      </c>
      <c r="J1542" s="61" t="s">
        <v>37</v>
      </c>
      <c r="K1542" s="61" t="s">
        <v>9</v>
      </c>
      <c r="L1542" s="61" t="s">
        <v>947</v>
      </c>
      <c r="M1542" s="61">
        <f t="shared" si="25"/>
        <v>273</v>
      </c>
      <c r="N1542" t="str">
        <f>VLOOKUP(M1542,'zamestnanci číselník'!$A:$I,9,0)</f>
        <v>VP2</v>
      </c>
    </row>
    <row r="1543" spans="1:14" x14ac:dyDescent="0.2">
      <c r="A1543" s="60">
        <v>43699</v>
      </c>
      <c r="B1543" s="61" t="s">
        <v>946</v>
      </c>
      <c r="C1543" s="61" t="s">
        <v>885</v>
      </c>
      <c r="D1543" s="61" t="s">
        <v>181</v>
      </c>
      <c r="E1543" s="61">
        <v>8</v>
      </c>
      <c r="F1543" s="61" t="s">
        <v>182</v>
      </c>
      <c r="G1543" s="61">
        <v>0</v>
      </c>
      <c r="H1543" s="61" t="s">
        <v>279</v>
      </c>
      <c r="I1543" s="61" t="s">
        <v>184</v>
      </c>
      <c r="J1543" s="61" t="s">
        <v>37</v>
      </c>
      <c r="K1543" s="61" t="s">
        <v>9</v>
      </c>
      <c r="L1543" s="61" t="s">
        <v>947</v>
      </c>
      <c r="M1543" s="61">
        <f t="shared" si="25"/>
        <v>273</v>
      </c>
      <c r="N1543" t="str">
        <f>VLOOKUP(M1543,'zamestnanci číselník'!$A:$I,9,0)</f>
        <v>VP2</v>
      </c>
    </row>
    <row r="1544" spans="1:14" x14ac:dyDescent="0.2">
      <c r="A1544" s="60">
        <v>43696</v>
      </c>
      <c r="B1544" s="61" t="s">
        <v>946</v>
      </c>
      <c r="C1544" s="61" t="s">
        <v>885</v>
      </c>
      <c r="D1544" s="61" t="s">
        <v>181</v>
      </c>
      <c r="E1544" s="61">
        <v>8</v>
      </c>
      <c r="F1544" s="61" t="s">
        <v>897</v>
      </c>
      <c r="G1544" s="61">
        <v>2</v>
      </c>
      <c r="H1544" s="61" t="s">
        <v>279</v>
      </c>
      <c r="I1544" s="61" t="s">
        <v>184</v>
      </c>
      <c r="J1544" s="61" t="s">
        <v>37</v>
      </c>
      <c r="K1544" s="61" t="s">
        <v>9</v>
      </c>
      <c r="L1544" s="61" t="s">
        <v>947</v>
      </c>
      <c r="M1544" s="61">
        <f t="shared" si="25"/>
        <v>273</v>
      </c>
      <c r="N1544" t="str">
        <f>VLOOKUP(M1544,'zamestnanci číselník'!$A:$I,9,0)</f>
        <v>VP2</v>
      </c>
    </row>
    <row r="1545" spans="1:14" x14ac:dyDescent="0.2">
      <c r="A1545" s="60">
        <v>43697</v>
      </c>
      <c r="B1545" s="61" t="s">
        <v>946</v>
      </c>
      <c r="C1545" s="61" t="s">
        <v>885</v>
      </c>
      <c r="D1545" s="61" t="s">
        <v>181</v>
      </c>
      <c r="E1545" s="61">
        <v>8</v>
      </c>
      <c r="F1545" s="61" t="s">
        <v>897</v>
      </c>
      <c r="G1545" s="61">
        <v>2</v>
      </c>
      <c r="H1545" s="61" t="s">
        <v>279</v>
      </c>
      <c r="I1545" s="61" t="s">
        <v>184</v>
      </c>
      <c r="J1545" s="61" t="s">
        <v>37</v>
      </c>
      <c r="K1545" s="61" t="s">
        <v>9</v>
      </c>
      <c r="L1545" s="61" t="s">
        <v>947</v>
      </c>
      <c r="M1545" s="61">
        <f t="shared" si="25"/>
        <v>273</v>
      </c>
      <c r="N1545" t="str">
        <f>VLOOKUP(M1545,'zamestnanci číselník'!$A:$I,9,0)</f>
        <v>VP2</v>
      </c>
    </row>
    <row r="1546" spans="1:14" x14ac:dyDescent="0.2">
      <c r="A1546" s="60">
        <v>43691</v>
      </c>
      <c r="B1546" s="61" t="s">
        <v>946</v>
      </c>
      <c r="C1546" s="61" t="s">
        <v>885</v>
      </c>
      <c r="D1546" s="61" t="s">
        <v>181</v>
      </c>
      <c r="E1546" s="61">
        <v>8</v>
      </c>
      <c r="F1546" s="61" t="s">
        <v>897</v>
      </c>
      <c r="G1546" s="61">
        <v>2</v>
      </c>
      <c r="H1546" s="61" t="s">
        <v>279</v>
      </c>
      <c r="I1546" s="61" t="s">
        <v>184</v>
      </c>
      <c r="J1546" s="61" t="s">
        <v>37</v>
      </c>
      <c r="K1546" s="61" t="s">
        <v>9</v>
      </c>
      <c r="L1546" s="61" t="s">
        <v>947</v>
      </c>
      <c r="M1546" s="61">
        <f t="shared" si="25"/>
        <v>273</v>
      </c>
      <c r="N1546" t="str">
        <f>VLOOKUP(M1546,'zamestnanci číselník'!$A:$I,9,0)</f>
        <v>VP2</v>
      </c>
    </row>
    <row r="1547" spans="1:14" x14ac:dyDescent="0.2">
      <c r="A1547" s="60">
        <v>43692</v>
      </c>
      <c r="B1547" s="61" t="s">
        <v>946</v>
      </c>
      <c r="C1547" s="61" t="s">
        <v>885</v>
      </c>
      <c r="D1547" s="61" t="s">
        <v>181</v>
      </c>
      <c r="E1547" s="61">
        <v>8</v>
      </c>
      <c r="F1547" s="61" t="s">
        <v>182</v>
      </c>
      <c r="G1547" s="61">
        <v>0</v>
      </c>
      <c r="H1547" s="61" t="s">
        <v>279</v>
      </c>
      <c r="I1547" s="61" t="s">
        <v>184</v>
      </c>
      <c r="J1547" s="61" t="s">
        <v>37</v>
      </c>
      <c r="K1547" s="61" t="s">
        <v>9</v>
      </c>
      <c r="L1547" s="61" t="s">
        <v>947</v>
      </c>
      <c r="M1547" s="61">
        <f t="shared" si="25"/>
        <v>273</v>
      </c>
      <c r="N1547" t="str">
        <f>VLOOKUP(M1547,'zamestnanci číselník'!$A:$I,9,0)</f>
        <v>VP2</v>
      </c>
    </row>
    <row r="1548" spans="1:14" x14ac:dyDescent="0.2">
      <c r="A1548" s="60">
        <v>43693</v>
      </c>
      <c r="B1548" s="61" t="s">
        <v>946</v>
      </c>
      <c r="C1548" s="61" t="s">
        <v>885</v>
      </c>
      <c r="D1548" s="61" t="s">
        <v>181</v>
      </c>
      <c r="E1548" s="61">
        <v>8</v>
      </c>
      <c r="F1548" s="61" t="s">
        <v>182</v>
      </c>
      <c r="G1548" s="61">
        <v>0</v>
      </c>
      <c r="H1548" s="61" t="s">
        <v>279</v>
      </c>
      <c r="I1548" s="61" t="s">
        <v>184</v>
      </c>
      <c r="J1548" s="61" t="s">
        <v>37</v>
      </c>
      <c r="K1548" s="61" t="s">
        <v>9</v>
      </c>
      <c r="L1548" s="61" t="s">
        <v>947</v>
      </c>
      <c r="M1548" s="61">
        <f t="shared" si="25"/>
        <v>273</v>
      </c>
      <c r="N1548" t="str">
        <f>VLOOKUP(M1548,'zamestnanci číselník'!$A:$I,9,0)</f>
        <v>VP2</v>
      </c>
    </row>
    <row r="1549" spans="1:14" x14ac:dyDescent="0.2">
      <c r="A1549" s="60">
        <v>43689</v>
      </c>
      <c r="B1549" s="61" t="s">
        <v>946</v>
      </c>
      <c r="C1549" s="61" t="s">
        <v>885</v>
      </c>
      <c r="D1549" s="61" t="s">
        <v>181</v>
      </c>
      <c r="E1549" s="61">
        <v>8</v>
      </c>
      <c r="F1549" s="61" t="s">
        <v>182</v>
      </c>
      <c r="G1549" s="61">
        <v>0</v>
      </c>
      <c r="H1549" s="61" t="s">
        <v>279</v>
      </c>
      <c r="I1549" s="61" t="s">
        <v>184</v>
      </c>
      <c r="J1549" s="61" t="s">
        <v>37</v>
      </c>
      <c r="K1549" s="61" t="s">
        <v>9</v>
      </c>
      <c r="L1549" s="61" t="s">
        <v>947</v>
      </c>
      <c r="M1549" s="61">
        <f t="shared" si="25"/>
        <v>273</v>
      </c>
      <c r="N1549" t="str">
        <f>VLOOKUP(M1549,'zamestnanci číselník'!$A:$I,9,0)</f>
        <v>VP2</v>
      </c>
    </row>
    <row r="1550" spans="1:14" x14ac:dyDescent="0.2">
      <c r="A1550" s="60">
        <v>43690</v>
      </c>
      <c r="B1550" s="61" t="s">
        <v>946</v>
      </c>
      <c r="C1550" s="61" t="s">
        <v>885</v>
      </c>
      <c r="D1550" s="61" t="s">
        <v>181</v>
      </c>
      <c r="E1550" s="61">
        <v>2</v>
      </c>
      <c r="F1550" s="61" t="s">
        <v>182</v>
      </c>
      <c r="G1550" s="61">
        <v>0</v>
      </c>
      <c r="H1550" s="61" t="s">
        <v>279</v>
      </c>
      <c r="I1550" s="61" t="s">
        <v>184</v>
      </c>
      <c r="J1550" s="61" t="s">
        <v>37</v>
      </c>
      <c r="K1550" s="61" t="s">
        <v>9</v>
      </c>
      <c r="L1550" s="61" t="s">
        <v>947</v>
      </c>
      <c r="M1550" s="61">
        <f t="shared" si="25"/>
        <v>273</v>
      </c>
      <c r="N1550" t="str">
        <f>VLOOKUP(M1550,'zamestnanci číselník'!$A:$I,9,0)</f>
        <v>VP2</v>
      </c>
    </row>
    <row r="1551" spans="1:14" x14ac:dyDescent="0.2">
      <c r="A1551" s="60">
        <v>43690</v>
      </c>
      <c r="B1551" s="61" t="s">
        <v>946</v>
      </c>
      <c r="C1551" s="61" t="s">
        <v>885</v>
      </c>
      <c r="D1551" s="61" t="s">
        <v>181</v>
      </c>
      <c r="E1551" s="61">
        <v>6</v>
      </c>
      <c r="F1551" s="61" t="s">
        <v>897</v>
      </c>
      <c r="G1551" s="61">
        <v>2</v>
      </c>
      <c r="H1551" s="61" t="s">
        <v>1435</v>
      </c>
      <c r="I1551" s="61" t="s">
        <v>184</v>
      </c>
      <c r="J1551" s="61" t="s">
        <v>37</v>
      </c>
      <c r="K1551" s="61" t="s">
        <v>9</v>
      </c>
      <c r="L1551" s="61" t="s">
        <v>947</v>
      </c>
      <c r="M1551" s="61">
        <f t="shared" si="25"/>
        <v>273</v>
      </c>
      <c r="N1551" t="str">
        <f>VLOOKUP(M1551,'zamestnanci číselník'!$A:$I,9,0)</f>
        <v>VP2</v>
      </c>
    </row>
    <row r="1552" spans="1:14" x14ac:dyDescent="0.2">
      <c r="A1552" s="60">
        <v>43678</v>
      </c>
      <c r="B1552" s="61" t="s">
        <v>946</v>
      </c>
      <c r="C1552" s="61" t="s">
        <v>887</v>
      </c>
      <c r="D1552" s="61" t="s">
        <v>181</v>
      </c>
      <c r="E1552" s="61">
        <v>8</v>
      </c>
      <c r="F1552" s="61" t="s">
        <v>182</v>
      </c>
      <c r="G1552" s="61">
        <v>0</v>
      </c>
      <c r="H1552" s="61" t="s">
        <v>183</v>
      </c>
      <c r="I1552" s="61" t="s">
        <v>184</v>
      </c>
      <c r="J1552" s="61" t="s">
        <v>37</v>
      </c>
      <c r="K1552" s="61" t="s">
        <v>9</v>
      </c>
      <c r="L1552" s="61" t="s">
        <v>947</v>
      </c>
      <c r="M1552" s="61">
        <f t="shared" si="25"/>
        <v>273</v>
      </c>
      <c r="N1552" t="str">
        <f>VLOOKUP(M1552,'zamestnanci číselník'!$A:$I,9,0)</f>
        <v>VP2</v>
      </c>
    </row>
    <row r="1553" spans="1:14" x14ac:dyDescent="0.2">
      <c r="A1553" s="60">
        <v>43679</v>
      </c>
      <c r="B1553" s="61" t="s">
        <v>946</v>
      </c>
      <c r="C1553" s="61" t="s">
        <v>887</v>
      </c>
      <c r="D1553" s="61" t="s">
        <v>181</v>
      </c>
      <c r="E1553" s="61">
        <v>8</v>
      </c>
      <c r="F1553" s="61" t="s">
        <v>182</v>
      </c>
      <c r="G1553" s="61">
        <v>0</v>
      </c>
      <c r="H1553" s="61" t="s">
        <v>183</v>
      </c>
      <c r="I1553" s="61" t="s">
        <v>184</v>
      </c>
      <c r="J1553" s="61" t="s">
        <v>37</v>
      </c>
      <c r="K1553" s="61" t="s">
        <v>9</v>
      </c>
      <c r="L1553" s="61" t="s">
        <v>947</v>
      </c>
      <c r="M1553" s="61">
        <f t="shared" si="25"/>
        <v>273</v>
      </c>
      <c r="N1553" t="str">
        <f>VLOOKUP(M1553,'zamestnanci číselník'!$A:$I,9,0)</f>
        <v>VP2</v>
      </c>
    </row>
    <row r="1554" spans="1:14" x14ac:dyDescent="0.2">
      <c r="A1554" s="60">
        <v>43682</v>
      </c>
      <c r="B1554" s="61" t="s">
        <v>946</v>
      </c>
      <c r="C1554" s="61" t="s">
        <v>887</v>
      </c>
      <c r="D1554" s="61" t="s">
        <v>181</v>
      </c>
      <c r="E1554" s="61">
        <v>8</v>
      </c>
      <c r="F1554" s="61" t="s">
        <v>182</v>
      </c>
      <c r="G1554" s="61">
        <v>0</v>
      </c>
      <c r="H1554" s="61" t="s">
        <v>183</v>
      </c>
      <c r="I1554" s="61" t="s">
        <v>184</v>
      </c>
      <c r="J1554" s="61" t="s">
        <v>37</v>
      </c>
      <c r="K1554" s="61" t="s">
        <v>9</v>
      </c>
      <c r="L1554" s="61" t="s">
        <v>947</v>
      </c>
      <c r="M1554" s="61">
        <f t="shared" si="25"/>
        <v>273</v>
      </c>
      <c r="N1554" t="str">
        <f>VLOOKUP(M1554,'zamestnanci číselník'!$A:$I,9,0)</f>
        <v>VP2</v>
      </c>
    </row>
    <row r="1555" spans="1:14" x14ac:dyDescent="0.2">
      <c r="A1555" s="60">
        <v>43683</v>
      </c>
      <c r="B1555" s="61" t="s">
        <v>946</v>
      </c>
      <c r="C1555" s="61" t="s">
        <v>885</v>
      </c>
      <c r="D1555" s="61" t="s">
        <v>181</v>
      </c>
      <c r="E1555" s="61">
        <v>8</v>
      </c>
      <c r="F1555" s="61" t="s">
        <v>182</v>
      </c>
      <c r="G1555" s="61">
        <v>0</v>
      </c>
      <c r="H1555" s="61" t="s">
        <v>279</v>
      </c>
      <c r="I1555" s="61" t="s">
        <v>184</v>
      </c>
      <c r="J1555" s="61" t="s">
        <v>37</v>
      </c>
      <c r="K1555" s="61" t="s">
        <v>9</v>
      </c>
      <c r="L1555" s="61" t="s">
        <v>947</v>
      </c>
      <c r="M1555" s="61">
        <f t="shared" si="25"/>
        <v>273</v>
      </c>
      <c r="N1555" t="str">
        <f>VLOOKUP(M1555,'zamestnanci číselník'!$A:$I,9,0)</f>
        <v>VP2</v>
      </c>
    </row>
    <row r="1556" spans="1:14" x14ac:dyDescent="0.2">
      <c r="A1556" s="60">
        <v>43684</v>
      </c>
      <c r="B1556" s="61" t="s">
        <v>946</v>
      </c>
      <c r="C1556" s="61" t="s">
        <v>885</v>
      </c>
      <c r="D1556" s="61" t="s">
        <v>181</v>
      </c>
      <c r="E1556" s="61">
        <v>8</v>
      </c>
      <c r="F1556" s="61" t="s">
        <v>182</v>
      </c>
      <c r="G1556" s="61">
        <v>0</v>
      </c>
      <c r="H1556" s="61" t="s">
        <v>279</v>
      </c>
      <c r="I1556" s="61" t="s">
        <v>184</v>
      </c>
      <c r="J1556" s="61" t="s">
        <v>37</v>
      </c>
      <c r="K1556" s="61" t="s">
        <v>9</v>
      </c>
      <c r="L1556" s="61" t="s">
        <v>947</v>
      </c>
      <c r="M1556" s="61">
        <f t="shared" si="25"/>
        <v>273</v>
      </c>
      <c r="N1556" t="str">
        <f>VLOOKUP(M1556,'zamestnanci číselník'!$A:$I,9,0)</f>
        <v>VP2</v>
      </c>
    </row>
    <row r="1557" spans="1:14" x14ac:dyDescent="0.2">
      <c r="A1557" s="60">
        <v>43685</v>
      </c>
      <c r="B1557" s="61" t="s">
        <v>946</v>
      </c>
      <c r="C1557" s="61" t="s">
        <v>885</v>
      </c>
      <c r="D1557" s="61" t="s">
        <v>181</v>
      </c>
      <c r="E1557" s="61">
        <v>8</v>
      </c>
      <c r="F1557" s="61" t="s">
        <v>182</v>
      </c>
      <c r="G1557" s="61">
        <v>0</v>
      </c>
      <c r="H1557" s="61" t="s">
        <v>279</v>
      </c>
      <c r="I1557" s="61" t="s">
        <v>184</v>
      </c>
      <c r="J1557" s="61" t="s">
        <v>37</v>
      </c>
      <c r="K1557" s="61" t="s">
        <v>9</v>
      </c>
      <c r="L1557" s="61" t="s">
        <v>947</v>
      </c>
      <c r="M1557" s="61">
        <f t="shared" si="25"/>
        <v>273</v>
      </c>
      <c r="N1557" t="str">
        <f>VLOOKUP(M1557,'zamestnanci číselník'!$A:$I,9,0)</f>
        <v>VP2</v>
      </c>
    </row>
    <row r="1558" spans="1:14" x14ac:dyDescent="0.2">
      <c r="A1558" s="60">
        <v>43686</v>
      </c>
      <c r="B1558" s="61" t="s">
        <v>946</v>
      </c>
      <c r="C1558" s="61" t="s">
        <v>885</v>
      </c>
      <c r="D1558" s="61" t="s">
        <v>181</v>
      </c>
      <c r="E1558" s="61">
        <v>8</v>
      </c>
      <c r="F1558" s="61" t="s">
        <v>182</v>
      </c>
      <c r="G1558" s="61">
        <v>0</v>
      </c>
      <c r="H1558" s="61" t="s">
        <v>279</v>
      </c>
      <c r="I1558" s="61" t="s">
        <v>184</v>
      </c>
      <c r="J1558" s="61" t="s">
        <v>37</v>
      </c>
      <c r="K1558" s="61" t="s">
        <v>9</v>
      </c>
      <c r="L1558" s="61" t="s">
        <v>947</v>
      </c>
      <c r="M1558" s="61">
        <f t="shared" si="25"/>
        <v>273</v>
      </c>
      <c r="N1558" t="str">
        <f>VLOOKUP(M1558,'zamestnanci číselník'!$A:$I,9,0)</f>
        <v>VP2</v>
      </c>
    </row>
    <row r="1559" spans="1:14" x14ac:dyDescent="0.2">
      <c r="A1559" s="60">
        <v>43705</v>
      </c>
      <c r="B1559" s="61" t="s">
        <v>948</v>
      </c>
      <c r="C1559" s="61" t="s">
        <v>888</v>
      </c>
      <c r="D1559" s="61" t="s">
        <v>181</v>
      </c>
      <c r="E1559" s="61">
        <v>8</v>
      </c>
      <c r="F1559" s="61" t="s">
        <v>182</v>
      </c>
      <c r="G1559" s="61">
        <v>0</v>
      </c>
      <c r="H1559" s="61" t="s">
        <v>183</v>
      </c>
      <c r="I1559" s="61" t="s">
        <v>949</v>
      </c>
      <c r="J1559" s="61" t="s">
        <v>10</v>
      </c>
      <c r="K1559" s="61" t="s">
        <v>9</v>
      </c>
      <c r="L1559" s="61" t="s">
        <v>950</v>
      </c>
      <c r="M1559" s="61">
        <f t="shared" si="25"/>
        <v>277</v>
      </c>
      <c r="N1559" t="str">
        <f>VLOOKUP(M1559,'zamestnanci číselník'!$A:$I,9,0)</f>
        <v>VP1</v>
      </c>
    </row>
    <row r="1560" spans="1:14" x14ac:dyDescent="0.2">
      <c r="A1560" s="60">
        <v>43706</v>
      </c>
      <c r="B1560" s="61" t="s">
        <v>948</v>
      </c>
      <c r="C1560" s="61" t="s">
        <v>886</v>
      </c>
      <c r="D1560" s="61" t="s">
        <v>181</v>
      </c>
      <c r="E1560" s="61">
        <v>8</v>
      </c>
      <c r="F1560" s="61" t="s">
        <v>182</v>
      </c>
      <c r="G1560" s="61">
        <v>0</v>
      </c>
      <c r="H1560" s="61" t="s">
        <v>183</v>
      </c>
      <c r="I1560" s="61" t="s">
        <v>949</v>
      </c>
      <c r="J1560" s="61" t="s">
        <v>10</v>
      </c>
      <c r="K1560" s="61" t="s">
        <v>9</v>
      </c>
      <c r="L1560" s="61" t="s">
        <v>950</v>
      </c>
      <c r="M1560" s="61">
        <f t="shared" si="25"/>
        <v>277</v>
      </c>
      <c r="N1560" t="str">
        <f>VLOOKUP(M1560,'zamestnanci číselník'!$A:$I,9,0)</f>
        <v>VP1</v>
      </c>
    </row>
    <row r="1561" spans="1:14" x14ac:dyDescent="0.2">
      <c r="A1561" s="60">
        <v>43707</v>
      </c>
      <c r="B1561" s="61" t="s">
        <v>948</v>
      </c>
      <c r="C1561" s="61" t="s">
        <v>885</v>
      </c>
      <c r="D1561" s="61" t="s">
        <v>181</v>
      </c>
      <c r="E1561" s="61">
        <v>8</v>
      </c>
      <c r="F1561" s="61" t="s">
        <v>182</v>
      </c>
      <c r="G1561" s="61">
        <v>0</v>
      </c>
      <c r="H1561" s="61" t="s">
        <v>1450</v>
      </c>
      <c r="I1561" s="61" t="s">
        <v>949</v>
      </c>
      <c r="J1561" s="61" t="s">
        <v>10</v>
      </c>
      <c r="K1561" s="61" t="s">
        <v>9</v>
      </c>
      <c r="L1561" s="61" t="s">
        <v>950</v>
      </c>
      <c r="M1561" s="61">
        <f t="shared" si="25"/>
        <v>277</v>
      </c>
      <c r="N1561" t="str">
        <f>VLOOKUP(M1561,'zamestnanci číselník'!$A:$I,9,0)</f>
        <v>VP1</v>
      </c>
    </row>
    <row r="1562" spans="1:14" x14ac:dyDescent="0.2">
      <c r="A1562" s="60">
        <v>43703</v>
      </c>
      <c r="B1562" s="61" t="s">
        <v>948</v>
      </c>
      <c r="C1562" s="61" t="s">
        <v>885</v>
      </c>
      <c r="D1562" s="61" t="s">
        <v>181</v>
      </c>
      <c r="E1562" s="61">
        <v>8</v>
      </c>
      <c r="F1562" s="61" t="s">
        <v>182</v>
      </c>
      <c r="G1562" s="61">
        <v>0</v>
      </c>
      <c r="H1562" s="61" t="s">
        <v>1450</v>
      </c>
      <c r="I1562" s="61" t="s">
        <v>949</v>
      </c>
      <c r="J1562" s="61" t="s">
        <v>10</v>
      </c>
      <c r="K1562" s="61" t="s">
        <v>9</v>
      </c>
      <c r="L1562" s="61" t="s">
        <v>950</v>
      </c>
      <c r="M1562" s="61">
        <f t="shared" si="25"/>
        <v>277</v>
      </c>
      <c r="N1562" t="str">
        <f>VLOOKUP(M1562,'zamestnanci číselník'!$A:$I,9,0)</f>
        <v>VP1</v>
      </c>
    </row>
    <row r="1563" spans="1:14" x14ac:dyDescent="0.2">
      <c r="A1563" s="60">
        <v>43704</v>
      </c>
      <c r="B1563" s="61" t="s">
        <v>948</v>
      </c>
      <c r="C1563" s="61" t="s">
        <v>885</v>
      </c>
      <c r="D1563" s="61" t="s">
        <v>181</v>
      </c>
      <c r="E1563" s="61">
        <v>8</v>
      </c>
      <c r="F1563" s="61" t="s">
        <v>182</v>
      </c>
      <c r="G1563" s="61">
        <v>0</v>
      </c>
      <c r="H1563" s="61" t="s">
        <v>1450</v>
      </c>
      <c r="I1563" s="61" t="s">
        <v>949</v>
      </c>
      <c r="J1563" s="61" t="s">
        <v>10</v>
      </c>
      <c r="K1563" s="61" t="s">
        <v>9</v>
      </c>
      <c r="L1563" s="61" t="s">
        <v>950</v>
      </c>
      <c r="M1563" s="61">
        <f t="shared" si="25"/>
        <v>277</v>
      </c>
      <c r="N1563" t="str">
        <f>VLOOKUP(M1563,'zamestnanci číselník'!$A:$I,9,0)</f>
        <v>VP1</v>
      </c>
    </row>
    <row r="1564" spans="1:14" x14ac:dyDescent="0.2">
      <c r="A1564" s="60">
        <v>43699</v>
      </c>
      <c r="B1564" s="61" t="s">
        <v>948</v>
      </c>
      <c r="C1564" s="61" t="s">
        <v>885</v>
      </c>
      <c r="D1564" s="61" t="s">
        <v>181</v>
      </c>
      <c r="E1564" s="61">
        <v>8</v>
      </c>
      <c r="F1564" s="61" t="s">
        <v>182</v>
      </c>
      <c r="G1564" s="61">
        <v>0</v>
      </c>
      <c r="H1564" s="61" t="s">
        <v>1450</v>
      </c>
      <c r="I1564" s="61" t="s">
        <v>949</v>
      </c>
      <c r="J1564" s="61" t="s">
        <v>10</v>
      </c>
      <c r="K1564" s="61" t="s">
        <v>9</v>
      </c>
      <c r="L1564" s="61" t="s">
        <v>950</v>
      </c>
      <c r="M1564" s="61">
        <f t="shared" si="25"/>
        <v>277</v>
      </c>
      <c r="N1564" t="str">
        <f>VLOOKUP(M1564,'zamestnanci číselník'!$A:$I,9,0)</f>
        <v>VP1</v>
      </c>
    </row>
    <row r="1565" spans="1:14" x14ac:dyDescent="0.2">
      <c r="A1565" s="60">
        <v>43700</v>
      </c>
      <c r="B1565" s="61" t="s">
        <v>948</v>
      </c>
      <c r="C1565" s="61" t="s">
        <v>887</v>
      </c>
      <c r="D1565" s="61" t="s">
        <v>181</v>
      </c>
      <c r="E1565" s="61">
        <v>4</v>
      </c>
      <c r="F1565" s="61" t="s">
        <v>182</v>
      </c>
      <c r="G1565" s="61">
        <v>0</v>
      </c>
      <c r="H1565" s="61" t="s">
        <v>183</v>
      </c>
      <c r="I1565" s="61" t="s">
        <v>949</v>
      </c>
      <c r="J1565" s="61" t="s">
        <v>10</v>
      </c>
      <c r="K1565" s="61" t="s">
        <v>9</v>
      </c>
      <c r="L1565" s="61" t="s">
        <v>950</v>
      </c>
      <c r="M1565" s="61">
        <f t="shared" si="25"/>
        <v>277</v>
      </c>
      <c r="N1565" t="str">
        <f>VLOOKUP(M1565,'zamestnanci číselník'!$A:$I,9,0)</f>
        <v>VP1</v>
      </c>
    </row>
    <row r="1566" spans="1:14" x14ac:dyDescent="0.2">
      <c r="A1566" s="60">
        <v>43700</v>
      </c>
      <c r="B1566" s="61" t="s">
        <v>948</v>
      </c>
      <c r="C1566" s="61" t="s">
        <v>885</v>
      </c>
      <c r="D1566" s="61" t="s">
        <v>181</v>
      </c>
      <c r="E1566" s="61">
        <v>4</v>
      </c>
      <c r="F1566" s="61" t="s">
        <v>182</v>
      </c>
      <c r="G1566" s="61">
        <v>0</v>
      </c>
      <c r="H1566" s="61" t="s">
        <v>1450</v>
      </c>
      <c r="I1566" s="61" t="s">
        <v>949</v>
      </c>
      <c r="J1566" s="61" t="s">
        <v>10</v>
      </c>
      <c r="K1566" s="61" t="s">
        <v>9</v>
      </c>
      <c r="L1566" s="61" t="s">
        <v>950</v>
      </c>
      <c r="M1566" s="61">
        <f t="shared" si="25"/>
        <v>277</v>
      </c>
      <c r="N1566" t="str">
        <f>VLOOKUP(M1566,'zamestnanci číselník'!$A:$I,9,0)</f>
        <v>VP1</v>
      </c>
    </row>
    <row r="1567" spans="1:14" x14ac:dyDescent="0.2">
      <c r="A1567" s="60">
        <v>43698</v>
      </c>
      <c r="B1567" s="61" t="s">
        <v>948</v>
      </c>
      <c r="C1567" s="61" t="s">
        <v>885</v>
      </c>
      <c r="D1567" s="61" t="s">
        <v>181</v>
      </c>
      <c r="E1567" s="61">
        <v>8</v>
      </c>
      <c r="F1567" s="61" t="s">
        <v>182</v>
      </c>
      <c r="G1567" s="61">
        <v>0</v>
      </c>
      <c r="H1567" s="61" t="s">
        <v>39</v>
      </c>
      <c r="I1567" s="61" t="s">
        <v>949</v>
      </c>
      <c r="J1567" s="61" t="s">
        <v>10</v>
      </c>
      <c r="K1567" s="61" t="s">
        <v>9</v>
      </c>
      <c r="L1567" s="61" t="s">
        <v>950</v>
      </c>
      <c r="M1567" s="61">
        <f t="shared" si="25"/>
        <v>277</v>
      </c>
      <c r="N1567" t="str">
        <f>VLOOKUP(M1567,'zamestnanci číselník'!$A:$I,9,0)</f>
        <v>VP1</v>
      </c>
    </row>
    <row r="1568" spans="1:14" x14ac:dyDescent="0.2">
      <c r="A1568" s="60">
        <v>43696</v>
      </c>
      <c r="B1568" s="61" t="s">
        <v>948</v>
      </c>
      <c r="C1568" s="61" t="s">
        <v>885</v>
      </c>
      <c r="D1568" s="61" t="s">
        <v>181</v>
      </c>
      <c r="E1568" s="61">
        <v>8</v>
      </c>
      <c r="F1568" s="61" t="s">
        <v>182</v>
      </c>
      <c r="G1568" s="61">
        <v>0</v>
      </c>
      <c r="H1568" s="61" t="s">
        <v>39</v>
      </c>
      <c r="I1568" s="61" t="s">
        <v>949</v>
      </c>
      <c r="J1568" s="61" t="s">
        <v>10</v>
      </c>
      <c r="K1568" s="61" t="s">
        <v>9</v>
      </c>
      <c r="L1568" s="61" t="s">
        <v>950</v>
      </c>
      <c r="M1568" s="61">
        <f t="shared" si="25"/>
        <v>277</v>
      </c>
      <c r="N1568" t="str">
        <f>VLOOKUP(M1568,'zamestnanci číselník'!$A:$I,9,0)</f>
        <v>VP1</v>
      </c>
    </row>
    <row r="1569" spans="1:14" x14ac:dyDescent="0.2">
      <c r="A1569" s="60">
        <v>43697</v>
      </c>
      <c r="B1569" s="61" t="s">
        <v>948</v>
      </c>
      <c r="C1569" s="61" t="s">
        <v>885</v>
      </c>
      <c r="D1569" s="61" t="s">
        <v>181</v>
      </c>
      <c r="E1569" s="61">
        <v>8</v>
      </c>
      <c r="F1569" s="61" t="s">
        <v>182</v>
      </c>
      <c r="G1569" s="61">
        <v>0</v>
      </c>
      <c r="H1569" s="61" t="s">
        <v>39</v>
      </c>
      <c r="I1569" s="61" t="s">
        <v>949</v>
      </c>
      <c r="J1569" s="61" t="s">
        <v>10</v>
      </c>
      <c r="K1569" s="61" t="s">
        <v>9</v>
      </c>
      <c r="L1569" s="61" t="s">
        <v>950</v>
      </c>
      <c r="M1569" s="61">
        <f t="shared" si="25"/>
        <v>277</v>
      </c>
      <c r="N1569" t="str">
        <f>VLOOKUP(M1569,'zamestnanci číselník'!$A:$I,9,0)</f>
        <v>VP1</v>
      </c>
    </row>
    <row r="1570" spans="1:14" x14ac:dyDescent="0.2">
      <c r="A1570" s="60">
        <v>43689</v>
      </c>
      <c r="B1570" s="61" t="s">
        <v>948</v>
      </c>
      <c r="C1570" s="61" t="s">
        <v>885</v>
      </c>
      <c r="D1570" s="61" t="s">
        <v>181</v>
      </c>
      <c r="E1570" s="61">
        <v>8</v>
      </c>
      <c r="F1570" s="61" t="s">
        <v>182</v>
      </c>
      <c r="G1570" s="61">
        <v>0</v>
      </c>
      <c r="H1570" s="61" t="s">
        <v>39</v>
      </c>
      <c r="I1570" s="61" t="s">
        <v>949</v>
      </c>
      <c r="J1570" s="61" t="s">
        <v>10</v>
      </c>
      <c r="K1570" s="61" t="s">
        <v>9</v>
      </c>
      <c r="L1570" s="61" t="s">
        <v>950</v>
      </c>
      <c r="M1570" s="61">
        <f t="shared" si="25"/>
        <v>277</v>
      </c>
      <c r="N1570" t="str">
        <f>VLOOKUP(M1570,'zamestnanci číselník'!$A:$I,9,0)</f>
        <v>VP1</v>
      </c>
    </row>
    <row r="1571" spans="1:14" x14ac:dyDescent="0.2">
      <c r="A1571" s="60">
        <v>43690</v>
      </c>
      <c r="B1571" s="61" t="s">
        <v>948</v>
      </c>
      <c r="C1571" s="61" t="s">
        <v>893</v>
      </c>
      <c r="D1571" s="61" t="s">
        <v>181</v>
      </c>
      <c r="E1571" s="61">
        <v>5</v>
      </c>
      <c r="F1571" s="61" t="s">
        <v>182</v>
      </c>
      <c r="G1571" s="61">
        <v>0</v>
      </c>
      <c r="H1571" s="61" t="s">
        <v>183</v>
      </c>
      <c r="I1571" s="61" t="s">
        <v>949</v>
      </c>
      <c r="J1571" s="61" t="s">
        <v>10</v>
      </c>
      <c r="K1571" s="61" t="s">
        <v>9</v>
      </c>
      <c r="L1571" s="61" t="s">
        <v>950</v>
      </c>
      <c r="M1571" s="61">
        <f t="shared" si="25"/>
        <v>277</v>
      </c>
      <c r="N1571" t="str">
        <f>VLOOKUP(M1571,'zamestnanci číselník'!$A:$I,9,0)</f>
        <v>VP1</v>
      </c>
    </row>
    <row r="1572" spans="1:14" x14ac:dyDescent="0.2">
      <c r="A1572" s="60">
        <v>43690</v>
      </c>
      <c r="B1572" s="61" t="s">
        <v>948</v>
      </c>
      <c r="C1572" s="61" t="s">
        <v>885</v>
      </c>
      <c r="D1572" s="61" t="s">
        <v>181</v>
      </c>
      <c r="E1572" s="61">
        <v>3</v>
      </c>
      <c r="F1572" s="61" t="s">
        <v>182</v>
      </c>
      <c r="G1572" s="61">
        <v>0</v>
      </c>
      <c r="H1572" s="61" t="s">
        <v>39</v>
      </c>
      <c r="I1572" s="61" t="s">
        <v>949</v>
      </c>
      <c r="J1572" s="61" t="s">
        <v>10</v>
      </c>
      <c r="K1572" s="61" t="s">
        <v>9</v>
      </c>
      <c r="L1572" s="61" t="s">
        <v>950</v>
      </c>
      <c r="M1572" s="61">
        <f t="shared" si="25"/>
        <v>277</v>
      </c>
      <c r="N1572" t="str">
        <f>VLOOKUP(M1572,'zamestnanci číselník'!$A:$I,9,0)</f>
        <v>VP1</v>
      </c>
    </row>
    <row r="1573" spans="1:14" x14ac:dyDescent="0.2">
      <c r="A1573" s="60">
        <v>43691</v>
      </c>
      <c r="B1573" s="61" t="s">
        <v>948</v>
      </c>
      <c r="C1573" s="61" t="s">
        <v>885</v>
      </c>
      <c r="D1573" s="61" t="s">
        <v>181</v>
      </c>
      <c r="E1573" s="61">
        <v>4.5</v>
      </c>
      <c r="F1573" s="61" t="s">
        <v>182</v>
      </c>
      <c r="G1573" s="61">
        <v>0</v>
      </c>
      <c r="H1573" s="61" t="s">
        <v>39</v>
      </c>
      <c r="I1573" s="61" t="s">
        <v>949</v>
      </c>
      <c r="J1573" s="61" t="s">
        <v>10</v>
      </c>
      <c r="K1573" s="61" t="s">
        <v>9</v>
      </c>
      <c r="L1573" s="61" t="s">
        <v>950</v>
      </c>
      <c r="M1573" s="61">
        <f t="shared" si="25"/>
        <v>277</v>
      </c>
      <c r="N1573" t="str">
        <f>VLOOKUP(M1573,'zamestnanci číselník'!$A:$I,9,0)</f>
        <v>VP1</v>
      </c>
    </row>
    <row r="1574" spans="1:14" x14ac:dyDescent="0.2">
      <c r="A1574" s="60">
        <v>43691</v>
      </c>
      <c r="B1574" s="61" t="s">
        <v>948</v>
      </c>
      <c r="C1574" s="61" t="s">
        <v>885</v>
      </c>
      <c r="D1574" s="61" t="s">
        <v>181</v>
      </c>
      <c r="E1574" s="61">
        <v>3.5</v>
      </c>
      <c r="F1574" s="61" t="s">
        <v>182</v>
      </c>
      <c r="G1574" s="61">
        <v>0</v>
      </c>
      <c r="H1574" s="61" t="s">
        <v>1510</v>
      </c>
      <c r="I1574" s="61" t="s">
        <v>949</v>
      </c>
      <c r="J1574" s="61" t="s">
        <v>10</v>
      </c>
      <c r="K1574" s="61" t="s">
        <v>9</v>
      </c>
      <c r="L1574" s="61" t="s">
        <v>950</v>
      </c>
      <c r="M1574" s="61">
        <f t="shared" si="25"/>
        <v>277</v>
      </c>
      <c r="N1574" t="str">
        <f>VLOOKUP(M1574,'zamestnanci číselník'!$A:$I,9,0)</f>
        <v>VP1</v>
      </c>
    </row>
    <row r="1575" spans="1:14" x14ac:dyDescent="0.2">
      <c r="A1575" s="60">
        <v>43692</v>
      </c>
      <c r="B1575" s="61" t="s">
        <v>948</v>
      </c>
      <c r="C1575" s="61" t="s">
        <v>885</v>
      </c>
      <c r="D1575" s="61" t="s">
        <v>181</v>
      </c>
      <c r="E1575" s="61">
        <v>8</v>
      </c>
      <c r="F1575" s="61" t="s">
        <v>182</v>
      </c>
      <c r="G1575" s="61">
        <v>0</v>
      </c>
      <c r="H1575" s="61" t="s">
        <v>39</v>
      </c>
      <c r="I1575" s="61" t="s">
        <v>949</v>
      </c>
      <c r="J1575" s="61" t="s">
        <v>10</v>
      </c>
      <c r="K1575" s="61" t="s">
        <v>9</v>
      </c>
      <c r="L1575" s="61" t="s">
        <v>950</v>
      </c>
      <c r="M1575" s="61">
        <f t="shared" si="25"/>
        <v>277</v>
      </c>
      <c r="N1575" t="str">
        <f>VLOOKUP(M1575,'zamestnanci číselník'!$A:$I,9,0)</f>
        <v>VP1</v>
      </c>
    </row>
    <row r="1576" spans="1:14" x14ac:dyDescent="0.2">
      <c r="A1576" s="60">
        <v>43693</v>
      </c>
      <c r="B1576" s="61" t="s">
        <v>948</v>
      </c>
      <c r="C1576" s="61" t="s">
        <v>885</v>
      </c>
      <c r="D1576" s="61" t="s">
        <v>181</v>
      </c>
      <c r="E1576" s="61">
        <v>8</v>
      </c>
      <c r="F1576" s="61" t="s">
        <v>182</v>
      </c>
      <c r="G1576" s="61">
        <v>0</v>
      </c>
      <c r="H1576" s="61" t="s">
        <v>39</v>
      </c>
      <c r="I1576" s="61" t="s">
        <v>949</v>
      </c>
      <c r="J1576" s="61" t="s">
        <v>10</v>
      </c>
      <c r="K1576" s="61" t="s">
        <v>9</v>
      </c>
      <c r="L1576" s="61" t="s">
        <v>950</v>
      </c>
      <c r="M1576" s="61">
        <f t="shared" si="25"/>
        <v>277</v>
      </c>
      <c r="N1576" t="str">
        <f>VLOOKUP(M1576,'zamestnanci číselník'!$A:$I,9,0)</f>
        <v>VP1</v>
      </c>
    </row>
    <row r="1577" spans="1:14" x14ac:dyDescent="0.2">
      <c r="A1577" s="60">
        <v>43678</v>
      </c>
      <c r="B1577" s="61" t="s">
        <v>948</v>
      </c>
      <c r="C1577" s="61" t="s">
        <v>887</v>
      </c>
      <c r="D1577" s="61" t="s">
        <v>181</v>
      </c>
      <c r="E1577" s="61">
        <v>8</v>
      </c>
      <c r="F1577" s="61" t="s">
        <v>182</v>
      </c>
      <c r="G1577" s="61">
        <v>0</v>
      </c>
      <c r="H1577" s="61" t="s">
        <v>183</v>
      </c>
      <c r="I1577" s="61" t="s">
        <v>949</v>
      </c>
      <c r="J1577" s="61" t="s">
        <v>10</v>
      </c>
      <c r="K1577" s="61" t="s">
        <v>9</v>
      </c>
      <c r="L1577" s="61" t="s">
        <v>950</v>
      </c>
      <c r="M1577" s="61">
        <f t="shared" si="25"/>
        <v>277</v>
      </c>
      <c r="N1577" t="str">
        <f>VLOOKUP(M1577,'zamestnanci číselník'!$A:$I,9,0)</f>
        <v>VP1</v>
      </c>
    </row>
    <row r="1578" spans="1:14" x14ac:dyDescent="0.2">
      <c r="A1578" s="60">
        <v>43679</v>
      </c>
      <c r="B1578" s="61" t="s">
        <v>948</v>
      </c>
      <c r="C1578" s="61" t="s">
        <v>887</v>
      </c>
      <c r="D1578" s="61" t="s">
        <v>181</v>
      </c>
      <c r="E1578" s="61">
        <v>8</v>
      </c>
      <c r="F1578" s="61" t="s">
        <v>182</v>
      </c>
      <c r="G1578" s="61">
        <v>0</v>
      </c>
      <c r="H1578" s="61" t="s">
        <v>183</v>
      </c>
      <c r="I1578" s="61" t="s">
        <v>949</v>
      </c>
      <c r="J1578" s="61" t="s">
        <v>10</v>
      </c>
      <c r="K1578" s="61" t="s">
        <v>9</v>
      </c>
      <c r="L1578" s="61" t="s">
        <v>950</v>
      </c>
      <c r="M1578" s="61">
        <f t="shared" si="25"/>
        <v>277</v>
      </c>
      <c r="N1578" t="str">
        <f>VLOOKUP(M1578,'zamestnanci číselník'!$A:$I,9,0)</f>
        <v>VP1</v>
      </c>
    </row>
    <row r="1579" spans="1:14" x14ac:dyDescent="0.2">
      <c r="A1579" s="60">
        <v>43682</v>
      </c>
      <c r="B1579" s="61" t="s">
        <v>948</v>
      </c>
      <c r="C1579" s="61" t="s">
        <v>887</v>
      </c>
      <c r="D1579" s="61" t="s">
        <v>181</v>
      </c>
      <c r="E1579" s="61">
        <v>8</v>
      </c>
      <c r="F1579" s="61" t="s">
        <v>182</v>
      </c>
      <c r="G1579" s="61">
        <v>0</v>
      </c>
      <c r="H1579" s="61" t="s">
        <v>183</v>
      </c>
      <c r="I1579" s="61" t="s">
        <v>949</v>
      </c>
      <c r="J1579" s="61" t="s">
        <v>10</v>
      </c>
      <c r="K1579" s="61" t="s">
        <v>9</v>
      </c>
      <c r="L1579" s="61" t="s">
        <v>950</v>
      </c>
      <c r="M1579" s="61">
        <f t="shared" si="25"/>
        <v>277</v>
      </c>
      <c r="N1579" t="str">
        <f>VLOOKUP(M1579,'zamestnanci číselník'!$A:$I,9,0)</f>
        <v>VP1</v>
      </c>
    </row>
    <row r="1580" spans="1:14" x14ac:dyDescent="0.2">
      <c r="A1580" s="60">
        <v>43683</v>
      </c>
      <c r="B1580" s="61" t="s">
        <v>948</v>
      </c>
      <c r="C1580" s="61" t="s">
        <v>887</v>
      </c>
      <c r="D1580" s="61" t="s">
        <v>181</v>
      </c>
      <c r="E1580" s="61">
        <v>8</v>
      </c>
      <c r="F1580" s="61" t="s">
        <v>182</v>
      </c>
      <c r="G1580" s="61">
        <v>0</v>
      </c>
      <c r="H1580" s="61" t="s">
        <v>183</v>
      </c>
      <c r="I1580" s="61" t="s">
        <v>949</v>
      </c>
      <c r="J1580" s="61" t="s">
        <v>10</v>
      </c>
      <c r="K1580" s="61" t="s">
        <v>9</v>
      </c>
      <c r="L1580" s="61" t="s">
        <v>950</v>
      </c>
      <c r="M1580" s="61">
        <f t="shared" si="25"/>
        <v>277</v>
      </c>
      <c r="N1580" t="str">
        <f>VLOOKUP(M1580,'zamestnanci číselník'!$A:$I,9,0)</f>
        <v>VP1</v>
      </c>
    </row>
    <row r="1581" spans="1:14" x14ac:dyDescent="0.2">
      <c r="A1581" s="60">
        <v>43684</v>
      </c>
      <c r="B1581" s="61" t="s">
        <v>948</v>
      </c>
      <c r="C1581" s="61" t="s">
        <v>887</v>
      </c>
      <c r="D1581" s="61" t="s">
        <v>181</v>
      </c>
      <c r="E1581" s="61">
        <v>8</v>
      </c>
      <c r="F1581" s="61" t="s">
        <v>182</v>
      </c>
      <c r="G1581" s="61">
        <v>0</v>
      </c>
      <c r="H1581" s="61" t="s">
        <v>183</v>
      </c>
      <c r="I1581" s="61" t="s">
        <v>949</v>
      </c>
      <c r="J1581" s="61" t="s">
        <v>10</v>
      </c>
      <c r="K1581" s="61" t="s">
        <v>9</v>
      </c>
      <c r="L1581" s="61" t="s">
        <v>950</v>
      </c>
      <c r="M1581" s="61">
        <f t="shared" si="25"/>
        <v>277</v>
      </c>
      <c r="N1581" t="str">
        <f>VLOOKUP(M1581,'zamestnanci číselník'!$A:$I,9,0)</f>
        <v>VP1</v>
      </c>
    </row>
    <row r="1582" spans="1:14" x14ac:dyDescent="0.2">
      <c r="A1582" s="60">
        <v>43685</v>
      </c>
      <c r="B1582" s="61" t="s">
        <v>948</v>
      </c>
      <c r="C1582" s="61" t="s">
        <v>887</v>
      </c>
      <c r="D1582" s="61" t="s">
        <v>181</v>
      </c>
      <c r="E1582" s="61">
        <v>8</v>
      </c>
      <c r="F1582" s="61" t="s">
        <v>182</v>
      </c>
      <c r="G1582" s="61">
        <v>0</v>
      </c>
      <c r="H1582" s="61" t="s">
        <v>183</v>
      </c>
      <c r="I1582" s="61" t="s">
        <v>949</v>
      </c>
      <c r="J1582" s="61" t="s">
        <v>10</v>
      </c>
      <c r="K1582" s="61" t="s">
        <v>9</v>
      </c>
      <c r="L1582" s="61" t="s">
        <v>950</v>
      </c>
      <c r="M1582" s="61">
        <f t="shared" si="25"/>
        <v>277</v>
      </c>
      <c r="N1582" t="str">
        <f>VLOOKUP(M1582,'zamestnanci číselník'!$A:$I,9,0)</f>
        <v>VP1</v>
      </c>
    </row>
    <row r="1583" spans="1:14" x14ac:dyDescent="0.2">
      <c r="A1583" s="60">
        <v>43686</v>
      </c>
      <c r="B1583" s="61" t="s">
        <v>948</v>
      </c>
      <c r="C1583" s="61" t="s">
        <v>887</v>
      </c>
      <c r="D1583" s="61" t="s">
        <v>181</v>
      </c>
      <c r="E1583" s="61">
        <v>8</v>
      </c>
      <c r="F1583" s="61" t="s">
        <v>182</v>
      </c>
      <c r="G1583" s="61">
        <v>0</v>
      </c>
      <c r="H1583" s="61" t="s">
        <v>183</v>
      </c>
      <c r="I1583" s="61" t="s">
        <v>949</v>
      </c>
      <c r="J1583" s="61" t="s">
        <v>10</v>
      </c>
      <c r="K1583" s="61" t="s">
        <v>9</v>
      </c>
      <c r="L1583" s="61" t="s">
        <v>950</v>
      </c>
      <c r="M1583" s="61">
        <f t="shared" si="25"/>
        <v>277</v>
      </c>
      <c r="N1583" t="str">
        <f>VLOOKUP(M1583,'zamestnanci číselník'!$A:$I,9,0)</f>
        <v>VP1</v>
      </c>
    </row>
    <row r="1584" spans="1:14" x14ac:dyDescent="0.2">
      <c r="A1584" s="60">
        <v>43699</v>
      </c>
      <c r="B1584" s="61" t="s">
        <v>1229</v>
      </c>
      <c r="C1584" s="61" t="s">
        <v>885</v>
      </c>
      <c r="D1584" s="61" t="s">
        <v>181</v>
      </c>
      <c r="E1584" s="61">
        <v>8</v>
      </c>
      <c r="F1584" s="61" t="s">
        <v>182</v>
      </c>
      <c r="G1584" s="61">
        <v>0</v>
      </c>
      <c r="H1584" s="61" t="s">
        <v>42</v>
      </c>
      <c r="I1584" s="61" t="s">
        <v>1152</v>
      </c>
      <c r="J1584" s="61" t="s">
        <v>1153</v>
      </c>
      <c r="K1584" s="61" t="s">
        <v>1153</v>
      </c>
      <c r="L1584" s="61" t="s">
        <v>1230</v>
      </c>
      <c r="M1584" s="61">
        <f t="shared" si="25"/>
        <v>279</v>
      </c>
      <c r="N1584" t="str">
        <f>VLOOKUP(M1584,'zamestnanci číselník'!$A:$I,9,0)</f>
        <v>Ostatné</v>
      </c>
    </row>
    <row r="1585" spans="1:14" x14ac:dyDescent="0.2">
      <c r="A1585" s="60">
        <v>43700</v>
      </c>
      <c r="B1585" s="61" t="s">
        <v>1229</v>
      </c>
      <c r="C1585" s="61" t="s">
        <v>885</v>
      </c>
      <c r="D1585" s="61" t="s">
        <v>181</v>
      </c>
      <c r="E1585" s="61">
        <v>8</v>
      </c>
      <c r="F1585" s="61" t="s">
        <v>182</v>
      </c>
      <c r="G1585" s="61">
        <v>0</v>
      </c>
      <c r="H1585" s="61" t="s">
        <v>42</v>
      </c>
      <c r="I1585" s="61" t="s">
        <v>1152</v>
      </c>
      <c r="J1585" s="61" t="s">
        <v>1153</v>
      </c>
      <c r="K1585" s="61" t="s">
        <v>1153</v>
      </c>
      <c r="L1585" s="61" t="s">
        <v>1230</v>
      </c>
      <c r="M1585" s="61">
        <f t="shared" si="25"/>
        <v>279</v>
      </c>
      <c r="N1585" t="str">
        <f>VLOOKUP(M1585,'zamestnanci číselník'!$A:$I,9,0)</f>
        <v>Ostatné</v>
      </c>
    </row>
    <row r="1586" spans="1:14" x14ac:dyDescent="0.2">
      <c r="A1586" s="60">
        <v>43703</v>
      </c>
      <c r="B1586" s="61" t="s">
        <v>1229</v>
      </c>
      <c r="C1586" s="61" t="s">
        <v>885</v>
      </c>
      <c r="D1586" s="61" t="s">
        <v>181</v>
      </c>
      <c r="E1586" s="61">
        <v>8</v>
      </c>
      <c r="F1586" s="61" t="s">
        <v>182</v>
      </c>
      <c r="G1586" s="61">
        <v>0</v>
      </c>
      <c r="H1586" s="61" t="s">
        <v>42</v>
      </c>
      <c r="I1586" s="61" t="s">
        <v>1152</v>
      </c>
      <c r="J1586" s="61" t="s">
        <v>1153</v>
      </c>
      <c r="K1586" s="61" t="s">
        <v>1153</v>
      </c>
      <c r="L1586" s="61" t="s">
        <v>1230</v>
      </c>
      <c r="M1586" s="61">
        <f t="shared" si="25"/>
        <v>279</v>
      </c>
      <c r="N1586" t="str">
        <f>VLOOKUP(M1586,'zamestnanci číselník'!$A:$I,9,0)</f>
        <v>Ostatné</v>
      </c>
    </row>
    <row r="1587" spans="1:14" x14ac:dyDescent="0.2">
      <c r="A1587" s="60">
        <v>43678</v>
      </c>
      <c r="B1587" s="61" t="s">
        <v>1229</v>
      </c>
      <c r="C1587" s="61" t="s">
        <v>887</v>
      </c>
      <c r="D1587" s="61" t="s">
        <v>181</v>
      </c>
      <c r="E1587" s="61">
        <v>8</v>
      </c>
      <c r="F1587" s="61" t="s">
        <v>182</v>
      </c>
      <c r="G1587" s="61">
        <v>0</v>
      </c>
      <c r="H1587" s="61" t="s">
        <v>183</v>
      </c>
      <c r="I1587" s="61" t="s">
        <v>1152</v>
      </c>
      <c r="J1587" s="61" t="s">
        <v>1153</v>
      </c>
      <c r="K1587" s="61" t="s">
        <v>1153</v>
      </c>
      <c r="L1587" s="61" t="s">
        <v>1230</v>
      </c>
      <c r="M1587" s="61">
        <f t="shared" si="25"/>
        <v>279</v>
      </c>
      <c r="N1587" t="str">
        <f>VLOOKUP(M1587,'zamestnanci číselník'!$A:$I,9,0)</f>
        <v>Ostatné</v>
      </c>
    </row>
    <row r="1588" spans="1:14" x14ac:dyDescent="0.2">
      <c r="A1588" s="60">
        <v>43679</v>
      </c>
      <c r="B1588" s="61" t="s">
        <v>1229</v>
      </c>
      <c r="C1588" s="61" t="s">
        <v>887</v>
      </c>
      <c r="D1588" s="61" t="s">
        <v>181</v>
      </c>
      <c r="E1588" s="61">
        <v>8</v>
      </c>
      <c r="F1588" s="61" t="s">
        <v>182</v>
      </c>
      <c r="G1588" s="61">
        <v>0</v>
      </c>
      <c r="H1588" s="61" t="s">
        <v>183</v>
      </c>
      <c r="I1588" s="61" t="s">
        <v>1152</v>
      </c>
      <c r="J1588" s="61" t="s">
        <v>1153</v>
      </c>
      <c r="K1588" s="61" t="s">
        <v>1153</v>
      </c>
      <c r="L1588" s="61" t="s">
        <v>1230</v>
      </c>
      <c r="M1588" s="61">
        <f t="shared" si="25"/>
        <v>279</v>
      </c>
      <c r="N1588" t="str">
        <f>VLOOKUP(M1588,'zamestnanci číselník'!$A:$I,9,0)</f>
        <v>Ostatné</v>
      </c>
    </row>
    <row r="1589" spans="1:14" x14ac:dyDescent="0.2">
      <c r="A1589" s="60">
        <v>43682</v>
      </c>
      <c r="B1589" s="61" t="s">
        <v>1229</v>
      </c>
      <c r="C1589" s="61" t="s">
        <v>885</v>
      </c>
      <c r="D1589" s="61" t="s">
        <v>181</v>
      </c>
      <c r="E1589" s="61">
        <v>8</v>
      </c>
      <c r="F1589" s="61" t="s">
        <v>182</v>
      </c>
      <c r="G1589" s="61">
        <v>0</v>
      </c>
      <c r="H1589" s="61" t="s">
        <v>42</v>
      </c>
      <c r="I1589" s="61" t="s">
        <v>1152</v>
      </c>
      <c r="J1589" s="61" t="s">
        <v>1153</v>
      </c>
      <c r="K1589" s="61" t="s">
        <v>1153</v>
      </c>
      <c r="L1589" s="61" t="s">
        <v>1230</v>
      </c>
      <c r="M1589" s="61">
        <f t="shared" si="25"/>
        <v>279</v>
      </c>
      <c r="N1589" t="str">
        <f>VLOOKUP(M1589,'zamestnanci číselník'!$A:$I,9,0)</f>
        <v>Ostatné</v>
      </c>
    </row>
    <row r="1590" spans="1:14" x14ac:dyDescent="0.2">
      <c r="A1590" s="60">
        <v>43683</v>
      </c>
      <c r="B1590" s="61" t="s">
        <v>1229</v>
      </c>
      <c r="C1590" s="61" t="s">
        <v>885</v>
      </c>
      <c r="D1590" s="61" t="s">
        <v>181</v>
      </c>
      <c r="E1590" s="61">
        <v>8</v>
      </c>
      <c r="F1590" s="61" t="s">
        <v>182</v>
      </c>
      <c r="G1590" s="61">
        <v>0</v>
      </c>
      <c r="H1590" s="61" t="s">
        <v>42</v>
      </c>
      <c r="I1590" s="61" t="s">
        <v>1152</v>
      </c>
      <c r="J1590" s="61" t="s">
        <v>1153</v>
      </c>
      <c r="K1590" s="61" t="s">
        <v>1153</v>
      </c>
      <c r="L1590" s="61" t="s">
        <v>1230</v>
      </c>
      <c r="M1590" s="61">
        <f t="shared" si="25"/>
        <v>279</v>
      </c>
      <c r="N1590" t="str">
        <f>VLOOKUP(M1590,'zamestnanci číselník'!$A:$I,9,0)</f>
        <v>Ostatné</v>
      </c>
    </row>
    <row r="1591" spans="1:14" x14ac:dyDescent="0.2">
      <c r="A1591" s="60">
        <v>43684</v>
      </c>
      <c r="B1591" s="61" t="s">
        <v>1229</v>
      </c>
      <c r="C1591" s="61" t="s">
        <v>885</v>
      </c>
      <c r="D1591" s="61" t="s">
        <v>181</v>
      </c>
      <c r="E1591" s="61">
        <v>8</v>
      </c>
      <c r="F1591" s="61" t="s">
        <v>182</v>
      </c>
      <c r="G1591" s="61">
        <v>0</v>
      </c>
      <c r="H1591" s="61" t="s">
        <v>42</v>
      </c>
      <c r="I1591" s="61" t="s">
        <v>1152</v>
      </c>
      <c r="J1591" s="61" t="s">
        <v>1153</v>
      </c>
      <c r="K1591" s="61" t="s">
        <v>1153</v>
      </c>
      <c r="L1591" s="61" t="s">
        <v>1230</v>
      </c>
      <c r="M1591" s="61">
        <f t="shared" si="25"/>
        <v>279</v>
      </c>
      <c r="N1591" t="str">
        <f>VLOOKUP(M1591,'zamestnanci číselník'!$A:$I,9,0)</f>
        <v>Ostatné</v>
      </c>
    </row>
    <row r="1592" spans="1:14" x14ac:dyDescent="0.2">
      <c r="A1592" s="60">
        <v>43685</v>
      </c>
      <c r="B1592" s="61" t="s">
        <v>1229</v>
      </c>
      <c r="C1592" s="61" t="s">
        <v>885</v>
      </c>
      <c r="D1592" s="61" t="s">
        <v>181</v>
      </c>
      <c r="E1592" s="61">
        <v>8</v>
      </c>
      <c r="F1592" s="61" t="s">
        <v>890</v>
      </c>
      <c r="G1592" s="61">
        <v>0.5</v>
      </c>
      <c r="H1592" s="61" t="s">
        <v>42</v>
      </c>
      <c r="I1592" s="61" t="s">
        <v>1152</v>
      </c>
      <c r="J1592" s="61" t="s">
        <v>1153</v>
      </c>
      <c r="K1592" s="61" t="s">
        <v>1153</v>
      </c>
      <c r="L1592" s="61" t="s">
        <v>1230</v>
      </c>
      <c r="M1592" s="61">
        <f t="shared" si="25"/>
        <v>279</v>
      </c>
      <c r="N1592" t="str">
        <f>VLOOKUP(M1592,'zamestnanci číselník'!$A:$I,9,0)</f>
        <v>Ostatné</v>
      </c>
    </row>
    <row r="1593" spans="1:14" x14ac:dyDescent="0.2">
      <c r="A1593" s="60">
        <v>43686</v>
      </c>
      <c r="B1593" s="61" t="s">
        <v>1229</v>
      </c>
      <c r="C1593" s="61" t="s">
        <v>885</v>
      </c>
      <c r="D1593" s="61" t="s">
        <v>181</v>
      </c>
      <c r="E1593" s="61">
        <v>8</v>
      </c>
      <c r="F1593" s="61" t="s">
        <v>182</v>
      </c>
      <c r="G1593" s="61">
        <v>0</v>
      </c>
      <c r="H1593" s="61" t="s">
        <v>42</v>
      </c>
      <c r="I1593" s="61" t="s">
        <v>1152</v>
      </c>
      <c r="J1593" s="61" t="s">
        <v>1153</v>
      </c>
      <c r="K1593" s="61" t="s">
        <v>1153</v>
      </c>
      <c r="L1593" s="61" t="s">
        <v>1230</v>
      </c>
      <c r="M1593" s="61">
        <f t="shared" si="25"/>
        <v>279</v>
      </c>
      <c r="N1593" t="str">
        <f>VLOOKUP(M1593,'zamestnanci číselník'!$A:$I,9,0)</f>
        <v>Ostatné</v>
      </c>
    </row>
    <row r="1594" spans="1:14" x14ac:dyDescent="0.2">
      <c r="A1594" s="60">
        <v>43689</v>
      </c>
      <c r="B1594" s="61" t="s">
        <v>1229</v>
      </c>
      <c r="C1594" s="61" t="s">
        <v>885</v>
      </c>
      <c r="D1594" s="61" t="s">
        <v>181</v>
      </c>
      <c r="E1594" s="61">
        <v>8</v>
      </c>
      <c r="F1594" s="61" t="s">
        <v>182</v>
      </c>
      <c r="G1594" s="61">
        <v>0</v>
      </c>
      <c r="H1594" s="61" t="s">
        <v>42</v>
      </c>
      <c r="I1594" s="61" t="s">
        <v>1152</v>
      </c>
      <c r="J1594" s="61" t="s">
        <v>1153</v>
      </c>
      <c r="K1594" s="61" t="s">
        <v>1153</v>
      </c>
      <c r="L1594" s="61" t="s">
        <v>1230</v>
      </c>
      <c r="M1594" s="61">
        <f t="shared" si="25"/>
        <v>279</v>
      </c>
      <c r="N1594" t="str">
        <f>VLOOKUP(M1594,'zamestnanci číselník'!$A:$I,9,0)</f>
        <v>Ostatné</v>
      </c>
    </row>
    <row r="1595" spans="1:14" x14ac:dyDescent="0.2">
      <c r="A1595" s="60">
        <v>43690</v>
      </c>
      <c r="B1595" s="61" t="s">
        <v>1229</v>
      </c>
      <c r="C1595" s="61" t="s">
        <v>885</v>
      </c>
      <c r="D1595" s="61" t="s">
        <v>181</v>
      </c>
      <c r="E1595" s="61">
        <v>8</v>
      </c>
      <c r="F1595" s="61" t="s">
        <v>182</v>
      </c>
      <c r="G1595" s="61">
        <v>0</v>
      </c>
      <c r="H1595" s="61" t="s">
        <v>42</v>
      </c>
      <c r="I1595" s="61" t="s">
        <v>1152</v>
      </c>
      <c r="J1595" s="61" t="s">
        <v>1153</v>
      </c>
      <c r="K1595" s="61" t="s">
        <v>1153</v>
      </c>
      <c r="L1595" s="61" t="s">
        <v>1230</v>
      </c>
      <c r="M1595" s="61">
        <f t="shared" si="25"/>
        <v>279</v>
      </c>
      <c r="N1595" t="str">
        <f>VLOOKUP(M1595,'zamestnanci číselník'!$A:$I,9,0)</f>
        <v>Ostatné</v>
      </c>
    </row>
    <row r="1596" spans="1:14" x14ac:dyDescent="0.2">
      <c r="A1596" s="60">
        <v>43692</v>
      </c>
      <c r="B1596" s="61" t="s">
        <v>1229</v>
      </c>
      <c r="C1596" s="61" t="s">
        <v>885</v>
      </c>
      <c r="D1596" s="61" t="s">
        <v>181</v>
      </c>
      <c r="E1596" s="61">
        <v>8</v>
      </c>
      <c r="F1596" s="61" t="s">
        <v>182</v>
      </c>
      <c r="G1596" s="61">
        <v>0</v>
      </c>
      <c r="H1596" s="61" t="s">
        <v>42</v>
      </c>
      <c r="I1596" s="61" t="s">
        <v>1152</v>
      </c>
      <c r="J1596" s="61" t="s">
        <v>1153</v>
      </c>
      <c r="K1596" s="61" t="s">
        <v>1153</v>
      </c>
      <c r="L1596" s="61" t="s">
        <v>1230</v>
      </c>
      <c r="M1596" s="61">
        <f t="shared" si="25"/>
        <v>279</v>
      </c>
      <c r="N1596" t="str">
        <f>VLOOKUP(M1596,'zamestnanci číselník'!$A:$I,9,0)</f>
        <v>Ostatné</v>
      </c>
    </row>
    <row r="1597" spans="1:14" x14ac:dyDescent="0.2">
      <c r="A1597" s="60">
        <v>43693</v>
      </c>
      <c r="B1597" s="61" t="s">
        <v>1229</v>
      </c>
      <c r="C1597" s="61" t="s">
        <v>885</v>
      </c>
      <c r="D1597" s="61" t="s">
        <v>181</v>
      </c>
      <c r="E1597" s="61">
        <v>8</v>
      </c>
      <c r="F1597" s="61" t="s">
        <v>182</v>
      </c>
      <c r="G1597" s="61">
        <v>0</v>
      </c>
      <c r="H1597" s="61" t="s">
        <v>42</v>
      </c>
      <c r="I1597" s="61" t="s">
        <v>1152</v>
      </c>
      <c r="J1597" s="61" t="s">
        <v>1153</v>
      </c>
      <c r="K1597" s="61" t="s">
        <v>1153</v>
      </c>
      <c r="L1597" s="61" t="s">
        <v>1230</v>
      </c>
      <c r="M1597" s="61">
        <f t="shared" si="25"/>
        <v>279</v>
      </c>
      <c r="N1597" t="str">
        <f>VLOOKUP(M1597,'zamestnanci číselník'!$A:$I,9,0)</f>
        <v>Ostatné</v>
      </c>
    </row>
    <row r="1598" spans="1:14" x14ac:dyDescent="0.2">
      <c r="A1598" s="60">
        <v>43696</v>
      </c>
      <c r="B1598" s="61" t="s">
        <v>1229</v>
      </c>
      <c r="C1598" s="61" t="s">
        <v>885</v>
      </c>
      <c r="D1598" s="61" t="s">
        <v>181</v>
      </c>
      <c r="E1598" s="61">
        <v>8</v>
      </c>
      <c r="F1598" s="61" t="s">
        <v>182</v>
      </c>
      <c r="G1598" s="61">
        <v>0</v>
      </c>
      <c r="H1598" s="61" t="s">
        <v>42</v>
      </c>
      <c r="I1598" s="61" t="s">
        <v>1152</v>
      </c>
      <c r="J1598" s="61" t="s">
        <v>1153</v>
      </c>
      <c r="K1598" s="61" t="s">
        <v>1153</v>
      </c>
      <c r="L1598" s="61" t="s">
        <v>1230</v>
      </c>
      <c r="M1598" s="61">
        <f t="shared" si="25"/>
        <v>279</v>
      </c>
      <c r="N1598" t="str">
        <f>VLOOKUP(M1598,'zamestnanci číselník'!$A:$I,9,0)</f>
        <v>Ostatné</v>
      </c>
    </row>
    <row r="1599" spans="1:14" x14ac:dyDescent="0.2">
      <c r="A1599" s="60">
        <v>43697</v>
      </c>
      <c r="B1599" s="61" t="s">
        <v>1229</v>
      </c>
      <c r="C1599" s="61" t="s">
        <v>885</v>
      </c>
      <c r="D1599" s="61" t="s">
        <v>181</v>
      </c>
      <c r="E1599" s="61">
        <v>8</v>
      </c>
      <c r="F1599" s="61" t="s">
        <v>182</v>
      </c>
      <c r="G1599" s="61">
        <v>0</v>
      </c>
      <c r="H1599" s="61" t="s">
        <v>42</v>
      </c>
      <c r="I1599" s="61" t="s">
        <v>1152</v>
      </c>
      <c r="J1599" s="61" t="s">
        <v>1153</v>
      </c>
      <c r="K1599" s="61" t="s">
        <v>1153</v>
      </c>
      <c r="L1599" s="61" t="s">
        <v>1230</v>
      </c>
      <c r="M1599" s="61">
        <f t="shared" si="25"/>
        <v>279</v>
      </c>
      <c r="N1599" t="str">
        <f>VLOOKUP(M1599,'zamestnanci číselník'!$A:$I,9,0)</f>
        <v>Ostatné</v>
      </c>
    </row>
    <row r="1600" spans="1:14" x14ac:dyDescent="0.2">
      <c r="A1600" s="60">
        <v>43698</v>
      </c>
      <c r="B1600" s="61" t="s">
        <v>1229</v>
      </c>
      <c r="C1600" s="61" t="s">
        <v>885</v>
      </c>
      <c r="D1600" s="61" t="s">
        <v>181</v>
      </c>
      <c r="E1600" s="61">
        <v>8</v>
      </c>
      <c r="F1600" s="61" t="s">
        <v>182</v>
      </c>
      <c r="G1600" s="61">
        <v>0</v>
      </c>
      <c r="H1600" s="61" t="s">
        <v>42</v>
      </c>
      <c r="I1600" s="61" t="s">
        <v>1152</v>
      </c>
      <c r="J1600" s="61" t="s">
        <v>1153</v>
      </c>
      <c r="K1600" s="61" t="s">
        <v>1153</v>
      </c>
      <c r="L1600" s="61" t="s">
        <v>1230</v>
      </c>
      <c r="M1600" s="61">
        <f t="shared" si="25"/>
        <v>279</v>
      </c>
      <c r="N1600" t="str">
        <f>VLOOKUP(M1600,'zamestnanci číselník'!$A:$I,9,0)</f>
        <v>Ostatné</v>
      </c>
    </row>
    <row r="1601" spans="1:14" x14ac:dyDescent="0.2">
      <c r="A1601" s="60">
        <v>43706</v>
      </c>
      <c r="B1601" s="61" t="s">
        <v>1229</v>
      </c>
      <c r="C1601" s="61" t="s">
        <v>886</v>
      </c>
      <c r="D1601" s="61" t="s">
        <v>181</v>
      </c>
      <c r="E1601" s="61">
        <v>8</v>
      </c>
      <c r="F1601" s="61" t="s">
        <v>182</v>
      </c>
      <c r="G1601" s="61">
        <v>0</v>
      </c>
      <c r="H1601" s="61" t="s">
        <v>183</v>
      </c>
      <c r="I1601" s="61" t="s">
        <v>1152</v>
      </c>
      <c r="J1601" s="61" t="s">
        <v>1153</v>
      </c>
      <c r="K1601" s="61" t="s">
        <v>1153</v>
      </c>
      <c r="L1601" s="61" t="s">
        <v>1230</v>
      </c>
      <c r="M1601" s="61">
        <f t="shared" si="25"/>
        <v>279</v>
      </c>
      <c r="N1601" t="str">
        <f>VLOOKUP(M1601,'zamestnanci číselník'!$A:$I,9,0)</f>
        <v>Ostatné</v>
      </c>
    </row>
    <row r="1602" spans="1:14" x14ac:dyDescent="0.2">
      <c r="A1602" s="60">
        <v>43691</v>
      </c>
      <c r="B1602" s="61" t="s">
        <v>1229</v>
      </c>
      <c r="C1602" s="61" t="s">
        <v>887</v>
      </c>
      <c r="D1602" s="61" t="s">
        <v>181</v>
      </c>
      <c r="E1602" s="61">
        <v>8</v>
      </c>
      <c r="F1602" s="61" t="s">
        <v>182</v>
      </c>
      <c r="G1602" s="61">
        <v>0</v>
      </c>
      <c r="H1602" s="61" t="s">
        <v>183</v>
      </c>
      <c r="I1602" s="61" t="s">
        <v>1152</v>
      </c>
      <c r="J1602" s="61" t="s">
        <v>1153</v>
      </c>
      <c r="K1602" s="61" t="s">
        <v>1153</v>
      </c>
      <c r="L1602" s="61" t="s">
        <v>1230</v>
      </c>
      <c r="M1602" s="61">
        <f t="shared" si="25"/>
        <v>279</v>
      </c>
      <c r="N1602" t="str">
        <f>VLOOKUP(M1602,'zamestnanci číselník'!$A:$I,9,0)</f>
        <v>Ostatné</v>
      </c>
    </row>
    <row r="1603" spans="1:14" x14ac:dyDescent="0.2">
      <c r="A1603" s="60">
        <v>43704</v>
      </c>
      <c r="B1603" s="61" t="s">
        <v>1229</v>
      </c>
      <c r="C1603" s="61" t="s">
        <v>885</v>
      </c>
      <c r="D1603" s="61" t="s">
        <v>181</v>
      </c>
      <c r="E1603" s="61">
        <v>8</v>
      </c>
      <c r="F1603" s="61" t="s">
        <v>182</v>
      </c>
      <c r="G1603" s="61">
        <v>0</v>
      </c>
      <c r="H1603" s="61" t="s">
        <v>42</v>
      </c>
      <c r="I1603" s="61" t="s">
        <v>1152</v>
      </c>
      <c r="J1603" s="61" t="s">
        <v>1153</v>
      </c>
      <c r="K1603" s="61" t="s">
        <v>1153</v>
      </c>
      <c r="L1603" s="61" t="s">
        <v>1230</v>
      </c>
      <c r="M1603" s="61">
        <f t="shared" ref="M1603:M1666" si="26">B1603*1</f>
        <v>279</v>
      </c>
      <c r="N1603" t="str">
        <f>VLOOKUP(M1603,'zamestnanci číselník'!$A:$I,9,0)</f>
        <v>Ostatné</v>
      </c>
    </row>
    <row r="1604" spans="1:14" x14ac:dyDescent="0.2">
      <c r="A1604" s="60">
        <v>43705</v>
      </c>
      <c r="B1604" s="61" t="s">
        <v>1229</v>
      </c>
      <c r="C1604" s="61" t="s">
        <v>885</v>
      </c>
      <c r="D1604" s="61" t="s">
        <v>181</v>
      </c>
      <c r="E1604" s="61">
        <v>8</v>
      </c>
      <c r="F1604" s="61" t="s">
        <v>182</v>
      </c>
      <c r="G1604" s="61">
        <v>0</v>
      </c>
      <c r="H1604" s="61" t="s">
        <v>42</v>
      </c>
      <c r="I1604" s="61" t="s">
        <v>1152</v>
      </c>
      <c r="J1604" s="61" t="s">
        <v>1153</v>
      </c>
      <c r="K1604" s="61" t="s">
        <v>1153</v>
      </c>
      <c r="L1604" s="61" t="s">
        <v>1230</v>
      </c>
      <c r="M1604" s="61">
        <f t="shared" si="26"/>
        <v>279</v>
      </c>
      <c r="N1604" t="str">
        <f>VLOOKUP(M1604,'zamestnanci číselník'!$A:$I,9,0)</f>
        <v>Ostatné</v>
      </c>
    </row>
    <row r="1605" spans="1:14" x14ac:dyDescent="0.2">
      <c r="A1605" s="60">
        <v>43707</v>
      </c>
      <c r="B1605" s="61" t="s">
        <v>1229</v>
      </c>
      <c r="C1605" s="61" t="s">
        <v>885</v>
      </c>
      <c r="D1605" s="61" t="s">
        <v>181</v>
      </c>
      <c r="E1605" s="61">
        <v>8</v>
      </c>
      <c r="F1605" s="61" t="s">
        <v>182</v>
      </c>
      <c r="G1605" s="61">
        <v>0</v>
      </c>
      <c r="H1605" s="61" t="s">
        <v>42</v>
      </c>
      <c r="I1605" s="61" t="s">
        <v>1152</v>
      </c>
      <c r="J1605" s="61" t="s">
        <v>1153</v>
      </c>
      <c r="K1605" s="61" t="s">
        <v>1153</v>
      </c>
      <c r="L1605" s="61" t="s">
        <v>1230</v>
      </c>
      <c r="M1605" s="61">
        <f t="shared" si="26"/>
        <v>279</v>
      </c>
      <c r="N1605" t="str">
        <f>VLOOKUP(M1605,'zamestnanci číselník'!$A:$I,9,0)</f>
        <v>Ostatné</v>
      </c>
    </row>
    <row r="1606" spans="1:14" x14ac:dyDescent="0.2">
      <c r="A1606" s="60">
        <v>43698</v>
      </c>
      <c r="B1606" s="61" t="s">
        <v>1231</v>
      </c>
      <c r="C1606" s="61" t="s">
        <v>893</v>
      </c>
      <c r="D1606" s="61" t="s">
        <v>181</v>
      </c>
      <c r="E1606" s="61">
        <v>7.75</v>
      </c>
      <c r="F1606" s="61" t="s">
        <v>182</v>
      </c>
      <c r="G1606" s="61">
        <v>0</v>
      </c>
      <c r="H1606" s="61" t="s">
        <v>183</v>
      </c>
      <c r="I1606" s="61" t="s">
        <v>1167</v>
      </c>
      <c r="J1606" s="61" t="s">
        <v>17</v>
      </c>
      <c r="K1606" s="61" t="s">
        <v>20</v>
      </c>
      <c r="L1606" s="61" t="s">
        <v>1232</v>
      </c>
      <c r="M1606" s="61">
        <f t="shared" si="26"/>
        <v>282</v>
      </c>
      <c r="N1606" t="str">
        <f>VLOOKUP(M1606,'zamestnanci číselník'!$A:$I,9,0)</f>
        <v>Ostatné</v>
      </c>
    </row>
    <row r="1607" spans="1:14" x14ac:dyDescent="0.2">
      <c r="A1607" s="60">
        <v>43678</v>
      </c>
      <c r="B1607" s="61" t="s">
        <v>1231</v>
      </c>
      <c r="C1607" s="61" t="s">
        <v>885</v>
      </c>
      <c r="D1607" s="61" t="s">
        <v>181</v>
      </c>
      <c r="E1607" s="61">
        <v>7.75</v>
      </c>
      <c r="F1607" s="61" t="s">
        <v>182</v>
      </c>
      <c r="G1607" s="61">
        <v>0</v>
      </c>
      <c r="H1607" s="61" t="s">
        <v>42</v>
      </c>
      <c r="I1607" s="61" t="s">
        <v>1167</v>
      </c>
      <c r="J1607" s="61" t="s">
        <v>17</v>
      </c>
      <c r="K1607" s="61" t="s">
        <v>20</v>
      </c>
      <c r="L1607" s="61" t="s">
        <v>1232</v>
      </c>
      <c r="M1607" s="61">
        <f t="shared" si="26"/>
        <v>282</v>
      </c>
      <c r="N1607" t="str">
        <f>VLOOKUP(M1607,'zamestnanci číselník'!$A:$I,9,0)</f>
        <v>Ostatné</v>
      </c>
    </row>
    <row r="1608" spans="1:14" x14ac:dyDescent="0.2">
      <c r="A1608" s="60">
        <v>43679</v>
      </c>
      <c r="B1608" s="61" t="s">
        <v>1231</v>
      </c>
      <c r="C1608" s="61" t="s">
        <v>885</v>
      </c>
      <c r="D1608" s="61" t="s">
        <v>181</v>
      </c>
      <c r="E1608" s="61">
        <v>7.75</v>
      </c>
      <c r="F1608" s="61" t="s">
        <v>182</v>
      </c>
      <c r="G1608" s="61">
        <v>0</v>
      </c>
      <c r="H1608" s="61" t="s">
        <v>42</v>
      </c>
      <c r="I1608" s="61" t="s">
        <v>1167</v>
      </c>
      <c r="J1608" s="61" t="s">
        <v>17</v>
      </c>
      <c r="K1608" s="61" t="s">
        <v>20</v>
      </c>
      <c r="L1608" s="61" t="s">
        <v>1232</v>
      </c>
      <c r="M1608" s="61">
        <f t="shared" si="26"/>
        <v>282</v>
      </c>
      <c r="N1608" t="str">
        <f>VLOOKUP(M1608,'zamestnanci číselník'!$A:$I,9,0)</f>
        <v>Ostatné</v>
      </c>
    </row>
    <row r="1609" spans="1:14" x14ac:dyDescent="0.2">
      <c r="A1609" s="60">
        <v>43682</v>
      </c>
      <c r="B1609" s="61" t="s">
        <v>1231</v>
      </c>
      <c r="C1609" s="61" t="s">
        <v>885</v>
      </c>
      <c r="D1609" s="61" t="s">
        <v>181</v>
      </c>
      <c r="E1609" s="61">
        <v>7.75</v>
      </c>
      <c r="F1609" s="61" t="s">
        <v>890</v>
      </c>
      <c r="G1609" s="61">
        <v>0.25</v>
      </c>
      <c r="H1609" s="61" t="s">
        <v>42</v>
      </c>
      <c r="I1609" s="61" t="s">
        <v>1167</v>
      </c>
      <c r="J1609" s="61" t="s">
        <v>17</v>
      </c>
      <c r="K1609" s="61" t="s">
        <v>20</v>
      </c>
      <c r="L1609" s="61" t="s">
        <v>1232</v>
      </c>
      <c r="M1609" s="61">
        <f t="shared" si="26"/>
        <v>282</v>
      </c>
      <c r="N1609" t="str">
        <f>VLOOKUP(M1609,'zamestnanci číselník'!$A:$I,9,0)</f>
        <v>Ostatné</v>
      </c>
    </row>
    <row r="1610" spans="1:14" x14ac:dyDescent="0.2">
      <c r="A1610" s="60">
        <v>43683</v>
      </c>
      <c r="B1610" s="61" t="s">
        <v>1231</v>
      </c>
      <c r="C1610" s="61" t="s">
        <v>885</v>
      </c>
      <c r="D1610" s="61" t="s">
        <v>181</v>
      </c>
      <c r="E1610" s="61">
        <v>7.75</v>
      </c>
      <c r="F1610" s="61" t="s">
        <v>890</v>
      </c>
      <c r="G1610" s="61">
        <v>1.25</v>
      </c>
      <c r="H1610" s="61" t="s">
        <v>42</v>
      </c>
      <c r="I1610" s="61" t="s">
        <v>1167</v>
      </c>
      <c r="J1610" s="61" t="s">
        <v>17</v>
      </c>
      <c r="K1610" s="61" t="s">
        <v>20</v>
      </c>
      <c r="L1610" s="61" t="s">
        <v>1232</v>
      </c>
      <c r="M1610" s="61">
        <f t="shared" si="26"/>
        <v>282</v>
      </c>
      <c r="N1610" t="str">
        <f>VLOOKUP(M1610,'zamestnanci číselník'!$A:$I,9,0)</f>
        <v>Ostatné</v>
      </c>
    </row>
    <row r="1611" spans="1:14" x14ac:dyDescent="0.2">
      <c r="A1611" s="60">
        <v>43684</v>
      </c>
      <c r="B1611" s="61" t="s">
        <v>1231</v>
      </c>
      <c r="C1611" s="61" t="s">
        <v>885</v>
      </c>
      <c r="D1611" s="61" t="s">
        <v>181</v>
      </c>
      <c r="E1611" s="61">
        <v>7.75</v>
      </c>
      <c r="F1611" s="61" t="s">
        <v>182</v>
      </c>
      <c r="G1611" s="61">
        <v>0</v>
      </c>
      <c r="H1611" s="61" t="s">
        <v>42</v>
      </c>
      <c r="I1611" s="61" t="s">
        <v>1167</v>
      </c>
      <c r="J1611" s="61" t="s">
        <v>17</v>
      </c>
      <c r="K1611" s="61" t="s">
        <v>20</v>
      </c>
      <c r="L1611" s="61" t="s">
        <v>1232</v>
      </c>
      <c r="M1611" s="61">
        <f t="shared" si="26"/>
        <v>282</v>
      </c>
      <c r="N1611" t="str">
        <f>VLOOKUP(M1611,'zamestnanci číselník'!$A:$I,9,0)</f>
        <v>Ostatné</v>
      </c>
    </row>
    <row r="1612" spans="1:14" x14ac:dyDescent="0.2">
      <c r="A1612" s="60">
        <v>43685</v>
      </c>
      <c r="B1612" s="61" t="s">
        <v>1231</v>
      </c>
      <c r="C1612" s="61" t="s">
        <v>885</v>
      </c>
      <c r="D1612" s="61" t="s">
        <v>181</v>
      </c>
      <c r="E1612" s="61">
        <v>7.75</v>
      </c>
      <c r="F1612" s="61" t="s">
        <v>182</v>
      </c>
      <c r="G1612" s="61">
        <v>0</v>
      </c>
      <c r="H1612" s="61" t="s">
        <v>42</v>
      </c>
      <c r="I1612" s="61" t="s">
        <v>1167</v>
      </c>
      <c r="J1612" s="61" t="s">
        <v>17</v>
      </c>
      <c r="K1612" s="61" t="s">
        <v>20</v>
      </c>
      <c r="L1612" s="61" t="s">
        <v>1232</v>
      </c>
      <c r="M1612" s="61">
        <f t="shared" si="26"/>
        <v>282</v>
      </c>
      <c r="N1612" t="str">
        <f>VLOOKUP(M1612,'zamestnanci číselník'!$A:$I,9,0)</f>
        <v>Ostatné</v>
      </c>
    </row>
    <row r="1613" spans="1:14" x14ac:dyDescent="0.2">
      <c r="A1613" s="60">
        <v>43686</v>
      </c>
      <c r="B1613" s="61" t="s">
        <v>1231</v>
      </c>
      <c r="C1613" s="61" t="s">
        <v>885</v>
      </c>
      <c r="D1613" s="61" t="s">
        <v>181</v>
      </c>
      <c r="E1613" s="61">
        <v>7.75</v>
      </c>
      <c r="F1613" s="61" t="s">
        <v>182</v>
      </c>
      <c r="G1613" s="61">
        <v>0</v>
      </c>
      <c r="H1613" s="61" t="s">
        <v>42</v>
      </c>
      <c r="I1613" s="61" t="s">
        <v>1167</v>
      </c>
      <c r="J1613" s="61" t="s">
        <v>17</v>
      </c>
      <c r="K1613" s="61" t="s">
        <v>20</v>
      </c>
      <c r="L1613" s="61" t="s">
        <v>1232</v>
      </c>
      <c r="M1613" s="61">
        <f t="shared" si="26"/>
        <v>282</v>
      </c>
      <c r="N1613" t="str">
        <f>VLOOKUP(M1613,'zamestnanci číselník'!$A:$I,9,0)</f>
        <v>Ostatné</v>
      </c>
    </row>
    <row r="1614" spans="1:14" x14ac:dyDescent="0.2">
      <c r="A1614" s="60">
        <v>43689</v>
      </c>
      <c r="B1614" s="61" t="s">
        <v>1231</v>
      </c>
      <c r="C1614" s="61" t="s">
        <v>887</v>
      </c>
      <c r="D1614" s="61" t="s">
        <v>181</v>
      </c>
      <c r="E1614" s="61">
        <v>7.75</v>
      </c>
      <c r="F1614" s="61" t="s">
        <v>182</v>
      </c>
      <c r="G1614" s="61">
        <v>0</v>
      </c>
      <c r="H1614" s="61" t="s">
        <v>183</v>
      </c>
      <c r="I1614" s="61" t="s">
        <v>1167</v>
      </c>
      <c r="J1614" s="61" t="s">
        <v>17</v>
      </c>
      <c r="K1614" s="61" t="s">
        <v>20</v>
      </c>
      <c r="L1614" s="61" t="s">
        <v>1232</v>
      </c>
      <c r="M1614" s="61">
        <f t="shared" si="26"/>
        <v>282</v>
      </c>
      <c r="N1614" t="str">
        <f>VLOOKUP(M1614,'zamestnanci číselník'!$A:$I,9,0)</f>
        <v>Ostatné</v>
      </c>
    </row>
    <row r="1615" spans="1:14" x14ac:dyDescent="0.2">
      <c r="A1615" s="60">
        <v>43690</v>
      </c>
      <c r="B1615" s="61" t="s">
        <v>1231</v>
      </c>
      <c r="C1615" s="61" t="s">
        <v>887</v>
      </c>
      <c r="D1615" s="61" t="s">
        <v>181</v>
      </c>
      <c r="E1615" s="61">
        <v>7.75</v>
      </c>
      <c r="F1615" s="61" t="s">
        <v>182</v>
      </c>
      <c r="G1615" s="61">
        <v>0</v>
      </c>
      <c r="H1615" s="61" t="s">
        <v>183</v>
      </c>
      <c r="I1615" s="61" t="s">
        <v>1167</v>
      </c>
      <c r="J1615" s="61" t="s">
        <v>17</v>
      </c>
      <c r="K1615" s="61" t="s">
        <v>20</v>
      </c>
      <c r="L1615" s="61" t="s">
        <v>1232</v>
      </c>
      <c r="M1615" s="61">
        <f t="shared" si="26"/>
        <v>282</v>
      </c>
      <c r="N1615" t="str">
        <f>VLOOKUP(M1615,'zamestnanci číselník'!$A:$I,9,0)</f>
        <v>Ostatné</v>
      </c>
    </row>
    <row r="1616" spans="1:14" x14ac:dyDescent="0.2">
      <c r="A1616" s="60">
        <v>43691</v>
      </c>
      <c r="B1616" s="61" t="s">
        <v>1231</v>
      </c>
      <c r="C1616" s="61" t="s">
        <v>887</v>
      </c>
      <c r="D1616" s="61" t="s">
        <v>181</v>
      </c>
      <c r="E1616" s="61">
        <v>7.75</v>
      </c>
      <c r="F1616" s="61" t="s">
        <v>182</v>
      </c>
      <c r="G1616" s="61">
        <v>0</v>
      </c>
      <c r="H1616" s="61" t="s">
        <v>183</v>
      </c>
      <c r="I1616" s="61" t="s">
        <v>1167</v>
      </c>
      <c r="J1616" s="61" t="s">
        <v>17</v>
      </c>
      <c r="K1616" s="61" t="s">
        <v>20</v>
      </c>
      <c r="L1616" s="61" t="s">
        <v>1232</v>
      </c>
      <c r="M1616" s="61">
        <f t="shared" si="26"/>
        <v>282</v>
      </c>
      <c r="N1616" t="str">
        <f>VLOOKUP(M1616,'zamestnanci číselník'!$A:$I,9,0)</f>
        <v>Ostatné</v>
      </c>
    </row>
    <row r="1617" spans="1:14" x14ac:dyDescent="0.2">
      <c r="A1617" s="60">
        <v>43692</v>
      </c>
      <c r="B1617" s="61" t="s">
        <v>1231</v>
      </c>
      <c r="C1617" s="61" t="s">
        <v>887</v>
      </c>
      <c r="D1617" s="61" t="s">
        <v>181</v>
      </c>
      <c r="E1617" s="61">
        <v>7.75</v>
      </c>
      <c r="F1617" s="61" t="s">
        <v>182</v>
      </c>
      <c r="G1617" s="61">
        <v>0</v>
      </c>
      <c r="H1617" s="61" t="s">
        <v>183</v>
      </c>
      <c r="I1617" s="61" t="s">
        <v>1167</v>
      </c>
      <c r="J1617" s="61" t="s">
        <v>17</v>
      </c>
      <c r="K1617" s="61" t="s">
        <v>20</v>
      </c>
      <c r="L1617" s="61" t="s">
        <v>1232</v>
      </c>
      <c r="M1617" s="61">
        <f t="shared" si="26"/>
        <v>282</v>
      </c>
      <c r="N1617" t="str">
        <f>VLOOKUP(M1617,'zamestnanci číselník'!$A:$I,9,0)</f>
        <v>Ostatné</v>
      </c>
    </row>
    <row r="1618" spans="1:14" x14ac:dyDescent="0.2">
      <c r="A1618" s="60">
        <v>43693</v>
      </c>
      <c r="B1618" s="61" t="s">
        <v>1231</v>
      </c>
      <c r="C1618" s="61" t="s">
        <v>887</v>
      </c>
      <c r="D1618" s="61" t="s">
        <v>181</v>
      </c>
      <c r="E1618" s="61">
        <v>7.75</v>
      </c>
      <c r="F1618" s="61" t="s">
        <v>182</v>
      </c>
      <c r="G1618" s="61">
        <v>0</v>
      </c>
      <c r="H1618" s="61" t="s">
        <v>183</v>
      </c>
      <c r="I1618" s="61" t="s">
        <v>1167</v>
      </c>
      <c r="J1618" s="61" t="s">
        <v>17</v>
      </c>
      <c r="K1618" s="61" t="s">
        <v>20</v>
      </c>
      <c r="L1618" s="61" t="s">
        <v>1232</v>
      </c>
      <c r="M1618" s="61">
        <f t="shared" si="26"/>
        <v>282</v>
      </c>
      <c r="N1618" t="str">
        <f>VLOOKUP(M1618,'zamestnanci číselník'!$A:$I,9,0)</f>
        <v>Ostatné</v>
      </c>
    </row>
    <row r="1619" spans="1:14" x14ac:dyDescent="0.2">
      <c r="A1619" s="60">
        <v>43696</v>
      </c>
      <c r="B1619" s="61" t="s">
        <v>1231</v>
      </c>
      <c r="C1619" s="61" t="s">
        <v>885</v>
      </c>
      <c r="D1619" s="61" t="s">
        <v>181</v>
      </c>
      <c r="E1619" s="61">
        <v>7.75</v>
      </c>
      <c r="F1619" s="61" t="s">
        <v>890</v>
      </c>
      <c r="G1619" s="61">
        <v>0.25</v>
      </c>
      <c r="H1619" s="61" t="s">
        <v>42</v>
      </c>
      <c r="I1619" s="61" t="s">
        <v>1167</v>
      </c>
      <c r="J1619" s="61" t="s">
        <v>17</v>
      </c>
      <c r="K1619" s="61" t="s">
        <v>20</v>
      </c>
      <c r="L1619" s="61" t="s">
        <v>1232</v>
      </c>
      <c r="M1619" s="61">
        <f t="shared" si="26"/>
        <v>282</v>
      </c>
      <c r="N1619" t="str">
        <f>VLOOKUP(M1619,'zamestnanci číselník'!$A:$I,9,0)</f>
        <v>Ostatné</v>
      </c>
    </row>
    <row r="1620" spans="1:14" x14ac:dyDescent="0.2">
      <c r="A1620" s="60">
        <v>43697</v>
      </c>
      <c r="B1620" s="61" t="s">
        <v>1231</v>
      </c>
      <c r="C1620" s="61" t="s">
        <v>885</v>
      </c>
      <c r="D1620" s="61" t="s">
        <v>181</v>
      </c>
      <c r="E1620" s="61">
        <v>7.75</v>
      </c>
      <c r="F1620" s="61" t="s">
        <v>890</v>
      </c>
      <c r="G1620" s="61">
        <v>0.75</v>
      </c>
      <c r="H1620" s="61" t="s">
        <v>42</v>
      </c>
      <c r="I1620" s="61" t="s">
        <v>1167</v>
      </c>
      <c r="J1620" s="61" t="s">
        <v>17</v>
      </c>
      <c r="K1620" s="61" t="s">
        <v>20</v>
      </c>
      <c r="L1620" s="61" t="s">
        <v>1232</v>
      </c>
      <c r="M1620" s="61">
        <f t="shared" si="26"/>
        <v>282</v>
      </c>
      <c r="N1620" t="str">
        <f>VLOOKUP(M1620,'zamestnanci číselník'!$A:$I,9,0)</f>
        <v>Ostatné</v>
      </c>
    </row>
    <row r="1621" spans="1:14" x14ac:dyDescent="0.2">
      <c r="A1621" s="60">
        <v>43699</v>
      </c>
      <c r="B1621" s="61" t="s">
        <v>1231</v>
      </c>
      <c r="C1621" s="61" t="s">
        <v>885</v>
      </c>
      <c r="D1621" s="61" t="s">
        <v>181</v>
      </c>
      <c r="E1621" s="61">
        <v>7.75</v>
      </c>
      <c r="F1621" s="61" t="s">
        <v>890</v>
      </c>
      <c r="G1621" s="61">
        <v>0.25</v>
      </c>
      <c r="H1621" s="61" t="s">
        <v>42</v>
      </c>
      <c r="I1621" s="61" t="s">
        <v>1167</v>
      </c>
      <c r="J1621" s="61" t="s">
        <v>17</v>
      </c>
      <c r="K1621" s="61" t="s">
        <v>20</v>
      </c>
      <c r="L1621" s="61" t="s">
        <v>1232</v>
      </c>
      <c r="M1621" s="61">
        <f t="shared" si="26"/>
        <v>282</v>
      </c>
      <c r="N1621" t="str">
        <f>VLOOKUP(M1621,'zamestnanci číselník'!$A:$I,9,0)</f>
        <v>Ostatné</v>
      </c>
    </row>
    <row r="1622" spans="1:14" x14ac:dyDescent="0.2">
      <c r="A1622" s="60">
        <v>43700</v>
      </c>
      <c r="B1622" s="61" t="s">
        <v>1231</v>
      </c>
      <c r="C1622" s="61" t="s">
        <v>885</v>
      </c>
      <c r="D1622" s="61" t="s">
        <v>181</v>
      </c>
      <c r="E1622" s="61">
        <v>7.75</v>
      </c>
      <c r="F1622" s="61" t="s">
        <v>182</v>
      </c>
      <c r="G1622" s="61">
        <v>0</v>
      </c>
      <c r="H1622" s="61" t="s">
        <v>42</v>
      </c>
      <c r="I1622" s="61" t="s">
        <v>1167</v>
      </c>
      <c r="J1622" s="61" t="s">
        <v>17</v>
      </c>
      <c r="K1622" s="61" t="s">
        <v>20</v>
      </c>
      <c r="L1622" s="61" t="s">
        <v>1232</v>
      </c>
      <c r="M1622" s="61">
        <f t="shared" si="26"/>
        <v>282</v>
      </c>
      <c r="N1622" t="str">
        <f>VLOOKUP(M1622,'zamestnanci číselník'!$A:$I,9,0)</f>
        <v>Ostatné</v>
      </c>
    </row>
    <row r="1623" spans="1:14" x14ac:dyDescent="0.2">
      <c r="A1623" s="60">
        <v>43703</v>
      </c>
      <c r="B1623" s="61" t="s">
        <v>1231</v>
      </c>
      <c r="C1623" s="61" t="s">
        <v>885</v>
      </c>
      <c r="D1623" s="61" t="s">
        <v>181</v>
      </c>
      <c r="E1623" s="61">
        <v>7.75</v>
      </c>
      <c r="F1623" s="61" t="s">
        <v>890</v>
      </c>
      <c r="G1623" s="61">
        <v>1.25</v>
      </c>
      <c r="H1623" s="61" t="s">
        <v>42</v>
      </c>
      <c r="I1623" s="61" t="s">
        <v>1167</v>
      </c>
      <c r="J1623" s="61" t="s">
        <v>17</v>
      </c>
      <c r="K1623" s="61" t="s">
        <v>20</v>
      </c>
      <c r="L1623" s="61" t="s">
        <v>1232</v>
      </c>
      <c r="M1623" s="61">
        <f t="shared" si="26"/>
        <v>282</v>
      </c>
      <c r="N1623" t="str">
        <f>VLOOKUP(M1623,'zamestnanci číselník'!$A:$I,9,0)</f>
        <v>Ostatné</v>
      </c>
    </row>
    <row r="1624" spans="1:14" x14ac:dyDescent="0.2">
      <c r="A1624" s="60">
        <v>43704</v>
      </c>
      <c r="B1624" s="61" t="s">
        <v>1231</v>
      </c>
      <c r="C1624" s="61" t="s">
        <v>885</v>
      </c>
      <c r="D1624" s="61" t="s">
        <v>181</v>
      </c>
      <c r="E1624" s="61">
        <v>7.75</v>
      </c>
      <c r="F1624" s="61" t="s">
        <v>890</v>
      </c>
      <c r="G1624" s="61">
        <v>0.25</v>
      </c>
      <c r="H1624" s="61" t="s">
        <v>42</v>
      </c>
      <c r="I1624" s="61" t="s">
        <v>1167</v>
      </c>
      <c r="J1624" s="61" t="s">
        <v>17</v>
      </c>
      <c r="K1624" s="61" t="s">
        <v>20</v>
      </c>
      <c r="L1624" s="61" t="s">
        <v>1232</v>
      </c>
      <c r="M1624" s="61">
        <f t="shared" si="26"/>
        <v>282</v>
      </c>
      <c r="N1624" t="str">
        <f>VLOOKUP(M1624,'zamestnanci číselník'!$A:$I,9,0)</f>
        <v>Ostatné</v>
      </c>
    </row>
    <row r="1625" spans="1:14" x14ac:dyDescent="0.2">
      <c r="A1625" s="60">
        <v>43705</v>
      </c>
      <c r="B1625" s="61" t="s">
        <v>1231</v>
      </c>
      <c r="C1625" s="61" t="s">
        <v>885</v>
      </c>
      <c r="D1625" s="61" t="s">
        <v>181</v>
      </c>
      <c r="E1625" s="61">
        <v>7.75</v>
      </c>
      <c r="F1625" s="61" t="s">
        <v>182</v>
      </c>
      <c r="G1625" s="61">
        <v>0</v>
      </c>
      <c r="H1625" s="61" t="s">
        <v>42</v>
      </c>
      <c r="I1625" s="61" t="s">
        <v>1167</v>
      </c>
      <c r="J1625" s="61" t="s">
        <v>17</v>
      </c>
      <c r="K1625" s="61" t="s">
        <v>20</v>
      </c>
      <c r="L1625" s="61" t="s">
        <v>1232</v>
      </c>
      <c r="M1625" s="61">
        <f t="shared" si="26"/>
        <v>282</v>
      </c>
      <c r="N1625" t="str">
        <f>VLOOKUP(M1625,'zamestnanci číselník'!$A:$I,9,0)</f>
        <v>Ostatné</v>
      </c>
    </row>
    <row r="1626" spans="1:14" x14ac:dyDescent="0.2">
      <c r="A1626" s="60">
        <v>43706</v>
      </c>
      <c r="B1626" s="61" t="s">
        <v>1231</v>
      </c>
      <c r="C1626" s="61" t="s">
        <v>886</v>
      </c>
      <c r="D1626" s="61" t="s">
        <v>181</v>
      </c>
      <c r="E1626" s="61">
        <v>7.75</v>
      </c>
      <c r="F1626" s="61" t="s">
        <v>182</v>
      </c>
      <c r="G1626" s="61">
        <v>0</v>
      </c>
      <c r="H1626" s="61" t="s">
        <v>183</v>
      </c>
      <c r="I1626" s="61" t="s">
        <v>1167</v>
      </c>
      <c r="J1626" s="61" t="s">
        <v>17</v>
      </c>
      <c r="K1626" s="61" t="s">
        <v>20</v>
      </c>
      <c r="L1626" s="61" t="s">
        <v>1232</v>
      </c>
      <c r="M1626" s="61">
        <f t="shared" si="26"/>
        <v>282</v>
      </c>
      <c r="N1626" t="str">
        <f>VLOOKUP(M1626,'zamestnanci číselník'!$A:$I,9,0)</f>
        <v>Ostatné</v>
      </c>
    </row>
    <row r="1627" spans="1:14" x14ac:dyDescent="0.2">
      <c r="A1627" s="60">
        <v>43707</v>
      </c>
      <c r="B1627" s="61" t="s">
        <v>1231</v>
      </c>
      <c r="C1627" s="61" t="s">
        <v>885</v>
      </c>
      <c r="D1627" s="61" t="s">
        <v>181</v>
      </c>
      <c r="E1627" s="61">
        <v>7.75</v>
      </c>
      <c r="F1627" s="61" t="s">
        <v>182</v>
      </c>
      <c r="G1627" s="61">
        <v>0</v>
      </c>
      <c r="H1627" s="61" t="s">
        <v>42</v>
      </c>
      <c r="I1627" s="61" t="s">
        <v>1167</v>
      </c>
      <c r="J1627" s="61" t="s">
        <v>17</v>
      </c>
      <c r="K1627" s="61" t="s">
        <v>20</v>
      </c>
      <c r="L1627" s="61" t="s">
        <v>1232</v>
      </c>
      <c r="M1627" s="61">
        <f t="shared" si="26"/>
        <v>282</v>
      </c>
      <c r="N1627" t="str">
        <f>VLOOKUP(M1627,'zamestnanci číselník'!$A:$I,9,0)</f>
        <v>Ostatné</v>
      </c>
    </row>
    <row r="1628" spans="1:14" x14ac:dyDescent="0.2">
      <c r="A1628" s="60">
        <v>43708</v>
      </c>
      <c r="B1628" s="61" t="s">
        <v>1231</v>
      </c>
      <c r="C1628" s="61" t="s">
        <v>885</v>
      </c>
      <c r="D1628" s="61" t="s">
        <v>181</v>
      </c>
      <c r="E1628" s="61">
        <v>0</v>
      </c>
      <c r="F1628" s="61" t="s">
        <v>890</v>
      </c>
      <c r="G1628" s="61">
        <v>7.75</v>
      </c>
      <c r="H1628" s="61" t="s">
        <v>42</v>
      </c>
      <c r="I1628" s="61" t="s">
        <v>1167</v>
      </c>
      <c r="J1628" s="61" t="s">
        <v>17</v>
      </c>
      <c r="K1628" s="61" t="s">
        <v>20</v>
      </c>
      <c r="L1628" s="61" t="s">
        <v>1232</v>
      </c>
      <c r="M1628" s="61">
        <f t="shared" si="26"/>
        <v>282</v>
      </c>
      <c r="N1628" t="str">
        <f>VLOOKUP(M1628,'zamestnanci číselník'!$A:$I,9,0)</f>
        <v>Ostatné</v>
      </c>
    </row>
    <row r="1629" spans="1:14" x14ac:dyDescent="0.2">
      <c r="A1629" s="60">
        <v>43699</v>
      </c>
      <c r="B1629" s="61" t="s">
        <v>1233</v>
      </c>
      <c r="C1629" s="61" t="s">
        <v>885</v>
      </c>
      <c r="D1629" s="61" t="s">
        <v>181</v>
      </c>
      <c r="E1629" s="61">
        <v>8</v>
      </c>
      <c r="F1629" s="61" t="s">
        <v>182</v>
      </c>
      <c r="G1629" s="61">
        <v>0</v>
      </c>
      <c r="H1629" s="61" t="s">
        <v>42</v>
      </c>
      <c r="I1629" s="61" t="s">
        <v>1152</v>
      </c>
      <c r="J1629" s="61" t="s">
        <v>1153</v>
      </c>
      <c r="K1629" s="61" t="s">
        <v>1153</v>
      </c>
      <c r="L1629" s="61" t="s">
        <v>1234</v>
      </c>
      <c r="M1629" s="61">
        <f t="shared" si="26"/>
        <v>283</v>
      </c>
      <c r="N1629" t="str">
        <f>VLOOKUP(M1629,'zamestnanci číselník'!$A:$I,9,0)</f>
        <v>Ostatné</v>
      </c>
    </row>
    <row r="1630" spans="1:14" x14ac:dyDescent="0.2">
      <c r="A1630" s="60">
        <v>43700</v>
      </c>
      <c r="B1630" s="61" t="s">
        <v>1233</v>
      </c>
      <c r="C1630" s="61" t="s">
        <v>885</v>
      </c>
      <c r="D1630" s="61" t="s">
        <v>181</v>
      </c>
      <c r="E1630" s="61">
        <v>7.5</v>
      </c>
      <c r="F1630" s="61" t="s">
        <v>182</v>
      </c>
      <c r="G1630" s="61">
        <v>0</v>
      </c>
      <c r="H1630" s="61" t="s">
        <v>42</v>
      </c>
      <c r="I1630" s="61" t="s">
        <v>1152</v>
      </c>
      <c r="J1630" s="61" t="s">
        <v>1153</v>
      </c>
      <c r="K1630" s="61" t="s">
        <v>1153</v>
      </c>
      <c r="L1630" s="61" t="s">
        <v>1234</v>
      </c>
      <c r="M1630" s="61">
        <f t="shared" si="26"/>
        <v>283</v>
      </c>
      <c r="N1630" t="str">
        <f>VLOOKUP(M1630,'zamestnanci číselník'!$A:$I,9,0)</f>
        <v>Ostatné</v>
      </c>
    </row>
    <row r="1631" spans="1:14" x14ac:dyDescent="0.2">
      <c r="A1631" s="60">
        <v>43703</v>
      </c>
      <c r="B1631" s="61" t="s">
        <v>1233</v>
      </c>
      <c r="C1631" s="61" t="s">
        <v>885</v>
      </c>
      <c r="D1631" s="61" t="s">
        <v>181</v>
      </c>
      <c r="E1631" s="61">
        <v>6</v>
      </c>
      <c r="F1631" s="61" t="s">
        <v>182</v>
      </c>
      <c r="G1631" s="61">
        <v>0</v>
      </c>
      <c r="H1631" s="61" t="s">
        <v>42</v>
      </c>
      <c r="I1631" s="61" t="s">
        <v>1152</v>
      </c>
      <c r="J1631" s="61" t="s">
        <v>1153</v>
      </c>
      <c r="K1631" s="61" t="s">
        <v>1153</v>
      </c>
      <c r="L1631" s="61" t="s">
        <v>1234</v>
      </c>
      <c r="M1631" s="61">
        <f t="shared" si="26"/>
        <v>283</v>
      </c>
      <c r="N1631" t="str">
        <f>VLOOKUP(M1631,'zamestnanci číselník'!$A:$I,9,0)</f>
        <v>Ostatné</v>
      </c>
    </row>
    <row r="1632" spans="1:14" x14ac:dyDescent="0.2">
      <c r="A1632" s="60">
        <v>43678</v>
      </c>
      <c r="B1632" s="61" t="s">
        <v>1233</v>
      </c>
      <c r="C1632" s="61" t="s">
        <v>887</v>
      </c>
      <c r="D1632" s="61" t="s">
        <v>181</v>
      </c>
      <c r="E1632" s="61">
        <v>8</v>
      </c>
      <c r="F1632" s="61" t="s">
        <v>182</v>
      </c>
      <c r="G1632" s="61">
        <v>0</v>
      </c>
      <c r="H1632" s="61" t="s">
        <v>183</v>
      </c>
      <c r="I1632" s="61" t="s">
        <v>1152</v>
      </c>
      <c r="J1632" s="61" t="s">
        <v>1153</v>
      </c>
      <c r="K1632" s="61" t="s">
        <v>1153</v>
      </c>
      <c r="L1632" s="61" t="s">
        <v>1234</v>
      </c>
      <c r="M1632" s="61">
        <f t="shared" si="26"/>
        <v>283</v>
      </c>
      <c r="N1632" t="str">
        <f>VLOOKUP(M1632,'zamestnanci číselník'!$A:$I,9,0)</f>
        <v>Ostatné</v>
      </c>
    </row>
    <row r="1633" spans="1:14" x14ac:dyDescent="0.2">
      <c r="A1633" s="60">
        <v>43679</v>
      </c>
      <c r="B1633" s="61" t="s">
        <v>1233</v>
      </c>
      <c r="C1633" s="61" t="s">
        <v>887</v>
      </c>
      <c r="D1633" s="61" t="s">
        <v>181</v>
      </c>
      <c r="E1633" s="61">
        <v>8</v>
      </c>
      <c r="F1633" s="61" t="s">
        <v>182</v>
      </c>
      <c r="G1633" s="61">
        <v>0</v>
      </c>
      <c r="H1633" s="61" t="s">
        <v>183</v>
      </c>
      <c r="I1633" s="61" t="s">
        <v>1152</v>
      </c>
      <c r="J1633" s="61" t="s">
        <v>1153</v>
      </c>
      <c r="K1633" s="61" t="s">
        <v>1153</v>
      </c>
      <c r="L1633" s="61" t="s">
        <v>1234</v>
      </c>
      <c r="M1633" s="61">
        <f t="shared" si="26"/>
        <v>283</v>
      </c>
      <c r="N1633" t="str">
        <f>VLOOKUP(M1633,'zamestnanci číselník'!$A:$I,9,0)</f>
        <v>Ostatné</v>
      </c>
    </row>
    <row r="1634" spans="1:14" x14ac:dyDescent="0.2">
      <c r="A1634" s="60">
        <v>43683</v>
      </c>
      <c r="B1634" s="61" t="s">
        <v>1233</v>
      </c>
      <c r="C1634" s="61" t="s">
        <v>910</v>
      </c>
      <c r="D1634" s="61" t="s">
        <v>181</v>
      </c>
      <c r="E1634" s="61">
        <v>0.5</v>
      </c>
      <c r="F1634" s="61" t="s">
        <v>182</v>
      </c>
      <c r="G1634" s="61">
        <v>0</v>
      </c>
      <c r="H1634" s="61" t="s">
        <v>183</v>
      </c>
      <c r="I1634" s="61" t="s">
        <v>1152</v>
      </c>
      <c r="J1634" s="61" t="s">
        <v>1153</v>
      </c>
      <c r="K1634" s="61" t="s">
        <v>1153</v>
      </c>
      <c r="L1634" s="61" t="s">
        <v>1234</v>
      </c>
      <c r="M1634" s="61">
        <f t="shared" si="26"/>
        <v>283</v>
      </c>
      <c r="N1634" t="str">
        <f>VLOOKUP(M1634,'zamestnanci číselník'!$A:$I,9,0)</f>
        <v>Ostatné</v>
      </c>
    </row>
    <row r="1635" spans="1:14" x14ac:dyDescent="0.2">
      <c r="A1635" s="60">
        <v>43690</v>
      </c>
      <c r="B1635" s="61" t="s">
        <v>1233</v>
      </c>
      <c r="C1635" s="61" t="s">
        <v>910</v>
      </c>
      <c r="D1635" s="61" t="s">
        <v>181</v>
      </c>
      <c r="E1635" s="61">
        <v>0.5</v>
      </c>
      <c r="F1635" s="61" t="s">
        <v>182</v>
      </c>
      <c r="G1635" s="61">
        <v>0</v>
      </c>
      <c r="H1635" s="61" t="s">
        <v>183</v>
      </c>
      <c r="I1635" s="61" t="s">
        <v>1152</v>
      </c>
      <c r="J1635" s="61" t="s">
        <v>1153</v>
      </c>
      <c r="K1635" s="61" t="s">
        <v>1153</v>
      </c>
      <c r="L1635" s="61" t="s">
        <v>1234</v>
      </c>
      <c r="M1635" s="61">
        <f t="shared" si="26"/>
        <v>283</v>
      </c>
      <c r="N1635" t="str">
        <f>VLOOKUP(M1635,'zamestnanci číselník'!$A:$I,9,0)</f>
        <v>Ostatné</v>
      </c>
    </row>
    <row r="1636" spans="1:14" x14ac:dyDescent="0.2">
      <c r="A1636" s="60">
        <v>43691</v>
      </c>
      <c r="B1636" s="61" t="s">
        <v>1233</v>
      </c>
      <c r="C1636" s="61" t="s">
        <v>910</v>
      </c>
      <c r="D1636" s="61" t="s">
        <v>181</v>
      </c>
      <c r="E1636" s="61">
        <v>1</v>
      </c>
      <c r="F1636" s="61" t="s">
        <v>182</v>
      </c>
      <c r="G1636" s="61">
        <v>0</v>
      </c>
      <c r="H1636" s="61" t="s">
        <v>183</v>
      </c>
      <c r="I1636" s="61" t="s">
        <v>1152</v>
      </c>
      <c r="J1636" s="61" t="s">
        <v>1153</v>
      </c>
      <c r="K1636" s="61" t="s">
        <v>1153</v>
      </c>
      <c r="L1636" s="61" t="s">
        <v>1234</v>
      </c>
      <c r="M1636" s="61">
        <f t="shared" si="26"/>
        <v>283</v>
      </c>
      <c r="N1636" t="str">
        <f>VLOOKUP(M1636,'zamestnanci číselník'!$A:$I,9,0)</f>
        <v>Ostatné</v>
      </c>
    </row>
    <row r="1637" spans="1:14" x14ac:dyDescent="0.2">
      <c r="A1637" s="60">
        <v>43692</v>
      </c>
      <c r="B1637" s="61" t="s">
        <v>1233</v>
      </c>
      <c r="C1637" s="61" t="s">
        <v>910</v>
      </c>
      <c r="D1637" s="61" t="s">
        <v>181</v>
      </c>
      <c r="E1637" s="61">
        <v>0.5</v>
      </c>
      <c r="F1637" s="61" t="s">
        <v>182</v>
      </c>
      <c r="G1637" s="61">
        <v>0</v>
      </c>
      <c r="H1637" s="61" t="s">
        <v>183</v>
      </c>
      <c r="I1637" s="61" t="s">
        <v>1152</v>
      </c>
      <c r="J1637" s="61" t="s">
        <v>1153</v>
      </c>
      <c r="K1637" s="61" t="s">
        <v>1153</v>
      </c>
      <c r="L1637" s="61" t="s">
        <v>1234</v>
      </c>
      <c r="M1637" s="61">
        <f t="shared" si="26"/>
        <v>283</v>
      </c>
      <c r="N1637" t="str">
        <f>VLOOKUP(M1637,'zamestnanci číselník'!$A:$I,9,0)</f>
        <v>Ostatné</v>
      </c>
    </row>
    <row r="1638" spans="1:14" x14ac:dyDescent="0.2">
      <c r="A1638" s="60">
        <v>43698</v>
      </c>
      <c r="B1638" s="61" t="s">
        <v>1233</v>
      </c>
      <c r="C1638" s="61" t="s">
        <v>885</v>
      </c>
      <c r="D1638" s="61" t="s">
        <v>181</v>
      </c>
      <c r="E1638" s="61">
        <v>7</v>
      </c>
      <c r="F1638" s="61" t="s">
        <v>182</v>
      </c>
      <c r="G1638" s="61">
        <v>0</v>
      </c>
      <c r="H1638" s="61" t="s">
        <v>42</v>
      </c>
      <c r="I1638" s="61" t="s">
        <v>1152</v>
      </c>
      <c r="J1638" s="61" t="s">
        <v>1153</v>
      </c>
      <c r="K1638" s="61" t="s">
        <v>1153</v>
      </c>
      <c r="L1638" s="61" t="s">
        <v>1234</v>
      </c>
      <c r="M1638" s="61">
        <f t="shared" si="26"/>
        <v>283</v>
      </c>
      <c r="N1638" t="str">
        <f>VLOOKUP(M1638,'zamestnanci číselník'!$A:$I,9,0)</f>
        <v>Ostatné</v>
      </c>
    </row>
    <row r="1639" spans="1:14" x14ac:dyDescent="0.2">
      <c r="A1639" s="60">
        <v>43706</v>
      </c>
      <c r="B1639" s="61" t="s">
        <v>1233</v>
      </c>
      <c r="C1639" s="61" t="s">
        <v>886</v>
      </c>
      <c r="D1639" s="61" t="s">
        <v>181</v>
      </c>
      <c r="E1639" s="61">
        <v>8</v>
      </c>
      <c r="F1639" s="61" t="s">
        <v>182</v>
      </c>
      <c r="G1639" s="61">
        <v>0</v>
      </c>
      <c r="H1639" s="61" t="s">
        <v>183</v>
      </c>
      <c r="I1639" s="61" t="s">
        <v>1152</v>
      </c>
      <c r="J1639" s="61" t="s">
        <v>1153</v>
      </c>
      <c r="K1639" s="61" t="s">
        <v>1153</v>
      </c>
      <c r="L1639" s="61" t="s">
        <v>1234</v>
      </c>
      <c r="M1639" s="61">
        <f t="shared" si="26"/>
        <v>283</v>
      </c>
      <c r="N1639" t="str">
        <f>VLOOKUP(M1639,'zamestnanci číselník'!$A:$I,9,0)</f>
        <v>Ostatné</v>
      </c>
    </row>
    <row r="1640" spans="1:14" x14ac:dyDescent="0.2">
      <c r="A1640" s="60">
        <v>43682</v>
      </c>
      <c r="B1640" s="61" t="s">
        <v>1233</v>
      </c>
      <c r="C1640" s="61" t="s">
        <v>885</v>
      </c>
      <c r="D1640" s="61" t="s">
        <v>181</v>
      </c>
      <c r="E1640" s="61">
        <v>8</v>
      </c>
      <c r="F1640" s="61" t="s">
        <v>182</v>
      </c>
      <c r="G1640" s="61">
        <v>0</v>
      </c>
      <c r="H1640" s="61" t="s">
        <v>42</v>
      </c>
      <c r="I1640" s="61" t="s">
        <v>1152</v>
      </c>
      <c r="J1640" s="61" t="s">
        <v>1153</v>
      </c>
      <c r="K1640" s="61" t="s">
        <v>1153</v>
      </c>
      <c r="L1640" s="61" t="s">
        <v>1234</v>
      </c>
      <c r="M1640" s="61">
        <f t="shared" si="26"/>
        <v>283</v>
      </c>
      <c r="N1640" t="str">
        <f>VLOOKUP(M1640,'zamestnanci číselník'!$A:$I,9,0)</f>
        <v>Ostatné</v>
      </c>
    </row>
    <row r="1641" spans="1:14" x14ac:dyDescent="0.2">
      <c r="A1641" s="60">
        <v>43683</v>
      </c>
      <c r="B1641" s="61" t="s">
        <v>1233</v>
      </c>
      <c r="C1641" s="61" t="s">
        <v>885</v>
      </c>
      <c r="D1641" s="61" t="s">
        <v>181</v>
      </c>
      <c r="E1641" s="61">
        <v>7.5</v>
      </c>
      <c r="F1641" s="61" t="s">
        <v>182</v>
      </c>
      <c r="G1641" s="61">
        <v>0</v>
      </c>
      <c r="H1641" s="61" t="s">
        <v>42</v>
      </c>
      <c r="I1641" s="61" t="s">
        <v>1152</v>
      </c>
      <c r="J1641" s="61" t="s">
        <v>1153</v>
      </c>
      <c r="K1641" s="61" t="s">
        <v>1153</v>
      </c>
      <c r="L1641" s="61" t="s">
        <v>1234</v>
      </c>
      <c r="M1641" s="61">
        <f t="shared" si="26"/>
        <v>283</v>
      </c>
      <c r="N1641" t="str">
        <f>VLOOKUP(M1641,'zamestnanci číselník'!$A:$I,9,0)</f>
        <v>Ostatné</v>
      </c>
    </row>
    <row r="1642" spans="1:14" x14ac:dyDescent="0.2">
      <c r="A1642" s="60">
        <v>43684</v>
      </c>
      <c r="B1642" s="61" t="s">
        <v>1233</v>
      </c>
      <c r="C1642" s="61" t="s">
        <v>885</v>
      </c>
      <c r="D1642" s="61" t="s">
        <v>181</v>
      </c>
      <c r="E1642" s="61">
        <v>8</v>
      </c>
      <c r="F1642" s="61" t="s">
        <v>182</v>
      </c>
      <c r="G1642" s="61">
        <v>0</v>
      </c>
      <c r="H1642" s="61" t="s">
        <v>42</v>
      </c>
      <c r="I1642" s="61" t="s">
        <v>1152</v>
      </c>
      <c r="J1642" s="61" t="s">
        <v>1153</v>
      </c>
      <c r="K1642" s="61" t="s">
        <v>1153</v>
      </c>
      <c r="L1642" s="61" t="s">
        <v>1234</v>
      </c>
      <c r="M1642" s="61">
        <f t="shared" si="26"/>
        <v>283</v>
      </c>
      <c r="N1642" t="str">
        <f>VLOOKUP(M1642,'zamestnanci číselník'!$A:$I,9,0)</f>
        <v>Ostatné</v>
      </c>
    </row>
    <row r="1643" spans="1:14" x14ac:dyDescent="0.2">
      <c r="A1643" s="60">
        <v>43685</v>
      </c>
      <c r="B1643" s="61" t="s">
        <v>1233</v>
      </c>
      <c r="C1643" s="61" t="s">
        <v>885</v>
      </c>
      <c r="D1643" s="61" t="s">
        <v>181</v>
      </c>
      <c r="E1643" s="61">
        <v>4</v>
      </c>
      <c r="F1643" s="61" t="s">
        <v>182</v>
      </c>
      <c r="G1643" s="61">
        <v>0</v>
      </c>
      <c r="H1643" s="61" t="s">
        <v>42</v>
      </c>
      <c r="I1643" s="61" t="s">
        <v>1152</v>
      </c>
      <c r="J1643" s="61" t="s">
        <v>1153</v>
      </c>
      <c r="K1643" s="61" t="s">
        <v>1153</v>
      </c>
      <c r="L1643" s="61" t="s">
        <v>1234</v>
      </c>
      <c r="M1643" s="61">
        <f t="shared" si="26"/>
        <v>283</v>
      </c>
      <c r="N1643" t="str">
        <f>VLOOKUP(M1643,'zamestnanci číselník'!$A:$I,9,0)</f>
        <v>Ostatné</v>
      </c>
    </row>
    <row r="1644" spans="1:14" x14ac:dyDescent="0.2">
      <c r="A1644" s="60">
        <v>43686</v>
      </c>
      <c r="B1644" s="61" t="s">
        <v>1233</v>
      </c>
      <c r="C1644" s="61" t="s">
        <v>885</v>
      </c>
      <c r="D1644" s="61" t="s">
        <v>181</v>
      </c>
      <c r="E1644" s="61">
        <v>8</v>
      </c>
      <c r="F1644" s="61" t="s">
        <v>182</v>
      </c>
      <c r="G1644" s="61">
        <v>0</v>
      </c>
      <c r="H1644" s="61" t="s">
        <v>42</v>
      </c>
      <c r="I1644" s="61" t="s">
        <v>1152</v>
      </c>
      <c r="J1644" s="61" t="s">
        <v>1153</v>
      </c>
      <c r="K1644" s="61" t="s">
        <v>1153</v>
      </c>
      <c r="L1644" s="61" t="s">
        <v>1234</v>
      </c>
      <c r="M1644" s="61">
        <f t="shared" si="26"/>
        <v>283</v>
      </c>
      <c r="N1644" t="str">
        <f>VLOOKUP(M1644,'zamestnanci číselník'!$A:$I,9,0)</f>
        <v>Ostatné</v>
      </c>
    </row>
    <row r="1645" spans="1:14" x14ac:dyDescent="0.2">
      <c r="A1645" s="60">
        <v>43689</v>
      </c>
      <c r="B1645" s="61" t="s">
        <v>1233</v>
      </c>
      <c r="C1645" s="61" t="s">
        <v>885</v>
      </c>
      <c r="D1645" s="61" t="s">
        <v>181</v>
      </c>
      <c r="E1645" s="61">
        <v>8</v>
      </c>
      <c r="F1645" s="61" t="s">
        <v>182</v>
      </c>
      <c r="G1645" s="61">
        <v>0</v>
      </c>
      <c r="H1645" s="61" t="s">
        <v>42</v>
      </c>
      <c r="I1645" s="61" t="s">
        <v>1152</v>
      </c>
      <c r="J1645" s="61" t="s">
        <v>1153</v>
      </c>
      <c r="K1645" s="61" t="s">
        <v>1153</v>
      </c>
      <c r="L1645" s="61" t="s">
        <v>1234</v>
      </c>
      <c r="M1645" s="61">
        <f t="shared" si="26"/>
        <v>283</v>
      </c>
      <c r="N1645" t="str">
        <f>VLOOKUP(M1645,'zamestnanci číselník'!$A:$I,9,0)</f>
        <v>Ostatné</v>
      </c>
    </row>
    <row r="1646" spans="1:14" x14ac:dyDescent="0.2">
      <c r="A1646" s="60">
        <v>43690</v>
      </c>
      <c r="B1646" s="61" t="s">
        <v>1233</v>
      </c>
      <c r="C1646" s="61" t="s">
        <v>885</v>
      </c>
      <c r="D1646" s="61" t="s">
        <v>181</v>
      </c>
      <c r="E1646" s="61">
        <v>7.5</v>
      </c>
      <c r="F1646" s="61" t="s">
        <v>182</v>
      </c>
      <c r="G1646" s="61">
        <v>0</v>
      </c>
      <c r="H1646" s="61" t="s">
        <v>42</v>
      </c>
      <c r="I1646" s="61" t="s">
        <v>1152</v>
      </c>
      <c r="J1646" s="61" t="s">
        <v>1153</v>
      </c>
      <c r="K1646" s="61" t="s">
        <v>1153</v>
      </c>
      <c r="L1646" s="61" t="s">
        <v>1234</v>
      </c>
      <c r="M1646" s="61">
        <f t="shared" si="26"/>
        <v>283</v>
      </c>
      <c r="N1646" t="str">
        <f>VLOOKUP(M1646,'zamestnanci číselník'!$A:$I,9,0)</f>
        <v>Ostatné</v>
      </c>
    </row>
    <row r="1647" spans="1:14" x14ac:dyDescent="0.2">
      <c r="A1647" s="60">
        <v>43691</v>
      </c>
      <c r="B1647" s="61" t="s">
        <v>1233</v>
      </c>
      <c r="C1647" s="61" t="s">
        <v>885</v>
      </c>
      <c r="D1647" s="61" t="s">
        <v>181</v>
      </c>
      <c r="E1647" s="61">
        <v>7</v>
      </c>
      <c r="F1647" s="61" t="s">
        <v>182</v>
      </c>
      <c r="G1647" s="61">
        <v>0</v>
      </c>
      <c r="H1647" s="61" t="s">
        <v>42</v>
      </c>
      <c r="I1647" s="61" t="s">
        <v>1152</v>
      </c>
      <c r="J1647" s="61" t="s">
        <v>1153</v>
      </c>
      <c r="K1647" s="61" t="s">
        <v>1153</v>
      </c>
      <c r="L1647" s="61" t="s">
        <v>1234</v>
      </c>
      <c r="M1647" s="61">
        <f t="shared" si="26"/>
        <v>283</v>
      </c>
      <c r="N1647" t="str">
        <f>VLOOKUP(M1647,'zamestnanci číselník'!$A:$I,9,0)</f>
        <v>Ostatné</v>
      </c>
    </row>
    <row r="1648" spans="1:14" x14ac:dyDescent="0.2">
      <c r="A1648" s="60">
        <v>43692</v>
      </c>
      <c r="B1648" s="61" t="s">
        <v>1233</v>
      </c>
      <c r="C1648" s="61" t="s">
        <v>885</v>
      </c>
      <c r="D1648" s="61" t="s">
        <v>181</v>
      </c>
      <c r="E1648" s="61">
        <v>7.5</v>
      </c>
      <c r="F1648" s="61" t="s">
        <v>182</v>
      </c>
      <c r="G1648" s="61">
        <v>0</v>
      </c>
      <c r="H1648" s="61" t="s">
        <v>42</v>
      </c>
      <c r="I1648" s="61" t="s">
        <v>1152</v>
      </c>
      <c r="J1648" s="61" t="s">
        <v>1153</v>
      </c>
      <c r="K1648" s="61" t="s">
        <v>1153</v>
      </c>
      <c r="L1648" s="61" t="s">
        <v>1234</v>
      </c>
      <c r="M1648" s="61">
        <f t="shared" si="26"/>
        <v>283</v>
      </c>
      <c r="N1648" t="str">
        <f>VLOOKUP(M1648,'zamestnanci číselník'!$A:$I,9,0)</f>
        <v>Ostatné</v>
      </c>
    </row>
    <row r="1649" spans="1:14" x14ac:dyDescent="0.2">
      <c r="A1649" s="60">
        <v>43693</v>
      </c>
      <c r="B1649" s="61" t="s">
        <v>1233</v>
      </c>
      <c r="C1649" s="61" t="s">
        <v>885</v>
      </c>
      <c r="D1649" s="61" t="s">
        <v>181</v>
      </c>
      <c r="E1649" s="61">
        <v>6</v>
      </c>
      <c r="F1649" s="61" t="s">
        <v>182</v>
      </c>
      <c r="G1649" s="61">
        <v>0</v>
      </c>
      <c r="H1649" s="61" t="s">
        <v>42</v>
      </c>
      <c r="I1649" s="61" t="s">
        <v>1152</v>
      </c>
      <c r="J1649" s="61" t="s">
        <v>1153</v>
      </c>
      <c r="K1649" s="61" t="s">
        <v>1153</v>
      </c>
      <c r="L1649" s="61" t="s">
        <v>1234</v>
      </c>
      <c r="M1649" s="61">
        <f t="shared" si="26"/>
        <v>283</v>
      </c>
      <c r="N1649" t="str">
        <f>VLOOKUP(M1649,'zamestnanci číselník'!$A:$I,9,0)</f>
        <v>Ostatné</v>
      </c>
    </row>
    <row r="1650" spans="1:14" x14ac:dyDescent="0.2">
      <c r="A1650" s="60">
        <v>43696</v>
      </c>
      <c r="B1650" s="61" t="s">
        <v>1233</v>
      </c>
      <c r="C1650" s="61" t="s">
        <v>885</v>
      </c>
      <c r="D1650" s="61" t="s">
        <v>181</v>
      </c>
      <c r="E1650" s="61">
        <v>8</v>
      </c>
      <c r="F1650" s="61" t="s">
        <v>182</v>
      </c>
      <c r="G1650" s="61">
        <v>0</v>
      </c>
      <c r="H1650" s="61" t="s">
        <v>42</v>
      </c>
      <c r="I1650" s="61" t="s">
        <v>1152</v>
      </c>
      <c r="J1650" s="61" t="s">
        <v>1153</v>
      </c>
      <c r="K1650" s="61" t="s">
        <v>1153</v>
      </c>
      <c r="L1650" s="61" t="s">
        <v>1234</v>
      </c>
      <c r="M1650" s="61">
        <f t="shared" si="26"/>
        <v>283</v>
      </c>
      <c r="N1650" t="str">
        <f>VLOOKUP(M1650,'zamestnanci číselník'!$A:$I,9,0)</f>
        <v>Ostatné</v>
      </c>
    </row>
    <row r="1651" spans="1:14" x14ac:dyDescent="0.2">
      <c r="A1651" s="60">
        <v>43697</v>
      </c>
      <c r="B1651" s="61" t="s">
        <v>1233</v>
      </c>
      <c r="C1651" s="61" t="s">
        <v>885</v>
      </c>
      <c r="D1651" s="61" t="s">
        <v>181</v>
      </c>
      <c r="E1651" s="61">
        <v>6.5</v>
      </c>
      <c r="F1651" s="61" t="s">
        <v>182</v>
      </c>
      <c r="G1651" s="61">
        <v>0</v>
      </c>
      <c r="H1651" s="61" t="s">
        <v>42</v>
      </c>
      <c r="I1651" s="61" t="s">
        <v>1152</v>
      </c>
      <c r="J1651" s="61" t="s">
        <v>1153</v>
      </c>
      <c r="K1651" s="61" t="s">
        <v>1153</v>
      </c>
      <c r="L1651" s="61" t="s">
        <v>1234</v>
      </c>
      <c r="M1651" s="61">
        <f t="shared" si="26"/>
        <v>283</v>
      </c>
      <c r="N1651" t="str">
        <f>VLOOKUP(M1651,'zamestnanci číselník'!$A:$I,9,0)</f>
        <v>Ostatné</v>
      </c>
    </row>
    <row r="1652" spans="1:14" x14ac:dyDescent="0.2">
      <c r="A1652" s="60">
        <v>43685</v>
      </c>
      <c r="B1652" s="61" t="s">
        <v>1233</v>
      </c>
      <c r="C1652" s="61" t="s">
        <v>887</v>
      </c>
      <c r="D1652" s="61" t="s">
        <v>181</v>
      </c>
      <c r="E1652" s="61">
        <v>4</v>
      </c>
      <c r="F1652" s="61" t="s">
        <v>182</v>
      </c>
      <c r="G1652" s="61">
        <v>0</v>
      </c>
      <c r="H1652" s="61" t="s">
        <v>183</v>
      </c>
      <c r="I1652" s="61" t="s">
        <v>1152</v>
      </c>
      <c r="J1652" s="61" t="s">
        <v>1153</v>
      </c>
      <c r="K1652" s="61" t="s">
        <v>1153</v>
      </c>
      <c r="L1652" s="61" t="s">
        <v>1234</v>
      </c>
      <c r="M1652" s="61">
        <f t="shared" si="26"/>
        <v>283</v>
      </c>
      <c r="N1652" t="str">
        <f>VLOOKUP(M1652,'zamestnanci číselník'!$A:$I,9,0)</f>
        <v>Ostatné</v>
      </c>
    </row>
    <row r="1653" spans="1:14" x14ac:dyDescent="0.2">
      <c r="A1653" s="60">
        <v>43693</v>
      </c>
      <c r="B1653" s="61" t="s">
        <v>1233</v>
      </c>
      <c r="C1653" s="61" t="s">
        <v>887</v>
      </c>
      <c r="D1653" s="61" t="s">
        <v>181</v>
      </c>
      <c r="E1653" s="61">
        <v>4</v>
      </c>
      <c r="F1653" s="61" t="s">
        <v>182</v>
      </c>
      <c r="G1653" s="61">
        <v>0</v>
      </c>
      <c r="H1653" s="61" t="s">
        <v>183</v>
      </c>
      <c r="I1653" s="61" t="s">
        <v>1152</v>
      </c>
      <c r="J1653" s="61" t="s">
        <v>1153</v>
      </c>
      <c r="K1653" s="61" t="s">
        <v>1153</v>
      </c>
      <c r="L1653" s="61" t="s">
        <v>1234</v>
      </c>
      <c r="M1653" s="61">
        <f t="shared" si="26"/>
        <v>283</v>
      </c>
      <c r="N1653" t="str">
        <f>VLOOKUP(M1653,'zamestnanci číselník'!$A:$I,9,0)</f>
        <v>Ostatné</v>
      </c>
    </row>
    <row r="1654" spans="1:14" x14ac:dyDescent="0.2">
      <c r="A1654" s="60">
        <v>43697</v>
      </c>
      <c r="B1654" s="61" t="s">
        <v>1233</v>
      </c>
      <c r="C1654" s="61" t="s">
        <v>910</v>
      </c>
      <c r="D1654" s="61" t="s">
        <v>181</v>
      </c>
      <c r="E1654" s="61">
        <v>1.5</v>
      </c>
      <c r="F1654" s="61" t="s">
        <v>182</v>
      </c>
      <c r="G1654" s="61">
        <v>0</v>
      </c>
      <c r="H1654" s="61" t="s">
        <v>183</v>
      </c>
      <c r="I1654" s="61" t="s">
        <v>1152</v>
      </c>
      <c r="J1654" s="61" t="s">
        <v>1153</v>
      </c>
      <c r="K1654" s="61" t="s">
        <v>1153</v>
      </c>
      <c r="L1654" s="61" t="s">
        <v>1234</v>
      </c>
      <c r="M1654" s="61">
        <f t="shared" si="26"/>
        <v>283</v>
      </c>
      <c r="N1654" t="str">
        <f>VLOOKUP(M1654,'zamestnanci číselník'!$A:$I,9,0)</f>
        <v>Ostatné</v>
      </c>
    </row>
    <row r="1655" spans="1:14" x14ac:dyDescent="0.2">
      <c r="A1655" s="60">
        <v>43704</v>
      </c>
      <c r="B1655" s="61" t="s">
        <v>1233</v>
      </c>
      <c r="C1655" s="61" t="s">
        <v>885</v>
      </c>
      <c r="D1655" s="61" t="s">
        <v>181</v>
      </c>
      <c r="E1655" s="61">
        <v>7.5</v>
      </c>
      <c r="F1655" s="61" t="s">
        <v>182</v>
      </c>
      <c r="G1655" s="61">
        <v>0</v>
      </c>
      <c r="H1655" s="61" t="s">
        <v>42</v>
      </c>
      <c r="I1655" s="61" t="s">
        <v>1152</v>
      </c>
      <c r="J1655" s="61" t="s">
        <v>1153</v>
      </c>
      <c r="K1655" s="61" t="s">
        <v>1153</v>
      </c>
      <c r="L1655" s="61" t="s">
        <v>1234</v>
      </c>
      <c r="M1655" s="61">
        <f t="shared" si="26"/>
        <v>283</v>
      </c>
      <c r="N1655" t="str">
        <f>VLOOKUP(M1655,'zamestnanci číselník'!$A:$I,9,0)</f>
        <v>Ostatné</v>
      </c>
    </row>
    <row r="1656" spans="1:14" x14ac:dyDescent="0.2">
      <c r="A1656" s="60">
        <v>43705</v>
      </c>
      <c r="B1656" s="61" t="s">
        <v>1233</v>
      </c>
      <c r="C1656" s="61" t="s">
        <v>885</v>
      </c>
      <c r="D1656" s="61" t="s">
        <v>181</v>
      </c>
      <c r="E1656" s="61">
        <v>8</v>
      </c>
      <c r="F1656" s="61" t="s">
        <v>182</v>
      </c>
      <c r="G1656" s="61">
        <v>0</v>
      </c>
      <c r="H1656" s="61" t="s">
        <v>42</v>
      </c>
      <c r="I1656" s="61" t="s">
        <v>1152</v>
      </c>
      <c r="J1656" s="61" t="s">
        <v>1153</v>
      </c>
      <c r="K1656" s="61" t="s">
        <v>1153</v>
      </c>
      <c r="L1656" s="61" t="s">
        <v>1234</v>
      </c>
      <c r="M1656" s="61">
        <f t="shared" si="26"/>
        <v>283</v>
      </c>
      <c r="N1656" t="str">
        <f>VLOOKUP(M1656,'zamestnanci číselník'!$A:$I,9,0)</f>
        <v>Ostatné</v>
      </c>
    </row>
    <row r="1657" spans="1:14" x14ac:dyDescent="0.2">
      <c r="A1657" s="60">
        <v>43707</v>
      </c>
      <c r="B1657" s="61" t="s">
        <v>1233</v>
      </c>
      <c r="C1657" s="61" t="s">
        <v>885</v>
      </c>
      <c r="D1657" s="61" t="s">
        <v>181</v>
      </c>
      <c r="E1657" s="61">
        <v>8</v>
      </c>
      <c r="F1657" s="61" t="s">
        <v>182</v>
      </c>
      <c r="G1657" s="61">
        <v>0</v>
      </c>
      <c r="H1657" s="61" t="s">
        <v>42</v>
      </c>
      <c r="I1657" s="61" t="s">
        <v>1152</v>
      </c>
      <c r="J1657" s="61" t="s">
        <v>1153</v>
      </c>
      <c r="K1657" s="61" t="s">
        <v>1153</v>
      </c>
      <c r="L1657" s="61" t="s">
        <v>1234</v>
      </c>
      <c r="M1657" s="61">
        <f t="shared" si="26"/>
        <v>283</v>
      </c>
      <c r="N1657" t="str">
        <f>VLOOKUP(M1657,'zamestnanci číselník'!$A:$I,9,0)</f>
        <v>Ostatné</v>
      </c>
    </row>
    <row r="1658" spans="1:14" x14ac:dyDescent="0.2">
      <c r="A1658" s="60">
        <v>43708</v>
      </c>
      <c r="B1658" s="61" t="s">
        <v>1233</v>
      </c>
      <c r="C1658" s="61" t="s">
        <v>910</v>
      </c>
      <c r="D1658" s="61" t="s">
        <v>181</v>
      </c>
      <c r="E1658" s="61">
        <v>2</v>
      </c>
      <c r="F1658" s="61" t="s">
        <v>182</v>
      </c>
      <c r="G1658" s="61">
        <v>0</v>
      </c>
      <c r="H1658" s="61" t="s">
        <v>183</v>
      </c>
      <c r="I1658" s="61" t="s">
        <v>1152</v>
      </c>
      <c r="J1658" s="61" t="s">
        <v>1153</v>
      </c>
      <c r="K1658" s="61" t="s">
        <v>1153</v>
      </c>
      <c r="L1658" s="61" t="s">
        <v>1234</v>
      </c>
      <c r="M1658" s="61">
        <f t="shared" si="26"/>
        <v>283</v>
      </c>
      <c r="N1658" t="str">
        <f>VLOOKUP(M1658,'zamestnanci číselník'!$A:$I,9,0)</f>
        <v>Ostatné</v>
      </c>
    </row>
    <row r="1659" spans="1:14" x14ac:dyDescent="0.2">
      <c r="A1659" s="60">
        <v>43705</v>
      </c>
      <c r="B1659" s="61" t="s">
        <v>951</v>
      </c>
      <c r="C1659" s="61" t="s">
        <v>885</v>
      </c>
      <c r="D1659" s="61" t="s">
        <v>181</v>
      </c>
      <c r="E1659" s="61">
        <v>6</v>
      </c>
      <c r="F1659" s="61" t="s">
        <v>182</v>
      </c>
      <c r="G1659" s="61">
        <v>0</v>
      </c>
      <c r="H1659" s="61" t="s">
        <v>1475</v>
      </c>
      <c r="I1659" s="61" t="s">
        <v>184</v>
      </c>
      <c r="J1659" s="61" t="s">
        <v>24</v>
      </c>
      <c r="K1659" s="61" t="s">
        <v>9</v>
      </c>
      <c r="L1659" s="61" t="s">
        <v>952</v>
      </c>
      <c r="M1659" s="61">
        <f t="shared" si="26"/>
        <v>287</v>
      </c>
      <c r="N1659" t="str">
        <f>VLOOKUP(M1659,'zamestnanci číselník'!$A:$I,9,0)</f>
        <v>VP5</v>
      </c>
    </row>
    <row r="1660" spans="1:14" x14ac:dyDescent="0.2">
      <c r="A1660" s="60">
        <v>43705</v>
      </c>
      <c r="B1660" s="61" t="s">
        <v>951</v>
      </c>
      <c r="C1660" s="61" t="s">
        <v>885</v>
      </c>
      <c r="D1660" s="61" t="s">
        <v>181</v>
      </c>
      <c r="E1660" s="61">
        <v>2</v>
      </c>
      <c r="F1660" s="61" t="s">
        <v>182</v>
      </c>
      <c r="G1660" s="61">
        <v>0</v>
      </c>
      <c r="H1660" s="61" t="s">
        <v>42</v>
      </c>
      <c r="I1660" s="61" t="s">
        <v>184</v>
      </c>
      <c r="J1660" s="61" t="s">
        <v>24</v>
      </c>
      <c r="K1660" s="61" t="s">
        <v>9</v>
      </c>
      <c r="L1660" s="61" t="s">
        <v>952</v>
      </c>
      <c r="M1660" s="61">
        <f t="shared" si="26"/>
        <v>287</v>
      </c>
      <c r="N1660" t="str">
        <f>VLOOKUP(M1660,'zamestnanci číselník'!$A:$I,9,0)</f>
        <v>VP5</v>
      </c>
    </row>
    <row r="1661" spans="1:14" x14ac:dyDescent="0.2">
      <c r="A1661" s="60">
        <v>43703</v>
      </c>
      <c r="B1661" s="61" t="s">
        <v>951</v>
      </c>
      <c r="C1661" s="61" t="s">
        <v>885</v>
      </c>
      <c r="D1661" s="61" t="s">
        <v>181</v>
      </c>
      <c r="E1661" s="61">
        <v>5.5</v>
      </c>
      <c r="F1661" s="61" t="s">
        <v>182</v>
      </c>
      <c r="G1661" s="61">
        <v>0</v>
      </c>
      <c r="H1661" s="61" t="s">
        <v>1474</v>
      </c>
      <c r="I1661" s="61" t="s">
        <v>184</v>
      </c>
      <c r="J1661" s="61" t="s">
        <v>24</v>
      </c>
      <c r="K1661" s="61" t="s">
        <v>9</v>
      </c>
      <c r="L1661" s="61" t="s">
        <v>952</v>
      </c>
      <c r="M1661" s="61">
        <f t="shared" si="26"/>
        <v>287</v>
      </c>
      <c r="N1661" t="str">
        <f>VLOOKUP(M1661,'zamestnanci číselník'!$A:$I,9,0)</f>
        <v>VP5</v>
      </c>
    </row>
    <row r="1662" spans="1:14" x14ac:dyDescent="0.2">
      <c r="A1662" s="60">
        <v>43703</v>
      </c>
      <c r="B1662" s="61" t="s">
        <v>951</v>
      </c>
      <c r="C1662" s="61" t="s">
        <v>885</v>
      </c>
      <c r="D1662" s="61" t="s">
        <v>181</v>
      </c>
      <c r="E1662" s="61">
        <v>2.5</v>
      </c>
      <c r="F1662" s="61" t="s">
        <v>182</v>
      </c>
      <c r="G1662" s="61">
        <v>0</v>
      </c>
      <c r="H1662" s="61" t="s">
        <v>1512</v>
      </c>
      <c r="I1662" s="61" t="s">
        <v>184</v>
      </c>
      <c r="J1662" s="61" t="s">
        <v>24</v>
      </c>
      <c r="K1662" s="61" t="s">
        <v>9</v>
      </c>
      <c r="L1662" s="61" t="s">
        <v>952</v>
      </c>
      <c r="M1662" s="61">
        <f t="shared" si="26"/>
        <v>287</v>
      </c>
      <c r="N1662" t="str">
        <f>VLOOKUP(M1662,'zamestnanci číselník'!$A:$I,9,0)</f>
        <v>VP5</v>
      </c>
    </row>
    <row r="1663" spans="1:14" x14ac:dyDescent="0.2">
      <c r="A1663" s="60">
        <v>43704</v>
      </c>
      <c r="B1663" s="61" t="s">
        <v>951</v>
      </c>
      <c r="C1663" s="61" t="s">
        <v>885</v>
      </c>
      <c r="D1663" s="61" t="s">
        <v>181</v>
      </c>
      <c r="E1663" s="61">
        <v>8</v>
      </c>
      <c r="F1663" s="61" t="s">
        <v>182</v>
      </c>
      <c r="G1663" s="61">
        <v>0</v>
      </c>
      <c r="H1663" s="61" t="s">
        <v>1512</v>
      </c>
      <c r="I1663" s="61" t="s">
        <v>184</v>
      </c>
      <c r="J1663" s="61" t="s">
        <v>24</v>
      </c>
      <c r="K1663" s="61" t="s">
        <v>9</v>
      </c>
      <c r="L1663" s="61" t="s">
        <v>952</v>
      </c>
      <c r="M1663" s="61">
        <f t="shared" si="26"/>
        <v>287</v>
      </c>
      <c r="N1663" t="str">
        <f>VLOOKUP(M1663,'zamestnanci číselník'!$A:$I,9,0)</f>
        <v>VP5</v>
      </c>
    </row>
    <row r="1664" spans="1:14" x14ac:dyDescent="0.2">
      <c r="A1664" s="60">
        <v>43698</v>
      </c>
      <c r="B1664" s="61" t="s">
        <v>951</v>
      </c>
      <c r="C1664" s="61" t="s">
        <v>885</v>
      </c>
      <c r="D1664" s="61" t="s">
        <v>181</v>
      </c>
      <c r="E1664" s="61">
        <v>8</v>
      </c>
      <c r="F1664" s="61" t="s">
        <v>182</v>
      </c>
      <c r="G1664" s="61">
        <v>0</v>
      </c>
      <c r="H1664" s="61" t="s">
        <v>1474</v>
      </c>
      <c r="I1664" s="61" t="s">
        <v>184</v>
      </c>
      <c r="J1664" s="61" t="s">
        <v>24</v>
      </c>
      <c r="K1664" s="61" t="s">
        <v>9</v>
      </c>
      <c r="L1664" s="61" t="s">
        <v>952</v>
      </c>
      <c r="M1664" s="61">
        <f t="shared" si="26"/>
        <v>287</v>
      </c>
      <c r="N1664" t="str">
        <f>VLOOKUP(M1664,'zamestnanci číselník'!$A:$I,9,0)</f>
        <v>VP5</v>
      </c>
    </row>
    <row r="1665" spans="1:14" x14ac:dyDescent="0.2">
      <c r="A1665" s="60">
        <v>43699</v>
      </c>
      <c r="B1665" s="61" t="s">
        <v>951</v>
      </c>
      <c r="C1665" s="61" t="s">
        <v>885</v>
      </c>
      <c r="D1665" s="61" t="s">
        <v>181</v>
      </c>
      <c r="E1665" s="61">
        <v>8</v>
      </c>
      <c r="F1665" s="61" t="s">
        <v>182</v>
      </c>
      <c r="G1665" s="61">
        <v>0</v>
      </c>
      <c r="H1665" s="61" t="s">
        <v>1435</v>
      </c>
      <c r="I1665" s="61" t="s">
        <v>184</v>
      </c>
      <c r="J1665" s="61" t="s">
        <v>24</v>
      </c>
      <c r="K1665" s="61" t="s">
        <v>9</v>
      </c>
      <c r="L1665" s="61" t="s">
        <v>952</v>
      </c>
      <c r="M1665" s="61">
        <f t="shared" si="26"/>
        <v>287</v>
      </c>
      <c r="N1665" t="str">
        <f>VLOOKUP(M1665,'zamestnanci číselník'!$A:$I,9,0)</f>
        <v>VP5</v>
      </c>
    </row>
    <row r="1666" spans="1:14" x14ac:dyDescent="0.2">
      <c r="A1666" s="60">
        <v>43700</v>
      </c>
      <c r="B1666" s="61" t="s">
        <v>951</v>
      </c>
      <c r="C1666" s="61" t="s">
        <v>885</v>
      </c>
      <c r="D1666" s="61" t="s">
        <v>181</v>
      </c>
      <c r="E1666" s="61">
        <v>8</v>
      </c>
      <c r="F1666" s="61" t="s">
        <v>182</v>
      </c>
      <c r="G1666" s="61">
        <v>0</v>
      </c>
      <c r="H1666" s="61" t="s">
        <v>1472</v>
      </c>
      <c r="I1666" s="61" t="s">
        <v>184</v>
      </c>
      <c r="J1666" s="61" t="s">
        <v>24</v>
      </c>
      <c r="K1666" s="61" t="s">
        <v>9</v>
      </c>
      <c r="L1666" s="61" t="s">
        <v>952</v>
      </c>
      <c r="M1666" s="61">
        <f t="shared" si="26"/>
        <v>287</v>
      </c>
      <c r="N1666" t="str">
        <f>VLOOKUP(M1666,'zamestnanci číselník'!$A:$I,9,0)</f>
        <v>VP5</v>
      </c>
    </row>
    <row r="1667" spans="1:14" x14ac:dyDescent="0.2">
      <c r="A1667" s="60">
        <v>43696</v>
      </c>
      <c r="B1667" s="61" t="s">
        <v>951</v>
      </c>
      <c r="C1667" s="61" t="s">
        <v>887</v>
      </c>
      <c r="D1667" s="61" t="s">
        <v>181</v>
      </c>
      <c r="E1667" s="61">
        <v>8</v>
      </c>
      <c r="F1667" s="61" t="s">
        <v>182</v>
      </c>
      <c r="G1667" s="61">
        <v>0</v>
      </c>
      <c r="H1667" s="61" t="s">
        <v>183</v>
      </c>
      <c r="I1667" s="61" t="s">
        <v>184</v>
      </c>
      <c r="J1667" s="61" t="s">
        <v>24</v>
      </c>
      <c r="K1667" s="61" t="s">
        <v>9</v>
      </c>
      <c r="L1667" s="61" t="s">
        <v>952</v>
      </c>
      <c r="M1667" s="61">
        <f t="shared" ref="M1667:M1730" si="27">B1667*1</f>
        <v>287</v>
      </c>
      <c r="N1667" t="str">
        <f>VLOOKUP(M1667,'zamestnanci číselník'!$A:$I,9,0)</f>
        <v>VP5</v>
      </c>
    </row>
    <row r="1668" spans="1:14" x14ac:dyDescent="0.2">
      <c r="A1668" s="60">
        <v>43697</v>
      </c>
      <c r="B1668" s="61" t="s">
        <v>951</v>
      </c>
      <c r="C1668" s="61" t="s">
        <v>885</v>
      </c>
      <c r="D1668" s="61" t="s">
        <v>181</v>
      </c>
      <c r="E1668" s="61">
        <v>8</v>
      </c>
      <c r="F1668" s="61" t="s">
        <v>897</v>
      </c>
      <c r="G1668" s="61">
        <v>2</v>
      </c>
      <c r="H1668" s="61" t="s">
        <v>1452</v>
      </c>
      <c r="I1668" s="61" t="s">
        <v>184</v>
      </c>
      <c r="J1668" s="61" t="s">
        <v>24</v>
      </c>
      <c r="K1668" s="61" t="s">
        <v>9</v>
      </c>
      <c r="L1668" s="61" t="s">
        <v>952</v>
      </c>
      <c r="M1668" s="61">
        <f t="shared" si="27"/>
        <v>287</v>
      </c>
      <c r="N1668" t="str">
        <f>VLOOKUP(M1668,'zamestnanci číselník'!$A:$I,9,0)</f>
        <v>VP5</v>
      </c>
    </row>
    <row r="1669" spans="1:14" x14ac:dyDescent="0.2">
      <c r="A1669" s="60">
        <v>43706</v>
      </c>
      <c r="B1669" s="61" t="s">
        <v>951</v>
      </c>
      <c r="C1669" s="61" t="s">
        <v>886</v>
      </c>
      <c r="D1669" s="61" t="s">
        <v>181</v>
      </c>
      <c r="E1669" s="61">
        <v>8</v>
      </c>
      <c r="F1669" s="61" t="s">
        <v>182</v>
      </c>
      <c r="G1669" s="61">
        <v>0</v>
      </c>
      <c r="H1669" s="61" t="s">
        <v>183</v>
      </c>
      <c r="I1669" s="61" t="s">
        <v>184</v>
      </c>
      <c r="J1669" s="61" t="s">
        <v>24</v>
      </c>
      <c r="K1669" s="61" t="s">
        <v>9</v>
      </c>
      <c r="L1669" s="61" t="s">
        <v>952</v>
      </c>
      <c r="M1669" s="61">
        <f t="shared" si="27"/>
        <v>287</v>
      </c>
      <c r="N1669" t="str">
        <f>VLOOKUP(M1669,'zamestnanci číselník'!$A:$I,9,0)</f>
        <v>VP5</v>
      </c>
    </row>
    <row r="1670" spans="1:14" x14ac:dyDescent="0.2">
      <c r="A1670" s="60">
        <v>43707</v>
      </c>
      <c r="B1670" s="61" t="s">
        <v>951</v>
      </c>
      <c r="C1670" s="61" t="s">
        <v>887</v>
      </c>
      <c r="D1670" s="61" t="s">
        <v>181</v>
      </c>
      <c r="E1670" s="61">
        <v>8</v>
      </c>
      <c r="F1670" s="61" t="s">
        <v>182</v>
      </c>
      <c r="G1670" s="61">
        <v>0</v>
      </c>
      <c r="H1670" s="61" t="s">
        <v>183</v>
      </c>
      <c r="I1670" s="61" t="s">
        <v>184</v>
      </c>
      <c r="J1670" s="61" t="s">
        <v>24</v>
      </c>
      <c r="K1670" s="61" t="s">
        <v>9</v>
      </c>
      <c r="L1670" s="61" t="s">
        <v>952</v>
      </c>
      <c r="M1670" s="61">
        <f t="shared" si="27"/>
        <v>287</v>
      </c>
      <c r="N1670" t="str">
        <f>VLOOKUP(M1670,'zamestnanci číselník'!$A:$I,9,0)</f>
        <v>VP5</v>
      </c>
    </row>
    <row r="1671" spans="1:14" x14ac:dyDescent="0.2">
      <c r="A1671" s="60">
        <v>43689</v>
      </c>
      <c r="B1671" s="61" t="s">
        <v>951</v>
      </c>
      <c r="C1671" s="61" t="s">
        <v>885</v>
      </c>
      <c r="D1671" s="61" t="s">
        <v>181</v>
      </c>
      <c r="E1671" s="61">
        <v>8</v>
      </c>
      <c r="F1671" s="61" t="s">
        <v>897</v>
      </c>
      <c r="G1671" s="61">
        <v>2</v>
      </c>
      <c r="H1671" s="61" t="s">
        <v>1452</v>
      </c>
      <c r="I1671" s="61" t="s">
        <v>184</v>
      </c>
      <c r="J1671" s="61" t="s">
        <v>24</v>
      </c>
      <c r="K1671" s="61" t="s">
        <v>9</v>
      </c>
      <c r="L1671" s="61" t="s">
        <v>952</v>
      </c>
      <c r="M1671" s="61">
        <f t="shared" si="27"/>
        <v>287</v>
      </c>
      <c r="N1671" t="str">
        <f>VLOOKUP(M1671,'zamestnanci číselník'!$A:$I,9,0)</f>
        <v>VP5</v>
      </c>
    </row>
    <row r="1672" spans="1:14" x14ac:dyDescent="0.2">
      <c r="A1672" s="60">
        <v>43690</v>
      </c>
      <c r="B1672" s="61" t="s">
        <v>951</v>
      </c>
      <c r="C1672" s="61" t="s">
        <v>885</v>
      </c>
      <c r="D1672" s="61" t="s">
        <v>181</v>
      </c>
      <c r="E1672" s="61">
        <v>8</v>
      </c>
      <c r="F1672" s="61" t="s">
        <v>897</v>
      </c>
      <c r="G1672" s="61">
        <v>3.5</v>
      </c>
      <c r="H1672" s="61" t="s">
        <v>1452</v>
      </c>
      <c r="I1672" s="61" t="s">
        <v>184</v>
      </c>
      <c r="J1672" s="61" t="s">
        <v>24</v>
      </c>
      <c r="K1672" s="61" t="s">
        <v>9</v>
      </c>
      <c r="L1672" s="61" t="s">
        <v>952</v>
      </c>
      <c r="M1672" s="61">
        <f t="shared" si="27"/>
        <v>287</v>
      </c>
      <c r="N1672" t="str">
        <f>VLOOKUP(M1672,'zamestnanci číselník'!$A:$I,9,0)</f>
        <v>VP5</v>
      </c>
    </row>
    <row r="1673" spans="1:14" x14ac:dyDescent="0.2">
      <c r="A1673" s="60">
        <v>43691</v>
      </c>
      <c r="B1673" s="61" t="s">
        <v>951</v>
      </c>
      <c r="C1673" s="61" t="s">
        <v>885</v>
      </c>
      <c r="D1673" s="61" t="s">
        <v>181</v>
      </c>
      <c r="E1673" s="61">
        <v>8</v>
      </c>
      <c r="F1673" s="61" t="s">
        <v>897</v>
      </c>
      <c r="G1673" s="61">
        <v>3.5</v>
      </c>
      <c r="H1673" s="61" t="s">
        <v>1452</v>
      </c>
      <c r="I1673" s="61" t="s">
        <v>184</v>
      </c>
      <c r="J1673" s="61" t="s">
        <v>24</v>
      </c>
      <c r="K1673" s="61" t="s">
        <v>9</v>
      </c>
      <c r="L1673" s="61" t="s">
        <v>952</v>
      </c>
      <c r="M1673" s="61">
        <f t="shared" si="27"/>
        <v>287</v>
      </c>
      <c r="N1673" t="str">
        <f>VLOOKUP(M1673,'zamestnanci číselník'!$A:$I,9,0)</f>
        <v>VP5</v>
      </c>
    </row>
    <row r="1674" spans="1:14" x14ac:dyDescent="0.2">
      <c r="A1674" s="60">
        <v>43692</v>
      </c>
      <c r="B1674" s="61" t="s">
        <v>951</v>
      </c>
      <c r="C1674" s="61" t="s">
        <v>885</v>
      </c>
      <c r="D1674" s="61" t="s">
        <v>181</v>
      </c>
      <c r="E1674" s="61">
        <v>8</v>
      </c>
      <c r="F1674" s="61" t="s">
        <v>897</v>
      </c>
      <c r="G1674" s="61">
        <v>2.5</v>
      </c>
      <c r="H1674" s="61" t="s">
        <v>1474</v>
      </c>
      <c r="I1674" s="61" t="s">
        <v>184</v>
      </c>
      <c r="J1674" s="61" t="s">
        <v>24</v>
      </c>
      <c r="K1674" s="61" t="s">
        <v>9</v>
      </c>
      <c r="L1674" s="61" t="s">
        <v>952</v>
      </c>
      <c r="M1674" s="61">
        <f t="shared" si="27"/>
        <v>287</v>
      </c>
      <c r="N1674" t="str">
        <f>VLOOKUP(M1674,'zamestnanci číselník'!$A:$I,9,0)</f>
        <v>VP5</v>
      </c>
    </row>
    <row r="1675" spans="1:14" x14ac:dyDescent="0.2">
      <c r="A1675" s="60">
        <v>43693</v>
      </c>
      <c r="B1675" s="61" t="s">
        <v>951</v>
      </c>
      <c r="C1675" s="61" t="s">
        <v>885</v>
      </c>
      <c r="D1675" s="61" t="s">
        <v>908</v>
      </c>
      <c r="E1675" s="61">
        <v>8</v>
      </c>
      <c r="F1675" s="61" t="s">
        <v>182</v>
      </c>
      <c r="G1675" s="61">
        <v>0</v>
      </c>
      <c r="H1675" s="61" t="s">
        <v>1474</v>
      </c>
      <c r="I1675" s="61" t="s">
        <v>184</v>
      </c>
      <c r="J1675" s="61" t="s">
        <v>24</v>
      </c>
      <c r="K1675" s="61" t="s">
        <v>9</v>
      </c>
      <c r="L1675" s="61" t="s">
        <v>952</v>
      </c>
      <c r="M1675" s="61">
        <f t="shared" si="27"/>
        <v>287</v>
      </c>
      <c r="N1675" t="str">
        <f>VLOOKUP(M1675,'zamestnanci číselník'!$A:$I,9,0)</f>
        <v>VP5</v>
      </c>
    </row>
    <row r="1676" spans="1:14" x14ac:dyDescent="0.2">
      <c r="A1676" s="60">
        <v>43678</v>
      </c>
      <c r="B1676" s="61" t="s">
        <v>951</v>
      </c>
      <c r="C1676" s="61" t="s">
        <v>887</v>
      </c>
      <c r="D1676" s="61" t="s">
        <v>181</v>
      </c>
      <c r="E1676" s="61">
        <v>8</v>
      </c>
      <c r="F1676" s="61" t="s">
        <v>182</v>
      </c>
      <c r="G1676" s="61">
        <v>0</v>
      </c>
      <c r="H1676" s="61" t="s">
        <v>183</v>
      </c>
      <c r="I1676" s="61" t="s">
        <v>184</v>
      </c>
      <c r="J1676" s="61" t="s">
        <v>24</v>
      </c>
      <c r="K1676" s="61" t="s">
        <v>9</v>
      </c>
      <c r="L1676" s="61" t="s">
        <v>952</v>
      </c>
      <c r="M1676" s="61">
        <f t="shared" si="27"/>
        <v>287</v>
      </c>
      <c r="N1676" t="str">
        <f>VLOOKUP(M1676,'zamestnanci číselník'!$A:$I,9,0)</f>
        <v>VP5</v>
      </c>
    </row>
    <row r="1677" spans="1:14" x14ac:dyDescent="0.2">
      <c r="A1677" s="60">
        <v>43679</v>
      </c>
      <c r="B1677" s="61" t="s">
        <v>951</v>
      </c>
      <c r="C1677" s="61" t="s">
        <v>887</v>
      </c>
      <c r="D1677" s="61" t="s">
        <v>181</v>
      </c>
      <c r="E1677" s="61">
        <v>8</v>
      </c>
      <c r="F1677" s="61" t="s">
        <v>182</v>
      </c>
      <c r="G1677" s="61">
        <v>0</v>
      </c>
      <c r="H1677" s="61" t="s">
        <v>183</v>
      </c>
      <c r="I1677" s="61" t="s">
        <v>184</v>
      </c>
      <c r="J1677" s="61" t="s">
        <v>24</v>
      </c>
      <c r="K1677" s="61" t="s">
        <v>9</v>
      </c>
      <c r="L1677" s="61" t="s">
        <v>952</v>
      </c>
      <c r="M1677" s="61">
        <f t="shared" si="27"/>
        <v>287</v>
      </c>
      <c r="N1677" t="str">
        <f>VLOOKUP(M1677,'zamestnanci číselník'!$A:$I,9,0)</f>
        <v>VP5</v>
      </c>
    </row>
    <row r="1678" spans="1:14" x14ac:dyDescent="0.2">
      <c r="A1678" s="60">
        <v>43682</v>
      </c>
      <c r="B1678" s="61" t="s">
        <v>951</v>
      </c>
      <c r="C1678" s="61" t="s">
        <v>885</v>
      </c>
      <c r="D1678" s="61" t="s">
        <v>181</v>
      </c>
      <c r="E1678" s="61">
        <v>8</v>
      </c>
      <c r="F1678" s="61" t="s">
        <v>182</v>
      </c>
      <c r="G1678" s="61">
        <v>0</v>
      </c>
      <c r="H1678" s="61" t="s">
        <v>1512</v>
      </c>
      <c r="I1678" s="61" t="s">
        <v>184</v>
      </c>
      <c r="J1678" s="61" t="s">
        <v>24</v>
      </c>
      <c r="K1678" s="61" t="s">
        <v>9</v>
      </c>
      <c r="L1678" s="61" t="s">
        <v>952</v>
      </c>
      <c r="M1678" s="61">
        <f t="shared" si="27"/>
        <v>287</v>
      </c>
      <c r="N1678" t="str">
        <f>VLOOKUP(M1678,'zamestnanci číselník'!$A:$I,9,0)</f>
        <v>VP5</v>
      </c>
    </row>
    <row r="1679" spans="1:14" x14ac:dyDescent="0.2">
      <c r="A1679" s="60">
        <v>43683</v>
      </c>
      <c r="B1679" s="61" t="s">
        <v>951</v>
      </c>
      <c r="C1679" s="61" t="s">
        <v>885</v>
      </c>
      <c r="D1679" s="61" t="s">
        <v>181</v>
      </c>
      <c r="E1679" s="61">
        <v>8</v>
      </c>
      <c r="F1679" s="61" t="s">
        <v>182</v>
      </c>
      <c r="G1679" s="61">
        <v>0</v>
      </c>
      <c r="H1679" s="61" t="s">
        <v>1512</v>
      </c>
      <c r="I1679" s="61" t="s">
        <v>184</v>
      </c>
      <c r="J1679" s="61" t="s">
        <v>24</v>
      </c>
      <c r="K1679" s="61" t="s">
        <v>9</v>
      </c>
      <c r="L1679" s="61" t="s">
        <v>952</v>
      </c>
      <c r="M1679" s="61">
        <f t="shared" si="27"/>
        <v>287</v>
      </c>
      <c r="N1679" t="str">
        <f>VLOOKUP(M1679,'zamestnanci číselník'!$A:$I,9,0)</f>
        <v>VP5</v>
      </c>
    </row>
    <row r="1680" spans="1:14" x14ac:dyDescent="0.2">
      <c r="A1680" s="60">
        <v>43684</v>
      </c>
      <c r="B1680" s="61" t="s">
        <v>951</v>
      </c>
      <c r="C1680" s="61" t="s">
        <v>885</v>
      </c>
      <c r="D1680" s="61" t="s">
        <v>181</v>
      </c>
      <c r="E1680" s="61">
        <v>8</v>
      </c>
      <c r="F1680" s="61" t="s">
        <v>897</v>
      </c>
      <c r="G1680" s="61">
        <v>2</v>
      </c>
      <c r="H1680" s="61" t="s">
        <v>1474</v>
      </c>
      <c r="I1680" s="61" t="s">
        <v>184</v>
      </c>
      <c r="J1680" s="61" t="s">
        <v>24</v>
      </c>
      <c r="K1680" s="61" t="s">
        <v>9</v>
      </c>
      <c r="L1680" s="61" t="s">
        <v>952</v>
      </c>
      <c r="M1680" s="61">
        <f t="shared" si="27"/>
        <v>287</v>
      </c>
      <c r="N1680" t="str">
        <f>VLOOKUP(M1680,'zamestnanci číselník'!$A:$I,9,0)</f>
        <v>VP5</v>
      </c>
    </row>
    <row r="1681" spans="1:14" x14ac:dyDescent="0.2">
      <c r="A1681" s="60">
        <v>43685</v>
      </c>
      <c r="B1681" s="61" t="s">
        <v>951</v>
      </c>
      <c r="C1681" s="61" t="s">
        <v>885</v>
      </c>
      <c r="D1681" s="61" t="s">
        <v>181</v>
      </c>
      <c r="E1681" s="61">
        <v>8</v>
      </c>
      <c r="F1681" s="61" t="s">
        <v>182</v>
      </c>
      <c r="G1681" s="61">
        <v>0</v>
      </c>
      <c r="H1681" s="61" t="s">
        <v>1474</v>
      </c>
      <c r="I1681" s="61" t="s">
        <v>184</v>
      </c>
      <c r="J1681" s="61" t="s">
        <v>24</v>
      </c>
      <c r="K1681" s="61" t="s">
        <v>9</v>
      </c>
      <c r="L1681" s="61" t="s">
        <v>952</v>
      </c>
      <c r="M1681" s="61">
        <f t="shared" si="27"/>
        <v>287</v>
      </c>
      <c r="N1681" t="str">
        <f>VLOOKUP(M1681,'zamestnanci číselník'!$A:$I,9,0)</f>
        <v>VP5</v>
      </c>
    </row>
    <row r="1682" spans="1:14" x14ac:dyDescent="0.2">
      <c r="A1682" s="60">
        <v>43686</v>
      </c>
      <c r="B1682" s="61" t="s">
        <v>951</v>
      </c>
      <c r="C1682" s="61" t="s">
        <v>885</v>
      </c>
      <c r="D1682" s="61" t="s">
        <v>181</v>
      </c>
      <c r="E1682" s="61">
        <v>8</v>
      </c>
      <c r="F1682" s="61" t="s">
        <v>182</v>
      </c>
      <c r="G1682" s="61">
        <v>0</v>
      </c>
      <c r="H1682" s="61" t="s">
        <v>1472</v>
      </c>
      <c r="I1682" s="61" t="s">
        <v>184</v>
      </c>
      <c r="J1682" s="61" t="s">
        <v>24</v>
      </c>
      <c r="K1682" s="61" t="s">
        <v>9</v>
      </c>
      <c r="L1682" s="61" t="s">
        <v>952</v>
      </c>
      <c r="M1682" s="61">
        <f t="shared" si="27"/>
        <v>287</v>
      </c>
      <c r="N1682" t="str">
        <f>VLOOKUP(M1682,'zamestnanci číselník'!$A:$I,9,0)</f>
        <v>VP5</v>
      </c>
    </row>
    <row r="1683" spans="1:14" x14ac:dyDescent="0.2">
      <c r="A1683" s="60">
        <v>43697</v>
      </c>
      <c r="B1683" s="61" t="s">
        <v>295</v>
      </c>
      <c r="C1683" s="61" t="s">
        <v>887</v>
      </c>
      <c r="D1683" s="61" t="s">
        <v>181</v>
      </c>
      <c r="E1683" s="61">
        <v>4</v>
      </c>
      <c r="F1683" s="61" t="s">
        <v>182</v>
      </c>
      <c r="G1683" s="61">
        <v>0</v>
      </c>
      <c r="H1683" s="61" t="s">
        <v>183</v>
      </c>
      <c r="I1683" s="61" t="s">
        <v>288</v>
      </c>
      <c r="J1683" s="61" t="s">
        <v>10</v>
      </c>
      <c r="K1683" s="61" t="s">
        <v>9</v>
      </c>
      <c r="L1683" s="61" t="s">
        <v>296</v>
      </c>
      <c r="M1683" s="61">
        <f t="shared" si="27"/>
        <v>290</v>
      </c>
      <c r="N1683" t="str">
        <f>VLOOKUP(M1683,'zamestnanci číselník'!$A:$I,9,0)</f>
        <v>VP2</v>
      </c>
    </row>
    <row r="1684" spans="1:14" x14ac:dyDescent="0.2">
      <c r="A1684" s="60">
        <v>43700</v>
      </c>
      <c r="B1684" s="61" t="s">
        <v>295</v>
      </c>
      <c r="C1684" s="61" t="s">
        <v>885</v>
      </c>
      <c r="D1684" s="61" t="s">
        <v>181</v>
      </c>
      <c r="E1684" s="61">
        <v>8</v>
      </c>
      <c r="F1684" s="61" t="s">
        <v>182</v>
      </c>
      <c r="G1684" s="61">
        <v>0</v>
      </c>
      <c r="H1684" s="61" t="s">
        <v>1558</v>
      </c>
      <c r="I1684" s="61" t="s">
        <v>288</v>
      </c>
      <c r="J1684" s="61" t="s">
        <v>10</v>
      </c>
      <c r="K1684" s="61" t="s">
        <v>9</v>
      </c>
      <c r="L1684" s="61" t="s">
        <v>296</v>
      </c>
      <c r="M1684" s="61">
        <f t="shared" si="27"/>
        <v>290</v>
      </c>
      <c r="N1684" t="str">
        <f>VLOOKUP(M1684,'zamestnanci číselník'!$A:$I,9,0)</f>
        <v>VP2</v>
      </c>
    </row>
    <row r="1685" spans="1:14" x14ac:dyDescent="0.2">
      <c r="A1685" s="60">
        <v>43703</v>
      </c>
      <c r="B1685" s="61" t="s">
        <v>295</v>
      </c>
      <c r="C1685" s="61" t="s">
        <v>902</v>
      </c>
      <c r="D1685" s="61" t="s">
        <v>181</v>
      </c>
      <c r="E1685" s="61">
        <v>8</v>
      </c>
      <c r="F1685" s="61" t="s">
        <v>182</v>
      </c>
      <c r="G1685" s="61">
        <v>0</v>
      </c>
      <c r="H1685" s="61" t="s">
        <v>183</v>
      </c>
      <c r="I1685" s="61" t="s">
        <v>288</v>
      </c>
      <c r="J1685" s="61" t="s">
        <v>10</v>
      </c>
      <c r="K1685" s="61" t="s">
        <v>9</v>
      </c>
      <c r="L1685" s="61" t="s">
        <v>296</v>
      </c>
      <c r="M1685" s="61">
        <f t="shared" si="27"/>
        <v>290</v>
      </c>
      <c r="N1685" t="str">
        <f>VLOOKUP(M1685,'zamestnanci číselník'!$A:$I,9,0)</f>
        <v>VP2</v>
      </c>
    </row>
    <row r="1686" spans="1:14" x14ac:dyDescent="0.2">
      <c r="A1686" s="60">
        <v>43704</v>
      </c>
      <c r="B1686" s="61" t="s">
        <v>295</v>
      </c>
      <c r="C1686" s="61" t="s">
        <v>902</v>
      </c>
      <c r="D1686" s="61" t="s">
        <v>181</v>
      </c>
      <c r="E1686" s="61">
        <v>8</v>
      </c>
      <c r="F1686" s="61" t="s">
        <v>182</v>
      </c>
      <c r="G1686" s="61">
        <v>0</v>
      </c>
      <c r="H1686" s="61" t="s">
        <v>183</v>
      </c>
      <c r="I1686" s="61" t="s">
        <v>288</v>
      </c>
      <c r="J1686" s="61" t="s">
        <v>10</v>
      </c>
      <c r="K1686" s="61" t="s">
        <v>9</v>
      </c>
      <c r="L1686" s="61" t="s">
        <v>296</v>
      </c>
      <c r="M1686" s="61">
        <f t="shared" si="27"/>
        <v>290</v>
      </c>
      <c r="N1686" t="str">
        <f>VLOOKUP(M1686,'zamestnanci číselník'!$A:$I,9,0)</f>
        <v>VP2</v>
      </c>
    </row>
    <row r="1687" spans="1:14" x14ac:dyDescent="0.2">
      <c r="A1687" s="60">
        <v>43705</v>
      </c>
      <c r="B1687" s="61" t="s">
        <v>295</v>
      </c>
      <c r="C1687" s="61" t="s">
        <v>902</v>
      </c>
      <c r="D1687" s="61" t="s">
        <v>181</v>
      </c>
      <c r="E1687" s="61">
        <v>8</v>
      </c>
      <c r="F1687" s="61" t="s">
        <v>182</v>
      </c>
      <c r="G1687" s="61">
        <v>0</v>
      </c>
      <c r="H1687" s="61" t="s">
        <v>183</v>
      </c>
      <c r="I1687" s="61" t="s">
        <v>288</v>
      </c>
      <c r="J1687" s="61" t="s">
        <v>10</v>
      </c>
      <c r="K1687" s="61" t="s">
        <v>9</v>
      </c>
      <c r="L1687" s="61" t="s">
        <v>296</v>
      </c>
      <c r="M1687" s="61">
        <f t="shared" si="27"/>
        <v>290</v>
      </c>
      <c r="N1687" t="str">
        <f>VLOOKUP(M1687,'zamestnanci číselník'!$A:$I,9,0)</f>
        <v>VP2</v>
      </c>
    </row>
    <row r="1688" spans="1:14" x14ac:dyDescent="0.2">
      <c r="A1688" s="60">
        <v>43706</v>
      </c>
      <c r="B1688" s="61" t="s">
        <v>295</v>
      </c>
      <c r="C1688" s="61" t="s">
        <v>902</v>
      </c>
      <c r="D1688" s="61" t="s">
        <v>181</v>
      </c>
      <c r="E1688" s="61">
        <v>8</v>
      </c>
      <c r="F1688" s="61" t="s">
        <v>182</v>
      </c>
      <c r="G1688" s="61">
        <v>0</v>
      </c>
      <c r="H1688" s="61" t="s">
        <v>183</v>
      </c>
      <c r="I1688" s="61" t="s">
        <v>288</v>
      </c>
      <c r="J1688" s="61" t="s">
        <v>10</v>
      </c>
      <c r="K1688" s="61" t="s">
        <v>9</v>
      </c>
      <c r="L1688" s="61" t="s">
        <v>296</v>
      </c>
      <c r="M1688" s="61">
        <f t="shared" si="27"/>
        <v>290</v>
      </c>
      <c r="N1688" t="str">
        <f>VLOOKUP(M1688,'zamestnanci číselník'!$A:$I,9,0)</f>
        <v>VP2</v>
      </c>
    </row>
    <row r="1689" spans="1:14" x14ac:dyDescent="0.2">
      <c r="A1689" s="60">
        <v>43707</v>
      </c>
      <c r="B1689" s="61" t="s">
        <v>295</v>
      </c>
      <c r="C1689" s="61" t="s">
        <v>902</v>
      </c>
      <c r="D1689" s="61" t="s">
        <v>181</v>
      </c>
      <c r="E1689" s="61">
        <v>8</v>
      </c>
      <c r="F1689" s="61" t="s">
        <v>182</v>
      </c>
      <c r="G1689" s="61">
        <v>0</v>
      </c>
      <c r="H1689" s="61" t="s">
        <v>183</v>
      </c>
      <c r="I1689" s="61" t="s">
        <v>288</v>
      </c>
      <c r="J1689" s="61" t="s">
        <v>10</v>
      </c>
      <c r="K1689" s="61" t="s">
        <v>9</v>
      </c>
      <c r="L1689" s="61" t="s">
        <v>296</v>
      </c>
      <c r="M1689" s="61">
        <f t="shared" si="27"/>
        <v>290</v>
      </c>
      <c r="N1689" t="str">
        <f>VLOOKUP(M1689,'zamestnanci číselník'!$A:$I,9,0)</f>
        <v>VP2</v>
      </c>
    </row>
    <row r="1690" spans="1:14" x14ac:dyDescent="0.2">
      <c r="A1690" s="60">
        <v>43698</v>
      </c>
      <c r="B1690" s="61" t="s">
        <v>295</v>
      </c>
      <c r="C1690" s="61" t="s">
        <v>893</v>
      </c>
      <c r="D1690" s="61" t="s">
        <v>181</v>
      </c>
      <c r="E1690" s="61">
        <v>8</v>
      </c>
      <c r="F1690" s="61" t="s">
        <v>182</v>
      </c>
      <c r="G1690" s="61">
        <v>0</v>
      </c>
      <c r="H1690" s="61" t="s">
        <v>183</v>
      </c>
      <c r="I1690" s="61" t="s">
        <v>288</v>
      </c>
      <c r="J1690" s="61" t="s">
        <v>10</v>
      </c>
      <c r="K1690" s="61" t="s">
        <v>9</v>
      </c>
      <c r="L1690" s="61" t="s">
        <v>296</v>
      </c>
      <c r="M1690" s="61">
        <f t="shared" si="27"/>
        <v>290</v>
      </c>
      <c r="N1690" t="str">
        <f>VLOOKUP(M1690,'zamestnanci číselník'!$A:$I,9,0)</f>
        <v>VP2</v>
      </c>
    </row>
    <row r="1691" spans="1:14" x14ac:dyDescent="0.2">
      <c r="A1691" s="60">
        <v>43699</v>
      </c>
      <c r="B1691" s="61" t="s">
        <v>295</v>
      </c>
      <c r="C1691" s="61" t="s">
        <v>885</v>
      </c>
      <c r="D1691" s="61" t="s">
        <v>181</v>
      </c>
      <c r="E1691" s="61">
        <v>8</v>
      </c>
      <c r="F1691" s="61" t="s">
        <v>182</v>
      </c>
      <c r="G1691" s="61">
        <v>0</v>
      </c>
      <c r="H1691" s="61" t="s">
        <v>1558</v>
      </c>
      <c r="I1691" s="61" t="s">
        <v>288</v>
      </c>
      <c r="J1691" s="61" t="s">
        <v>10</v>
      </c>
      <c r="K1691" s="61" t="s">
        <v>9</v>
      </c>
      <c r="L1691" s="61" t="s">
        <v>296</v>
      </c>
      <c r="M1691" s="61">
        <f t="shared" si="27"/>
        <v>290</v>
      </c>
      <c r="N1691" t="str">
        <f>VLOOKUP(M1691,'zamestnanci číselník'!$A:$I,9,0)</f>
        <v>VP2</v>
      </c>
    </row>
    <row r="1692" spans="1:14" x14ac:dyDescent="0.2">
      <c r="A1692" s="60">
        <v>43691</v>
      </c>
      <c r="B1692" s="61" t="s">
        <v>295</v>
      </c>
      <c r="C1692" s="61" t="s">
        <v>885</v>
      </c>
      <c r="D1692" s="61" t="s">
        <v>181</v>
      </c>
      <c r="E1692" s="61">
        <v>8</v>
      </c>
      <c r="F1692" s="61" t="s">
        <v>182</v>
      </c>
      <c r="G1692" s="61">
        <v>0</v>
      </c>
      <c r="H1692" s="61" t="s">
        <v>1502</v>
      </c>
      <c r="I1692" s="61" t="s">
        <v>288</v>
      </c>
      <c r="J1692" s="61" t="s">
        <v>10</v>
      </c>
      <c r="K1692" s="61" t="s">
        <v>9</v>
      </c>
      <c r="L1692" s="61" t="s">
        <v>296</v>
      </c>
      <c r="M1692" s="61">
        <f t="shared" si="27"/>
        <v>290</v>
      </c>
      <c r="N1692" t="str">
        <f>VLOOKUP(M1692,'zamestnanci číselník'!$A:$I,9,0)</f>
        <v>VP2</v>
      </c>
    </row>
    <row r="1693" spans="1:14" x14ac:dyDescent="0.2">
      <c r="A1693" s="60">
        <v>43692</v>
      </c>
      <c r="B1693" s="61" t="s">
        <v>295</v>
      </c>
      <c r="C1693" s="61" t="s">
        <v>885</v>
      </c>
      <c r="D1693" s="61" t="s">
        <v>181</v>
      </c>
      <c r="E1693" s="61">
        <v>8</v>
      </c>
      <c r="F1693" s="61" t="s">
        <v>182</v>
      </c>
      <c r="G1693" s="61">
        <v>0</v>
      </c>
      <c r="H1693" s="61" t="s">
        <v>1449</v>
      </c>
      <c r="I1693" s="61" t="s">
        <v>288</v>
      </c>
      <c r="J1693" s="61" t="s">
        <v>10</v>
      </c>
      <c r="K1693" s="61" t="s">
        <v>9</v>
      </c>
      <c r="L1693" s="61" t="s">
        <v>296</v>
      </c>
      <c r="M1693" s="61">
        <f t="shared" si="27"/>
        <v>290</v>
      </c>
      <c r="N1693" t="str">
        <f>VLOOKUP(M1693,'zamestnanci číselník'!$A:$I,9,0)</f>
        <v>VP2</v>
      </c>
    </row>
    <row r="1694" spans="1:14" x14ac:dyDescent="0.2">
      <c r="A1694" s="60">
        <v>43693</v>
      </c>
      <c r="B1694" s="61" t="s">
        <v>295</v>
      </c>
      <c r="C1694" s="61" t="s">
        <v>885</v>
      </c>
      <c r="D1694" s="61" t="s">
        <v>181</v>
      </c>
      <c r="E1694" s="61">
        <v>8</v>
      </c>
      <c r="F1694" s="61" t="s">
        <v>182</v>
      </c>
      <c r="G1694" s="61">
        <v>0</v>
      </c>
      <c r="H1694" s="61" t="s">
        <v>1502</v>
      </c>
      <c r="I1694" s="61" t="s">
        <v>288</v>
      </c>
      <c r="J1694" s="61" t="s">
        <v>10</v>
      </c>
      <c r="K1694" s="61" t="s">
        <v>9</v>
      </c>
      <c r="L1694" s="61" t="s">
        <v>296</v>
      </c>
      <c r="M1694" s="61">
        <f t="shared" si="27"/>
        <v>290</v>
      </c>
      <c r="N1694" t="str">
        <f>VLOOKUP(M1694,'zamestnanci číselník'!$A:$I,9,0)</f>
        <v>VP2</v>
      </c>
    </row>
    <row r="1695" spans="1:14" x14ac:dyDescent="0.2">
      <c r="A1695" s="60">
        <v>43694</v>
      </c>
      <c r="B1695" s="61" t="s">
        <v>295</v>
      </c>
      <c r="C1695" s="61" t="s">
        <v>885</v>
      </c>
      <c r="D1695" s="61" t="s">
        <v>181</v>
      </c>
      <c r="E1695" s="61">
        <v>0.5</v>
      </c>
      <c r="F1695" s="61" t="s">
        <v>897</v>
      </c>
      <c r="G1695" s="61">
        <v>3.5</v>
      </c>
      <c r="H1695" s="61" t="s">
        <v>1502</v>
      </c>
      <c r="I1695" s="61" t="s">
        <v>288</v>
      </c>
      <c r="J1695" s="61" t="s">
        <v>10</v>
      </c>
      <c r="K1695" s="61" t="s">
        <v>9</v>
      </c>
      <c r="L1695" s="61" t="s">
        <v>296</v>
      </c>
      <c r="M1695" s="61">
        <f t="shared" si="27"/>
        <v>290</v>
      </c>
      <c r="N1695" t="str">
        <f>VLOOKUP(M1695,'zamestnanci číselník'!$A:$I,9,0)</f>
        <v>VP2</v>
      </c>
    </row>
    <row r="1696" spans="1:14" x14ac:dyDescent="0.2">
      <c r="A1696" s="60">
        <v>43696</v>
      </c>
      <c r="B1696" s="61" t="s">
        <v>295</v>
      </c>
      <c r="C1696" s="61" t="s">
        <v>885</v>
      </c>
      <c r="D1696" s="61" t="s">
        <v>181</v>
      </c>
      <c r="E1696" s="61">
        <v>8</v>
      </c>
      <c r="F1696" s="61" t="s">
        <v>182</v>
      </c>
      <c r="G1696" s="61">
        <v>0</v>
      </c>
      <c r="H1696" s="61" t="s">
        <v>1558</v>
      </c>
      <c r="I1696" s="61" t="s">
        <v>288</v>
      </c>
      <c r="J1696" s="61" t="s">
        <v>10</v>
      </c>
      <c r="K1696" s="61" t="s">
        <v>9</v>
      </c>
      <c r="L1696" s="61" t="s">
        <v>296</v>
      </c>
      <c r="M1696" s="61">
        <f t="shared" si="27"/>
        <v>290</v>
      </c>
      <c r="N1696" t="str">
        <f>VLOOKUP(M1696,'zamestnanci číselník'!$A:$I,9,0)</f>
        <v>VP2</v>
      </c>
    </row>
    <row r="1697" spans="1:14" x14ac:dyDescent="0.2">
      <c r="A1697" s="60">
        <v>43697</v>
      </c>
      <c r="B1697" s="61" t="s">
        <v>295</v>
      </c>
      <c r="C1697" s="61" t="s">
        <v>885</v>
      </c>
      <c r="D1697" s="61" t="s">
        <v>181</v>
      </c>
      <c r="E1697" s="61">
        <v>3.5</v>
      </c>
      <c r="F1697" s="61" t="s">
        <v>182</v>
      </c>
      <c r="G1697" s="61">
        <v>0</v>
      </c>
      <c r="H1697" s="61" t="s">
        <v>1558</v>
      </c>
      <c r="I1697" s="61" t="s">
        <v>288</v>
      </c>
      <c r="J1697" s="61" t="s">
        <v>10</v>
      </c>
      <c r="K1697" s="61" t="s">
        <v>9</v>
      </c>
      <c r="L1697" s="61" t="s">
        <v>296</v>
      </c>
      <c r="M1697" s="61">
        <f t="shared" si="27"/>
        <v>290</v>
      </c>
      <c r="N1697" t="str">
        <f>VLOOKUP(M1697,'zamestnanci číselník'!$A:$I,9,0)</f>
        <v>VP2</v>
      </c>
    </row>
    <row r="1698" spans="1:14" x14ac:dyDescent="0.2">
      <c r="A1698" s="60">
        <v>43689</v>
      </c>
      <c r="B1698" s="61" t="s">
        <v>295</v>
      </c>
      <c r="C1698" s="61" t="s">
        <v>885</v>
      </c>
      <c r="D1698" s="61" t="s">
        <v>181</v>
      </c>
      <c r="E1698" s="61">
        <v>8</v>
      </c>
      <c r="F1698" s="61" t="s">
        <v>182</v>
      </c>
      <c r="G1698" s="61">
        <v>0</v>
      </c>
      <c r="H1698" s="61" t="s">
        <v>1502</v>
      </c>
      <c r="I1698" s="61" t="s">
        <v>288</v>
      </c>
      <c r="J1698" s="61" t="s">
        <v>10</v>
      </c>
      <c r="K1698" s="61" t="s">
        <v>9</v>
      </c>
      <c r="L1698" s="61" t="s">
        <v>296</v>
      </c>
      <c r="M1698" s="61">
        <f t="shared" si="27"/>
        <v>290</v>
      </c>
      <c r="N1698" t="str">
        <f>VLOOKUP(M1698,'zamestnanci číselník'!$A:$I,9,0)</f>
        <v>VP2</v>
      </c>
    </row>
    <row r="1699" spans="1:14" x14ac:dyDescent="0.2">
      <c r="A1699" s="60">
        <v>43690</v>
      </c>
      <c r="B1699" s="61" t="s">
        <v>295</v>
      </c>
      <c r="C1699" s="61" t="s">
        <v>885</v>
      </c>
      <c r="D1699" s="61" t="s">
        <v>181</v>
      </c>
      <c r="E1699" s="61">
        <v>8</v>
      </c>
      <c r="F1699" s="61" t="s">
        <v>182</v>
      </c>
      <c r="G1699" s="61">
        <v>0</v>
      </c>
      <c r="H1699" s="61" t="s">
        <v>1502</v>
      </c>
      <c r="I1699" s="61" t="s">
        <v>288</v>
      </c>
      <c r="J1699" s="61" t="s">
        <v>10</v>
      </c>
      <c r="K1699" s="61" t="s">
        <v>9</v>
      </c>
      <c r="L1699" s="61" t="s">
        <v>296</v>
      </c>
      <c r="M1699" s="61">
        <f t="shared" si="27"/>
        <v>290</v>
      </c>
      <c r="N1699" t="str">
        <f>VLOOKUP(M1699,'zamestnanci číselník'!$A:$I,9,0)</f>
        <v>VP2</v>
      </c>
    </row>
    <row r="1700" spans="1:14" x14ac:dyDescent="0.2">
      <c r="A1700" s="60">
        <v>43678</v>
      </c>
      <c r="B1700" s="61" t="s">
        <v>295</v>
      </c>
      <c r="C1700" s="61" t="s">
        <v>887</v>
      </c>
      <c r="D1700" s="61" t="s">
        <v>181</v>
      </c>
      <c r="E1700" s="61">
        <v>8</v>
      </c>
      <c r="F1700" s="61" t="s">
        <v>182</v>
      </c>
      <c r="G1700" s="61">
        <v>0</v>
      </c>
      <c r="H1700" s="61" t="s">
        <v>183</v>
      </c>
      <c r="I1700" s="61" t="s">
        <v>288</v>
      </c>
      <c r="J1700" s="61" t="s">
        <v>10</v>
      </c>
      <c r="K1700" s="61" t="s">
        <v>9</v>
      </c>
      <c r="L1700" s="61" t="s">
        <v>296</v>
      </c>
      <c r="M1700" s="61">
        <f t="shared" si="27"/>
        <v>290</v>
      </c>
      <c r="N1700" t="str">
        <f>VLOOKUP(M1700,'zamestnanci číselník'!$A:$I,9,0)</f>
        <v>VP2</v>
      </c>
    </row>
    <row r="1701" spans="1:14" x14ac:dyDescent="0.2">
      <c r="A1701" s="60">
        <v>43679</v>
      </c>
      <c r="B1701" s="61" t="s">
        <v>295</v>
      </c>
      <c r="C1701" s="61" t="s">
        <v>887</v>
      </c>
      <c r="D1701" s="61" t="s">
        <v>181</v>
      </c>
      <c r="E1701" s="61">
        <v>8</v>
      </c>
      <c r="F1701" s="61" t="s">
        <v>182</v>
      </c>
      <c r="G1701" s="61">
        <v>0</v>
      </c>
      <c r="H1701" s="61" t="s">
        <v>183</v>
      </c>
      <c r="I1701" s="61" t="s">
        <v>288</v>
      </c>
      <c r="J1701" s="61" t="s">
        <v>10</v>
      </c>
      <c r="K1701" s="61" t="s">
        <v>9</v>
      </c>
      <c r="L1701" s="61" t="s">
        <v>296</v>
      </c>
      <c r="M1701" s="61">
        <f t="shared" si="27"/>
        <v>290</v>
      </c>
      <c r="N1701" t="str">
        <f>VLOOKUP(M1701,'zamestnanci číselník'!$A:$I,9,0)</f>
        <v>VP2</v>
      </c>
    </row>
    <row r="1702" spans="1:14" x14ac:dyDescent="0.2">
      <c r="A1702" s="60">
        <v>43682</v>
      </c>
      <c r="B1702" s="61" t="s">
        <v>295</v>
      </c>
      <c r="C1702" s="61" t="s">
        <v>885</v>
      </c>
      <c r="D1702" s="61" t="s">
        <v>181</v>
      </c>
      <c r="E1702" s="61">
        <v>8</v>
      </c>
      <c r="F1702" s="61" t="s">
        <v>182</v>
      </c>
      <c r="G1702" s="61">
        <v>0</v>
      </c>
      <c r="H1702" s="61" t="s">
        <v>1502</v>
      </c>
      <c r="I1702" s="61" t="s">
        <v>288</v>
      </c>
      <c r="J1702" s="61" t="s">
        <v>10</v>
      </c>
      <c r="K1702" s="61" t="s">
        <v>9</v>
      </c>
      <c r="L1702" s="61" t="s">
        <v>296</v>
      </c>
      <c r="M1702" s="61">
        <f t="shared" si="27"/>
        <v>290</v>
      </c>
      <c r="N1702" t="str">
        <f>VLOOKUP(M1702,'zamestnanci číselník'!$A:$I,9,0)</f>
        <v>VP2</v>
      </c>
    </row>
    <row r="1703" spans="1:14" x14ac:dyDescent="0.2">
      <c r="A1703" s="60">
        <v>43683</v>
      </c>
      <c r="B1703" s="61" t="s">
        <v>295</v>
      </c>
      <c r="C1703" s="61" t="s">
        <v>885</v>
      </c>
      <c r="D1703" s="61" t="s">
        <v>181</v>
      </c>
      <c r="E1703" s="61">
        <v>8</v>
      </c>
      <c r="F1703" s="61" t="s">
        <v>182</v>
      </c>
      <c r="G1703" s="61">
        <v>0</v>
      </c>
      <c r="H1703" s="61" t="s">
        <v>1502</v>
      </c>
      <c r="I1703" s="61" t="s">
        <v>288</v>
      </c>
      <c r="J1703" s="61" t="s">
        <v>10</v>
      </c>
      <c r="K1703" s="61" t="s">
        <v>9</v>
      </c>
      <c r="L1703" s="61" t="s">
        <v>296</v>
      </c>
      <c r="M1703" s="61">
        <f t="shared" si="27"/>
        <v>290</v>
      </c>
      <c r="N1703" t="str">
        <f>VLOOKUP(M1703,'zamestnanci číselník'!$A:$I,9,0)</f>
        <v>VP2</v>
      </c>
    </row>
    <row r="1704" spans="1:14" x14ac:dyDescent="0.2">
      <c r="A1704" s="60">
        <v>43684</v>
      </c>
      <c r="B1704" s="61" t="s">
        <v>295</v>
      </c>
      <c r="C1704" s="61" t="s">
        <v>885</v>
      </c>
      <c r="D1704" s="61" t="s">
        <v>181</v>
      </c>
      <c r="E1704" s="61">
        <v>8</v>
      </c>
      <c r="F1704" s="61" t="s">
        <v>182</v>
      </c>
      <c r="G1704" s="61">
        <v>0</v>
      </c>
      <c r="H1704" s="61" t="s">
        <v>1502</v>
      </c>
      <c r="I1704" s="61" t="s">
        <v>288</v>
      </c>
      <c r="J1704" s="61" t="s">
        <v>10</v>
      </c>
      <c r="K1704" s="61" t="s">
        <v>9</v>
      </c>
      <c r="L1704" s="61" t="s">
        <v>296</v>
      </c>
      <c r="M1704" s="61">
        <f t="shared" si="27"/>
        <v>290</v>
      </c>
      <c r="N1704" t="str">
        <f>VLOOKUP(M1704,'zamestnanci číselník'!$A:$I,9,0)</f>
        <v>VP2</v>
      </c>
    </row>
    <row r="1705" spans="1:14" x14ac:dyDescent="0.2">
      <c r="A1705" s="60">
        <v>43685</v>
      </c>
      <c r="B1705" s="61" t="s">
        <v>295</v>
      </c>
      <c r="C1705" s="61" t="s">
        <v>885</v>
      </c>
      <c r="D1705" s="61" t="s">
        <v>181</v>
      </c>
      <c r="E1705" s="61">
        <v>8</v>
      </c>
      <c r="F1705" s="61" t="s">
        <v>182</v>
      </c>
      <c r="G1705" s="61">
        <v>0</v>
      </c>
      <c r="H1705" s="61" t="s">
        <v>1502</v>
      </c>
      <c r="I1705" s="61" t="s">
        <v>288</v>
      </c>
      <c r="J1705" s="61" t="s">
        <v>10</v>
      </c>
      <c r="K1705" s="61" t="s">
        <v>9</v>
      </c>
      <c r="L1705" s="61" t="s">
        <v>296</v>
      </c>
      <c r="M1705" s="61">
        <f t="shared" si="27"/>
        <v>290</v>
      </c>
      <c r="N1705" t="str">
        <f>VLOOKUP(M1705,'zamestnanci číselník'!$A:$I,9,0)</f>
        <v>VP2</v>
      </c>
    </row>
    <row r="1706" spans="1:14" x14ac:dyDescent="0.2">
      <c r="A1706" s="60">
        <v>43686</v>
      </c>
      <c r="B1706" s="61" t="s">
        <v>295</v>
      </c>
      <c r="C1706" s="61" t="s">
        <v>885</v>
      </c>
      <c r="D1706" s="61" t="s">
        <v>181</v>
      </c>
      <c r="E1706" s="61">
        <v>8</v>
      </c>
      <c r="F1706" s="61" t="s">
        <v>182</v>
      </c>
      <c r="G1706" s="61">
        <v>0</v>
      </c>
      <c r="H1706" s="61" t="s">
        <v>1502</v>
      </c>
      <c r="I1706" s="61" t="s">
        <v>288</v>
      </c>
      <c r="J1706" s="61" t="s">
        <v>10</v>
      </c>
      <c r="K1706" s="61" t="s">
        <v>9</v>
      </c>
      <c r="L1706" s="61" t="s">
        <v>296</v>
      </c>
      <c r="M1706" s="61">
        <f t="shared" si="27"/>
        <v>290</v>
      </c>
      <c r="N1706" t="str">
        <f>VLOOKUP(M1706,'zamestnanci číselník'!$A:$I,9,0)</f>
        <v>VP2</v>
      </c>
    </row>
    <row r="1707" spans="1:14" x14ac:dyDescent="0.2">
      <c r="A1707" s="60">
        <v>43703</v>
      </c>
      <c r="B1707" s="61" t="s">
        <v>953</v>
      </c>
      <c r="C1707" s="61" t="s">
        <v>885</v>
      </c>
      <c r="D1707" s="61" t="s">
        <v>181</v>
      </c>
      <c r="E1707" s="61">
        <v>8</v>
      </c>
      <c r="F1707" s="61" t="s">
        <v>182</v>
      </c>
      <c r="G1707" s="61">
        <v>0</v>
      </c>
      <c r="H1707" s="61" t="s">
        <v>1446</v>
      </c>
      <c r="I1707" s="61" t="s">
        <v>288</v>
      </c>
      <c r="J1707" s="61" t="s">
        <v>19</v>
      </c>
      <c r="K1707" s="61" t="s">
        <v>9</v>
      </c>
      <c r="L1707" s="61" t="s">
        <v>954</v>
      </c>
      <c r="M1707" s="61">
        <f t="shared" si="27"/>
        <v>295</v>
      </c>
      <c r="N1707" t="str">
        <f>VLOOKUP(M1707,'zamestnanci číselník'!$A:$I,9,0)</f>
        <v>VP4</v>
      </c>
    </row>
    <row r="1708" spans="1:14" x14ac:dyDescent="0.2">
      <c r="A1708" s="60">
        <v>43704</v>
      </c>
      <c r="B1708" s="61" t="s">
        <v>953</v>
      </c>
      <c r="C1708" s="61" t="s">
        <v>885</v>
      </c>
      <c r="D1708" s="61" t="s">
        <v>181</v>
      </c>
      <c r="E1708" s="61">
        <v>8</v>
      </c>
      <c r="F1708" s="61" t="s">
        <v>182</v>
      </c>
      <c r="G1708" s="61">
        <v>0</v>
      </c>
      <c r="H1708" s="61" t="s">
        <v>1446</v>
      </c>
      <c r="I1708" s="61" t="s">
        <v>288</v>
      </c>
      <c r="J1708" s="61" t="s">
        <v>19</v>
      </c>
      <c r="K1708" s="61" t="s">
        <v>9</v>
      </c>
      <c r="L1708" s="61" t="s">
        <v>954</v>
      </c>
      <c r="M1708" s="61">
        <f t="shared" si="27"/>
        <v>295</v>
      </c>
      <c r="N1708" t="str">
        <f>VLOOKUP(M1708,'zamestnanci číselník'!$A:$I,9,0)</f>
        <v>VP4</v>
      </c>
    </row>
    <row r="1709" spans="1:14" x14ac:dyDescent="0.2">
      <c r="A1709" s="60">
        <v>43705</v>
      </c>
      <c r="B1709" s="61" t="s">
        <v>953</v>
      </c>
      <c r="C1709" s="61" t="s">
        <v>885</v>
      </c>
      <c r="D1709" s="61" t="s">
        <v>181</v>
      </c>
      <c r="E1709" s="61">
        <v>1</v>
      </c>
      <c r="F1709" s="61" t="s">
        <v>182</v>
      </c>
      <c r="G1709" s="61">
        <v>0</v>
      </c>
      <c r="H1709" s="61" t="s">
        <v>1446</v>
      </c>
      <c r="I1709" s="61" t="s">
        <v>288</v>
      </c>
      <c r="J1709" s="61" t="s">
        <v>19</v>
      </c>
      <c r="K1709" s="61" t="s">
        <v>9</v>
      </c>
      <c r="L1709" s="61" t="s">
        <v>954</v>
      </c>
      <c r="M1709" s="61">
        <f t="shared" si="27"/>
        <v>295</v>
      </c>
      <c r="N1709" t="str">
        <f>VLOOKUP(M1709,'zamestnanci číselník'!$A:$I,9,0)</f>
        <v>VP4</v>
      </c>
    </row>
    <row r="1710" spans="1:14" x14ac:dyDescent="0.2">
      <c r="A1710" s="60">
        <v>43705</v>
      </c>
      <c r="B1710" s="61" t="s">
        <v>953</v>
      </c>
      <c r="C1710" s="61" t="s">
        <v>885</v>
      </c>
      <c r="D1710" s="61" t="s">
        <v>181</v>
      </c>
      <c r="E1710" s="61">
        <v>3</v>
      </c>
      <c r="F1710" s="61" t="s">
        <v>182</v>
      </c>
      <c r="G1710" s="61">
        <v>0</v>
      </c>
      <c r="H1710" s="61" t="s">
        <v>1446</v>
      </c>
      <c r="I1710" s="61" t="s">
        <v>288</v>
      </c>
      <c r="J1710" s="61" t="s">
        <v>19</v>
      </c>
      <c r="K1710" s="61" t="s">
        <v>9</v>
      </c>
      <c r="L1710" s="61" t="s">
        <v>954</v>
      </c>
      <c r="M1710" s="61">
        <f t="shared" si="27"/>
        <v>295</v>
      </c>
      <c r="N1710" t="str">
        <f>VLOOKUP(M1710,'zamestnanci číselník'!$A:$I,9,0)</f>
        <v>VP4</v>
      </c>
    </row>
    <row r="1711" spans="1:14" x14ac:dyDescent="0.2">
      <c r="A1711" s="60">
        <v>43705</v>
      </c>
      <c r="B1711" s="61" t="s">
        <v>953</v>
      </c>
      <c r="C1711" s="61" t="s">
        <v>885</v>
      </c>
      <c r="D1711" s="61" t="s">
        <v>181</v>
      </c>
      <c r="E1711" s="61">
        <v>4</v>
      </c>
      <c r="F1711" s="61" t="s">
        <v>182</v>
      </c>
      <c r="G1711" s="61">
        <v>0</v>
      </c>
      <c r="H1711" s="61" t="s">
        <v>1446</v>
      </c>
      <c r="I1711" s="61" t="s">
        <v>288</v>
      </c>
      <c r="J1711" s="61" t="s">
        <v>19</v>
      </c>
      <c r="K1711" s="61" t="s">
        <v>9</v>
      </c>
      <c r="L1711" s="61" t="s">
        <v>954</v>
      </c>
      <c r="M1711" s="61">
        <f t="shared" si="27"/>
        <v>295</v>
      </c>
      <c r="N1711" t="str">
        <f>VLOOKUP(M1711,'zamestnanci číselník'!$A:$I,9,0)</f>
        <v>VP4</v>
      </c>
    </row>
    <row r="1712" spans="1:14" x14ac:dyDescent="0.2">
      <c r="A1712" s="60">
        <v>43706</v>
      </c>
      <c r="B1712" s="61" t="s">
        <v>953</v>
      </c>
      <c r="C1712" s="61" t="s">
        <v>886</v>
      </c>
      <c r="D1712" s="61" t="s">
        <v>181</v>
      </c>
      <c r="E1712" s="61">
        <v>8</v>
      </c>
      <c r="F1712" s="61" t="s">
        <v>182</v>
      </c>
      <c r="G1712" s="61">
        <v>0</v>
      </c>
      <c r="H1712" s="61" t="s">
        <v>183</v>
      </c>
      <c r="I1712" s="61" t="s">
        <v>288</v>
      </c>
      <c r="J1712" s="61" t="s">
        <v>19</v>
      </c>
      <c r="K1712" s="61" t="s">
        <v>9</v>
      </c>
      <c r="L1712" s="61" t="s">
        <v>954</v>
      </c>
      <c r="M1712" s="61">
        <f t="shared" si="27"/>
        <v>295</v>
      </c>
      <c r="N1712" t="str">
        <f>VLOOKUP(M1712,'zamestnanci číselník'!$A:$I,9,0)</f>
        <v>VP4</v>
      </c>
    </row>
    <row r="1713" spans="1:14" x14ac:dyDescent="0.2">
      <c r="A1713" s="60">
        <v>43707</v>
      </c>
      <c r="B1713" s="61" t="s">
        <v>953</v>
      </c>
      <c r="C1713" s="61" t="s">
        <v>893</v>
      </c>
      <c r="D1713" s="61" t="s">
        <v>181</v>
      </c>
      <c r="E1713" s="61">
        <v>8</v>
      </c>
      <c r="F1713" s="61" t="s">
        <v>182</v>
      </c>
      <c r="G1713" s="61">
        <v>0</v>
      </c>
      <c r="H1713" s="61" t="s">
        <v>183</v>
      </c>
      <c r="I1713" s="61" t="s">
        <v>288</v>
      </c>
      <c r="J1713" s="61" t="s">
        <v>19</v>
      </c>
      <c r="K1713" s="61" t="s">
        <v>9</v>
      </c>
      <c r="L1713" s="61" t="s">
        <v>954</v>
      </c>
      <c r="M1713" s="61">
        <f t="shared" si="27"/>
        <v>295</v>
      </c>
      <c r="N1713" t="str">
        <f>VLOOKUP(M1713,'zamestnanci číselník'!$A:$I,9,0)</f>
        <v>VP4</v>
      </c>
    </row>
    <row r="1714" spans="1:14" x14ac:dyDescent="0.2">
      <c r="A1714" s="60">
        <v>43697</v>
      </c>
      <c r="B1714" s="61" t="s">
        <v>953</v>
      </c>
      <c r="C1714" s="61" t="s">
        <v>885</v>
      </c>
      <c r="D1714" s="61" t="s">
        <v>181</v>
      </c>
      <c r="E1714" s="61">
        <v>8</v>
      </c>
      <c r="F1714" s="61" t="s">
        <v>182</v>
      </c>
      <c r="G1714" s="61">
        <v>0</v>
      </c>
      <c r="H1714" s="61" t="s">
        <v>1446</v>
      </c>
      <c r="I1714" s="61" t="s">
        <v>288</v>
      </c>
      <c r="J1714" s="61" t="s">
        <v>19</v>
      </c>
      <c r="K1714" s="61" t="s">
        <v>9</v>
      </c>
      <c r="L1714" s="61" t="s">
        <v>954</v>
      </c>
      <c r="M1714" s="61">
        <f t="shared" si="27"/>
        <v>295</v>
      </c>
      <c r="N1714" t="str">
        <f>VLOOKUP(M1714,'zamestnanci číselník'!$A:$I,9,0)</f>
        <v>VP4</v>
      </c>
    </row>
    <row r="1715" spans="1:14" x14ac:dyDescent="0.2">
      <c r="A1715" s="60">
        <v>43698</v>
      </c>
      <c r="B1715" s="61" t="s">
        <v>953</v>
      </c>
      <c r="C1715" s="61" t="s">
        <v>885</v>
      </c>
      <c r="D1715" s="61" t="s">
        <v>181</v>
      </c>
      <c r="E1715" s="61">
        <v>4</v>
      </c>
      <c r="F1715" s="61" t="s">
        <v>182</v>
      </c>
      <c r="G1715" s="61">
        <v>0</v>
      </c>
      <c r="H1715" s="61" t="s">
        <v>1446</v>
      </c>
      <c r="I1715" s="61" t="s">
        <v>288</v>
      </c>
      <c r="J1715" s="61" t="s">
        <v>19</v>
      </c>
      <c r="K1715" s="61" t="s">
        <v>9</v>
      </c>
      <c r="L1715" s="61" t="s">
        <v>954</v>
      </c>
      <c r="M1715" s="61">
        <f t="shared" si="27"/>
        <v>295</v>
      </c>
      <c r="N1715" t="str">
        <f>VLOOKUP(M1715,'zamestnanci číselník'!$A:$I,9,0)</f>
        <v>VP4</v>
      </c>
    </row>
    <row r="1716" spans="1:14" x14ac:dyDescent="0.2">
      <c r="A1716" s="60">
        <v>43698</v>
      </c>
      <c r="B1716" s="61" t="s">
        <v>953</v>
      </c>
      <c r="C1716" s="61" t="s">
        <v>885</v>
      </c>
      <c r="D1716" s="61" t="s">
        <v>181</v>
      </c>
      <c r="E1716" s="61">
        <v>4</v>
      </c>
      <c r="F1716" s="61" t="s">
        <v>182</v>
      </c>
      <c r="G1716" s="61">
        <v>0</v>
      </c>
      <c r="H1716" s="61" t="s">
        <v>1446</v>
      </c>
      <c r="I1716" s="61" t="s">
        <v>288</v>
      </c>
      <c r="J1716" s="61" t="s">
        <v>19</v>
      </c>
      <c r="K1716" s="61" t="s">
        <v>9</v>
      </c>
      <c r="L1716" s="61" t="s">
        <v>954</v>
      </c>
      <c r="M1716" s="61">
        <f t="shared" si="27"/>
        <v>295</v>
      </c>
      <c r="N1716" t="str">
        <f>VLOOKUP(M1716,'zamestnanci číselník'!$A:$I,9,0)</f>
        <v>VP4</v>
      </c>
    </row>
    <row r="1717" spans="1:14" x14ac:dyDescent="0.2">
      <c r="A1717" s="60">
        <v>43699</v>
      </c>
      <c r="B1717" s="61" t="s">
        <v>953</v>
      </c>
      <c r="C1717" s="61" t="s">
        <v>885</v>
      </c>
      <c r="D1717" s="61" t="s">
        <v>181</v>
      </c>
      <c r="E1717" s="61">
        <v>8</v>
      </c>
      <c r="F1717" s="61" t="s">
        <v>182</v>
      </c>
      <c r="G1717" s="61">
        <v>0</v>
      </c>
      <c r="H1717" s="61" t="s">
        <v>1446</v>
      </c>
      <c r="I1717" s="61" t="s">
        <v>288</v>
      </c>
      <c r="J1717" s="61" t="s">
        <v>19</v>
      </c>
      <c r="K1717" s="61" t="s">
        <v>9</v>
      </c>
      <c r="L1717" s="61" t="s">
        <v>954</v>
      </c>
      <c r="M1717" s="61">
        <f t="shared" si="27"/>
        <v>295</v>
      </c>
      <c r="N1717" t="str">
        <f>VLOOKUP(M1717,'zamestnanci číselník'!$A:$I,9,0)</f>
        <v>VP4</v>
      </c>
    </row>
    <row r="1718" spans="1:14" x14ac:dyDescent="0.2">
      <c r="A1718" s="60">
        <v>43700</v>
      </c>
      <c r="B1718" s="61" t="s">
        <v>953</v>
      </c>
      <c r="C1718" s="61" t="s">
        <v>885</v>
      </c>
      <c r="D1718" s="61" t="s">
        <v>181</v>
      </c>
      <c r="E1718" s="61">
        <v>8</v>
      </c>
      <c r="F1718" s="61" t="s">
        <v>182</v>
      </c>
      <c r="G1718" s="61">
        <v>0</v>
      </c>
      <c r="H1718" s="61" t="s">
        <v>1446</v>
      </c>
      <c r="I1718" s="61" t="s">
        <v>288</v>
      </c>
      <c r="J1718" s="61" t="s">
        <v>19</v>
      </c>
      <c r="K1718" s="61" t="s">
        <v>9</v>
      </c>
      <c r="L1718" s="61" t="s">
        <v>954</v>
      </c>
      <c r="M1718" s="61">
        <f t="shared" si="27"/>
        <v>295</v>
      </c>
      <c r="N1718" t="str">
        <f>VLOOKUP(M1718,'zamestnanci číselník'!$A:$I,9,0)</f>
        <v>VP4</v>
      </c>
    </row>
    <row r="1719" spans="1:14" x14ac:dyDescent="0.2">
      <c r="A1719" s="60">
        <v>43702</v>
      </c>
      <c r="B1719" s="61" t="s">
        <v>953</v>
      </c>
      <c r="C1719" s="61" t="s">
        <v>885</v>
      </c>
      <c r="D1719" s="61" t="s">
        <v>181</v>
      </c>
      <c r="E1719" s="61">
        <v>0</v>
      </c>
      <c r="F1719" s="61" t="s">
        <v>897</v>
      </c>
      <c r="G1719" s="61">
        <v>2</v>
      </c>
      <c r="H1719" s="61" t="s">
        <v>1446</v>
      </c>
      <c r="I1719" s="61" t="s">
        <v>288</v>
      </c>
      <c r="J1719" s="61" t="s">
        <v>19</v>
      </c>
      <c r="K1719" s="61" t="s">
        <v>9</v>
      </c>
      <c r="L1719" s="61" t="s">
        <v>954</v>
      </c>
      <c r="M1719" s="61">
        <f t="shared" si="27"/>
        <v>295</v>
      </c>
      <c r="N1719" t="str">
        <f>VLOOKUP(M1719,'zamestnanci číselník'!$A:$I,9,0)</f>
        <v>VP4</v>
      </c>
    </row>
    <row r="1720" spans="1:14" x14ac:dyDescent="0.2">
      <c r="A1720" s="60">
        <v>43702</v>
      </c>
      <c r="B1720" s="61" t="s">
        <v>953</v>
      </c>
      <c r="C1720" s="61" t="s">
        <v>885</v>
      </c>
      <c r="D1720" s="61" t="s">
        <v>181</v>
      </c>
      <c r="E1720" s="61">
        <v>0</v>
      </c>
      <c r="F1720" s="61" t="s">
        <v>897</v>
      </c>
      <c r="G1720" s="61">
        <v>6</v>
      </c>
      <c r="H1720" s="61" t="s">
        <v>1446</v>
      </c>
      <c r="I1720" s="61" t="s">
        <v>288</v>
      </c>
      <c r="J1720" s="61" t="s">
        <v>19</v>
      </c>
      <c r="K1720" s="61" t="s">
        <v>9</v>
      </c>
      <c r="L1720" s="61" t="s">
        <v>954</v>
      </c>
      <c r="M1720" s="61">
        <f t="shared" si="27"/>
        <v>295</v>
      </c>
      <c r="N1720" t="str">
        <f>VLOOKUP(M1720,'zamestnanci číselník'!$A:$I,9,0)</f>
        <v>VP4</v>
      </c>
    </row>
    <row r="1721" spans="1:14" x14ac:dyDescent="0.2">
      <c r="A1721" s="60">
        <v>43689</v>
      </c>
      <c r="B1721" s="61" t="s">
        <v>953</v>
      </c>
      <c r="C1721" s="61" t="s">
        <v>893</v>
      </c>
      <c r="D1721" s="61" t="s">
        <v>181</v>
      </c>
      <c r="E1721" s="61">
        <v>8</v>
      </c>
      <c r="F1721" s="61" t="s">
        <v>182</v>
      </c>
      <c r="G1721" s="61">
        <v>0</v>
      </c>
      <c r="H1721" s="61" t="s">
        <v>183</v>
      </c>
      <c r="I1721" s="61" t="s">
        <v>288</v>
      </c>
      <c r="J1721" s="61" t="s">
        <v>19</v>
      </c>
      <c r="K1721" s="61" t="s">
        <v>9</v>
      </c>
      <c r="L1721" s="61" t="s">
        <v>954</v>
      </c>
      <c r="M1721" s="61">
        <f t="shared" si="27"/>
        <v>295</v>
      </c>
      <c r="N1721" t="str">
        <f>VLOOKUP(M1721,'zamestnanci číselník'!$A:$I,9,0)</f>
        <v>VP4</v>
      </c>
    </row>
    <row r="1722" spans="1:14" x14ac:dyDescent="0.2">
      <c r="A1722" s="60">
        <v>43690</v>
      </c>
      <c r="B1722" s="61" t="s">
        <v>953</v>
      </c>
      <c r="C1722" s="61" t="s">
        <v>885</v>
      </c>
      <c r="D1722" s="61" t="s">
        <v>181</v>
      </c>
      <c r="E1722" s="61">
        <v>8</v>
      </c>
      <c r="F1722" s="61" t="s">
        <v>182</v>
      </c>
      <c r="G1722" s="61">
        <v>0</v>
      </c>
      <c r="H1722" s="61" t="s">
        <v>1446</v>
      </c>
      <c r="I1722" s="61" t="s">
        <v>288</v>
      </c>
      <c r="J1722" s="61" t="s">
        <v>19</v>
      </c>
      <c r="K1722" s="61" t="s">
        <v>9</v>
      </c>
      <c r="L1722" s="61" t="s">
        <v>954</v>
      </c>
      <c r="M1722" s="61">
        <f t="shared" si="27"/>
        <v>295</v>
      </c>
      <c r="N1722" t="str">
        <f>VLOOKUP(M1722,'zamestnanci číselník'!$A:$I,9,0)</f>
        <v>VP4</v>
      </c>
    </row>
    <row r="1723" spans="1:14" x14ac:dyDescent="0.2">
      <c r="A1723" s="60">
        <v>43691</v>
      </c>
      <c r="B1723" s="61" t="s">
        <v>953</v>
      </c>
      <c r="C1723" s="61" t="s">
        <v>885</v>
      </c>
      <c r="D1723" s="61" t="s">
        <v>181</v>
      </c>
      <c r="E1723" s="61">
        <v>3</v>
      </c>
      <c r="F1723" s="61" t="s">
        <v>182</v>
      </c>
      <c r="G1723" s="61">
        <v>0</v>
      </c>
      <c r="H1723" s="61" t="s">
        <v>1446</v>
      </c>
      <c r="I1723" s="61" t="s">
        <v>288</v>
      </c>
      <c r="J1723" s="61" t="s">
        <v>19</v>
      </c>
      <c r="K1723" s="61" t="s">
        <v>9</v>
      </c>
      <c r="L1723" s="61" t="s">
        <v>954</v>
      </c>
      <c r="M1723" s="61">
        <f t="shared" si="27"/>
        <v>295</v>
      </c>
      <c r="N1723" t="str">
        <f>VLOOKUP(M1723,'zamestnanci číselník'!$A:$I,9,0)</f>
        <v>VP4</v>
      </c>
    </row>
    <row r="1724" spans="1:14" x14ac:dyDescent="0.2">
      <c r="A1724" s="60">
        <v>43691</v>
      </c>
      <c r="B1724" s="61" t="s">
        <v>953</v>
      </c>
      <c r="C1724" s="61" t="s">
        <v>885</v>
      </c>
      <c r="D1724" s="61" t="s">
        <v>181</v>
      </c>
      <c r="E1724" s="61">
        <v>5</v>
      </c>
      <c r="F1724" s="61" t="s">
        <v>182</v>
      </c>
      <c r="G1724" s="61">
        <v>0</v>
      </c>
      <c r="H1724" s="61" t="s">
        <v>1446</v>
      </c>
      <c r="I1724" s="61" t="s">
        <v>288</v>
      </c>
      <c r="J1724" s="61" t="s">
        <v>19</v>
      </c>
      <c r="K1724" s="61" t="s">
        <v>9</v>
      </c>
      <c r="L1724" s="61" t="s">
        <v>954</v>
      </c>
      <c r="M1724" s="61">
        <f t="shared" si="27"/>
        <v>295</v>
      </c>
      <c r="N1724" t="str">
        <f>VLOOKUP(M1724,'zamestnanci číselník'!$A:$I,9,0)</f>
        <v>VP4</v>
      </c>
    </row>
    <row r="1725" spans="1:14" x14ac:dyDescent="0.2">
      <c r="A1725" s="60">
        <v>43692</v>
      </c>
      <c r="B1725" s="61" t="s">
        <v>953</v>
      </c>
      <c r="C1725" s="61" t="s">
        <v>885</v>
      </c>
      <c r="D1725" s="61" t="s">
        <v>181</v>
      </c>
      <c r="E1725" s="61">
        <v>2.5</v>
      </c>
      <c r="F1725" s="61" t="s">
        <v>182</v>
      </c>
      <c r="G1725" s="61">
        <v>0</v>
      </c>
      <c r="H1725" s="61" t="s">
        <v>1387</v>
      </c>
      <c r="I1725" s="61" t="s">
        <v>288</v>
      </c>
      <c r="J1725" s="61" t="s">
        <v>19</v>
      </c>
      <c r="K1725" s="61" t="s">
        <v>9</v>
      </c>
      <c r="L1725" s="61" t="s">
        <v>954</v>
      </c>
      <c r="M1725" s="61">
        <f t="shared" si="27"/>
        <v>295</v>
      </c>
      <c r="N1725" t="str">
        <f>VLOOKUP(M1725,'zamestnanci číselník'!$A:$I,9,0)</f>
        <v>VP4</v>
      </c>
    </row>
    <row r="1726" spans="1:14" x14ac:dyDescent="0.2">
      <c r="A1726" s="60">
        <v>43692</v>
      </c>
      <c r="B1726" s="61" t="s">
        <v>953</v>
      </c>
      <c r="C1726" s="61" t="s">
        <v>885</v>
      </c>
      <c r="D1726" s="61" t="s">
        <v>181</v>
      </c>
      <c r="E1726" s="61">
        <v>2.5</v>
      </c>
      <c r="F1726" s="61" t="s">
        <v>182</v>
      </c>
      <c r="G1726" s="61">
        <v>0</v>
      </c>
      <c r="H1726" s="61" t="s">
        <v>1387</v>
      </c>
      <c r="I1726" s="61" t="s">
        <v>288</v>
      </c>
      <c r="J1726" s="61" t="s">
        <v>19</v>
      </c>
      <c r="K1726" s="61" t="s">
        <v>9</v>
      </c>
      <c r="L1726" s="61" t="s">
        <v>954</v>
      </c>
      <c r="M1726" s="61">
        <f t="shared" si="27"/>
        <v>295</v>
      </c>
      <c r="N1726" t="str">
        <f>VLOOKUP(M1726,'zamestnanci číselník'!$A:$I,9,0)</f>
        <v>VP4</v>
      </c>
    </row>
    <row r="1727" spans="1:14" x14ac:dyDescent="0.2">
      <c r="A1727" s="60">
        <v>43692</v>
      </c>
      <c r="B1727" s="61" t="s">
        <v>953</v>
      </c>
      <c r="C1727" s="61" t="s">
        <v>885</v>
      </c>
      <c r="D1727" s="61" t="s">
        <v>181</v>
      </c>
      <c r="E1727" s="61">
        <v>3</v>
      </c>
      <c r="F1727" s="61" t="s">
        <v>182</v>
      </c>
      <c r="G1727" s="61">
        <v>0</v>
      </c>
      <c r="H1727" s="61" t="s">
        <v>1446</v>
      </c>
      <c r="I1727" s="61" t="s">
        <v>288</v>
      </c>
      <c r="J1727" s="61" t="s">
        <v>19</v>
      </c>
      <c r="K1727" s="61" t="s">
        <v>9</v>
      </c>
      <c r="L1727" s="61" t="s">
        <v>954</v>
      </c>
      <c r="M1727" s="61">
        <f t="shared" si="27"/>
        <v>295</v>
      </c>
      <c r="N1727" t="str">
        <f>VLOOKUP(M1727,'zamestnanci číselník'!$A:$I,9,0)</f>
        <v>VP4</v>
      </c>
    </row>
    <row r="1728" spans="1:14" x14ac:dyDescent="0.2">
      <c r="A1728" s="60">
        <v>43693</v>
      </c>
      <c r="B1728" s="61" t="s">
        <v>953</v>
      </c>
      <c r="C1728" s="61" t="s">
        <v>887</v>
      </c>
      <c r="D1728" s="61" t="s">
        <v>181</v>
      </c>
      <c r="E1728" s="61">
        <v>8</v>
      </c>
      <c r="F1728" s="61" t="s">
        <v>182</v>
      </c>
      <c r="G1728" s="61">
        <v>0</v>
      </c>
      <c r="H1728" s="61" t="s">
        <v>183</v>
      </c>
      <c r="I1728" s="61" t="s">
        <v>288</v>
      </c>
      <c r="J1728" s="61" t="s">
        <v>19</v>
      </c>
      <c r="K1728" s="61" t="s">
        <v>9</v>
      </c>
      <c r="L1728" s="61" t="s">
        <v>954</v>
      </c>
      <c r="M1728" s="61">
        <f t="shared" si="27"/>
        <v>295</v>
      </c>
      <c r="N1728" t="str">
        <f>VLOOKUP(M1728,'zamestnanci číselník'!$A:$I,9,0)</f>
        <v>VP4</v>
      </c>
    </row>
    <row r="1729" spans="1:14" x14ac:dyDescent="0.2">
      <c r="A1729" s="60">
        <v>43696</v>
      </c>
      <c r="B1729" s="61" t="s">
        <v>953</v>
      </c>
      <c r="C1729" s="61" t="s">
        <v>888</v>
      </c>
      <c r="D1729" s="61" t="s">
        <v>181</v>
      </c>
      <c r="E1729" s="61">
        <v>8</v>
      </c>
      <c r="F1729" s="61" t="s">
        <v>182</v>
      </c>
      <c r="G1729" s="61">
        <v>0</v>
      </c>
      <c r="H1729" s="61" t="s">
        <v>183</v>
      </c>
      <c r="I1729" s="61" t="s">
        <v>288</v>
      </c>
      <c r="J1729" s="61" t="s">
        <v>19</v>
      </c>
      <c r="K1729" s="61" t="s">
        <v>9</v>
      </c>
      <c r="L1729" s="61" t="s">
        <v>954</v>
      </c>
      <c r="M1729" s="61">
        <f t="shared" si="27"/>
        <v>295</v>
      </c>
      <c r="N1729" t="str">
        <f>VLOOKUP(M1729,'zamestnanci číselník'!$A:$I,9,0)</f>
        <v>VP4</v>
      </c>
    </row>
    <row r="1730" spans="1:14" x14ac:dyDescent="0.2">
      <c r="A1730" s="60">
        <v>43678</v>
      </c>
      <c r="B1730" s="61" t="s">
        <v>953</v>
      </c>
      <c r="C1730" s="61" t="s">
        <v>887</v>
      </c>
      <c r="D1730" s="61" t="s">
        <v>181</v>
      </c>
      <c r="E1730" s="61">
        <v>8</v>
      </c>
      <c r="F1730" s="61" t="s">
        <v>182</v>
      </c>
      <c r="G1730" s="61">
        <v>0</v>
      </c>
      <c r="H1730" s="61" t="s">
        <v>183</v>
      </c>
      <c r="I1730" s="61" t="s">
        <v>288</v>
      </c>
      <c r="J1730" s="61" t="s">
        <v>19</v>
      </c>
      <c r="K1730" s="61" t="s">
        <v>9</v>
      </c>
      <c r="L1730" s="61" t="s">
        <v>954</v>
      </c>
      <c r="M1730" s="61">
        <f t="shared" si="27"/>
        <v>295</v>
      </c>
      <c r="N1730" t="str">
        <f>VLOOKUP(M1730,'zamestnanci číselník'!$A:$I,9,0)</f>
        <v>VP4</v>
      </c>
    </row>
    <row r="1731" spans="1:14" x14ac:dyDescent="0.2">
      <c r="A1731" s="60">
        <v>43679</v>
      </c>
      <c r="B1731" s="61" t="s">
        <v>953</v>
      </c>
      <c r="C1731" s="61" t="s">
        <v>887</v>
      </c>
      <c r="D1731" s="61" t="s">
        <v>181</v>
      </c>
      <c r="E1731" s="61">
        <v>8</v>
      </c>
      <c r="F1731" s="61" t="s">
        <v>182</v>
      </c>
      <c r="G1731" s="61">
        <v>0</v>
      </c>
      <c r="H1731" s="61" t="s">
        <v>183</v>
      </c>
      <c r="I1731" s="61" t="s">
        <v>288</v>
      </c>
      <c r="J1731" s="61" t="s">
        <v>19</v>
      </c>
      <c r="K1731" s="61" t="s">
        <v>9</v>
      </c>
      <c r="L1731" s="61" t="s">
        <v>954</v>
      </c>
      <c r="M1731" s="61">
        <f t="shared" ref="M1731:M1794" si="28">B1731*1</f>
        <v>295</v>
      </c>
      <c r="N1731" t="str">
        <f>VLOOKUP(M1731,'zamestnanci číselník'!$A:$I,9,0)</f>
        <v>VP4</v>
      </c>
    </row>
    <row r="1732" spans="1:14" x14ac:dyDescent="0.2">
      <c r="A1732" s="60">
        <v>43682</v>
      </c>
      <c r="B1732" s="61" t="s">
        <v>953</v>
      </c>
      <c r="C1732" s="61" t="s">
        <v>885</v>
      </c>
      <c r="D1732" s="61" t="s">
        <v>181</v>
      </c>
      <c r="E1732" s="61">
        <v>2</v>
      </c>
      <c r="F1732" s="61" t="s">
        <v>182</v>
      </c>
      <c r="G1732" s="61">
        <v>0</v>
      </c>
      <c r="H1732" s="61" t="s">
        <v>1446</v>
      </c>
      <c r="I1732" s="61" t="s">
        <v>288</v>
      </c>
      <c r="J1732" s="61" t="s">
        <v>19</v>
      </c>
      <c r="K1732" s="61" t="s">
        <v>9</v>
      </c>
      <c r="L1732" s="61" t="s">
        <v>954</v>
      </c>
      <c r="M1732" s="61">
        <f t="shared" si="28"/>
        <v>295</v>
      </c>
      <c r="N1732" t="str">
        <f>VLOOKUP(M1732,'zamestnanci číselník'!$A:$I,9,0)</f>
        <v>VP4</v>
      </c>
    </row>
    <row r="1733" spans="1:14" x14ac:dyDescent="0.2">
      <c r="A1733" s="60">
        <v>43682</v>
      </c>
      <c r="B1733" s="61" t="s">
        <v>953</v>
      </c>
      <c r="C1733" s="61" t="s">
        <v>885</v>
      </c>
      <c r="D1733" s="61" t="s">
        <v>181</v>
      </c>
      <c r="E1733" s="61">
        <v>6</v>
      </c>
      <c r="F1733" s="61" t="s">
        <v>182</v>
      </c>
      <c r="G1733" s="61">
        <v>0</v>
      </c>
      <c r="H1733" s="61" t="s">
        <v>1446</v>
      </c>
      <c r="I1733" s="61" t="s">
        <v>288</v>
      </c>
      <c r="J1733" s="61" t="s">
        <v>19</v>
      </c>
      <c r="K1733" s="61" t="s">
        <v>9</v>
      </c>
      <c r="L1733" s="61" t="s">
        <v>954</v>
      </c>
      <c r="M1733" s="61">
        <f t="shared" si="28"/>
        <v>295</v>
      </c>
      <c r="N1733" t="str">
        <f>VLOOKUP(M1733,'zamestnanci číselník'!$A:$I,9,0)</f>
        <v>VP4</v>
      </c>
    </row>
    <row r="1734" spans="1:14" x14ac:dyDescent="0.2">
      <c r="A1734" s="60">
        <v>43683</v>
      </c>
      <c r="B1734" s="61" t="s">
        <v>953</v>
      </c>
      <c r="C1734" s="61" t="s">
        <v>885</v>
      </c>
      <c r="D1734" s="61" t="s">
        <v>181</v>
      </c>
      <c r="E1734" s="61">
        <v>2</v>
      </c>
      <c r="F1734" s="61" t="s">
        <v>182</v>
      </c>
      <c r="G1734" s="61">
        <v>0</v>
      </c>
      <c r="H1734" s="61" t="s">
        <v>1446</v>
      </c>
      <c r="I1734" s="61" t="s">
        <v>288</v>
      </c>
      <c r="J1734" s="61" t="s">
        <v>19</v>
      </c>
      <c r="K1734" s="61" t="s">
        <v>9</v>
      </c>
      <c r="L1734" s="61" t="s">
        <v>954</v>
      </c>
      <c r="M1734" s="61">
        <f t="shared" si="28"/>
        <v>295</v>
      </c>
      <c r="N1734" t="str">
        <f>VLOOKUP(M1734,'zamestnanci číselník'!$A:$I,9,0)</f>
        <v>VP4</v>
      </c>
    </row>
    <row r="1735" spans="1:14" x14ac:dyDescent="0.2">
      <c r="A1735" s="60">
        <v>43683</v>
      </c>
      <c r="B1735" s="61" t="s">
        <v>953</v>
      </c>
      <c r="C1735" s="61" t="s">
        <v>885</v>
      </c>
      <c r="D1735" s="61" t="s">
        <v>181</v>
      </c>
      <c r="E1735" s="61">
        <v>6</v>
      </c>
      <c r="F1735" s="61" t="s">
        <v>182</v>
      </c>
      <c r="G1735" s="61">
        <v>0</v>
      </c>
      <c r="H1735" s="61" t="s">
        <v>1446</v>
      </c>
      <c r="I1735" s="61" t="s">
        <v>288</v>
      </c>
      <c r="J1735" s="61" t="s">
        <v>19</v>
      </c>
      <c r="K1735" s="61" t="s">
        <v>9</v>
      </c>
      <c r="L1735" s="61" t="s">
        <v>954</v>
      </c>
      <c r="M1735" s="61">
        <f t="shared" si="28"/>
        <v>295</v>
      </c>
      <c r="N1735" t="str">
        <f>VLOOKUP(M1735,'zamestnanci číselník'!$A:$I,9,0)</f>
        <v>VP4</v>
      </c>
    </row>
    <row r="1736" spans="1:14" x14ac:dyDescent="0.2">
      <c r="A1736" s="60">
        <v>43684</v>
      </c>
      <c r="B1736" s="61" t="s">
        <v>953</v>
      </c>
      <c r="C1736" s="61" t="s">
        <v>885</v>
      </c>
      <c r="D1736" s="61" t="s">
        <v>181</v>
      </c>
      <c r="E1736" s="61">
        <v>8</v>
      </c>
      <c r="F1736" s="61" t="s">
        <v>182</v>
      </c>
      <c r="G1736" s="61">
        <v>0</v>
      </c>
      <c r="H1736" s="61" t="s">
        <v>1446</v>
      </c>
      <c r="I1736" s="61" t="s">
        <v>288</v>
      </c>
      <c r="J1736" s="61" t="s">
        <v>19</v>
      </c>
      <c r="K1736" s="61" t="s">
        <v>9</v>
      </c>
      <c r="L1736" s="61" t="s">
        <v>954</v>
      </c>
      <c r="M1736" s="61">
        <f t="shared" si="28"/>
        <v>295</v>
      </c>
      <c r="N1736" t="str">
        <f>VLOOKUP(M1736,'zamestnanci číselník'!$A:$I,9,0)</f>
        <v>VP4</v>
      </c>
    </row>
    <row r="1737" spans="1:14" x14ac:dyDescent="0.2">
      <c r="A1737" s="60">
        <v>43685</v>
      </c>
      <c r="B1737" s="61" t="s">
        <v>953</v>
      </c>
      <c r="C1737" s="61" t="s">
        <v>885</v>
      </c>
      <c r="D1737" s="61" t="s">
        <v>181</v>
      </c>
      <c r="E1737" s="61">
        <v>4</v>
      </c>
      <c r="F1737" s="61" t="s">
        <v>182</v>
      </c>
      <c r="G1737" s="61">
        <v>0</v>
      </c>
      <c r="H1737" s="61" t="s">
        <v>1387</v>
      </c>
      <c r="I1737" s="61" t="s">
        <v>288</v>
      </c>
      <c r="J1737" s="61" t="s">
        <v>19</v>
      </c>
      <c r="K1737" s="61" t="s">
        <v>9</v>
      </c>
      <c r="L1737" s="61" t="s">
        <v>954</v>
      </c>
      <c r="M1737" s="61">
        <f t="shared" si="28"/>
        <v>295</v>
      </c>
      <c r="N1737" t="str">
        <f>VLOOKUP(M1737,'zamestnanci číselník'!$A:$I,9,0)</f>
        <v>VP4</v>
      </c>
    </row>
    <row r="1738" spans="1:14" x14ac:dyDescent="0.2">
      <c r="A1738" s="60">
        <v>43685</v>
      </c>
      <c r="B1738" s="61" t="s">
        <v>953</v>
      </c>
      <c r="C1738" s="61" t="s">
        <v>885</v>
      </c>
      <c r="D1738" s="61" t="s">
        <v>181</v>
      </c>
      <c r="E1738" s="61">
        <v>4</v>
      </c>
      <c r="F1738" s="61" t="s">
        <v>182</v>
      </c>
      <c r="G1738" s="61">
        <v>0</v>
      </c>
      <c r="H1738" s="61" t="s">
        <v>1446</v>
      </c>
      <c r="I1738" s="61" t="s">
        <v>288</v>
      </c>
      <c r="J1738" s="61" t="s">
        <v>19</v>
      </c>
      <c r="K1738" s="61" t="s">
        <v>9</v>
      </c>
      <c r="L1738" s="61" t="s">
        <v>954</v>
      </c>
      <c r="M1738" s="61">
        <f t="shared" si="28"/>
        <v>295</v>
      </c>
      <c r="N1738" t="str">
        <f>VLOOKUP(M1738,'zamestnanci číselník'!$A:$I,9,0)</f>
        <v>VP4</v>
      </c>
    </row>
    <row r="1739" spans="1:14" x14ac:dyDescent="0.2">
      <c r="A1739" s="60">
        <v>43686</v>
      </c>
      <c r="B1739" s="61" t="s">
        <v>953</v>
      </c>
      <c r="C1739" s="61" t="s">
        <v>885</v>
      </c>
      <c r="D1739" s="61" t="s">
        <v>181</v>
      </c>
      <c r="E1739" s="61">
        <v>4</v>
      </c>
      <c r="F1739" s="61" t="s">
        <v>182</v>
      </c>
      <c r="G1739" s="61">
        <v>0</v>
      </c>
      <c r="H1739" s="61" t="s">
        <v>1446</v>
      </c>
      <c r="I1739" s="61" t="s">
        <v>288</v>
      </c>
      <c r="J1739" s="61" t="s">
        <v>19</v>
      </c>
      <c r="K1739" s="61" t="s">
        <v>9</v>
      </c>
      <c r="L1739" s="61" t="s">
        <v>954</v>
      </c>
      <c r="M1739" s="61">
        <f t="shared" si="28"/>
        <v>295</v>
      </c>
      <c r="N1739" t="str">
        <f>VLOOKUP(M1739,'zamestnanci číselník'!$A:$I,9,0)</f>
        <v>VP4</v>
      </c>
    </row>
    <row r="1740" spans="1:14" x14ac:dyDescent="0.2">
      <c r="A1740" s="60">
        <v>43686</v>
      </c>
      <c r="B1740" s="61" t="s">
        <v>953</v>
      </c>
      <c r="C1740" s="61" t="s">
        <v>885</v>
      </c>
      <c r="D1740" s="61" t="s">
        <v>181</v>
      </c>
      <c r="E1740" s="61">
        <v>4</v>
      </c>
      <c r="F1740" s="61" t="s">
        <v>182</v>
      </c>
      <c r="G1740" s="61">
        <v>0</v>
      </c>
      <c r="H1740" s="61" t="s">
        <v>1446</v>
      </c>
      <c r="I1740" s="61" t="s">
        <v>288</v>
      </c>
      <c r="J1740" s="61" t="s">
        <v>19</v>
      </c>
      <c r="K1740" s="61" t="s">
        <v>9</v>
      </c>
      <c r="L1740" s="61" t="s">
        <v>954</v>
      </c>
      <c r="M1740" s="61">
        <f t="shared" si="28"/>
        <v>295</v>
      </c>
      <c r="N1740" t="str">
        <f>VLOOKUP(M1740,'zamestnanci číselník'!$A:$I,9,0)</f>
        <v>VP4</v>
      </c>
    </row>
    <row r="1741" spans="1:14" x14ac:dyDescent="0.2">
      <c r="A1741" s="60">
        <v>43703</v>
      </c>
      <c r="B1741" s="61" t="s">
        <v>1235</v>
      </c>
      <c r="C1741" s="61" t="s">
        <v>885</v>
      </c>
      <c r="D1741" s="61" t="s">
        <v>181</v>
      </c>
      <c r="E1741" s="61">
        <v>4</v>
      </c>
      <c r="F1741" s="61" t="s">
        <v>182</v>
      </c>
      <c r="G1741" s="61">
        <v>0</v>
      </c>
      <c r="H1741" s="61" t="s">
        <v>42</v>
      </c>
      <c r="I1741" s="61" t="s">
        <v>1152</v>
      </c>
      <c r="J1741" s="61" t="s">
        <v>1153</v>
      </c>
      <c r="K1741" s="61" t="s">
        <v>1153</v>
      </c>
      <c r="L1741" s="61" t="s">
        <v>1236</v>
      </c>
      <c r="M1741" s="61">
        <f t="shared" si="28"/>
        <v>301</v>
      </c>
      <c r="N1741" t="str">
        <f>VLOOKUP(M1741,'zamestnanci číselník'!$A:$I,9,0)</f>
        <v>Ostatné</v>
      </c>
    </row>
    <row r="1742" spans="1:14" x14ac:dyDescent="0.2">
      <c r="A1742" s="60">
        <v>43678</v>
      </c>
      <c r="B1742" s="61" t="s">
        <v>1235</v>
      </c>
      <c r="C1742" s="61" t="s">
        <v>887</v>
      </c>
      <c r="D1742" s="61" t="s">
        <v>181</v>
      </c>
      <c r="E1742" s="61">
        <v>8</v>
      </c>
      <c r="F1742" s="61" t="s">
        <v>182</v>
      </c>
      <c r="G1742" s="61">
        <v>0</v>
      </c>
      <c r="H1742" s="61" t="s">
        <v>183</v>
      </c>
      <c r="I1742" s="61" t="s">
        <v>1152</v>
      </c>
      <c r="J1742" s="61" t="s">
        <v>1153</v>
      </c>
      <c r="K1742" s="61" t="s">
        <v>1153</v>
      </c>
      <c r="L1742" s="61" t="s">
        <v>1236</v>
      </c>
      <c r="M1742" s="61">
        <f t="shared" si="28"/>
        <v>301</v>
      </c>
      <c r="N1742" t="str">
        <f>VLOOKUP(M1742,'zamestnanci číselník'!$A:$I,9,0)</f>
        <v>Ostatné</v>
      </c>
    </row>
    <row r="1743" spans="1:14" x14ac:dyDescent="0.2">
      <c r="A1743" s="60">
        <v>43679</v>
      </c>
      <c r="B1743" s="61" t="s">
        <v>1235</v>
      </c>
      <c r="C1743" s="61" t="s">
        <v>887</v>
      </c>
      <c r="D1743" s="61" t="s">
        <v>181</v>
      </c>
      <c r="E1743" s="61">
        <v>8</v>
      </c>
      <c r="F1743" s="61" t="s">
        <v>182</v>
      </c>
      <c r="G1743" s="61">
        <v>0</v>
      </c>
      <c r="H1743" s="61" t="s">
        <v>183</v>
      </c>
      <c r="I1743" s="61" t="s">
        <v>1152</v>
      </c>
      <c r="J1743" s="61" t="s">
        <v>1153</v>
      </c>
      <c r="K1743" s="61" t="s">
        <v>1153</v>
      </c>
      <c r="L1743" s="61" t="s">
        <v>1236</v>
      </c>
      <c r="M1743" s="61">
        <f t="shared" si="28"/>
        <v>301</v>
      </c>
      <c r="N1743" t="str">
        <f>VLOOKUP(M1743,'zamestnanci číselník'!$A:$I,9,0)</f>
        <v>Ostatné</v>
      </c>
    </row>
    <row r="1744" spans="1:14" x14ac:dyDescent="0.2">
      <c r="A1744" s="60">
        <v>43682</v>
      </c>
      <c r="B1744" s="61" t="s">
        <v>1235</v>
      </c>
      <c r="C1744" s="61" t="s">
        <v>885</v>
      </c>
      <c r="D1744" s="61" t="s">
        <v>181</v>
      </c>
      <c r="E1744" s="61">
        <v>8</v>
      </c>
      <c r="F1744" s="61" t="s">
        <v>890</v>
      </c>
      <c r="G1744" s="61">
        <v>1</v>
      </c>
      <c r="H1744" s="61" t="s">
        <v>42</v>
      </c>
      <c r="I1744" s="61" t="s">
        <v>1152</v>
      </c>
      <c r="J1744" s="61" t="s">
        <v>1153</v>
      </c>
      <c r="K1744" s="61" t="s">
        <v>1153</v>
      </c>
      <c r="L1744" s="61" t="s">
        <v>1236</v>
      </c>
      <c r="M1744" s="61">
        <f t="shared" si="28"/>
        <v>301</v>
      </c>
      <c r="N1744" t="str">
        <f>VLOOKUP(M1744,'zamestnanci číselník'!$A:$I,9,0)</f>
        <v>Ostatné</v>
      </c>
    </row>
    <row r="1745" spans="1:14" x14ac:dyDescent="0.2">
      <c r="A1745" s="60">
        <v>43683</v>
      </c>
      <c r="B1745" s="61" t="s">
        <v>1235</v>
      </c>
      <c r="C1745" s="61" t="s">
        <v>885</v>
      </c>
      <c r="D1745" s="61" t="s">
        <v>181</v>
      </c>
      <c r="E1745" s="61">
        <v>4</v>
      </c>
      <c r="F1745" s="61" t="s">
        <v>182</v>
      </c>
      <c r="G1745" s="61">
        <v>0</v>
      </c>
      <c r="H1745" s="61" t="s">
        <v>42</v>
      </c>
      <c r="I1745" s="61" t="s">
        <v>1152</v>
      </c>
      <c r="J1745" s="61" t="s">
        <v>1153</v>
      </c>
      <c r="K1745" s="61" t="s">
        <v>1153</v>
      </c>
      <c r="L1745" s="61" t="s">
        <v>1236</v>
      </c>
      <c r="M1745" s="61">
        <f t="shared" si="28"/>
        <v>301</v>
      </c>
      <c r="N1745" t="str">
        <f>VLOOKUP(M1745,'zamestnanci číselník'!$A:$I,9,0)</f>
        <v>Ostatné</v>
      </c>
    </row>
    <row r="1746" spans="1:14" x14ac:dyDescent="0.2">
      <c r="A1746" s="60">
        <v>43684</v>
      </c>
      <c r="B1746" s="61" t="s">
        <v>1235</v>
      </c>
      <c r="C1746" s="61" t="s">
        <v>885</v>
      </c>
      <c r="D1746" s="61" t="s">
        <v>181</v>
      </c>
      <c r="E1746" s="61">
        <v>8</v>
      </c>
      <c r="F1746" s="61" t="s">
        <v>182</v>
      </c>
      <c r="G1746" s="61">
        <v>0</v>
      </c>
      <c r="H1746" s="61" t="s">
        <v>42</v>
      </c>
      <c r="I1746" s="61" t="s">
        <v>1152</v>
      </c>
      <c r="J1746" s="61" t="s">
        <v>1153</v>
      </c>
      <c r="K1746" s="61" t="s">
        <v>1153</v>
      </c>
      <c r="L1746" s="61" t="s">
        <v>1236</v>
      </c>
      <c r="M1746" s="61">
        <f t="shared" si="28"/>
        <v>301</v>
      </c>
      <c r="N1746" t="str">
        <f>VLOOKUP(M1746,'zamestnanci číselník'!$A:$I,9,0)</f>
        <v>Ostatné</v>
      </c>
    </row>
    <row r="1747" spans="1:14" x14ac:dyDescent="0.2">
      <c r="A1747" s="60">
        <v>43685</v>
      </c>
      <c r="B1747" s="61" t="s">
        <v>1235</v>
      </c>
      <c r="C1747" s="61" t="s">
        <v>885</v>
      </c>
      <c r="D1747" s="61" t="s">
        <v>181</v>
      </c>
      <c r="E1747" s="61">
        <v>8</v>
      </c>
      <c r="F1747" s="61" t="s">
        <v>182</v>
      </c>
      <c r="G1747" s="61">
        <v>0</v>
      </c>
      <c r="H1747" s="61" t="s">
        <v>42</v>
      </c>
      <c r="I1747" s="61" t="s">
        <v>1152</v>
      </c>
      <c r="J1747" s="61" t="s">
        <v>1153</v>
      </c>
      <c r="K1747" s="61" t="s">
        <v>1153</v>
      </c>
      <c r="L1747" s="61" t="s">
        <v>1236</v>
      </c>
      <c r="M1747" s="61">
        <f t="shared" si="28"/>
        <v>301</v>
      </c>
      <c r="N1747" t="str">
        <f>VLOOKUP(M1747,'zamestnanci číselník'!$A:$I,9,0)</f>
        <v>Ostatné</v>
      </c>
    </row>
    <row r="1748" spans="1:14" x14ac:dyDescent="0.2">
      <c r="A1748" s="60">
        <v>43686</v>
      </c>
      <c r="B1748" s="61" t="s">
        <v>1235</v>
      </c>
      <c r="C1748" s="61" t="s">
        <v>885</v>
      </c>
      <c r="D1748" s="61" t="s">
        <v>181</v>
      </c>
      <c r="E1748" s="61">
        <v>8</v>
      </c>
      <c r="F1748" s="61" t="s">
        <v>182</v>
      </c>
      <c r="G1748" s="61">
        <v>0</v>
      </c>
      <c r="H1748" s="61" t="s">
        <v>42</v>
      </c>
      <c r="I1748" s="61" t="s">
        <v>1152</v>
      </c>
      <c r="J1748" s="61" t="s">
        <v>1153</v>
      </c>
      <c r="K1748" s="61" t="s">
        <v>1153</v>
      </c>
      <c r="L1748" s="61" t="s">
        <v>1236</v>
      </c>
      <c r="M1748" s="61">
        <f t="shared" si="28"/>
        <v>301</v>
      </c>
      <c r="N1748" t="str">
        <f>VLOOKUP(M1748,'zamestnanci číselník'!$A:$I,9,0)</f>
        <v>Ostatné</v>
      </c>
    </row>
    <row r="1749" spans="1:14" x14ac:dyDescent="0.2">
      <c r="A1749" s="60">
        <v>43689</v>
      </c>
      <c r="B1749" s="61" t="s">
        <v>1235</v>
      </c>
      <c r="C1749" s="61" t="s">
        <v>885</v>
      </c>
      <c r="D1749" s="61" t="s">
        <v>181</v>
      </c>
      <c r="E1749" s="61">
        <v>8</v>
      </c>
      <c r="F1749" s="61" t="s">
        <v>890</v>
      </c>
      <c r="G1749" s="61">
        <v>0.5</v>
      </c>
      <c r="H1749" s="61" t="s">
        <v>42</v>
      </c>
      <c r="I1749" s="61" t="s">
        <v>1152</v>
      </c>
      <c r="J1749" s="61" t="s">
        <v>1153</v>
      </c>
      <c r="K1749" s="61" t="s">
        <v>1153</v>
      </c>
      <c r="L1749" s="61" t="s">
        <v>1236</v>
      </c>
      <c r="M1749" s="61">
        <f t="shared" si="28"/>
        <v>301</v>
      </c>
      <c r="N1749" t="str">
        <f>VLOOKUP(M1749,'zamestnanci číselník'!$A:$I,9,0)</f>
        <v>Ostatné</v>
      </c>
    </row>
    <row r="1750" spans="1:14" x14ac:dyDescent="0.2">
      <c r="A1750" s="60">
        <v>43690</v>
      </c>
      <c r="B1750" s="61" t="s">
        <v>1235</v>
      </c>
      <c r="C1750" s="61" t="s">
        <v>885</v>
      </c>
      <c r="D1750" s="61" t="s">
        <v>181</v>
      </c>
      <c r="E1750" s="61">
        <v>8</v>
      </c>
      <c r="F1750" s="61" t="s">
        <v>182</v>
      </c>
      <c r="G1750" s="61">
        <v>0</v>
      </c>
      <c r="H1750" s="61" t="s">
        <v>42</v>
      </c>
      <c r="I1750" s="61" t="s">
        <v>1152</v>
      </c>
      <c r="J1750" s="61" t="s">
        <v>1153</v>
      </c>
      <c r="K1750" s="61" t="s">
        <v>1153</v>
      </c>
      <c r="L1750" s="61" t="s">
        <v>1236</v>
      </c>
      <c r="M1750" s="61">
        <f t="shared" si="28"/>
        <v>301</v>
      </c>
      <c r="N1750" t="str">
        <f>VLOOKUP(M1750,'zamestnanci číselník'!$A:$I,9,0)</f>
        <v>Ostatné</v>
      </c>
    </row>
    <row r="1751" spans="1:14" x14ac:dyDescent="0.2">
      <c r="A1751" s="60">
        <v>43691</v>
      </c>
      <c r="B1751" s="61" t="s">
        <v>1235</v>
      </c>
      <c r="C1751" s="61" t="s">
        <v>885</v>
      </c>
      <c r="D1751" s="61" t="s">
        <v>181</v>
      </c>
      <c r="E1751" s="61">
        <v>8</v>
      </c>
      <c r="F1751" s="61" t="s">
        <v>182</v>
      </c>
      <c r="G1751" s="61">
        <v>0</v>
      </c>
      <c r="H1751" s="61" t="s">
        <v>42</v>
      </c>
      <c r="I1751" s="61" t="s">
        <v>1152</v>
      </c>
      <c r="J1751" s="61" t="s">
        <v>1153</v>
      </c>
      <c r="K1751" s="61" t="s">
        <v>1153</v>
      </c>
      <c r="L1751" s="61" t="s">
        <v>1236</v>
      </c>
      <c r="M1751" s="61">
        <f t="shared" si="28"/>
        <v>301</v>
      </c>
      <c r="N1751" t="str">
        <f>VLOOKUP(M1751,'zamestnanci číselník'!$A:$I,9,0)</f>
        <v>Ostatné</v>
      </c>
    </row>
    <row r="1752" spans="1:14" x14ac:dyDescent="0.2">
      <c r="A1752" s="60">
        <v>43692</v>
      </c>
      <c r="B1752" s="61" t="s">
        <v>1235</v>
      </c>
      <c r="C1752" s="61" t="s">
        <v>885</v>
      </c>
      <c r="D1752" s="61" t="s">
        <v>181</v>
      </c>
      <c r="E1752" s="61">
        <v>8</v>
      </c>
      <c r="F1752" s="61" t="s">
        <v>182</v>
      </c>
      <c r="G1752" s="61">
        <v>0</v>
      </c>
      <c r="H1752" s="61" t="s">
        <v>42</v>
      </c>
      <c r="I1752" s="61" t="s">
        <v>1152</v>
      </c>
      <c r="J1752" s="61" t="s">
        <v>1153</v>
      </c>
      <c r="K1752" s="61" t="s">
        <v>1153</v>
      </c>
      <c r="L1752" s="61" t="s">
        <v>1236</v>
      </c>
      <c r="M1752" s="61">
        <f t="shared" si="28"/>
        <v>301</v>
      </c>
      <c r="N1752" t="str">
        <f>VLOOKUP(M1752,'zamestnanci číselník'!$A:$I,9,0)</f>
        <v>Ostatné</v>
      </c>
    </row>
    <row r="1753" spans="1:14" x14ac:dyDescent="0.2">
      <c r="A1753" s="60">
        <v>43693</v>
      </c>
      <c r="B1753" s="61" t="s">
        <v>1235</v>
      </c>
      <c r="C1753" s="61" t="s">
        <v>885</v>
      </c>
      <c r="D1753" s="61" t="s">
        <v>181</v>
      </c>
      <c r="E1753" s="61">
        <v>8</v>
      </c>
      <c r="F1753" s="61" t="s">
        <v>182</v>
      </c>
      <c r="G1753" s="61">
        <v>0</v>
      </c>
      <c r="H1753" s="61" t="s">
        <v>42</v>
      </c>
      <c r="I1753" s="61" t="s">
        <v>1152</v>
      </c>
      <c r="J1753" s="61" t="s">
        <v>1153</v>
      </c>
      <c r="K1753" s="61" t="s">
        <v>1153</v>
      </c>
      <c r="L1753" s="61" t="s">
        <v>1236</v>
      </c>
      <c r="M1753" s="61">
        <f t="shared" si="28"/>
        <v>301</v>
      </c>
      <c r="N1753" t="str">
        <f>VLOOKUP(M1753,'zamestnanci číselník'!$A:$I,9,0)</f>
        <v>Ostatné</v>
      </c>
    </row>
    <row r="1754" spans="1:14" x14ac:dyDescent="0.2">
      <c r="A1754" s="60">
        <v>43694</v>
      </c>
      <c r="B1754" s="61" t="s">
        <v>1235</v>
      </c>
      <c r="C1754" s="61" t="s">
        <v>885</v>
      </c>
      <c r="D1754" s="61" t="s">
        <v>181</v>
      </c>
      <c r="E1754" s="61">
        <v>0</v>
      </c>
      <c r="F1754" s="61" t="s">
        <v>890</v>
      </c>
      <c r="G1754" s="61">
        <v>3</v>
      </c>
      <c r="H1754" s="61" t="s">
        <v>42</v>
      </c>
      <c r="I1754" s="61" t="s">
        <v>1152</v>
      </c>
      <c r="J1754" s="61" t="s">
        <v>1153</v>
      </c>
      <c r="K1754" s="61" t="s">
        <v>1153</v>
      </c>
      <c r="L1754" s="61" t="s">
        <v>1236</v>
      </c>
      <c r="M1754" s="61">
        <f t="shared" si="28"/>
        <v>301</v>
      </c>
      <c r="N1754" t="str">
        <f>VLOOKUP(M1754,'zamestnanci číselník'!$A:$I,9,0)</f>
        <v>Ostatné</v>
      </c>
    </row>
    <row r="1755" spans="1:14" x14ac:dyDescent="0.2">
      <c r="A1755" s="60">
        <v>43696</v>
      </c>
      <c r="B1755" s="61" t="s">
        <v>1235</v>
      </c>
      <c r="C1755" s="61" t="s">
        <v>885</v>
      </c>
      <c r="D1755" s="61" t="s">
        <v>181</v>
      </c>
      <c r="E1755" s="61">
        <v>8</v>
      </c>
      <c r="F1755" s="61" t="s">
        <v>182</v>
      </c>
      <c r="G1755" s="61">
        <v>0</v>
      </c>
      <c r="H1755" s="61" t="s">
        <v>42</v>
      </c>
      <c r="I1755" s="61" t="s">
        <v>1152</v>
      </c>
      <c r="J1755" s="61" t="s">
        <v>1153</v>
      </c>
      <c r="K1755" s="61" t="s">
        <v>1153</v>
      </c>
      <c r="L1755" s="61" t="s">
        <v>1236</v>
      </c>
      <c r="M1755" s="61">
        <f t="shared" si="28"/>
        <v>301</v>
      </c>
      <c r="N1755" t="str">
        <f>VLOOKUP(M1755,'zamestnanci číselník'!$A:$I,9,0)</f>
        <v>Ostatné</v>
      </c>
    </row>
    <row r="1756" spans="1:14" x14ac:dyDescent="0.2">
      <c r="A1756" s="60">
        <v>43697</v>
      </c>
      <c r="B1756" s="61" t="s">
        <v>1235</v>
      </c>
      <c r="C1756" s="61" t="s">
        <v>885</v>
      </c>
      <c r="D1756" s="61" t="s">
        <v>181</v>
      </c>
      <c r="E1756" s="61">
        <v>5</v>
      </c>
      <c r="F1756" s="61" t="s">
        <v>182</v>
      </c>
      <c r="G1756" s="61">
        <v>0</v>
      </c>
      <c r="H1756" s="61" t="s">
        <v>42</v>
      </c>
      <c r="I1756" s="61" t="s">
        <v>1152</v>
      </c>
      <c r="J1756" s="61" t="s">
        <v>1153</v>
      </c>
      <c r="K1756" s="61" t="s">
        <v>1153</v>
      </c>
      <c r="L1756" s="61" t="s">
        <v>1236</v>
      </c>
      <c r="M1756" s="61">
        <f t="shared" si="28"/>
        <v>301</v>
      </c>
      <c r="N1756" t="str">
        <f>VLOOKUP(M1756,'zamestnanci číselník'!$A:$I,9,0)</f>
        <v>Ostatné</v>
      </c>
    </row>
    <row r="1757" spans="1:14" x14ac:dyDescent="0.2">
      <c r="A1757" s="60">
        <v>43698</v>
      </c>
      <c r="B1757" s="61" t="s">
        <v>1235</v>
      </c>
      <c r="C1757" s="61" t="s">
        <v>910</v>
      </c>
      <c r="D1757" s="61" t="s">
        <v>181</v>
      </c>
      <c r="E1757" s="61">
        <v>0.5</v>
      </c>
      <c r="F1757" s="61" t="s">
        <v>182</v>
      </c>
      <c r="G1757" s="61">
        <v>0</v>
      </c>
      <c r="H1757" s="61" t="s">
        <v>183</v>
      </c>
      <c r="I1757" s="61" t="s">
        <v>1152</v>
      </c>
      <c r="J1757" s="61" t="s">
        <v>1153</v>
      </c>
      <c r="K1757" s="61" t="s">
        <v>1153</v>
      </c>
      <c r="L1757" s="61" t="s">
        <v>1236</v>
      </c>
      <c r="M1757" s="61">
        <f t="shared" si="28"/>
        <v>301</v>
      </c>
      <c r="N1757" t="str">
        <f>VLOOKUP(M1757,'zamestnanci číselník'!$A:$I,9,0)</f>
        <v>Ostatné</v>
      </c>
    </row>
    <row r="1758" spans="1:14" x14ac:dyDescent="0.2">
      <c r="A1758" s="60">
        <v>43698</v>
      </c>
      <c r="B1758" s="61" t="s">
        <v>1235</v>
      </c>
      <c r="C1758" s="61" t="s">
        <v>885</v>
      </c>
      <c r="D1758" s="61" t="s">
        <v>181</v>
      </c>
      <c r="E1758" s="61">
        <v>7.5</v>
      </c>
      <c r="F1758" s="61" t="s">
        <v>182</v>
      </c>
      <c r="G1758" s="61">
        <v>0</v>
      </c>
      <c r="H1758" s="61" t="s">
        <v>42</v>
      </c>
      <c r="I1758" s="61" t="s">
        <v>1152</v>
      </c>
      <c r="J1758" s="61" t="s">
        <v>1153</v>
      </c>
      <c r="K1758" s="61" t="s">
        <v>1153</v>
      </c>
      <c r="L1758" s="61" t="s">
        <v>1236</v>
      </c>
      <c r="M1758" s="61">
        <f t="shared" si="28"/>
        <v>301</v>
      </c>
      <c r="N1758" t="str">
        <f>VLOOKUP(M1758,'zamestnanci číselník'!$A:$I,9,0)</f>
        <v>Ostatné</v>
      </c>
    </row>
    <row r="1759" spans="1:14" x14ac:dyDescent="0.2">
      <c r="A1759" s="60">
        <v>43699</v>
      </c>
      <c r="B1759" s="61" t="s">
        <v>1235</v>
      </c>
      <c r="C1759" s="61" t="s">
        <v>885</v>
      </c>
      <c r="D1759" s="61" t="s">
        <v>181</v>
      </c>
      <c r="E1759" s="61">
        <v>8</v>
      </c>
      <c r="F1759" s="61" t="s">
        <v>890</v>
      </c>
      <c r="G1759" s="61">
        <v>0.5</v>
      </c>
      <c r="H1759" s="61" t="s">
        <v>42</v>
      </c>
      <c r="I1759" s="61" t="s">
        <v>1152</v>
      </c>
      <c r="J1759" s="61" t="s">
        <v>1153</v>
      </c>
      <c r="K1759" s="61" t="s">
        <v>1153</v>
      </c>
      <c r="L1759" s="61" t="s">
        <v>1236</v>
      </c>
      <c r="M1759" s="61">
        <f t="shared" si="28"/>
        <v>301</v>
      </c>
      <c r="N1759" t="str">
        <f>VLOOKUP(M1759,'zamestnanci číselník'!$A:$I,9,0)</f>
        <v>Ostatné</v>
      </c>
    </row>
    <row r="1760" spans="1:14" x14ac:dyDescent="0.2">
      <c r="A1760" s="60">
        <v>43700</v>
      </c>
      <c r="B1760" s="61" t="s">
        <v>1235</v>
      </c>
      <c r="C1760" s="61" t="s">
        <v>885</v>
      </c>
      <c r="D1760" s="61" t="s">
        <v>181</v>
      </c>
      <c r="E1760" s="61">
        <v>8</v>
      </c>
      <c r="F1760" s="61" t="s">
        <v>890</v>
      </c>
      <c r="G1760" s="61">
        <v>1</v>
      </c>
      <c r="H1760" s="61" t="s">
        <v>42</v>
      </c>
      <c r="I1760" s="61" t="s">
        <v>1152</v>
      </c>
      <c r="J1760" s="61" t="s">
        <v>1153</v>
      </c>
      <c r="K1760" s="61" t="s">
        <v>1153</v>
      </c>
      <c r="L1760" s="61" t="s">
        <v>1236</v>
      </c>
      <c r="M1760" s="61">
        <f t="shared" si="28"/>
        <v>301</v>
      </c>
      <c r="N1760" t="str">
        <f>VLOOKUP(M1760,'zamestnanci číselník'!$A:$I,9,0)</f>
        <v>Ostatné</v>
      </c>
    </row>
    <row r="1761" spans="1:14" x14ac:dyDescent="0.2">
      <c r="A1761" s="60">
        <v>43683</v>
      </c>
      <c r="B1761" s="61" t="s">
        <v>1235</v>
      </c>
      <c r="C1761" s="61" t="s">
        <v>893</v>
      </c>
      <c r="D1761" s="61" t="s">
        <v>181</v>
      </c>
      <c r="E1761" s="61">
        <v>4</v>
      </c>
      <c r="F1761" s="61" t="s">
        <v>182</v>
      </c>
      <c r="G1761" s="61">
        <v>0</v>
      </c>
      <c r="H1761" s="61" t="s">
        <v>183</v>
      </c>
      <c r="I1761" s="61" t="s">
        <v>1152</v>
      </c>
      <c r="J1761" s="61" t="s">
        <v>1153</v>
      </c>
      <c r="K1761" s="61" t="s">
        <v>1153</v>
      </c>
      <c r="L1761" s="61" t="s">
        <v>1236</v>
      </c>
      <c r="M1761" s="61">
        <f t="shared" si="28"/>
        <v>301</v>
      </c>
      <c r="N1761" t="str">
        <f>VLOOKUP(M1761,'zamestnanci číselník'!$A:$I,9,0)</f>
        <v>Ostatné</v>
      </c>
    </row>
    <row r="1762" spans="1:14" x14ac:dyDescent="0.2">
      <c r="A1762" s="60">
        <v>43697</v>
      </c>
      <c r="B1762" s="61" t="s">
        <v>1235</v>
      </c>
      <c r="C1762" s="61" t="s">
        <v>893</v>
      </c>
      <c r="D1762" s="61" t="s">
        <v>181</v>
      </c>
      <c r="E1762" s="61">
        <v>3</v>
      </c>
      <c r="F1762" s="61" t="s">
        <v>182</v>
      </c>
      <c r="G1762" s="61">
        <v>0</v>
      </c>
      <c r="H1762" s="61" t="s">
        <v>183</v>
      </c>
      <c r="I1762" s="61" t="s">
        <v>1152</v>
      </c>
      <c r="J1762" s="61" t="s">
        <v>1153</v>
      </c>
      <c r="K1762" s="61" t="s">
        <v>1153</v>
      </c>
      <c r="L1762" s="61" t="s">
        <v>1236</v>
      </c>
      <c r="M1762" s="61">
        <f t="shared" si="28"/>
        <v>301</v>
      </c>
      <c r="N1762" t="str">
        <f>VLOOKUP(M1762,'zamestnanci číselník'!$A:$I,9,0)</f>
        <v>Ostatné</v>
      </c>
    </row>
    <row r="1763" spans="1:14" x14ac:dyDescent="0.2">
      <c r="A1763" s="60">
        <v>43703</v>
      </c>
      <c r="B1763" s="61" t="s">
        <v>1235</v>
      </c>
      <c r="C1763" s="61" t="s">
        <v>910</v>
      </c>
      <c r="D1763" s="61" t="s">
        <v>181</v>
      </c>
      <c r="E1763" s="61">
        <v>4</v>
      </c>
      <c r="F1763" s="61" t="s">
        <v>182</v>
      </c>
      <c r="G1763" s="61">
        <v>0</v>
      </c>
      <c r="H1763" s="61" t="s">
        <v>183</v>
      </c>
      <c r="I1763" s="61" t="s">
        <v>1152</v>
      </c>
      <c r="J1763" s="61" t="s">
        <v>1153</v>
      </c>
      <c r="K1763" s="61" t="s">
        <v>1153</v>
      </c>
      <c r="L1763" s="61" t="s">
        <v>1236</v>
      </c>
      <c r="M1763" s="61">
        <f t="shared" si="28"/>
        <v>301</v>
      </c>
      <c r="N1763" t="str">
        <f>VLOOKUP(M1763,'zamestnanci číselník'!$A:$I,9,0)</f>
        <v>Ostatné</v>
      </c>
    </row>
    <row r="1764" spans="1:14" x14ac:dyDescent="0.2">
      <c r="A1764" s="60">
        <v>43704</v>
      </c>
      <c r="B1764" s="61" t="s">
        <v>1235</v>
      </c>
      <c r="C1764" s="61" t="s">
        <v>885</v>
      </c>
      <c r="D1764" s="61" t="s">
        <v>181</v>
      </c>
      <c r="E1764" s="61">
        <v>8</v>
      </c>
      <c r="F1764" s="61" t="s">
        <v>890</v>
      </c>
      <c r="G1764" s="61">
        <v>3.5</v>
      </c>
      <c r="H1764" s="61" t="s">
        <v>42</v>
      </c>
      <c r="I1764" s="61" t="s">
        <v>1152</v>
      </c>
      <c r="J1764" s="61" t="s">
        <v>1153</v>
      </c>
      <c r="K1764" s="61" t="s">
        <v>1153</v>
      </c>
      <c r="L1764" s="61" t="s">
        <v>1236</v>
      </c>
      <c r="M1764" s="61">
        <f t="shared" si="28"/>
        <v>301</v>
      </c>
      <c r="N1764" t="str">
        <f>VLOOKUP(M1764,'zamestnanci číselník'!$A:$I,9,0)</f>
        <v>Ostatné</v>
      </c>
    </row>
    <row r="1765" spans="1:14" x14ac:dyDescent="0.2">
      <c r="A1765" s="60">
        <v>43705</v>
      </c>
      <c r="B1765" s="61" t="s">
        <v>1235</v>
      </c>
      <c r="C1765" s="61" t="s">
        <v>885</v>
      </c>
      <c r="D1765" s="61" t="s">
        <v>181</v>
      </c>
      <c r="E1765" s="61">
        <v>8</v>
      </c>
      <c r="F1765" s="61" t="s">
        <v>890</v>
      </c>
      <c r="G1765" s="61">
        <v>0.5</v>
      </c>
      <c r="H1765" s="61" t="s">
        <v>42</v>
      </c>
      <c r="I1765" s="61" t="s">
        <v>1152</v>
      </c>
      <c r="J1765" s="61" t="s">
        <v>1153</v>
      </c>
      <c r="K1765" s="61" t="s">
        <v>1153</v>
      </c>
      <c r="L1765" s="61" t="s">
        <v>1236</v>
      </c>
      <c r="M1765" s="61">
        <f t="shared" si="28"/>
        <v>301</v>
      </c>
      <c r="N1765" t="str">
        <f>VLOOKUP(M1765,'zamestnanci číselník'!$A:$I,9,0)</f>
        <v>Ostatné</v>
      </c>
    </row>
    <row r="1766" spans="1:14" x14ac:dyDescent="0.2">
      <c r="A1766" s="60">
        <v>43706</v>
      </c>
      <c r="B1766" s="61" t="s">
        <v>1235</v>
      </c>
      <c r="C1766" s="61" t="s">
        <v>885</v>
      </c>
      <c r="D1766" s="61" t="s">
        <v>181</v>
      </c>
      <c r="E1766" s="61">
        <v>8</v>
      </c>
      <c r="F1766" s="61" t="s">
        <v>182</v>
      </c>
      <c r="G1766" s="61">
        <v>0</v>
      </c>
      <c r="H1766" s="61" t="s">
        <v>42</v>
      </c>
      <c r="I1766" s="61" t="s">
        <v>1152</v>
      </c>
      <c r="J1766" s="61" t="s">
        <v>1153</v>
      </c>
      <c r="K1766" s="61" t="s">
        <v>1153</v>
      </c>
      <c r="L1766" s="61" t="s">
        <v>1236</v>
      </c>
      <c r="M1766" s="61">
        <f t="shared" si="28"/>
        <v>301</v>
      </c>
      <c r="N1766" t="str">
        <f>VLOOKUP(M1766,'zamestnanci číselník'!$A:$I,9,0)</f>
        <v>Ostatné</v>
      </c>
    </row>
    <row r="1767" spans="1:14" x14ac:dyDescent="0.2">
      <c r="A1767" s="60">
        <v>43707</v>
      </c>
      <c r="B1767" s="61" t="s">
        <v>1235</v>
      </c>
      <c r="C1767" s="61" t="s">
        <v>887</v>
      </c>
      <c r="D1767" s="61" t="s">
        <v>181</v>
      </c>
      <c r="E1767" s="61">
        <v>8</v>
      </c>
      <c r="F1767" s="61" t="s">
        <v>182</v>
      </c>
      <c r="G1767" s="61">
        <v>0</v>
      </c>
      <c r="H1767" s="61" t="s">
        <v>183</v>
      </c>
      <c r="I1767" s="61" t="s">
        <v>1152</v>
      </c>
      <c r="J1767" s="61" t="s">
        <v>1153</v>
      </c>
      <c r="K1767" s="61" t="s">
        <v>1153</v>
      </c>
      <c r="L1767" s="61" t="s">
        <v>1236</v>
      </c>
      <c r="M1767" s="61">
        <f t="shared" si="28"/>
        <v>301</v>
      </c>
      <c r="N1767" t="str">
        <f>VLOOKUP(M1767,'zamestnanci číselník'!$A:$I,9,0)</f>
        <v>Ostatné</v>
      </c>
    </row>
    <row r="1768" spans="1:14" x14ac:dyDescent="0.2">
      <c r="A1768" s="60">
        <v>43708</v>
      </c>
      <c r="B1768" s="61" t="s">
        <v>1235</v>
      </c>
      <c r="C1768" s="61" t="s">
        <v>885</v>
      </c>
      <c r="D1768" s="61" t="s">
        <v>181</v>
      </c>
      <c r="E1768" s="61">
        <v>0</v>
      </c>
      <c r="F1768" s="61" t="s">
        <v>890</v>
      </c>
      <c r="G1768" s="61">
        <v>5.5</v>
      </c>
      <c r="H1768" s="61" t="s">
        <v>42</v>
      </c>
      <c r="I1768" s="61" t="s">
        <v>1152</v>
      </c>
      <c r="J1768" s="61" t="s">
        <v>1153</v>
      </c>
      <c r="K1768" s="61" t="s">
        <v>1153</v>
      </c>
      <c r="L1768" s="61" t="s">
        <v>1236</v>
      </c>
      <c r="M1768" s="61">
        <f t="shared" si="28"/>
        <v>301</v>
      </c>
      <c r="N1768" t="str">
        <f>VLOOKUP(M1768,'zamestnanci číselník'!$A:$I,9,0)</f>
        <v>Ostatné</v>
      </c>
    </row>
    <row r="1769" spans="1:14" x14ac:dyDescent="0.2">
      <c r="A1769" s="60">
        <v>43700</v>
      </c>
      <c r="B1769" s="61" t="s">
        <v>1237</v>
      </c>
      <c r="C1769" s="61" t="s">
        <v>887</v>
      </c>
      <c r="D1769" s="61" t="s">
        <v>181</v>
      </c>
      <c r="E1769" s="61">
        <v>4</v>
      </c>
      <c r="F1769" s="61" t="s">
        <v>182</v>
      </c>
      <c r="G1769" s="61">
        <v>0</v>
      </c>
      <c r="H1769" s="61" t="s">
        <v>183</v>
      </c>
      <c r="I1769" s="61" t="s">
        <v>1167</v>
      </c>
      <c r="J1769" s="61" t="s">
        <v>17</v>
      </c>
      <c r="K1769" s="61" t="s">
        <v>20</v>
      </c>
      <c r="L1769" s="61" t="s">
        <v>1238</v>
      </c>
      <c r="M1769" s="61">
        <f t="shared" si="28"/>
        <v>302</v>
      </c>
      <c r="N1769" t="str">
        <f>VLOOKUP(M1769,'zamestnanci číselník'!$A:$I,9,0)</f>
        <v>Ostatné</v>
      </c>
    </row>
    <row r="1770" spans="1:14" x14ac:dyDescent="0.2">
      <c r="A1770" s="60">
        <v>43704</v>
      </c>
      <c r="B1770" s="61" t="s">
        <v>1237</v>
      </c>
      <c r="C1770" s="61" t="s">
        <v>885</v>
      </c>
      <c r="D1770" s="61" t="s">
        <v>181</v>
      </c>
      <c r="E1770" s="61">
        <v>8</v>
      </c>
      <c r="F1770" s="61" t="s">
        <v>182</v>
      </c>
      <c r="G1770" s="61">
        <v>0</v>
      </c>
      <c r="H1770" s="61" t="s">
        <v>42</v>
      </c>
      <c r="I1770" s="61" t="s">
        <v>1167</v>
      </c>
      <c r="J1770" s="61" t="s">
        <v>17</v>
      </c>
      <c r="K1770" s="61" t="s">
        <v>20</v>
      </c>
      <c r="L1770" s="61" t="s">
        <v>1238</v>
      </c>
      <c r="M1770" s="61">
        <f t="shared" si="28"/>
        <v>302</v>
      </c>
      <c r="N1770" t="str">
        <f>VLOOKUP(M1770,'zamestnanci číselník'!$A:$I,9,0)</f>
        <v>Ostatné</v>
      </c>
    </row>
    <row r="1771" spans="1:14" x14ac:dyDescent="0.2">
      <c r="A1771" s="60">
        <v>43705</v>
      </c>
      <c r="B1771" s="61" t="s">
        <v>1237</v>
      </c>
      <c r="C1771" s="61" t="s">
        <v>885</v>
      </c>
      <c r="D1771" s="61" t="s">
        <v>181</v>
      </c>
      <c r="E1771" s="61">
        <v>7.5</v>
      </c>
      <c r="F1771" s="61" t="s">
        <v>182</v>
      </c>
      <c r="G1771" s="61">
        <v>0</v>
      </c>
      <c r="H1771" s="61" t="s">
        <v>42</v>
      </c>
      <c r="I1771" s="61" t="s">
        <v>1167</v>
      </c>
      <c r="J1771" s="61" t="s">
        <v>17</v>
      </c>
      <c r="K1771" s="61" t="s">
        <v>20</v>
      </c>
      <c r="L1771" s="61" t="s">
        <v>1238</v>
      </c>
      <c r="M1771" s="61">
        <f t="shared" si="28"/>
        <v>302</v>
      </c>
      <c r="N1771" t="str">
        <f>VLOOKUP(M1771,'zamestnanci číselník'!$A:$I,9,0)</f>
        <v>Ostatné</v>
      </c>
    </row>
    <row r="1772" spans="1:14" x14ac:dyDescent="0.2">
      <c r="A1772" s="60">
        <v>43706</v>
      </c>
      <c r="B1772" s="61" t="s">
        <v>1237</v>
      </c>
      <c r="C1772" s="61" t="s">
        <v>886</v>
      </c>
      <c r="D1772" s="61" t="s">
        <v>181</v>
      </c>
      <c r="E1772" s="61">
        <v>8</v>
      </c>
      <c r="F1772" s="61" t="s">
        <v>182</v>
      </c>
      <c r="G1772" s="61">
        <v>0</v>
      </c>
      <c r="H1772" s="61" t="s">
        <v>183</v>
      </c>
      <c r="I1772" s="61" t="s">
        <v>1167</v>
      </c>
      <c r="J1772" s="61" t="s">
        <v>17</v>
      </c>
      <c r="K1772" s="61" t="s">
        <v>20</v>
      </c>
      <c r="L1772" s="61" t="s">
        <v>1238</v>
      </c>
      <c r="M1772" s="61">
        <f t="shared" si="28"/>
        <v>302</v>
      </c>
      <c r="N1772" t="str">
        <f>VLOOKUP(M1772,'zamestnanci číselník'!$A:$I,9,0)</f>
        <v>Ostatné</v>
      </c>
    </row>
    <row r="1773" spans="1:14" x14ac:dyDescent="0.2">
      <c r="A1773" s="60">
        <v>43707</v>
      </c>
      <c r="B1773" s="61" t="s">
        <v>1237</v>
      </c>
      <c r="C1773" s="61" t="s">
        <v>887</v>
      </c>
      <c r="D1773" s="61" t="s">
        <v>181</v>
      </c>
      <c r="E1773" s="61">
        <v>8</v>
      </c>
      <c r="F1773" s="61" t="s">
        <v>182</v>
      </c>
      <c r="G1773" s="61">
        <v>0</v>
      </c>
      <c r="H1773" s="61" t="s">
        <v>183</v>
      </c>
      <c r="I1773" s="61" t="s">
        <v>1167</v>
      </c>
      <c r="J1773" s="61" t="s">
        <v>17</v>
      </c>
      <c r="K1773" s="61" t="s">
        <v>20</v>
      </c>
      <c r="L1773" s="61" t="s">
        <v>1238</v>
      </c>
      <c r="M1773" s="61">
        <f t="shared" si="28"/>
        <v>302</v>
      </c>
      <c r="N1773" t="str">
        <f>VLOOKUP(M1773,'zamestnanci číselník'!$A:$I,9,0)</f>
        <v>Ostatné</v>
      </c>
    </row>
    <row r="1774" spans="1:14" x14ac:dyDescent="0.2">
      <c r="A1774" s="60">
        <v>43700</v>
      </c>
      <c r="B1774" s="61" t="s">
        <v>1237</v>
      </c>
      <c r="C1774" s="61" t="s">
        <v>885</v>
      </c>
      <c r="D1774" s="61" t="s">
        <v>181</v>
      </c>
      <c r="E1774" s="61">
        <v>4.5</v>
      </c>
      <c r="F1774" s="61" t="s">
        <v>182</v>
      </c>
      <c r="G1774" s="61">
        <v>0</v>
      </c>
      <c r="H1774" s="61" t="s">
        <v>42</v>
      </c>
      <c r="I1774" s="61" t="s">
        <v>1167</v>
      </c>
      <c r="J1774" s="61" t="s">
        <v>17</v>
      </c>
      <c r="K1774" s="61" t="s">
        <v>20</v>
      </c>
      <c r="L1774" s="61" t="s">
        <v>1238</v>
      </c>
      <c r="M1774" s="61">
        <f t="shared" si="28"/>
        <v>302</v>
      </c>
      <c r="N1774" t="str">
        <f>VLOOKUP(M1774,'zamestnanci číselník'!$A:$I,9,0)</f>
        <v>Ostatné</v>
      </c>
    </row>
    <row r="1775" spans="1:14" x14ac:dyDescent="0.2">
      <c r="A1775" s="60">
        <v>43703</v>
      </c>
      <c r="B1775" s="61" t="s">
        <v>1237</v>
      </c>
      <c r="C1775" s="61" t="s">
        <v>885</v>
      </c>
      <c r="D1775" s="61" t="s">
        <v>181</v>
      </c>
      <c r="E1775" s="61">
        <v>8</v>
      </c>
      <c r="F1775" s="61" t="s">
        <v>182</v>
      </c>
      <c r="G1775" s="61">
        <v>0</v>
      </c>
      <c r="H1775" s="61" t="s">
        <v>42</v>
      </c>
      <c r="I1775" s="61" t="s">
        <v>1167</v>
      </c>
      <c r="J1775" s="61" t="s">
        <v>17</v>
      </c>
      <c r="K1775" s="61" t="s">
        <v>20</v>
      </c>
      <c r="L1775" s="61" t="s">
        <v>1238</v>
      </c>
      <c r="M1775" s="61">
        <f t="shared" si="28"/>
        <v>302</v>
      </c>
      <c r="N1775" t="str">
        <f>VLOOKUP(M1775,'zamestnanci číselník'!$A:$I,9,0)</f>
        <v>Ostatné</v>
      </c>
    </row>
    <row r="1776" spans="1:14" x14ac:dyDescent="0.2">
      <c r="A1776" s="60">
        <v>43697</v>
      </c>
      <c r="B1776" s="61" t="s">
        <v>1237</v>
      </c>
      <c r="C1776" s="61" t="s">
        <v>885</v>
      </c>
      <c r="D1776" s="61" t="s">
        <v>181</v>
      </c>
      <c r="E1776" s="61">
        <v>8</v>
      </c>
      <c r="F1776" s="61" t="s">
        <v>182</v>
      </c>
      <c r="G1776" s="61">
        <v>0</v>
      </c>
      <c r="H1776" s="61" t="s">
        <v>42</v>
      </c>
      <c r="I1776" s="61" t="s">
        <v>1167</v>
      </c>
      <c r="J1776" s="61" t="s">
        <v>17</v>
      </c>
      <c r="K1776" s="61" t="s">
        <v>20</v>
      </c>
      <c r="L1776" s="61" t="s">
        <v>1238</v>
      </c>
      <c r="M1776" s="61">
        <f t="shared" si="28"/>
        <v>302</v>
      </c>
      <c r="N1776" t="str">
        <f>VLOOKUP(M1776,'zamestnanci číselník'!$A:$I,9,0)</f>
        <v>Ostatné</v>
      </c>
    </row>
    <row r="1777" spans="1:14" x14ac:dyDescent="0.2">
      <c r="A1777" s="60">
        <v>43698</v>
      </c>
      <c r="B1777" s="61" t="s">
        <v>1237</v>
      </c>
      <c r="C1777" s="61" t="s">
        <v>885</v>
      </c>
      <c r="D1777" s="61" t="s">
        <v>181</v>
      </c>
      <c r="E1777" s="61">
        <v>8</v>
      </c>
      <c r="F1777" s="61" t="s">
        <v>182</v>
      </c>
      <c r="G1777" s="61">
        <v>0</v>
      </c>
      <c r="H1777" s="61" t="s">
        <v>42</v>
      </c>
      <c r="I1777" s="61" t="s">
        <v>1167</v>
      </c>
      <c r="J1777" s="61" t="s">
        <v>17</v>
      </c>
      <c r="K1777" s="61" t="s">
        <v>20</v>
      </c>
      <c r="L1777" s="61" t="s">
        <v>1238</v>
      </c>
      <c r="M1777" s="61">
        <f t="shared" si="28"/>
        <v>302</v>
      </c>
      <c r="N1777" t="str">
        <f>VLOOKUP(M1777,'zamestnanci číselník'!$A:$I,9,0)</f>
        <v>Ostatné</v>
      </c>
    </row>
    <row r="1778" spans="1:14" x14ac:dyDescent="0.2">
      <c r="A1778" s="60">
        <v>43699</v>
      </c>
      <c r="B1778" s="61" t="s">
        <v>1237</v>
      </c>
      <c r="C1778" s="61" t="s">
        <v>885</v>
      </c>
      <c r="D1778" s="61" t="s">
        <v>181</v>
      </c>
      <c r="E1778" s="61">
        <v>8</v>
      </c>
      <c r="F1778" s="61" t="s">
        <v>182</v>
      </c>
      <c r="G1778" s="61">
        <v>0</v>
      </c>
      <c r="H1778" s="61" t="s">
        <v>42</v>
      </c>
      <c r="I1778" s="61" t="s">
        <v>1167</v>
      </c>
      <c r="J1778" s="61" t="s">
        <v>17</v>
      </c>
      <c r="K1778" s="61" t="s">
        <v>20</v>
      </c>
      <c r="L1778" s="61" t="s">
        <v>1238</v>
      </c>
      <c r="M1778" s="61">
        <f t="shared" si="28"/>
        <v>302</v>
      </c>
      <c r="N1778" t="str">
        <f>VLOOKUP(M1778,'zamestnanci číselník'!$A:$I,9,0)</f>
        <v>Ostatné</v>
      </c>
    </row>
    <row r="1779" spans="1:14" x14ac:dyDescent="0.2">
      <c r="A1779" s="60">
        <v>43689</v>
      </c>
      <c r="B1779" s="61" t="s">
        <v>1237</v>
      </c>
      <c r="C1779" s="61" t="s">
        <v>885</v>
      </c>
      <c r="D1779" s="61" t="s">
        <v>181</v>
      </c>
      <c r="E1779" s="61">
        <v>8</v>
      </c>
      <c r="F1779" s="61" t="s">
        <v>182</v>
      </c>
      <c r="G1779" s="61">
        <v>0</v>
      </c>
      <c r="H1779" s="61" t="s">
        <v>42</v>
      </c>
      <c r="I1779" s="61" t="s">
        <v>1167</v>
      </c>
      <c r="J1779" s="61" t="s">
        <v>17</v>
      </c>
      <c r="K1779" s="61" t="s">
        <v>20</v>
      </c>
      <c r="L1779" s="61" t="s">
        <v>1238</v>
      </c>
      <c r="M1779" s="61">
        <f t="shared" si="28"/>
        <v>302</v>
      </c>
      <c r="N1779" t="str">
        <f>VLOOKUP(M1779,'zamestnanci číselník'!$A:$I,9,0)</f>
        <v>Ostatné</v>
      </c>
    </row>
    <row r="1780" spans="1:14" x14ac:dyDescent="0.2">
      <c r="A1780" s="60">
        <v>43690</v>
      </c>
      <c r="B1780" s="61" t="s">
        <v>1237</v>
      </c>
      <c r="C1780" s="61" t="s">
        <v>885</v>
      </c>
      <c r="D1780" s="61" t="s">
        <v>181</v>
      </c>
      <c r="E1780" s="61">
        <v>8.5</v>
      </c>
      <c r="F1780" s="61" t="s">
        <v>182</v>
      </c>
      <c r="G1780" s="61">
        <v>0</v>
      </c>
      <c r="H1780" s="61" t="s">
        <v>42</v>
      </c>
      <c r="I1780" s="61" t="s">
        <v>1167</v>
      </c>
      <c r="J1780" s="61" t="s">
        <v>17</v>
      </c>
      <c r="K1780" s="61" t="s">
        <v>20</v>
      </c>
      <c r="L1780" s="61" t="s">
        <v>1238</v>
      </c>
      <c r="M1780" s="61">
        <f t="shared" si="28"/>
        <v>302</v>
      </c>
      <c r="N1780" t="str">
        <f>VLOOKUP(M1780,'zamestnanci číselník'!$A:$I,9,0)</f>
        <v>Ostatné</v>
      </c>
    </row>
    <row r="1781" spans="1:14" x14ac:dyDescent="0.2">
      <c r="A1781" s="60">
        <v>43691</v>
      </c>
      <c r="B1781" s="61" t="s">
        <v>1237</v>
      </c>
      <c r="C1781" s="61" t="s">
        <v>885</v>
      </c>
      <c r="D1781" s="61" t="s">
        <v>181</v>
      </c>
      <c r="E1781" s="61">
        <v>8</v>
      </c>
      <c r="F1781" s="61" t="s">
        <v>182</v>
      </c>
      <c r="G1781" s="61">
        <v>0</v>
      </c>
      <c r="H1781" s="61" t="s">
        <v>42</v>
      </c>
      <c r="I1781" s="61" t="s">
        <v>1167</v>
      </c>
      <c r="J1781" s="61" t="s">
        <v>17</v>
      </c>
      <c r="K1781" s="61" t="s">
        <v>20</v>
      </c>
      <c r="L1781" s="61" t="s">
        <v>1238</v>
      </c>
      <c r="M1781" s="61">
        <f t="shared" si="28"/>
        <v>302</v>
      </c>
      <c r="N1781" t="str">
        <f>VLOOKUP(M1781,'zamestnanci číselník'!$A:$I,9,0)</f>
        <v>Ostatné</v>
      </c>
    </row>
    <row r="1782" spans="1:14" x14ac:dyDescent="0.2">
      <c r="A1782" s="60">
        <v>43692</v>
      </c>
      <c r="B1782" s="61" t="s">
        <v>1237</v>
      </c>
      <c r="C1782" s="61" t="s">
        <v>885</v>
      </c>
      <c r="D1782" s="61" t="s">
        <v>181</v>
      </c>
      <c r="E1782" s="61">
        <v>7</v>
      </c>
      <c r="F1782" s="61" t="s">
        <v>182</v>
      </c>
      <c r="G1782" s="61">
        <v>0</v>
      </c>
      <c r="H1782" s="61" t="s">
        <v>42</v>
      </c>
      <c r="I1782" s="61" t="s">
        <v>1167</v>
      </c>
      <c r="J1782" s="61" t="s">
        <v>17</v>
      </c>
      <c r="K1782" s="61" t="s">
        <v>20</v>
      </c>
      <c r="L1782" s="61" t="s">
        <v>1238</v>
      </c>
      <c r="M1782" s="61">
        <f t="shared" si="28"/>
        <v>302</v>
      </c>
      <c r="N1782" t="str">
        <f>VLOOKUP(M1782,'zamestnanci číselník'!$A:$I,9,0)</f>
        <v>Ostatné</v>
      </c>
    </row>
    <row r="1783" spans="1:14" x14ac:dyDescent="0.2">
      <c r="A1783" s="60">
        <v>43693</v>
      </c>
      <c r="B1783" s="61" t="s">
        <v>1237</v>
      </c>
      <c r="C1783" s="61" t="s">
        <v>885</v>
      </c>
      <c r="D1783" s="61" t="s">
        <v>181</v>
      </c>
      <c r="E1783" s="61">
        <v>8</v>
      </c>
      <c r="F1783" s="61" t="s">
        <v>182</v>
      </c>
      <c r="G1783" s="61">
        <v>0</v>
      </c>
      <c r="H1783" s="61" t="s">
        <v>42</v>
      </c>
      <c r="I1783" s="61" t="s">
        <v>1167</v>
      </c>
      <c r="J1783" s="61" t="s">
        <v>17</v>
      </c>
      <c r="K1783" s="61" t="s">
        <v>20</v>
      </c>
      <c r="L1783" s="61" t="s">
        <v>1238</v>
      </c>
      <c r="M1783" s="61">
        <f t="shared" si="28"/>
        <v>302</v>
      </c>
      <c r="N1783" t="str">
        <f>VLOOKUP(M1783,'zamestnanci číselník'!$A:$I,9,0)</f>
        <v>Ostatné</v>
      </c>
    </row>
    <row r="1784" spans="1:14" x14ac:dyDescent="0.2">
      <c r="A1784" s="60">
        <v>43696</v>
      </c>
      <c r="B1784" s="61" t="s">
        <v>1237</v>
      </c>
      <c r="C1784" s="61" t="s">
        <v>885</v>
      </c>
      <c r="D1784" s="61" t="s">
        <v>181</v>
      </c>
      <c r="E1784" s="61">
        <v>8.5</v>
      </c>
      <c r="F1784" s="61" t="s">
        <v>890</v>
      </c>
      <c r="G1784" s="61">
        <v>0.5</v>
      </c>
      <c r="H1784" s="61" t="s">
        <v>42</v>
      </c>
      <c r="I1784" s="61" t="s">
        <v>1167</v>
      </c>
      <c r="J1784" s="61" t="s">
        <v>17</v>
      </c>
      <c r="K1784" s="61" t="s">
        <v>20</v>
      </c>
      <c r="L1784" s="61" t="s">
        <v>1238</v>
      </c>
      <c r="M1784" s="61">
        <f t="shared" si="28"/>
        <v>302</v>
      </c>
      <c r="N1784" t="str">
        <f>VLOOKUP(M1784,'zamestnanci číselník'!$A:$I,9,0)</f>
        <v>Ostatné</v>
      </c>
    </row>
    <row r="1785" spans="1:14" x14ac:dyDescent="0.2">
      <c r="A1785" s="60">
        <v>43678</v>
      </c>
      <c r="B1785" s="61" t="s">
        <v>1237</v>
      </c>
      <c r="C1785" s="61" t="s">
        <v>887</v>
      </c>
      <c r="D1785" s="61" t="s">
        <v>181</v>
      </c>
      <c r="E1785" s="61">
        <v>8</v>
      </c>
      <c r="F1785" s="61" t="s">
        <v>182</v>
      </c>
      <c r="G1785" s="61">
        <v>0</v>
      </c>
      <c r="H1785" s="61" t="s">
        <v>183</v>
      </c>
      <c r="I1785" s="61" t="s">
        <v>1167</v>
      </c>
      <c r="J1785" s="61" t="s">
        <v>17</v>
      </c>
      <c r="K1785" s="61" t="s">
        <v>20</v>
      </c>
      <c r="L1785" s="61" t="s">
        <v>1238</v>
      </c>
      <c r="M1785" s="61">
        <f t="shared" si="28"/>
        <v>302</v>
      </c>
      <c r="N1785" t="str">
        <f>VLOOKUP(M1785,'zamestnanci číselník'!$A:$I,9,0)</f>
        <v>Ostatné</v>
      </c>
    </row>
    <row r="1786" spans="1:14" x14ac:dyDescent="0.2">
      <c r="A1786" s="60">
        <v>43679</v>
      </c>
      <c r="B1786" s="61" t="s">
        <v>1237</v>
      </c>
      <c r="C1786" s="61" t="s">
        <v>887</v>
      </c>
      <c r="D1786" s="61" t="s">
        <v>181</v>
      </c>
      <c r="E1786" s="61">
        <v>8</v>
      </c>
      <c r="F1786" s="61" t="s">
        <v>182</v>
      </c>
      <c r="G1786" s="61">
        <v>0</v>
      </c>
      <c r="H1786" s="61" t="s">
        <v>183</v>
      </c>
      <c r="I1786" s="61" t="s">
        <v>1167</v>
      </c>
      <c r="J1786" s="61" t="s">
        <v>17</v>
      </c>
      <c r="K1786" s="61" t="s">
        <v>20</v>
      </c>
      <c r="L1786" s="61" t="s">
        <v>1238</v>
      </c>
      <c r="M1786" s="61">
        <f t="shared" si="28"/>
        <v>302</v>
      </c>
      <c r="N1786" t="str">
        <f>VLOOKUP(M1786,'zamestnanci číselník'!$A:$I,9,0)</f>
        <v>Ostatné</v>
      </c>
    </row>
    <row r="1787" spans="1:14" x14ac:dyDescent="0.2">
      <c r="A1787" s="60">
        <v>43682</v>
      </c>
      <c r="B1787" s="61" t="s">
        <v>1237</v>
      </c>
      <c r="C1787" s="61" t="s">
        <v>885</v>
      </c>
      <c r="D1787" s="61" t="s">
        <v>181</v>
      </c>
      <c r="E1787" s="61">
        <v>8</v>
      </c>
      <c r="F1787" s="61" t="s">
        <v>182</v>
      </c>
      <c r="G1787" s="61">
        <v>0</v>
      </c>
      <c r="H1787" s="61" t="s">
        <v>42</v>
      </c>
      <c r="I1787" s="61" t="s">
        <v>1167</v>
      </c>
      <c r="J1787" s="61" t="s">
        <v>17</v>
      </c>
      <c r="K1787" s="61" t="s">
        <v>20</v>
      </c>
      <c r="L1787" s="61" t="s">
        <v>1238</v>
      </c>
      <c r="M1787" s="61">
        <f t="shared" si="28"/>
        <v>302</v>
      </c>
      <c r="N1787" t="str">
        <f>VLOOKUP(M1787,'zamestnanci číselník'!$A:$I,9,0)</f>
        <v>Ostatné</v>
      </c>
    </row>
    <row r="1788" spans="1:14" x14ac:dyDescent="0.2">
      <c r="A1788" s="60">
        <v>43683</v>
      </c>
      <c r="B1788" s="61" t="s">
        <v>1237</v>
      </c>
      <c r="C1788" s="61" t="s">
        <v>885</v>
      </c>
      <c r="D1788" s="61" t="s">
        <v>181</v>
      </c>
      <c r="E1788" s="61">
        <v>8</v>
      </c>
      <c r="F1788" s="61" t="s">
        <v>182</v>
      </c>
      <c r="G1788" s="61">
        <v>0</v>
      </c>
      <c r="H1788" s="61" t="s">
        <v>42</v>
      </c>
      <c r="I1788" s="61" t="s">
        <v>1167</v>
      </c>
      <c r="J1788" s="61" t="s">
        <v>17</v>
      </c>
      <c r="K1788" s="61" t="s">
        <v>20</v>
      </c>
      <c r="L1788" s="61" t="s">
        <v>1238</v>
      </c>
      <c r="M1788" s="61">
        <f t="shared" si="28"/>
        <v>302</v>
      </c>
      <c r="N1788" t="str">
        <f>VLOOKUP(M1788,'zamestnanci číselník'!$A:$I,9,0)</f>
        <v>Ostatné</v>
      </c>
    </row>
    <row r="1789" spans="1:14" x14ac:dyDescent="0.2">
      <c r="A1789" s="60">
        <v>43684</v>
      </c>
      <c r="B1789" s="61" t="s">
        <v>1237</v>
      </c>
      <c r="C1789" s="61" t="s">
        <v>885</v>
      </c>
      <c r="D1789" s="61" t="s">
        <v>181</v>
      </c>
      <c r="E1789" s="61">
        <v>8</v>
      </c>
      <c r="F1789" s="61" t="s">
        <v>182</v>
      </c>
      <c r="G1789" s="61">
        <v>0</v>
      </c>
      <c r="H1789" s="61" t="s">
        <v>42</v>
      </c>
      <c r="I1789" s="61" t="s">
        <v>1167</v>
      </c>
      <c r="J1789" s="61" t="s">
        <v>17</v>
      </c>
      <c r="K1789" s="61" t="s">
        <v>20</v>
      </c>
      <c r="L1789" s="61" t="s">
        <v>1238</v>
      </c>
      <c r="M1789" s="61">
        <f t="shared" si="28"/>
        <v>302</v>
      </c>
      <c r="N1789" t="str">
        <f>VLOOKUP(M1789,'zamestnanci číselník'!$A:$I,9,0)</f>
        <v>Ostatné</v>
      </c>
    </row>
    <row r="1790" spans="1:14" x14ac:dyDescent="0.2">
      <c r="A1790" s="60">
        <v>43685</v>
      </c>
      <c r="B1790" s="61" t="s">
        <v>1237</v>
      </c>
      <c r="C1790" s="61" t="s">
        <v>885</v>
      </c>
      <c r="D1790" s="61" t="s">
        <v>181</v>
      </c>
      <c r="E1790" s="61">
        <v>8</v>
      </c>
      <c r="F1790" s="61" t="s">
        <v>182</v>
      </c>
      <c r="G1790" s="61">
        <v>0</v>
      </c>
      <c r="H1790" s="61" t="s">
        <v>42</v>
      </c>
      <c r="I1790" s="61" t="s">
        <v>1167</v>
      </c>
      <c r="J1790" s="61" t="s">
        <v>17</v>
      </c>
      <c r="K1790" s="61" t="s">
        <v>20</v>
      </c>
      <c r="L1790" s="61" t="s">
        <v>1238</v>
      </c>
      <c r="M1790" s="61">
        <f t="shared" si="28"/>
        <v>302</v>
      </c>
      <c r="N1790" t="str">
        <f>VLOOKUP(M1790,'zamestnanci číselník'!$A:$I,9,0)</f>
        <v>Ostatné</v>
      </c>
    </row>
    <row r="1791" spans="1:14" x14ac:dyDescent="0.2">
      <c r="A1791" s="60">
        <v>43686</v>
      </c>
      <c r="B1791" s="61" t="s">
        <v>1237</v>
      </c>
      <c r="C1791" s="61" t="s">
        <v>885</v>
      </c>
      <c r="D1791" s="61" t="s">
        <v>181</v>
      </c>
      <c r="E1791" s="61">
        <v>8</v>
      </c>
      <c r="F1791" s="61" t="s">
        <v>182</v>
      </c>
      <c r="G1791" s="61">
        <v>0</v>
      </c>
      <c r="H1791" s="61" t="s">
        <v>42</v>
      </c>
      <c r="I1791" s="61" t="s">
        <v>1167</v>
      </c>
      <c r="J1791" s="61" t="s">
        <v>17</v>
      </c>
      <c r="K1791" s="61" t="s">
        <v>20</v>
      </c>
      <c r="L1791" s="61" t="s">
        <v>1238</v>
      </c>
      <c r="M1791" s="61">
        <f t="shared" si="28"/>
        <v>302</v>
      </c>
      <c r="N1791" t="str">
        <f>VLOOKUP(M1791,'zamestnanci číselník'!$A:$I,9,0)</f>
        <v>Ostatné</v>
      </c>
    </row>
    <row r="1792" spans="1:14" x14ac:dyDescent="0.2">
      <c r="A1792" s="60">
        <v>43704</v>
      </c>
      <c r="B1792" s="61" t="s">
        <v>1239</v>
      </c>
      <c r="C1792" s="61" t="s">
        <v>888</v>
      </c>
      <c r="D1792" s="61" t="s">
        <v>181</v>
      </c>
      <c r="E1792" s="61">
        <v>5</v>
      </c>
      <c r="F1792" s="61" t="s">
        <v>182</v>
      </c>
      <c r="G1792" s="61">
        <v>0</v>
      </c>
      <c r="H1792" s="61" t="s">
        <v>183</v>
      </c>
      <c r="I1792" s="61" t="s">
        <v>1152</v>
      </c>
      <c r="J1792" s="61" t="s">
        <v>1153</v>
      </c>
      <c r="K1792" s="61" t="s">
        <v>1153</v>
      </c>
      <c r="L1792" s="61" t="s">
        <v>1240</v>
      </c>
      <c r="M1792" s="61">
        <f t="shared" si="28"/>
        <v>306</v>
      </c>
      <c r="N1792" t="str">
        <f>VLOOKUP(M1792,'zamestnanci číselník'!$A:$I,9,0)</f>
        <v>VP2</v>
      </c>
    </row>
    <row r="1793" spans="1:14" x14ac:dyDescent="0.2">
      <c r="A1793" s="60">
        <v>43705</v>
      </c>
      <c r="B1793" s="61" t="s">
        <v>1239</v>
      </c>
      <c r="C1793" s="61" t="s">
        <v>885</v>
      </c>
      <c r="D1793" s="61" t="s">
        <v>181</v>
      </c>
      <c r="E1793" s="61">
        <v>8</v>
      </c>
      <c r="F1793" s="61" t="s">
        <v>890</v>
      </c>
      <c r="G1793" s="61">
        <v>1</v>
      </c>
      <c r="H1793" s="61" t="s">
        <v>42</v>
      </c>
      <c r="I1793" s="61" t="s">
        <v>1152</v>
      </c>
      <c r="J1793" s="61" t="s">
        <v>1153</v>
      </c>
      <c r="K1793" s="61" t="s">
        <v>1153</v>
      </c>
      <c r="L1793" s="61" t="s">
        <v>1240</v>
      </c>
      <c r="M1793" s="61">
        <f t="shared" si="28"/>
        <v>306</v>
      </c>
      <c r="N1793" t="str">
        <f>VLOOKUP(M1793,'zamestnanci číselník'!$A:$I,9,0)</f>
        <v>VP2</v>
      </c>
    </row>
    <row r="1794" spans="1:14" x14ac:dyDescent="0.2">
      <c r="A1794" s="60">
        <v>43707</v>
      </c>
      <c r="B1794" s="61" t="s">
        <v>1239</v>
      </c>
      <c r="C1794" s="61" t="s">
        <v>885</v>
      </c>
      <c r="D1794" s="61" t="s">
        <v>181</v>
      </c>
      <c r="E1794" s="61">
        <v>8</v>
      </c>
      <c r="F1794" s="61" t="s">
        <v>182</v>
      </c>
      <c r="G1794" s="61">
        <v>0</v>
      </c>
      <c r="H1794" s="61" t="s">
        <v>42</v>
      </c>
      <c r="I1794" s="61" t="s">
        <v>1152</v>
      </c>
      <c r="J1794" s="61" t="s">
        <v>1153</v>
      </c>
      <c r="K1794" s="61" t="s">
        <v>1153</v>
      </c>
      <c r="L1794" s="61" t="s">
        <v>1240</v>
      </c>
      <c r="M1794" s="61">
        <f t="shared" si="28"/>
        <v>306</v>
      </c>
      <c r="N1794" t="str">
        <f>VLOOKUP(M1794,'zamestnanci číselník'!$A:$I,9,0)</f>
        <v>VP2</v>
      </c>
    </row>
    <row r="1795" spans="1:14" x14ac:dyDescent="0.2">
      <c r="A1795" s="60">
        <v>43699</v>
      </c>
      <c r="B1795" s="61" t="s">
        <v>1239</v>
      </c>
      <c r="C1795" s="61" t="s">
        <v>885</v>
      </c>
      <c r="D1795" s="61" t="s">
        <v>181</v>
      </c>
      <c r="E1795" s="61">
        <v>8</v>
      </c>
      <c r="F1795" s="61" t="s">
        <v>182</v>
      </c>
      <c r="G1795" s="61">
        <v>0</v>
      </c>
      <c r="H1795" s="61" t="s">
        <v>42</v>
      </c>
      <c r="I1795" s="61" t="s">
        <v>1152</v>
      </c>
      <c r="J1795" s="61" t="s">
        <v>1153</v>
      </c>
      <c r="K1795" s="61" t="s">
        <v>1153</v>
      </c>
      <c r="L1795" s="61" t="s">
        <v>1240</v>
      </c>
      <c r="M1795" s="61">
        <f t="shared" ref="M1795:M1858" si="29">B1795*1</f>
        <v>306</v>
      </c>
      <c r="N1795" t="str">
        <f>VLOOKUP(M1795,'zamestnanci číselník'!$A:$I,9,0)</f>
        <v>VP2</v>
      </c>
    </row>
    <row r="1796" spans="1:14" x14ac:dyDescent="0.2">
      <c r="A1796" s="60">
        <v>43700</v>
      </c>
      <c r="B1796" s="61" t="s">
        <v>1239</v>
      </c>
      <c r="C1796" s="61" t="s">
        <v>885</v>
      </c>
      <c r="D1796" s="61" t="s">
        <v>181</v>
      </c>
      <c r="E1796" s="61">
        <v>8</v>
      </c>
      <c r="F1796" s="61" t="s">
        <v>182</v>
      </c>
      <c r="G1796" s="61">
        <v>0</v>
      </c>
      <c r="H1796" s="61" t="s">
        <v>42</v>
      </c>
      <c r="I1796" s="61" t="s">
        <v>1152</v>
      </c>
      <c r="J1796" s="61" t="s">
        <v>1153</v>
      </c>
      <c r="K1796" s="61" t="s">
        <v>1153</v>
      </c>
      <c r="L1796" s="61" t="s">
        <v>1240</v>
      </c>
      <c r="M1796" s="61">
        <f t="shared" si="29"/>
        <v>306</v>
      </c>
      <c r="N1796" t="str">
        <f>VLOOKUP(M1796,'zamestnanci číselník'!$A:$I,9,0)</f>
        <v>VP2</v>
      </c>
    </row>
    <row r="1797" spans="1:14" x14ac:dyDescent="0.2">
      <c r="A1797" s="60">
        <v>43703</v>
      </c>
      <c r="B1797" s="61" t="s">
        <v>1239</v>
      </c>
      <c r="C1797" s="61" t="s">
        <v>885</v>
      </c>
      <c r="D1797" s="61" t="s">
        <v>181</v>
      </c>
      <c r="E1797" s="61">
        <v>8</v>
      </c>
      <c r="F1797" s="61" t="s">
        <v>890</v>
      </c>
      <c r="G1797" s="61">
        <v>1</v>
      </c>
      <c r="H1797" s="61" t="s">
        <v>42</v>
      </c>
      <c r="I1797" s="61" t="s">
        <v>1152</v>
      </c>
      <c r="J1797" s="61" t="s">
        <v>1153</v>
      </c>
      <c r="K1797" s="61" t="s">
        <v>1153</v>
      </c>
      <c r="L1797" s="61" t="s">
        <v>1240</v>
      </c>
      <c r="M1797" s="61">
        <f t="shared" si="29"/>
        <v>306</v>
      </c>
      <c r="N1797" t="str">
        <f>VLOOKUP(M1797,'zamestnanci číselník'!$A:$I,9,0)</f>
        <v>VP2</v>
      </c>
    </row>
    <row r="1798" spans="1:14" x14ac:dyDescent="0.2">
      <c r="A1798" s="60">
        <v>43704</v>
      </c>
      <c r="B1798" s="61" t="s">
        <v>1239</v>
      </c>
      <c r="C1798" s="61" t="s">
        <v>885</v>
      </c>
      <c r="D1798" s="61" t="s">
        <v>181</v>
      </c>
      <c r="E1798" s="61">
        <v>3</v>
      </c>
      <c r="F1798" s="61" t="s">
        <v>182</v>
      </c>
      <c r="G1798" s="61">
        <v>0</v>
      </c>
      <c r="H1798" s="61" t="s">
        <v>42</v>
      </c>
      <c r="I1798" s="61" t="s">
        <v>1152</v>
      </c>
      <c r="J1798" s="61" t="s">
        <v>1153</v>
      </c>
      <c r="K1798" s="61" t="s">
        <v>1153</v>
      </c>
      <c r="L1798" s="61" t="s">
        <v>1240</v>
      </c>
      <c r="M1798" s="61">
        <f t="shared" si="29"/>
        <v>306</v>
      </c>
      <c r="N1798" t="str">
        <f>VLOOKUP(M1798,'zamestnanci číselník'!$A:$I,9,0)</f>
        <v>VP2</v>
      </c>
    </row>
    <row r="1799" spans="1:14" x14ac:dyDescent="0.2">
      <c r="A1799" s="60">
        <v>43682</v>
      </c>
      <c r="B1799" s="61" t="s">
        <v>1239</v>
      </c>
      <c r="C1799" s="61" t="s">
        <v>885</v>
      </c>
      <c r="D1799" s="61" t="s">
        <v>181</v>
      </c>
      <c r="E1799" s="61">
        <v>8</v>
      </c>
      <c r="F1799" s="61" t="s">
        <v>890</v>
      </c>
      <c r="G1799" s="61">
        <v>0.5</v>
      </c>
      <c r="H1799" s="61" t="s">
        <v>42</v>
      </c>
      <c r="I1799" s="61" t="s">
        <v>1152</v>
      </c>
      <c r="J1799" s="61" t="s">
        <v>1153</v>
      </c>
      <c r="K1799" s="61" t="s">
        <v>1153</v>
      </c>
      <c r="L1799" s="61" t="s">
        <v>1240</v>
      </c>
      <c r="M1799" s="61">
        <f t="shared" si="29"/>
        <v>306</v>
      </c>
      <c r="N1799" t="str">
        <f>VLOOKUP(M1799,'zamestnanci číselník'!$A:$I,9,0)</f>
        <v>VP2</v>
      </c>
    </row>
    <row r="1800" spans="1:14" x14ac:dyDescent="0.2">
      <c r="A1800" s="60">
        <v>43683</v>
      </c>
      <c r="B1800" s="61" t="s">
        <v>1239</v>
      </c>
      <c r="C1800" s="61" t="s">
        <v>885</v>
      </c>
      <c r="D1800" s="61" t="s">
        <v>181</v>
      </c>
      <c r="E1800" s="61">
        <v>8</v>
      </c>
      <c r="F1800" s="61" t="s">
        <v>890</v>
      </c>
      <c r="G1800" s="61">
        <v>0.5</v>
      </c>
      <c r="H1800" s="61" t="s">
        <v>42</v>
      </c>
      <c r="I1800" s="61" t="s">
        <v>1152</v>
      </c>
      <c r="J1800" s="61" t="s">
        <v>1153</v>
      </c>
      <c r="K1800" s="61" t="s">
        <v>1153</v>
      </c>
      <c r="L1800" s="61" t="s">
        <v>1240</v>
      </c>
      <c r="M1800" s="61">
        <f t="shared" si="29"/>
        <v>306</v>
      </c>
      <c r="N1800" t="str">
        <f>VLOOKUP(M1800,'zamestnanci číselník'!$A:$I,9,0)</f>
        <v>VP2</v>
      </c>
    </row>
    <row r="1801" spans="1:14" x14ac:dyDescent="0.2">
      <c r="A1801" s="60">
        <v>43684</v>
      </c>
      <c r="B1801" s="61" t="s">
        <v>1239</v>
      </c>
      <c r="C1801" s="61" t="s">
        <v>885</v>
      </c>
      <c r="D1801" s="61" t="s">
        <v>181</v>
      </c>
      <c r="E1801" s="61">
        <v>8</v>
      </c>
      <c r="F1801" s="61" t="s">
        <v>182</v>
      </c>
      <c r="G1801" s="61">
        <v>0</v>
      </c>
      <c r="H1801" s="61" t="s">
        <v>42</v>
      </c>
      <c r="I1801" s="61" t="s">
        <v>1152</v>
      </c>
      <c r="J1801" s="61" t="s">
        <v>1153</v>
      </c>
      <c r="K1801" s="61" t="s">
        <v>1153</v>
      </c>
      <c r="L1801" s="61" t="s">
        <v>1240</v>
      </c>
      <c r="M1801" s="61">
        <f t="shared" si="29"/>
        <v>306</v>
      </c>
      <c r="N1801" t="str">
        <f>VLOOKUP(M1801,'zamestnanci číselník'!$A:$I,9,0)</f>
        <v>VP2</v>
      </c>
    </row>
    <row r="1802" spans="1:14" x14ac:dyDescent="0.2">
      <c r="A1802" s="60">
        <v>43685</v>
      </c>
      <c r="B1802" s="61" t="s">
        <v>1239</v>
      </c>
      <c r="C1802" s="61" t="s">
        <v>885</v>
      </c>
      <c r="D1802" s="61" t="s">
        <v>181</v>
      </c>
      <c r="E1802" s="61">
        <v>8</v>
      </c>
      <c r="F1802" s="61" t="s">
        <v>182</v>
      </c>
      <c r="G1802" s="61">
        <v>0</v>
      </c>
      <c r="H1802" s="61" t="s">
        <v>42</v>
      </c>
      <c r="I1802" s="61" t="s">
        <v>1152</v>
      </c>
      <c r="J1802" s="61" t="s">
        <v>1153</v>
      </c>
      <c r="K1802" s="61" t="s">
        <v>1153</v>
      </c>
      <c r="L1802" s="61" t="s">
        <v>1240</v>
      </c>
      <c r="M1802" s="61">
        <f t="shared" si="29"/>
        <v>306</v>
      </c>
      <c r="N1802" t="str">
        <f>VLOOKUP(M1802,'zamestnanci číselník'!$A:$I,9,0)</f>
        <v>VP2</v>
      </c>
    </row>
    <row r="1803" spans="1:14" x14ac:dyDescent="0.2">
      <c r="A1803" s="60">
        <v>43686</v>
      </c>
      <c r="B1803" s="61" t="s">
        <v>1239</v>
      </c>
      <c r="C1803" s="61" t="s">
        <v>885</v>
      </c>
      <c r="D1803" s="61" t="s">
        <v>181</v>
      </c>
      <c r="E1803" s="61">
        <v>8</v>
      </c>
      <c r="F1803" s="61" t="s">
        <v>182</v>
      </c>
      <c r="G1803" s="61">
        <v>0</v>
      </c>
      <c r="H1803" s="61" t="s">
        <v>42</v>
      </c>
      <c r="I1803" s="61" t="s">
        <v>1152</v>
      </c>
      <c r="J1803" s="61" t="s">
        <v>1153</v>
      </c>
      <c r="K1803" s="61" t="s">
        <v>1153</v>
      </c>
      <c r="L1803" s="61" t="s">
        <v>1240</v>
      </c>
      <c r="M1803" s="61">
        <f t="shared" si="29"/>
        <v>306</v>
      </c>
      <c r="N1803" t="str">
        <f>VLOOKUP(M1803,'zamestnanci číselník'!$A:$I,9,0)</f>
        <v>VP2</v>
      </c>
    </row>
    <row r="1804" spans="1:14" x14ac:dyDescent="0.2">
      <c r="A1804" s="60">
        <v>43689</v>
      </c>
      <c r="B1804" s="61" t="s">
        <v>1239</v>
      </c>
      <c r="C1804" s="61" t="s">
        <v>885</v>
      </c>
      <c r="D1804" s="61" t="s">
        <v>181</v>
      </c>
      <c r="E1804" s="61">
        <v>8</v>
      </c>
      <c r="F1804" s="61" t="s">
        <v>182</v>
      </c>
      <c r="G1804" s="61">
        <v>0</v>
      </c>
      <c r="H1804" s="61" t="s">
        <v>42</v>
      </c>
      <c r="I1804" s="61" t="s">
        <v>1152</v>
      </c>
      <c r="J1804" s="61" t="s">
        <v>1153</v>
      </c>
      <c r="K1804" s="61" t="s">
        <v>1153</v>
      </c>
      <c r="L1804" s="61" t="s">
        <v>1240</v>
      </c>
      <c r="M1804" s="61">
        <f t="shared" si="29"/>
        <v>306</v>
      </c>
      <c r="N1804" t="str">
        <f>VLOOKUP(M1804,'zamestnanci číselník'!$A:$I,9,0)</f>
        <v>VP2</v>
      </c>
    </row>
    <row r="1805" spans="1:14" x14ac:dyDescent="0.2">
      <c r="A1805" s="60">
        <v>43690</v>
      </c>
      <c r="B1805" s="61" t="s">
        <v>1239</v>
      </c>
      <c r="C1805" s="61" t="s">
        <v>885</v>
      </c>
      <c r="D1805" s="61" t="s">
        <v>181</v>
      </c>
      <c r="E1805" s="61">
        <v>8</v>
      </c>
      <c r="F1805" s="61" t="s">
        <v>890</v>
      </c>
      <c r="G1805" s="61">
        <v>0.5</v>
      </c>
      <c r="H1805" s="61" t="s">
        <v>42</v>
      </c>
      <c r="I1805" s="61" t="s">
        <v>1152</v>
      </c>
      <c r="J1805" s="61" t="s">
        <v>1153</v>
      </c>
      <c r="K1805" s="61" t="s">
        <v>1153</v>
      </c>
      <c r="L1805" s="61" t="s">
        <v>1240</v>
      </c>
      <c r="M1805" s="61">
        <f t="shared" si="29"/>
        <v>306</v>
      </c>
      <c r="N1805" t="str">
        <f>VLOOKUP(M1805,'zamestnanci číselník'!$A:$I,9,0)</f>
        <v>VP2</v>
      </c>
    </row>
    <row r="1806" spans="1:14" x14ac:dyDescent="0.2">
      <c r="A1806" s="60">
        <v>43691</v>
      </c>
      <c r="B1806" s="61" t="s">
        <v>1239</v>
      </c>
      <c r="C1806" s="61" t="s">
        <v>885</v>
      </c>
      <c r="D1806" s="61" t="s">
        <v>181</v>
      </c>
      <c r="E1806" s="61">
        <v>8</v>
      </c>
      <c r="F1806" s="61" t="s">
        <v>182</v>
      </c>
      <c r="G1806" s="61">
        <v>0</v>
      </c>
      <c r="H1806" s="61" t="s">
        <v>42</v>
      </c>
      <c r="I1806" s="61" t="s">
        <v>1152</v>
      </c>
      <c r="J1806" s="61" t="s">
        <v>1153</v>
      </c>
      <c r="K1806" s="61" t="s">
        <v>1153</v>
      </c>
      <c r="L1806" s="61" t="s">
        <v>1240</v>
      </c>
      <c r="M1806" s="61">
        <f t="shared" si="29"/>
        <v>306</v>
      </c>
      <c r="N1806" t="str">
        <f>VLOOKUP(M1806,'zamestnanci číselník'!$A:$I,9,0)</f>
        <v>VP2</v>
      </c>
    </row>
    <row r="1807" spans="1:14" x14ac:dyDescent="0.2">
      <c r="A1807" s="60">
        <v>43692</v>
      </c>
      <c r="B1807" s="61" t="s">
        <v>1239</v>
      </c>
      <c r="C1807" s="61" t="s">
        <v>885</v>
      </c>
      <c r="D1807" s="61" t="s">
        <v>181</v>
      </c>
      <c r="E1807" s="61">
        <v>8</v>
      </c>
      <c r="F1807" s="61" t="s">
        <v>182</v>
      </c>
      <c r="G1807" s="61">
        <v>0</v>
      </c>
      <c r="H1807" s="61" t="s">
        <v>42</v>
      </c>
      <c r="I1807" s="61" t="s">
        <v>1152</v>
      </c>
      <c r="J1807" s="61" t="s">
        <v>1153</v>
      </c>
      <c r="K1807" s="61" t="s">
        <v>1153</v>
      </c>
      <c r="L1807" s="61" t="s">
        <v>1240</v>
      </c>
      <c r="M1807" s="61">
        <f t="shared" si="29"/>
        <v>306</v>
      </c>
      <c r="N1807" t="str">
        <f>VLOOKUP(M1807,'zamestnanci číselník'!$A:$I,9,0)</f>
        <v>VP2</v>
      </c>
    </row>
    <row r="1808" spans="1:14" x14ac:dyDescent="0.2">
      <c r="A1808" s="60">
        <v>43693</v>
      </c>
      <c r="B1808" s="61" t="s">
        <v>1239</v>
      </c>
      <c r="C1808" s="61" t="s">
        <v>885</v>
      </c>
      <c r="D1808" s="61" t="s">
        <v>181</v>
      </c>
      <c r="E1808" s="61">
        <v>8</v>
      </c>
      <c r="F1808" s="61" t="s">
        <v>182</v>
      </c>
      <c r="G1808" s="61">
        <v>0</v>
      </c>
      <c r="H1808" s="61" t="s">
        <v>42</v>
      </c>
      <c r="I1808" s="61" t="s">
        <v>1152</v>
      </c>
      <c r="J1808" s="61" t="s">
        <v>1153</v>
      </c>
      <c r="K1808" s="61" t="s">
        <v>1153</v>
      </c>
      <c r="L1808" s="61" t="s">
        <v>1240</v>
      </c>
      <c r="M1808" s="61">
        <f t="shared" si="29"/>
        <v>306</v>
      </c>
      <c r="N1808" t="str">
        <f>VLOOKUP(M1808,'zamestnanci číselník'!$A:$I,9,0)</f>
        <v>VP2</v>
      </c>
    </row>
    <row r="1809" spans="1:14" x14ac:dyDescent="0.2">
      <c r="A1809" s="60">
        <v>43696</v>
      </c>
      <c r="B1809" s="61" t="s">
        <v>1239</v>
      </c>
      <c r="C1809" s="61" t="s">
        <v>885</v>
      </c>
      <c r="D1809" s="61" t="s">
        <v>181</v>
      </c>
      <c r="E1809" s="61">
        <v>8</v>
      </c>
      <c r="F1809" s="61" t="s">
        <v>182</v>
      </c>
      <c r="G1809" s="61">
        <v>0</v>
      </c>
      <c r="H1809" s="61" t="s">
        <v>42</v>
      </c>
      <c r="I1809" s="61" t="s">
        <v>1152</v>
      </c>
      <c r="J1809" s="61" t="s">
        <v>1153</v>
      </c>
      <c r="K1809" s="61" t="s">
        <v>1153</v>
      </c>
      <c r="L1809" s="61" t="s">
        <v>1240</v>
      </c>
      <c r="M1809" s="61">
        <f t="shared" si="29"/>
        <v>306</v>
      </c>
      <c r="N1809" t="str">
        <f>VLOOKUP(M1809,'zamestnanci číselník'!$A:$I,9,0)</f>
        <v>VP2</v>
      </c>
    </row>
    <row r="1810" spans="1:14" x14ac:dyDescent="0.2">
      <c r="A1810" s="60">
        <v>43697</v>
      </c>
      <c r="B1810" s="61" t="s">
        <v>1239</v>
      </c>
      <c r="C1810" s="61" t="s">
        <v>885</v>
      </c>
      <c r="D1810" s="61" t="s">
        <v>181</v>
      </c>
      <c r="E1810" s="61">
        <v>8</v>
      </c>
      <c r="F1810" s="61" t="s">
        <v>182</v>
      </c>
      <c r="G1810" s="61">
        <v>0</v>
      </c>
      <c r="H1810" s="61" t="s">
        <v>42</v>
      </c>
      <c r="I1810" s="61" t="s">
        <v>1152</v>
      </c>
      <c r="J1810" s="61" t="s">
        <v>1153</v>
      </c>
      <c r="K1810" s="61" t="s">
        <v>1153</v>
      </c>
      <c r="L1810" s="61" t="s">
        <v>1240</v>
      </c>
      <c r="M1810" s="61">
        <f t="shared" si="29"/>
        <v>306</v>
      </c>
      <c r="N1810" t="str">
        <f>VLOOKUP(M1810,'zamestnanci číselník'!$A:$I,9,0)</f>
        <v>VP2</v>
      </c>
    </row>
    <row r="1811" spans="1:14" x14ac:dyDescent="0.2">
      <c r="A1811" s="60">
        <v>43698</v>
      </c>
      <c r="B1811" s="61" t="s">
        <v>1239</v>
      </c>
      <c r="C1811" s="61" t="s">
        <v>885</v>
      </c>
      <c r="D1811" s="61" t="s">
        <v>181</v>
      </c>
      <c r="E1811" s="61">
        <v>8</v>
      </c>
      <c r="F1811" s="61" t="s">
        <v>182</v>
      </c>
      <c r="G1811" s="61">
        <v>0</v>
      </c>
      <c r="H1811" s="61" t="s">
        <v>42</v>
      </c>
      <c r="I1811" s="61" t="s">
        <v>1152</v>
      </c>
      <c r="J1811" s="61" t="s">
        <v>1153</v>
      </c>
      <c r="K1811" s="61" t="s">
        <v>1153</v>
      </c>
      <c r="L1811" s="61" t="s">
        <v>1240</v>
      </c>
      <c r="M1811" s="61">
        <f t="shared" si="29"/>
        <v>306</v>
      </c>
      <c r="N1811" t="str">
        <f>VLOOKUP(M1811,'zamestnanci číselník'!$A:$I,9,0)</f>
        <v>VP2</v>
      </c>
    </row>
    <row r="1812" spans="1:14" x14ac:dyDescent="0.2">
      <c r="A1812" s="60">
        <v>43706</v>
      </c>
      <c r="B1812" s="61" t="s">
        <v>1239</v>
      </c>
      <c r="C1812" s="61" t="s">
        <v>886</v>
      </c>
      <c r="D1812" s="61" t="s">
        <v>181</v>
      </c>
      <c r="E1812" s="61">
        <v>8</v>
      </c>
      <c r="F1812" s="61" t="s">
        <v>182</v>
      </c>
      <c r="G1812" s="61">
        <v>0</v>
      </c>
      <c r="H1812" s="61" t="s">
        <v>183</v>
      </c>
      <c r="I1812" s="61" t="s">
        <v>1152</v>
      </c>
      <c r="J1812" s="61" t="s">
        <v>1153</v>
      </c>
      <c r="K1812" s="61" t="s">
        <v>1153</v>
      </c>
      <c r="L1812" s="61" t="s">
        <v>1240</v>
      </c>
      <c r="M1812" s="61">
        <f t="shared" si="29"/>
        <v>306</v>
      </c>
      <c r="N1812" t="str">
        <f>VLOOKUP(M1812,'zamestnanci číselník'!$A:$I,9,0)</f>
        <v>VP2</v>
      </c>
    </row>
    <row r="1813" spans="1:14" x14ac:dyDescent="0.2">
      <c r="A1813" s="60">
        <v>43678</v>
      </c>
      <c r="B1813" s="61" t="s">
        <v>1239</v>
      </c>
      <c r="C1813" s="61" t="s">
        <v>887</v>
      </c>
      <c r="D1813" s="61" t="s">
        <v>181</v>
      </c>
      <c r="E1813" s="61">
        <v>8</v>
      </c>
      <c r="F1813" s="61" t="s">
        <v>182</v>
      </c>
      <c r="G1813" s="61">
        <v>0</v>
      </c>
      <c r="H1813" s="61" t="s">
        <v>183</v>
      </c>
      <c r="I1813" s="61" t="s">
        <v>1152</v>
      </c>
      <c r="J1813" s="61" t="s">
        <v>1153</v>
      </c>
      <c r="K1813" s="61" t="s">
        <v>1153</v>
      </c>
      <c r="L1813" s="61" t="s">
        <v>1240</v>
      </c>
      <c r="M1813" s="61">
        <f t="shared" si="29"/>
        <v>306</v>
      </c>
      <c r="N1813" t="str">
        <f>VLOOKUP(M1813,'zamestnanci číselník'!$A:$I,9,0)</f>
        <v>VP2</v>
      </c>
    </row>
    <row r="1814" spans="1:14" x14ac:dyDescent="0.2">
      <c r="A1814" s="60">
        <v>43679</v>
      </c>
      <c r="B1814" s="61" t="s">
        <v>1239</v>
      </c>
      <c r="C1814" s="61" t="s">
        <v>887</v>
      </c>
      <c r="D1814" s="61" t="s">
        <v>181</v>
      </c>
      <c r="E1814" s="61">
        <v>8</v>
      </c>
      <c r="F1814" s="61" t="s">
        <v>182</v>
      </c>
      <c r="G1814" s="61">
        <v>0</v>
      </c>
      <c r="H1814" s="61" t="s">
        <v>183</v>
      </c>
      <c r="I1814" s="61" t="s">
        <v>1152</v>
      </c>
      <c r="J1814" s="61" t="s">
        <v>1153</v>
      </c>
      <c r="K1814" s="61" t="s">
        <v>1153</v>
      </c>
      <c r="L1814" s="61" t="s">
        <v>1240</v>
      </c>
      <c r="M1814" s="61">
        <f t="shared" si="29"/>
        <v>306</v>
      </c>
      <c r="N1814" t="str">
        <f>VLOOKUP(M1814,'zamestnanci číselník'!$A:$I,9,0)</f>
        <v>VP2</v>
      </c>
    </row>
    <row r="1815" spans="1:14" x14ac:dyDescent="0.2">
      <c r="A1815" s="60">
        <v>43700</v>
      </c>
      <c r="B1815" s="61" t="s">
        <v>1241</v>
      </c>
      <c r="C1815" s="61" t="s">
        <v>885</v>
      </c>
      <c r="D1815" s="61" t="s">
        <v>181</v>
      </c>
      <c r="E1815" s="61">
        <v>8</v>
      </c>
      <c r="F1815" s="61" t="s">
        <v>182</v>
      </c>
      <c r="G1815" s="61">
        <v>0</v>
      </c>
      <c r="H1815" s="61" t="s">
        <v>42</v>
      </c>
      <c r="I1815" s="61" t="s">
        <v>1167</v>
      </c>
      <c r="J1815" s="61" t="s">
        <v>17</v>
      </c>
      <c r="K1815" s="61" t="s">
        <v>20</v>
      </c>
      <c r="L1815" s="61" t="s">
        <v>1242</v>
      </c>
      <c r="M1815" s="61">
        <f t="shared" si="29"/>
        <v>308</v>
      </c>
      <c r="N1815" t="str">
        <f>VLOOKUP(M1815,'zamestnanci číselník'!$A:$I,9,0)</f>
        <v>VP2</v>
      </c>
    </row>
    <row r="1816" spans="1:14" x14ac:dyDescent="0.2">
      <c r="A1816" s="60">
        <v>43703</v>
      </c>
      <c r="B1816" s="61" t="s">
        <v>1241</v>
      </c>
      <c r="C1816" s="61" t="s">
        <v>885</v>
      </c>
      <c r="D1816" s="61" t="s">
        <v>181</v>
      </c>
      <c r="E1816" s="61">
        <v>8</v>
      </c>
      <c r="F1816" s="61" t="s">
        <v>182</v>
      </c>
      <c r="G1816" s="61">
        <v>0</v>
      </c>
      <c r="H1816" s="61" t="s">
        <v>42</v>
      </c>
      <c r="I1816" s="61" t="s">
        <v>1167</v>
      </c>
      <c r="J1816" s="61" t="s">
        <v>17</v>
      </c>
      <c r="K1816" s="61" t="s">
        <v>20</v>
      </c>
      <c r="L1816" s="61" t="s">
        <v>1242</v>
      </c>
      <c r="M1816" s="61">
        <f t="shared" si="29"/>
        <v>308</v>
      </c>
      <c r="N1816" t="str">
        <f>VLOOKUP(M1816,'zamestnanci číselník'!$A:$I,9,0)</f>
        <v>VP2</v>
      </c>
    </row>
    <row r="1817" spans="1:14" x14ac:dyDescent="0.2">
      <c r="A1817" s="60">
        <v>43704</v>
      </c>
      <c r="B1817" s="61" t="s">
        <v>1241</v>
      </c>
      <c r="C1817" s="61" t="s">
        <v>885</v>
      </c>
      <c r="D1817" s="61" t="s">
        <v>181</v>
      </c>
      <c r="E1817" s="61">
        <v>8</v>
      </c>
      <c r="F1817" s="61" t="s">
        <v>182</v>
      </c>
      <c r="G1817" s="61">
        <v>0</v>
      </c>
      <c r="H1817" s="61" t="s">
        <v>42</v>
      </c>
      <c r="I1817" s="61" t="s">
        <v>1167</v>
      </c>
      <c r="J1817" s="61" t="s">
        <v>17</v>
      </c>
      <c r="K1817" s="61" t="s">
        <v>20</v>
      </c>
      <c r="L1817" s="61" t="s">
        <v>1242</v>
      </c>
      <c r="M1817" s="61">
        <f t="shared" si="29"/>
        <v>308</v>
      </c>
      <c r="N1817" t="str">
        <f>VLOOKUP(M1817,'zamestnanci číselník'!$A:$I,9,0)</f>
        <v>VP2</v>
      </c>
    </row>
    <row r="1818" spans="1:14" x14ac:dyDescent="0.2">
      <c r="A1818" s="60">
        <v>43705</v>
      </c>
      <c r="B1818" s="61" t="s">
        <v>1241</v>
      </c>
      <c r="C1818" s="61" t="s">
        <v>885</v>
      </c>
      <c r="D1818" s="61" t="s">
        <v>181</v>
      </c>
      <c r="E1818" s="61">
        <v>8</v>
      </c>
      <c r="F1818" s="61" t="s">
        <v>182</v>
      </c>
      <c r="G1818" s="61">
        <v>0</v>
      </c>
      <c r="H1818" s="61" t="s">
        <v>42</v>
      </c>
      <c r="I1818" s="61" t="s">
        <v>1167</v>
      </c>
      <c r="J1818" s="61" t="s">
        <v>17</v>
      </c>
      <c r="K1818" s="61" t="s">
        <v>20</v>
      </c>
      <c r="L1818" s="61" t="s">
        <v>1242</v>
      </c>
      <c r="M1818" s="61">
        <f t="shared" si="29"/>
        <v>308</v>
      </c>
      <c r="N1818" t="str">
        <f>VLOOKUP(M1818,'zamestnanci číselník'!$A:$I,9,0)</f>
        <v>VP2</v>
      </c>
    </row>
    <row r="1819" spans="1:14" x14ac:dyDescent="0.2">
      <c r="A1819" s="60">
        <v>43706</v>
      </c>
      <c r="B1819" s="61" t="s">
        <v>1241</v>
      </c>
      <c r="C1819" s="61" t="s">
        <v>886</v>
      </c>
      <c r="D1819" s="61" t="s">
        <v>181</v>
      </c>
      <c r="E1819" s="61">
        <v>8</v>
      </c>
      <c r="F1819" s="61" t="s">
        <v>182</v>
      </c>
      <c r="G1819" s="61">
        <v>0</v>
      </c>
      <c r="H1819" s="61" t="s">
        <v>183</v>
      </c>
      <c r="I1819" s="61" t="s">
        <v>1167</v>
      </c>
      <c r="J1819" s="61" t="s">
        <v>17</v>
      </c>
      <c r="K1819" s="61" t="s">
        <v>20</v>
      </c>
      <c r="L1819" s="61" t="s">
        <v>1242</v>
      </c>
      <c r="M1819" s="61">
        <f t="shared" si="29"/>
        <v>308</v>
      </c>
      <c r="N1819" t="str">
        <f>VLOOKUP(M1819,'zamestnanci číselník'!$A:$I,9,0)</f>
        <v>VP2</v>
      </c>
    </row>
    <row r="1820" spans="1:14" x14ac:dyDescent="0.2">
      <c r="A1820" s="60">
        <v>43707</v>
      </c>
      <c r="B1820" s="61" t="s">
        <v>1241</v>
      </c>
      <c r="C1820" s="61" t="s">
        <v>887</v>
      </c>
      <c r="D1820" s="61" t="s">
        <v>181</v>
      </c>
      <c r="E1820" s="61">
        <v>8</v>
      </c>
      <c r="F1820" s="61" t="s">
        <v>182</v>
      </c>
      <c r="G1820" s="61">
        <v>0</v>
      </c>
      <c r="H1820" s="61" t="s">
        <v>183</v>
      </c>
      <c r="I1820" s="61" t="s">
        <v>1167</v>
      </c>
      <c r="J1820" s="61" t="s">
        <v>17</v>
      </c>
      <c r="K1820" s="61" t="s">
        <v>20</v>
      </c>
      <c r="L1820" s="61" t="s">
        <v>1242</v>
      </c>
      <c r="M1820" s="61">
        <f t="shared" si="29"/>
        <v>308</v>
      </c>
      <c r="N1820" t="str">
        <f>VLOOKUP(M1820,'zamestnanci číselník'!$A:$I,9,0)</f>
        <v>VP2</v>
      </c>
    </row>
    <row r="1821" spans="1:14" x14ac:dyDescent="0.2">
      <c r="A1821" s="60">
        <v>43698</v>
      </c>
      <c r="B1821" s="61" t="s">
        <v>1241</v>
      </c>
      <c r="C1821" s="61" t="s">
        <v>885</v>
      </c>
      <c r="D1821" s="61" t="s">
        <v>181</v>
      </c>
      <c r="E1821" s="61">
        <v>8</v>
      </c>
      <c r="F1821" s="61" t="s">
        <v>182</v>
      </c>
      <c r="G1821" s="61">
        <v>0</v>
      </c>
      <c r="H1821" s="61" t="s">
        <v>42</v>
      </c>
      <c r="I1821" s="61" t="s">
        <v>1167</v>
      </c>
      <c r="J1821" s="61" t="s">
        <v>17</v>
      </c>
      <c r="K1821" s="61" t="s">
        <v>20</v>
      </c>
      <c r="L1821" s="61" t="s">
        <v>1242</v>
      </c>
      <c r="M1821" s="61">
        <f t="shared" si="29"/>
        <v>308</v>
      </c>
      <c r="N1821" t="str">
        <f>VLOOKUP(M1821,'zamestnanci číselník'!$A:$I,9,0)</f>
        <v>VP2</v>
      </c>
    </row>
    <row r="1822" spans="1:14" x14ac:dyDescent="0.2">
      <c r="A1822" s="60">
        <v>43699</v>
      </c>
      <c r="B1822" s="61" t="s">
        <v>1241</v>
      </c>
      <c r="C1822" s="61" t="s">
        <v>885</v>
      </c>
      <c r="D1822" s="61" t="s">
        <v>181</v>
      </c>
      <c r="E1822" s="61">
        <v>8</v>
      </c>
      <c r="F1822" s="61" t="s">
        <v>182</v>
      </c>
      <c r="G1822" s="61">
        <v>0</v>
      </c>
      <c r="H1822" s="61" t="s">
        <v>42</v>
      </c>
      <c r="I1822" s="61" t="s">
        <v>1167</v>
      </c>
      <c r="J1822" s="61" t="s">
        <v>17</v>
      </c>
      <c r="K1822" s="61" t="s">
        <v>20</v>
      </c>
      <c r="L1822" s="61" t="s">
        <v>1242</v>
      </c>
      <c r="M1822" s="61">
        <f t="shared" si="29"/>
        <v>308</v>
      </c>
      <c r="N1822" t="str">
        <f>VLOOKUP(M1822,'zamestnanci číselník'!$A:$I,9,0)</f>
        <v>VP2</v>
      </c>
    </row>
    <row r="1823" spans="1:14" x14ac:dyDescent="0.2">
      <c r="A1823" s="60">
        <v>43696</v>
      </c>
      <c r="B1823" s="61" t="s">
        <v>1241</v>
      </c>
      <c r="C1823" s="61" t="s">
        <v>885</v>
      </c>
      <c r="D1823" s="61" t="s">
        <v>181</v>
      </c>
      <c r="E1823" s="61">
        <v>8</v>
      </c>
      <c r="F1823" s="61" t="s">
        <v>890</v>
      </c>
      <c r="G1823" s="61">
        <v>1</v>
      </c>
      <c r="H1823" s="61" t="s">
        <v>42</v>
      </c>
      <c r="I1823" s="61" t="s">
        <v>1167</v>
      </c>
      <c r="J1823" s="61" t="s">
        <v>17</v>
      </c>
      <c r="K1823" s="61" t="s">
        <v>20</v>
      </c>
      <c r="L1823" s="61" t="s">
        <v>1242</v>
      </c>
      <c r="M1823" s="61">
        <f t="shared" si="29"/>
        <v>308</v>
      </c>
      <c r="N1823" t="str">
        <f>VLOOKUP(M1823,'zamestnanci číselník'!$A:$I,9,0)</f>
        <v>VP2</v>
      </c>
    </row>
    <row r="1824" spans="1:14" x14ac:dyDescent="0.2">
      <c r="A1824" s="60">
        <v>43697</v>
      </c>
      <c r="B1824" s="61" t="s">
        <v>1241</v>
      </c>
      <c r="C1824" s="61" t="s">
        <v>885</v>
      </c>
      <c r="D1824" s="61" t="s">
        <v>181</v>
      </c>
      <c r="E1824" s="61">
        <v>8</v>
      </c>
      <c r="F1824" s="61" t="s">
        <v>890</v>
      </c>
      <c r="G1824" s="61">
        <v>1</v>
      </c>
      <c r="H1824" s="61" t="s">
        <v>42</v>
      </c>
      <c r="I1824" s="61" t="s">
        <v>1167</v>
      </c>
      <c r="J1824" s="61" t="s">
        <v>17</v>
      </c>
      <c r="K1824" s="61" t="s">
        <v>20</v>
      </c>
      <c r="L1824" s="61" t="s">
        <v>1242</v>
      </c>
      <c r="M1824" s="61">
        <f t="shared" si="29"/>
        <v>308</v>
      </c>
      <c r="N1824" t="str">
        <f>VLOOKUP(M1824,'zamestnanci číselník'!$A:$I,9,0)</f>
        <v>VP2</v>
      </c>
    </row>
    <row r="1825" spans="1:14" x14ac:dyDescent="0.2">
      <c r="A1825" s="60">
        <v>43691</v>
      </c>
      <c r="B1825" s="61" t="s">
        <v>1241</v>
      </c>
      <c r="C1825" s="61" t="s">
        <v>885</v>
      </c>
      <c r="D1825" s="61" t="s">
        <v>181</v>
      </c>
      <c r="E1825" s="61">
        <v>8</v>
      </c>
      <c r="F1825" s="61" t="s">
        <v>890</v>
      </c>
      <c r="G1825" s="61">
        <v>1</v>
      </c>
      <c r="H1825" s="61" t="s">
        <v>42</v>
      </c>
      <c r="I1825" s="61" t="s">
        <v>1167</v>
      </c>
      <c r="J1825" s="61" t="s">
        <v>17</v>
      </c>
      <c r="K1825" s="61" t="s">
        <v>20</v>
      </c>
      <c r="L1825" s="61" t="s">
        <v>1242</v>
      </c>
      <c r="M1825" s="61">
        <f t="shared" si="29"/>
        <v>308</v>
      </c>
      <c r="N1825" t="str">
        <f>VLOOKUP(M1825,'zamestnanci číselník'!$A:$I,9,0)</f>
        <v>VP2</v>
      </c>
    </row>
    <row r="1826" spans="1:14" x14ac:dyDescent="0.2">
      <c r="A1826" s="60">
        <v>43692</v>
      </c>
      <c r="B1826" s="61" t="s">
        <v>1241</v>
      </c>
      <c r="C1826" s="61" t="s">
        <v>885</v>
      </c>
      <c r="D1826" s="61" t="s">
        <v>181</v>
      </c>
      <c r="E1826" s="61">
        <v>8</v>
      </c>
      <c r="F1826" s="61" t="s">
        <v>182</v>
      </c>
      <c r="G1826" s="61">
        <v>0</v>
      </c>
      <c r="H1826" s="61" t="s">
        <v>42</v>
      </c>
      <c r="I1826" s="61" t="s">
        <v>1167</v>
      </c>
      <c r="J1826" s="61" t="s">
        <v>17</v>
      </c>
      <c r="K1826" s="61" t="s">
        <v>20</v>
      </c>
      <c r="L1826" s="61" t="s">
        <v>1242</v>
      </c>
      <c r="M1826" s="61">
        <f t="shared" si="29"/>
        <v>308</v>
      </c>
      <c r="N1826" t="str">
        <f>VLOOKUP(M1826,'zamestnanci číselník'!$A:$I,9,0)</f>
        <v>VP2</v>
      </c>
    </row>
    <row r="1827" spans="1:14" x14ac:dyDescent="0.2">
      <c r="A1827" s="60">
        <v>43693</v>
      </c>
      <c r="B1827" s="61" t="s">
        <v>1241</v>
      </c>
      <c r="C1827" s="61" t="s">
        <v>885</v>
      </c>
      <c r="D1827" s="61" t="s">
        <v>181</v>
      </c>
      <c r="E1827" s="61">
        <v>8</v>
      </c>
      <c r="F1827" s="61" t="s">
        <v>182</v>
      </c>
      <c r="G1827" s="61">
        <v>0</v>
      </c>
      <c r="H1827" s="61" t="s">
        <v>42</v>
      </c>
      <c r="I1827" s="61" t="s">
        <v>1167</v>
      </c>
      <c r="J1827" s="61" t="s">
        <v>17</v>
      </c>
      <c r="K1827" s="61" t="s">
        <v>20</v>
      </c>
      <c r="L1827" s="61" t="s">
        <v>1242</v>
      </c>
      <c r="M1827" s="61">
        <f t="shared" si="29"/>
        <v>308</v>
      </c>
      <c r="N1827" t="str">
        <f>VLOOKUP(M1827,'zamestnanci číselník'!$A:$I,9,0)</f>
        <v>VP2</v>
      </c>
    </row>
    <row r="1828" spans="1:14" x14ac:dyDescent="0.2">
      <c r="A1828" s="60">
        <v>43689</v>
      </c>
      <c r="B1828" s="61" t="s">
        <v>1241</v>
      </c>
      <c r="C1828" s="61" t="s">
        <v>885</v>
      </c>
      <c r="D1828" s="61" t="s">
        <v>181</v>
      </c>
      <c r="E1828" s="61">
        <v>8</v>
      </c>
      <c r="F1828" s="61" t="s">
        <v>182</v>
      </c>
      <c r="G1828" s="61">
        <v>0</v>
      </c>
      <c r="H1828" s="61" t="s">
        <v>42</v>
      </c>
      <c r="I1828" s="61" t="s">
        <v>1167</v>
      </c>
      <c r="J1828" s="61" t="s">
        <v>17</v>
      </c>
      <c r="K1828" s="61" t="s">
        <v>20</v>
      </c>
      <c r="L1828" s="61" t="s">
        <v>1242</v>
      </c>
      <c r="M1828" s="61">
        <f t="shared" si="29"/>
        <v>308</v>
      </c>
      <c r="N1828" t="str">
        <f>VLOOKUP(M1828,'zamestnanci číselník'!$A:$I,9,0)</f>
        <v>VP2</v>
      </c>
    </row>
    <row r="1829" spans="1:14" x14ac:dyDescent="0.2">
      <c r="A1829" s="60">
        <v>43690</v>
      </c>
      <c r="B1829" s="61" t="s">
        <v>1241</v>
      </c>
      <c r="C1829" s="61" t="s">
        <v>885</v>
      </c>
      <c r="D1829" s="61" t="s">
        <v>181</v>
      </c>
      <c r="E1829" s="61">
        <v>8</v>
      </c>
      <c r="F1829" s="61" t="s">
        <v>890</v>
      </c>
      <c r="G1829" s="61">
        <v>1</v>
      </c>
      <c r="H1829" s="61" t="s">
        <v>42</v>
      </c>
      <c r="I1829" s="61" t="s">
        <v>1167</v>
      </c>
      <c r="J1829" s="61" t="s">
        <v>17</v>
      </c>
      <c r="K1829" s="61" t="s">
        <v>20</v>
      </c>
      <c r="L1829" s="61" t="s">
        <v>1242</v>
      </c>
      <c r="M1829" s="61">
        <f t="shared" si="29"/>
        <v>308</v>
      </c>
      <c r="N1829" t="str">
        <f>VLOOKUP(M1829,'zamestnanci číselník'!$A:$I,9,0)</f>
        <v>VP2</v>
      </c>
    </row>
    <row r="1830" spans="1:14" x14ac:dyDescent="0.2">
      <c r="A1830" s="60">
        <v>43678</v>
      </c>
      <c r="B1830" s="61" t="s">
        <v>1241</v>
      </c>
      <c r="C1830" s="61" t="s">
        <v>887</v>
      </c>
      <c r="D1830" s="61" t="s">
        <v>181</v>
      </c>
      <c r="E1830" s="61">
        <v>8</v>
      </c>
      <c r="F1830" s="61" t="s">
        <v>182</v>
      </c>
      <c r="G1830" s="61">
        <v>0</v>
      </c>
      <c r="H1830" s="61" t="s">
        <v>183</v>
      </c>
      <c r="I1830" s="61" t="s">
        <v>1167</v>
      </c>
      <c r="J1830" s="61" t="s">
        <v>17</v>
      </c>
      <c r="K1830" s="61" t="s">
        <v>20</v>
      </c>
      <c r="L1830" s="61" t="s">
        <v>1242</v>
      </c>
      <c r="M1830" s="61">
        <f t="shared" si="29"/>
        <v>308</v>
      </c>
      <c r="N1830" t="str">
        <f>VLOOKUP(M1830,'zamestnanci číselník'!$A:$I,9,0)</f>
        <v>VP2</v>
      </c>
    </row>
    <row r="1831" spans="1:14" x14ac:dyDescent="0.2">
      <c r="A1831" s="60">
        <v>43679</v>
      </c>
      <c r="B1831" s="61" t="s">
        <v>1241</v>
      </c>
      <c r="C1831" s="61" t="s">
        <v>887</v>
      </c>
      <c r="D1831" s="61" t="s">
        <v>181</v>
      </c>
      <c r="E1831" s="61">
        <v>8</v>
      </c>
      <c r="F1831" s="61" t="s">
        <v>182</v>
      </c>
      <c r="G1831" s="61">
        <v>0</v>
      </c>
      <c r="H1831" s="61" t="s">
        <v>183</v>
      </c>
      <c r="I1831" s="61" t="s">
        <v>1167</v>
      </c>
      <c r="J1831" s="61" t="s">
        <v>17</v>
      </c>
      <c r="K1831" s="61" t="s">
        <v>20</v>
      </c>
      <c r="L1831" s="61" t="s">
        <v>1242</v>
      </c>
      <c r="M1831" s="61">
        <f t="shared" si="29"/>
        <v>308</v>
      </c>
      <c r="N1831" t="str">
        <f>VLOOKUP(M1831,'zamestnanci číselník'!$A:$I,9,0)</f>
        <v>VP2</v>
      </c>
    </row>
    <row r="1832" spans="1:14" x14ac:dyDescent="0.2">
      <c r="A1832" s="60">
        <v>43682</v>
      </c>
      <c r="B1832" s="61" t="s">
        <v>1241</v>
      </c>
      <c r="C1832" s="61" t="s">
        <v>885</v>
      </c>
      <c r="D1832" s="61" t="s">
        <v>181</v>
      </c>
      <c r="E1832" s="61">
        <v>8</v>
      </c>
      <c r="F1832" s="61" t="s">
        <v>890</v>
      </c>
      <c r="G1832" s="61">
        <v>1</v>
      </c>
      <c r="H1832" s="61" t="s">
        <v>42</v>
      </c>
      <c r="I1832" s="61" t="s">
        <v>1167</v>
      </c>
      <c r="J1832" s="61" t="s">
        <v>17</v>
      </c>
      <c r="K1832" s="61" t="s">
        <v>20</v>
      </c>
      <c r="L1832" s="61" t="s">
        <v>1242</v>
      </c>
      <c r="M1832" s="61">
        <f t="shared" si="29"/>
        <v>308</v>
      </c>
      <c r="N1832" t="str">
        <f>VLOOKUP(M1832,'zamestnanci číselník'!$A:$I,9,0)</f>
        <v>VP2</v>
      </c>
    </row>
    <row r="1833" spans="1:14" x14ac:dyDescent="0.2">
      <c r="A1833" s="60">
        <v>43683</v>
      </c>
      <c r="B1833" s="61" t="s">
        <v>1241</v>
      </c>
      <c r="C1833" s="61" t="s">
        <v>885</v>
      </c>
      <c r="D1833" s="61" t="s">
        <v>181</v>
      </c>
      <c r="E1833" s="61">
        <v>8</v>
      </c>
      <c r="F1833" s="61" t="s">
        <v>890</v>
      </c>
      <c r="G1833" s="61">
        <v>1</v>
      </c>
      <c r="H1833" s="61" t="s">
        <v>42</v>
      </c>
      <c r="I1833" s="61" t="s">
        <v>1167</v>
      </c>
      <c r="J1833" s="61" t="s">
        <v>17</v>
      </c>
      <c r="K1833" s="61" t="s">
        <v>20</v>
      </c>
      <c r="L1833" s="61" t="s">
        <v>1242</v>
      </c>
      <c r="M1833" s="61">
        <f t="shared" si="29"/>
        <v>308</v>
      </c>
      <c r="N1833" t="str">
        <f>VLOOKUP(M1833,'zamestnanci číselník'!$A:$I,9,0)</f>
        <v>VP2</v>
      </c>
    </row>
    <row r="1834" spans="1:14" x14ac:dyDescent="0.2">
      <c r="A1834" s="60">
        <v>43684</v>
      </c>
      <c r="B1834" s="61" t="s">
        <v>1241</v>
      </c>
      <c r="C1834" s="61" t="s">
        <v>885</v>
      </c>
      <c r="D1834" s="61" t="s">
        <v>181</v>
      </c>
      <c r="E1834" s="61">
        <v>8</v>
      </c>
      <c r="F1834" s="61" t="s">
        <v>182</v>
      </c>
      <c r="G1834" s="61">
        <v>0</v>
      </c>
      <c r="H1834" s="61" t="s">
        <v>42</v>
      </c>
      <c r="I1834" s="61" t="s">
        <v>1167</v>
      </c>
      <c r="J1834" s="61" t="s">
        <v>17</v>
      </c>
      <c r="K1834" s="61" t="s">
        <v>20</v>
      </c>
      <c r="L1834" s="61" t="s">
        <v>1242</v>
      </c>
      <c r="M1834" s="61">
        <f t="shared" si="29"/>
        <v>308</v>
      </c>
      <c r="N1834" t="str">
        <f>VLOOKUP(M1834,'zamestnanci číselník'!$A:$I,9,0)</f>
        <v>VP2</v>
      </c>
    </row>
    <row r="1835" spans="1:14" x14ac:dyDescent="0.2">
      <c r="A1835" s="60">
        <v>43685</v>
      </c>
      <c r="B1835" s="61" t="s">
        <v>1241</v>
      </c>
      <c r="C1835" s="61" t="s">
        <v>885</v>
      </c>
      <c r="D1835" s="61" t="s">
        <v>181</v>
      </c>
      <c r="E1835" s="61">
        <v>8</v>
      </c>
      <c r="F1835" s="61" t="s">
        <v>890</v>
      </c>
      <c r="G1835" s="61">
        <v>1</v>
      </c>
      <c r="H1835" s="61" t="s">
        <v>42</v>
      </c>
      <c r="I1835" s="61" t="s">
        <v>1167</v>
      </c>
      <c r="J1835" s="61" t="s">
        <v>17</v>
      </c>
      <c r="K1835" s="61" t="s">
        <v>20</v>
      </c>
      <c r="L1835" s="61" t="s">
        <v>1242</v>
      </c>
      <c r="M1835" s="61">
        <f t="shared" si="29"/>
        <v>308</v>
      </c>
      <c r="N1835" t="str">
        <f>VLOOKUP(M1835,'zamestnanci číselník'!$A:$I,9,0)</f>
        <v>VP2</v>
      </c>
    </row>
    <row r="1836" spans="1:14" x14ac:dyDescent="0.2">
      <c r="A1836" s="60">
        <v>43686</v>
      </c>
      <c r="B1836" s="61" t="s">
        <v>1241</v>
      </c>
      <c r="C1836" s="61" t="s">
        <v>887</v>
      </c>
      <c r="D1836" s="61" t="s">
        <v>181</v>
      </c>
      <c r="E1836" s="61">
        <v>4</v>
      </c>
      <c r="F1836" s="61" t="s">
        <v>182</v>
      </c>
      <c r="G1836" s="61">
        <v>0</v>
      </c>
      <c r="H1836" s="61" t="s">
        <v>183</v>
      </c>
      <c r="I1836" s="61" t="s">
        <v>1167</v>
      </c>
      <c r="J1836" s="61" t="s">
        <v>17</v>
      </c>
      <c r="K1836" s="61" t="s">
        <v>20</v>
      </c>
      <c r="L1836" s="61" t="s">
        <v>1242</v>
      </c>
      <c r="M1836" s="61">
        <f t="shared" si="29"/>
        <v>308</v>
      </c>
      <c r="N1836" t="str">
        <f>VLOOKUP(M1836,'zamestnanci číselník'!$A:$I,9,0)</f>
        <v>VP2</v>
      </c>
    </row>
    <row r="1837" spans="1:14" x14ac:dyDescent="0.2">
      <c r="A1837" s="60">
        <v>43686</v>
      </c>
      <c r="B1837" s="61" t="s">
        <v>1241</v>
      </c>
      <c r="C1837" s="61" t="s">
        <v>885</v>
      </c>
      <c r="D1837" s="61" t="s">
        <v>181</v>
      </c>
      <c r="E1837" s="61">
        <v>4</v>
      </c>
      <c r="F1837" s="61" t="s">
        <v>182</v>
      </c>
      <c r="G1837" s="61">
        <v>0</v>
      </c>
      <c r="H1837" s="61" t="s">
        <v>42</v>
      </c>
      <c r="I1837" s="61" t="s">
        <v>1167</v>
      </c>
      <c r="J1837" s="61" t="s">
        <v>17</v>
      </c>
      <c r="K1837" s="61" t="s">
        <v>20</v>
      </c>
      <c r="L1837" s="61" t="s">
        <v>1242</v>
      </c>
      <c r="M1837" s="61">
        <f t="shared" si="29"/>
        <v>308</v>
      </c>
      <c r="N1837" t="str">
        <f>VLOOKUP(M1837,'zamestnanci číselník'!$A:$I,9,0)</f>
        <v>VP2</v>
      </c>
    </row>
    <row r="1838" spans="1:14" x14ac:dyDescent="0.2">
      <c r="A1838" s="60">
        <v>43700</v>
      </c>
      <c r="B1838" s="61" t="s">
        <v>1243</v>
      </c>
      <c r="C1838" s="61" t="s">
        <v>885</v>
      </c>
      <c r="D1838" s="61" t="s">
        <v>181</v>
      </c>
      <c r="E1838" s="61">
        <v>8</v>
      </c>
      <c r="F1838" s="61" t="s">
        <v>182</v>
      </c>
      <c r="G1838" s="61">
        <v>0</v>
      </c>
      <c r="H1838" s="61" t="s">
        <v>1476</v>
      </c>
      <c r="I1838" s="61" t="s">
        <v>288</v>
      </c>
      <c r="J1838" s="61" t="s">
        <v>19</v>
      </c>
      <c r="K1838" s="61" t="s">
        <v>9</v>
      </c>
      <c r="L1838" s="61" t="s">
        <v>1244</v>
      </c>
      <c r="M1838" s="61">
        <f t="shared" si="29"/>
        <v>311</v>
      </c>
      <c r="N1838" t="str">
        <f>VLOOKUP(M1838,'zamestnanci číselník'!$A:$I,9,0)</f>
        <v>VP2</v>
      </c>
    </row>
    <row r="1839" spans="1:14" x14ac:dyDescent="0.2">
      <c r="A1839" s="60">
        <v>43703</v>
      </c>
      <c r="B1839" s="61" t="s">
        <v>1243</v>
      </c>
      <c r="C1839" s="61" t="s">
        <v>885</v>
      </c>
      <c r="D1839" s="61" t="s">
        <v>181</v>
      </c>
      <c r="E1839" s="61">
        <v>3</v>
      </c>
      <c r="F1839" s="61" t="s">
        <v>182</v>
      </c>
      <c r="G1839" s="61">
        <v>0</v>
      </c>
      <c r="H1839" s="61" t="s">
        <v>1556</v>
      </c>
      <c r="I1839" s="61" t="s">
        <v>288</v>
      </c>
      <c r="J1839" s="61" t="s">
        <v>19</v>
      </c>
      <c r="K1839" s="61" t="s">
        <v>9</v>
      </c>
      <c r="L1839" s="61" t="s">
        <v>1244</v>
      </c>
      <c r="M1839" s="61">
        <f t="shared" si="29"/>
        <v>311</v>
      </c>
      <c r="N1839" t="str">
        <f>VLOOKUP(M1839,'zamestnanci číselník'!$A:$I,9,0)</f>
        <v>VP2</v>
      </c>
    </row>
    <row r="1840" spans="1:14" x14ac:dyDescent="0.2">
      <c r="A1840" s="60">
        <v>43703</v>
      </c>
      <c r="B1840" s="61" t="s">
        <v>1243</v>
      </c>
      <c r="C1840" s="61" t="s">
        <v>885</v>
      </c>
      <c r="D1840" s="61" t="s">
        <v>181</v>
      </c>
      <c r="E1840" s="61">
        <v>5</v>
      </c>
      <c r="F1840" s="61" t="s">
        <v>182</v>
      </c>
      <c r="G1840" s="61">
        <v>0</v>
      </c>
      <c r="H1840" s="61" t="s">
        <v>1448</v>
      </c>
      <c r="I1840" s="61" t="s">
        <v>288</v>
      </c>
      <c r="J1840" s="61" t="s">
        <v>19</v>
      </c>
      <c r="K1840" s="61" t="s">
        <v>9</v>
      </c>
      <c r="L1840" s="61" t="s">
        <v>1244</v>
      </c>
      <c r="M1840" s="61">
        <f t="shared" si="29"/>
        <v>311</v>
      </c>
      <c r="N1840" t="str">
        <f>VLOOKUP(M1840,'zamestnanci číselník'!$A:$I,9,0)</f>
        <v>VP2</v>
      </c>
    </row>
    <row r="1841" spans="1:14" x14ac:dyDescent="0.2">
      <c r="A1841" s="60">
        <v>43704</v>
      </c>
      <c r="B1841" s="61" t="s">
        <v>1243</v>
      </c>
      <c r="C1841" s="61" t="s">
        <v>885</v>
      </c>
      <c r="D1841" s="61" t="s">
        <v>181</v>
      </c>
      <c r="E1841" s="61">
        <v>2</v>
      </c>
      <c r="F1841" s="61" t="s">
        <v>182</v>
      </c>
      <c r="G1841" s="61">
        <v>0</v>
      </c>
      <c r="H1841" s="61" t="s">
        <v>279</v>
      </c>
      <c r="I1841" s="61" t="s">
        <v>288</v>
      </c>
      <c r="J1841" s="61" t="s">
        <v>19</v>
      </c>
      <c r="K1841" s="61" t="s">
        <v>9</v>
      </c>
      <c r="L1841" s="61" t="s">
        <v>1244</v>
      </c>
      <c r="M1841" s="61">
        <f t="shared" si="29"/>
        <v>311</v>
      </c>
      <c r="N1841" t="str">
        <f>VLOOKUP(M1841,'zamestnanci číselník'!$A:$I,9,0)</f>
        <v>VP2</v>
      </c>
    </row>
    <row r="1842" spans="1:14" x14ac:dyDescent="0.2">
      <c r="A1842" s="60">
        <v>43704</v>
      </c>
      <c r="B1842" s="61" t="s">
        <v>1243</v>
      </c>
      <c r="C1842" s="61" t="s">
        <v>885</v>
      </c>
      <c r="D1842" s="61" t="s">
        <v>181</v>
      </c>
      <c r="E1842" s="61">
        <v>4</v>
      </c>
      <c r="F1842" s="61" t="s">
        <v>182</v>
      </c>
      <c r="G1842" s="61">
        <v>0</v>
      </c>
      <c r="H1842" s="61" t="s">
        <v>213</v>
      </c>
      <c r="I1842" s="61" t="s">
        <v>288</v>
      </c>
      <c r="J1842" s="61" t="s">
        <v>19</v>
      </c>
      <c r="K1842" s="61" t="s">
        <v>9</v>
      </c>
      <c r="L1842" s="61" t="s">
        <v>1244</v>
      </c>
      <c r="M1842" s="61">
        <f t="shared" si="29"/>
        <v>311</v>
      </c>
      <c r="N1842" t="str">
        <f>VLOOKUP(M1842,'zamestnanci číselník'!$A:$I,9,0)</f>
        <v>VP2</v>
      </c>
    </row>
    <row r="1843" spans="1:14" x14ac:dyDescent="0.2">
      <c r="A1843" s="60">
        <v>43704</v>
      </c>
      <c r="B1843" s="61" t="s">
        <v>1243</v>
      </c>
      <c r="C1843" s="61" t="s">
        <v>885</v>
      </c>
      <c r="D1843" s="61" t="s">
        <v>181</v>
      </c>
      <c r="E1843" s="61">
        <v>2</v>
      </c>
      <c r="F1843" s="61" t="s">
        <v>182</v>
      </c>
      <c r="G1843" s="61">
        <v>0</v>
      </c>
      <c r="H1843" s="61" t="s">
        <v>1556</v>
      </c>
      <c r="I1843" s="61" t="s">
        <v>288</v>
      </c>
      <c r="J1843" s="61" t="s">
        <v>19</v>
      </c>
      <c r="K1843" s="61" t="s">
        <v>9</v>
      </c>
      <c r="L1843" s="61" t="s">
        <v>1244</v>
      </c>
      <c r="M1843" s="61">
        <f t="shared" si="29"/>
        <v>311</v>
      </c>
      <c r="N1843" t="str">
        <f>VLOOKUP(M1843,'zamestnanci číselník'!$A:$I,9,0)</f>
        <v>VP2</v>
      </c>
    </row>
    <row r="1844" spans="1:14" x14ac:dyDescent="0.2">
      <c r="A1844" s="60">
        <v>43705</v>
      </c>
      <c r="B1844" s="61" t="s">
        <v>1243</v>
      </c>
      <c r="C1844" s="61" t="s">
        <v>885</v>
      </c>
      <c r="D1844" s="61" t="s">
        <v>181</v>
      </c>
      <c r="E1844" s="61">
        <v>4</v>
      </c>
      <c r="F1844" s="61" t="s">
        <v>182</v>
      </c>
      <c r="G1844" s="61">
        <v>0</v>
      </c>
      <c r="H1844" s="61" t="s">
        <v>213</v>
      </c>
      <c r="I1844" s="61" t="s">
        <v>288</v>
      </c>
      <c r="J1844" s="61" t="s">
        <v>19</v>
      </c>
      <c r="K1844" s="61" t="s">
        <v>9</v>
      </c>
      <c r="L1844" s="61" t="s">
        <v>1244</v>
      </c>
      <c r="M1844" s="61">
        <f t="shared" si="29"/>
        <v>311</v>
      </c>
      <c r="N1844" t="str">
        <f>VLOOKUP(M1844,'zamestnanci číselník'!$A:$I,9,0)</f>
        <v>VP2</v>
      </c>
    </row>
    <row r="1845" spans="1:14" x14ac:dyDescent="0.2">
      <c r="A1845" s="60">
        <v>43705</v>
      </c>
      <c r="B1845" s="61" t="s">
        <v>1243</v>
      </c>
      <c r="C1845" s="61" t="s">
        <v>885</v>
      </c>
      <c r="D1845" s="61" t="s">
        <v>181</v>
      </c>
      <c r="E1845" s="61">
        <v>4</v>
      </c>
      <c r="F1845" s="61" t="s">
        <v>182</v>
      </c>
      <c r="G1845" s="61">
        <v>0</v>
      </c>
      <c r="H1845" s="61" t="s">
        <v>1556</v>
      </c>
      <c r="I1845" s="61" t="s">
        <v>288</v>
      </c>
      <c r="J1845" s="61" t="s">
        <v>19</v>
      </c>
      <c r="K1845" s="61" t="s">
        <v>9</v>
      </c>
      <c r="L1845" s="61" t="s">
        <v>1244</v>
      </c>
      <c r="M1845" s="61">
        <f t="shared" si="29"/>
        <v>311</v>
      </c>
      <c r="N1845" t="str">
        <f>VLOOKUP(M1845,'zamestnanci číselník'!$A:$I,9,0)</f>
        <v>VP2</v>
      </c>
    </row>
    <row r="1846" spans="1:14" x14ac:dyDescent="0.2">
      <c r="A1846" s="60">
        <v>43706</v>
      </c>
      <c r="B1846" s="61" t="s">
        <v>1243</v>
      </c>
      <c r="C1846" s="61" t="s">
        <v>886</v>
      </c>
      <c r="D1846" s="61" t="s">
        <v>181</v>
      </c>
      <c r="E1846" s="61">
        <v>8</v>
      </c>
      <c r="F1846" s="61" t="s">
        <v>182</v>
      </c>
      <c r="G1846" s="61">
        <v>0</v>
      </c>
      <c r="H1846" s="61" t="s">
        <v>183</v>
      </c>
      <c r="I1846" s="61" t="s">
        <v>288</v>
      </c>
      <c r="J1846" s="61" t="s">
        <v>19</v>
      </c>
      <c r="K1846" s="61" t="s">
        <v>9</v>
      </c>
      <c r="L1846" s="61" t="s">
        <v>1244</v>
      </c>
      <c r="M1846" s="61">
        <f t="shared" si="29"/>
        <v>311</v>
      </c>
      <c r="N1846" t="str">
        <f>VLOOKUP(M1846,'zamestnanci číselník'!$A:$I,9,0)</f>
        <v>VP2</v>
      </c>
    </row>
    <row r="1847" spans="1:14" x14ac:dyDescent="0.2">
      <c r="A1847" s="60">
        <v>43707</v>
      </c>
      <c r="B1847" s="61" t="s">
        <v>1243</v>
      </c>
      <c r="C1847" s="61" t="s">
        <v>885</v>
      </c>
      <c r="D1847" s="61" t="s">
        <v>181</v>
      </c>
      <c r="E1847" s="61">
        <v>8</v>
      </c>
      <c r="F1847" s="61" t="s">
        <v>182</v>
      </c>
      <c r="G1847" s="61">
        <v>0</v>
      </c>
      <c r="H1847" s="61" t="s">
        <v>213</v>
      </c>
      <c r="I1847" s="61" t="s">
        <v>288</v>
      </c>
      <c r="J1847" s="61" t="s">
        <v>19</v>
      </c>
      <c r="K1847" s="61" t="s">
        <v>9</v>
      </c>
      <c r="L1847" s="61" t="s">
        <v>1244</v>
      </c>
      <c r="M1847" s="61">
        <f t="shared" si="29"/>
        <v>311</v>
      </c>
      <c r="N1847" t="str">
        <f>VLOOKUP(M1847,'zamestnanci číselník'!$A:$I,9,0)</f>
        <v>VP2</v>
      </c>
    </row>
    <row r="1848" spans="1:14" x14ac:dyDescent="0.2">
      <c r="A1848" s="60">
        <v>43698</v>
      </c>
      <c r="B1848" s="61" t="s">
        <v>1243</v>
      </c>
      <c r="C1848" s="61" t="s">
        <v>885</v>
      </c>
      <c r="D1848" s="61" t="s">
        <v>181</v>
      </c>
      <c r="E1848" s="61">
        <v>8</v>
      </c>
      <c r="F1848" s="61" t="s">
        <v>182</v>
      </c>
      <c r="G1848" s="61">
        <v>0</v>
      </c>
      <c r="H1848" s="61" t="s">
        <v>1476</v>
      </c>
      <c r="I1848" s="61" t="s">
        <v>288</v>
      </c>
      <c r="J1848" s="61" t="s">
        <v>19</v>
      </c>
      <c r="K1848" s="61" t="s">
        <v>9</v>
      </c>
      <c r="L1848" s="61" t="s">
        <v>1244</v>
      </c>
      <c r="M1848" s="61">
        <f t="shared" si="29"/>
        <v>311</v>
      </c>
      <c r="N1848" t="str">
        <f>VLOOKUP(M1848,'zamestnanci číselník'!$A:$I,9,0)</f>
        <v>VP2</v>
      </c>
    </row>
    <row r="1849" spans="1:14" x14ac:dyDescent="0.2">
      <c r="A1849" s="60">
        <v>43699</v>
      </c>
      <c r="B1849" s="61" t="s">
        <v>1243</v>
      </c>
      <c r="C1849" s="61" t="s">
        <v>885</v>
      </c>
      <c r="D1849" s="61" t="s">
        <v>181</v>
      </c>
      <c r="E1849" s="61">
        <v>8</v>
      </c>
      <c r="F1849" s="61" t="s">
        <v>182</v>
      </c>
      <c r="G1849" s="61">
        <v>0</v>
      </c>
      <c r="H1849" s="61" t="s">
        <v>1476</v>
      </c>
      <c r="I1849" s="61" t="s">
        <v>288</v>
      </c>
      <c r="J1849" s="61" t="s">
        <v>19</v>
      </c>
      <c r="K1849" s="61" t="s">
        <v>9</v>
      </c>
      <c r="L1849" s="61" t="s">
        <v>1244</v>
      </c>
      <c r="M1849" s="61">
        <f t="shared" si="29"/>
        <v>311</v>
      </c>
      <c r="N1849" t="str">
        <f>VLOOKUP(M1849,'zamestnanci číselník'!$A:$I,9,0)</f>
        <v>VP2</v>
      </c>
    </row>
    <row r="1850" spans="1:14" x14ac:dyDescent="0.2">
      <c r="A1850" s="60">
        <v>43691</v>
      </c>
      <c r="B1850" s="61" t="s">
        <v>1243</v>
      </c>
      <c r="C1850" s="61" t="s">
        <v>885</v>
      </c>
      <c r="D1850" s="61" t="s">
        <v>181</v>
      </c>
      <c r="E1850" s="61">
        <v>8</v>
      </c>
      <c r="F1850" s="61" t="s">
        <v>182</v>
      </c>
      <c r="G1850" s="61">
        <v>0</v>
      </c>
      <c r="H1850" s="61" t="s">
        <v>1501</v>
      </c>
      <c r="I1850" s="61" t="s">
        <v>288</v>
      </c>
      <c r="J1850" s="61" t="s">
        <v>19</v>
      </c>
      <c r="K1850" s="61" t="s">
        <v>9</v>
      </c>
      <c r="L1850" s="61" t="s">
        <v>1244</v>
      </c>
      <c r="M1850" s="61">
        <f t="shared" si="29"/>
        <v>311</v>
      </c>
      <c r="N1850" t="str">
        <f>VLOOKUP(M1850,'zamestnanci číselník'!$A:$I,9,0)</f>
        <v>VP2</v>
      </c>
    </row>
    <row r="1851" spans="1:14" x14ac:dyDescent="0.2">
      <c r="A1851" s="60">
        <v>43692</v>
      </c>
      <c r="B1851" s="61" t="s">
        <v>1243</v>
      </c>
      <c r="C1851" s="61" t="s">
        <v>887</v>
      </c>
      <c r="D1851" s="61" t="s">
        <v>181</v>
      </c>
      <c r="E1851" s="61">
        <v>8</v>
      </c>
      <c r="F1851" s="61" t="s">
        <v>182</v>
      </c>
      <c r="G1851" s="61">
        <v>0</v>
      </c>
      <c r="H1851" s="61" t="s">
        <v>183</v>
      </c>
      <c r="I1851" s="61" t="s">
        <v>288</v>
      </c>
      <c r="J1851" s="61" t="s">
        <v>19</v>
      </c>
      <c r="K1851" s="61" t="s">
        <v>9</v>
      </c>
      <c r="L1851" s="61" t="s">
        <v>1244</v>
      </c>
      <c r="M1851" s="61">
        <f t="shared" si="29"/>
        <v>311</v>
      </c>
      <c r="N1851" t="str">
        <f>VLOOKUP(M1851,'zamestnanci číselník'!$A:$I,9,0)</f>
        <v>VP2</v>
      </c>
    </row>
    <row r="1852" spans="1:14" x14ac:dyDescent="0.2">
      <c r="A1852" s="60">
        <v>43693</v>
      </c>
      <c r="B1852" s="61" t="s">
        <v>1243</v>
      </c>
      <c r="C1852" s="61" t="s">
        <v>885</v>
      </c>
      <c r="D1852" s="61" t="s">
        <v>181</v>
      </c>
      <c r="E1852" s="61">
        <v>4</v>
      </c>
      <c r="F1852" s="61" t="s">
        <v>182</v>
      </c>
      <c r="G1852" s="61">
        <v>0</v>
      </c>
      <c r="H1852" s="61" t="s">
        <v>1501</v>
      </c>
      <c r="I1852" s="61" t="s">
        <v>288</v>
      </c>
      <c r="J1852" s="61" t="s">
        <v>19</v>
      </c>
      <c r="K1852" s="61" t="s">
        <v>9</v>
      </c>
      <c r="L1852" s="61" t="s">
        <v>1244</v>
      </c>
      <c r="M1852" s="61">
        <f t="shared" si="29"/>
        <v>311</v>
      </c>
      <c r="N1852" t="str">
        <f>VLOOKUP(M1852,'zamestnanci číselník'!$A:$I,9,0)</f>
        <v>VP2</v>
      </c>
    </row>
    <row r="1853" spans="1:14" x14ac:dyDescent="0.2">
      <c r="A1853" s="60">
        <v>43693</v>
      </c>
      <c r="B1853" s="61" t="s">
        <v>1243</v>
      </c>
      <c r="C1853" s="61" t="s">
        <v>885</v>
      </c>
      <c r="D1853" s="61" t="s">
        <v>181</v>
      </c>
      <c r="E1853" s="61">
        <v>4</v>
      </c>
      <c r="F1853" s="61" t="s">
        <v>182</v>
      </c>
      <c r="G1853" s="61">
        <v>0</v>
      </c>
      <c r="H1853" s="61" t="s">
        <v>1476</v>
      </c>
      <c r="I1853" s="61" t="s">
        <v>288</v>
      </c>
      <c r="J1853" s="61" t="s">
        <v>19</v>
      </c>
      <c r="K1853" s="61" t="s">
        <v>9</v>
      </c>
      <c r="L1853" s="61" t="s">
        <v>1244</v>
      </c>
      <c r="M1853" s="61">
        <f t="shared" si="29"/>
        <v>311</v>
      </c>
      <c r="N1853" t="str">
        <f>VLOOKUP(M1853,'zamestnanci číselník'!$A:$I,9,0)</f>
        <v>VP2</v>
      </c>
    </row>
    <row r="1854" spans="1:14" x14ac:dyDescent="0.2">
      <c r="A1854" s="60">
        <v>43696</v>
      </c>
      <c r="B1854" s="61" t="s">
        <v>1243</v>
      </c>
      <c r="C1854" s="61" t="s">
        <v>885</v>
      </c>
      <c r="D1854" s="61" t="s">
        <v>181</v>
      </c>
      <c r="E1854" s="61">
        <v>6</v>
      </c>
      <c r="F1854" s="61" t="s">
        <v>182</v>
      </c>
      <c r="G1854" s="61">
        <v>0</v>
      </c>
      <c r="H1854" s="61" t="s">
        <v>1501</v>
      </c>
      <c r="I1854" s="61" t="s">
        <v>288</v>
      </c>
      <c r="J1854" s="61" t="s">
        <v>19</v>
      </c>
      <c r="K1854" s="61" t="s">
        <v>9</v>
      </c>
      <c r="L1854" s="61" t="s">
        <v>1244</v>
      </c>
      <c r="M1854" s="61">
        <f t="shared" si="29"/>
        <v>311</v>
      </c>
      <c r="N1854" t="str">
        <f>VLOOKUP(M1854,'zamestnanci číselník'!$A:$I,9,0)</f>
        <v>VP2</v>
      </c>
    </row>
    <row r="1855" spans="1:14" x14ac:dyDescent="0.2">
      <c r="A1855" s="60">
        <v>43696</v>
      </c>
      <c r="B1855" s="61" t="s">
        <v>1243</v>
      </c>
      <c r="C1855" s="61" t="s">
        <v>885</v>
      </c>
      <c r="D1855" s="61" t="s">
        <v>181</v>
      </c>
      <c r="E1855" s="61">
        <v>2</v>
      </c>
      <c r="F1855" s="61" t="s">
        <v>182</v>
      </c>
      <c r="G1855" s="61">
        <v>0</v>
      </c>
      <c r="H1855" s="61" t="s">
        <v>1476</v>
      </c>
      <c r="I1855" s="61" t="s">
        <v>288</v>
      </c>
      <c r="J1855" s="61" t="s">
        <v>19</v>
      </c>
      <c r="K1855" s="61" t="s">
        <v>9</v>
      </c>
      <c r="L1855" s="61" t="s">
        <v>1244</v>
      </c>
      <c r="M1855" s="61">
        <f t="shared" si="29"/>
        <v>311</v>
      </c>
      <c r="N1855" t="str">
        <f>VLOOKUP(M1855,'zamestnanci číselník'!$A:$I,9,0)</f>
        <v>VP2</v>
      </c>
    </row>
    <row r="1856" spans="1:14" x14ac:dyDescent="0.2">
      <c r="A1856" s="60">
        <v>43697</v>
      </c>
      <c r="B1856" s="61" t="s">
        <v>1243</v>
      </c>
      <c r="C1856" s="61" t="s">
        <v>887</v>
      </c>
      <c r="D1856" s="61" t="s">
        <v>181</v>
      </c>
      <c r="E1856" s="61">
        <v>8</v>
      </c>
      <c r="F1856" s="61" t="s">
        <v>182</v>
      </c>
      <c r="G1856" s="61">
        <v>0</v>
      </c>
      <c r="H1856" s="61" t="s">
        <v>183</v>
      </c>
      <c r="I1856" s="61" t="s">
        <v>288</v>
      </c>
      <c r="J1856" s="61" t="s">
        <v>19</v>
      </c>
      <c r="K1856" s="61" t="s">
        <v>9</v>
      </c>
      <c r="L1856" s="61" t="s">
        <v>1244</v>
      </c>
      <c r="M1856" s="61">
        <f t="shared" si="29"/>
        <v>311</v>
      </c>
      <c r="N1856" t="str">
        <f>VLOOKUP(M1856,'zamestnanci číselník'!$A:$I,9,0)</f>
        <v>VP2</v>
      </c>
    </row>
    <row r="1857" spans="1:14" x14ac:dyDescent="0.2">
      <c r="A1857" s="60">
        <v>43689</v>
      </c>
      <c r="B1857" s="61" t="s">
        <v>1243</v>
      </c>
      <c r="C1857" s="61" t="s">
        <v>885</v>
      </c>
      <c r="D1857" s="61" t="s">
        <v>181</v>
      </c>
      <c r="E1857" s="61">
        <v>8</v>
      </c>
      <c r="F1857" s="61" t="s">
        <v>182</v>
      </c>
      <c r="G1857" s="61">
        <v>0</v>
      </c>
      <c r="H1857" s="61" t="s">
        <v>279</v>
      </c>
      <c r="I1857" s="61" t="s">
        <v>288</v>
      </c>
      <c r="J1857" s="61" t="s">
        <v>19</v>
      </c>
      <c r="K1857" s="61" t="s">
        <v>9</v>
      </c>
      <c r="L1857" s="61" t="s">
        <v>1244</v>
      </c>
      <c r="M1857" s="61">
        <f t="shared" si="29"/>
        <v>311</v>
      </c>
      <c r="N1857" t="str">
        <f>VLOOKUP(M1857,'zamestnanci číselník'!$A:$I,9,0)</f>
        <v>VP2</v>
      </c>
    </row>
    <row r="1858" spans="1:14" x14ac:dyDescent="0.2">
      <c r="A1858" s="60">
        <v>43690</v>
      </c>
      <c r="B1858" s="61" t="s">
        <v>1243</v>
      </c>
      <c r="C1858" s="61" t="s">
        <v>885</v>
      </c>
      <c r="D1858" s="61" t="s">
        <v>181</v>
      </c>
      <c r="E1858" s="61">
        <v>8</v>
      </c>
      <c r="F1858" s="61" t="s">
        <v>182</v>
      </c>
      <c r="G1858" s="61">
        <v>0</v>
      </c>
      <c r="H1858" s="61" t="s">
        <v>1501</v>
      </c>
      <c r="I1858" s="61" t="s">
        <v>288</v>
      </c>
      <c r="J1858" s="61" t="s">
        <v>19</v>
      </c>
      <c r="K1858" s="61" t="s">
        <v>9</v>
      </c>
      <c r="L1858" s="61" t="s">
        <v>1244</v>
      </c>
      <c r="M1858" s="61">
        <f t="shared" si="29"/>
        <v>311</v>
      </c>
      <c r="N1858" t="str">
        <f>VLOOKUP(M1858,'zamestnanci číselník'!$A:$I,9,0)</f>
        <v>VP2</v>
      </c>
    </row>
    <row r="1859" spans="1:14" x14ac:dyDescent="0.2">
      <c r="A1859" s="60">
        <v>43678</v>
      </c>
      <c r="B1859" s="61" t="s">
        <v>1243</v>
      </c>
      <c r="C1859" s="61" t="s">
        <v>887</v>
      </c>
      <c r="D1859" s="61" t="s">
        <v>181</v>
      </c>
      <c r="E1859" s="61">
        <v>8</v>
      </c>
      <c r="F1859" s="61" t="s">
        <v>182</v>
      </c>
      <c r="G1859" s="61">
        <v>0</v>
      </c>
      <c r="H1859" s="61" t="s">
        <v>183</v>
      </c>
      <c r="I1859" s="61" t="s">
        <v>288</v>
      </c>
      <c r="J1859" s="61" t="s">
        <v>19</v>
      </c>
      <c r="K1859" s="61" t="s">
        <v>9</v>
      </c>
      <c r="L1859" s="61" t="s">
        <v>1244</v>
      </c>
      <c r="M1859" s="61">
        <f t="shared" ref="M1859:M1922" si="30">B1859*1</f>
        <v>311</v>
      </c>
      <c r="N1859" t="str">
        <f>VLOOKUP(M1859,'zamestnanci číselník'!$A:$I,9,0)</f>
        <v>VP2</v>
      </c>
    </row>
    <row r="1860" spans="1:14" x14ac:dyDescent="0.2">
      <c r="A1860" s="60">
        <v>43679</v>
      </c>
      <c r="B1860" s="61" t="s">
        <v>1243</v>
      </c>
      <c r="C1860" s="61" t="s">
        <v>887</v>
      </c>
      <c r="D1860" s="61" t="s">
        <v>181</v>
      </c>
      <c r="E1860" s="61">
        <v>8</v>
      </c>
      <c r="F1860" s="61" t="s">
        <v>182</v>
      </c>
      <c r="G1860" s="61">
        <v>0</v>
      </c>
      <c r="H1860" s="61" t="s">
        <v>183</v>
      </c>
      <c r="I1860" s="61" t="s">
        <v>288</v>
      </c>
      <c r="J1860" s="61" t="s">
        <v>19</v>
      </c>
      <c r="K1860" s="61" t="s">
        <v>9</v>
      </c>
      <c r="L1860" s="61" t="s">
        <v>1244</v>
      </c>
      <c r="M1860" s="61">
        <f t="shared" si="30"/>
        <v>311</v>
      </c>
      <c r="N1860" t="str">
        <f>VLOOKUP(M1860,'zamestnanci číselník'!$A:$I,9,0)</f>
        <v>VP2</v>
      </c>
    </row>
    <row r="1861" spans="1:14" x14ac:dyDescent="0.2">
      <c r="A1861" s="60">
        <v>43682</v>
      </c>
      <c r="B1861" s="61" t="s">
        <v>1243</v>
      </c>
      <c r="C1861" s="61" t="s">
        <v>885</v>
      </c>
      <c r="D1861" s="61" t="s">
        <v>181</v>
      </c>
      <c r="E1861" s="61">
        <v>8</v>
      </c>
      <c r="F1861" s="61" t="s">
        <v>182</v>
      </c>
      <c r="G1861" s="61">
        <v>0</v>
      </c>
      <c r="H1861" s="61" t="s">
        <v>1512</v>
      </c>
      <c r="I1861" s="61" t="s">
        <v>288</v>
      </c>
      <c r="J1861" s="61" t="s">
        <v>19</v>
      </c>
      <c r="K1861" s="61" t="s">
        <v>9</v>
      </c>
      <c r="L1861" s="61" t="s">
        <v>1244</v>
      </c>
      <c r="M1861" s="61">
        <f t="shared" si="30"/>
        <v>311</v>
      </c>
      <c r="N1861" t="str">
        <f>VLOOKUP(M1861,'zamestnanci číselník'!$A:$I,9,0)</f>
        <v>VP2</v>
      </c>
    </row>
    <row r="1862" spans="1:14" x14ac:dyDescent="0.2">
      <c r="A1862" s="60">
        <v>43683</v>
      </c>
      <c r="B1862" s="61" t="s">
        <v>1243</v>
      </c>
      <c r="C1862" s="61" t="s">
        <v>885</v>
      </c>
      <c r="D1862" s="61" t="s">
        <v>181</v>
      </c>
      <c r="E1862" s="61">
        <v>3</v>
      </c>
      <c r="F1862" s="61" t="s">
        <v>182</v>
      </c>
      <c r="G1862" s="61">
        <v>0</v>
      </c>
      <c r="H1862" s="61" t="s">
        <v>1512</v>
      </c>
      <c r="I1862" s="61" t="s">
        <v>288</v>
      </c>
      <c r="J1862" s="61" t="s">
        <v>19</v>
      </c>
      <c r="K1862" s="61" t="s">
        <v>9</v>
      </c>
      <c r="L1862" s="61" t="s">
        <v>1244</v>
      </c>
      <c r="M1862" s="61">
        <f t="shared" si="30"/>
        <v>311</v>
      </c>
      <c r="N1862" t="str">
        <f>VLOOKUP(M1862,'zamestnanci číselník'!$A:$I,9,0)</f>
        <v>VP2</v>
      </c>
    </row>
    <row r="1863" spans="1:14" x14ac:dyDescent="0.2">
      <c r="A1863" s="60">
        <v>43683</v>
      </c>
      <c r="B1863" s="61" t="s">
        <v>1243</v>
      </c>
      <c r="C1863" s="61" t="s">
        <v>885</v>
      </c>
      <c r="D1863" s="61" t="s">
        <v>181</v>
      </c>
      <c r="E1863" s="61">
        <v>5</v>
      </c>
      <c r="F1863" s="61" t="s">
        <v>182</v>
      </c>
      <c r="G1863" s="61">
        <v>0</v>
      </c>
      <c r="H1863" s="61" t="s">
        <v>1448</v>
      </c>
      <c r="I1863" s="61" t="s">
        <v>288</v>
      </c>
      <c r="J1863" s="61" t="s">
        <v>19</v>
      </c>
      <c r="K1863" s="61" t="s">
        <v>9</v>
      </c>
      <c r="L1863" s="61" t="s">
        <v>1244</v>
      </c>
      <c r="M1863" s="61">
        <f t="shared" si="30"/>
        <v>311</v>
      </c>
      <c r="N1863" t="str">
        <f>VLOOKUP(M1863,'zamestnanci číselník'!$A:$I,9,0)</f>
        <v>VP2</v>
      </c>
    </row>
    <row r="1864" spans="1:14" x14ac:dyDescent="0.2">
      <c r="A1864" s="60">
        <v>43684</v>
      </c>
      <c r="B1864" s="61" t="s">
        <v>1243</v>
      </c>
      <c r="C1864" s="61" t="s">
        <v>885</v>
      </c>
      <c r="D1864" s="61" t="s">
        <v>181</v>
      </c>
      <c r="E1864" s="61">
        <v>8</v>
      </c>
      <c r="F1864" s="61" t="s">
        <v>182</v>
      </c>
      <c r="G1864" s="61">
        <v>0</v>
      </c>
      <c r="H1864" s="61" t="s">
        <v>1448</v>
      </c>
      <c r="I1864" s="61" t="s">
        <v>288</v>
      </c>
      <c r="J1864" s="61" t="s">
        <v>19</v>
      </c>
      <c r="K1864" s="61" t="s">
        <v>9</v>
      </c>
      <c r="L1864" s="61" t="s">
        <v>1244</v>
      </c>
      <c r="M1864" s="61">
        <f t="shared" si="30"/>
        <v>311</v>
      </c>
      <c r="N1864" t="str">
        <f>VLOOKUP(M1864,'zamestnanci číselník'!$A:$I,9,0)</f>
        <v>VP2</v>
      </c>
    </row>
    <row r="1865" spans="1:14" x14ac:dyDescent="0.2">
      <c r="A1865" s="60">
        <v>43685</v>
      </c>
      <c r="B1865" s="61" t="s">
        <v>1243</v>
      </c>
      <c r="C1865" s="61" t="s">
        <v>885</v>
      </c>
      <c r="D1865" s="61" t="s">
        <v>181</v>
      </c>
      <c r="E1865" s="61">
        <v>3</v>
      </c>
      <c r="F1865" s="61" t="s">
        <v>182</v>
      </c>
      <c r="G1865" s="61">
        <v>0</v>
      </c>
      <c r="H1865" s="61" t="s">
        <v>1512</v>
      </c>
      <c r="I1865" s="61" t="s">
        <v>288</v>
      </c>
      <c r="J1865" s="61" t="s">
        <v>19</v>
      </c>
      <c r="K1865" s="61" t="s">
        <v>9</v>
      </c>
      <c r="L1865" s="61" t="s">
        <v>1244</v>
      </c>
      <c r="M1865" s="61">
        <f t="shared" si="30"/>
        <v>311</v>
      </c>
      <c r="N1865" t="str">
        <f>VLOOKUP(M1865,'zamestnanci číselník'!$A:$I,9,0)</f>
        <v>VP2</v>
      </c>
    </row>
    <row r="1866" spans="1:14" x14ac:dyDescent="0.2">
      <c r="A1866" s="60">
        <v>43685</v>
      </c>
      <c r="B1866" s="61" t="s">
        <v>1243</v>
      </c>
      <c r="C1866" s="61" t="s">
        <v>885</v>
      </c>
      <c r="D1866" s="61" t="s">
        <v>181</v>
      </c>
      <c r="E1866" s="61">
        <v>5</v>
      </c>
      <c r="F1866" s="61" t="s">
        <v>182</v>
      </c>
      <c r="G1866" s="61">
        <v>0</v>
      </c>
      <c r="H1866" s="61" t="s">
        <v>1476</v>
      </c>
      <c r="I1866" s="61" t="s">
        <v>288</v>
      </c>
      <c r="J1866" s="61" t="s">
        <v>19</v>
      </c>
      <c r="K1866" s="61" t="s">
        <v>9</v>
      </c>
      <c r="L1866" s="61" t="s">
        <v>1244</v>
      </c>
      <c r="M1866" s="61">
        <f t="shared" si="30"/>
        <v>311</v>
      </c>
      <c r="N1866" t="str">
        <f>VLOOKUP(M1866,'zamestnanci číselník'!$A:$I,9,0)</f>
        <v>VP2</v>
      </c>
    </row>
    <row r="1867" spans="1:14" x14ac:dyDescent="0.2">
      <c r="A1867" s="60">
        <v>43686</v>
      </c>
      <c r="B1867" s="61" t="s">
        <v>1243</v>
      </c>
      <c r="C1867" s="61" t="s">
        <v>885</v>
      </c>
      <c r="D1867" s="61" t="s">
        <v>181</v>
      </c>
      <c r="E1867" s="61">
        <v>8</v>
      </c>
      <c r="F1867" s="61" t="s">
        <v>182</v>
      </c>
      <c r="G1867" s="61">
        <v>0</v>
      </c>
      <c r="H1867" s="61" t="s">
        <v>1476</v>
      </c>
      <c r="I1867" s="61" t="s">
        <v>288</v>
      </c>
      <c r="J1867" s="61" t="s">
        <v>19</v>
      </c>
      <c r="K1867" s="61" t="s">
        <v>9</v>
      </c>
      <c r="L1867" s="61" t="s">
        <v>1244</v>
      </c>
      <c r="M1867" s="61">
        <f t="shared" si="30"/>
        <v>311</v>
      </c>
      <c r="N1867" t="str">
        <f>VLOOKUP(M1867,'zamestnanci číselník'!$A:$I,9,0)</f>
        <v>VP2</v>
      </c>
    </row>
    <row r="1868" spans="1:14" x14ac:dyDescent="0.2">
      <c r="A1868" s="60">
        <v>43678</v>
      </c>
      <c r="B1868" s="61" t="s">
        <v>1245</v>
      </c>
      <c r="C1868" s="61" t="s">
        <v>887</v>
      </c>
      <c r="D1868" s="61" t="s">
        <v>181</v>
      </c>
      <c r="E1868" s="61">
        <v>8</v>
      </c>
      <c r="F1868" s="61" t="s">
        <v>182</v>
      </c>
      <c r="G1868" s="61">
        <v>0</v>
      </c>
      <c r="H1868" s="61" t="s">
        <v>183</v>
      </c>
      <c r="I1868" s="61" t="s">
        <v>1167</v>
      </c>
      <c r="J1868" s="61" t="s">
        <v>17</v>
      </c>
      <c r="K1868" s="61" t="s">
        <v>20</v>
      </c>
      <c r="L1868" s="61" t="s">
        <v>1246</v>
      </c>
      <c r="M1868" s="61">
        <f t="shared" si="30"/>
        <v>319</v>
      </c>
      <c r="N1868" t="str">
        <f>VLOOKUP(M1868,'zamestnanci číselník'!$A:$I,9,0)</f>
        <v>Ostatné</v>
      </c>
    </row>
    <row r="1869" spans="1:14" x14ac:dyDescent="0.2">
      <c r="A1869" s="60">
        <v>43679</v>
      </c>
      <c r="B1869" s="61" t="s">
        <v>1245</v>
      </c>
      <c r="C1869" s="61" t="s">
        <v>887</v>
      </c>
      <c r="D1869" s="61" t="s">
        <v>181</v>
      </c>
      <c r="E1869" s="61">
        <v>8</v>
      </c>
      <c r="F1869" s="61" t="s">
        <v>182</v>
      </c>
      <c r="G1869" s="61">
        <v>0</v>
      </c>
      <c r="H1869" s="61" t="s">
        <v>183</v>
      </c>
      <c r="I1869" s="61" t="s">
        <v>1167</v>
      </c>
      <c r="J1869" s="61" t="s">
        <v>17</v>
      </c>
      <c r="K1869" s="61" t="s">
        <v>20</v>
      </c>
      <c r="L1869" s="61" t="s">
        <v>1246</v>
      </c>
      <c r="M1869" s="61">
        <f t="shared" si="30"/>
        <v>319</v>
      </c>
      <c r="N1869" t="str">
        <f>VLOOKUP(M1869,'zamestnanci číselník'!$A:$I,9,0)</f>
        <v>Ostatné</v>
      </c>
    </row>
    <row r="1870" spans="1:14" x14ac:dyDescent="0.2">
      <c r="A1870" s="60">
        <v>43682</v>
      </c>
      <c r="B1870" s="61" t="s">
        <v>1245</v>
      </c>
      <c r="C1870" s="61" t="s">
        <v>885</v>
      </c>
      <c r="D1870" s="61" t="s">
        <v>909</v>
      </c>
      <c r="E1870" s="61">
        <v>8</v>
      </c>
      <c r="F1870" s="61" t="s">
        <v>182</v>
      </c>
      <c r="G1870" s="61">
        <v>0</v>
      </c>
      <c r="H1870" s="61" t="s">
        <v>42</v>
      </c>
      <c r="I1870" s="61" t="s">
        <v>1167</v>
      </c>
      <c r="J1870" s="61" t="s">
        <v>17</v>
      </c>
      <c r="K1870" s="61" t="s">
        <v>20</v>
      </c>
      <c r="L1870" s="61" t="s">
        <v>1246</v>
      </c>
      <c r="M1870" s="61">
        <f t="shared" si="30"/>
        <v>319</v>
      </c>
      <c r="N1870" t="str">
        <f>VLOOKUP(M1870,'zamestnanci číselník'!$A:$I,9,0)</f>
        <v>Ostatné</v>
      </c>
    </row>
    <row r="1871" spans="1:14" x14ac:dyDescent="0.2">
      <c r="A1871" s="60">
        <v>43683</v>
      </c>
      <c r="B1871" s="61" t="s">
        <v>1245</v>
      </c>
      <c r="C1871" s="61" t="s">
        <v>885</v>
      </c>
      <c r="D1871" s="61" t="s">
        <v>909</v>
      </c>
      <c r="E1871" s="61">
        <v>8</v>
      </c>
      <c r="F1871" s="61" t="s">
        <v>182</v>
      </c>
      <c r="G1871" s="61">
        <v>0</v>
      </c>
      <c r="H1871" s="61" t="s">
        <v>42</v>
      </c>
      <c r="I1871" s="61" t="s">
        <v>1167</v>
      </c>
      <c r="J1871" s="61" t="s">
        <v>17</v>
      </c>
      <c r="K1871" s="61" t="s">
        <v>20</v>
      </c>
      <c r="L1871" s="61" t="s">
        <v>1246</v>
      </c>
      <c r="M1871" s="61">
        <f t="shared" si="30"/>
        <v>319</v>
      </c>
      <c r="N1871" t="str">
        <f>VLOOKUP(M1871,'zamestnanci číselník'!$A:$I,9,0)</f>
        <v>Ostatné</v>
      </c>
    </row>
    <row r="1872" spans="1:14" x14ac:dyDescent="0.2">
      <c r="A1872" s="60">
        <v>43684</v>
      </c>
      <c r="B1872" s="61" t="s">
        <v>1245</v>
      </c>
      <c r="C1872" s="61" t="s">
        <v>885</v>
      </c>
      <c r="D1872" s="61" t="s">
        <v>909</v>
      </c>
      <c r="E1872" s="61">
        <v>1</v>
      </c>
      <c r="F1872" s="61" t="s">
        <v>182</v>
      </c>
      <c r="G1872" s="61">
        <v>0</v>
      </c>
      <c r="H1872" s="61" t="s">
        <v>42</v>
      </c>
      <c r="I1872" s="61" t="s">
        <v>1167</v>
      </c>
      <c r="J1872" s="61" t="s">
        <v>17</v>
      </c>
      <c r="K1872" s="61" t="s">
        <v>20</v>
      </c>
      <c r="L1872" s="61" t="s">
        <v>1246</v>
      </c>
      <c r="M1872" s="61">
        <f t="shared" si="30"/>
        <v>319</v>
      </c>
      <c r="N1872" t="str">
        <f>VLOOKUP(M1872,'zamestnanci číselník'!$A:$I,9,0)</f>
        <v>Ostatné</v>
      </c>
    </row>
    <row r="1873" spans="1:14" x14ac:dyDescent="0.2">
      <c r="A1873" s="60">
        <v>43684</v>
      </c>
      <c r="B1873" s="61" t="s">
        <v>1245</v>
      </c>
      <c r="C1873" s="61" t="s">
        <v>885</v>
      </c>
      <c r="D1873" s="61" t="s">
        <v>181</v>
      </c>
      <c r="E1873" s="61">
        <v>7</v>
      </c>
      <c r="F1873" s="61" t="s">
        <v>182</v>
      </c>
      <c r="G1873" s="61">
        <v>0</v>
      </c>
      <c r="H1873" s="61" t="s">
        <v>42</v>
      </c>
      <c r="I1873" s="61" t="s">
        <v>1167</v>
      </c>
      <c r="J1873" s="61" t="s">
        <v>17</v>
      </c>
      <c r="K1873" s="61" t="s">
        <v>20</v>
      </c>
      <c r="L1873" s="61" t="s">
        <v>1246</v>
      </c>
      <c r="M1873" s="61">
        <f t="shared" si="30"/>
        <v>319</v>
      </c>
      <c r="N1873" t="str">
        <f>VLOOKUP(M1873,'zamestnanci číselník'!$A:$I,9,0)</f>
        <v>Ostatné</v>
      </c>
    </row>
    <row r="1874" spans="1:14" x14ac:dyDescent="0.2">
      <c r="A1874" s="60">
        <v>43685</v>
      </c>
      <c r="B1874" s="61" t="s">
        <v>1245</v>
      </c>
      <c r="C1874" s="61" t="s">
        <v>885</v>
      </c>
      <c r="D1874" s="61" t="s">
        <v>909</v>
      </c>
      <c r="E1874" s="61">
        <v>1</v>
      </c>
      <c r="F1874" s="61" t="s">
        <v>182</v>
      </c>
      <c r="G1874" s="61">
        <v>0</v>
      </c>
      <c r="H1874" s="61" t="s">
        <v>42</v>
      </c>
      <c r="I1874" s="61" t="s">
        <v>1167</v>
      </c>
      <c r="J1874" s="61" t="s">
        <v>17</v>
      </c>
      <c r="K1874" s="61" t="s">
        <v>20</v>
      </c>
      <c r="L1874" s="61" t="s">
        <v>1246</v>
      </c>
      <c r="M1874" s="61">
        <f t="shared" si="30"/>
        <v>319</v>
      </c>
      <c r="N1874" t="str">
        <f>VLOOKUP(M1874,'zamestnanci číselník'!$A:$I,9,0)</f>
        <v>Ostatné</v>
      </c>
    </row>
    <row r="1875" spans="1:14" x14ac:dyDescent="0.2">
      <c r="A1875" s="60">
        <v>43685</v>
      </c>
      <c r="B1875" s="61" t="s">
        <v>1245</v>
      </c>
      <c r="C1875" s="61" t="s">
        <v>885</v>
      </c>
      <c r="D1875" s="61" t="s">
        <v>181</v>
      </c>
      <c r="E1875" s="61">
        <v>7</v>
      </c>
      <c r="F1875" s="61" t="s">
        <v>182</v>
      </c>
      <c r="G1875" s="61">
        <v>0</v>
      </c>
      <c r="H1875" s="61" t="s">
        <v>42</v>
      </c>
      <c r="I1875" s="61" t="s">
        <v>1167</v>
      </c>
      <c r="J1875" s="61" t="s">
        <v>17</v>
      </c>
      <c r="K1875" s="61" t="s">
        <v>20</v>
      </c>
      <c r="L1875" s="61" t="s">
        <v>1246</v>
      </c>
      <c r="M1875" s="61">
        <f t="shared" si="30"/>
        <v>319</v>
      </c>
      <c r="N1875" t="str">
        <f>VLOOKUP(M1875,'zamestnanci číselník'!$A:$I,9,0)</f>
        <v>Ostatné</v>
      </c>
    </row>
    <row r="1876" spans="1:14" x14ac:dyDescent="0.2">
      <c r="A1876" s="60">
        <v>43686</v>
      </c>
      <c r="B1876" s="61" t="s">
        <v>1245</v>
      </c>
      <c r="C1876" s="61" t="s">
        <v>885</v>
      </c>
      <c r="D1876" s="61" t="s">
        <v>909</v>
      </c>
      <c r="E1876" s="61">
        <v>0.5</v>
      </c>
      <c r="F1876" s="61" t="s">
        <v>182</v>
      </c>
      <c r="G1876" s="61">
        <v>0</v>
      </c>
      <c r="H1876" s="61" t="s">
        <v>42</v>
      </c>
      <c r="I1876" s="61" t="s">
        <v>1167</v>
      </c>
      <c r="J1876" s="61" t="s">
        <v>17</v>
      </c>
      <c r="K1876" s="61" t="s">
        <v>20</v>
      </c>
      <c r="L1876" s="61" t="s">
        <v>1246</v>
      </c>
      <c r="M1876" s="61">
        <f t="shared" si="30"/>
        <v>319</v>
      </c>
      <c r="N1876" t="str">
        <f>VLOOKUP(M1876,'zamestnanci číselník'!$A:$I,9,0)</f>
        <v>Ostatné</v>
      </c>
    </row>
    <row r="1877" spans="1:14" x14ac:dyDescent="0.2">
      <c r="A1877" s="60">
        <v>43686</v>
      </c>
      <c r="B1877" s="61" t="s">
        <v>1245</v>
      </c>
      <c r="C1877" s="61" t="s">
        <v>885</v>
      </c>
      <c r="D1877" s="61" t="s">
        <v>181</v>
      </c>
      <c r="E1877" s="61">
        <v>7.5</v>
      </c>
      <c r="F1877" s="61" t="s">
        <v>182</v>
      </c>
      <c r="G1877" s="61">
        <v>0</v>
      </c>
      <c r="H1877" s="61" t="s">
        <v>42</v>
      </c>
      <c r="I1877" s="61" t="s">
        <v>1167</v>
      </c>
      <c r="J1877" s="61" t="s">
        <v>17</v>
      </c>
      <c r="K1877" s="61" t="s">
        <v>20</v>
      </c>
      <c r="L1877" s="61" t="s">
        <v>1246</v>
      </c>
      <c r="M1877" s="61">
        <f t="shared" si="30"/>
        <v>319</v>
      </c>
      <c r="N1877" t="str">
        <f>VLOOKUP(M1877,'zamestnanci číselník'!$A:$I,9,0)</f>
        <v>Ostatné</v>
      </c>
    </row>
    <row r="1878" spans="1:14" x14ac:dyDescent="0.2">
      <c r="A1878" s="60">
        <v>43689</v>
      </c>
      <c r="B1878" s="61" t="s">
        <v>1245</v>
      </c>
      <c r="C1878" s="61" t="s">
        <v>885</v>
      </c>
      <c r="D1878" s="61" t="s">
        <v>909</v>
      </c>
      <c r="E1878" s="61">
        <v>0.5</v>
      </c>
      <c r="F1878" s="61" t="s">
        <v>182</v>
      </c>
      <c r="G1878" s="61">
        <v>0</v>
      </c>
      <c r="H1878" s="61" t="s">
        <v>42</v>
      </c>
      <c r="I1878" s="61" t="s">
        <v>1167</v>
      </c>
      <c r="J1878" s="61" t="s">
        <v>17</v>
      </c>
      <c r="K1878" s="61" t="s">
        <v>20</v>
      </c>
      <c r="L1878" s="61" t="s">
        <v>1246</v>
      </c>
      <c r="M1878" s="61">
        <f t="shared" si="30"/>
        <v>319</v>
      </c>
      <c r="N1878" t="str">
        <f>VLOOKUP(M1878,'zamestnanci číselník'!$A:$I,9,0)</f>
        <v>Ostatné</v>
      </c>
    </row>
    <row r="1879" spans="1:14" x14ac:dyDescent="0.2">
      <c r="A1879" s="60">
        <v>43689</v>
      </c>
      <c r="B1879" s="61" t="s">
        <v>1245</v>
      </c>
      <c r="C1879" s="61" t="s">
        <v>885</v>
      </c>
      <c r="D1879" s="61" t="s">
        <v>181</v>
      </c>
      <c r="E1879" s="61">
        <v>7.5</v>
      </c>
      <c r="F1879" s="61" t="s">
        <v>182</v>
      </c>
      <c r="G1879" s="61">
        <v>0</v>
      </c>
      <c r="H1879" s="61" t="s">
        <v>42</v>
      </c>
      <c r="I1879" s="61" t="s">
        <v>1167</v>
      </c>
      <c r="J1879" s="61" t="s">
        <v>17</v>
      </c>
      <c r="K1879" s="61" t="s">
        <v>20</v>
      </c>
      <c r="L1879" s="61" t="s">
        <v>1246</v>
      </c>
      <c r="M1879" s="61">
        <f t="shared" si="30"/>
        <v>319</v>
      </c>
      <c r="N1879" t="str">
        <f>VLOOKUP(M1879,'zamestnanci číselník'!$A:$I,9,0)</f>
        <v>Ostatné</v>
      </c>
    </row>
    <row r="1880" spans="1:14" x14ac:dyDescent="0.2">
      <c r="A1880" s="60">
        <v>43690</v>
      </c>
      <c r="B1880" s="61" t="s">
        <v>1245</v>
      </c>
      <c r="C1880" s="61" t="s">
        <v>885</v>
      </c>
      <c r="D1880" s="61" t="s">
        <v>909</v>
      </c>
      <c r="E1880" s="61">
        <v>0.5</v>
      </c>
      <c r="F1880" s="61" t="s">
        <v>182</v>
      </c>
      <c r="G1880" s="61">
        <v>0</v>
      </c>
      <c r="H1880" s="61" t="s">
        <v>42</v>
      </c>
      <c r="I1880" s="61" t="s">
        <v>1167</v>
      </c>
      <c r="J1880" s="61" t="s">
        <v>17</v>
      </c>
      <c r="K1880" s="61" t="s">
        <v>20</v>
      </c>
      <c r="L1880" s="61" t="s">
        <v>1246</v>
      </c>
      <c r="M1880" s="61">
        <f t="shared" si="30"/>
        <v>319</v>
      </c>
      <c r="N1880" t="str">
        <f>VLOOKUP(M1880,'zamestnanci číselník'!$A:$I,9,0)</f>
        <v>Ostatné</v>
      </c>
    </row>
    <row r="1881" spans="1:14" x14ac:dyDescent="0.2">
      <c r="A1881" s="60">
        <v>43690</v>
      </c>
      <c r="B1881" s="61" t="s">
        <v>1245</v>
      </c>
      <c r="C1881" s="61" t="s">
        <v>885</v>
      </c>
      <c r="D1881" s="61" t="s">
        <v>181</v>
      </c>
      <c r="E1881" s="61">
        <v>7.5</v>
      </c>
      <c r="F1881" s="61" t="s">
        <v>182</v>
      </c>
      <c r="G1881" s="61">
        <v>0</v>
      </c>
      <c r="H1881" s="61" t="s">
        <v>42</v>
      </c>
      <c r="I1881" s="61" t="s">
        <v>1167</v>
      </c>
      <c r="J1881" s="61" t="s">
        <v>17</v>
      </c>
      <c r="K1881" s="61" t="s">
        <v>20</v>
      </c>
      <c r="L1881" s="61" t="s">
        <v>1246</v>
      </c>
      <c r="M1881" s="61">
        <f t="shared" si="30"/>
        <v>319</v>
      </c>
      <c r="N1881" t="str">
        <f>VLOOKUP(M1881,'zamestnanci číselník'!$A:$I,9,0)</f>
        <v>Ostatné</v>
      </c>
    </row>
    <row r="1882" spans="1:14" x14ac:dyDescent="0.2">
      <c r="A1882" s="60">
        <v>43691</v>
      </c>
      <c r="B1882" s="61" t="s">
        <v>1245</v>
      </c>
      <c r="C1882" s="61" t="s">
        <v>885</v>
      </c>
      <c r="D1882" s="61" t="s">
        <v>909</v>
      </c>
      <c r="E1882" s="61">
        <v>0.5</v>
      </c>
      <c r="F1882" s="61" t="s">
        <v>182</v>
      </c>
      <c r="G1882" s="61">
        <v>0</v>
      </c>
      <c r="H1882" s="61" t="s">
        <v>42</v>
      </c>
      <c r="I1882" s="61" t="s">
        <v>1167</v>
      </c>
      <c r="J1882" s="61" t="s">
        <v>17</v>
      </c>
      <c r="K1882" s="61" t="s">
        <v>20</v>
      </c>
      <c r="L1882" s="61" t="s">
        <v>1246</v>
      </c>
      <c r="M1882" s="61">
        <f t="shared" si="30"/>
        <v>319</v>
      </c>
      <c r="N1882" t="str">
        <f>VLOOKUP(M1882,'zamestnanci číselník'!$A:$I,9,0)</f>
        <v>Ostatné</v>
      </c>
    </row>
    <row r="1883" spans="1:14" x14ac:dyDescent="0.2">
      <c r="A1883" s="60">
        <v>43691</v>
      </c>
      <c r="B1883" s="61" t="s">
        <v>1245</v>
      </c>
      <c r="C1883" s="61" t="s">
        <v>885</v>
      </c>
      <c r="D1883" s="61" t="s">
        <v>181</v>
      </c>
      <c r="E1883" s="61">
        <v>7.5</v>
      </c>
      <c r="F1883" s="61" t="s">
        <v>182</v>
      </c>
      <c r="G1883" s="61">
        <v>0</v>
      </c>
      <c r="H1883" s="61" t="s">
        <v>42</v>
      </c>
      <c r="I1883" s="61" t="s">
        <v>1167</v>
      </c>
      <c r="J1883" s="61" t="s">
        <v>17</v>
      </c>
      <c r="K1883" s="61" t="s">
        <v>20</v>
      </c>
      <c r="L1883" s="61" t="s">
        <v>1246</v>
      </c>
      <c r="M1883" s="61">
        <f t="shared" si="30"/>
        <v>319</v>
      </c>
      <c r="N1883" t="str">
        <f>VLOOKUP(M1883,'zamestnanci číselník'!$A:$I,9,0)</f>
        <v>Ostatné</v>
      </c>
    </row>
    <row r="1884" spans="1:14" x14ac:dyDescent="0.2">
      <c r="A1884" s="60">
        <v>43692</v>
      </c>
      <c r="B1884" s="61" t="s">
        <v>1245</v>
      </c>
      <c r="C1884" s="61" t="s">
        <v>885</v>
      </c>
      <c r="D1884" s="61" t="s">
        <v>909</v>
      </c>
      <c r="E1884" s="61">
        <v>0.5</v>
      </c>
      <c r="F1884" s="61" t="s">
        <v>182</v>
      </c>
      <c r="G1884" s="61">
        <v>0</v>
      </c>
      <c r="H1884" s="61" t="s">
        <v>42</v>
      </c>
      <c r="I1884" s="61" t="s">
        <v>1167</v>
      </c>
      <c r="J1884" s="61" t="s">
        <v>17</v>
      </c>
      <c r="K1884" s="61" t="s">
        <v>20</v>
      </c>
      <c r="L1884" s="61" t="s">
        <v>1246</v>
      </c>
      <c r="M1884" s="61">
        <f t="shared" si="30"/>
        <v>319</v>
      </c>
      <c r="N1884" t="str">
        <f>VLOOKUP(M1884,'zamestnanci číselník'!$A:$I,9,0)</f>
        <v>Ostatné</v>
      </c>
    </row>
    <row r="1885" spans="1:14" x14ac:dyDescent="0.2">
      <c r="A1885" s="60">
        <v>43692</v>
      </c>
      <c r="B1885" s="61" t="s">
        <v>1245</v>
      </c>
      <c r="C1885" s="61" t="s">
        <v>885</v>
      </c>
      <c r="D1885" s="61" t="s">
        <v>181</v>
      </c>
      <c r="E1885" s="61">
        <v>7.5</v>
      </c>
      <c r="F1885" s="61" t="s">
        <v>182</v>
      </c>
      <c r="G1885" s="61">
        <v>0</v>
      </c>
      <c r="H1885" s="61" t="s">
        <v>42</v>
      </c>
      <c r="I1885" s="61" t="s">
        <v>1167</v>
      </c>
      <c r="J1885" s="61" t="s">
        <v>17</v>
      </c>
      <c r="K1885" s="61" t="s">
        <v>20</v>
      </c>
      <c r="L1885" s="61" t="s">
        <v>1246</v>
      </c>
      <c r="M1885" s="61">
        <f t="shared" si="30"/>
        <v>319</v>
      </c>
      <c r="N1885" t="str">
        <f>VLOOKUP(M1885,'zamestnanci číselník'!$A:$I,9,0)</f>
        <v>Ostatné</v>
      </c>
    </row>
    <row r="1886" spans="1:14" x14ac:dyDescent="0.2">
      <c r="A1886" s="60">
        <v>43693</v>
      </c>
      <c r="B1886" s="61" t="s">
        <v>1245</v>
      </c>
      <c r="C1886" s="61" t="s">
        <v>885</v>
      </c>
      <c r="D1886" s="61" t="s">
        <v>909</v>
      </c>
      <c r="E1886" s="61">
        <v>0.5</v>
      </c>
      <c r="F1886" s="61" t="s">
        <v>182</v>
      </c>
      <c r="G1886" s="61">
        <v>0</v>
      </c>
      <c r="H1886" s="61" t="s">
        <v>42</v>
      </c>
      <c r="I1886" s="61" t="s">
        <v>1167</v>
      </c>
      <c r="J1886" s="61" t="s">
        <v>17</v>
      </c>
      <c r="K1886" s="61" t="s">
        <v>20</v>
      </c>
      <c r="L1886" s="61" t="s">
        <v>1246</v>
      </c>
      <c r="M1886" s="61">
        <f t="shared" si="30"/>
        <v>319</v>
      </c>
      <c r="N1886" t="str">
        <f>VLOOKUP(M1886,'zamestnanci číselník'!$A:$I,9,0)</f>
        <v>Ostatné</v>
      </c>
    </row>
    <row r="1887" spans="1:14" x14ac:dyDescent="0.2">
      <c r="A1887" s="60">
        <v>43693</v>
      </c>
      <c r="B1887" s="61" t="s">
        <v>1245</v>
      </c>
      <c r="C1887" s="61" t="s">
        <v>885</v>
      </c>
      <c r="D1887" s="61" t="s">
        <v>181</v>
      </c>
      <c r="E1887" s="61">
        <v>7.5</v>
      </c>
      <c r="F1887" s="61" t="s">
        <v>182</v>
      </c>
      <c r="G1887" s="61">
        <v>0</v>
      </c>
      <c r="H1887" s="61" t="s">
        <v>42</v>
      </c>
      <c r="I1887" s="61" t="s">
        <v>1167</v>
      </c>
      <c r="J1887" s="61" t="s">
        <v>17</v>
      </c>
      <c r="K1887" s="61" t="s">
        <v>20</v>
      </c>
      <c r="L1887" s="61" t="s">
        <v>1246</v>
      </c>
      <c r="M1887" s="61">
        <f t="shared" si="30"/>
        <v>319</v>
      </c>
      <c r="N1887" t="str">
        <f>VLOOKUP(M1887,'zamestnanci číselník'!$A:$I,9,0)</f>
        <v>Ostatné</v>
      </c>
    </row>
    <row r="1888" spans="1:14" x14ac:dyDescent="0.2">
      <c r="A1888" s="60">
        <v>43696</v>
      </c>
      <c r="B1888" s="61" t="s">
        <v>1245</v>
      </c>
      <c r="C1888" s="61" t="s">
        <v>885</v>
      </c>
      <c r="D1888" s="61" t="s">
        <v>909</v>
      </c>
      <c r="E1888" s="61">
        <v>0.5</v>
      </c>
      <c r="F1888" s="61" t="s">
        <v>182</v>
      </c>
      <c r="G1888" s="61">
        <v>0</v>
      </c>
      <c r="H1888" s="61" t="s">
        <v>42</v>
      </c>
      <c r="I1888" s="61" t="s">
        <v>1167</v>
      </c>
      <c r="J1888" s="61" t="s">
        <v>17</v>
      </c>
      <c r="K1888" s="61" t="s">
        <v>20</v>
      </c>
      <c r="L1888" s="61" t="s">
        <v>1246</v>
      </c>
      <c r="M1888" s="61">
        <f t="shared" si="30"/>
        <v>319</v>
      </c>
      <c r="N1888" t="str">
        <f>VLOOKUP(M1888,'zamestnanci číselník'!$A:$I,9,0)</f>
        <v>Ostatné</v>
      </c>
    </row>
    <row r="1889" spans="1:14" x14ac:dyDescent="0.2">
      <c r="A1889" s="60">
        <v>43696</v>
      </c>
      <c r="B1889" s="61" t="s">
        <v>1245</v>
      </c>
      <c r="C1889" s="61" t="s">
        <v>885</v>
      </c>
      <c r="D1889" s="61" t="s">
        <v>181</v>
      </c>
      <c r="E1889" s="61">
        <v>7.5</v>
      </c>
      <c r="F1889" s="61" t="s">
        <v>182</v>
      </c>
      <c r="G1889" s="61">
        <v>0</v>
      </c>
      <c r="H1889" s="61" t="s">
        <v>42</v>
      </c>
      <c r="I1889" s="61" t="s">
        <v>1167</v>
      </c>
      <c r="J1889" s="61" t="s">
        <v>17</v>
      </c>
      <c r="K1889" s="61" t="s">
        <v>20</v>
      </c>
      <c r="L1889" s="61" t="s">
        <v>1246</v>
      </c>
      <c r="M1889" s="61">
        <f t="shared" si="30"/>
        <v>319</v>
      </c>
      <c r="N1889" t="str">
        <f>VLOOKUP(M1889,'zamestnanci číselník'!$A:$I,9,0)</f>
        <v>Ostatné</v>
      </c>
    </row>
    <row r="1890" spans="1:14" x14ac:dyDescent="0.2">
      <c r="A1890" s="60">
        <v>43697</v>
      </c>
      <c r="B1890" s="61" t="s">
        <v>1245</v>
      </c>
      <c r="C1890" s="61" t="s">
        <v>885</v>
      </c>
      <c r="D1890" s="61" t="s">
        <v>909</v>
      </c>
      <c r="E1890" s="61">
        <v>0.5</v>
      </c>
      <c r="F1890" s="61" t="s">
        <v>182</v>
      </c>
      <c r="G1890" s="61">
        <v>0</v>
      </c>
      <c r="H1890" s="61" t="s">
        <v>42</v>
      </c>
      <c r="I1890" s="61" t="s">
        <v>1167</v>
      </c>
      <c r="J1890" s="61" t="s">
        <v>17</v>
      </c>
      <c r="K1890" s="61" t="s">
        <v>20</v>
      </c>
      <c r="L1890" s="61" t="s">
        <v>1246</v>
      </c>
      <c r="M1890" s="61">
        <f t="shared" si="30"/>
        <v>319</v>
      </c>
      <c r="N1890" t="str">
        <f>VLOOKUP(M1890,'zamestnanci číselník'!$A:$I,9,0)</f>
        <v>Ostatné</v>
      </c>
    </row>
    <row r="1891" spans="1:14" x14ac:dyDescent="0.2">
      <c r="A1891" s="60">
        <v>43697</v>
      </c>
      <c r="B1891" s="61" t="s">
        <v>1245</v>
      </c>
      <c r="C1891" s="61" t="s">
        <v>885</v>
      </c>
      <c r="D1891" s="61" t="s">
        <v>181</v>
      </c>
      <c r="E1891" s="61">
        <v>7.5</v>
      </c>
      <c r="F1891" s="61" t="s">
        <v>182</v>
      </c>
      <c r="G1891" s="61">
        <v>0</v>
      </c>
      <c r="H1891" s="61" t="s">
        <v>42</v>
      </c>
      <c r="I1891" s="61" t="s">
        <v>1167</v>
      </c>
      <c r="J1891" s="61" t="s">
        <v>17</v>
      </c>
      <c r="K1891" s="61" t="s">
        <v>20</v>
      </c>
      <c r="L1891" s="61" t="s">
        <v>1246</v>
      </c>
      <c r="M1891" s="61">
        <f t="shared" si="30"/>
        <v>319</v>
      </c>
      <c r="N1891" t="str">
        <f>VLOOKUP(M1891,'zamestnanci číselník'!$A:$I,9,0)</f>
        <v>Ostatné</v>
      </c>
    </row>
    <row r="1892" spans="1:14" x14ac:dyDescent="0.2">
      <c r="A1892" s="60">
        <v>43706</v>
      </c>
      <c r="B1892" s="61" t="s">
        <v>1245</v>
      </c>
      <c r="C1892" s="61" t="s">
        <v>886</v>
      </c>
      <c r="D1892" s="61" t="s">
        <v>181</v>
      </c>
      <c r="E1892" s="61">
        <v>8</v>
      </c>
      <c r="F1892" s="61" t="s">
        <v>182</v>
      </c>
      <c r="G1892" s="61">
        <v>0</v>
      </c>
      <c r="H1892" s="61" t="s">
        <v>183</v>
      </c>
      <c r="I1892" s="61" t="s">
        <v>1167</v>
      </c>
      <c r="J1892" s="61" t="s">
        <v>17</v>
      </c>
      <c r="K1892" s="61" t="s">
        <v>20</v>
      </c>
      <c r="L1892" s="61" t="s">
        <v>1246</v>
      </c>
      <c r="M1892" s="61">
        <f t="shared" si="30"/>
        <v>319</v>
      </c>
      <c r="N1892" t="str">
        <f>VLOOKUP(M1892,'zamestnanci číselník'!$A:$I,9,0)</f>
        <v>Ostatné</v>
      </c>
    </row>
    <row r="1893" spans="1:14" x14ac:dyDescent="0.2">
      <c r="A1893" s="60">
        <v>43698</v>
      </c>
      <c r="B1893" s="61" t="s">
        <v>1245</v>
      </c>
      <c r="C1893" s="61" t="s">
        <v>887</v>
      </c>
      <c r="D1893" s="61" t="s">
        <v>181</v>
      </c>
      <c r="E1893" s="61">
        <v>8</v>
      </c>
      <c r="F1893" s="61" t="s">
        <v>182</v>
      </c>
      <c r="G1893" s="61">
        <v>0</v>
      </c>
      <c r="H1893" s="61" t="s">
        <v>183</v>
      </c>
      <c r="I1893" s="61" t="s">
        <v>1167</v>
      </c>
      <c r="J1893" s="61" t="s">
        <v>17</v>
      </c>
      <c r="K1893" s="61" t="s">
        <v>20</v>
      </c>
      <c r="L1893" s="61" t="s">
        <v>1246</v>
      </c>
      <c r="M1893" s="61">
        <f t="shared" si="30"/>
        <v>319</v>
      </c>
      <c r="N1893" t="str">
        <f>VLOOKUP(M1893,'zamestnanci číselník'!$A:$I,9,0)</f>
        <v>Ostatné</v>
      </c>
    </row>
    <row r="1894" spans="1:14" x14ac:dyDescent="0.2">
      <c r="A1894" s="60">
        <v>43699</v>
      </c>
      <c r="B1894" s="61" t="s">
        <v>1245</v>
      </c>
      <c r="C1894" s="61" t="s">
        <v>887</v>
      </c>
      <c r="D1894" s="61" t="s">
        <v>181</v>
      </c>
      <c r="E1894" s="61">
        <v>8</v>
      </c>
      <c r="F1894" s="61" t="s">
        <v>182</v>
      </c>
      <c r="G1894" s="61">
        <v>0</v>
      </c>
      <c r="H1894" s="61" t="s">
        <v>183</v>
      </c>
      <c r="I1894" s="61" t="s">
        <v>1167</v>
      </c>
      <c r="J1894" s="61" t="s">
        <v>17</v>
      </c>
      <c r="K1894" s="61" t="s">
        <v>20</v>
      </c>
      <c r="L1894" s="61" t="s">
        <v>1246</v>
      </c>
      <c r="M1894" s="61">
        <f t="shared" si="30"/>
        <v>319</v>
      </c>
      <c r="N1894" t="str">
        <f>VLOOKUP(M1894,'zamestnanci číselník'!$A:$I,9,0)</f>
        <v>Ostatné</v>
      </c>
    </row>
    <row r="1895" spans="1:14" x14ac:dyDescent="0.2">
      <c r="A1895" s="60">
        <v>43700</v>
      </c>
      <c r="B1895" s="61" t="s">
        <v>1245</v>
      </c>
      <c r="C1895" s="61" t="s">
        <v>887</v>
      </c>
      <c r="D1895" s="61" t="s">
        <v>181</v>
      </c>
      <c r="E1895" s="61">
        <v>8</v>
      </c>
      <c r="F1895" s="61" t="s">
        <v>182</v>
      </c>
      <c r="G1895" s="61">
        <v>0</v>
      </c>
      <c r="H1895" s="61" t="s">
        <v>183</v>
      </c>
      <c r="I1895" s="61" t="s">
        <v>1167</v>
      </c>
      <c r="J1895" s="61" t="s">
        <v>17</v>
      </c>
      <c r="K1895" s="61" t="s">
        <v>20</v>
      </c>
      <c r="L1895" s="61" t="s">
        <v>1246</v>
      </c>
      <c r="M1895" s="61">
        <f t="shared" si="30"/>
        <v>319</v>
      </c>
      <c r="N1895" t="str">
        <f>VLOOKUP(M1895,'zamestnanci číselník'!$A:$I,9,0)</f>
        <v>Ostatné</v>
      </c>
    </row>
    <row r="1896" spans="1:14" x14ac:dyDescent="0.2">
      <c r="A1896" s="60">
        <v>43703</v>
      </c>
      <c r="B1896" s="61" t="s">
        <v>1245</v>
      </c>
      <c r="C1896" s="61" t="s">
        <v>887</v>
      </c>
      <c r="D1896" s="61" t="s">
        <v>181</v>
      </c>
      <c r="E1896" s="61">
        <v>8</v>
      </c>
      <c r="F1896" s="61" t="s">
        <v>182</v>
      </c>
      <c r="G1896" s="61">
        <v>0</v>
      </c>
      <c r="H1896" s="61" t="s">
        <v>183</v>
      </c>
      <c r="I1896" s="61" t="s">
        <v>1167</v>
      </c>
      <c r="J1896" s="61" t="s">
        <v>17</v>
      </c>
      <c r="K1896" s="61" t="s">
        <v>20</v>
      </c>
      <c r="L1896" s="61" t="s">
        <v>1246</v>
      </c>
      <c r="M1896" s="61">
        <f t="shared" si="30"/>
        <v>319</v>
      </c>
      <c r="N1896" t="str">
        <f>VLOOKUP(M1896,'zamestnanci číselník'!$A:$I,9,0)</f>
        <v>Ostatné</v>
      </c>
    </row>
    <row r="1897" spans="1:14" x14ac:dyDescent="0.2">
      <c r="A1897" s="60">
        <v>43704</v>
      </c>
      <c r="B1897" s="61" t="s">
        <v>1245</v>
      </c>
      <c r="C1897" s="61" t="s">
        <v>885</v>
      </c>
      <c r="D1897" s="61" t="s">
        <v>909</v>
      </c>
      <c r="E1897" s="61">
        <v>0.5</v>
      </c>
      <c r="F1897" s="61" t="s">
        <v>182</v>
      </c>
      <c r="G1897" s="61">
        <v>0</v>
      </c>
      <c r="H1897" s="61" t="s">
        <v>42</v>
      </c>
      <c r="I1897" s="61" t="s">
        <v>1167</v>
      </c>
      <c r="J1897" s="61" t="s">
        <v>17</v>
      </c>
      <c r="K1897" s="61" t="s">
        <v>20</v>
      </c>
      <c r="L1897" s="61" t="s">
        <v>1246</v>
      </c>
      <c r="M1897" s="61">
        <f t="shared" si="30"/>
        <v>319</v>
      </c>
      <c r="N1897" t="str">
        <f>VLOOKUP(M1897,'zamestnanci číselník'!$A:$I,9,0)</f>
        <v>Ostatné</v>
      </c>
    </row>
    <row r="1898" spans="1:14" x14ac:dyDescent="0.2">
      <c r="A1898" s="60">
        <v>43704</v>
      </c>
      <c r="B1898" s="61" t="s">
        <v>1245</v>
      </c>
      <c r="C1898" s="61" t="s">
        <v>885</v>
      </c>
      <c r="D1898" s="61" t="s">
        <v>181</v>
      </c>
      <c r="E1898" s="61">
        <v>7.5</v>
      </c>
      <c r="F1898" s="61" t="s">
        <v>182</v>
      </c>
      <c r="G1898" s="61">
        <v>0</v>
      </c>
      <c r="H1898" s="61" t="s">
        <v>42</v>
      </c>
      <c r="I1898" s="61" t="s">
        <v>1167</v>
      </c>
      <c r="J1898" s="61" t="s">
        <v>17</v>
      </c>
      <c r="K1898" s="61" t="s">
        <v>20</v>
      </c>
      <c r="L1898" s="61" t="s">
        <v>1246</v>
      </c>
      <c r="M1898" s="61">
        <f t="shared" si="30"/>
        <v>319</v>
      </c>
      <c r="N1898" t="str">
        <f>VLOOKUP(M1898,'zamestnanci číselník'!$A:$I,9,0)</f>
        <v>Ostatné</v>
      </c>
    </row>
    <row r="1899" spans="1:14" x14ac:dyDescent="0.2">
      <c r="A1899" s="60">
        <v>43705</v>
      </c>
      <c r="B1899" s="61" t="s">
        <v>1245</v>
      </c>
      <c r="C1899" s="61" t="s">
        <v>885</v>
      </c>
      <c r="D1899" s="61" t="s">
        <v>909</v>
      </c>
      <c r="E1899" s="61">
        <v>0.5</v>
      </c>
      <c r="F1899" s="61" t="s">
        <v>182</v>
      </c>
      <c r="G1899" s="61">
        <v>0</v>
      </c>
      <c r="H1899" s="61" t="s">
        <v>42</v>
      </c>
      <c r="I1899" s="61" t="s">
        <v>1167</v>
      </c>
      <c r="J1899" s="61" t="s">
        <v>17</v>
      </c>
      <c r="K1899" s="61" t="s">
        <v>20</v>
      </c>
      <c r="L1899" s="61" t="s">
        <v>1246</v>
      </c>
      <c r="M1899" s="61">
        <f t="shared" si="30"/>
        <v>319</v>
      </c>
      <c r="N1899" t="str">
        <f>VLOOKUP(M1899,'zamestnanci číselník'!$A:$I,9,0)</f>
        <v>Ostatné</v>
      </c>
    </row>
    <row r="1900" spans="1:14" x14ac:dyDescent="0.2">
      <c r="A1900" s="60">
        <v>43705</v>
      </c>
      <c r="B1900" s="61" t="s">
        <v>1245</v>
      </c>
      <c r="C1900" s="61" t="s">
        <v>885</v>
      </c>
      <c r="D1900" s="61" t="s">
        <v>181</v>
      </c>
      <c r="E1900" s="61">
        <v>7.5</v>
      </c>
      <c r="F1900" s="61" t="s">
        <v>182</v>
      </c>
      <c r="G1900" s="61">
        <v>0</v>
      </c>
      <c r="H1900" s="61" t="s">
        <v>42</v>
      </c>
      <c r="I1900" s="61" t="s">
        <v>1167</v>
      </c>
      <c r="J1900" s="61" t="s">
        <v>17</v>
      </c>
      <c r="K1900" s="61" t="s">
        <v>20</v>
      </c>
      <c r="L1900" s="61" t="s">
        <v>1246</v>
      </c>
      <c r="M1900" s="61">
        <f t="shared" si="30"/>
        <v>319</v>
      </c>
      <c r="N1900" t="str">
        <f>VLOOKUP(M1900,'zamestnanci číselník'!$A:$I,9,0)</f>
        <v>Ostatné</v>
      </c>
    </row>
    <row r="1901" spans="1:14" x14ac:dyDescent="0.2">
      <c r="A1901" s="60">
        <v>43707</v>
      </c>
      <c r="B1901" s="61" t="s">
        <v>1245</v>
      </c>
      <c r="C1901" s="61" t="s">
        <v>910</v>
      </c>
      <c r="D1901" s="61" t="s">
        <v>181</v>
      </c>
      <c r="E1901" s="61">
        <v>0.5</v>
      </c>
      <c r="F1901" s="61" t="s">
        <v>182</v>
      </c>
      <c r="G1901" s="61">
        <v>0</v>
      </c>
      <c r="H1901" s="61" t="s">
        <v>183</v>
      </c>
      <c r="I1901" s="61" t="s">
        <v>1167</v>
      </c>
      <c r="J1901" s="61" t="s">
        <v>17</v>
      </c>
      <c r="K1901" s="61" t="s">
        <v>20</v>
      </c>
      <c r="L1901" s="61" t="s">
        <v>1246</v>
      </c>
      <c r="M1901" s="61">
        <f t="shared" si="30"/>
        <v>319</v>
      </c>
      <c r="N1901" t="str">
        <f>VLOOKUP(M1901,'zamestnanci číselník'!$A:$I,9,0)</f>
        <v>Ostatné</v>
      </c>
    </row>
    <row r="1902" spans="1:14" x14ac:dyDescent="0.2">
      <c r="A1902" s="60">
        <v>43707</v>
      </c>
      <c r="B1902" s="61" t="s">
        <v>1245</v>
      </c>
      <c r="C1902" s="61" t="s">
        <v>910</v>
      </c>
      <c r="D1902" s="61" t="s">
        <v>181</v>
      </c>
      <c r="E1902" s="61">
        <v>2.5</v>
      </c>
      <c r="F1902" s="61" t="s">
        <v>182</v>
      </c>
      <c r="G1902" s="61">
        <v>0</v>
      </c>
      <c r="H1902" s="61" t="s">
        <v>183</v>
      </c>
      <c r="I1902" s="61" t="s">
        <v>1167</v>
      </c>
      <c r="J1902" s="61" t="s">
        <v>17</v>
      </c>
      <c r="K1902" s="61" t="s">
        <v>20</v>
      </c>
      <c r="L1902" s="61" t="s">
        <v>1246</v>
      </c>
      <c r="M1902" s="61">
        <f t="shared" si="30"/>
        <v>319</v>
      </c>
      <c r="N1902" t="str">
        <f>VLOOKUP(M1902,'zamestnanci číselník'!$A:$I,9,0)</f>
        <v>Ostatné</v>
      </c>
    </row>
    <row r="1903" spans="1:14" x14ac:dyDescent="0.2">
      <c r="A1903" s="60">
        <v>43707</v>
      </c>
      <c r="B1903" s="61" t="s">
        <v>1245</v>
      </c>
      <c r="C1903" s="61" t="s">
        <v>885</v>
      </c>
      <c r="D1903" s="61" t="s">
        <v>181</v>
      </c>
      <c r="E1903" s="61">
        <v>5</v>
      </c>
      <c r="F1903" s="61" t="s">
        <v>182</v>
      </c>
      <c r="G1903" s="61">
        <v>0</v>
      </c>
      <c r="H1903" s="61" t="s">
        <v>42</v>
      </c>
      <c r="I1903" s="61" t="s">
        <v>1167</v>
      </c>
      <c r="J1903" s="61" t="s">
        <v>17</v>
      </c>
      <c r="K1903" s="61" t="s">
        <v>20</v>
      </c>
      <c r="L1903" s="61" t="s">
        <v>1246</v>
      </c>
      <c r="M1903" s="61">
        <f t="shared" si="30"/>
        <v>319</v>
      </c>
      <c r="N1903" t="str">
        <f>VLOOKUP(M1903,'zamestnanci číselník'!$A:$I,9,0)</f>
        <v>Ostatné</v>
      </c>
    </row>
    <row r="1904" spans="1:14" x14ac:dyDescent="0.2">
      <c r="A1904" s="60">
        <v>43704</v>
      </c>
      <c r="B1904" s="61" t="s">
        <v>1247</v>
      </c>
      <c r="C1904" s="61" t="s">
        <v>885</v>
      </c>
      <c r="D1904" s="61" t="s">
        <v>181</v>
      </c>
      <c r="E1904" s="61">
        <v>8</v>
      </c>
      <c r="F1904" s="61" t="s">
        <v>182</v>
      </c>
      <c r="G1904" s="61">
        <v>0</v>
      </c>
      <c r="H1904" s="61" t="s">
        <v>42</v>
      </c>
      <c r="I1904" s="61" t="s">
        <v>1152</v>
      </c>
      <c r="J1904" s="61" t="s">
        <v>1153</v>
      </c>
      <c r="K1904" s="61" t="s">
        <v>1153</v>
      </c>
      <c r="L1904" s="61" t="s">
        <v>1248</v>
      </c>
      <c r="M1904" s="61">
        <f t="shared" si="30"/>
        <v>320</v>
      </c>
      <c r="N1904" t="str">
        <f>VLOOKUP(M1904,'zamestnanci číselník'!$A:$I,9,0)</f>
        <v>Ostatné</v>
      </c>
    </row>
    <row r="1905" spans="1:14" x14ac:dyDescent="0.2">
      <c r="A1905" s="60">
        <v>43705</v>
      </c>
      <c r="B1905" s="61" t="s">
        <v>1247</v>
      </c>
      <c r="C1905" s="61" t="s">
        <v>885</v>
      </c>
      <c r="D1905" s="61" t="s">
        <v>181</v>
      </c>
      <c r="E1905" s="61">
        <v>8</v>
      </c>
      <c r="F1905" s="61" t="s">
        <v>182</v>
      </c>
      <c r="G1905" s="61">
        <v>0</v>
      </c>
      <c r="H1905" s="61" t="s">
        <v>42</v>
      </c>
      <c r="I1905" s="61" t="s">
        <v>1152</v>
      </c>
      <c r="J1905" s="61" t="s">
        <v>1153</v>
      </c>
      <c r="K1905" s="61" t="s">
        <v>1153</v>
      </c>
      <c r="L1905" s="61" t="s">
        <v>1248</v>
      </c>
      <c r="M1905" s="61">
        <f t="shared" si="30"/>
        <v>320</v>
      </c>
      <c r="N1905" t="str">
        <f>VLOOKUP(M1905,'zamestnanci číselník'!$A:$I,9,0)</f>
        <v>Ostatné</v>
      </c>
    </row>
    <row r="1906" spans="1:14" x14ac:dyDescent="0.2">
      <c r="A1906" s="60">
        <v>43696</v>
      </c>
      <c r="B1906" s="61" t="s">
        <v>1247</v>
      </c>
      <c r="C1906" s="61" t="s">
        <v>885</v>
      </c>
      <c r="D1906" s="61" t="s">
        <v>181</v>
      </c>
      <c r="E1906" s="61">
        <v>8</v>
      </c>
      <c r="F1906" s="61" t="s">
        <v>182</v>
      </c>
      <c r="G1906" s="61">
        <v>0</v>
      </c>
      <c r="H1906" s="61" t="s">
        <v>42</v>
      </c>
      <c r="I1906" s="61" t="s">
        <v>1152</v>
      </c>
      <c r="J1906" s="61" t="s">
        <v>1153</v>
      </c>
      <c r="K1906" s="61" t="s">
        <v>1153</v>
      </c>
      <c r="L1906" s="61" t="s">
        <v>1248</v>
      </c>
      <c r="M1906" s="61">
        <f t="shared" si="30"/>
        <v>320</v>
      </c>
      <c r="N1906" t="str">
        <f>VLOOKUP(M1906,'zamestnanci číselník'!$A:$I,9,0)</f>
        <v>Ostatné</v>
      </c>
    </row>
    <row r="1907" spans="1:14" x14ac:dyDescent="0.2">
      <c r="A1907" s="60">
        <v>43697</v>
      </c>
      <c r="B1907" s="61" t="s">
        <v>1247</v>
      </c>
      <c r="C1907" s="61" t="s">
        <v>885</v>
      </c>
      <c r="D1907" s="61" t="s">
        <v>181</v>
      </c>
      <c r="E1907" s="61">
        <v>8</v>
      </c>
      <c r="F1907" s="61" t="s">
        <v>182</v>
      </c>
      <c r="G1907" s="61">
        <v>0</v>
      </c>
      <c r="H1907" s="61" t="s">
        <v>42</v>
      </c>
      <c r="I1907" s="61" t="s">
        <v>1152</v>
      </c>
      <c r="J1907" s="61" t="s">
        <v>1153</v>
      </c>
      <c r="K1907" s="61" t="s">
        <v>1153</v>
      </c>
      <c r="L1907" s="61" t="s">
        <v>1248</v>
      </c>
      <c r="M1907" s="61">
        <f t="shared" si="30"/>
        <v>320</v>
      </c>
      <c r="N1907" t="str">
        <f>VLOOKUP(M1907,'zamestnanci číselník'!$A:$I,9,0)</f>
        <v>Ostatné</v>
      </c>
    </row>
    <row r="1908" spans="1:14" x14ac:dyDescent="0.2">
      <c r="A1908" s="60">
        <v>43698</v>
      </c>
      <c r="B1908" s="61" t="s">
        <v>1247</v>
      </c>
      <c r="C1908" s="61" t="s">
        <v>885</v>
      </c>
      <c r="D1908" s="61" t="s">
        <v>181</v>
      </c>
      <c r="E1908" s="61">
        <v>8</v>
      </c>
      <c r="F1908" s="61" t="s">
        <v>182</v>
      </c>
      <c r="G1908" s="61">
        <v>0</v>
      </c>
      <c r="H1908" s="61" t="s">
        <v>42</v>
      </c>
      <c r="I1908" s="61" t="s">
        <v>1152</v>
      </c>
      <c r="J1908" s="61" t="s">
        <v>1153</v>
      </c>
      <c r="K1908" s="61" t="s">
        <v>1153</v>
      </c>
      <c r="L1908" s="61" t="s">
        <v>1248</v>
      </c>
      <c r="M1908" s="61">
        <f t="shared" si="30"/>
        <v>320</v>
      </c>
      <c r="N1908" t="str">
        <f>VLOOKUP(M1908,'zamestnanci číselník'!$A:$I,9,0)</f>
        <v>Ostatné</v>
      </c>
    </row>
    <row r="1909" spans="1:14" x14ac:dyDescent="0.2">
      <c r="A1909" s="60">
        <v>43700</v>
      </c>
      <c r="B1909" s="61" t="s">
        <v>1247</v>
      </c>
      <c r="C1909" s="61" t="s">
        <v>910</v>
      </c>
      <c r="D1909" s="61" t="s">
        <v>181</v>
      </c>
      <c r="E1909" s="61">
        <v>0.5</v>
      </c>
      <c r="F1909" s="61" t="s">
        <v>182</v>
      </c>
      <c r="G1909" s="61">
        <v>0</v>
      </c>
      <c r="H1909" s="61" t="s">
        <v>183</v>
      </c>
      <c r="I1909" s="61" t="s">
        <v>1152</v>
      </c>
      <c r="J1909" s="61" t="s">
        <v>1153</v>
      </c>
      <c r="K1909" s="61" t="s">
        <v>1153</v>
      </c>
      <c r="L1909" s="61" t="s">
        <v>1248</v>
      </c>
      <c r="M1909" s="61">
        <f t="shared" si="30"/>
        <v>320</v>
      </c>
      <c r="N1909" t="str">
        <f>VLOOKUP(M1909,'zamestnanci číselník'!$A:$I,9,0)</f>
        <v>Ostatné</v>
      </c>
    </row>
    <row r="1910" spans="1:14" x14ac:dyDescent="0.2">
      <c r="A1910" s="60">
        <v>43700</v>
      </c>
      <c r="B1910" s="61" t="s">
        <v>1247</v>
      </c>
      <c r="C1910" s="61" t="s">
        <v>885</v>
      </c>
      <c r="D1910" s="61" t="s">
        <v>181</v>
      </c>
      <c r="E1910" s="61">
        <v>7.5</v>
      </c>
      <c r="F1910" s="61" t="s">
        <v>182</v>
      </c>
      <c r="G1910" s="61">
        <v>0</v>
      </c>
      <c r="H1910" s="61" t="s">
        <v>42</v>
      </c>
      <c r="I1910" s="61" t="s">
        <v>1152</v>
      </c>
      <c r="J1910" s="61" t="s">
        <v>1153</v>
      </c>
      <c r="K1910" s="61" t="s">
        <v>1153</v>
      </c>
      <c r="L1910" s="61" t="s">
        <v>1248</v>
      </c>
      <c r="M1910" s="61">
        <f t="shared" si="30"/>
        <v>320</v>
      </c>
      <c r="N1910" t="str">
        <f>VLOOKUP(M1910,'zamestnanci číselník'!$A:$I,9,0)</f>
        <v>Ostatné</v>
      </c>
    </row>
    <row r="1911" spans="1:14" x14ac:dyDescent="0.2">
      <c r="A1911" s="60">
        <v>43703</v>
      </c>
      <c r="B1911" s="61" t="s">
        <v>1247</v>
      </c>
      <c r="C1911" s="61" t="s">
        <v>885</v>
      </c>
      <c r="D1911" s="61" t="s">
        <v>181</v>
      </c>
      <c r="E1911" s="61">
        <v>8</v>
      </c>
      <c r="F1911" s="61" t="s">
        <v>182</v>
      </c>
      <c r="G1911" s="61">
        <v>0</v>
      </c>
      <c r="H1911" s="61" t="s">
        <v>42</v>
      </c>
      <c r="I1911" s="61" t="s">
        <v>1152</v>
      </c>
      <c r="J1911" s="61" t="s">
        <v>1153</v>
      </c>
      <c r="K1911" s="61" t="s">
        <v>1153</v>
      </c>
      <c r="L1911" s="61" t="s">
        <v>1248</v>
      </c>
      <c r="M1911" s="61">
        <f t="shared" si="30"/>
        <v>320</v>
      </c>
      <c r="N1911" t="str">
        <f>VLOOKUP(M1911,'zamestnanci číselník'!$A:$I,9,0)</f>
        <v>Ostatné</v>
      </c>
    </row>
    <row r="1912" spans="1:14" x14ac:dyDescent="0.2">
      <c r="A1912" s="60">
        <v>43706</v>
      </c>
      <c r="B1912" s="61" t="s">
        <v>1247</v>
      </c>
      <c r="C1912" s="61" t="s">
        <v>886</v>
      </c>
      <c r="D1912" s="61" t="s">
        <v>181</v>
      </c>
      <c r="E1912" s="61">
        <v>8</v>
      </c>
      <c r="F1912" s="61" t="s">
        <v>182</v>
      </c>
      <c r="G1912" s="61">
        <v>0</v>
      </c>
      <c r="H1912" s="61" t="s">
        <v>183</v>
      </c>
      <c r="I1912" s="61" t="s">
        <v>1152</v>
      </c>
      <c r="J1912" s="61" t="s">
        <v>1153</v>
      </c>
      <c r="K1912" s="61" t="s">
        <v>1153</v>
      </c>
      <c r="L1912" s="61" t="s">
        <v>1248</v>
      </c>
      <c r="M1912" s="61">
        <f t="shared" si="30"/>
        <v>320</v>
      </c>
      <c r="N1912" t="str">
        <f>VLOOKUP(M1912,'zamestnanci číselník'!$A:$I,9,0)</f>
        <v>Ostatné</v>
      </c>
    </row>
    <row r="1913" spans="1:14" x14ac:dyDescent="0.2">
      <c r="A1913" s="60">
        <v>43707</v>
      </c>
      <c r="B1913" s="61" t="s">
        <v>1247</v>
      </c>
      <c r="C1913" s="61" t="s">
        <v>887</v>
      </c>
      <c r="D1913" s="61" t="s">
        <v>181</v>
      </c>
      <c r="E1913" s="61">
        <v>8</v>
      </c>
      <c r="F1913" s="61" t="s">
        <v>182</v>
      </c>
      <c r="G1913" s="61">
        <v>0</v>
      </c>
      <c r="H1913" s="61" t="s">
        <v>183</v>
      </c>
      <c r="I1913" s="61" t="s">
        <v>1152</v>
      </c>
      <c r="J1913" s="61" t="s">
        <v>1153</v>
      </c>
      <c r="K1913" s="61" t="s">
        <v>1153</v>
      </c>
      <c r="L1913" s="61" t="s">
        <v>1248</v>
      </c>
      <c r="M1913" s="61">
        <f t="shared" si="30"/>
        <v>320</v>
      </c>
      <c r="N1913" t="str">
        <f>VLOOKUP(M1913,'zamestnanci číselník'!$A:$I,9,0)</f>
        <v>Ostatné</v>
      </c>
    </row>
    <row r="1914" spans="1:14" x14ac:dyDescent="0.2">
      <c r="A1914" s="60">
        <v>43699</v>
      </c>
      <c r="B1914" s="61" t="s">
        <v>1247</v>
      </c>
      <c r="C1914" s="61" t="s">
        <v>910</v>
      </c>
      <c r="D1914" s="61" t="s">
        <v>181</v>
      </c>
      <c r="E1914" s="61">
        <v>2.5</v>
      </c>
      <c r="F1914" s="61" t="s">
        <v>182</v>
      </c>
      <c r="G1914" s="61">
        <v>0</v>
      </c>
      <c r="H1914" s="61" t="s">
        <v>183</v>
      </c>
      <c r="I1914" s="61" t="s">
        <v>1152</v>
      </c>
      <c r="J1914" s="61" t="s">
        <v>1153</v>
      </c>
      <c r="K1914" s="61" t="s">
        <v>1153</v>
      </c>
      <c r="L1914" s="61" t="s">
        <v>1248</v>
      </c>
      <c r="M1914" s="61">
        <f t="shared" si="30"/>
        <v>320</v>
      </c>
      <c r="N1914" t="str">
        <f>VLOOKUP(M1914,'zamestnanci číselník'!$A:$I,9,0)</f>
        <v>Ostatné</v>
      </c>
    </row>
    <row r="1915" spans="1:14" x14ac:dyDescent="0.2">
      <c r="A1915" s="60">
        <v>43699</v>
      </c>
      <c r="B1915" s="61" t="s">
        <v>1247</v>
      </c>
      <c r="C1915" s="61" t="s">
        <v>910</v>
      </c>
      <c r="D1915" s="61" t="s">
        <v>181</v>
      </c>
      <c r="E1915" s="61">
        <v>5</v>
      </c>
      <c r="F1915" s="61" t="s">
        <v>182</v>
      </c>
      <c r="G1915" s="61">
        <v>0</v>
      </c>
      <c r="H1915" s="61" t="s">
        <v>183</v>
      </c>
      <c r="I1915" s="61" t="s">
        <v>1152</v>
      </c>
      <c r="J1915" s="61" t="s">
        <v>1153</v>
      </c>
      <c r="K1915" s="61" t="s">
        <v>1153</v>
      </c>
      <c r="L1915" s="61" t="s">
        <v>1248</v>
      </c>
      <c r="M1915" s="61">
        <f t="shared" si="30"/>
        <v>320</v>
      </c>
      <c r="N1915" t="str">
        <f>VLOOKUP(M1915,'zamestnanci číselník'!$A:$I,9,0)</f>
        <v>Ostatné</v>
      </c>
    </row>
    <row r="1916" spans="1:14" x14ac:dyDescent="0.2">
      <c r="A1916" s="60">
        <v>43686</v>
      </c>
      <c r="B1916" s="61" t="s">
        <v>1247</v>
      </c>
      <c r="C1916" s="61" t="s">
        <v>910</v>
      </c>
      <c r="D1916" s="61" t="s">
        <v>181</v>
      </c>
      <c r="E1916" s="61">
        <v>0.5</v>
      </c>
      <c r="F1916" s="61" t="s">
        <v>182</v>
      </c>
      <c r="G1916" s="61">
        <v>0</v>
      </c>
      <c r="H1916" s="61" t="s">
        <v>183</v>
      </c>
      <c r="I1916" s="61" t="s">
        <v>1152</v>
      </c>
      <c r="J1916" s="61" t="s">
        <v>1153</v>
      </c>
      <c r="K1916" s="61" t="s">
        <v>1153</v>
      </c>
      <c r="L1916" s="61" t="s">
        <v>1248</v>
      </c>
      <c r="M1916" s="61">
        <f t="shared" si="30"/>
        <v>320</v>
      </c>
      <c r="N1916" t="str">
        <f>VLOOKUP(M1916,'zamestnanci číselník'!$A:$I,9,0)</f>
        <v>Ostatné</v>
      </c>
    </row>
    <row r="1917" spans="1:14" x14ac:dyDescent="0.2">
      <c r="A1917" s="60">
        <v>43689</v>
      </c>
      <c r="B1917" s="61" t="s">
        <v>1247</v>
      </c>
      <c r="C1917" s="61" t="s">
        <v>910</v>
      </c>
      <c r="D1917" s="61" t="s">
        <v>181</v>
      </c>
      <c r="E1917" s="61">
        <v>0.5</v>
      </c>
      <c r="F1917" s="61" t="s">
        <v>182</v>
      </c>
      <c r="G1917" s="61">
        <v>0</v>
      </c>
      <c r="H1917" s="61" t="s">
        <v>183</v>
      </c>
      <c r="I1917" s="61" t="s">
        <v>1152</v>
      </c>
      <c r="J1917" s="61" t="s">
        <v>1153</v>
      </c>
      <c r="K1917" s="61" t="s">
        <v>1153</v>
      </c>
      <c r="L1917" s="61" t="s">
        <v>1248</v>
      </c>
      <c r="M1917" s="61">
        <f t="shared" si="30"/>
        <v>320</v>
      </c>
      <c r="N1917" t="str">
        <f>VLOOKUP(M1917,'zamestnanci číselník'!$A:$I,9,0)</f>
        <v>Ostatné</v>
      </c>
    </row>
    <row r="1918" spans="1:14" x14ac:dyDescent="0.2">
      <c r="A1918" s="60">
        <v>43699</v>
      </c>
      <c r="B1918" s="61" t="s">
        <v>1247</v>
      </c>
      <c r="C1918" s="61" t="s">
        <v>910</v>
      </c>
      <c r="D1918" s="61" t="s">
        <v>181</v>
      </c>
      <c r="E1918" s="61">
        <v>0.5</v>
      </c>
      <c r="F1918" s="61" t="s">
        <v>182</v>
      </c>
      <c r="G1918" s="61">
        <v>0</v>
      </c>
      <c r="H1918" s="61" t="s">
        <v>183</v>
      </c>
      <c r="I1918" s="61" t="s">
        <v>1152</v>
      </c>
      <c r="J1918" s="61" t="s">
        <v>1153</v>
      </c>
      <c r="K1918" s="61" t="s">
        <v>1153</v>
      </c>
      <c r="L1918" s="61" t="s">
        <v>1248</v>
      </c>
      <c r="M1918" s="61">
        <f t="shared" si="30"/>
        <v>320</v>
      </c>
      <c r="N1918" t="str">
        <f>VLOOKUP(M1918,'zamestnanci číselník'!$A:$I,9,0)</f>
        <v>Ostatné</v>
      </c>
    </row>
    <row r="1919" spans="1:14" x14ac:dyDescent="0.2">
      <c r="A1919" s="60">
        <v>43678</v>
      </c>
      <c r="B1919" s="61" t="s">
        <v>1247</v>
      </c>
      <c r="C1919" s="61" t="s">
        <v>887</v>
      </c>
      <c r="D1919" s="61" t="s">
        <v>181</v>
      </c>
      <c r="E1919" s="61">
        <v>8</v>
      </c>
      <c r="F1919" s="61" t="s">
        <v>182</v>
      </c>
      <c r="G1919" s="61">
        <v>0</v>
      </c>
      <c r="H1919" s="61" t="s">
        <v>183</v>
      </c>
      <c r="I1919" s="61" t="s">
        <v>1152</v>
      </c>
      <c r="J1919" s="61" t="s">
        <v>1153</v>
      </c>
      <c r="K1919" s="61" t="s">
        <v>1153</v>
      </c>
      <c r="L1919" s="61" t="s">
        <v>1248</v>
      </c>
      <c r="M1919" s="61">
        <f t="shared" si="30"/>
        <v>320</v>
      </c>
      <c r="N1919" t="str">
        <f>VLOOKUP(M1919,'zamestnanci číselník'!$A:$I,9,0)</f>
        <v>Ostatné</v>
      </c>
    </row>
    <row r="1920" spans="1:14" x14ac:dyDescent="0.2">
      <c r="A1920" s="60">
        <v>43679</v>
      </c>
      <c r="B1920" s="61" t="s">
        <v>1247</v>
      </c>
      <c r="C1920" s="61" t="s">
        <v>887</v>
      </c>
      <c r="D1920" s="61" t="s">
        <v>181</v>
      </c>
      <c r="E1920" s="61">
        <v>8</v>
      </c>
      <c r="F1920" s="61" t="s">
        <v>182</v>
      </c>
      <c r="G1920" s="61">
        <v>0</v>
      </c>
      <c r="H1920" s="61" t="s">
        <v>183</v>
      </c>
      <c r="I1920" s="61" t="s">
        <v>1152</v>
      </c>
      <c r="J1920" s="61" t="s">
        <v>1153</v>
      </c>
      <c r="K1920" s="61" t="s">
        <v>1153</v>
      </c>
      <c r="L1920" s="61" t="s">
        <v>1248</v>
      </c>
      <c r="M1920" s="61">
        <f t="shared" si="30"/>
        <v>320</v>
      </c>
      <c r="N1920" t="str">
        <f>VLOOKUP(M1920,'zamestnanci číselník'!$A:$I,9,0)</f>
        <v>Ostatné</v>
      </c>
    </row>
    <row r="1921" spans="1:14" x14ac:dyDescent="0.2">
      <c r="A1921" s="60">
        <v>43682</v>
      </c>
      <c r="B1921" s="61" t="s">
        <v>1247</v>
      </c>
      <c r="C1921" s="61" t="s">
        <v>885</v>
      </c>
      <c r="D1921" s="61" t="s">
        <v>181</v>
      </c>
      <c r="E1921" s="61">
        <v>8</v>
      </c>
      <c r="F1921" s="61" t="s">
        <v>182</v>
      </c>
      <c r="G1921" s="61">
        <v>0</v>
      </c>
      <c r="H1921" s="61" t="s">
        <v>42</v>
      </c>
      <c r="I1921" s="61" t="s">
        <v>1152</v>
      </c>
      <c r="J1921" s="61" t="s">
        <v>1153</v>
      </c>
      <c r="K1921" s="61" t="s">
        <v>1153</v>
      </c>
      <c r="L1921" s="61" t="s">
        <v>1248</v>
      </c>
      <c r="M1921" s="61">
        <f t="shared" si="30"/>
        <v>320</v>
      </c>
      <c r="N1921" t="str">
        <f>VLOOKUP(M1921,'zamestnanci číselník'!$A:$I,9,0)</f>
        <v>Ostatné</v>
      </c>
    </row>
    <row r="1922" spans="1:14" x14ac:dyDescent="0.2">
      <c r="A1922" s="60">
        <v>43683</v>
      </c>
      <c r="B1922" s="61" t="s">
        <v>1247</v>
      </c>
      <c r="C1922" s="61" t="s">
        <v>885</v>
      </c>
      <c r="D1922" s="61" t="s">
        <v>181</v>
      </c>
      <c r="E1922" s="61">
        <v>8</v>
      </c>
      <c r="F1922" s="61" t="s">
        <v>182</v>
      </c>
      <c r="G1922" s="61">
        <v>0</v>
      </c>
      <c r="H1922" s="61" t="s">
        <v>42</v>
      </c>
      <c r="I1922" s="61" t="s">
        <v>1152</v>
      </c>
      <c r="J1922" s="61" t="s">
        <v>1153</v>
      </c>
      <c r="K1922" s="61" t="s">
        <v>1153</v>
      </c>
      <c r="L1922" s="61" t="s">
        <v>1248</v>
      </c>
      <c r="M1922" s="61">
        <f t="shared" si="30"/>
        <v>320</v>
      </c>
      <c r="N1922" t="str">
        <f>VLOOKUP(M1922,'zamestnanci číselník'!$A:$I,9,0)</f>
        <v>Ostatné</v>
      </c>
    </row>
    <row r="1923" spans="1:14" x14ac:dyDescent="0.2">
      <c r="A1923" s="60">
        <v>43684</v>
      </c>
      <c r="B1923" s="61" t="s">
        <v>1247</v>
      </c>
      <c r="C1923" s="61" t="s">
        <v>885</v>
      </c>
      <c r="D1923" s="61" t="s">
        <v>181</v>
      </c>
      <c r="E1923" s="61">
        <v>8</v>
      </c>
      <c r="F1923" s="61" t="s">
        <v>182</v>
      </c>
      <c r="G1923" s="61">
        <v>0</v>
      </c>
      <c r="H1923" s="61" t="s">
        <v>42</v>
      </c>
      <c r="I1923" s="61" t="s">
        <v>1152</v>
      </c>
      <c r="J1923" s="61" t="s">
        <v>1153</v>
      </c>
      <c r="K1923" s="61" t="s">
        <v>1153</v>
      </c>
      <c r="L1923" s="61" t="s">
        <v>1248</v>
      </c>
      <c r="M1923" s="61">
        <f t="shared" ref="M1923:M1986" si="31">B1923*1</f>
        <v>320</v>
      </c>
      <c r="N1923" t="str">
        <f>VLOOKUP(M1923,'zamestnanci číselník'!$A:$I,9,0)</f>
        <v>Ostatné</v>
      </c>
    </row>
    <row r="1924" spans="1:14" x14ac:dyDescent="0.2">
      <c r="A1924" s="60">
        <v>43685</v>
      </c>
      <c r="B1924" s="61" t="s">
        <v>1247</v>
      </c>
      <c r="C1924" s="61" t="s">
        <v>885</v>
      </c>
      <c r="D1924" s="61" t="s">
        <v>181</v>
      </c>
      <c r="E1924" s="61">
        <v>8</v>
      </c>
      <c r="F1924" s="61" t="s">
        <v>182</v>
      </c>
      <c r="G1924" s="61">
        <v>0</v>
      </c>
      <c r="H1924" s="61" t="s">
        <v>42</v>
      </c>
      <c r="I1924" s="61" t="s">
        <v>1152</v>
      </c>
      <c r="J1924" s="61" t="s">
        <v>1153</v>
      </c>
      <c r="K1924" s="61" t="s">
        <v>1153</v>
      </c>
      <c r="L1924" s="61" t="s">
        <v>1248</v>
      </c>
      <c r="M1924" s="61">
        <f t="shared" si="31"/>
        <v>320</v>
      </c>
      <c r="N1924" t="str">
        <f>VLOOKUP(M1924,'zamestnanci číselník'!$A:$I,9,0)</f>
        <v>Ostatné</v>
      </c>
    </row>
    <row r="1925" spans="1:14" x14ac:dyDescent="0.2">
      <c r="A1925" s="60">
        <v>43686</v>
      </c>
      <c r="B1925" s="61" t="s">
        <v>1247</v>
      </c>
      <c r="C1925" s="61" t="s">
        <v>885</v>
      </c>
      <c r="D1925" s="61" t="s">
        <v>181</v>
      </c>
      <c r="E1925" s="61">
        <v>7.5</v>
      </c>
      <c r="F1925" s="61" t="s">
        <v>182</v>
      </c>
      <c r="G1925" s="61">
        <v>0</v>
      </c>
      <c r="H1925" s="61" t="s">
        <v>42</v>
      </c>
      <c r="I1925" s="61" t="s">
        <v>1152</v>
      </c>
      <c r="J1925" s="61" t="s">
        <v>1153</v>
      </c>
      <c r="K1925" s="61" t="s">
        <v>1153</v>
      </c>
      <c r="L1925" s="61" t="s">
        <v>1248</v>
      </c>
      <c r="M1925" s="61">
        <f t="shared" si="31"/>
        <v>320</v>
      </c>
      <c r="N1925" t="str">
        <f>VLOOKUP(M1925,'zamestnanci číselník'!$A:$I,9,0)</f>
        <v>Ostatné</v>
      </c>
    </row>
    <row r="1926" spans="1:14" x14ac:dyDescent="0.2">
      <c r="A1926" s="60">
        <v>43689</v>
      </c>
      <c r="B1926" s="61" t="s">
        <v>1247</v>
      </c>
      <c r="C1926" s="61" t="s">
        <v>885</v>
      </c>
      <c r="D1926" s="61" t="s">
        <v>181</v>
      </c>
      <c r="E1926" s="61">
        <v>7.5</v>
      </c>
      <c r="F1926" s="61" t="s">
        <v>182</v>
      </c>
      <c r="G1926" s="61">
        <v>0</v>
      </c>
      <c r="H1926" s="61" t="s">
        <v>42</v>
      </c>
      <c r="I1926" s="61" t="s">
        <v>1152</v>
      </c>
      <c r="J1926" s="61" t="s">
        <v>1153</v>
      </c>
      <c r="K1926" s="61" t="s">
        <v>1153</v>
      </c>
      <c r="L1926" s="61" t="s">
        <v>1248</v>
      </c>
      <c r="M1926" s="61">
        <f t="shared" si="31"/>
        <v>320</v>
      </c>
      <c r="N1926" t="str">
        <f>VLOOKUP(M1926,'zamestnanci číselník'!$A:$I,9,0)</f>
        <v>Ostatné</v>
      </c>
    </row>
    <row r="1927" spans="1:14" x14ac:dyDescent="0.2">
      <c r="A1927" s="60">
        <v>43690</v>
      </c>
      <c r="B1927" s="61" t="s">
        <v>1247</v>
      </c>
      <c r="C1927" s="61" t="s">
        <v>885</v>
      </c>
      <c r="D1927" s="61" t="s">
        <v>181</v>
      </c>
      <c r="E1927" s="61">
        <v>8</v>
      </c>
      <c r="F1927" s="61" t="s">
        <v>182</v>
      </c>
      <c r="G1927" s="61">
        <v>0</v>
      </c>
      <c r="H1927" s="61" t="s">
        <v>42</v>
      </c>
      <c r="I1927" s="61" t="s">
        <v>1152</v>
      </c>
      <c r="J1927" s="61" t="s">
        <v>1153</v>
      </c>
      <c r="K1927" s="61" t="s">
        <v>1153</v>
      </c>
      <c r="L1927" s="61" t="s">
        <v>1248</v>
      </c>
      <c r="M1927" s="61">
        <f t="shared" si="31"/>
        <v>320</v>
      </c>
      <c r="N1927" t="str">
        <f>VLOOKUP(M1927,'zamestnanci číselník'!$A:$I,9,0)</f>
        <v>Ostatné</v>
      </c>
    </row>
    <row r="1928" spans="1:14" x14ac:dyDescent="0.2">
      <c r="A1928" s="60">
        <v>43691</v>
      </c>
      <c r="B1928" s="61" t="s">
        <v>1247</v>
      </c>
      <c r="C1928" s="61" t="s">
        <v>885</v>
      </c>
      <c r="D1928" s="61" t="s">
        <v>181</v>
      </c>
      <c r="E1928" s="61">
        <v>8</v>
      </c>
      <c r="F1928" s="61" t="s">
        <v>182</v>
      </c>
      <c r="G1928" s="61">
        <v>0</v>
      </c>
      <c r="H1928" s="61" t="s">
        <v>42</v>
      </c>
      <c r="I1928" s="61" t="s">
        <v>1152</v>
      </c>
      <c r="J1928" s="61" t="s">
        <v>1153</v>
      </c>
      <c r="K1928" s="61" t="s">
        <v>1153</v>
      </c>
      <c r="L1928" s="61" t="s">
        <v>1248</v>
      </c>
      <c r="M1928" s="61">
        <f t="shared" si="31"/>
        <v>320</v>
      </c>
      <c r="N1928" t="str">
        <f>VLOOKUP(M1928,'zamestnanci číselník'!$A:$I,9,0)</f>
        <v>Ostatné</v>
      </c>
    </row>
    <row r="1929" spans="1:14" x14ac:dyDescent="0.2">
      <c r="A1929" s="60">
        <v>43692</v>
      </c>
      <c r="B1929" s="61" t="s">
        <v>1247</v>
      </c>
      <c r="C1929" s="61" t="s">
        <v>885</v>
      </c>
      <c r="D1929" s="61" t="s">
        <v>181</v>
      </c>
      <c r="E1929" s="61">
        <v>8</v>
      </c>
      <c r="F1929" s="61" t="s">
        <v>182</v>
      </c>
      <c r="G1929" s="61">
        <v>0</v>
      </c>
      <c r="H1929" s="61" t="s">
        <v>42</v>
      </c>
      <c r="I1929" s="61" t="s">
        <v>1152</v>
      </c>
      <c r="J1929" s="61" t="s">
        <v>1153</v>
      </c>
      <c r="K1929" s="61" t="s">
        <v>1153</v>
      </c>
      <c r="L1929" s="61" t="s">
        <v>1248</v>
      </c>
      <c r="M1929" s="61">
        <f t="shared" si="31"/>
        <v>320</v>
      </c>
      <c r="N1929" t="str">
        <f>VLOOKUP(M1929,'zamestnanci číselník'!$A:$I,9,0)</f>
        <v>Ostatné</v>
      </c>
    </row>
    <row r="1930" spans="1:14" x14ac:dyDescent="0.2">
      <c r="A1930" s="60">
        <v>43693</v>
      </c>
      <c r="B1930" s="61" t="s">
        <v>1247</v>
      </c>
      <c r="C1930" s="61" t="s">
        <v>885</v>
      </c>
      <c r="D1930" s="61" t="s">
        <v>181</v>
      </c>
      <c r="E1930" s="61">
        <v>8</v>
      </c>
      <c r="F1930" s="61" t="s">
        <v>182</v>
      </c>
      <c r="G1930" s="61">
        <v>0</v>
      </c>
      <c r="H1930" s="61" t="s">
        <v>42</v>
      </c>
      <c r="I1930" s="61" t="s">
        <v>1152</v>
      </c>
      <c r="J1930" s="61" t="s">
        <v>1153</v>
      </c>
      <c r="K1930" s="61" t="s">
        <v>1153</v>
      </c>
      <c r="L1930" s="61" t="s">
        <v>1248</v>
      </c>
      <c r="M1930" s="61">
        <f t="shared" si="31"/>
        <v>320</v>
      </c>
      <c r="N1930" t="str">
        <f>VLOOKUP(M1930,'zamestnanci číselník'!$A:$I,9,0)</f>
        <v>Ostatné</v>
      </c>
    </row>
    <row r="1931" spans="1:14" x14ac:dyDescent="0.2">
      <c r="A1931" s="60">
        <v>43696</v>
      </c>
      <c r="B1931" s="61" t="s">
        <v>1249</v>
      </c>
      <c r="C1931" s="61" t="s">
        <v>910</v>
      </c>
      <c r="D1931" s="61" t="s">
        <v>181</v>
      </c>
      <c r="E1931" s="61">
        <v>0.5</v>
      </c>
      <c r="F1931" s="61" t="s">
        <v>182</v>
      </c>
      <c r="G1931" s="61">
        <v>0</v>
      </c>
      <c r="H1931" s="61" t="s">
        <v>183</v>
      </c>
      <c r="I1931" s="61" t="s">
        <v>1152</v>
      </c>
      <c r="J1931" s="61" t="s">
        <v>1153</v>
      </c>
      <c r="K1931" s="61" t="s">
        <v>1153</v>
      </c>
      <c r="L1931" s="61" t="s">
        <v>1250</v>
      </c>
      <c r="M1931" s="61">
        <f t="shared" si="31"/>
        <v>328</v>
      </c>
      <c r="N1931" t="str">
        <f>VLOOKUP(M1931,'zamestnanci číselník'!$A:$I,9,0)</f>
        <v>Ostatné</v>
      </c>
    </row>
    <row r="1932" spans="1:14" x14ac:dyDescent="0.2">
      <c r="A1932" s="60">
        <v>43696</v>
      </c>
      <c r="B1932" s="61" t="s">
        <v>1249</v>
      </c>
      <c r="C1932" s="61" t="s">
        <v>885</v>
      </c>
      <c r="D1932" s="61" t="s">
        <v>181</v>
      </c>
      <c r="E1932" s="61">
        <v>7.5</v>
      </c>
      <c r="F1932" s="61" t="s">
        <v>182</v>
      </c>
      <c r="G1932" s="61">
        <v>0</v>
      </c>
      <c r="H1932" s="61" t="s">
        <v>42</v>
      </c>
      <c r="I1932" s="61" t="s">
        <v>1152</v>
      </c>
      <c r="J1932" s="61" t="s">
        <v>1153</v>
      </c>
      <c r="K1932" s="61" t="s">
        <v>1153</v>
      </c>
      <c r="L1932" s="61" t="s">
        <v>1250</v>
      </c>
      <c r="M1932" s="61">
        <f t="shared" si="31"/>
        <v>328</v>
      </c>
      <c r="N1932" t="str">
        <f>VLOOKUP(M1932,'zamestnanci číselník'!$A:$I,9,0)</f>
        <v>Ostatné</v>
      </c>
    </row>
    <row r="1933" spans="1:14" x14ac:dyDescent="0.2">
      <c r="A1933" s="60">
        <v>43697</v>
      </c>
      <c r="B1933" s="61" t="s">
        <v>1249</v>
      </c>
      <c r="C1933" s="61" t="s">
        <v>885</v>
      </c>
      <c r="D1933" s="61" t="s">
        <v>181</v>
      </c>
      <c r="E1933" s="61">
        <v>8</v>
      </c>
      <c r="F1933" s="61" t="s">
        <v>182</v>
      </c>
      <c r="G1933" s="61">
        <v>0</v>
      </c>
      <c r="H1933" s="61" t="s">
        <v>42</v>
      </c>
      <c r="I1933" s="61" t="s">
        <v>1152</v>
      </c>
      <c r="J1933" s="61" t="s">
        <v>1153</v>
      </c>
      <c r="K1933" s="61" t="s">
        <v>1153</v>
      </c>
      <c r="L1933" s="61" t="s">
        <v>1250</v>
      </c>
      <c r="M1933" s="61">
        <f t="shared" si="31"/>
        <v>328</v>
      </c>
      <c r="N1933" t="str">
        <f>VLOOKUP(M1933,'zamestnanci číselník'!$A:$I,9,0)</f>
        <v>Ostatné</v>
      </c>
    </row>
    <row r="1934" spans="1:14" x14ac:dyDescent="0.2">
      <c r="A1934" s="60">
        <v>43678</v>
      </c>
      <c r="B1934" s="61" t="s">
        <v>1249</v>
      </c>
      <c r="C1934" s="61" t="s">
        <v>887</v>
      </c>
      <c r="D1934" s="61" t="s">
        <v>181</v>
      </c>
      <c r="E1934" s="61">
        <v>8</v>
      </c>
      <c r="F1934" s="61" t="s">
        <v>182</v>
      </c>
      <c r="G1934" s="61">
        <v>0</v>
      </c>
      <c r="H1934" s="61" t="s">
        <v>183</v>
      </c>
      <c r="I1934" s="61" t="s">
        <v>1152</v>
      </c>
      <c r="J1934" s="61" t="s">
        <v>1153</v>
      </c>
      <c r="K1934" s="61" t="s">
        <v>1153</v>
      </c>
      <c r="L1934" s="61" t="s">
        <v>1250</v>
      </c>
      <c r="M1934" s="61">
        <f t="shared" si="31"/>
        <v>328</v>
      </c>
      <c r="N1934" t="str">
        <f>VLOOKUP(M1934,'zamestnanci číselník'!$A:$I,9,0)</f>
        <v>Ostatné</v>
      </c>
    </row>
    <row r="1935" spans="1:14" x14ac:dyDescent="0.2">
      <c r="A1935" s="60">
        <v>43679</v>
      </c>
      <c r="B1935" s="61" t="s">
        <v>1249</v>
      </c>
      <c r="C1935" s="61" t="s">
        <v>887</v>
      </c>
      <c r="D1935" s="61" t="s">
        <v>181</v>
      </c>
      <c r="E1935" s="61">
        <v>8</v>
      </c>
      <c r="F1935" s="61" t="s">
        <v>182</v>
      </c>
      <c r="G1935" s="61">
        <v>0</v>
      </c>
      <c r="H1935" s="61" t="s">
        <v>183</v>
      </c>
      <c r="I1935" s="61" t="s">
        <v>1152</v>
      </c>
      <c r="J1935" s="61" t="s">
        <v>1153</v>
      </c>
      <c r="K1935" s="61" t="s">
        <v>1153</v>
      </c>
      <c r="L1935" s="61" t="s">
        <v>1250</v>
      </c>
      <c r="M1935" s="61">
        <f t="shared" si="31"/>
        <v>328</v>
      </c>
      <c r="N1935" t="str">
        <f>VLOOKUP(M1935,'zamestnanci číselník'!$A:$I,9,0)</f>
        <v>Ostatné</v>
      </c>
    </row>
    <row r="1936" spans="1:14" x14ac:dyDescent="0.2">
      <c r="A1936" s="60">
        <v>43682</v>
      </c>
      <c r="B1936" s="61" t="s">
        <v>1249</v>
      </c>
      <c r="C1936" s="61" t="s">
        <v>887</v>
      </c>
      <c r="D1936" s="61" t="s">
        <v>181</v>
      </c>
      <c r="E1936" s="61">
        <v>8</v>
      </c>
      <c r="F1936" s="61" t="s">
        <v>182</v>
      </c>
      <c r="G1936" s="61">
        <v>0</v>
      </c>
      <c r="H1936" s="61" t="s">
        <v>183</v>
      </c>
      <c r="I1936" s="61" t="s">
        <v>1152</v>
      </c>
      <c r="J1936" s="61" t="s">
        <v>1153</v>
      </c>
      <c r="K1936" s="61" t="s">
        <v>1153</v>
      </c>
      <c r="L1936" s="61" t="s">
        <v>1250</v>
      </c>
      <c r="M1936" s="61">
        <f t="shared" si="31"/>
        <v>328</v>
      </c>
      <c r="N1936" t="str">
        <f>VLOOKUP(M1936,'zamestnanci číselník'!$A:$I,9,0)</f>
        <v>Ostatné</v>
      </c>
    </row>
    <row r="1937" spans="1:14" x14ac:dyDescent="0.2">
      <c r="A1937" s="60">
        <v>43683</v>
      </c>
      <c r="B1937" s="61" t="s">
        <v>1249</v>
      </c>
      <c r="C1937" s="61" t="s">
        <v>887</v>
      </c>
      <c r="D1937" s="61" t="s">
        <v>181</v>
      </c>
      <c r="E1937" s="61">
        <v>8</v>
      </c>
      <c r="F1937" s="61" t="s">
        <v>182</v>
      </c>
      <c r="G1937" s="61">
        <v>0</v>
      </c>
      <c r="H1937" s="61" t="s">
        <v>183</v>
      </c>
      <c r="I1937" s="61" t="s">
        <v>1152</v>
      </c>
      <c r="J1937" s="61" t="s">
        <v>1153</v>
      </c>
      <c r="K1937" s="61" t="s">
        <v>1153</v>
      </c>
      <c r="L1937" s="61" t="s">
        <v>1250</v>
      </c>
      <c r="M1937" s="61">
        <f t="shared" si="31"/>
        <v>328</v>
      </c>
      <c r="N1937" t="str">
        <f>VLOOKUP(M1937,'zamestnanci číselník'!$A:$I,9,0)</f>
        <v>Ostatné</v>
      </c>
    </row>
    <row r="1938" spans="1:14" x14ac:dyDescent="0.2">
      <c r="A1938" s="60">
        <v>43684</v>
      </c>
      <c r="B1938" s="61" t="s">
        <v>1249</v>
      </c>
      <c r="C1938" s="61" t="s">
        <v>887</v>
      </c>
      <c r="D1938" s="61" t="s">
        <v>181</v>
      </c>
      <c r="E1938" s="61">
        <v>8</v>
      </c>
      <c r="F1938" s="61" t="s">
        <v>182</v>
      </c>
      <c r="G1938" s="61">
        <v>0</v>
      </c>
      <c r="H1938" s="61" t="s">
        <v>183</v>
      </c>
      <c r="I1938" s="61" t="s">
        <v>1152</v>
      </c>
      <c r="J1938" s="61" t="s">
        <v>1153</v>
      </c>
      <c r="K1938" s="61" t="s">
        <v>1153</v>
      </c>
      <c r="L1938" s="61" t="s">
        <v>1250</v>
      </c>
      <c r="M1938" s="61">
        <f t="shared" si="31"/>
        <v>328</v>
      </c>
      <c r="N1938" t="str">
        <f>VLOOKUP(M1938,'zamestnanci číselník'!$A:$I,9,0)</f>
        <v>Ostatné</v>
      </c>
    </row>
    <row r="1939" spans="1:14" x14ac:dyDescent="0.2">
      <c r="A1939" s="60">
        <v>43685</v>
      </c>
      <c r="B1939" s="61" t="s">
        <v>1249</v>
      </c>
      <c r="C1939" s="61" t="s">
        <v>887</v>
      </c>
      <c r="D1939" s="61" t="s">
        <v>181</v>
      </c>
      <c r="E1939" s="61">
        <v>8</v>
      </c>
      <c r="F1939" s="61" t="s">
        <v>182</v>
      </c>
      <c r="G1939" s="61">
        <v>0</v>
      </c>
      <c r="H1939" s="61" t="s">
        <v>183</v>
      </c>
      <c r="I1939" s="61" t="s">
        <v>1152</v>
      </c>
      <c r="J1939" s="61" t="s">
        <v>1153</v>
      </c>
      <c r="K1939" s="61" t="s">
        <v>1153</v>
      </c>
      <c r="L1939" s="61" t="s">
        <v>1250</v>
      </c>
      <c r="M1939" s="61">
        <f t="shared" si="31"/>
        <v>328</v>
      </c>
      <c r="N1939" t="str">
        <f>VLOOKUP(M1939,'zamestnanci číselník'!$A:$I,9,0)</f>
        <v>Ostatné</v>
      </c>
    </row>
    <row r="1940" spans="1:14" x14ac:dyDescent="0.2">
      <c r="A1940" s="60">
        <v>43686</v>
      </c>
      <c r="B1940" s="61" t="s">
        <v>1249</v>
      </c>
      <c r="C1940" s="61" t="s">
        <v>887</v>
      </c>
      <c r="D1940" s="61" t="s">
        <v>181</v>
      </c>
      <c r="E1940" s="61">
        <v>8</v>
      </c>
      <c r="F1940" s="61" t="s">
        <v>182</v>
      </c>
      <c r="G1940" s="61">
        <v>0</v>
      </c>
      <c r="H1940" s="61" t="s">
        <v>183</v>
      </c>
      <c r="I1940" s="61" t="s">
        <v>1152</v>
      </c>
      <c r="J1940" s="61" t="s">
        <v>1153</v>
      </c>
      <c r="K1940" s="61" t="s">
        <v>1153</v>
      </c>
      <c r="L1940" s="61" t="s">
        <v>1250</v>
      </c>
      <c r="M1940" s="61">
        <f t="shared" si="31"/>
        <v>328</v>
      </c>
      <c r="N1940" t="str">
        <f>VLOOKUP(M1940,'zamestnanci číselník'!$A:$I,9,0)</f>
        <v>Ostatné</v>
      </c>
    </row>
    <row r="1941" spans="1:14" x14ac:dyDescent="0.2">
      <c r="A1941" s="60">
        <v>43689</v>
      </c>
      <c r="B1941" s="61" t="s">
        <v>1249</v>
      </c>
      <c r="C1941" s="61" t="s">
        <v>887</v>
      </c>
      <c r="D1941" s="61" t="s">
        <v>181</v>
      </c>
      <c r="E1941" s="61">
        <v>8</v>
      </c>
      <c r="F1941" s="61" t="s">
        <v>182</v>
      </c>
      <c r="G1941" s="61">
        <v>0</v>
      </c>
      <c r="H1941" s="61" t="s">
        <v>183</v>
      </c>
      <c r="I1941" s="61" t="s">
        <v>1152</v>
      </c>
      <c r="J1941" s="61" t="s">
        <v>1153</v>
      </c>
      <c r="K1941" s="61" t="s">
        <v>1153</v>
      </c>
      <c r="L1941" s="61" t="s">
        <v>1250</v>
      </c>
      <c r="M1941" s="61">
        <f t="shared" si="31"/>
        <v>328</v>
      </c>
      <c r="N1941" t="str">
        <f>VLOOKUP(M1941,'zamestnanci číselník'!$A:$I,9,0)</f>
        <v>Ostatné</v>
      </c>
    </row>
    <row r="1942" spans="1:14" x14ac:dyDescent="0.2">
      <c r="A1942" s="60">
        <v>43690</v>
      </c>
      <c r="B1942" s="61" t="s">
        <v>1249</v>
      </c>
      <c r="C1942" s="61" t="s">
        <v>887</v>
      </c>
      <c r="D1942" s="61" t="s">
        <v>181</v>
      </c>
      <c r="E1942" s="61">
        <v>8</v>
      </c>
      <c r="F1942" s="61" t="s">
        <v>182</v>
      </c>
      <c r="G1942" s="61">
        <v>0</v>
      </c>
      <c r="H1942" s="61" t="s">
        <v>183</v>
      </c>
      <c r="I1942" s="61" t="s">
        <v>1152</v>
      </c>
      <c r="J1942" s="61" t="s">
        <v>1153</v>
      </c>
      <c r="K1942" s="61" t="s">
        <v>1153</v>
      </c>
      <c r="L1942" s="61" t="s">
        <v>1250</v>
      </c>
      <c r="M1942" s="61">
        <f t="shared" si="31"/>
        <v>328</v>
      </c>
      <c r="N1942" t="str">
        <f>VLOOKUP(M1942,'zamestnanci číselník'!$A:$I,9,0)</f>
        <v>Ostatné</v>
      </c>
    </row>
    <row r="1943" spans="1:14" x14ac:dyDescent="0.2">
      <c r="A1943" s="60">
        <v>43691</v>
      </c>
      <c r="B1943" s="61" t="s">
        <v>1249</v>
      </c>
      <c r="C1943" s="61" t="s">
        <v>887</v>
      </c>
      <c r="D1943" s="61" t="s">
        <v>181</v>
      </c>
      <c r="E1943" s="61">
        <v>8</v>
      </c>
      <c r="F1943" s="61" t="s">
        <v>182</v>
      </c>
      <c r="G1943" s="61">
        <v>0</v>
      </c>
      <c r="H1943" s="61" t="s">
        <v>183</v>
      </c>
      <c r="I1943" s="61" t="s">
        <v>1152</v>
      </c>
      <c r="J1943" s="61" t="s">
        <v>1153</v>
      </c>
      <c r="K1943" s="61" t="s">
        <v>1153</v>
      </c>
      <c r="L1943" s="61" t="s">
        <v>1250</v>
      </c>
      <c r="M1943" s="61">
        <f t="shared" si="31"/>
        <v>328</v>
      </c>
      <c r="N1943" t="str">
        <f>VLOOKUP(M1943,'zamestnanci číselník'!$A:$I,9,0)</f>
        <v>Ostatné</v>
      </c>
    </row>
    <row r="1944" spans="1:14" x14ac:dyDescent="0.2">
      <c r="A1944" s="60">
        <v>43692</v>
      </c>
      <c r="B1944" s="61" t="s">
        <v>1249</v>
      </c>
      <c r="C1944" s="61" t="s">
        <v>887</v>
      </c>
      <c r="D1944" s="61" t="s">
        <v>181</v>
      </c>
      <c r="E1944" s="61">
        <v>8</v>
      </c>
      <c r="F1944" s="61" t="s">
        <v>182</v>
      </c>
      <c r="G1944" s="61">
        <v>0</v>
      </c>
      <c r="H1944" s="61" t="s">
        <v>183</v>
      </c>
      <c r="I1944" s="61" t="s">
        <v>1152</v>
      </c>
      <c r="J1944" s="61" t="s">
        <v>1153</v>
      </c>
      <c r="K1944" s="61" t="s">
        <v>1153</v>
      </c>
      <c r="L1944" s="61" t="s">
        <v>1250</v>
      </c>
      <c r="M1944" s="61">
        <f t="shared" si="31"/>
        <v>328</v>
      </c>
      <c r="N1944" t="str">
        <f>VLOOKUP(M1944,'zamestnanci číselník'!$A:$I,9,0)</f>
        <v>Ostatné</v>
      </c>
    </row>
    <row r="1945" spans="1:14" x14ac:dyDescent="0.2">
      <c r="A1945" s="60">
        <v>43693</v>
      </c>
      <c r="B1945" s="61" t="s">
        <v>1249</v>
      </c>
      <c r="C1945" s="61" t="s">
        <v>888</v>
      </c>
      <c r="D1945" s="61" t="s">
        <v>181</v>
      </c>
      <c r="E1945" s="61">
        <v>8</v>
      </c>
      <c r="F1945" s="61" t="s">
        <v>182</v>
      </c>
      <c r="G1945" s="61">
        <v>0</v>
      </c>
      <c r="H1945" s="61" t="s">
        <v>183</v>
      </c>
      <c r="I1945" s="61" t="s">
        <v>1152</v>
      </c>
      <c r="J1945" s="61" t="s">
        <v>1153</v>
      </c>
      <c r="K1945" s="61" t="s">
        <v>1153</v>
      </c>
      <c r="L1945" s="61" t="s">
        <v>1250</v>
      </c>
      <c r="M1945" s="61">
        <f t="shared" si="31"/>
        <v>328</v>
      </c>
      <c r="N1945" t="str">
        <f>VLOOKUP(M1945,'zamestnanci číselník'!$A:$I,9,0)</f>
        <v>Ostatné</v>
      </c>
    </row>
    <row r="1946" spans="1:14" x14ac:dyDescent="0.2">
      <c r="A1946" s="60">
        <v>43698</v>
      </c>
      <c r="B1946" s="61" t="s">
        <v>1249</v>
      </c>
      <c r="C1946" s="61" t="s">
        <v>885</v>
      </c>
      <c r="D1946" s="61" t="s">
        <v>181</v>
      </c>
      <c r="E1946" s="61">
        <v>8</v>
      </c>
      <c r="F1946" s="61" t="s">
        <v>182</v>
      </c>
      <c r="G1946" s="61">
        <v>0</v>
      </c>
      <c r="H1946" s="61" t="s">
        <v>42</v>
      </c>
      <c r="I1946" s="61" t="s">
        <v>1152</v>
      </c>
      <c r="J1946" s="61" t="s">
        <v>1153</v>
      </c>
      <c r="K1946" s="61" t="s">
        <v>1153</v>
      </c>
      <c r="L1946" s="61" t="s">
        <v>1250</v>
      </c>
      <c r="M1946" s="61">
        <f t="shared" si="31"/>
        <v>328</v>
      </c>
      <c r="N1946" t="str">
        <f>VLOOKUP(M1946,'zamestnanci číselník'!$A:$I,9,0)</f>
        <v>Ostatné</v>
      </c>
    </row>
    <row r="1947" spans="1:14" x14ac:dyDescent="0.2">
      <c r="A1947" s="60">
        <v>43699</v>
      </c>
      <c r="B1947" s="61" t="s">
        <v>1249</v>
      </c>
      <c r="C1947" s="61" t="s">
        <v>885</v>
      </c>
      <c r="D1947" s="61" t="s">
        <v>181</v>
      </c>
      <c r="E1947" s="61">
        <v>8</v>
      </c>
      <c r="F1947" s="61" t="s">
        <v>182</v>
      </c>
      <c r="G1947" s="61">
        <v>0</v>
      </c>
      <c r="H1947" s="61" t="s">
        <v>42</v>
      </c>
      <c r="I1947" s="61" t="s">
        <v>1152</v>
      </c>
      <c r="J1947" s="61" t="s">
        <v>1153</v>
      </c>
      <c r="K1947" s="61" t="s">
        <v>1153</v>
      </c>
      <c r="L1947" s="61" t="s">
        <v>1250</v>
      </c>
      <c r="M1947" s="61">
        <f t="shared" si="31"/>
        <v>328</v>
      </c>
      <c r="N1947" t="str">
        <f>VLOOKUP(M1947,'zamestnanci číselník'!$A:$I,9,0)</f>
        <v>Ostatné</v>
      </c>
    </row>
    <row r="1948" spans="1:14" x14ac:dyDescent="0.2">
      <c r="A1948" s="60">
        <v>43700</v>
      </c>
      <c r="B1948" s="61" t="s">
        <v>1249</v>
      </c>
      <c r="C1948" s="61" t="s">
        <v>885</v>
      </c>
      <c r="D1948" s="61" t="s">
        <v>181</v>
      </c>
      <c r="E1948" s="61">
        <v>8</v>
      </c>
      <c r="F1948" s="61" t="s">
        <v>182</v>
      </c>
      <c r="G1948" s="61">
        <v>0</v>
      </c>
      <c r="H1948" s="61" t="s">
        <v>42</v>
      </c>
      <c r="I1948" s="61" t="s">
        <v>1152</v>
      </c>
      <c r="J1948" s="61" t="s">
        <v>1153</v>
      </c>
      <c r="K1948" s="61" t="s">
        <v>1153</v>
      </c>
      <c r="L1948" s="61" t="s">
        <v>1250</v>
      </c>
      <c r="M1948" s="61">
        <f t="shared" si="31"/>
        <v>328</v>
      </c>
      <c r="N1948" t="str">
        <f>VLOOKUP(M1948,'zamestnanci číselník'!$A:$I,9,0)</f>
        <v>Ostatné</v>
      </c>
    </row>
    <row r="1949" spans="1:14" x14ac:dyDescent="0.2">
      <c r="A1949" s="60">
        <v>43703</v>
      </c>
      <c r="B1949" s="61" t="s">
        <v>1249</v>
      </c>
      <c r="C1949" s="61" t="s">
        <v>910</v>
      </c>
      <c r="D1949" s="61" t="s">
        <v>181</v>
      </c>
      <c r="E1949" s="61">
        <v>2</v>
      </c>
      <c r="F1949" s="61" t="s">
        <v>182</v>
      </c>
      <c r="G1949" s="61">
        <v>0</v>
      </c>
      <c r="H1949" s="61" t="s">
        <v>183</v>
      </c>
      <c r="I1949" s="61" t="s">
        <v>1152</v>
      </c>
      <c r="J1949" s="61" t="s">
        <v>1153</v>
      </c>
      <c r="K1949" s="61" t="s">
        <v>1153</v>
      </c>
      <c r="L1949" s="61" t="s">
        <v>1250</v>
      </c>
      <c r="M1949" s="61">
        <f t="shared" si="31"/>
        <v>328</v>
      </c>
      <c r="N1949" t="str">
        <f>VLOOKUP(M1949,'zamestnanci číselník'!$A:$I,9,0)</f>
        <v>Ostatné</v>
      </c>
    </row>
    <row r="1950" spans="1:14" x14ac:dyDescent="0.2">
      <c r="A1950" s="60">
        <v>43704</v>
      </c>
      <c r="B1950" s="61" t="s">
        <v>1249</v>
      </c>
      <c r="C1950" s="61" t="s">
        <v>910</v>
      </c>
      <c r="D1950" s="61" t="s">
        <v>181</v>
      </c>
      <c r="E1950" s="61">
        <v>0.5</v>
      </c>
      <c r="F1950" s="61" t="s">
        <v>182</v>
      </c>
      <c r="G1950" s="61">
        <v>0</v>
      </c>
      <c r="H1950" s="61" t="s">
        <v>183</v>
      </c>
      <c r="I1950" s="61" t="s">
        <v>1152</v>
      </c>
      <c r="J1950" s="61" t="s">
        <v>1153</v>
      </c>
      <c r="K1950" s="61" t="s">
        <v>1153</v>
      </c>
      <c r="L1950" s="61" t="s">
        <v>1250</v>
      </c>
      <c r="M1950" s="61">
        <f t="shared" si="31"/>
        <v>328</v>
      </c>
      <c r="N1950" t="str">
        <f>VLOOKUP(M1950,'zamestnanci číselník'!$A:$I,9,0)</f>
        <v>Ostatné</v>
      </c>
    </row>
    <row r="1951" spans="1:14" x14ac:dyDescent="0.2">
      <c r="A1951" s="60">
        <v>43704</v>
      </c>
      <c r="B1951" s="61" t="s">
        <v>1249</v>
      </c>
      <c r="C1951" s="61" t="s">
        <v>885</v>
      </c>
      <c r="D1951" s="61" t="s">
        <v>181</v>
      </c>
      <c r="E1951" s="61">
        <v>7.5</v>
      </c>
      <c r="F1951" s="61" t="s">
        <v>182</v>
      </c>
      <c r="G1951" s="61">
        <v>0</v>
      </c>
      <c r="H1951" s="61" t="s">
        <v>42</v>
      </c>
      <c r="I1951" s="61" t="s">
        <v>1152</v>
      </c>
      <c r="J1951" s="61" t="s">
        <v>1153</v>
      </c>
      <c r="K1951" s="61" t="s">
        <v>1153</v>
      </c>
      <c r="L1951" s="61" t="s">
        <v>1250</v>
      </c>
      <c r="M1951" s="61">
        <f t="shared" si="31"/>
        <v>328</v>
      </c>
      <c r="N1951" t="str">
        <f>VLOOKUP(M1951,'zamestnanci číselník'!$A:$I,9,0)</f>
        <v>Ostatné</v>
      </c>
    </row>
    <row r="1952" spans="1:14" x14ac:dyDescent="0.2">
      <c r="A1952" s="60">
        <v>43705</v>
      </c>
      <c r="B1952" s="61" t="s">
        <v>1249</v>
      </c>
      <c r="C1952" s="61" t="s">
        <v>885</v>
      </c>
      <c r="D1952" s="61" t="s">
        <v>181</v>
      </c>
      <c r="E1952" s="61">
        <v>8</v>
      </c>
      <c r="F1952" s="61" t="s">
        <v>182</v>
      </c>
      <c r="G1952" s="61">
        <v>0</v>
      </c>
      <c r="H1952" s="61" t="s">
        <v>42</v>
      </c>
      <c r="I1952" s="61" t="s">
        <v>1152</v>
      </c>
      <c r="J1952" s="61" t="s">
        <v>1153</v>
      </c>
      <c r="K1952" s="61" t="s">
        <v>1153</v>
      </c>
      <c r="L1952" s="61" t="s">
        <v>1250</v>
      </c>
      <c r="M1952" s="61">
        <f t="shared" si="31"/>
        <v>328</v>
      </c>
      <c r="N1952" t="str">
        <f>VLOOKUP(M1952,'zamestnanci číselník'!$A:$I,9,0)</f>
        <v>Ostatné</v>
      </c>
    </row>
    <row r="1953" spans="1:14" x14ac:dyDescent="0.2">
      <c r="A1953" s="60">
        <v>43706</v>
      </c>
      <c r="B1953" s="61" t="s">
        <v>1249</v>
      </c>
      <c r="C1953" s="61" t="s">
        <v>885</v>
      </c>
      <c r="D1953" s="61" t="s">
        <v>181</v>
      </c>
      <c r="E1953" s="61">
        <v>8</v>
      </c>
      <c r="F1953" s="61" t="s">
        <v>182</v>
      </c>
      <c r="G1953" s="61">
        <v>0</v>
      </c>
      <c r="H1953" s="61" t="s">
        <v>42</v>
      </c>
      <c r="I1953" s="61" t="s">
        <v>1152</v>
      </c>
      <c r="J1953" s="61" t="s">
        <v>1153</v>
      </c>
      <c r="K1953" s="61" t="s">
        <v>1153</v>
      </c>
      <c r="L1953" s="61" t="s">
        <v>1250</v>
      </c>
      <c r="M1953" s="61">
        <f t="shared" si="31"/>
        <v>328</v>
      </c>
      <c r="N1953" t="str">
        <f>VLOOKUP(M1953,'zamestnanci číselník'!$A:$I,9,0)</f>
        <v>Ostatné</v>
      </c>
    </row>
    <row r="1954" spans="1:14" x14ac:dyDescent="0.2">
      <c r="A1954" s="60">
        <v>43707</v>
      </c>
      <c r="B1954" s="61" t="s">
        <v>1249</v>
      </c>
      <c r="C1954" s="61" t="s">
        <v>885</v>
      </c>
      <c r="D1954" s="61" t="s">
        <v>181</v>
      </c>
      <c r="E1954" s="61">
        <v>8</v>
      </c>
      <c r="F1954" s="61" t="s">
        <v>182</v>
      </c>
      <c r="G1954" s="61">
        <v>0</v>
      </c>
      <c r="H1954" s="61" t="s">
        <v>42</v>
      </c>
      <c r="I1954" s="61" t="s">
        <v>1152</v>
      </c>
      <c r="J1954" s="61" t="s">
        <v>1153</v>
      </c>
      <c r="K1954" s="61" t="s">
        <v>1153</v>
      </c>
      <c r="L1954" s="61" t="s">
        <v>1250</v>
      </c>
      <c r="M1954" s="61">
        <f t="shared" si="31"/>
        <v>328</v>
      </c>
      <c r="N1954" t="str">
        <f>VLOOKUP(M1954,'zamestnanci číselník'!$A:$I,9,0)</f>
        <v>Ostatné</v>
      </c>
    </row>
    <row r="1955" spans="1:14" x14ac:dyDescent="0.2">
      <c r="A1955" s="60">
        <v>43708</v>
      </c>
      <c r="B1955" s="61" t="s">
        <v>1249</v>
      </c>
      <c r="C1955" s="61" t="s">
        <v>885</v>
      </c>
      <c r="D1955" s="61" t="s">
        <v>181</v>
      </c>
      <c r="E1955" s="61">
        <v>6</v>
      </c>
      <c r="F1955" s="61" t="s">
        <v>182</v>
      </c>
      <c r="G1955" s="61">
        <v>0</v>
      </c>
      <c r="H1955" s="61" t="s">
        <v>42</v>
      </c>
      <c r="I1955" s="61" t="s">
        <v>1152</v>
      </c>
      <c r="J1955" s="61" t="s">
        <v>1153</v>
      </c>
      <c r="K1955" s="61" t="s">
        <v>1153</v>
      </c>
      <c r="L1955" s="61" t="s">
        <v>1250</v>
      </c>
      <c r="M1955" s="61">
        <f t="shared" si="31"/>
        <v>328</v>
      </c>
      <c r="N1955" t="str">
        <f>VLOOKUP(M1955,'zamestnanci číselník'!$A:$I,9,0)</f>
        <v>Ostatné</v>
      </c>
    </row>
    <row r="1956" spans="1:14" x14ac:dyDescent="0.2">
      <c r="A1956" s="60">
        <v>43678</v>
      </c>
      <c r="B1956" s="61" t="s">
        <v>1438</v>
      </c>
      <c r="C1956" s="61" t="s">
        <v>887</v>
      </c>
      <c r="D1956" s="61" t="s">
        <v>181</v>
      </c>
      <c r="E1956" s="61">
        <v>8</v>
      </c>
      <c r="F1956" s="61" t="s">
        <v>182</v>
      </c>
      <c r="G1956" s="61">
        <v>0</v>
      </c>
      <c r="H1956" s="61" t="s">
        <v>183</v>
      </c>
      <c r="I1956" s="61" t="s">
        <v>1167</v>
      </c>
      <c r="J1956" s="61" t="s">
        <v>17</v>
      </c>
      <c r="K1956" s="61" t="s">
        <v>20</v>
      </c>
      <c r="L1956" s="61" t="s">
        <v>1439</v>
      </c>
      <c r="M1956" s="61">
        <f t="shared" si="31"/>
        <v>338</v>
      </c>
      <c r="N1956" t="str">
        <f>VLOOKUP(M1956,'zamestnanci číselník'!$A:$I,9,0)</f>
        <v>Doprava</v>
      </c>
    </row>
    <row r="1957" spans="1:14" x14ac:dyDescent="0.2">
      <c r="A1957" s="60">
        <v>43679</v>
      </c>
      <c r="B1957" s="61" t="s">
        <v>1438</v>
      </c>
      <c r="C1957" s="61" t="s">
        <v>887</v>
      </c>
      <c r="D1957" s="61" t="s">
        <v>181</v>
      </c>
      <c r="E1957" s="61">
        <v>8</v>
      </c>
      <c r="F1957" s="61" t="s">
        <v>182</v>
      </c>
      <c r="G1957" s="61">
        <v>0</v>
      </c>
      <c r="H1957" s="61" t="s">
        <v>183</v>
      </c>
      <c r="I1957" s="61" t="s">
        <v>1167</v>
      </c>
      <c r="J1957" s="61" t="s">
        <v>17</v>
      </c>
      <c r="K1957" s="61" t="s">
        <v>20</v>
      </c>
      <c r="L1957" s="61" t="s">
        <v>1439</v>
      </c>
      <c r="M1957" s="61">
        <f t="shared" si="31"/>
        <v>338</v>
      </c>
      <c r="N1957" t="str">
        <f>VLOOKUP(M1957,'zamestnanci číselník'!$A:$I,9,0)</f>
        <v>Doprava</v>
      </c>
    </row>
    <row r="1958" spans="1:14" x14ac:dyDescent="0.2">
      <c r="A1958" s="60">
        <v>43682</v>
      </c>
      <c r="B1958" s="61" t="s">
        <v>1438</v>
      </c>
      <c r="C1958" s="61" t="s">
        <v>887</v>
      </c>
      <c r="D1958" s="61" t="s">
        <v>181</v>
      </c>
      <c r="E1958" s="61">
        <v>8</v>
      </c>
      <c r="F1958" s="61" t="s">
        <v>182</v>
      </c>
      <c r="G1958" s="61">
        <v>0</v>
      </c>
      <c r="H1958" s="61" t="s">
        <v>183</v>
      </c>
      <c r="I1958" s="61" t="s">
        <v>1167</v>
      </c>
      <c r="J1958" s="61" t="s">
        <v>17</v>
      </c>
      <c r="K1958" s="61" t="s">
        <v>20</v>
      </c>
      <c r="L1958" s="61" t="s">
        <v>1439</v>
      </c>
      <c r="M1958" s="61">
        <f t="shared" si="31"/>
        <v>338</v>
      </c>
      <c r="N1958" t="str">
        <f>VLOOKUP(M1958,'zamestnanci číselník'!$A:$I,9,0)</f>
        <v>Doprava</v>
      </c>
    </row>
    <row r="1959" spans="1:14" x14ac:dyDescent="0.2">
      <c r="A1959" s="60">
        <v>43683</v>
      </c>
      <c r="B1959" s="61" t="s">
        <v>1438</v>
      </c>
      <c r="C1959" s="61" t="s">
        <v>885</v>
      </c>
      <c r="D1959" s="61" t="s">
        <v>181</v>
      </c>
      <c r="E1959" s="61">
        <v>8</v>
      </c>
      <c r="F1959" s="61" t="s">
        <v>890</v>
      </c>
      <c r="G1959" s="61">
        <v>1</v>
      </c>
      <c r="H1959" s="61" t="s">
        <v>42</v>
      </c>
      <c r="I1959" s="61" t="s">
        <v>1167</v>
      </c>
      <c r="J1959" s="61" t="s">
        <v>17</v>
      </c>
      <c r="K1959" s="61" t="s">
        <v>20</v>
      </c>
      <c r="L1959" s="61" t="s">
        <v>1439</v>
      </c>
      <c r="M1959" s="61">
        <f t="shared" si="31"/>
        <v>338</v>
      </c>
      <c r="N1959" t="str">
        <f>VLOOKUP(M1959,'zamestnanci číselník'!$A:$I,9,0)</f>
        <v>Doprava</v>
      </c>
    </row>
    <row r="1960" spans="1:14" x14ac:dyDescent="0.2">
      <c r="A1960" s="60">
        <v>43684</v>
      </c>
      <c r="B1960" s="61" t="s">
        <v>1438</v>
      </c>
      <c r="C1960" s="61" t="s">
        <v>885</v>
      </c>
      <c r="D1960" s="61" t="s">
        <v>181</v>
      </c>
      <c r="E1960" s="61">
        <v>8</v>
      </c>
      <c r="F1960" s="61" t="s">
        <v>182</v>
      </c>
      <c r="G1960" s="61">
        <v>0</v>
      </c>
      <c r="H1960" s="61" t="s">
        <v>42</v>
      </c>
      <c r="I1960" s="61" t="s">
        <v>1167</v>
      </c>
      <c r="J1960" s="61" t="s">
        <v>17</v>
      </c>
      <c r="K1960" s="61" t="s">
        <v>20</v>
      </c>
      <c r="L1960" s="61" t="s">
        <v>1439</v>
      </c>
      <c r="M1960" s="61">
        <f t="shared" si="31"/>
        <v>338</v>
      </c>
      <c r="N1960" t="str">
        <f>VLOOKUP(M1960,'zamestnanci číselník'!$A:$I,9,0)</f>
        <v>Doprava</v>
      </c>
    </row>
    <row r="1961" spans="1:14" x14ac:dyDescent="0.2">
      <c r="A1961" s="60">
        <v>43685</v>
      </c>
      <c r="B1961" s="61" t="s">
        <v>1438</v>
      </c>
      <c r="C1961" s="61" t="s">
        <v>885</v>
      </c>
      <c r="D1961" s="61" t="s">
        <v>181</v>
      </c>
      <c r="E1961" s="61">
        <v>8</v>
      </c>
      <c r="F1961" s="61" t="s">
        <v>182</v>
      </c>
      <c r="G1961" s="61">
        <v>0</v>
      </c>
      <c r="H1961" s="61" t="s">
        <v>42</v>
      </c>
      <c r="I1961" s="61" t="s">
        <v>1167</v>
      </c>
      <c r="J1961" s="61" t="s">
        <v>17</v>
      </c>
      <c r="K1961" s="61" t="s">
        <v>20</v>
      </c>
      <c r="L1961" s="61" t="s">
        <v>1439</v>
      </c>
      <c r="M1961" s="61">
        <f t="shared" si="31"/>
        <v>338</v>
      </c>
      <c r="N1961" t="str">
        <f>VLOOKUP(M1961,'zamestnanci číselník'!$A:$I,9,0)</f>
        <v>Doprava</v>
      </c>
    </row>
    <row r="1962" spans="1:14" x14ac:dyDescent="0.2">
      <c r="A1962" s="60">
        <v>43686</v>
      </c>
      <c r="B1962" s="61" t="s">
        <v>1438</v>
      </c>
      <c r="C1962" s="61" t="s">
        <v>885</v>
      </c>
      <c r="D1962" s="61" t="s">
        <v>181</v>
      </c>
      <c r="E1962" s="61">
        <v>8</v>
      </c>
      <c r="F1962" s="61" t="s">
        <v>182</v>
      </c>
      <c r="G1962" s="61">
        <v>0</v>
      </c>
      <c r="H1962" s="61" t="s">
        <v>42</v>
      </c>
      <c r="I1962" s="61" t="s">
        <v>1167</v>
      </c>
      <c r="J1962" s="61" t="s">
        <v>17</v>
      </c>
      <c r="K1962" s="61" t="s">
        <v>20</v>
      </c>
      <c r="L1962" s="61" t="s">
        <v>1439</v>
      </c>
      <c r="M1962" s="61">
        <f t="shared" si="31"/>
        <v>338</v>
      </c>
      <c r="N1962" t="str">
        <f>VLOOKUP(M1962,'zamestnanci číselník'!$A:$I,9,0)</f>
        <v>Doprava</v>
      </c>
    </row>
    <row r="1963" spans="1:14" x14ac:dyDescent="0.2">
      <c r="A1963" s="60">
        <v>43689</v>
      </c>
      <c r="B1963" s="61" t="s">
        <v>1438</v>
      </c>
      <c r="C1963" s="61" t="s">
        <v>885</v>
      </c>
      <c r="D1963" s="61" t="s">
        <v>181</v>
      </c>
      <c r="E1963" s="61">
        <v>8</v>
      </c>
      <c r="F1963" s="61" t="s">
        <v>182</v>
      </c>
      <c r="G1963" s="61">
        <v>0</v>
      </c>
      <c r="H1963" s="61" t="s">
        <v>42</v>
      </c>
      <c r="I1963" s="61" t="s">
        <v>1167</v>
      </c>
      <c r="J1963" s="61" t="s">
        <v>17</v>
      </c>
      <c r="K1963" s="61" t="s">
        <v>20</v>
      </c>
      <c r="L1963" s="61" t="s">
        <v>1439</v>
      </c>
      <c r="M1963" s="61">
        <f t="shared" si="31"/>
        <v>338</v>
      </c>
      <c r="N1963" t="str">
        <f>VLOOKUP(M1963,'zamestnanci číselník'!$A:$I,9,0)</f>
        <v>Doprava</v>
      </c>
    </row>
    <row r="1964" spans="1:14" x14ac:dyDescent="0.2">
      <c r="A1964" s="60">
        <v>43690</v>
      </c>
      <c r="B1964" s="61" t="s">
        <v>1438</v>
      </c>
      <c r="C1964" s="61" t="s">
        <v>885</v>
      </c>
      <c r="D1964" s="61" t="s">
        <v>181</v>
      </c>
      <c r="E1964" s="61">
        <v>8</v>
      </c>
      <c r="F1964" s="61" t="s">
        <v>890</v>
      </c>
      <c r="G1964" s="61">
        <v>1</v>
      </c>
      <c r="H1964" s="61" t="s">
        <v>42</v>
      </c>
      <c r="I1964" s="61" t="s">
        <v>1167</v>
      </c>
      <c r="J1964" s="61" t="s">
        <v>17</v>
      </c>
      <c r="K1964" s="61" t="s">
        <v>20</v>
      </c>
      <c r="L1964" s="61" t="s">
        <v>1439</v>
      </c>
      <c r="M1964" s="61">
        <f t="shared" si="31"/>
        <v>338</v>
      </c>
      <c r="N1964" t="str">
        <f>VLOOKUP(M1964,'zamestnanci číselník'!$A:$I,9,0)</f>
        <v>Doprava</v>
      </c>
    </row>
    <row r="1965" spans="1:14" x14ac:dyDescent="0.2">
      <c r="A1965" s="60">
        <v>43691</v>
      </c>
      <c r="B1965" s="61" t="s">
        <v>1438</v>
      </c>
      <c r="C1965" s="61" t="s">
        <v>885</v>
      </c>
      <c r="D1965" s="61" t="s">
        <v>181</v>
      </c>
      <c r="E1965" s="61">
        <v>8</v>
      </c>
      <c r="F1965" s="61" t="s">
        <v>890</v>
      </c>
      <c r="G1965" s="61">
        <v>0.5</v>
      </c>
      <c r="H1965" s="61" t="s">
        <v>42</v>
      </c>
      <c r="I1965" s="61" t="s">
        <v>1167</v>
      </c>
      <c r="J1965" s="61" t="s">
        <v>17</v>
      </c>
      <c r="K1965" s="61" t="s">
        <v>20</v>
      </c>
      <c r="L1965" s="61" t="s">
        <v>1439</v>
      </c>
      <c r="M1965" s="61">
        <f t="shared" si="31"/>
        <v>338</v>
      </c>
      <c r="N1965" t="str">
        <f>VLOOKUP(M1965,'zamestnanci číselník'!$A:$I,9,0)</f>
        <v>Doprava</v>
      </c>
    </row>
    <row r="1966" spans="1:14" x14ac:dyDescent="0.2">
      <c r="A1966" s="60">
        <v>43692</v>
      </c>
      <c r="B1966" s="61" t="s">
        <v>1438</v>
      </c>
      <c r="C1966" s="61" t="s">
        <v>885</v>
      </c>
      <c r="D1966" s="61" t="s">
        <v>181</v>
      </c>
      <c r="E1966" s="61">
        <v>8</v>
      </c>
      <c r="F1966" s="61" t="s">
        <v>182</v>
      </c>
      <c r="G1966" s="61">
        <v>0</v>
      </c>
      <c r="H1966" s="61" t="s">
        <v>42</v>
      </c>
      <c r="I1966" s="61" t="s">
        <v>1167</v>
      </c>
      <c r="J1966" s="61" t="s">
        <v>17</v>
      </c>
      <c r="K1966" s="61" t="s">
        <v>20</v>
      </c>
      <c r="L1966" s="61" t="s">
        <v>1439</v>
      </c>
      <c r="M1966" s="61">
        <f t="shared" si="31"/>
        <v>338</v>
      </c>
      <c r="N1966" t="str">
        <f>VLOOKUP(M1966,'zamestnanci číselník'!$A:$I,9,0)</f>
        <v>Doprava</v>
      </c>
    </row>
    <row r="1967" spans="1:14" x14ac:dyDescent="0.2">
      <c r="A1967" s="60">
        <v>43693</v>
      </c>
      <c r="B1967" s="61" t="s">
        <v>1438</v>
      </c>
      <c r="C1967" s="61" t="s">
        <v>885</v>
      </c>
      <c r="D1967" s="61" t="s">
        <v>181</v>
      </c>
      <c r="E1967" s="61">
        <v>8</v>
      </c>
      <c r="F1967" s="61" t="s">
        <v>182</v>
      </c>
      <c r="G1967" s="61">
        <v>0</v>
      </c>
      <c r="H1967" s="61" t="s">
        <v>42</v>
      </c>
      <c r="I1967" s="61" t="s">
        <v>1167</v>
      </c>
      <c r="J1967" s="61" t="s">
        <v>17</v>
      </c>
      <c r="K1967" s="61" t="s">
        <v>20</v>
      </c>
      <c r="L1967" s="61" t="s">
        <v>1439</v>
      </c>
      <c r="M1967" s="61">
        <f t="shared" si="31"/>
        <v>338</v>
      </c>
      <c r="N1967" t="str">
        <f>VLOOKUP(M1967,'zamestnanci číselník'!$A:$I,9,0)</f>
        <v>Doprava</v>
      </c>
    </row>
    <row r="1968" spans="1:14" x14ac:dyDescent="0.2">
      <c r="A1968" s="60">
        <v>43696</v>
      </c>
      <c r="B1968" s="61" t="s">
        <v>1438</v>
      </c>
      <c r="C1968" s="61" t="s">
        <v>885</v>
      </c>
      <c r="D1968" s="61" t="s">
        <v>181</v>
      </c>
      <c r="E1968" s="61">
        <v>8</v>
      </c>
      <c r="F1968" s="61" t="s">
        <v>890</v>
      </c>
      <c r="G1968" s="61">
        <v>1</v>
      </c>
      <c r="H1968" s="61" t="s">
        <v>42</v>
      </c>
      <c r="I1968" s="61" t="s">
        <v>1167</v>
      </c>
      <c r="J1968" s="61" t="s">
        <v>17</v>
      </c>
      <c r="K1968" s="61" t="s">
        <v>20</v>
      </c>
      <c r="L1968" s="61" t="s">
        <v>1439</v>
      </c>
      <c r="M1968" s="61">
        <f t="shared" si="31"/>
        <v>338</v>
      </c>
      <c r="N1968" t="str">
        <f>VLOOKUP(M1968,'zamestnanci číselník'!$A:$I,9,0)</f>
        <v>Doprava</v>
      </c>
    </row>
    <row r="1969" spans="1:14" x14ac:dyDescent="0.2">
      <c r="A1969" s="60">
        <v>43697</v>
      </c>
      <c r="B1969" s="61" t="s">
        <v>1438</v>
      </c>
      <c r="C1969" s="61" t="s">
        <v>885</v>
      </c>
      <c r="D1969" s="61" t="s">
        <v>181</v>
      </c>
      <c r="E1969" s="61">
        <v>8</v>
      </c>
      <c r="F1969" s="61" t="s">
        <v>890</v>
      </c>
      <c r="G1969" s="61">
        <v>2</v>
      </c>
      <c r="H1969" s="61" t="s">
        <v>42</v>
      </c>
      <c r="I1969" s="61" t="s">
        <v>1167</v>
      </c>
      <c r="J1969" s="61" t="s">
        <v>17</v>
      </c>
      <c r="K1969" s="61" t="s">
        <v>20</v>
      </c>
      <c r="L1969" s="61" t="s">
        <v>1439</v>
      </c>
      <c r="M1969" s="61">
        <f t="shared" si="31"/>
        <v>338</v>
      </c>
      <c r="N1969" t="str">
        <f>VLOOKUP(M1969,'zamestnanci číselník'!$A:$I,9,0)</f>
        <v>Doprava</v>
      </c>
    </row>
    <row r="1970" spans="1:14" x14ac:dyDescent="0.2">
      <c r="A1970" s="60">
        <v>43698</v>
      </c>
      <c r="B1970" s="61" t="s">
        <v>1438</v>
      </c>
      <c r="C1970" s="61" t="s">
        <v>885</v>
      </c>
      <c r="D1970" s="61" t="s">
        <v>181</v>
      </c>
      <c r="E1970" s="61">
        <v>8</v>
      </c>
      <c r="F1970" s="61" t="s">
        <v>182</v>
      </c>
      <c r="G1970" s="61">
        <v>0</v>
      </c>
      <c r="H1970" s="61" t="s">
        <v>42</v>
      </c>
      <c r="I1970" s="61" t="s">
        <v>1167</v>
      </c>
      <c r="J1970" s="61" t="s">
        <v>17</v>
      </c>
      <c r="K1970" s="61" t="s">
        <v>20</v>
      </c>
      <c r="L1970" s="61" t="s">
        <v>1439</v>
      </c>
      <c r="M1970" s="61">
        <f t="shared" si="31"/>
        <v>338</v>
      </c>
      <c r="N1970" t="str">
        <f>VLOOKUP(M1970,'zamestnanci číselník'!$A:$I,9,0)</f>
        <v>Doprava</v>
      </c>
    </row>
    <row r="1971" spans="1:14" x14ac:dyDescent="0.2">
      <c r="A1971" s="60">
        <v>43699</v>
      </c>
      <c r="B1971" s="61" t="s">
        <v>1438</v>
      </c>
      <c r="C1971" s="61" t="s">
        <v>885</v>
      </c>
      <c r="D1971" s="61" t="s">
        <v>181</v>
      </c>
      <c r="E1971" s="61">
        <v>8</v>
      </c>
      <c r="F1971" s="61" t="s">
        <v>890</v>
      </c>
      <c r="G1971" s="61">
        <v>0.5</v>
      </c>
      <c r="H1971" s="61" t="s">
        <v>42</v>
      </c>
      <c r="I1971" s="61" t="s">
        <v>1167</v>
      </c>
      <c r="J1971" s="61" t="s">
        <v>17</v>
      </c>
      <c r="K1971" s="61" t="s">
        <v>20</v>
      </c>
      <c r="L1971" s="61" t="s">
        <v>1439</v>
      </c>
      <c r="M1971" s="61">
        <f t="shared" si="31"/>
        <v>338</v>
      </c>
      <c r="N1971" t="str">
        <f>VLOOKUP(M1971,'zamestnanci číselník'!$A:$I,9,0)</f>
        <v>Doprava</v>
      </c>
    </row>
    <row r="1972" spans="1:14" x14ac:dyDescent="0.2">
      <c r="A1972" s="60">
        <v>43700</v>
      </c>
      <c r="B1972" s="61" t="s">
        <v>1438</v>
      </c>
      <c r="C1972" s="61" t="s">
        <v>885</v>
      </c>
      <c r="D1972" s="61" t="s">
        <v>181</v>
      </c>
      <c r="E1972" s="61">
        <v>8</v>
      </c>
      <c r="F1972" s="61" t="s">
        <v>182</v>
      </c>
      <c r="G1972" s="61">
        <v>0</v>
      </c>
      <c r="H1972" s="61" t="s">
        <v>42</v>
      </c>
      <c r="I1972" s="61" t="s">
        <v>1167</v>
      </c>
      <c r="J1972" s="61" t="s">
        <v>17</v>
      </c>
      <c r="K1972" s="61" t="s">
        <v>20</v>
      </c>
      <c r="L1972" s="61" t="s">
        <v>1439</v>
      </c>
      <c r="M1972" s="61">
        <f t="shared" si="31"/>
        <v>338</v>
      </c>
      <c r="N1972" t="str">
        <f>VLOOKUP(M1972,'zamestnanci číselník'!$A:$I,9,0)</f>
        <v>Doprava</v>
      </c>
    </row>
    <row r="1973" spans="1:14" x14ac:dyDescent="0.2">
      <c r="A1973" s="60">
        <v>43703</v>
      </c>
      <c r="B1973" s="61" t="s">
        <v>1438</v>
      </c>
      <c r="C1973" s="61" t="s">
        <v>885</v>
      </c>
      <c r="D1973" s="61" t="s">
        <v>181</v>
      </c>
      <c r="E1973" s="61">
        <v>8</v>
      </c>
      <c r="F1973" s="61" t="s">
        <v>182</v>
      </c>
      <c r="G1973" s="61">
        <v>0</v>
      </c>
      <c r="H1973" s="61" t="s">
        <v>42</v>
      </c>
      <c r="I1973" s="61" t="s">
        <v>1167</v>
      </c>
      <c r="J1973" s="61" t="s">
        <v>17</v>
      </c>
      <c r="K1973" s="61" t="s">
        <v>20</v>
      </c>
      <c r="L1973" s="61" t="s">
        <v>1439</v>
      </c>
      <c r="M1973" s="61">
        <f t="shared" si="31"/>
        <v>338</v>
      </c>
      <c r="N1973" t="str">
        <f>VLOOKUP(M1973,'zamestnanci číselník'!$A:$I,9,0)</f>
        <v>Doprava</v>
      </c>
    </row>
    <row r="1974" spans="1:14" x14ac:dyDescent="0.2">
      <c r="A1974" s="60">
        <v>43704</v>
      </c>
      <c r="B1974" s="61" t="s">
        <v>1438</v>
      </c>
      <c r="C1974" s="61" t="s">
        <v>885</v>
      </c>
      <c r="D1974" s="61" t="s">
        <v>181</v>
      </c>
      <c r="E1974" s="61">
        <v>8</v>
      </c>
      <c r="F1974" s="61" t="s">
        <v>182</v>
      </c>
      <c r="G1974" s="61">
        <v>0</v>
      </c>
      <c r="H1974" s="61" t="s">
        <v>42</v>
      </c>
      <c r="I1974" s="61" t="s">
        <v>1167</v>
      </c>
      <c r="J1974" s="61" t="s">
        <v>17</v>
      </c>
      <c r="K1974" s="61" t="s">
        <v>20</v>
      </c>
      <c r="L1974" s="61" t="s">
        <v>1439</v>
      </c>
      <c r="M1974" s="61">
        <f t="shared" si="31"/>
        <v>338</v>
      </c>
      <c r="N1974" t="str">
        <f>VLOOKUP(M1974,'zamestnanci číselník'!$A:$I,9,0)</f>
        <v>Doprava</v>
      </c>
    </row>
    <row r="1975" spans="1:14" x14ac:dyDescent="0.2">
      <c r="A1975" s="60">
        <v>43705</v>
      </c>
      <c r="B1975" s="61" t="s">
        <v>1438</v>
      </c>
      <c r="C1975" s="61" t="s">
        <v>885</v>
      </c>
      <c r="D1975" s="61" t="s">
        <v>181</v>
      </c>
      <c r="E1975" s="61">
        <v>8</v>
      </c>
      <c r="F1975" s="61" t="s">
        <v>182</v>
      </c>
      <c r="G1975" s="61">
        <v>0</v>
      </c>
      <c r="H1975" s="61" t="s">
        <v>42</v>
      </c>
      <c r="I1975" s="61" t="s">
        <v>1167</v>
      </c>
      <c r="J1975" s="61" t="s">
        <v>17</v>
      </c>
      <c r="K1975" s="61" t="s">
        <v>20</v>
      </c>
      <c r="L1975" s="61" t="s">
        <v>1439</v>
      </c>
      <c r="M1975" s="61">
        <f t="shared" si="31"/>
        <v>338</v>
      </c>
      <c r="N1975" t="str">
        <f>VLOOKUP(M1975,'zamestnanci číselník'!$A:$I,9,0)</f>
        <v>Doprava</v>
      </c>
    </row>
    <row r="1976" spans="1:14" x14ac:dyDescent="0.2">
      <c r="A1976" s="60">
        <v>43706</v>
      </c>
      <c r="B1976" s="61" t="s">
        <v>1438</v>
      </c>
      <c r="C1976" s="61" t="s">
        <v>886</v>
      </c>
      <c r="D1976" s="61" t="s">
        <v>181</v>
      </c>
      <c r="E1976" s="61">
        <v>8</v>
      </c>
      <c r="F1976" s="61" t="s">
        <v>182</v>
      </c>
      <c r="G1976" s="61">
        <v>0</v>
      </c>
      <c r="H1976" s="61" t="s">
        <v>183</v>
      </c>
      <c r="I1976" s="61" t="s">
        <v>1167</v>
      </c>
      <c r="J1976" s="61" t="s">
        <v>17</v>
      </c>
      <c r="K1976" s="61" t="s">
        <v>20</v>
      </c>
      <c r="L1976" s="61" t="s">
        <v>1439</v>
      </c>
      <c r="M1976" s="61">
        <f t="shared" si="31"/>
        <v>338</v>
      </c>
      <c r="N1976" t="str">
        <f>VLOOKUP(M1976,'zamestnanci číselník'!$A:$I,9,0)</f>
        <v>Doprava</v>
      </c>
    </row>
    <row r="1977" spans="1:14" x14ac:dyDescent="0.2">
      <c r="A1977" s="60">
        <v>43707</v>
      </c>
      <c r="B1977" s="61" t="s">
        <v>1438</v>
      </c>
      <c r="C1977" s="61" t="s">
        <v>887</v>
      </c>
      <c r="D1977" s="61" t="s">
        <v>181</v>
      </c>
      <c r="E1977" s="61">
        <v>8</v>
      </c>
      <c r="F1977" s="61" t="s">
        <v>182</v>
      </c>
      <c r="G1977" s="61">
        <v>0</v>
      </c>
      <c r="H1977" s="61" t="s">
        <v>183</v>
      </c>
      <c r="I1977" s="61" t="s">
        <v>1167</v>
      </c>
      <c r="J1977" s="61" t="s">
        <v>17</v>
      </c>
      <c r="K1977" s="61" t="s">
        <v>20</v>
      </c>
      <c r="L1977" s="61" t="s">
        <v>1439</v>
      </c>
      <c r="M1977" s="61">
        <f t="shared" si="31"/>
        <v>338</v>
      </c>
      <c r="N1977" t="str">
        <f>VLOOKUP(M1977,'zamestnanci číselník'!$A:$I,9,0)</f>
        <v>Doprava</v>
      </c>
    </row>
    <row r="1978" spans="1:14" x14ac:dyDescent="0.2">
      <c r="A1978" s="60">
        <v>43682</v>
      </c>
      <c r="B1978" s="61" t="s">
        <v>1251</v>
      </c>
      <c r="C1978" s="61" t="s">
        <v>885</v>
      </c>
      <c r="D1978" s="61" t="s">
        <v>181</v>
      </c>
      <c r="E1978" s="61">
        <v>10.5</v>
      </c>
      <c r="F1978" s="61" t="s">
        <v>182</v>
      </c>
      <c r="G1978" s="61">
        <v>0</v>
      </c>
      <c r="H1978" s="61" t="s">
        <v>1148</v>
      </c>
      <c r="I1978" s="61" t="s">
        <v>1152</v>
      </c>
      <c r="J1978" s="61" t="s">
        <v>1153</v>
      </c>
      <c r="K1978" s="61" t="s">
        <v>1153</v>
      </c>
      <c r="L1978" s="61" t="s">
        <v>1252</v>
      </c>
      <c r="M1978" s="61">
        <f t="shared" si="31"/>
        <v>339</v>
      </c>
      <c r="N1978" t="str">
        <f>VLOOKUP(M1978,'zamestnanci číselník'!$A:$I,9,0)</f>
        <v>VP2</v>
      </c>
    </row>
    <row r="1979" spans="1:14" x14ac:dyDescent="0.2">
      <c r="A1979" s="60">
        <v>43683</v>
      </c>
      <c r="B1979" s="61" t="s">
        <v>1251</v>
      </c>
      <c r="C1979" s="61" t="s">
        <v>885</v>
      </c>
      <c r="D1979" s="61" t="s">
        <v>181</v>
      </c>
      <c r="E1979" s="61">
        <v>10.5</v>
      </c>
      <c r="F1979" s="61" t="s">
        <v>182</v>
      </c>
      <c r="G1979" s="61">
        <v>0</v>
      </c>
      <c r="H1979" s="61" t="s">
        <v>1148</v>
      </c>
      <c r="I1979" s="61" t="s">
        <v>1152</v>
      </c>
      <c r="J1979" s="61" t="s">
        <v>1153</v>
      </c>
      <c r="K1979" s="61" t="s">
        <v>1153</v>
      </c>
      <c r="L1979" s="61" t="s">
        <v>1252</v>
      </c>
      <c r="M1979" s="61">
        <f t="shared" si="31"/>
        <v>339</v>
      </c>
      <c r="N1979" t="str">
        <f>VLOOKUP(M1979,'zamestnanci číselník'!$A:$I,9,0)</f>
        <v>VP2</v>
      </c>
    </row>
    <row r="1980" spans="1:14" x14ac:dyDescent="0.2">
      <c r="A1980" s="60">
        <v>43684</v>
      </c>
      <c r="B1980" s="61" t="s">
        <v>1251</v>
      </c>
      <c r="C1980" s="61" t="s">
        <v>885</v>
      </c>
      <c r="D1980" s="61" t="s">
        <v>181</v>
      </c>
      <c r="E1980" s="61">
        <v>9</v>
      </c>
      <c r="F1980" s="61" t="s">
        <v>182</v>
      </c>
      <c r="G1980" s="61">
        <v>0</v>
      </c>
      <c r="H1980" s="61" t="s">
        <v>1148</v>
      </c>
      <c r="I1980" s="61" t="s">
        <v>1152</v>
      </c>
      <c r="J1980" s="61" t="s">
        <v>1153</v>
      </c>
      <c r="K1980" s="61" t="s">
        <v>1153</v>
      </c>
      <c r="L1980" s="61" t="s">
        <v>1252</v>
      </c>
      <c r="M1980" s="61">
        <f t="shared" si="31"/>
        <v>339</v>
      </c>
      <c r="N1980" t="str">
        <f>VLOOKUP(M1980,'zamestnanci číselník'!$A:$I,9,0)</f>
        <v>VP2</v>
      </c>
    </row>
    <row r="1981" spans="1:14" x14ac:dyDescent="0.2">
      <c r="A1981" s="60">
        <v>43696</v>
      </c>
      <c r="B1981" s="61" t="s">
        <v>1251</v>
      </c>
      <c r="C1981" s="61" t="s">
        <v>885</v>
      </c>
      <c r="D1981" s="61" t="s">
        <v>181</v>
      </c>
      <c r="E1981" s="61">
        <v>9</v>
      </c>
      <c r="F1981" s="61" t="s">
        <v>182</v>
      </c>
      <c r="G1981" s="61">
        <v>0</v>
      </c>
      <c r="H1981" s="61" t="s">
        <v>1148</v>
      </c>
      <c r="I1981" s="61" t="s">
        <v>1152</v>
      </c>
      <c r="J1981" s="61" t="s">
        <v>1153</v>
      </c>
      <c r="K1981" s="61" t="s">
        <v>1153</v>
      </c>
      <c r="L1981" s="61" t="s">
        <v>1252</v>
      </c>
      <c r="M1981" s="61">
        <f t="shared" si="31"/>
        <v>339</v>
      </c>
      <c r="N1981" t="str">
        <f>VLOOKUP(M1981,'zamestnanci číselník'!$A:$I,9,0)</f>
        <v>VP2</v>
      </c>
    </row>
    <row r="1982" spans="1:14" x14ac:dyDescent="0.2">
      <c r="A1982" s="60">
        <v>43697</v>
      </c>
      <c r="B1982" s="61" t="s">
        <v>1251</v>
      </c>
      <c r="C1982" s="61" t="s">
        <v>885</v>
      </c>
      <c r="D1982" s="61" t="s">
        <v>181</v>
      </c>
      <c r="E1982" s="61">
        <v>12.5</v>
      </c>
      <c r="F1982" s="61" t="s">
        <v>182</v>
      </c>
      <c r="G1982" s="61">
        <v>0</v>
      </c>
      <c r="H1982" s="61" t="s">
        <v>42</v>
      </c>
      <c r="I1982" s="61" t="s">
        <v>1152</v>
      </c>
      <c r="J1982" s="61" t="s">
        <v>1153</v>
      </c>
      <c r="K1982" s="61" t="s">
        <v>1153</v>
      </c>
      <c r="L1982" s="61" t="s">
        <v>1252</v>
      </c>
      <c r="M1982" s="61">
        <f t="shared" si="31"/>
        <v>339</v>
      </c>
      <c r="N1982" t="str">
        <f>VLOOKUP(M1982,'zamestnanci číselník'!$A:$I,9,0)</f>
        <v>VP2</v>
      </c>
    </row>
    <row r="1983" spans="1:14" x14ac:dyDescent="0.2">
      <c r="A1983" s="60">
        <v>43699</v>
      </c>
      <c r="B1983" s="61" t="s">
        <v>1251</v>
      </c>
      <c r="C1983" s="61" t="s">
        <v>885</v>
      </c>
      <c r="D1983" s="61" t="s">
        <v>181</v>
      </c>
      <c r="E1983" s="61">
        <v>9</v>
      </c>
      <c r="F1983" s="61" t="s">
        <v>182</v>
      </c>
      <c r="G1983" s="61">
        <v>0</v>
      </c>
      <c r="H1983" s="61" t="s">
        <v>42</v>
      </c>
      <c r="I1983" s="61" t="s">
        <v>1152</v>
      </c>
      <c r="J1983" s="61" t="s">
        <v>1153</v>
      </c>
      <c r="K1983" s="61" t="s">
        <v>1153</v>
      </c>
      <c r="L1983" s="61" t="s">
        <v>1252</v>
      </c>
      <c r="M1983" s="61">
        <f t="shared" si="31"/>
        <v>339</v>
      </c>
      <c r="N1983" t="str">
        <f>VLOOKUP(M1983,'zamestnanci číselník'!$A:$I,9,0)</f>
        <v>VP2</v>
      </c>
    </row>
    <row r="1984" spans="1:14" x14ac:dyDescent="0.2">
      <c r="A1984" s="60">
        <v>43698</v>
      </c>
      <c r="B1984" s="61" t="s">
        <v>1251</v>
      </c>
      <c r="C1984" s="61" t="s">
        <v>885</v>
      </c>
      <c r="D1984" s="61" t="s">
        <v>181</v>
      </c>
      <c r="E1984" s="61">
        <v>8</v>
      </c>
      <c r="F1984" s="61" t="s">
        <v>182</v>
      </c>
      <c r="G1984" s="61">
        <v>0</v>
      </c>
      <c r="H1984" s="61" t="s">
        <v>42</v>
      </c>
      <c r="I1984" s="61" t="s">
        <v>1152</v>
      </c>
      <c r="J1984" s="61" t="s">
        <v>1153</v>
      </c>
      <c r="K1984" s="61" t="s">
        <v>1153</v>
      </c>
      <c r="L1984" s="61" t="s">
        <v>1252</v>
      </c>
      <c r="M1984" s="61">
        <f t="shared" si="31"/>
        <v>339</v>
      </c>
      <c r="N1984" t="str">
        <f>VLOOKUP(M1984,'zamestnanci číselník'!$A:$I,9,0)</f>
        <v>VP2</v>
      </c>
    </row>
    <row r="1985" spans="1:14" x14ac:dyDescent="0.2">
      <c r="A1985" s="60">
        <v>43700</v>
      </c>
      <c r="B1985" s="61" t="s">
        <v>1251</v>
      </c>
      <c r="C1985" s="61" t="s">
        <v>885</v>
      </c>
      <c r="D1985" s="61" t="s">
        <v>181</v>
      </c>
      <c r="E1985" s="61">
        <v>7</v>
      </c>
      <c r="F1985" s="61" t="s">
        <v>182</v>
      </c>
      <c r="G1985" s="61">
        <v>0</v>
      </c>
      <c r="H1985" s="61" t="s">
        <v>42</v>
      </c>
      <c r="I1985" s="61" t="s">
        <v>1152</v>
      </c>
      <c r="J1985" s="61" t="s">
        <v>1153</v>
      </c>
      <c r="K1985" s="61" t="s">
        <v>1153</v>
      </c>
      <c r="L1985" s="61" t="s">
        <v>1252</v>
      </c>
      <c r="M1985" s="61">
        <f t="shared" si="31"/>
        <v>339</v>
      </c>
      <c r="N1985" t="str">
        <f>VLOOKUP(M1985,'zamestnanci číselník'!$A:$I,9,0)</f>
        <v>VP2</v>
      </c>
    </row>
    <row r="1986" spans="1:14" x14ac:dyDescent="0.2">
      <c r="A1986" s="60">
        <v>43703</v>
      </c>
      <c r="B1986" s="61" t="s">
        <v>1251</v>
      </c>
      <c r="C1986" s="61" t="s">
        <v>885</v>
      </c>
      <c r="D1986" s="61" t="s">
        <v>181</v>
      </c>
      <c r="E1986" s="61">
        <v>2</v>
      </c>
      <c r="F1986" s="61" t="s">
        <v>182</v>
      </c>
      <c r="G1986" s="61">
        <v>0</v>
      </c>
      <c r="H1986" s="61" t="s">
        <v>42</v>
      </c>
      <c r="I1986" s="61" t="s">
        <v>1152</v>
      </c>
      <c r="J1986" s="61" t="s">
        <v>1153</v>
      </c>
      <c r="K1986" s="61" t="s">
        <v>1153</v>
      </c>
      <c r="L1986" s="61" t="s">
        <v>1252</v>
      </c>
      <c r="M1986" s="61">
        <f t="shared" si="31"/>
        <v>339</v>
      </c>
      <c r="N1986" t="str">
        <f>VLOOKUP(M1986,'zamestnanci číselník'!$A:$I,9,0)</f>
        <v>VP2</v>
      </c>
    </row>
    <row r="1987" spans="1:14" x14ac:dyDescent="0.2">
      <c r="A1987" s="60">
        <v>43704</v>
      </c>
      <c r="B1987" s="61" t="s">
        <v>1251</v>
      </c>
      <c r="C1987" s="61" t="s">
        <v>887</v>
      </c>
      <c r="D1987" s="61" t="s">
        <v>181</v>
      </c>
      <c r="E1987" s="61">
        <v>8</v>
      </c>
      <c r="F1987" s="61" t="s">
        <v>182</v>
      </c>
      <c r="G1987" s="61">
        <v>0</v>
      </c>
      <c r="H1987" s="61" t="s">
        <v>183</v>
      </c>
      <c r="I1987" s="61" t="s">
        <v>1152</v>
      </c>
      <c r="J1987" s="61" t="s">
        <v>1153</v>
      </c>
      <c r="K1987" s="61" t="s">
        <v>1153</v>
      </c>
      <c r="L1987" s="61" t="s">
        <v>1252</v>
      </c>
      <c r="M1987" s="61">
        <f t="shared" ref="M1987:M2050" si="32">B1987*1</f>
        <v>339</v>
      </c>
      <c r="N1987" t="str">
        <f>VLOOKUP(M1987,'zamestnanci číselník'!$A:$I,9,0)</f>
        <v>VP2</v>
      </c>
    </row>
    <row r="1988" spans="1:14" x14ac:dyDescent="0.2">
      <c r="A1988" s="60">
        <v>43705</v>
      </c>
      <c r="B1988" s="61" t="s">
        <v>1251</v>
      </c>
      <c r="C1988" s="61" t="s">
        <v>887</v>
      </c>
      <c r="D1988" s="61" t="s">
        <v>181</v>
      </c>
      <c r="E1988" s="61">
        <v>8</v>
      </c>
      <c r="F1988" s="61" t="s">
        <v>182</v>
      </c>
      <c r="G1988" s="61">
        <v>0</v>
      </c>
      <c r="H1988" s="61" t="s">
        <v>183</v>
      </c>
      <c r="I1988" s="61" t="s">
        <v>1152</v>
      </c>
      <c r="J1988" s="61" t="s">
        <v>1153</v>
      </c>
      <c r="K1988" s="61" t="s">
        <v>1153</v>
      </c>
      <c r="L1988" s="61" t="s">
        <v>1252</v>
      </c>
      <c r="M1988" s="61">
        <f t="shared" si="32"/>
        <v>339</v>
      </c>
      <c r="N1988" t="str">
        <f>VLOOKUP(M1988,'zamestnanci číselník'!$A:$I,9,0)</f>
        <v>VP2</v>
      </c>
    </row>
    <row r="1989" spans="1:14" x14ac:dyDescent="0.2">
      <c r="A1989" s="60">
        <v>43707</v>
      </c>
      <c r="B1989" s="61" t="s">
        <v>1251</v>
      </c>
      <c r="C1989" s="61" t="s">
        <v>887</v>
      </c>
      <c r="D1989" s="61" t="s">
        <v>181</v>
      </c>
      <c r="E1989" s="61">
        <v>8</v>
      </c>
      <c r="F1989" s="61" t="s">
        <v>182</v>
      </c>
      <c r="G1989" s="61">
        <v>0</v>
      </c>
      <c r="H1989" s="61" t="s">
        <v>183</v>
      </c>
      <c r="I1989" s="61" t="s">
        <v>1152</v>
      </c>
      <c r="J1989" s="61" t="s">
        <v>1153</v>
      </c>
      <c r="K1989" s="61" t="s">
        <v>1153</v>
      </c>
      <c r="L1989" s="61" t="s">
        <v>1252</v>
      </c>
      <c r="M1989" s="61">
        <f t="shared" si="32"/>
        <v>339</v>
      </c>
      <c r="N1989" t="str">
        <f>VLOOKUP(M1989,'zamestnanci číselník'!$A:$I,9,0)</f>
        <v>VP2</v>
      </c>
    </row>
    <row r="1990" spans="1:14" x14ac:dyDescent="0.2">
      <c r="A1990" s="60">
        <v>43678</v>
      </c>
      <c r="B1990" s="61" t="s">
        <v>1251</v>
      </c>
      <c r="C1990" s="61" t="s">
        <v>887</v>
      </c>
      <c r="D1990" s="61" t="s">
        <v>181</v>
      </c>
      <c r="E1990" s="61">
        <v>8</v>
      </c>
      <c r="F1990" s="61" t="s">
        <v>182</v>
      </c>
      <c r="G1990" s="61">
        <v>0</v>
      </c>
      <c r="H1990" s="61" t="s">
        <v>183</v>
      </c>
      <c r="I1990" s="61" t="s">
        <v>1152</v>
      </c>
      <c r="J1990" s="61" t="s">
        <v>1153</v>
      </c>
      <c r="K1990" s="61" t="s">
        <v>1153</v>
      </c>
      <c r="L1990" s="61" t="s">
        <v>1252</v>
      </c>
      <c r="M1990" s="61">
        <f t="shared" si="32"/>
        <v>339</v>
      </c>
      <c r="N1990" t="str">
        <f>VLOOKUP(M1990,'zamestnanci číselník'!$A:$I,9,0)</f>
        <v>VP2</v>
      </c>
    </row>
    <row r="1991" spans="1:14" x14ac:dyDescent="0.2">
      <c r="A1991" s="60">
        <v>43679</v>
      </c>
      <c r="B1991" s="61" t="s">
        <v>1251</v>
      </c>
      <c r="C1991" s="61" t="s">
        <v>887</v>
      </c>
      <c r="D1991" s="61" t="s">
        <v>181</v>
      </c>
      <c r="E1991" s="61">
        <v>8</v>
      </c>
      <c r="F1991" s="61" t="s">
        <v>182</v>
      </c>
      <c r="G1991" s="61">
        <v>0</v>
      </c>
      <c r="H1991" s="61" t="s">
        <v>183</v>
      </c>
      <c r="I1991" s="61" t="s">
        <v>1152</v>
      </c>
      <c r="J1991" s="61" t="s">
        <v>1153</v>
      </c>
      <c r="K1991" s="61" t="s">
        <v>1153</v>
      </c>
      <c r="L1991" s="61" t="s">
        <v>1252</v>
      </c>
      <c r="M1991" s="61">
        <f t="shared" si="32"/>
        <v>339</v>
      </c>
      <c r="N1991" t="str">
        <f>VLOOKUP(M1991,'zamestnanci číselník'!$A:$I,9,0)</f>
        <v>VP2</v>
      </c>
    </row>
    <row r="1992" spans="1:14" x14ac:dyDescent="0.2">
      <c r="A1992" s="60">
        <v>43685</v>
      </c>
      <c r="B1992" s="61" t="s">
        <v>1251</v>
      </c>
      <c r="C1992" s="61" t="s">
        <v>885</v>
      </c>
      <c r="D1992" s="61" t="s">
        <v>181</v>
      </c>
      <c r="E1992" s="61">
        <v>8</v>
      </c>
      <c r="F1992" s="61" t="s">
        <v>182</v>
      </c>
      <c r="G1992" s="61">
        <v>0</v>
      </c>
      <c r="H1992" s="61" t="s">
        <v>1148</v>
      </c>
      <c r="I1992" s="61" t="s">
        <v>1152</v>
      </c>
      <c r="J1992" s="61" t="s">
        <v>1153</v>
      </c>
      <c r="K1992" s="61" t="s">
        <v>1153</v>
      </c>
      <c r="L1992" s="61" t="s">
        <v>1252</v>
      </c>
      <c r="M1992" s="61">
        <f t="shared" si="32"/>
        <v>339</v>
      </c>
      <c r="N1992" t="str">
        <f>VLOOKUP(M1992,'zamestnanci číselník'!$A:$I,9,0)</f>
        <v>VP2</v>
      </c>
    </row>
    <row r="1993" spans="1:14" x14ac:dyDescent="0.2">
      <c r="A1993" s="60">
        <v>43686</v>
      </c>
      <c r="B1993" s="61" t="s">
        <v>1251</v>
      </c>
      <c r="C1993" s="61" t="s">
        <v>885</v>
      </c>
      <c r="D1993" s="61" t="s">
        <v>181</v>
      </c>
      <c r="E1993" s="61">
        <v>8</v>
      </c>
      <c r="F1993" s="61" t="s">
        <v>182</v>
      </c>
      <c r="G1993" s="61">
        <v>0</v>
      </c>
      <c r="H1993" s="61" t="s">
        <v>1148</v>
      </c>
      <c r="I1993" s="61" t="s">
        <v>1152</v>
      </c>
      <c r="J1993" s="61" t="s">
        <v>1153</v>
      </c>
      <c r="K1993" s="61" t="s">
        <v>1153</v>
      </c>
      <c r="L1993" s="61" t="s">
        <v>1252</v>
      </c>
      <c r="M1993" s="61">
        <f t="shared" si="32"/>
        <v>339</v>
      </c>
      <c r="N1993" t="str">
        <f>VLOOKUP(M1993,'zamestnanci číselník'!$A:$I,9,0)</f>
        <v>VP2</v>
      </c>
    </row>
    <row r="1994" spans="1:14" x14ac:dyDescent="0.2">
      <c r="A1994" s="60">
        <v>43689</v>
      </c>
      <c r="B1994" s="61" t="s">
        <v>1251</v>
      </c>
      <c r="C1994" s="61" t="s">
        <v>885</v>
      </c>
      <c r="D1994" s="61" t="s">
        <v>181</v>
      </c>
      <c r="E1994" s="61">
        <v>8</v>
      </c>
      <c r="F1994" s="61" t="s">
        <v>890</v>
      </c>
      <c r="G1994" s="61">
        <v>1</v>
      </c>
      <c r="H1994" s="61" t="s">
        <v>42</v>
      </c>
      <c r="I1994" s="61" t="s">
        <v>1152</v>
      </c>
      <c r="J1994" s="61" t="s">
        <v>1153</v>
      </c>
      <c r="K1994" s="61" t="s">
        <v>1153</v>
      </c>
      <c r="L1994" s="61" t="s">
        <v>1252</v>
      </c>
      <c r="M1994" s="61">
        <f t="shared" si="32"/>
        <v>339</v>
      </c>
      <c r="N1994" t="str">
        <f>VLOOKUP(M1994,'zamestnanci číselník'!$A:$I,9,0)</f>
        <v>VP2</v>
      </c>
    </row>
    <row r="1995" spans="1:14" x14ac:dyDescent="0.2">
      <c r="A1995" s="60">
        <v>43690</v>
      </c>
      <c r="B1995" s="61" t="s">
        <v>1251</v>
      </c>
      <c r="C1995" s="61" t="s">
        <v>885</v>
      </c>
      <c r="D1995" s="61" t="s">
        <v>181</v>
      </c>
      <c r="E1995" s="61">
        <v>8</v>
      </c>
      <c r="F1995" s="61" t="s">
        <v>182</v>
      </c>
      <c r="G1995" s="61">
        <v>0</v>
      </c>
      <c r="H1995" s="61" t="s">
        <v>1148</v>
      </c>
      <c r="I1995" s="61" t="s">
        <v>1152</v>
      </c>
      <c r="J1995" s="61" t="s">
        <v>1153</v>
      </c>
      <c r="K1995" s="61" t="s">
        <v>1153</v>
      </c>
      <c r="L1995" s="61" t="s">
        <v>1252</v>
      </c>
      <c r="M1995" s="61">
        <f t="shared" si="32"/>
        <v>339</v>
      </c>
      <c r="N1995" t="str">
        <f>VLOOKUP(M1995,'zamestnanci číselník'!$A:$I,9,0)</f>
        <v>VP2</v>
      </c>
    </row>
    <row r="1996" spans="1:14" x14ac:dyDescent="0.2">
      <c r="A1996" s="60">
        <v>43691</v>
      </c>
      <c r="B1996" s="61" t="s">
        <v>1251</v>
      </c>
      <c r="C1996" s="61" t="s">
        <v>885</v>
      </c>
      <c r="D1996" s="61" t="s">
        <v>181</v>
      </c>
      <c r="E1996" s="61">
        <v>6</v>
      </c>
      <c r="F1996" s="61" t="s">
        <v>182</v>
      </c>
      <c r="G1996" s="61">
        <v>0</v>
      </c>
      <c r="H1996" s="61" t="s">
        <v>42</v>
      </c>
      <c r="I1996" s="61" t="s">
        <v>1152</v>
      </c>
      <c r="J1996" s="61" t="s">
        <v>1153</v>
      </c>
      <c r="K1996" s="61" t="s">
        <v>1153</v>
      </c>
      <c r="L1996" s="61" t="s">
        <v>1252</v>
      </c>
      <c r="M1996" s="61">
        <f t="shared" si="32"/>
        <v>339</v>
      </c>
      <c r="N1996" t="str">
        <f>VLOOKUP(M1996,'zamestnanci číselník'!$A:$I,9,0)</f>
        <v>VP2</v>
      </c>
    </row>
    <row r="1997" spans="1:14" x14ac:dyDescent="0.2">
      <c r="A1997" s="60">
        <v>43692</v>
      </c>
      <c r="B1997" s="61" t="s">
        <v>1251</v>
      </c>
      <c r="C1997" s="61" t="s">
        <v>885</v>
      </c>
      <c r="D1997" s="61" t="s">
        <v>181</v>
      </c>
      <c r="E1997" s="61">
        <v>8</v>
      </c>
      <c r="F1997" s="61" t="s">
        <v>890</v>
      </c>
      <c r="G1997" s="61">
        <v>1.5</v>
      </c>
      <c r="H1997" s="61" t="s">
        <v>42</v>
      </c>
      <c r="I1997" s="61" t="s">
        <v>1152</v>
      </c>
      <c r="J1997" s="61" t="s">
        <v>1153</v>
      </c>
      <c r="K1997" s="61" t="s">
        <v>1153</v>
      </c>
      <c r="L1997" s="61" t="s">
        <v>1252</v>
      </c>
      <c r="M1997" s="61">
        <f t="shared" si="32"/>
        <v>339</v>
      </c>
      <c r="N1997" t="str">
        <f>VLOOKUP(M1997,'zamestnanci číselník'!$A:$I,9,0)</f>
        <v>VP2</v>
      </c>
    </row>
    <row r="1998" spans="1:14" x14ac:dyDescent="0.2">
      <c r="A1998" s="60">
        <v>43693</v>
      </c>
      <c r="B1998" s="61" t="s">
        <v>1251</v>
      </c>
      <c r="C1998" s="61" t="s">
        <v>885</v>
      </c>
      <c r="D1998" s="61" t="s">
        <v>181</v>
      </c>
      <c r="E1998" s="61">
        <v>4.5</v>
      </c>
      <c r="F1998" s="61" t="s">
        <v>182</v>
      </c>
      <c r="G1998" s="61">
        <v>0</v>
      </c>
      <c r="H1998" s="61" t="s">
        <v>42</v>
      </c>
      <c r="I1998" s="61" t="s">
        <v>1152</v>
      </c>
      <c r="J1998" s="61" t="s">
        <v>1153</v>
      </c>
      <c r="K1998" s="61" t="s">
        <v>1153</v>
      </c>
      <c r="L1998" s="61" t="s">
        <v>1252</v>
      </c>
      <c r="M1998" s="61">
        <f t="shared" si="32"/>
        <v>339</v>
      </c>
      <c r="N1998" t="str">
        <f>VLOOKUP(M1998,'zamestnanci číselník'!$A:$I,9,0)</f>
        <v>VP2</v>
      </c>
    </row>
    <row r="1999" spans="1:14" x14ac:dyDescent="0.2">
      <c r="A1999" s="60">
        <v>43706</v>
      </c>
      <c r="B1999" s="61" t="s">
        <v>1251</v>
      </c>
      <c r="C1999" s="61" t="s">
        <v>886</v>
      </c>
      <c r="D1999" s="61" t="s">
        <v>181</v>
      </c>
      <c r="E1999" s="61">
        <v>8</v>
      </c>
      <c r="F1999" s="61" t="s">
        <v>182</v>
      </c>
      <c r="G1999" s="61">
        <v>0</v>
      </c>
      <c r="H1999" s="61" t="s">
        <v>183</v>
      </c>
      <c r="I1999" s="61" t="s">
        <v>1152</v>
      </c>
      <c r="J1999" s="61" t="s">
        <v>1153</v>
      </c>
      <c r="K1999" s="61" t="s">
        <v>1153</v>
      </c>
      <c r="L1999" s="61" t="s">
        <v>1252</v>
      </c>
      <c r="M1999" s="61">
        <f t="shared" si="32"/>
        <v>339</v>
      </c>
      <c r="N1999" t="str">
        <f>VLOOKUP(M1999,'zamestnanci číselník'!$A:$I,9,0)</f>
        <v>VP2</v>
      </c>
    </row>
    <row r="2000" spans="1:14" x14ac:dyDescent="0.2">
      <c r="A2000" s="60">
        <v>43703</v>
      </c>
      <c r="B2000" s="61" t="s">
        <v>1253</v>
      </c>
      <c r="C2000" s="61" t="s">
        <v>885</v>
      </c>
      <c r="D2000" s="61" t="s">
        <v>181</v>
      </c>
      <c r="E2000" s="61">
        <v>8</v>
      </c>
      <c r="F2000" s="61" t="s">
        <v>890</v>
      </c>
      <c r="G2000" s="61">
        <v>1</v>
      </c>
      <c r="H2000" s="61" t="s">
        <v>42</v>
      </c>
      <c r="I2000" s="61" t="s">
        <v>1167</v>
      </c>
      <c r="J2000" s="61" t="s">
        <v>17</v>
      </c>
      <c r="K2000" s="61" t="s">
        <v>20</v>
      </c>
      <c r="L2000" s="61" t="s">
        <v>1254</v>
      </c>
      <c r="M2000" s="61">
        <f t="shared" si="32"/>
        <v>345</v>
      </c>
      <c r="N2000" t="str">
        <f>VLOOKUP(M2000,'zamestnanci číselník'!$A:$I,9,0)</f>
        <v>VP4</v>
      </c>
    </row>
    <row r="2001" spans="1:14" x14ac:dyDescent="0.2">
      <c r="A2001" s="60">
        <v>43704</v>
      </c>
      <c r="B2001" s="61" t="s">
        <v>1253</v>
      </c>
      <c r="C2001" s="61" t="s">
        <v>885</v>
      </c>
      <c r="D2001" s="61" t="s">
        <v>181</v>
      </c>
      <c r="E2001" s="61">
        <v>8</v>
      </c>
      <c r="F2001" s="61" t="s">
        <v>890</v>
      </c>
      <c r="G2001" s="61">
        <v>0.5</v>
      </c>
      <c r="H2001" s="61" t="s">
        <v>42</v>
      </c>
      <c r="I2001" s="61" t="s">
        <v>1167</v>
      </c>
      <c r="J2001" s="61" t="s">
        <v>17</v>
      </c>
      <c r="K2001" s="61" t="s">
        <v>20</v>
      </c>
      <c r="L2001" s="61" t="s">
        <v>1254</v>
      </c>
      <c r="M2001" s="61">
        <f t="shared" si="32"/>
        <v>345</v>
      </c>
      <c r="N2001" t="str">
        <f>VLOOKUP(M2001,'zamestnanci číselník'!$A:$I,9,0)</f>
        <v>VP4</v>
      </c>
    </row>
    <row r="2002" spans="1:14" x14ac:dyDescent="0.2">
      <c r="A2002" s="60">
        <v>43705</v>
      </c>
      <c r="B2002" s="61" t="s">
        <v>1253</v>
      </c>
      <c r="C2002" s="61" t="s">
        <v>885</v>
      </c>
      <c r="D2002" s="61" t="s">
        <v>181</v>
      </c>
      <c r="E2002" s="61">
        <v>8</v>
      </c>
      <c r="F2002" s="61" t="s">
        <v>890</v>
      </c>
      <c r="G2002" s="61">
        <v>1.5</v>
      </c>
      <c r="H2002" s="61" t="s">
        <v>42</v>
      </c>
      <c r="I2002" s="61" t="s">
        <v>1167</v>
      </c>
      <c r="J2002" s="61" t="s">
        <v>17</v>
      </c>
      <c r="K2002" s="61" t="s">
        <v>20</v>
      </c>
      <c r="L2002" s="61" t="s">
        <v>1254</v>
      </c>
      <c r="M2002" s="61">
        <f t="shared" si="32"/>
        <v>345</v>
      </c>
      <c r="N2002" t="str">
        <f>VLOOKUP(M2002,'zamestnanci číselník'!$A:$I,9,0)</f>
        <v>VP4</v>
      </c>
    </row>
    <row r="2003" spans="1:14" x14ac:dyDescent="0.2">
      <c r="A2003" s="60">
        <v>43707</v>
      </c>
      <c r="B2003" s="61" t="s">
        <v>1253</v>
      </c>
      <c r="C2003" s="61" t="s">
        <v>885</v>
      </c>
      <c r="D2003" s="61" t="s">
        <v>181</v>
      </c>
      <c r="E2003" s="61">
        <v>8</v>
      </c>
      <c r="F2003" s="61" t="s">
        <v>890</v>
      </c>
      <c r="G2003" s="61">
        <v>0.5</v>
      </c>
      <c r="H2003" s="61" t="s">
        <v>42</v>
      </c>
      <c r="I2003" s="61" t="s">
        <v>1167</v>
      </c>
      <c r="J2003" s="61" t="s">
        <v>17</v>
      </c>
      <c r="K2003" s="61" t="s">
        <v>20</v>
      </c>
      <c r="L2003" s="61" t="s">
        <v>1254</v>
      </c>
      <c r="M2003" s="61">
        <f t="shared" si="32"/>
        <v>345</v>
      </c>
      <c r="N2003" t="str">
        <f>VLOOKUP(M2003,'zamestnanci číselník'!$A:$I,9,0)</f>
        <v>VP4</v>
      </c>
    </row>
    <row r="2004" spans="1:14" x14ac:dyDescent="0.2">
      <c r="A2004" s="60">
        <v>43685</v>
      </c>
      <c r="B2004" s="61" t="s">
        <v>1253</v>
      </c>
      <c r="C2004" s="61" t="s">
        <v>910</v>
      </c>
      <c r="D2004" s="61" t="s">
        <v>181</v>
      </c>
      <c r="E2004" s="61">
        <v>0</v>
      </c>
      <c r="F2004" s="61" t="s">
        <v>182</v>
      </c>
      <c r="G2004" s="61">
        <v>0</v>
      </c>
      <c r="H2004" s="61" t="s">
        <v>183</v>
      </c>
      <c r="I2004" s="61" t="s">
        <v>1167</v>
      </c>
      <c r="J2004" s="61" t="s">
        <v>17</v>
      </c>
      <c r="K2004" s="61" t="s">
        <v>20</v>
      </c>
      <c r="L2004" s="61" t="s">
        <v>1254</v>
      </c>
      <c r="M2004" s="61">
        <f t="shared" si="32"/>
        <v>345</v>
      </c>
      <c r="N2004" t="str">
        <f>VLOOKUP(M2004,'zamestnanci číselník'!$A:$I,9,0)</f>
        <v>VP4</v>
      </c>
    </row>
    <row r="2005" spans="1:14" x14ac:dyDescent="0.2">
      <c r="A2005" s="60">
        <v>43689</v>
      </c>
      <c r="B2005" s="61" t="s">
        <v>1253</v>
      </c>
      <c r="C2005" s="61" t="s">
        <v>17</v>
      </c>
      <c r="D2005" s="61" t="s">
        <v>181</v>
      </c>
      <c r="E2005" s="61">
        <v>8</v>
      </c>
      <c r="F2005" s="61" t="s">
        <v>182</v>
      </c>
      <c r="G2005" s="61">
        <v>0</v>
      </c>
      <c r="H2005" s="61" t="s">
        <v>183</v>
      </c>
      <c r="I2005" s="61" t="s">
        <v>1167</v>
      </c>
      <c r="J2005" s="61" t="s">
        <v>17</v>
      </c>
      <c r="K2005" s="61" t="s">
        <v>20</v>
      </c>
      <c r="L2005" s="61" t="s">
        <v>1254</v>
      </c>
      <c r="M2005" s="61">
        <f t="shared" si="32"/>
        <v>345</v>
      </c>
      <c r="N2005" t="str">
        <f>VLOOKUP(M2005,'zamestnanci číselník'!$A:$I,9,0)</f>
        <v>VP4</v>
      </c>
    </row>
    <row r="2006" spans="1:14" x14ac:dyDescent="0.2">
      <c r="A2006" s="60">
        <v>43696</v>
      </c>
      <c r="B2006" s="61" t="s">
        <v>1253</v>
      </c>
      <c r="C2006" s="61" t="s">
        <v>885</v>
      </c>
      <c r="D2006" s="61" t="s">
        <v>181</v>
      </c>
      <c r="E2006" s="61">
        <v>8</v>
      </c>
      <c r="F2006" s="61" t="s">
        <v>182</v>
      </c>
      <c r="G2006" s="61">
        <v>0</v>
      </c>
      <c r="H2006" s="61" t="s">
        <v>42</v>
      </c>
      <c r="I2006" s="61" t="s">
        <v>1167</v>
      </c>
      <c r="J2006" s="61" t="s">
        <v>17</v>
      </c>
      <c r="K2006" s="61" t="s">
        <v>20</v>
      </c>
      <c r="L2006" s="61" t="s">
        <v>1254</v>
      </c>
      <c r="M2006" s="61">
        <f t="shared" si="32"/>
        <v>345</v>
      </c>
      <c r="N2006" t="str">
        <f>VLOOKUP(M2006,'zamestnanci číselník'!$A:$I,9,0)</f>
        <v>VP4</v>
      </c>
    </row>
    <row r="2007" spans="1:14" x14ac:dyDescent="0.2">
      <c r="A2007" s="60">
        <v>43697</v>
      </c>
      <c r="B2007" s="61" t="s">
        <v>1253</v>
      </c>
      <c r="C2007" s="61" t="s">
        <v>885</v>
      </c>
      <c r="D2007" s="61" t="s">
        <v>181</v>
      </c>
      <c r="E2007" s="61">
        <v>8</v>
      </c>
      <c r="F2007" s="61" t="s">
        <v>182</v>
      </c>
      <c r="G2007" s="61">
        <v>0</v>
      </c>
      <c r="H2007" s="61" t="s">
        <v>42</v>
      </c>
      <c r="I2007" s="61" t="s">
        <v>1167</v>
      </c>
      <c r="J2007" s="61" t="s">
        <v>17</v>
      </c>
      <c r="K2007" s="61" t="s">
        <v>20</v>
      </c>
      <c r="L2007" s="61" t="s">
        <v>1254</v>
      </c>
      <c r="M2007" s="61">
        <f t="shared" si="32"/>
        <v>345</v>
      </c>
      <c r="N2007" t="str">
        <f>VLOOKUP(M2007,'zamestnanci číselník'!$A:$I,9,0)</f>
        <v>VP4</v>
      </c>
    </row>
    <row r="2008" spans="1:14" x14ac:dyDescent="0.2">
      <c r="A2008" s="60">
        <v>43698</v>
      </c>
      <c r="B2008" s="61" t="s">
        <v>1253</v>
      </c>
      <c r="C2008" s="61" t="s">
        <v>885</v>
      </c>
      <c r="D2008" s="61" t="s">
        <v>181</v>
      </c>
      <c r="E2008" s="61">
        <v>9</v>
      </c>
      <c r="F2008" s="61" t="s">
        <v>890</v>
      </c>
      <c r="G2008" s="61">
        <v>0.5</v>
      </c>
      <c r="H2008" s="61" t="s">
        <v>42</v>
      </c>
      <c r="I2008" s="61" t="s">
        <v>1167</v>
      </c>
      <c r="J2008" s="61" t="s">
        <v>17</v>
      </c>
      <c r="K2008" s="61" t="s">
        <v>20</v>
      </c>
      <c r="L2008" s="61" t="s">
        <v>1254</v>
      </c>
      <c r="M2008" s="61">
        <f t="shared" si="32"/>
        <v>345</v>
      </c>
      <c r="N2008" t="str">
        <f>VLOOKUP(M2008,'zamestnanci číselník'!$A:$I,9,0)</f>
        <v>VP4</v>
      </c>
    </row>
    <row r="2009" spans="1:14" x14ac:dyDescent="0.2">
      <c r="A2009" s="60">
        <v>43699</v>
      </c>
      <c r="B2009" s="61" t="s">
        <v>1253</v>
      </c>
      <c r="C2009" s="61" t="s">
        <v>885</v>
      </c>
      <c r="D2009" s="61" t="s">
        <v>181</v>
      </c>
      <c r="E2009" s="61">
        <v>9</v>
      </c>
      <c r="F2009" s="61" t="s">
        <v>890</v>
      </c>
      <c r="G2009" s="61">
        <v>0.5</v>
      </c>
      <c r="H2009" s="61" t="s">
        <v>42</v>
      </c>
      <c r="I2009" s="61" t="s">
        <v>1167</v>
      </c>
      <c r="J2009" s="61" t="s">
        <v>17</v>
      </c>
      <c r="K2009" s="61" t="s">
        <v>20</v>
      </c>
      <c r="L2009" s="61" t="s">
        <v>1254</v>
      </c>
      <c r="M2009" s="61">
        <f t="shared" si="32"/>
        <v>345</v>
      </c>
      <c r="N2009" t="str">
        <f>VLOOKUP(M2009,'zamestnanci číselník'!$A:$I,9,0)</f>
        <v>VP4</v>
      </c>
    </row>
    <row r="2010" spans="1:14" x14ac:dyDescent="0.2">
      <c r="A2010" s="60">
        <v>43700</v>
      </c>
      <c r="B2010" s="61" t="s">
        <v>1253</v>
      </c>
      <c r="C2010" s="61" t="s">
        <v>885</v>
      </c>
      <c r="D2010" s="61" t="s">
        <v>181</v>
      </c>
      <c r="E2010" s="61">
        <v>8</v>
      </c>
      <c r="F2010" s="61" t="s">
        <v>890</v>
      </c>
      <c r="G2010" s="61">
        <v>2</v>
      </c>
      <c r="H2010" s="61" t="s">
        <v>42</v>
      </c>
      <c r="I2010" s="61" t="s">
        <v>1167</v>
      </c>
      <c r="J2010" s="61" t="s">
        <v>17</v>
      </c>
      <c r="K2010" s="61" t="s">
        <v>20</v>
      </c>
      <c r="L2010" s="61" t="s">
        <v>1254</v>
      </c>
      <c r="M2010" s="61">
        <f t="shared" si="32"/>
        <v>345</v>
      </c>
      <c r="N2010" t="str">
        <f>VLOOKUP(M2010,'zamestnanci číselník'!$A:$I,9,0)</f>
        <v>VP4</v>
      </c>
    </row>
    <row r="2011" spans="1:14" x14ac:dyDescent="0.2">
      <c r="A2011" s="60">
        <v>43678</v>
      </c>
      <c r="B2011" s="61" t="s">
        <v>1253</v>
      </c>
      <c r="C2011" s="61" t="s">
        <v>887</v>
      </c>
      <c r="D2011" s="61" t="s">
        <v>181</v>
      </c>
      <c r="E2011" s="61">
        <v>8</v>
      </c>
      <c r="F2011" s="61" t="s">
        <v>182</v>
      </c>
      <c r="G2011" s="61">
        <v>0</v>
      </c>
      <c r="H2011" s="61" t="s">
        <v>183</v>
      </c>
      <c r="I2011" s="61" t="s">
        <v>1167</v>
      </c>
      <c r="J2011" s="61" t="s">
        <v>17</v>
      </c>
      <c r="K2011" s="61" t="s">
        <v>20</v>
      </c>
      <c r="L2011" s="61" t="s">
        <v>1254</v>
      </c>
      <c r="M2011" s="61">
        <f t="shared" si="32"/>
        <v>345</v>
      </c>
      <c r="N2011" t="str">
        <f>VLOOKUP(M2011,'zamestnanci číselník'!$A:$I,9,0)</f>
        <v>VP4</v>
      </c>
    </row>
    <row r="2012" spans="1:14" x14ac:dyDescent="0.2">
      <c r="A2012" s="60">
        <v>43679</v>
      </c>
      <c r="B2012" s="61" t="s">
        <v>1253</v>
      </c>
      <c r="C2012" s="61" t="s">
        <v>887</v>
      </c>
      <c r="D2012" s="61" t="s">
        <v>181</v>
      </c>
      <c r="E2012" s="61">
        <v>8</v>
      </c>
      <c r="F2012" s="61" t="s">
        <v>182</v>
      </c>
      <c r="G2012" s="61">
        <v>0</v>
      </c>
      <c r="H2012" s="61" t="s">
        <v>183</v>
      </c>
      <c r="I2012" s="61" t="s">
        <v>1167</v>
      </c>
      <c r="J2012" s="61" t="s">
        <v>17</v>
      </c>
      <c r="K2012" s="61" t="s">
        <v>20</v>
      </c>
      <c r="L2012" s="61" t="s">
        <v>1254</v>
      </c>
      <c r="M2012" s="61">
        <f t="shared" si="32"/>
        <v>345</v>
      </c>
      <c r="N2012" t="str">
        <f>VLOOKUP(M2012,'zamestnanci číselník'!$A:$I,9,0)</f>
        <v>VP4</v>
      </c>
    </row>
    <row r="2013" spans="1:14" x14ac:dyDescent="0.2">
      <c r="A2013" s="60">
        <v>43682</v>
      </c>
      <c r="B2013" s="61" t="s">
        <v>1253</v>
      </c>
      <c r="C2013" s="61" t="s">
        <v>885</v>
      </c>
      <c r="D2013" s="61" t="s">
        <v>181</v>
      </c>
      <c r="E2013" s="61">
        <v>8</v>
      </c>
      <c r="F2013" s="61" t="s">
        <v>182</v>
      </c>
      <c r="G2013" s="61">
        <v>0</v>
      </c>
      <c r="H2013" s="61" t="s">
        <v>42</v>
      </c>
      <c r="I2013" s="61" t="s">
        <v>1167</v>
      </c>
      <c r="J2013" s="61" t="s">
        <v>17</v>
      </c>
      <c r="K2013" s="61" t="s">
        <v>20</v>
      </c>
      <c r="L2013" s="61" t="s">
        <v>1254</v>
      </c>
      <c r="M2013" s="61">
        <f t="shared" si="32"/>
        <v>345</v>
      </c>
      <c r="N2013" t="str">
        <f>VLOOKUP(M2013,'zamestnanci číselník'!$A:$I,9,0)</f>
        <v>VP4</v>
      </c>
    </row>
    <row r="2014" spans="1:14" x14ac:dyDescent="0.2">
      <c r="A2014" s="60">
        <v>43683</v>
      </c>
      <c r="B2014" s="61" t="s">
        <v>1253</v>
      </c>
      <c r="C2014" s="61" t="s">
        <v>885</v>
      </c>
      <c r="D2014" s="61" t="s">
        <v>181</v>
      </c>
      <c r="E2014" s="61">
        <v>8</v>
      </c>
      <c r="F2014" s="61" t="s">
        <v>890</v>
      </c>
      <c r="G2014" s="61">
        <v>1</v>
      </c>
      <c r="H2014" s="61" t="s">
        <v>42</v>
      </c>
      <c r="I2014" s="61" t="s">
        <v>1167</v>
      </c>
      <c r="J2014" s="61" t="s">
        <v>17</v>
      </c>
      <c r="K2014" s="61" t="s">
        <v>20</v>
      </c>
      <c r="L2014" s="61" t="s">
        <v>1254</v>
      </c>
      <c r="M2014" s="61">
        <f t="shared" si="32"/>
        <v>345</v>
      </c>
      <c r="N2014" t="str">
        <f>VLOOKUP(M2014,'zamestnanci číselník'!$A:$I,9,0)</f>
        <v>VP4</v>
      </c>
    </row>
    <row r="2015" spans="1:14" x14ac:dyDescent="0.2">
      <c r="A2015" s="60">
        <v>43684</v>
      </c>
      <c r="B2015" s="61" t="s">
        <v>1253</v>
      </c>
      <c r="C2015" s="61" t="s">
        <v>885</v>
      </c>
      <c r="D2015" s="61" t="s">
        <v>181</v>
      </c>
      <c r="E2015" s="61">
        <v>8</v>
      </c>
      <c r="F2015" s="61" t="s">
        <v>182</v>
      </c>
      <c r="G2015" s="61">
        <v>0</v>
      </c>
      <c r="H2015" s="61" t="s">
        <v>42</v>
      </c>
      <c r="I2015" s="61" t="s">
        <v>1167</v>
      </c>
      <c r="J2015" s="61" t="s">
        <v>17</v>
      </c>
      <c r="K2015" s="61" t="s">
        <v>20</v>
      </c>
      <c r="L2015" s="61" t="s">
        <v>1254</v>
      </c>
      <c r="M2015" s="61">
        <f t="shared" si="32"/>
        <v>345</v>
      </c>
      <c r="N2015" t="str">
        <f>VLOOKUP(M2015,'zamestnanci číselník'!$A:$I,9,0)</f>
        <v>VP4</v>
      </c>
    </row>
    <row r="2016" spans="1:14" x14ac:dyDescent="0.2">
      <c r="A2016" s="60">
        <v>43685</v>
      </c>
      <c r="B2016" s="61" t="s">
        <v>1253</v>
      </c>
      <c r="C2016" s="61" t="s">
        <v>885</v>
      </c>
      <c r="D2016" s="61" t="s">
        <v>181</v>
      </c>
      <c r="E2016" s="61">
        <v>5</v>
      </c>
      <c r="F2016" s="61" t="s">
        <v>182</v>
      </c>
      <c r="G2016" s="61">
        <v>0</v>
      </c>
      <c r="H2016" s="61" t="s">
        <v>42</v>
      </c>
      <c r="I2016" s="61" t="s">
        <v>1167</v>
      </c>
      <c r="J2016" s="61" t="s">
        <v>17</v>
      </c>
      <c r="K2016" s="61" t="s">
        <v>20</v>
      </c>
      <c r="L2016" s="61" t="s">
        <v>1254</v>
      </c>
      <c r="M2016" s="61">
        <f t="shared" si="32"/>
        <v>345</v>
      </c>
      <c r="N2016" t="str">
        <f>VLOOKUP(M2016,'zamestnanci číselník'!$A:$I,9,0)</f>
        <v>VP4</v>
      </c>
    </row>
    <row r="2017" spans="1:14" x14ac:dyDescent="0.2">
      <c r="A2017" s="60">
        <v>43686</v>
      </c>
      <c r="B2017" s="61" t="s">
        <v>1253</v>
      </c>
      <c r="C2017" s="61" t="s">
        <v>885</v>
      </c>
      <c r="D2017" s="61" t="s">
        <v>181</v>
      </c>
      <c r="E2017" s="61">
        <v>8</v>
      </c>
      <c r="F2017" s="61" t="s">
        <v>890</v>
      </c>
      <c r="G2017" s="61">
        <v>2.5</v>
      </c>
      <c r="H2017" s="61" t="s">
        <v>42</v>
      </c>
      <c r="I2017" s="61" t="s">
        <v>1167</v>
      </c>
      <c r="J2017" s="61" t="s">
        <v>17</v>
      </c>
      <c r="K2017" s="61" t="s">
        <v>20</v>
      </c>
      <c r="L2017" s="61" t="s">
        <v>1254</v>
      </c>
      <c r="M2017" s="61">
        <f t="shared" si="32"/>
        <v>345</v>
      </c>
      <c r="N2017" t="str">
        <f>VLOOKUP(M2017,'zamestnanci číselník'!$A:$I,9,0)</f>
        <v>VP4</v>
      </c>
    </row>
    <row r="2018" spans="1:14" x14ac:dyDescent="0.2">
      <c r="A2018" s="60">
        <v>43690</v>
      </c>
      <c r="B2018" s="61" t="s">
        <v>1253</v>
      </c>
      <c r="C2018" s="61" t="s">
        <v>885</v>
      </c>
      <c r="D2018" s="61" t="s">
        <v>181</v>
      </c>
      <c r="E2018" s="61">
        <v>8</v>
      </c>
      <c r="F2018" s="61" t="s">
        <v>890</v>
      </c>
      <c r="G2018" s="61">
        <v>1.5</v>
      </c>
      <c r="H2018" s="61" t="s">
        <v>42</v>
      </c>
      <c r="I2018" s="61" t="s">
        <v>1167</v>
      </c>
      <c r="J2018" s="61" t="s">
        <v>17</v>
      </c>
      <c r="K2018" s="61" t="s">
        <v>20</v>
      </c>
      <c r="L2018" s="61" t="s">
        <v>1254</v>
      </c>
      <c r="M2018" s="61">
        <f t="shared" si="32"/>
        <v>345</v>
      </c>
      <c r="N2018" t="str">
        <f>VLOOKUP(M2018,'zamestnanci číselník'!$A:$I,9,0)</f>
        <v>VP4</v>
      </c>
    </row>
    <row r="2019" spans="1:14" x14ac:dyDescent="0.2">
      <c r="A2019" s="60">
        <v>43691</v>
      </c>
      <c r="B2019" s="61" t="s">
        <v>1253</v>
      </c>
      <c r="C2019" s="61" t="s">
        <v>885</v>
      </c>
      <c r="D2019" s="61" t="s">
        <v>181</v>
      </c>
      <c r="E2019" s="61">
        <v>8</v>
      </c>
      <c r="F2019" s="61" t="s">
        <v>182</v>
      </c>
      <c r="G2019" s="61">
        <v>0</v>
      </c>
      <c r="H2019" s="61" t="s">
        <v>42</v>
      </c>
      <c r="I2019" s="61" t="s">
        <v>1167</v>
      </c>
      <c r="J2019" s="61" t="s">
        <v>17</v>
      </c>
      <c r="K2019" s="61" t="s">
        <v>20</v>
      </c>
      <c r="L2019" s="61" t="s">
        <v>1254</v>
      </c>
      <c r="M2019" s="61">
        <f t="shared" si="32"/>
        <v>345</v>
      </c>
      <c r="N2019" t="str">
        <f>VLOOKUP(M2019,'zamestnanci číselník'!$A:$I,9,0)</f>
        <v>VP4</v>
      </c>
    </row>
    <row r="2020" spans="1:14" x14ac:dyDescent="0.2">
      <c r="A2020" s="60">
        <v>43692</v>
      </c>
      <c r="B2020" s="61" t="s">
        <v>1253</v>
      </c>
      <c r="C2020" s="61" t="s">
        <v>885</v>
      </c>
      <c r="D2020" s="61" t="s">
        <v>181</v>
      </c>
      <c r="E2020" s="61">
        <v>9</v>
      </c>
      <c r="F2020" s="61" t="s">
        <v>890</v>
      </c>
      <c r="G2020" s="61">
        <v>1</v>
      </c>
      <c r="H2020" s="61" t="s">
        <v>42</v>
      </c>
      <c r="I2020" s="61" t="s">
        <v>1167</v>
      </c>
      <c r="J2020" s="61" t="s">
        <v>17</v>
      </c>
      <c r="K2020" s="61" t="s">
        <v>20</v>
      </c>
      <c r="L2020" s="61" t="s">
        <v>1254</v>
      </c>
      <c r="M2020" s="61">
        <f t="shared" si="32"/>
        <v>345</v>
      </c>
      <c r="N2020" t="str">
        <f>VLOOKUP(M2020,'zamestnanci číselník'!$A:$I,9,0)</f>
        <v>VP4</v>
      </c>
    </row>
    <row r="2021" spans="1:14" x14ac:dyDescent="0.2">
      <c r="A2021" s="60">
        <v>43693</v>
      </c>
      <c r="B2021" s="61" t="s">
        <v>1253</v>
      </c>
      <c r="C2021" s="61" t="s">
        <v>885</v>
      </c>
      <c r="D2021" s="61" t="s">
        <v>181</v>
      </c>
      <c r="E2021" s="61">
        <v>8</v>
      </c>
      <c r="F2021" s="61" t="s">
        <v>182</v>
      </c>
      <c r="G2021" s="61">
        <v>0</v>
      </c>
      <c r="H2021" s="61" t="s">
        <v>42</v>
      </c>
      <c r="I2021" s="61" t="s">
        <v>1167</v>
      </c>
      <c r="J2021" s="61" t="s">
        <v>17</v>
      </c>
      <c r="K2021" s="61" t="s">
        <v>20</v>
      </c>
      <c r="L2021" s="61" t="s">
        <v>1254</v>
      </c>
      <c r="M2021" s="61">
        <f t="shared" si="32"/>
        <v>345</v>
      </c>
      <c r="N2021" t="str">
        <f>VLOOKUP(M2021,'zamestnanci číselník'!$A:$I,9,0)</f>
        <v>VP4</v>
      </c>
    </row>
    <row r="2022" spans="1:14" x14ac:dyDescent="0.2">
      <c r="A2022" s="60">
        <v>43706</v>
      </c>
      <c r="B2022" s="61" t="s">
        <v>1253</v>
      </c>
      <c r="C2022" s="61" t="s">
        <v>885</v>
      </c>
      <c r="D2022" s="61" t="s">
        <v>181</v>
      </c>
      <c r="E2022" s="61">
        <v>8</v>
      </c>
      <c r="F2022" s="61" t="s">
        <v>182</v>
      </c>
      <c r="G2022" s="61">
        <v>0</v>
      </c>
      <c r="H2022" s="61" t="s">
        <v>42</v>
      </c>
      <c r="I2022" s="61" t="s">
        <v>1167</v>
      </c>
      <c r="J2022" s="61" t="s">
        <v>17</v>
      </c>
      <c r="K2022" s="61" t="s">
        <v>20</v>
      </c>
      <c r="L2022" s="61" t="s">
        <v>1254</v>
      </c>
      <c r="M2022" s="61">
        <f t="shared" si="32"/>
        <v>345</v>
      </c>
      <c r="N2022" t="str">
        <f>VLOOKUP(M2022,'zamestnanci číselník'!$A:$I,9,0)</f>
        <v>VP4</v>
      </c>
    </row>
    <row r="2023" spans="1:14" x14ac:dyDescent="0.2">
      <c r="A2023" s="60">
        <v>43704</v>
      </c>
      <c r="B2023" s="61" t="s">
        <v>1255</v>
      </c>
      <c r="C2023" s="61" t="s">
        <v>885</v>
      </c>
      <c r="D2023" s="61" t="s">
        <v>181</v>
      </c>
      <c r="E2023" s="61">
        <v>8</v>
      </c>
      <c r="F2023" s="61" t="s">
        <v>182</v>
      </c>
      <c r="G2023" s="61">
        <v>0</v>
      </c>
      <c r="H2023" s="61" t="s">
        <v>42</v>
      </c>
      <c r="I2023" s="61" t="s">
        <v>1152</v>
      </c>
      <c r="J2023" s="61" t="s">
        <v>1153</v>
      </c>
      <c r="K2023" s="61" t="s">
        <v>1153</v>
      </c>
      <c r="L2023" s="61" t="s">
        <v>1256</v>
      </c>
      <c r="M2023" s="61">
        <f t="shared" si="32"/>
        <v>347</v>
      </c>
      <c r="N2023" t="str">
        <f>VLOOKUP(M2023,'zamestnanci číselník'!$A:$I,9,0)</f>
        <v>Ostatné</v>
      </c>
    </row>
    <row r="2024" spans="1:14" x14ac:dyDescent="0.2">
      <c r="A2024" s="60">
        <v>43705</v>
      </c>
      <c r="B2024" s="61" t="s">
        <v>1255</v>
      </c>
      <c r="C2024" s="61" t="s">
        <v>910</v>
      </c>
      <c r="D2024" s="61" t="s">
        <v>181</v>
      </c>
      <c r="E2024" s="61">
        <v>0.5</v>
      </c>
      <c r="F2024" s="61" t="s">
        <v>182</v>
      </c>
      <c r="G2024" s="61">
        <v>0</v>
      </c>
      <c r="H2024" s="61" t="s">
        <v>183</v>
      </c>
      <c r="I2024" s="61" t="s">
        <v>1152</v>
      </c>
      <c r="J2024" s="61" t="s">
        <v>1153</v>
      </c>
      <c r="K2024" s="61" t="s">
        <v>1153</v>
      </c>
      <c r="L2024" s="61" t="s">
        <v>1256</v>
      </c>
      <c r="M2024" s="61">
        <f t="shared" si="32"/>
        <v>347</v>
      </c>
      <c r="N2024" t="str">
        <f>VLOOKUP(M2024,'zamestnanci číselník'!$A:$I,9,0)</f>
        <v>Ostatné</v>
      </c>
    </row>
    <row r="2025" spans="1:14" x14ac:dyDescent="0.2">
      <c r="A2025" s="60">
        <v>43705</v>
      </c>
      <c r="B2025" s="61" t="s">
        <v>1255</v>
      </c>
      <c r="C2025" s="61" t="s">
        <v>885</v>
      </c>
      <c r="D2025" s="61" t="s">
        <v>181</v>
      </c>
      <c r="E2025" s="61">
        <v>7.5</v>
      </c>
      <c r="F2025" s="61" t="s">
        <v>182</v>
      </c>
      <c r="G2025" s="61">
        <v>0</v>
      </c>
      <c r="H2025" s="61" t="s">
        <v>42</v>
      </c>
      <c r="I2025" s="61" t="s">
        <v>1152</v>
      </c>
      <c r="J2025" s="61" t="s">
        <v>1153</v>
      </c>
      <c r="K2025" s="61" t="s">
        <v>1153</v>
      </c>
      <c r="L2025" s="61" t="s">
        <v>1256</v>
      </c>
      <c r="M2025" s="61">
        <f t="shared" si="32"/>
        <v>347</v>
      </c>
      <c r="N2025" t="str">
        <f>VLOOKUP(M2025,'zamestnanci číselník'!$A:$I,9,0)</f>
        <v>Ostatné</v>
      </c>
    </row>
    <row r="2026" spans="1:14" x14ac:dyDescent="0.2">
      <c r="A2026" s="60">
        <v>43706</v>
      </c>
      <c r="B2026" s="61" t="s">
        <v>1255</v>
      </c>
      <c r="C2026" s="61" t="s">
        <v>886</v>
      </c>
      <c r="D2026" s="61" t="s">
        <v>181</v>
      </c>
      <c r="E2026" s="61">
        <v>8</v>
      </c>
      <c r="F2026" s="61" t="s">
        <v>182</v>
      </c>
      <c r="G2026" s="61">
        <v>0</v>
      </c>
      <c r="H2026" s="61" t="s">
        <v>183</v>
      </c>
      <c r="I2026" s="61" t="s">
        <v>1152</v>
      </c>
      <c r="J2026" s="61" t="s">
        <v>1153</v>
      </c>
      <c r="K2026" s="61" t="s">
        <v>1153</v>
      </c>
      <c r="L2026" s="61" t="s">
        <v>1256</v>
      </c>
      <c r="M2026" s="61">
        <f t="shared" si="32"/>
        <v>347</v>
      </c>
      <c r="N2026" t="str">
        <f>VLOOKUP(M2026,'zamestnanci číselník'!$A:$I,9,0)</f>
        <v>Ostatné</v>
      </c>
    </row>
    <row r="2027" spans="1:14" x14ac:dyDescent="0.2">
      <c r="A2027" s="60">
        <v>43707</v>
      </c>
      <c r="B2027" s="61" t="s">
        <v>1255</v>
      </c>
      <c r="C2027" s="61" t="s">
        <v>910</v>
      </c>
      <c r="D2027" s="61" t="s">
        <v>181</v>
      </c>
      <c r="E2027" s="61">
        <v>4</v>
      </c>
      <c r="F2027" s="61" t="s">
        <v>182</v>
      </c>
      <c r="G2027" s="61">
        <v>0</v>
      </c>
      <c r="H2027" s="61" t="s">
        <v>183</v>
      </c>
      <c r="I2027" s="61" t="s">
        <v>1152</v>
      </c>
      <c r="J2027" s="61" t="s">
        <v>1153</v>
      </c>
      <c r="K2027" s="61" t="s">
        <v>1153</v>
      </c>
      <c r="L2027" s="61" t="s">
        <v>1256</v>
      </c>
      <c r="M2027" s="61">
        <f t="shared" si="32"/>
        <v>347</v>
      </c>
      <c r="N2027" t="str">
        <f>VLOOKUP(M2027,'zamestnanci číselník'!$A:$I,9,0)</f>
        <v>Ostatné</v>
      </c>
    </row>
    <row r="2028" spans="1:14" x14ac:dyDescent="0.2">
      <c r="A2028" s="60">
        <v>43707</v>
      </c>
      <c r="B2028" s="61" t="s">
        <v>1255</v>
      </c>
      <c r="C2028" s="61" t="s">
        <v>887</v>
      </c>
      <c r="D2028" s="61" t="s">
        <v>181</v>
      </c>
      <c r="E2028" s="61">
        <v>4</v>
      </c>
      <c r="F2028" s="61" t="s">
        <v>182</v>
      </c>
      <c r="G2028" s="61">
        <v>0</v>
      </c>
      <c r="H2028" s="61" t="s">
        <v>183</v>
      </c>
      <c r="I2028" s="61" t="s">
        <v>1152</v>
      </c>
      <c r="J2028" s="61" t="s">
        <v>1153</v>
      </c>
      <c r="K2028" s="61" t="s">
        <v>1153</v>
      </c>
      <c r="L2028" s="61" t="s">
        <v>1256</v>
      </c>
      <c r="M2028" s="61">
        <f t="shared" si="32"/>
        <v>347</v>
      </c>
      <c r="N2028" t="str">
        <f>VLOOKUP(M2028,'zamestnanci číselník'!$A:$I,9,0)</f>
        <v>Ostatné</v>
      </c>
    </row>
    <row r="2029" spans="1:14" x14ac:dyDescent="0.2">
      <c r="A2029" s="60">
        <v>43696</v>
      </c>
      <c r="B2029" s="61" t="s">
        <v>1255</v>
      </c>
      <c r="C2029" s="61" t="s">
        <v>885</v>
      </c>
      <c r="D2029" s="61" t="s">
        <v>181</v>
      </c>
      <c r="E2029" s="61">
        <v>8</v>
      </c>
      <c r="F2029" s="61" t="s">
        <v>182</v>
      </c>
      <c r="G2029" s="61">
        <v>0</v>
      </c>
      <c r="H2029" s="61" t="s">
        <v>42</v>
      </c>
      <c r="I2029" s="61" t="s">
        <v>1152</v>
      </c>
      <c r="J2029" s="61" t="s">
        <v>1153</v>
      </c>
      <c r="K2029" s="61" t="s">
        <v>1153</v>
      </c>
      <c r="L2029" s="61" t="s">
        <v>1256</v>
      </c>
      <c r="M2029" s="61">
        <f t="shared" si="32"/>
        <v>347</v>
      </c>
      <c r="N2029" t="str">
        <f>VLOOKUP(M2029,'zamestnanci číselník'!$A:$I,9,0)</f>
        <v>Ostatné</v>
      </c>
    </row>
    <row r="2030" spans="1:14" x14ac:dyDescent="0.2">
      <c r="A2030" s="60">
        <v>43697</v>
      </c>
      <c r="B2030" s="61" t="s">
        <v>1255</v>
      </c>
      <c r="C2030" s="61" t="s">
        <v>885</v>
      </c>
      <c r="D2030" s="61" t="s">
        <v>181</v>
      </c>
      <c r="E2030" s="61">
        <v>8</v>
      </c>
      <c r="F2030" s="61" t="s">
        <v>182</v>
      </c>
      <c r="G2030" s="61">
        <v>0</v>
      </c>
      <c r="H2030" s="61" t="s">
        <v>42</v>
      </c>
      <c r="I2030" s="61" t="s">
        <v>1152</v>
      </c>
      <c r="J2030" s="61" t="s">
        <v>1153</v>
      </c>
      <c r="K2030" s="61" t="s">
        <v>1153</v>
      </c>
      <c r="L2030" s="61" t="s">
        <v>1256</v>
      </c>
      <c r="M2030" s="61">
        <f t="shared" si="32"/>
        <v>347</v>
      </c>
      <c r="N2030" t="str">
        <f>VLOOKUP(M2030,'zamestnanci číselník'!$A:$I,9,0)</f>
        <v>Ostatné</v>
      </c>
    </row>
    <row r="2031" spans="1:14" x14ac:dyDescent="0.2">
      <c r="A2031" s="60">
        <v>43698</v>
      </c>
      <c r="B2031" s="61" t="s">
        <v>1255</v>
      </c>
      <c r="C2031" s="61" t="s">
        <v>885</v>
      </c>
      <c r="D2031" s="61" t="s">
        <v>181</v>
      </c>
      <c r="E2031" s="61">
        <v>8</v>
      </c>
      <c r="F2031" s="61" t="s">
        <v>182</v>
      </c>
      <c r="G2031" s="61">
        <v>0</v>
      </c>
      <c r="H2031" s="61" t="s">
        <v>42</v>
      </c>
      <c r="I2031" s="61" t="s">
        <v>1152</v>
      </c>
      <c r="J2031" s="61" t="s">
        <v>1153</v>
      </c>
      <c r="K2031" s="61" t="s">
        <v>1153</v>
      </c>
      <c r="L2031" s="61" t="s">
        <v>1256</v>
      </c>
      <c r="M2031" s="61">
        <f t="shared" si="32"/>
        <v>347</v>
      </c>
      <c r="N2031" t="str">
        <f>VLOOKUP(M2031,'zamestnanci číselník'!$A:$I,9,0)</f>
        <v>Ostatné</v>
      </c>
    </row>
    <row r="2032" spans="1:14" x14ac:dyDescent="0.2">
      <c r="A2032" s="60">
        <v>43699</v>
      </c>
      <c r="B2032" s="61" t="s">
        <v>1255</v>
      </c>
      <c r="C2032" s="61" t="s">
        <v>885</v>
      </c>
      <c r="D2032" s="61" t="s">
        <v>181</v>
      </c>
      <c r="E2032" s="61">
        <v>8</v>
      </c>
      <c r="F2032" s="61" t="s">
        <v>182</v>
      </c>
      <c r="G2032" s="61">
        <v>0</v>
      </c>
      <c r="H2032" s="61" t="s">
        <v>42</v>
      </c>
      <c r="I2032" s="61" t="s">
        <v>1152</v>
      </c>
      <c r="J2032" s="61" t="s">
        <v>1153</v>
      </c>
      <c r="K2032" s="61" t="s">
        <v>1153</v>
      </c>
      <c r="L2032" s="61" t="s">
        <v>1256</v>
      </c>
      <c r="M2032" s="61">
        <f t="shared" si="32"/>
        <v>347</v>
      </c>
      <c r="N2032" t="str">
        <f>VLOOKUP(M2032,'zamestnanci číselník'!$A:$I,9,0)</f>
        <v>Ostatné</v>
      </c>
    </row>
    <row r="2033" spans="1:14" x14ac:dyDescent="0.2">
      <c r="A2033" s="60">
        <v>43700</v>
      </c>
      <c r="B2033" s="61" t="s">
        <v>1255</v>
      </c>
      <c r="C2033" s="61" t="s">
        <v>885</v>
      </c>
      <c r="D2033" s="61" t="s">
        <v>181</v>
      </c>
      <c r="E2033" s="61">
        <v>8</v>
      </c>
      <c r="F2033" s="61" t="s">
        <v>182</v>
      </c>
      <c r="G2033" s="61">
        <v>0</v>
      </c>
      <c r="H2033" s="61" t="s">
        <v>42</v>
      </c>
      <c r="I2033" s="61" t="s">
        <v>1152</v>
      </c>
      <c r="J2033" s="61" t="s">
        <v>1153</v>
      </c>
      <c r="K2033" s="61" t="s">
        <v>1153</v>
      </c>
      <c r="L2033" s="61" t="s">
        <v>1256</v>
      </c>
      <c r="M2033" s="61">
        <f t="shared" si="32"/>
        <v>347</v>
      </c>
      <c r="N2033" t="str">
        <f>VLOOKUP(M2033,'zamestnanci číselník'!$A:$I,9,0)</f>
        <v>Ostatné</v>
      </c>
    </row>
    <row r="2034" spans="1:14" x14ac:dyDescent="0.2">
      <c r="A2034" s="60">
        <v>43703</v>
      </c>
      <c r="B2034" s="61" t="s">
        <v>1255</v>
      </c>
      <c r="C2034" s="61" t="s">
        <v>885</v>
      </c>
      <c r="D2034" s="61" t="s">
        <v>181</v>
      </c>
      <c r="E2034" s="61">
        <v>8</v>
      </c>
      <c r="F2034" s="61" t="s">
        <v>182</v>
      </c>
      <c r="G2034" s="61">
        <v>0</v>
      </c>
      <c r="H2034" s="61" t="s">
        <v>42</v>
      </c>
      <c r="I2034" s="61" t="s">
        <v>1152</v>
      </c>
      <c r="J2034" s="61" t="s">
        <v>1153</v>
      </c>
      <c r="K2034" s="61" t="s">
        <v>1153</v>
      </c>
      <c r="L2034" s="61" t="s">
        <v>1256</v>
      </c>
      <c r="M2034" s="61">
        <f t="shared" si="32"/>
        <v>347</v>
      </c>
      <c r="N2034" t="str">
        <f>VLOOKUP(M2034,'zamestnanci číselník'!$A:$I,9,0)</f>
        <v>Ostatné</v>
      </c>
    </row>
    <row r="2035" spans="1:14" x14ac:dyDescent="0.2">
      <c r="A2035" s="60">
        <v>43678</v>
      </c>
      <c r="B2035" s="61" t="s">
        <v>1255</v>
      </c>
      <c r="C2035" s="61" t="s">
        <v>887</v>
      </c>
      <c r="D2035" s="61" t="s">
        <v>181</v>
      </c>
      <c r="E2035" s="61">
        <v>8</v>
      </c>
      <c r="F2035" s="61" t="s">
        <v>182</v>
      </c>
      <c r="G2035" s="61">
        <v>0</v>
      </c>
      <c r="H2035" s="61" t="s">
        <v>183</v>
      </c>
      <c r="I2035" s="61" t="s">
        <v>1152</v>
      </c>
      <c r="J2035" s="61" t="s">
        <v>1153</v>
      </c>
      <c r="K2035" s="61" t="s">
        <v>1153</v>
      </c>
      <c r="L2035" s="61" t="s">
        <v>1256</v>
      </c>
      <c r="M2035" s="61">
        <f t="shared" si="32"/>
        <v>347</v>
      </c>
      <c r="N2035" t="str">
        <f>VLOOKUP(M2035,'zamestnanci číselník'!$A:$I,9,0)</f>
        <v>Ostatné</v>
      </c>
    </row>
    <row r="2036" spans="1:14" x14ac:dyDescent="0.2">
      <c r="A2036" s="60">
        <v>43679</v>
      </c>
      <c r="B2036" s="61" t="s">
        <v>1255</v>
      </c>
      <c r="C2036" s="61" t="s">
        <v>887</v>
      </c>
      <c r="D2036" s="61" t="s">
        <v>181</v>
      </c>
      <c r="E2036" s="61">
        <v>8</v>
      </c>
      <c r="F2036" s="61" t="s">
        <v>182</v>
      </c>
      <c r="G2036" s="61">
        <v>0</v>
      </c>
      <c r="H2036" s="61" t="s">
        <v>183</v>
      </c>
      <c r="I2036" s="61" t="s">
        <v>1152</v>
      </c>
      <c r="J2036" s="61" t="s">
        <v>1153</v>
      </c>
      <c r="K2036" s="61" t="s">
        <v>1153</v>
      </c>
      <c r="L2036" s="61" t="s">
        <v>1256</v>
      </c>
      <c r="M2036" s="61">
        <f t="shared" si="32"/>
        <v>347</v>
      </c>
      <c r="N2036" t="str">
        <f>VLOOKUP(M2036,'zamestnanci číselník'!$A:$I,9,0)</f>
        <v>Ostatné</v>
      </c>
    </row>
    <row r="2037" spans="1:14" x14ac:dyDescent="0.2">
      <c r="A2037" s="60">
        <v>43682</v>
      </c>
      <c r="B2037" s="61" t="s">
        <v>1255</v>
      </c>
      <c r="C2037" s="61" t="s">
        <v>885</v>
      </c>
      <c r="D2037" s="61" t="s">
        <v>181</v>
      </c>
      <c r="E2037" s="61">
        <v>8</v>
      </c>
      <c r="F2037" s="61" t="s">
        <v>182</v>
      </c>
      <c r="G2037" s="61">
        <v>0</v>
      </c>
      <c r="H2037" s="61" t="s">
        <v>42</v>
      </c>
      <c r="I2037" s="61" t="s">
        <v>1152</v>
      </c>
      <c r="J2037" s="61" t="s">
        <v>1153</v>
      </c>
      <c r="K2037" s="61" t="s">
        <v>1153</v>
      </c>
      <c r="L2037" s="61" t="s">
        <v>1256</v>
      </c>
      <c r="M2037" s="61">
        <f t="shared" si="32"/>
        <v>347</v>
      </c>
      <c r="N2037" t="str">
        <f>VLOOKUP(M2037,'zamestnanci číselník'!$A:$I,9,0)</f>
        <v>Ostatné</v>
      </c>
    </row>
    <row r="2038" spans="1:14" x14ac:dyDescent="0.2">
      <c r="A2038" s="60">
        <v>43683</v>
      </c>
      <c r="B2038" s="61" t="s">
        <v>1255</v>
      </c>
      <c r="C2038" s="61" t="s">
        <v>885</v>
      </c>
      <c r="D2038" s="61" t="s">
        <v>181</v>
      </c>
      <c r="E2038" s="61">
        <v>8</v>
      </c>
      <c r="F2038" s="61" t="s">
        <v>182</v>
      </c>
      <c r="G2038" s="61">
        <v>0</v>
      </c>
      <c r="H2038" s="61" t="s">
        <v>42</v>
      </c>
      <c r="I2038" s="61" t="s">
        <v>1152</v>
      </c>
      <c r="J2038" s="61" t="s">
        <v>1153</v>
      </c>
      <c r="K2038" s="61" t="s">
        <v>1153</v>
      </c>
      <c r="L2038" s="61" t="s">
        <v>1256</v>
      </c>
      <c r="M2038" s="61">
        <f t="shared" si="32"/>
        <v>347</v>
      </c>
      <c r="N2038" t="str">
        <f>VLOOKUP(M2038,'zamestnanci číselník'!$A:$I,9,0)</f>
        <v>Ostatné</v>
      </c>
    </row>
    <row r="2039" spans="1:14" x14ac:dyDescent="0.2">
      <c r="A2039" s="60">
        <v>43684</v>
      </c>
      <c r="B2039" s="61" t="s">
        <v>1255</v>
      </c>
      <c r="C2039" s="61" t="s">
        <v>885</v>
      </c>
      <c r="D2039" s="61" t="s">
        <v>181</v>
      </c>
      <c r="E2039" s="61">
        <v>8</v>
      </c>
      <c r="F2039" s="61" t="s">
        <v>182</v>
      </c>
      <c r="G2039" s="61">
        <v>0</v>
      </c>
      <c r="H2039" s="61" t="s">
        <v>42</v>
      </c>
      <c r="I2039" s="61" t="s">
        <v>1152</v>
      </c>
      <c r="J2039" s="61" t="s">
        <v>1153</v>
      </c>
      <c r="K2039" s="61" t="s">
        <v>1153</v>
      </c>
      <c r="L2039" s="61" t="s">
        <v>1256</v>
      </c>
      <c r="M2039" s="61">
        <f t="shared" si="32"/>
        <v>347</v>
      </c>
      <c r="N2039" t="str">
        <f>VLOOKUP(M2039,'zamestnanci číselník'!$A:$I,9,0)</f>
        <v>Ostatné</v>
      </c>
    </row>
    <row r="2040" spans="1:14" x14ac:dyDescent="0.2">
      <c r="A2040" s="60">
        <v>43685</v>
      </c>
      <c r="B2040" s="61" t="s">
        <v>1255</v>
      </c>
      <c r="C2040" s="61" t="s">
        <v>885</v>
      </c>
      <c r="D2040" s="61" t="s">
        <v>181</v>
      </c>
      <c r="E2040" s="61">
        <v>8</v>
      </c>
      <c r="F2040" s="61" t="s">
        <v>182</v>
      </c>
      <c r="G2040" s="61">
        <v>0</v>
      </c>
      <c r="H2040" s="61" t="s">
        <v>42</v>
      </c>
      <c r="I2040" s="61" t="s">
        <v>1152</v>
      </c>
      <c r="J2040" s="61" t="s">
        <v>1153</v>
      </c>
      <c r="K2040" s="61" t="s">
        <v>1153</v>
      </c>
      <c r="L2040" s="61" t="s">
        <v>1256</v>
      </c>
      <c r="M2040" s="61">
        <f t="shared" si="32"/>
        <v>347</v>
      </c>
      <c r="N2040" t="str">
        <f>VLOOKUP(M2040,'zamestnanci číselník'!$A:$I,9,0)</f>
        <v>Ostatné</v>
      </c>
    </row>
    <row r="2041" spans="1:14" x14ac:dyDescent="0.2">
      <c r="A2041" s="60">
        <v>43686</v>
      </c>
      <c r="B2041" s="61" t="s">
        <v>1255</v>
      </c>
      <c r="C2041" s="61" t="s">
        <v>885</v>
      </c>
      <c r="D2041" s="61" t="s">
        <v>181</v>
      </c>
      <c r="E2041" s="61">
        <v>8</v>
      </c>
      <c r="F2041" s="61" t="s">
        <v>182</v>
      </c>
      <c r="G2041" s="61">
        <v>0</v>
      </c>
      <c r="H2041" s="61" t="s">
        <v>42</v>
      </c>
      <c r="I2041" s="61" t="s">
        <v>1152</v>
      </c>
      <c r="J2041" s="61" t="s">
        <v>1153</v>
      </c>
      <c r="K2041" s="61" t="s">
        <v>1153</v>
      </c>
      <c r="L2041" s="61" t="s">
        <v>1256</v>
      </c>
      <c r="M2041" s="61">
        <f t="shared" si="32"/>
        <v>347</v>
      </c>
      <c r="N2041" t="str">
        <f>VLOOKUP(M2041,'zamestnanci číselník'!$A:$I,9,0)</f>
        <v>Ostatné</v>
      </c>
    </row>
    <row r="2042" spans="1:14" x14ac:dyDescent="0.2">
      <c r="A2042" s="60">
        <v>43689</v>
      </c>
      <c r="B2042" s="61" t="s">
        <v>1255</v>
      </c>
      <c r="C2042" s="61" t="s">
        <v>888</v>
      </c>
      <c r="D2042" s="61" t="s">
        <v>181</v>
      </c>
      <c r="E2042" s="61">
        <v>8</v>
      </c>
      <c r="F2042" s="61" t="s">
        <v>182</v>
      </c>
      <c r="G2042" s="61">
        <v>0</v>
      </c>
      <c r="H2042" s="61" t="s">
        <v>183</v>
      </c>
      <c r="I2042" s="61" t="s">
        <v>1152</v>
      </c>
      <c r="J2042" s="61" t="s">
        <v>1153</v>
      </c>
      <c r="K2042" s="61" t="s">
        <v>1153</v>
      </c>
      <c r="L2042" s="61" t="s">
        <v>1256</v>
      </c>
      <c r="M2042" s="61">
        <f t="shared" si="32"/>
        <v>347</v>
      </c>
      <c r="N2042" t="str">
        <f>VLOOKUP(M2042,'zamestnanci číselník'!$A:$I,9,0)</f>
        <v>Ostatné</v>
      </c>
    </row>
    <row r="2043" spans="1:14" x14ac:dyDescent="0.2">
      <c r="A2043" s="60">
        <v>43690</v>
      </c>
      <c r="B2043" s="61" t="s">
        <v>1255</v>
      </c>
      <c r="C2043" s="61" t="s">
        <v>885</v>
      </c>
      <c r="D2043" s="61" t="s">
        <v>181</v>
      </c>
      <c r="E2043" s="61">
        <v>8</v>
      </c>
      <c r="F2043" s="61" t="s">
        <v>182</v>
      </c>
      <c r="G2043" s="61">
        <v>0</v>
      </c>
      <c r="H2043" s="61" t="s">
        <v>42</v>
      </c>
      <c r="I2043" s="61" t="s">
        <v>1152</v>
      </c>
      <c r="J2043" s="61" t="s">
        <v>1153</v>
      </c>
      <c r="K2043" s="61" t="s">
        <v>1153</v>
      </c>
      <c r="L2043" s="61" t="s">
        <v>1256</v>
      </c>
      <c r="M2043" s="61">
        <f t="shared" si="32"/>
        <v>347</v>
      </c>
      <c r="N2043" t="str">
        <f>VLOOKUP(M2043,'zamestnanci číselník'!$A:$I,9,0)</f>
        <v>Ostatné</v>
      </c>
    </row>
    <row r="2044" spans="1:14" x14ac:dyDescent="0.2">
      <c r="A2044" s="60">
        <v>43691</v>
      </c>
      <c r="B2044" s="61" t="s">
        <v>1255</v>
      </c>
      <c r="C2044" s="61" t="s">
        <v>885</v>
      </c>
      <c r="D2044" s="61" t="s">
        <v>181</v>
      </c>
      <c r="E2044" s="61">
        <v>8</v>
      </c>
      <c r="F2044" s="61" t="s">
        <v>182</v>
      </c>
      <c r="G2044" s="61">
        <v>0</v>
      </c>
      <c r="H2044" s="61" t="s">
        <v>42</v>
      </c>
      <c r="I2044" s="61" t="s">
        <v>1152</v>
      </c>
      <c r="J2044" s="61" t="s">
        <v>1153</v>
      </c>
      <c r="K2044" s="61" t="s">
        <v>1153</v>
      </c>
      <c r="L2044" s="61" t="s">
        <v>1256</v>
      </c>
      <c r="M2044" s="61">
        <f t="shared" si="32"/>
        <v>347</v>
      </c>
      <c r="N2044" t="str">
        <f>VLOOKUP(M2044,'zamestnanci číselník'!$A:$I,9,0)</f>
        <v>Ostatné</v>
      </c>
    </row>
    <row r="2045" spans="1:14" x14ac:dyDescent="0.2">
      <c r="A2045" s="60">
        <v>43692</v>
      </c>
      <c r="B2045" s="61" t="s">
        <v>1255</v>
      </c>
      <c r="C2045" s="61" t="s">
        <v>885</v>
      </c>
      <c r="D2045" s="61" t="s">
        <v>181</v>
      </c>
      <c r="E2045" s="61">
        <v>8</v>
      </c>
      <c r="F2045" s="61" t="s">
        <v>182</v>
      </c>
      <c r="G2045" s="61">
        <v>0</v>
      </c>
      <c r="H2045" s="61" t="s">
        <v>42</v>
      </c>
      <c r="I2045" s="61" t="s">
        <v>1152</v>
      </c>
      <c r="J2045" s="61" t="s">
        <v>1153</v>
      </c>
      <c r="K2045" s="61" t="s">
        <v>1153</v>
      </c>
      <c r="L2045" s="61" t="s">
        <v>1256</v>
      </c>
      <c r="M2045" s="61">
        <f t="shared" si="32"/>
        <v>347</v>
      </c>
      <c r="N2045" t="str">
        <f>VLOOKUP(M2045,'zamestnanci číselník'!$A:$I,9,0)</f>
        <v>Ostatné</v>
      </c>
    </row>
    <row r="2046" spans="1:14" x14ac:dyDescent="0.2">
      <c r="A2046" s="60">
        <v>43693</v>
      </c>
      <c r="B2046" s="61" t="s">
        <v>1255</v>
      </c>
      <c r="C2046" s="61" t="s">
        <v>885</v>
      </c>
      <c r="D2046" s="61" t="s">
        <v>181</v>
      </c>
      <c r="E2046" s="61">
        <v>8</v>
      </c>
      <c r="F2046" s="61" t="s">
        <v>182</v>
      </c>
      <c r="G2046" s="61">
        <v>0</v>
      </c>
      <c r="H2046" s="61" t="s">
        <v>42</v>
      </c>
      <c r="I2046" s="61" t="s">
        <v>1152</v>
      </c>
      <c r="J2046" s="61" t="s">
        <v>1153</v>
      </c>
      <c r="K2046" s="61" t="s">
        <v>1153</v>
      </c>
      <c r="L2046" s="61" t="s">
        <v>1256</v>
      </c>
      <c r="M2046" s="61">
        <f t="shared" si="32"/>
        <v>347</v>
      </c>
      <c r="N2046" t="str">
        <f>VLOOKUP(M2046,'zamestnanci číselník'!$A:$I,9,0)</f>
        <v>Ostatné</v>
      </c>
    </row>
    <row r="2047" spans="1:14" x14ac:dyDescent="0.2">
      <c r="A2047" s="60">
        <v>43678</v>
      </c>
      <c r="B2047" s="61" t="s">
        <v>1257</v>
      </c>
      <c r="C2047" s="61" t="s">
        <v>887</v>
      </c>
      <c r="D2047" s="61" t="s">
        <v>181</v>
      </c>
      <c r="E2047" s="61">
        <v>11.25</v>
      </c>
      <c r="F2047" s="61" t="s">
        <v>182</v>
      </c>
      <c r="G2047" s="61">
        <v>0</v>
      </c>
      <c r="H2047" s="61" t="s">
        <v>183</v>
      </c>
      <c r="I2047" s="61" t="s">
        <v>1167</v>
      </c>
      <c r="J2047" s="61" t="s">
        <v>1175</v>
      </c>
      <c r="K2047" s="61" t="s">
        <v>20</v>
      </c>
      <c r="L2047" s="61" t="s">
        <v>1258</v>
      </c>
      <c r="M2047" s="61">
        <f t="shared" si="32"/>
        <v>349</v>
      </c>
      <c r="N2047" t="str">
        <f>VLOOKUP(M2047,'zamestnanci číselník'!$A:$I,9,0)</f>
        <v>Ostatné</v>
      </c>
    </row>
    <row r="2048" spans="1:14" x14ac:dyDescent="0.2">
      <c r="A2048" s="60">
        <v>43679</v>
      </c>
      <c r="B2048" s="61" t="s">
        <v>1257</v>
      </c>
      <c r="C2048" s="61" t="s">
        <v>887</v>
      </c>
      <c r="D2048" s="61" t="s">
        <v>181</v>
      </c>
      <c r="E2048" s="61">
        <v>11.25</v>
      </c>
      <c r="F2048" s="61" t="s">
        <v>182</v>
      </c>
      <c r="G2048" s="61">
        <v>0</v>
      </c>
      <c r="H2048" s="61" t="s">
        <v>183</v>
      </c>
      <c r="I2048" s="61" t="s">
        <v>1167</v>
      </c>
      <c r="J2048" s="61" t="s">
        <v>1175</v>
      </c>
      <c r="K2048" s="61" t="s">
        <v>20</v>
      </c>
      <c r="L2048" s="61" t="s">
        <v>1258</v>
      </c>
      <c r="M2048" s="61">
        <f t="shared" si="32"/>
        <v>349</v>
      </c>
      <c r="N2048" t="str">
        <f>VLOOKUP(M2048,'zamestnanci číselník'!$A:$I,9,0)</f>
        <v>Ostatné</v>
      </c>
    </row>
    <row r="2049" spans="1:14" x14ac:dyDescent="0.2">
      <c r="A2049" s="60">
        <v>43682</v>
      </c>
      <c r="B2049" s="61" t="s">
        <v>1257</v>
      </c>
      <c r="C2049" s="61" t="s">
        <v>885</v>
      </c>
      <c r="D2049" s="61" t="s">
        <v>909</v>
      </c>
      <c r="E2049" s="61">
        <v>0.25</v>
      </c>
      <c r="F2049" s="61" t="s">
        <v>182</v>
      </c>
      <c r="G2049" s="61">
        <v>0</v>
      </c>
      <c r="H2049" s="61" t="s">
        <v>42</v>
      </c>
      <c r="I2049" s="61" t="s">
        <v>1167</v>
      </c>
      <c r="J2049" s="61" t="s">
        <v>1175</v>
      </c>
      <c r="K2049" s="61" t="s">
        <v>20</v>
      </c>
      <c r="L2049" s="61" t="s">
        <v>1258</v>
      </c>
      <c r="M2049" s="61">
        <f t="shared" si="32"/>
        <v>349</v>
      </c>
      <c r="N2049" t="str">
        <f>VLOOKUP(M2049,'zamestnanci číselník'!$A:$I,9,0)</f>
        <v>Ostatné</v>
      </c>
    </row>
    <row r="2050" spans="1:14" x14ac:dyDescent="0.2">
      <c r="A2050" s="60">
        <v>43682</v>
      </c>
      <c r="B2050" s="61" t="s">
        <v>1257</v>
      </c>
      <c r="C2050" s="61" t="s">
        <v>885</v>
      </c>
      <c r="D2050" s="61" t="s">
        <v>181</v>
      </c>
      <c r="E2050" s="61">
        <v>11.25</v>
      </c>
      <c r="F2050" s="61" t="s">
        <v>182</v>
      </c>
      <c r="G2050" s="61">
        <v>0</v>
      </c>
      <c r="H2050" s="61" t="s">
        <v>42</v>
      </c>
      <c r="I2050" s="61" t="s">
        <v>1167</v>
      </c>
      <c r="J2050" s="61" t="s">
        <v>1175</v>
      </c>
      <c r="K2050" s="61" t="s">
        <v>20</v>
      </c>
      <c r="L2050" s="61" t="s">
        <v>1258</v>
      </c>
      <c r="M2050" s="61">
        <f t="shared" si="32"/>
        <v>349</v>
      </c>
      <c r="N2050" t="str">
        <f>VLOOKUP(M2050,'zamestnanci číselník'!$A:$I,9,0)</f>
        <v>Ostatné</v>
      </c>
    </row>
    <row r="2051" spans="1:14" x14ac:dyDescent="0.2">
      <c r="A2051" s="60">
        <v>43683</v>
      </c>
      <c r="B2051" s="61" t="s">
        <v>1257</v>
      </c>
      <c r="C2051" s="61" t="s">
        <v>885</v>
      </c>
      <c r="D2051" s="61" t="s">
        <v>181</v>
      </c>
      <c r="E2051" s="61">
        <v>4</v>
      </c>
      <c r="F2051" s="61" t="s">
        <v>182</v>
      </c>
      <c r="G2051" s="61">
        <v>0</v>
      </c>
      <c r="H2051" s="61" t="s">
        <v>42</v>
      </c>
      <c r="I2051" s="61" t="s">
        <v>1167</v>
      </c>
      <c r="J2051" s="61" t="s">
        <v>1175</v>
      </c>
      <c r="K2051" s="61" t="s">
        <v>20</v>
      </c>
      <c r="L2051" s="61" t="s">
        <v>1258</v>
      </c>
      <c r="M2051" s="61">
        <f t="shared" ref="M2051:M2114" si="33">B2051*1</f>
        <v>349</v>
      </c>
      <c r="N2051" t="str">
        <f>VLOOKUP(M2051,'zamestnanci číselník'!$A:$I,9,0)</f>
        <v>Ostatné</v>
      </c>
    </row>
    <row r="2052" spans="1:14" x14ac:dyDescent="0.2">
      <c r="A2052" s="60">
        <v>43683</v>
      </c>
      <c r="B2052" s="61" t="s">
        <v>1257</v>
      </c>
      <c r="C2052" s="61" t="s">
        <v>885</v>
      </c>
      <c r="D2052" s="61" t="s">
        <v>909</v>
      </c>
      <c r="E2052" s="61">
        <v>7.5</v>
      </c>
      <c r="F2052" s="61" t="s">
        <v>182</v>
      </c>
      <c r="G2052" s="61">
        <v>0</v>
      </c>
      <c r="H2052" s="61" t="s">
        <v>42</v>
      </c>
      <c r="I2052" s="61" t="s">
        <v>1167</v>
      </c>
      <c r="J2052" s="61" t="s">
        <v>1175</v>
      </c>
      <c r="K2052" s="61" t="s">
        <v>20</v>
      </c>
      <c r="L2052" s="61" t="s">
        <v>1258</v>
      </c>
      <c r="M2052" s="61">
        <f t="shared" si="33"/>
        <v>349</v>
      </c>
      <c r="N2052" t="str">
        <f>VLOOKUP(M2052,'zamestnanci číselník'!$A:$I,9,0)</f>
        <v>Ostatné</v>
      </c>
    </row>
    <row r="2053" spans="1:14" x14ac:dyDescent="0.2">
      <c r="A2053" s="60">
        <v>43684</v>
      </c>
      <c r="B2053" s="61" t="s">
        <v>1257</v>
      </c>
      <c r="C2053" s="61" t="s">
        <v>885</v>
      </c>
      <c r="D2053" s="61" t="s">
        <v>181</v>
      </c>
      <c r="E2053" s="61">
        <v>4</v>
      </c>
      <c r="F2053" s="61" t="s">
        <v>182</v>
      </c>
      <c r="G2053" s="61">
        <v>0</v>
      </c>
      <c r="H2053" s="61" t="s">
        <v>42</v>
      </c>
      <c r="I2053" s="61" t="s">
        <v>1167</v>
      </c>
      <c r="J2053" s="61" t="s">
        <v>1175</v>
      </c>
      <c r="K2053" s="61" t="s">
        <v>20</v>
      </c>
      <c r="L2053" s="61" t="s">
        <v>1258</v>
      </c>
      <c r="M2053" s="61">
        <f t="shared" si="33"/>
        <v>349</v>
      </c>
      <c r="N2053" t="str">
        <f>VLOOKUP(M2053,'zamestnanci číselník'!$A:$I,9,0)</f>
        <v>Ostatné</v>
      </c>
    </row>
    <row r="2054" spans="1:14" x14ac:dyDescent="0.2">
      <c r="A2054" s="60">
        <v>43684</v>
      </c>
      <c r="B2054" s="61" t="s">
        <v>1257</v>
      </c>
      <c r="C2054" s="61" t="s">
        <v>885</v>
      </c>
      <c r="D2054" s="61" t="s">
        <v>909</v>
      </c>
      <c r="E2054" s="61">
        <v>7.5</v>
      </c>
      <c r="F2054" s="61" t="s">
        <v>182</v>
      </c>
      <c r="G2054" s="61">
        <v>0</v>
      </c>
      <c r="H2054" s="61" t="s">
        <v>42</v>
      </c>
      <c r="I2054" s="61" t="s">
        <v>1167</v>
      </c>
      <c r="J2054" s="61" t="s">
        <v>1175</v>
      </c>
      <c r="K2054" s="61" t="s">
        <v>20</v>
      </c>
      <c r="L2054" s="61" t="s">
        <v>1258</v>
      </c>
      <c r="M2054" s="61">
        <f t="shared" si="33"/>
        <v>349</v>
      </c>
      <c r="N2054" t="str">
        <f>VLOOKUP(M2054,'zamestnanci číselník'!$A:$I,9,0)</f>
        <v>Ostatné</v>
      </c>
    </row>
    <row r="2055" spans="1:14" x14ac:dyDescent="0.2">
      <c r="A2055" s="60">
        <v>43685</v>
      </c>
      <c r="B2055" s="61" t="s">
        <v>1257</v>
      </c>
      <c r="C2055" s="61" t="s">
        <v>885</v>
      </c>
      <c r="D2055" s="61" t="s">
        <v>181</v>
      </c>
      <c r="E2055" s="61">
        <v>4</v>
      </c>
      <c r="F2055" s="61" t="s">
        <v>182</v>
      </c>
      <c r="G2055" s="61">
        <v>0</v>
      </c>
      <c r="H2055" s="61" t="s">
        <v>42</v>
      </c>
      <c r="I2055" s="61" t="s">
        <v>1167</v>
      </c>
      <c r="J2055" s="61" t="s">
        <v>1175</v>
      </c>
      <c r="K2055" s="61" t="s">
        <v>20</v>
      </c>
      <c r="L2055" s="61" t="s">
        <v>1258</v>
      </c>
      <c r="M2055" s="61">
        <f t="shared" si="33"/>
        <v>349</v>
      </c>
      <c r="N2055" t="str">
        <f>VLOOKUP(M2055,'zamestnanci číselník'!$A:$I,9,0)</f>
        <v>Ostatné</v>
      </c>
    </row>
    <row r="2056" spans="1:14" x14ac:dyDescent="0.2">
      <c r="A2056" s="60">
        <v>43685</v>
      </c>
      <c r="B2056" s="61" t="s">
        <v>1257</v>
      </c>
      <c r="C2056" s="61" t="s">
        <v>885</v>
      </c>
      <c r="D2056" s="61" t="s">
        <v>909</v>
      </c>
      <c r="E2056" s="61">
        <v>7.5</v>
      </c>
      <c r="F2056" s="61" t="s">
        <v>182</v>
      </c>
      <c r="G2056" s="61">
        <v>0</v>
      </c>
      <c r="H2056" s="61" t="s">
        <v>42</v>
      </c>
      <c r="I2056" s="61" t="s">
        <v>1167</v>
      </c>
      <c r="J2056" s="61" t="s">
        <v>1175</v>
      </c>
      <c r="K2056" s="61" t="s">
        <v>20</v>
      </c>
      <c r="L2056" s="61" t="s">
        <v>1258</v>
      </c>
      <c r="M2056" s="61">
        <f t="shared" si="33"/>
        <v>349</v>
      </c>
      <c r="N2056" t="str">
        <f>VLOOKUP(M2056,'zamestnanci číselník'!$A:$I,9,0)</f>
        <v>Ostatné</v>
      </c>
    </row>
    <row r="2057" spans="1:14" x14ac:dyDescent="0.2">
      <c r="A2057" s="60">
        <v>43688</v>
      </c>
      <c r="B2057" s="61" t="s">
        <v>1257</v>
      </c>
      <c r="C2057" s="61" t="s">
        <v>885</v>
      </c>
      <c r="D2057" s="61" t="s">
        <v>909</v>
      </c>
      <c r="E2057" s="61">
        <v>0.25</v>
      </c>
      <c r="F2057" s="61" t="s">
        <v>182</v>
      </c>
      <c r="G2057" s="61">
        <v>0</v>
      </c>
      <c r="H2057" s="61" t="s">
        <v>42</v>
      </c>
      <c r="I2057" s="61" t="s">
        <v>1167</v>
      </c>
      <c r="J2057" s="61" t="s">
        <v>1175</v>
      </c>
      <c r="K2057" s="61" t="s">
        <v>20</v>
      </c>
      <c r="L2057" s="61" t="s">
        <v>1258</v>
      </c>
      <c r="M2057" s="61">
        <f t="shared" si="33"/>
        <v>349</v>
      </c>
      <c r="N2057" t="str">
        <f>VLOOKUP(M2057,'zamestnanci číselník'!$A:$I,9,0)</f>
        <v>Ostatné</v>
      </c>
    </row>
    <row r="2058" spans="1:14" x14ac:dyDescent="0.2">
      <c r="A2058" s="60">
        <v>43688</v>
      </c>
      <c r="B2058" s="61" t="s">
        <v>1257</v>
      </c>
      <c r="C2058" s="61" t="s">
        <v>885</v>
      </c>
      <c r="D2058" s="61" t="s">
        <v>181</v>
      </c>
      <c r="E2058" s="61">
        <v>11.25</v>
      </c>
      <c r="F2058" s="61" t="s">
        <v>182</v>
      </c>
      <c r="G2058" s="61">
        <v>0</v>
      </c>
      <c r="H2058" s="61" t="s">
        <v>42</v>
      </c>
      <c r="I2058" s="61" t="s">
        <v>1167</v>
      </c>
      <c r="J2058" s="61" t="s">
        <v>1175</v>
      </c>
      <c r="K2058" s="61" t="s">
        <v>20</v>
      </c>
      <c r="L2058" s="61" t="s">
        <v>1258</v>
      </c>
      <c r="M2058" s="61">
        <f t="shared" si="33"/>
        <v>349</v>
      </c>
      <c r="N2058" t="str">
        <f>VLOOKUP(M2058,'zamestnanci číselník'!$A:$I,9,0)</f>
        <v>Ostatné</v>
      </c>
    </row>
    <row r="2059" spans="1:14" x14ac:dyDescent="0.2">
      <c r="A2059" s="60">
        <v>43689</v>
      </c>
      <c r="B2059" s="61" t="s">
        <v>1257</v>
      </c>
      <c r="C2059" s="61" t="s">
        <v>885</v>
      </c>
      <c r="D2059" s="61" t="s">
        <v>181</v>
      </c>
      <c r="E2059" s="61">
        <v>4</v>
      </c>
      <c r="F2059" s="61" t="s">
        <v>182</v>
      </c>
      <c r="G2059" s="61">
        <v>0</v>
      </c>
      <c r="H2059" s="61" t="s">
        <v>42</v>
      </c>
      <c r="I2059" s="61" t="s">
        <v>1167</v>
      </c>
      <c r="J2059" s="61" t="s">
        <v>1175</v>
      </c>
      <c r="K2059" s="61" t="s">
        <v>20</v>
      </c>
      <c r="L2059" s="61" t="s">
        <v>1258</v>
      </c>
      <c r="M2059" s="61">
        <f t="shared" si="33"/>
        <v>349</v>
      </c>
      <c r="N2059" t="str">
        <f>VLOOKUP(M2059,'zamestnanci číselník'!$A:$I,9,0)</f>
        <v>Ostatné</v>
      </c>
    </row>
    <row r="2060" spans="1:14" x14ac:dyDescent="0.2">
      <c r="A2060" s="60">
        <v>43689</v>
      </c>
      <c r="B2060" s="61" t="s">
        <v>1257</v>
      </c>
      <c r="C2060" s="61" t="s">
        <v>885</v>
      </c>
      <c r="D2060" s="61" t="s">
        <v>909</v>
      </c>
      <c r="E2060" s="61">
        <v>7.5</v>
      </c>
      <c r="F2060" s="61" t="s">
        <v>182</v>
      </c>
      <c r="G2060" s="61">
        <v>0</v>
      </c>
      <c r="H2060" s="61" t="s">
        <v>42</v>
      </c>
      <c r="I2060" s="61" t="s">
        <v>1167</v>
      </c>
      <c r="J2060" s="61" t="s">
        <v>1175</v>
      </c>
      <c r="K2060" s="61" t="s">
        <v>20</v>
      </c>
      <c r="L2060" s="61" t="s">
        <v>1258</v>
      </c>
      <c r="M2060" s="61">
        <f t="shared" si="33"/>
        <v>349</v>
      </c>
      <c r="N2060" t="str">
        <f>VLOOKUP(M2060,'zamestnanci číselník'!$A:$I,9,0)</f>
        <v>Ostatné</v>
      </c>
    </row>
    <row r="2061" spans="1:14" x14ac:dyDescent="0.2">
      <c r="A2061" s="60">
        <v>43690</v>
      </c>
      <c r="B2061" s="61" t="s">
        <v>1257</v>
      </c>
      <c r="C2061" s="61" t="s">
        <v>885</v>
      </c>
      <c r="D2061" s="61" t="s">
        <v>181</v>
      </c>
      <c r="E2061" s="61">
        <v>4</v>
      </c>
      <c r="F2061" s="61" t="s">
        <v>182</v>
      </c>
      <c r="G2061" s="61">
        <v>0</v>
      </c>
      <c r="H2061" s="61" t="s">
        <v>42</v>
      </c>
      <c r="I2061" s="61" t="s">
        <v>1167</v>
      </c>
      <c r="J2061" s="61" t="s">
        <v>1175</v>
      </c>
      <c r="K2061" s="61" t="s">
        <v>20</v>
      </c>
      <c r="L2061" s="61" t="s">
        <v>1258</v>
      </c>
      <c r="M2061" s="61">
        <f t="shared" si="33"/>
        <v>349</v>
      </c>
      <c r="N2061" t="str">
        <f>VLOOKUP(M2061,'zamestnanci číselník'!$A:$I,9,0)</f>
        <v>Ostatné</v>
      </c>
    </row>
    <row r="2062" spans="1:14" x14ac:dyDescent="0.2">
      <c r="A2062" s="60">
        <v>43690</v>
      </c>
      <c r="B2062" s="61" t="s">
        <v>1257</v>
      </c>
      <c r="C2062" s="61" t="s">
        <v>885</v>
      </c>
      <c r="D2062" s="61" t="s">
        <v>909</v>
      </c>
      <c r="E2062" s="61">
        <v>7.5</v>
      </c>
      <c r="F2062" s="61" t="s">
        <v>182</v>
      </c>
      <c r="G2062" s="61">
        <v>0</v>
      </c>
      <c r="H2062" s="61" t="s">
        <v>42</v>
      </c>
      <c r="I2062" s="61" t="s">
        <v>1167</v>
      </c>
      <c r="J2062" s="61" t="s">
        <v>1175</v>
      </c>
      <c r="K2062" s="61" t="s">
        <v>20</v>
      </c>
      <c r="L2062" s="61" t="s">
        <v>1258</v>
      </c>
      <c r="M2062" s="61">
        <f t="shared" si="33"/>
        <v>349</v>
      </c>
      <c r="N2062" t="str">
        <f>VLOOKUP(M2062,'zamestnanci číselník'!$A:$I,9,0)</f>
        <v>Ostatné</v>
      </c>
    </row>
    <row r="2063" spans="1:14" x14ac:dyDescent="0.2">
      <c r="A2063" s="60">
        <v>43693</v>
      </c>
      <c r="B2063" s="61" t="s">
        <v>1257</v>
      </c>
      <c r="C2063" s="61" t="s">
        <v>885</v>
      </c>
      <c r="D2063" s="61" t="s">
        <v>909</v>
      </c>
      <c r="E2063" s="61">
        <v>0.25</v>
      </c>
      <c r="F2063" s="61" t="s">
        <v>182</v>
      </c>
      <c r="G2063" s="61">
        <v>0</v>
      </c>
      <c r="H2063" s="61" t="s">
        <v>42</v>
      </c>
      <c r="I2063" s="61" t="s">
        <v>1167</v>
      </c>
      <c r="J2063" s="61" t="s">
        <v>1175</v>
      </c>
      <c r="K2063" s="61" t="s">
        <v>20</v>
      </c>
      <c r="L2063" s="61" t="s">
        <v>1258</v>
      </c>
      <c r="M2063" s="61">
        <f t="shared" si="33"/>
        <v>349</v>
      </c>
      <c r="N2063" t="str">
        <f>VLOOKUP(M2063,'zamestnanci číselník'!$A:$I,9,0)</f>
        <v>Ostatné</v>
      </c>
    </row>
    <row r="2064" spans="1:14" x14ac:dyDescent="0.2">
      <c r="A2064" s="60">
        <v>43693</v>
      </c>
      <c r="B2064" s="61" t="s">
        <v>1257</v>
      </c>
      <c r="C2064" s="61" t="s">
        <v>885</v>
      </c>
      <c r="D2064" s="61" t="s">
        <v>181</v>
      </c>
      <c r="E2064" s="61">
        <v>11.25</v>
      </c>
      <c r="F2064" s="61" t="s">
        <v>182</v>
      </c>
      <c r="G2064" s="61">
        <v>0</v>
      </c>
      <c r="H2064" s="61" t="s">
        <v>42</v>
      </c>
      <c r="I2064" s="61" t="s">
        <v>1167</v>
      </c>
      <c r="J2064" s="61" t="s">
        <v>1175</v>
      </c>
      <c r="K2064" s="61" t="s">
        <v>20</v>
      </c>
      <c r="L2064" s="61" t="s">
        <v>1258</v>
      </c>
      <c r="M2064" s="61">
        <f t="shared" si="33"/>
        <v>349</v>
      </c>
      <c r="N2064" t="str">
        <f>VLOOKUP(M2064,'zamestnanci číselník'!$A:$I,9,0)</f>
        <v>Ostatné</v>
      </c>
    </row>
    <row r="2065" spans="1:14" x14ac:dyDescent="0.2">
      <c r="A2065" s="60">
        <v>43694</v>
      </c>
      <c r="B2065" s="61" t="s">
        <v>1257</v>
      </c>
      <c r="C2065" s="61" t="s">
        <v>885</v>
      </c>
      <c r="D2065" s="61" t="s">
        <v>181</v>
      </c>
      <c r="E2065" s="61">
        <v>0</v>
      </c>
      <c r="F2065" s="61" t="s">
        <v>890</v>
      </c>
      <c r="G2065" s="61">
        <v>4</v>
      </c>
      <c r="H2065" s="61" t="s">
        <v>42</v>
      </c>
      <c r="I2065" s="61" t="s">
        <v>1167</v>
      </c>
      <c r="J2065" s="61" t="s">
        <v>1175</v>
      </c>
      <c r="K2065" s="61" t="s">
        <v>20</v>
      </c>
      <c r="L2065" s="61" t="s">
        <v>1258</v>
      </c>
      <c r="M2065" s="61">
        <f t="shared" si="33"/>
        <v>349</v>
      </c>
      <c r="N2065" t="str">
        <f>VLOOKUP(M2065,'zamestnanci číselník'!$A:$I,9,0)</f>
        <v>Ostatné</v>
      </c>
    </row>
    <row r="2066" spans="1:14" x14ac:dyDescent="0.2">
      <c r="A2066" s="60">
        <v>43694</v>
      </c>
      <c r="B2066" s="61" t="s">
        <v>1257</v>
      </c>
      <c r="C2066" s="61" t="s">
        <v>885</v>
      </c>
      <c r="D2066" s="61" t="s">
        <v>909</v>
      </c>
      <c r="E2066" s="61">
        <v>1.25</v>
      </c>
      <c r="F2066" s="61" t="s">
        <v>890</v>
      </c>
      <c r="G2066" s="61">
        <v>6.25</v>
      </c>
      <c r="H2066" s="61" t="s">
        <v>42</v>
      </c>
      <c r="I2066" s="61" t="s">
        <v>1167</v>
      </c>
      <c r="J2066" s="61" t="s">
        <v>1175</v>
      </c>
      <c r="K2066" s="61" t="s">
        <v>20</v>
      </c>
      <c r="L2066" s="61" t="s">
        <v>1258</v>
      </c>
      <c r="M2066" s="61">
        <f t="shared" si="33"/>
        <v>349</v>
      </c>
      <c r="N2066" t="str">
        <f>VLOOKUP(M2066,'zamestnanci číselník'!$A:$I,9,0)</f>
        <v>Ostatné</v>
      </c>
    </row>
    <row r="2067" spans="1:14" x14ac:dyDescent="0.2">
      <c r="A2067" s="60">
        <v>43695</v>
      </c>
      <c r="B2067" s="61" t="s">
        <v>1257</v>
      </c>
      <c r="C2067" s="61" t="s">
        <v>885</v>
      </c>
      <c r="D2067" s="61" t="s">
        <v>181</v>
      </c>
      <c r="E2067" s="61">
        <v>0</v>
      </c>
      <c r="F2067" s="61" t="s">
        <v>890</v>
      </c>
      <c r="G2067" s="61">
        <v>4</v>
      </c>
      <c r="H2067" s="61" t="s">
        <v>42</v>
      </c>
      <c r="I2067" s="61" t="s">
        <v>1167</v>
      </c>
      <c r="J2067" s="61" t="s">
        <v>1175</v>
      </c>
      <c r="K2067" s="61" t="s">
        <v>20</v>
      </c>
      <c r="L2067" s="61" t="s">
        <v>1258</v>
      </c>
      <c r="M2067" s="61">
        <f t="shared" si="33"/>
        <v>349</v>
      </c>
      <c r="N2067" t="str">
        <f>VLOOKUP(M2067,'zamestnanci číselník'!$A:$I,9,0)</f>
        <v>Ostatné</v>
      </c>
    </row>
    <row r="2068" spans="1:14" x14ac:dyDescent="0.2">
      <c r="A2068" s="60">
        <v>43695</v>
      </c>
      <c r="B2068" s="61" t="s">
        <v>1257</v>
      </c>
      <c r="C2068" s="61" t="s">
        <v>885</v>
      </c>
      <c r="D2068" s="61" t="s">
        <v>909</v>
      </c>
      <c r="E2068" s="61">
        <v>0</v>
      </c>
      <c r="F2068" s="61" t="s">
        <v>890</v>
      </c>
      <c r="G2068" s="61">
        <v>7.5</v>
      </c>
      <c r="H2068" s="61" t="s">
        <v>42</v>
      </c>
      <c r="I2068" s="61" t="s">
        <v>1167</v>
      </c>
      <c r="J2068" s="61" t="s">
        <v>1175</v>
      </c>
      <c r="K2068" s="61" t="s">
        <v>20</v>
      </c>
      <c r="L2068" s="61" t="s">
        <v>1258</v>
      </c>
      <c r="M2068" s="61">
        <f t="shared" si="33"/>
        <v>349</v>
      </c>
      <c r="N2068" t="str">
        <f>VLOOKUP(M2068,'zamestnanci číselník'!$A:$I,9,0)</f>
        <v>Ostatné</v>
      </c>
    </row>
    <row r="2069" spans="1:14" x14ac:dyDescent="0.2">
      <c r="A2069" s="60">
        <v>43699</v>
      </c>
      <c r="B2069" s="61" t="s">
        <v>1257</v>
      </c>
      <c r="C2069" s="61" t="s">
        <v>885</v>
      </c>
      <c r="D2069" s="61" t="s">
        <v>909</v>
      </c>
      <c r="E2069" s="61">
        <v>0.25</v>
      </c>
      <c r="F2069" s="61" t="s">
        <v>182</v>
      </c>
      <c r="G2069" s="61">
        <v>0</v>
      </c>
      <c r="H2069" s="61" t="s">
        <v>42</v>
      </c>
      <c r="I2069" s="61" t="s">
        <v>1167</v>
      </c>
      <c r="J2069" s="61" t="s">
        <v>1175</v>
      </c>
      <c r="K2069" s="61" t="s">
        <v>20</v>
      </c>
      <c r="L2069" s="61" t="s">
        <v>1258</v>
      </c>
      <c r="M2069" s="61">
        <f t="shared" si="33"/>
        <v>349</v>
      </c>
      <c r="N2069" t="str">
        <f>VLOOKUP(M2069,'zamestnanci číselník'!$A:$I,9,0)</f>
        <v>Ostatné</v>
      </c>
    </row>
    <row r="2070" spans="1:14" x14ac:dyDescent="0.2">
      <c r="A2070" s="60">
        <v>43699</v>
      </c>
      <c r="B2070" s="61" t="s">
        <v>1257</v>
      </c>
      <c r="C2070" s="61" t="s">
        <v>885</v>
      </c>
      <c r="D2070" s="61" t="s">
        <v>181</v>
      </c>
      <c r="E2070" s="61">
        <v>11.25</v>
      </c>
      <c r="F2070" s="61" t="s">
        <v>182</v>
      </c>
      <c r="G2070" s="61">
        <v>0</v>
      </c>
      <c r="H2070" s="61" t="s">
        <v>42</v>
      </c>
      <c r="I2070" s="61" t="s">
        <v>1167</v>
      </c>
      <c r="J2070" s="61" t="s">
        <v>1175</v>
      </c>
      <c r="K2070" s="61" t="s">
        <v>20</v>
      </c>
      <c r="L2070" s="61" t="s">
        <v>1258</v>
      </c>
      <c r="M2070" s="61">
        <f t="shared" si="33"/>
        <v>349</v>
      </c>
      <c r="N2070" t="str">
        <f>VLOOKUP(M2070,'zamestnanci číselník'!$A:$I,9,0)</f>
        <v>Ostatné</v>
      </c>
    </row>
    <row r="2071" spans="1:14" x14ac:dyDescent="0.2">
      <c r="A2071" s="60">
        <v>43700</v>
      </c>
      <c r="B2071" s="61" t="s">
        <v>1257</v>
      </c>
      <c r="C2071" s="61" t="s">
        <v>885</v>
      </c>
      <c r="D2071" s="61" t="s">
        <v>181</v>
      </c>
      <c r="E2071" s="61">
        <v>4</v>
      </c>
      <c r="F2071" s="61" t="s">
        <v>182</v>
      </c>
      <c r="G2071" s="61">
        <v>0</v>
      </c>
      <c r="H2071" s="61" t="s">
        <v>42</v>
      </c>
      <c r="I2071" s="61" t="s">
        <v>1167</v>
      </c>
      <c r="J2071" s="61" t="s">
        <v>1175</v>
      </c>
      <c r="K2071" s="61" t="s">
        <v>20</v>
      </c>
      <c r="L2071" s="61" t="s">
        <v>1258</v>
      </c>
      <c r="M2071" s="61">
        <f t="shared" si="33"/>
        <v>349</v>
      </c>
      <c r="N2071" t="str">
        <f>VLOOKUP(M2071,'zamestnanci číselník'!$A:$I,9,0)</f>
        <v>Ostatné</v>
      </c>
    </row>
    <row r="2072" spans="1:14" x14ac:dyDescent="0.2">
      <c r="A2072" s="60">
        <v>43700</v>
      </c>
      <c r="B2072" s="61" t="s">
        <v>1257</v>
      </c>
      <c r="C2072" s="61" t="s">
        <v>885</v>
      </c>
      <c r="D2072" s="61" t="s">
        <v>909</v>
      </c>
      <c r="E2072" s="61">
        <v>7.5</v>
      </c>
      <c r="F2072" s="61" t="s">
        <v>182</v>
      </c>
      <c r="G2072" s="61">
        <v>0</v>
      </c>
      <c r="H2072" s="61" t="s">
        <v>42</v>
      </c>
      <c r="I2072" s="61" t="s">
        <v>1167</v>
      </c>
      <c r="J2072" s="61" t="s">
        <v>1175</v>
      </c>
      <c r="K2072" s="61" t="s">
        <v>20</v>
      </c>
      <c r="L2072" s="61" t="s">
        <v>1258</v>
      </c>
      <c r="M2072" s="61">
        <f t="shared" si="33"/>
        <v>349</v>
      </c>
      <c r="N2072" t="str">
        <f>VLOOKUP(M2072,'zamestnanci číselník'!$A:$I,9,0)</f>
        <v>Ostatné</v>
      </c>
    </row>
    <row r="2073" spans="1:14" x14ac:dyDescent="0.2">
      <c r="A2073" s="60">
        <v>43701</v>
      </c>
      <c r="B2073" s="61" t="s">
        <v>1257</v>
      </c>
      <c r="C2073" s="61" t="s">
        <v>887</v>
      </c>
      <c r="D2073" s="61" t="s">
        <v>181</v>
      </c>
      <c r="E2073" s="61">
        <v>11.25</v>
      </c>
      <c r="F2073" s="61" t="s">
        <v>182</v>
      </c>
      <c r="G2073" s="61">
        <v>0</v>
      </c>
      <c r="H2073" s="61" t="s">
        <v>183</v>
      </c>
      <c r="I2073" s="61" t="s">
        <v>1167</v>
      </c>
      <c r="J2073" s="61" t="s">
        <v>1175</v>
      </c>
      <c r="K2073" s="61" t="s">
        <v>20</v>
      </c>
      <c r="L2073" s="61" t="s">
        <v>1258</v>
      </c>
      <c r="M2073" s="61">
        <f t="shared" si="33"/>
        <v>349</v>
      </c>
      <c r="N2073" t="str">
        <f>VLOOKUP(M2073,'zamestnanci číselník'!$A:$I,9,0)</f>
        <v>Ostatné</v>
      </c>
    </row>
    <row r="2074" spans="1:14" x14ac:dyDescent="0.2">
      <c r="A2074" s="60">
        <v>43705</v>
      </c>
      <c r="B2074" s="61" t="s">
        <v>1257</v>
      </c>
      <c r="C2074" s="61" t="s">
        <v>885</v>
      </c>
      <c r="D2074" s="61" t="s">
        <v>909</v>
      </c>
      <c r="E2074" s="61">
        <v>0.25</v>
      </c>
      <c r="F2074" s="61" t="s">
        <v>182</v>
      </c>
      <c r="G2074" s="61">
        <v>0</v>
      </c>
      <c r="H2074" s="61" t="s">
        <v>42</v>
      </c>
      <c r="I2074" s="61" t="s">
        <v>1167</v>
      </c>
      <c r="J2074" s="61" t="s">
        <v>1175</v>
      </c>
      <c r="K2074" s="61" t="s">
        <v>20</v>
      </c>
      <c r="L2074" s="61" t="s">
        <v>1258</v>
      </c>
      <c r="M2074" s="61">
        <f t="shared" si="33"/>
        <v>349</v>
      </c>
      <c r="N2074" t="str">
        <f>VLOOKUP(M2074,'zamestnanci číselník'!$A:$I,9,0)</f>
        <v>Ostatné</v>
      </c>
    </row>
    <row r="2075" spans="1:14" x14ac:dyDescent="0.2">
      <c r="A2075" s="60">
        <v>43705</v>
      </c>
      <c r="B2075" s="61" t="s">
        <v>1257</v>
      </c>
      <c r="C2075" s="61" t="s">
        <v>885</v>
      </c>
      <c r="D2075" s="61" t="s">
        <v>181</v>
      </c>
      <c r="E2075" s="61">
        <v>7.25</v>
      </c>
      <c r="F2075" s="61" t="s">
        <v>890</v>
      </c>
      <c r="G2075" s="61">
        <v>4</v>
      </c>
      <c r="H2075" s="61" t="s">
        <v>42</v>
      </c>
      <c r="I2075" s="61" t="s">
        <v>1167</v>
      </c>
      <c r="J2075" s="61" t="s">
        <v>1175</v>
      </c>
      <c r="K2075" s="61" t="s">
        <v>20</v>
      </c>
      <c r="L2075" s="61" t="s">
        <v>1258</v>
      </c>
      <c r="M2075" s="61">
        <f t="shared" si="33"/>
        <v>349</v>
      </c>
      <c r="N2075" t="str">
        <f>VLOOKUP(M2075,'zamestnanci číselník'!$A:$I,9,0)</f>
        <v>Ostatné</v>
      </c>
    </row>
    <row r="2076" spans="1:14" x14ac:dyDescent="0.2">
      <c r="A2076" s="60">
        <v>43706</v>
      </c>
      <c r="B2076" s="61" t="s">
        <v>1257</v>
      </c>
      <c r="C2076" s="61" t="s">
        <v>885</v>
      </c>
      <c r="D2076" s="61" t="s">
        <v>181</v>
      </c>
      <c r="E2076" s="61">
        <v>0</v>
      </c>
      <c r="F2076" s="61" t="s">
        <v>890</v>
      </c>
      <c r="G2076" s="61">
        <v>4</v>
      </c>
      <c r="H2076" s="61" t="s">
        <v>42</v>
      </c>
      <c r="I2076" s="61" t="s">
        <v>1167</v>
      </c>
      <c r="J2076" s="61" t="s">
        <v>1175</v>
      </c>
      <c r="K2076" s="61" t="s">
        <v>20</v>
      </c>
      <c r="L2076" s="61" t="s">
        <v>1258</v>
      </c>
      <c r="M2076" s="61">
        <f t="shared" si="33"/>
        <v>349</v>
      </c>
      <c r="N2076" t="str">
        <f>VLOOKUP(M2076,'zamestnanci číselník'!$A:$I,9,0)</f>
        <v>Ostatné</v>
      </c>
    </row>
    <row r="2077" spans="1:14" x14ac:dyDescent="0.2">
      <c r="A2077" s="60">
        <v>43706</v>
      </c>
      <c r="B2077" s="61" t="s">
        <v>1257</v>
      </c>
      <c r="C2077" s="61" t="s">
        <v>885</v>
      </c>
      <c r="D2077" s="61" t="s">
        <v>909</v>
      </c>
      <c r="E2077" s="61">
        <v>0</v>
      </c>
      <c r="F2077" s="61" t="s">
        <v>890</v>
      </c>
      <c r="G2077" s="61">
        <v>7.5</v>
      </c>
      <c r="H2077" s="61" t="s">
        <v>42</v>
      </c>
      <c r="I2077" s="61" t="s">
        <v>1167</v>
      </c>
      <c r="J2077" s="61" t="s">
        <v>1175</v>
      </c>
      <c r="K2077" s="61" t="s">
        <v>20</v>
      </c>
      <c r="L2077" s="61" t="s">
        <v>1258</v>
      </c>
      <c r="M2077" s="61">
        <f t="shared" si="33"/>
        <v>349</v>
      </c>
      <c r="N2077" t="str">
        <f>VLOOKUP(M2077,'zamestnanci číselník'!$A:$I,9,0)</f>
        <v>Ostatné</v>
      </c>
    </row>
    <row r="2078" spans="1:14" x14ac:dyDescent="0.2">
      <c r="A2078" s="60">
        <v>43707</v>
      </c>
      <c r="B2078" s="61" t="s">
        <v>1257</v>
      </c>
      <c r="C2078" s="61" t="s">
        <v>885</v>
      </c>
      <c r="D2078" s="61" t="s">
        <v>181</v>
      </c>
      <c r="E2078" s="61">
        <v>4</v>
      </c>
      <c r="F2078" s="61" t="s">
        <v>182</v>
      </c>
      <c r="G2078" s="61">
        <v>0</v>
      </c>
      <c r="H2078" s="61" t="s">
        <v>42</v>
      </c>
      <c r="I2078" s="61" t="s">
        <v>1167</v>
      </c>
      <c r="J2078" s="61" t="s">
        <v>1175</v>
      </c>
      <c r="K2078" s="61" t="s">
        <v>20</v>
      </c>
      <c r="L2078" s="61" t="s">
        <v>1258</v>
      </c>
      <c r="M2078" s="61">
        <f t="shared" si="33"/>
        <v>349</v>
      </c>
      <c r="N2078" t="str">
        <f>VLOOKUP(M2078,'zamestnanci číselník'!$A:$I,9,0)</f>
        <v>Ostatné</v>
      </c>
    </row>
    <row r="2079" spans="1:14" x14ac:dyDescent="0.2">
      <c r="A2079" s="60">
        <v>43707</v>
      </c>
      <c r="B2079" s="61" t="s">
        <v>1257</v>
      </c>
      <c r="C2079" s="61" t="s">
        <v>885</v>
      </c>
      <c r="D2079" s="61" t="s">
        <v>909</v>
      </c>
      <c r="E2079" s="61">
        <v>3.5</v>
      </c>
      <c r="F2079" s="61" t="s">
        <v>890</v>
      </c>
      <c r="G2079" s="61">
        <v>4</v>
      </c>
      <c r="H2079" s="61" t="s">
        <v>42</v>
      </c>
      <c r="I2079" s="61" t="s">
        <v>1167</v>
      </c>
      <c r="J2079" s="61" t="s">
        <v>1175</v>
      </c>
      <c r="K2079" s="61" t="s">
        <v>20</v>
      </c>
      <c r="L2079" s="61" t="s">
        <v>1258</v>
      </c>
      <c r="M2079" s="61">
        <f t="shared" si="33"/>
        <v>349</v>
      </c>
      <c r="N2079" t="str">
        <f>VLOOKUP(M2079,'zamestnanci číselník'!$A:$I,9,0)</f>
        <v>Ostatné</v>
      </c>
    </row>
    <row r="2080" spans="1:14" x14ac:dyDescent="0.2">
      <c r="A2080" s="60">
        <v>43678</v>
      </c>
      <c r="B2080" s="61" t="s">
        <v>1259</v>
      </c>
      <c r="C2080" s="61" t="s">
        <v>887</v>
      </c>
      <c r="D2080" s="61" t="s">
        <v>181</v>
      </c>
      <c r="E2080" s="61">
        <v>8</v>
      </c>
      <c r="F2080" s="61" t="s">
        <v>182</v>
      </c>
      <c r="G2080" s="61">
        <v>0</v>
      </c>
      <c r="H2080" s="61" t="s">
        <v>183</v>
      </c>
      <c r="I2080" s="61" t="s">
        <v>1167</v>
      </c>
      <c r="J2080" s="61" t="s">
        <v>17</v>
      </c>
      <c r="K2080" s="61" t="s">
        <v>20</v>
      </c>
      <c r="L2080" s="61" t="s">
        <v>1260</v>
      </c>
      <c r="M2080" s="61">
        <f t="shared" si="33"/>
        <v>355</v>
      </c>
      <c r="N2080" t="str">
        <f>VLOOKUP(M2080,'zamestnanci číselník'!$A:$I,9,0)</f>
        <v>Ostatné</v>
      </c>
    </row>
    <row r="2081" spans="1:14" x14ac:dyDescent="0.2">
      <c r="A2081" s="60">
        <v>43679</v>
      </c>
      <c r="B2081" s="61" t="s">
        <v>1259</v>
      </c>
      <c r="C2081" s="61" t="s">
        <v>887</v>
      </c>
      <c r="D2081" s="61" t="s">
        <v>181</v>
      </c>
      <c r="E2081" s="61">
        <v>8</v>
      </c>
      <c r="F2081" s="61" t="s">
        <v>182</v>
      </c>
      <c r="G2081" s="61">
        <v>0</v>
      </c>
      <c r="H2081" s="61" t="s">
        <v>183</v>
      </c>
      <c r="I2081" s="61" t="s">
        <v>1167</v>
      </c>
      <c r="J2081" s="61" t="s">
        <v>17</v>
      </c>
      <c r="K2081" s="61" t="s">
        <v>20</v>
      </c>
      <c r="L2081" s="61" t="s">
        <v>1260</v>
      </c>
      <c r="M2081" s="61">
        <f t="shared" si="33"/>
        <v>355</v>
      </c>
      <c r="N2081" t="str">
        <f>VLOOKUP(M2081,'zamestnanci číselník'!$A:$I,9,0)</f>
        <v>Ostatné</v>
      </c>
    </row>
    <row r="2082" spans="1:14" x14ac:dyDescent="0.2">
      <c r="A2082" s="60">
        <v>43682</v>
      </c>
      <c r="B2082" s="61" t="s">
        <v>1259</v>
      </c>
      <c r="C2082" s="61" t="s">
        <v>885</v>
      </c>
      <c r="D2082" s="61" t="s">
        <v>181</v>
      </c>
      <c r="E2082" s="61">
        <v>8</v>
      </c>
      <c r="F2082" s="61" t="s">
        <v>182</v>
      </c>
      <c r="G2082" s="61">
        <v>0</v>
      </c>
      <c r="H2082" s="61" t="s">
        <v>42</v>
      </c>
      <c r="I2082" s="61" t="s">
        <v>1167</v>
      </c>
      <c r="J2082" s="61" t="s">
        <v>17</v>
      </c>
      <c r="K2082" s="61" t="s">
        <v>20</v>
      </c>
      <c r="L2082" s="61" t="s">
        <v>1260</v>
      </c>
      <c r="M2082" s="61">
        <f t="shared" si="33"/>
        <v>355</v>
      </c>
      <c r="N2082" t="str">
        <f>VLOOKUP(M2082,'zamestnanci číselník'!$A:$I,9,0)</f>
        <v>Ostatné</v>
      </c>
    </row>
    <row r="2083" spans="1:14" x14ac:dyDescent="0.2">
      <c r="A2083" s="60">
        <v>43683</v>
      </c>
      <c r="B2083" s="61" t="s">
        <v>1259</v>
      </c>
      <c r="C2083" s="61" t="s">
        <v>885</v>
      </c>
      <c r="D2083" s="61" t="s">
        <v>181</v>
      </c>
      <c r="E2083" s="61">
        <v>8</v>
      </c>
      <c r="F2083" s="61" t="s">
        <v>890</v>
      </c>
      <c r="G2083" s="61">
        <v>3.5</v>
      </c>
      <c r="H2083" s="61" t="s">
        <v>42</v>
      </c>
      <c r="I2083" s="61" t="s">
        <v>1167</v>
      </c>
      <c r="J2083" s="61" t="s">
        <v>17</v>
      </c>
      <c r="K2083" s="61" t="s">
        <v>20</v>
      </c>
      <c r="L2083" s="61" t="s">
        <v>1260</v>
      </c>
      <c r="M2083" s="61">
        <f t="shared" si="33"/>
        <v>355</v>
      </c>
      <c r="N2083" t="str">
        <f>VLOOKUP(M2083,'zamestnanci číselník'!$A:$I,9,0)</f>
        <v>Ostatné</v>
      </c>
    </row>
    <row r="2084" spans="1:14" x14ac:dyDescent="0.2">
      <c r="A2084" s="60">
        <v>43684</v>
      </c>
      <c r="B2084" s="61" t="s">
        <v>1259</v>
      </c>
      <c r="C2084" s="61" t="s">
        <v>885</v>
      </c>
      <c r="D2084" s="61" t="s">
        <v>181</v>
      </c>
      <c r="E2084" s="61">
        <v>8</v>
      </c>
      <c r="F2084" s="61" t="s">
        <v>890</v>
      </c>
      <c r="G2084" s="61">
        <v>3.5</v>
      </c>
      <c r="H2084" s="61" t="s">
        <v>42</v>
      </c>
      <c r="I2084" s="61" t="s">
        <v>1167</v>
      </c>
      <c r="J2084" s="61" t="s">
        <v>17</v>
      </c>
      <c r="K2084" s="61" t="s">
        <v>20</v>
      </c>
      <c r="L2084" s="61" t="s">
        <v>1260</v>
      </c>
      <c r="M2084" s="61">
        <f t="shared" si="33"/>
        <v>355</v>
      </c>
      <c r="N2084" t="str">
        <f>VLOOKUP(M2084,'zamestnanci číselník'!$A:$I,9,0)</f>
        <v>Ostatné</v>
      </c>
    </row>
    <row r="2085" spans="1:14" x14ac:dyDescent="0.2">
      <c r="A2085" s="60">
        <v>43685</v>
      </c>
      <c r="B2085" s="61" t="s">
        <v>1259</v>
      </c>
      <c r="C2085" s="61" t="s">
        <v>885</v>
      </c>
      <c r="D2085" s="61" t="s">
        <v>181</v>
      </c>
      <c r="E2085" s="61">
        <v>8</v>
      </c>
      <c r="F2085" s="61" t="s">
        <v>890</v>
      </c>
      <c r="G2085" s="61">
        <v>4.5</v>
      </c>
      <c r="H2085" s="61" t="s">
        <v>42</v>
      </c>
      <c r="I2085" s="61" t="s">
        <v>1167</v>
      </c>
      <c r="J2085" s="61" t="s">
        <v>17</v>
      </c>
      <c r="K2085" s="61" t="s">
        <v>20</v>
      </c>
      <c r="L2085" s="61" t="s">
        <v>1260</v>
      </c>
      <c r="M2085" s="61">
        <f t="shared" si="33"/>
        <v>355</v>
      </c>
      <c r="N2085" t="str">
        <f>VLOOKUP(M2085,'zamestnanci číselník'!$A:$I,9,0)</f>
        <v>Ostatné</v>
      </c>
    </row>
    <row r="2086" spans="1:14" x14ac:dyDescent="0.2">
      <c r="A2086" s="60">
        <v>43686</v>
      </c>
      <c r="B2086" s="61" t="s">
        <v>1259</v>
      </c>
      <c r="C2086" s="61" t="s">
        <v>885</v>
      </c>
      <c r="D2086" s="61" t="s">
        <v>181</v>
      </c>
      <c r="E2086" s="61">
        <v>8</v>
      </c>
      <c r="F2086" s="61" t="s">
        <v>182</v>
      </c>
      <c r="G2086" s="61">
        <v>0</v>
      </c>
      <c r="H2086" s="61" t="s">
        <v>42</v>
      </c>
      <c r="I2086" s="61" t="s">
        <v>1167</v>
      </c>
      <c r="J2086" s="61" t="s">
        <v>17</v>
      </c>
      <c r="K2086" s="61" t="s">
        <v>20</v>
      </c>
      <c r="L2086" s="61" t="s">
        <v>1260</v>
      </c>
      <c r="M2086" s="61">
        <f t="shared" si="33"/>
        <v>355</v>
      </c>
      <c r="N2086" t="str">
        <f>VLOOKUP(M2086,'zamestnanci číselník'!$A:$I,9,0)</f>
        <v>Ostatné</v>
      </c>
    </row>
    <row r="2087" spans="1:14" x14ac:dyDescent="0.2">
      <c r="A2087" s="60">
        <v>43689</v>
      </c>
      <c r="B2087" s="61" t="s">
        <v>1259</v>
      </c>
      <c r="C2087" s="61" t="s">
        <v>885</v>
      </c>
      <c r="D2087" s="61" t="s">
        <v>181</v>
      </c>
      <c r="E2087" s="61">
        <v>8</v>
      </c>
      <c r="F2087" s="61" t="s">
        <v>182</v>
      </c>
      <c r="G2087" s="61">
        <v>0</v>
      </c>
      <c r="H2087" s="61" t="s">
        <v>42</v>
      </c>
      <c r="I2087" s="61" t="s">
        <v>1167</v>
      </c>
      <c r="J2087" s="61" t="s">
        <v>17</v>
      </c>
      <c r="K2087" s="61" t="s">
        <v>20</v>
      </c>
      <c r="L2087" s="61" t="s">
        <v>1260</v>
      </c>
      <c r="M2087" s="61">
        <f t="shared" si="33"/>
        <v>355</v>
      </c>
      <c r="N2087" t="str">
        <f>VLOOKUP(M2087,'zamestnanci číselník'!$A:$I,9,0)</f>
        <v>Ostatné</v>
      </c>
    </row>
    <row r="2088" spans="1:14" x14ac:dyDescent="0.2">
      <c r="A2088" s="60">
        <v>43690</v>
      </c>
      <c r="B2088" s="61" t="s">
        <v>1259</v>
      </c>
      <c r="C2088" s="61" t="s">
        <v>885</v>
      </c>
      <c r="D2088" s="61" t="s">
        <v>181</v>
      </c>
      <c r="E2088" s="61">
        <v>8</v>
      </c>
      <c r="F2088" s="61" t="s">
        <v>182</v>
      </c>
      <c r="G2088" s="61">
        <v>0</v>
      </c>
      <c r="H2088" s="61" t="s">
        <v>42</v>
      </c>
      <c r="I2088" s="61" t="s">
        <v>1167</v>
      </c>
      <c r="J2088" s="61" t="s">
        <v>17</v>
      </c>
      <c r="K2088" s="61" t="s">
        <v>20</v>
      </c>
      <c r="L2088" s="61" t="s">
        <v>1260</v>
      </c>
      <c r="M2088" s="61">
        <f t="shared" si="33"/>
        <v>355</v>
      </c>
      <c r="N2088" t="str">
        <f>VLOOKUP(M2088,'zamestnanci číselník'!$A:$I,9,0)</f>
        <v>Ostatné</v>
      </c>
    </row>
    <row r="2089" spans="1:14" x14ac:dyDescent="0.2">
      <c r="A2089" s="60">
        <v>43691</v>
      </c>
      <c r="B2089" s="61" t="s">
        <v>1259</v>
      </c>
      <c r="C2089" s="61" t="s">
        <v>885</v>
      </c>
      <c r="D2089" s="61" t="s">
        <v>181</v>
      </c>
      <c r="E2089" s="61">
        <v>8</v>
      </c>
      <c r="F2089" s="61" t="s">
        <v>182</v>
      </c>
      <c r="G2089" s="61">
        <v>0</v>
      </c>
      <c r="H2089" s="61" t="s">
        <v>42</v>
      </c>
      <c r="I2089" s="61" t="s">
        <v>1167</v>
      </c>
      <c r="J2089" s="61" t="s">
        <v>17</v>
      </c>
      <c r="K2089" s="61" t="s">
        <v>20</v>
      </c>
      <c r="L2089" s="61" t="s">
        <v>1260</v>
      </c>
      <c r="M2089" s="61">
        <f t="shared" si="33"/>
        <v>355</v>
      </c>
      <c r="N2089" t="str">
        <f>VLOOKUP(M2089,'zamestnanci číselník'!$A:$I,9,0)</f>
        <v>Ostatné</v>
      </c>
    </row>
    <row r="2090" spans="1:14" x14ac:dyDescent="0.2">
      <c r="A2090" s="60">
        <v>43692</v>
      </c>
      <c r="B2090" s="61" t="s">
        <v>1259</v>
      </c>
      <c r="C2090" s="61" t="s">
        <v>885</v>
      </c>
      <c r="D2090" s="61" t="s">
        <v>181</v>
      </c>
      <c r="E2090" s="61">
        <v>8</v>
      </c>
      <c r="F2090" s="61" t="s">
        <v>182</v>
      </c>
      <c r="G2090" s="61">
        <v>0</v>
      </c>
      <c r="H2090" s="61" t="s">
        <v>42</v>
      </c>
      <c r="I2090" s="61" t="s">
        <v>1167</v>
      </c>
      <c r="J2090" s="61" t="s">
        <v>17</v>
      </c>
      <c r="K2090" s="61" t="s">
        <v>20</v>
      </c>
      <c r="L2090" s="61" t="s">
        <v>1260</v>
      </c>
      <c r="M2090" s="61">
        <f t="shared" si="33"/>
        <v>355</v>
      </c>
      <c r="N2090" t="str">
        <f>VLOOKUP(M2090,'zamestnanci číselník'!$A:$I,9,0)</f>
        <v>Ostatné</v>
      </c>
    </row>
    <row r="2091" spans="1:14" x14ac:dyDescent="0.2">
      <c r="A2091" s="60">
        <v>43693</v>
      </c>
      <c r="B2091" s="61" t="s">
        <v>1259</v>
      </c>
      <c r="C2091" s="61" t="s">
        <v>885</v>
      </c>
      <c r="D2091" s="61" t="s">
        <v>181</v>
      </c>
      <c r="E2091" s="61">
        <v>8</v>
      </c>
      <c r="F2091" s="61" t="s">
        <v>182</v>
      </c>
      <c r="G2091" s="61">
        <v>0</v>
      </c>
      <c r="H2091" s="61" t="s">
        <v>42</v>
      </c>
      <c r="I2091" s="61" t="s">
        <v>1167</v>
      </c>
      <c r="J2091" s="61" t="s">
        <v>17</v>
      </c>
      <c r="K2091" s="61" t="s">
        <v>20</v>
      </c>
      <c r="L2091" s="61" t="s">
        <v>1260</v>
      </c>
      <c r="M2091" s="61">
        <f t="shared" si="33"/>
        <v>355</v>
      </c>
      <c r="N2091" t="str">
        <f>VLOOKUP(M2091,'zamestnanci číselník'!$A:$I,9,0)</f>
        <v>Ostatné</v>
      </c>
    </row>
    <row r="2092" spans="1:14" x14ac:dyDescent="0.2">
      <c r="A2092" s="60">
        <v>43696</v>
      </c>
      <c r="B2092" s="61" t="s">
        <v>1259</v>
      </c>
      <c r="C2092" s="61" t="s">
        <v>885</v>
      </c>
      <c r="D2092" s="61" t="s">
        <v>181</v>
      </c>
      <c r="E2092" s="61">
        <v>8</v>
      </c>
      <c r="F2092" s="61" t="s">
        <v>182</v>
      </c>
      <c r="G2092" s="61">
        <v>0</v>
      </c>
      <c r="H2092" s="61" t="s">
        <v>42</v>
      </c>
      <c r="I2092" s="61" t="s">
        <v>1167</v>
      </c>
      <c r="J2092" s="61" t="s">
        <v>17</v>
      </c>
      <c r="K2092" s="61" t="s">
        <v>20</v>
      </c>
      <c r="L2092" s="61" t="s">
        <v>1260</v>
      </c>
      <c r="M2092" s="61">
        <f t="shared" si="33"/>
        <v>355</v>
      </c>
      <c r="N2092" t="str">
        <f>VLOOKUP(M2092,'zamestnanci číselník'!$A:$I,9,0)</f>
        <v>Ostatné</v>
      </c>
    </row>
    <row r="2093" spans="1:14" x14ac:dyDescent="0.2">
      <c r="A2093" s="60">
        <v>43697</v>
      </c>
      <c r="B2093" s="61" t="s">
        <v>1259</v>
      </c>
      <c r="C2093" s="61" t="s">
        <v>885</v>
      </c>
      <c r="D2093" s="61" t="s">
        <v>181</v>
      </c>
      <c r="E2093" s="61">
        <v>8</v>
      </c>
      <c r="F2093" s="61" t="s">
        <v>182</v>
      </c>
      <c r="G2093" s="61">
        <v>0</v>
      </c>
      <c r="H2093" s="61" t="s">
        <v>42</v>
      </c>
      <c r="I2093" s="61" t="s">
        <v>1167</v>
      </c>
      <c r="J2093" s="61" t="s">
        <v>17</v>
      </c>
      <c r="K2093" s="61" t="s">
        <v>20</v>
      </c>
      <c r="L2093" s="61" t="s">
        <v>1260</v>
      </c>
      <c r="M2093" s="61">
        <f t="shared" si="33"/>
        <v>355</v>
      </c>
      <c r="N2093" t="str">
        <f>VLOOKUP(M2093,'zamestnanci číselník'!$A:$I,9,0)</f>
        <v>Ostatné</v>
      </c>
    </row>
    <row r="2094" spans="1:14" x14ac:dyDescent="0.2">
      <c r="A2094" s="60">
        <v>43698</v>
      </c>
      <c r="B2094" s="61" t="s">
        <v>1259</v>
      </c>
      <c r="C2094" s="61" t="s">
        <v>885</v>
      </c>
      <c r="D2094" s="61" t="s">
        <v>181</v>
      </c>
      <c r="E2094" s="61">
        <v>8</v>
      </c>
      <c r="F2094" s="61" t="s">
        <v>182</v>
      </c>
      <c r="G2094" s="61">
        <v>0</v>
      </c>
      <c r="H2094" s="61" t="s">
        <v>42</v>
      </c>
      <c r="I2094" s="61" t="s">
        <v>1167</v>
      </c>
      <c r="J2094" s="61" t="s">
        <v>17</v>
      </c>
      <c r="K2094" s="61" t="s">
        <v>20</v>
      </c>
      <c r="L2094" s="61" t="s">
        <v>1260</v>
      </c>
      <c r="M2094" s="61">
        <f t="shared" si="33"/>
        <v>355</v>
      </c>
      <c r="N2094" t="str">
        <f>VLOOKUP(M2094,'zamestnanci číselník'!$A:$I,9,0)</f>
        <v>Ostatné</v>
      </c>
    </row>
    <row r="2095" spans="1:14" x14ac:dyDescent="0.2">
      <c r="A2095" s="60">
        <v>43699</v>
      </c>
      <c r="B2095" s="61" t="s">
        <v>1259</v>
      </c>
      <c r="C2095" s="61" t="s">
        <v>885</v>
      </c>
      <c r="D2095" s="61" t="s">
        <v>181</v>
      </c>
      <c r="E2095" s="61">
        <v>8</v>
      </c>
      <c r="F2095" s="61" t="s">
        <v>182</v>
      </c>
      <c r="G2095" s="61">
        <v>0</v>
      </c>
      <c r="H2095" s="61" t="s">
        <v>42</v>
      </c>
      <c r="I2095" s="61" t="s">
        <v>1167</v>
      </c>
      <c r="J2095" s="61" t="s">
        <v>17</v>
      </c>
      <c r="K2095" s="61" t="s">
        <v>20</v>
      </c>
      <c r="L2095" s="61" t="s">
        <v>1260</v>
      </c>
      <c r="M2095" s="61">
        <f t="shared" si="33"/>
        <v>355</v>
      </c>
      <c r="N2095" t="str">
        <f>VLOOKUP(M2095,'zamestnanci číselník'!$A:$I,9,0)</f>
        <v>Ostatné</v>
      </c>
    </row>
    <row r="2096" spans="1:14" x14ac:dyDescent="0.2">
      <c r="A2096" s="60">
        <v>43700</v>
      </c>
      <c r="B2096" s="61" t="s">
        <v>1259</v>
      </c>
      <c r="C2096" s="61" t="s">
        <v>885</v>
      </c>
      <c r="D2096" s="61" t="s">
        <v>181</v>
      </c>
      <c r="E2096" s="61">
        <v>8</v>
      </c>
      <c r="F2096" s="61" t="s">
        <v>182</v>
      </c>
      <c r="G2096" s="61">
        <v>0</v>
      </c>
      <c r="H2096" s="61" t="s">
        <v>42</v>
      </c>
      <c r="I2096" s="61" t="s">
        <v>1167</v>
      </c>
      <c r="J2096" s="61" t="s">
        <v>17</v>
      </c>
      <c r="K2096" s="61" t="s">
        <v>20</v>
      </c>
      <c r="L2096" s="61" t="s">
        <v>1260</v>
      </c>
      <c r="M2096" s="61">
        <f t="shared" si="33"/>
        <v>355</v>
      </c>
      <c r="N2096" t="str">
        <f>VLOOKUP(M2096,'zamestnanci číselník'!$A:$I,9,0)</f>
        <v>Ostatné</v>
      </c>
    </row>
    <row r="2097" spans="1:14" x14ac:dyDescent="0.2">
      <c r="A2097" s="60">
        <v>43703</v>
      </c>
      <c r="B2097" s="61" t="s">
        <v>1259</v>
      </c>
      <c r="C2097" s="61" t="s">
        <v>885</v>
      </c>
      <c r="D2097" s="61" t="s">
        <v>181</v>
      </c>
      <c r="E2097" s="61">
        <v>8</v>
      </c>
      <c r="F2097" s="61" t="s">
        <v>182</v>
      </c>
      <c r="G2097" s="61">
        <v>0</v>
      </c>
      <c r="H2097" s="61" t="s">
        <v>42</v>
      </c>
      <c r="I2097" s="61" t="s">
        <v>1167</v>
      </c>
      <c r="J2097" s="61" t="s">
        <v>17</v>
      </c>
      <c r="K2097" s="61" t="s">
        <v>20</v>
      </c>
      <c r="L2097" s="61" t="s">
        <v>1260</v>
      </c>
      <c r="M2097" s="61">
        <f t="shared" si="33"/>
        <v>355</v>
      </c>
      <c r="N2097" t="str">
        <f>VLOOKUP(M2097,'zamestnanci číselník'!$A:$I,9,0)</f>
        <v>Ostatné</v>
      </c>
    </row>
    <row r="2098" spans="1:14" x14ac:dyDescent="0.2">
      <c r="A2098" s="60">
        <v>43704</v>
      </c>
      <c r="B2098" s="61" t="s">
        <v>1259</v>
      </c>
      <c r="C2098" s="61" t="s">
        <v>885</v>
      </c>
      <c r="D2098" s="61" t="s">
        <v>181</v>
      </c>
      <c r="E2098" s="61">
        <v>8</v>
      </c>
      <c r="F2098" s="61" t="s">
        <v>182</v>
      </c>
      <c r="G2098" s="61">
        <v>0</v>
      </c>
      <c r="H2098" s="61" t="s">
        <v>42</v>
      </c>
      <c r="I2098" s="61" t="s">
        <v>1167</v>
      </c>
      <c r="J2098" s="61" t="s">
        <v>17</v>
      </c>
      <c r="K2098" s="61" t="s">
        <v>20</v>
      </c>
      <c r="L2098" s="61" t="s">
        <v>1260</v>
      </c>
      <c r="M2098" s="61">
        <f t="shared" si="33"/>
        <v>355</v>
      </c>
      <c r="N2098" t="str">
        <f>VLOOKUP(M2098,'zamestnanci číselník'!$A:$I,9,0)</f>
        <v>Ostatné</v>
      </c>
    </row>
    <row r="2099" spans="1:14" x14ac:dyDescent="0.2">
      <c r="A2099" s="60">
        <v>43705</v>
      </c>
      <c r="B2099" s="61" t="s">
        <v>1259</v>
      </c>
      <c r="C2099" s="61" t="s">
        <v>885</v>
      </c>
      <c r="D2099" s="61" t="s">
        <v>181</v>
      </c>
      <c r="E2099" s="61">
        <v>8</v>
      </c>
      <c r="F2099" s="61" t="s">
        <v>182</v>
      </c>
      <c r="G2099" s="61">
        <v>0</v>
      </c>
      <c r="H2099" s="61" t="s">
        <v>42</v>
      </c>
      <c r="I2099" s="61" t="s">
        <v>1167</v>
      </c>
      <c r="J2099" s="61" t="s">
        <v>17</v>
      </c>
      <c r="K2099" s="61" t="s">
        <v>20</v>
      </c>
      <c r="L2099" s="61" t="s">
        <v>1260</v>
      </c>
      <c r="M2099" s="61">
        <f t="shared" si="33"/>
        <v>355</v>
      </c>
      <c r="N2099" t="str">
        <f>VLOOKUP(M2099,'zamestnanci číselník'!$A:$I,9,0)</f>
        <v>Ostatné</v>
      </c>
    </row>
    <row r="2100" spans="1:14" x14ac:dyDescent="0.2">
      <c r="A2100" s="60">
        <v>43706</v>
      </c>
      <c r="B2100" s="61" t="s">
        <v>1259</v>
      </c>
      <c r="C2100" s="61" t="s">
        <v>886</v>
      </c>
      <c r="D2100" s="61" t="s">
        <v>181</v>
      </c>
      <c r="E2100" s="61">
        <v>8</v>
      </c>
      <c r="F2100" s="61" t="s">
        <v>182</v>
      </c>
      <c r="G2100" s="61">
        <v>0</v>
      </c>
      <c r="H2100" s="61" t="s">
        <v>183</v>
      </c>
      <c r="I2100" s="61" t="s">
        <v>1167</v>
      </c>
      <c r="J2100" s="61" t="s">
        <v>17</v>
      </c>
      <c r="K2100" s="61" t="s">
        <v>20</v>
      </c>
      <c r="L2100" s="61" t="s">
        <v>1260</v>
      </c>
      <c r="M2100" s="61">
        <f t="shared" si="33"/>
        <v>355</v>
      </c>
      <c r="N2100" t="str">
        <f>VLOOKUP(M2100,'zamestnanci číselník'!$A:$I,9,0)</f>
        <v>Ostatné</v>
      </c>
    </row>
    <row r="2101" spans="1:14" x14ac:dyDescent="0.2">
      <c r="A2101" s="60">
        <v>43707</v>
      </c>
      <c r="B2101" s="61" t="s">
        <v>1259</v>
      </c>
      <c r="C2101" s="61" t="s">
        <v>885</v>
      </c>
      <c r="D2101" s="61" t="s">
        <v>181</v>
      </c>
      <c r="E2101" s="61">
        <v>8</v>
      </c>
      <c r="F2101" s="61" t="s">
        <v>182</v>
      </c>
      <c r="G2101" s="61">
        <v>0</v>
      </c>
      <c r="H2101" s="61" t="s">
        <v>42</v>
      </c>
      <c r="I2101" s="61" t="s">
        <v>1167</v>
      </c>
      <c r="J2101" s="61" t="s">
        <v>17</v>
      </c>
      <c r="K2101" s="61" t="s">
        <v>20</v>
      </c>
      <c r="L2101" s="61" t="s">
        <v>1260</v>
      </c>
      <c r="M2101" s="61">
        <f t="shared" si="33"/>
        <v>355</v>
      </c>
      <c r="N2101" t="str">
        <f>VLOOKUP(M2101,'zamestnanci číselník'!$A:$I,9,0)</f>
        <v>Ostatné</v>
      </c>
    </row>
    <row r="2102" spans="1:14" x14ac:dyDescent="0.2">
      <c r="A2102" s="60">
        <v>43703</v>
      </c>
      <c r="B2102" s="61" t="s">
        <v>297</v>
      </c>
      <c r="C2102" s="61" t="s">
        <v>902</v>
      </c>
      <c r="D2102" s="61" t="s">
        <v>181</v>
      </c>
      <c r="E2102" s="61">
        <v>8</v>
      </c>
      <c r="F2102" s="61" t="s">
        <v>182</v>
      </c>
      <c r="G2102" s="61">
        <v>0</v>
      </c>
      <c r="H2102" s="61" t="s">
        <v>183</v>
      </c>
      <c r="I2102" s="61" t="s">
        <v>288</v>
      </c>
      <c r="J2102" s="61" t="s">
        <v>19</v>
      </c>
      <c r="K2102" s="61" t="s">
        <v>9</v>
      </c>
      <c r="L2102" s="61" t="s">
        <v>298</v>
      </c>
      <c r="M2102" s="61">
        <f t="shared" si="33"/>
        <v>356</v>
      </c>
      <c r="N2102" t="str">
        <f>VLOOKUP(M2102,'zamestnanci číselník'!$A:$I,9,0)</f>
        <v>VP2</v>
      </c>
    </row>
    <row r="2103" spans="1:14" x14ac:dyDescent="0.2">
      <c r="A2103" s="60">
        <v>43704</v>
      </c>
      <c r="B2103" s="61" t="s">
        <v>297</v>
      </c>
      <c r="C2103" s="61" t="s">
        <v>902</v>
      </c>
      <c r="D2103" s="61" t="s">
        <v>181</v>
      </c>
      <c r="E2103" s="61">
        <v>8</v>
      </c>
      <c r="F2103" s="61" t="s">
        <v>182</v>
      </c>
      <c r="G2103" s="61">
        <v>0</v>
      </c>
      <c r="H2103" s="61" t="s">
        <v>183</v>
      </c>
      <c r="I2103" s="61" t="s">
        <v>288</v>
      </c>
      <c r="J2103" s="61" t="s">
        <v>19</v>
      </c>
      <c r="K2103" s="61" t="s">
        <v>9</v>
      </c>
      <c r="L2103" s="61" t="s">
        <v>298</v>
      </c>
      <c r="M2103" s="61">
        <f t="shared" si="33"/>
        <v>356</v>
      </c>
      <c r="N2103" t="str">
        <f>VLOOKUP(M2103,'zamestnanci číselník'!$A:$I,9,0)</f>
        <v>VP2</v>
      </c>
    </row>
    <row r="2104" spans="1:14" x14ac:dyDescent="0.2">
      <c r="A2104" s="60">
        <v>43705</v>
      </c>
      <c r="B2104" s="61" t="s">
        <v>297</v>
      </c>
      <c r="C2104" s="61" t="s">
        <v>902</v>
      </c>
      <c r="D2104" s="61" t="s">
        <v>181</v>
      </c>
      <c r="E2104" s="61">
        <v>8</v>
      </c>
      <c r="F2104" s="61" t="s">
        <v>182</v>
      </c>
      <c r="G2104" s="61">
        <v>0</v>
      </c>
      <c r="H2104" s="61" t="s">
        <v>183</v>
      </c>
      <c r="I2104" s="61" t="s">
        <v>288</v>
      </c>
      <c r="J2104" s="61" t="s">
        <v>19</v>
      </c>
      <c r="K2104" s="61" t="s">
        <v>9</v>
      </c>
      <c r="L2104" s="61" t="s">
        <v>298</v>
      </c>
      <c r="M2104" s="61">
        <f t="shared" si="33"/>
        <v>356</v>
      </c>
      <c r="N2104" t="str">
        <f>VLOOKUP(M2104,'zamestnanci číselník'!$A:$I,9,0)</f>
        <v>VP2</v>
      </c>
    </row>
    <row r="2105" spans="1:14" x14ac:dyDescent="0.2">
      <c r="A2105" s="60">
        <v>43706</v>
      </c>
      <c r="B2105" s="61" t="s">
        <v>297</v>
      </c>
      <c r="C2105" s="61" t="s">
        <v>902</v>
      </c>
      <c r="D2105" s="61" t="s">
        <v>181</v>
      </c>
      <c r="E2105" s="61">
        <v>8</v>
      </c>
      <c r="F2105" s="61" t="s">
        <v>182</v>
      </c>
      <c r="G2105" s="61">
        <v>0</v>
      </c>
      <c r="H2105" s="61" t="s">
        <v>183</v>
      </c>
      <c r="I2105" s="61" t="s">
        <v>288</v>
      </c>
      <c r="J2105" s="61" t="s">
        <v>19</v>
      </c>
      <c r="K2105" s="61" t="s">
        <v>9</v>
      </c>
      <c r="L2105" s="61" t="s">
        <v>298</v>
      </c>
      <c r="M2105" s="61">
        <f t="shared" si="33"/>
        <v>356</v>
      </c>
      <c r="N2105" t="str">
        <f>VLOOKUP(M2105,'zamestnanci číselník'!$A:$I,9,0)</f>
        <v>VP2</v>
      </c>
    </row>
    <row r="2106" spans="1:14" x14ac:dyDescent="0.2">
      <c r="A2106" s="60">
        <v>43707</v>
      </c>
      <c r="B2106" s="61" t="s">
        <v>297</v>
      </c>
      <c r="C2106" s="61" t="s">
        <v>902</v>
      </c>
      <c r="D2106" s="61" t="s">
        <v>181</v>
      </c>
      <c r="E2106" s="61">
        <v>8</v>
      </c>
      <c r="F2106" s="61" t="s">
        <v>182</v>
      </c>
      <c r="G2106" s="61">
        <v>0</v>
      </c>
      <c r="H2106" s="61" t="s">
        <v>183</v>
      </c>
      <c r="I2106" s="61" t="s">
        <v>288</v>
      </c>
      <c r="J2106" s="61" t="s">
        <v>19</v>
      </c>
      <c r="K2106" s="61" t="s">
        <v>9</v>
      </c>
      <c r="L2106" s="61" t="s">
        <v>298</v>
      </c>
      <c r="M2106" s="61">
        <f t="shared" si="33"/>
        <v>356</v>
      </c>
      <c r="N2106" t="str">
        <f>VLOOKUP(M2106,'zamestnanci číselník'!$A:$I,9,0)</f>
        <v>VP2</v>
      </c>
    </row>
    <row r="2107" spans="1:14" x14ac:dyDescent="0.2">
      <c r="A2107" s="60">
        <v>43689</v>
      </c>
      <c r="B2107" s="61" t="s">
        <v>297</v>
      </c>
      <c r="C2107" s="61" t="s">
        <v>902</v>
      </c>
      <c r="D2107" s="61" t="s">
        <v>181</v>
      </c>
      <c r="E2107" s="61">
        <v>8</v>
      </c>
      <c r="F2107" s="61" t="s">
        <v>182</v>
      </c>
      <c r="G2107" s="61">
        <v>0</v>
      </c>
      <c r="H2107" s="61" t="s">
        <v>183</v>
      </c>
      <c r="I2107" s="61" t="s">
        <v>288</v>
      </c>
      <c r="J2107" s="61" t="s">
        <v>19</v>
      </c>
      <c r="K2107" s="61" t="s">
        <v>9</v>
      </c>
      <c r="L2107" s="61" t="s">
        <v>298</v>
      </c>
      <c r="M2107" s="61">
        <f t="shared" si="33"/>
        <v>356</v>
      </c>
      <c r="N2107" t="str">
        <f>VLOOKUP(M2107,'zamestnanci číselník'!$A:$I,9,0)</f>
        <v>VP2</v>
      </c>
    </row>
    <row r="2108" spans="1:14" x14ac:dyDescent="0.2">
      <c r="A2108" s="60">
        <v>43690</v>
      </c>
      <c r="B2108" s="61" t="s">
        <v>297</v>
      </c>
      <c r="C2108" s="61" t="s">
        <v>902</v>
      </c>
      <c r="D2108" s="61" t="s">
        <v>181</v>
      </c>
      <c r="E2108" s="61">
        <v>8</v>
      </c>
      <c r="F2108" s="61" t="s">
        <v>182</v>
      </c>
      <c r="G2108" s="61">
        <v>0</v>
      </c>
      <c r="H2108" s="61" t="s">
        <v>183</v>
      </c>
      <c r="I2108" s="61" t="s">
        <v>288</v>
      </c>
      <c r="J2108" s="61" t="s">
        <v>19</v>
      </c>
      <c r="K2108" s="61" t="s">
        <v>9</v>
      </c>
      <c r="L2108" s="61" t="s">
        <v>298</v>
      </c>
      <c r="M2108" s="61">
        <f t="shared" si="33"/>
        <v>356</v>
      </c>
      <c r="N2108" t="str">
        <f>VLOOKUP(M2108,'zamestnanci číselník'!$A:$I,9,0)</f>
        <v>VP2</v>
      </c>
    </row>
    <row r="2109" spans="1:14" x14ac:dyDescent="0.2">
      <c r="A2109" s="60">
        <v>43691</v>
      </c>
      <c r="B2109" s="61" t="s">
        <v>297</v>
      </c>
      <c r="C2109" s="61" t="s">
        <v>902</v>
      </c>
      <c r="D2109" s="61" t="s">
        <v>181</v>
      </c>
      <c r="E2109" s="61">
        <v>8</v>
      </c>
      <c r="F2109" s="61" t="s">
        <v>182</v>
      </c>
      <c r="G2109" s="61">
        <v>0</v>
      </c>
      <c r="H2109" s="61" t="s">
        <v>183</v>
      </c>
      <c r="I2109" s="61" t="s">
        <v>288</v>
      </c>
      <c r="J2109" s="61" t="s">
        <v>19</v>
      </c>
      <c r="K2109" s="61" t="s">
        <v>9</v>
      </c>
      <c r="L2109" s="61" t="s">
        <v>298</v>
      </c>
      <c r="M2109" s="61">
        <f t="shared" si="33"/>
        <v>356</v>
      </c>
      <c r="N2109" t="str">
        <f>VLOOKUP(M2109,'zamestnanci číselník'!$A:$I,9,0)</f>
        <v>VP2</v>
      </c>
    </row>
    <row r="2110" spans="1:14" x14ac:dyDescent="0.2">
      <c r="A2110" s="60">
        <v>43692</v>
      </c>
      <c r="B2110" s="61" t="s">
        <v>297</v>
      </c>
      <c r="C2110" s="61" t="s">
        <v>902</v>
      </c>
      <c r="D2110" s="61" t="s">
        <v>181</v>
      </c>
      <c r="E2110" s="61">
        <v>8</v>
      </c>
      <c r="F2110" s="61" t="s">
        <v>182</v>
      </c>
      <c r="G2110" s="61">
        <v>0</v>
      </c>
      <c r="H2110" s="61" t="s">
        <v>183</v>
      </c>
      <c r="I2110" s="61" t="s">
        <v>288</v>
      </c>
      <c r="J2110" s="61" t="s">
        <v>19</v>
      </c>
      <c r="K2110" s="61" t="s">
        <v>9</v>
      </c>
      <c r="L2110" s="61" t="s">
        <v>298</v>
      </c>
      <c r="M2110" s="61">
        <f t="shared" si="33"/>
        <v>356</v>
      </c>
      <c r="N2110" t="str">
        <f>VLOOKUP(M2110,'zamestnanci číselník'!$A:$I,9,0)</f>
        <v>VP2</v>
      </c>
    </row>
    <row r="2111" spans="1:14" x14ac:dyDescent="0.2">
      <c r="A2111" s="60">
        <v>43693</v>
      </c>
      <c r="B2111" s="61" t="s">
        <v>297</v>
      </c>
      <c r="C2111" s="61" t="s">
        <v>902</v>
      </c>
      <c r="D2111" s="61" t="s">
        <v>181</v>
      </c>
      <c r="E2111" s="61">
        <v>8</v>
      </c>
      <c r="F2111" s="61" t="s">
        <v>182</v>
      </c>
      <c r="G2111" s="61">
        <v>0</v>
      </c>
      <c r="H2111" s="61" t="s">
        <v>183</v>
      </c>
      <c r="I2111" s="61" t="s">
        <v>288</v>
      </c>
      <c r="J2111" s="61" t="s">
        <v>19</v>
      </c>
      <c r="K2111" s="61" t="s">
        <v>9</v>
      </c>
      <c r="L2111" s="61" t="s">
        <v>298</v>
      </c>
      <c r="M2111" s="61">
        <f t="shared" si="33"/>
        <v>356</v>
      </c>
      <c r="N2111" t="str">
        <f>VLOOKUP(M2111,'zamestnanci číselník'!$A:$I,9,0)</f>
        <v>VP2</v>
      </c>
    </row>
    <row r="2112" spans="1:14" x14ac:dyDescent="0.2">
      <c r="A2112" s="60">
        <v>43696</v>
      </c>
      <c r="B2112" s="61" t="s">
        <v>297</v>
      </c>
      <c r="C2112" s="61" t="s">
        <v>902</v>
      </c>
      <c r="D2112" s="61" t="s">
        <v>181</v>
      </c>
      <c r="E2112" s="61">
        <v>8</v>
      </c>
      <c r="F2112" s="61" t="s">
        <v>182</v>
      </c>
      <c r="G2112" s="61">
        <v>0</v>
      </c>
      <c r="H2112" s="61" t="s">
        <v>183</v>
      </c>
      <c r="I2112" s="61" t="s">
        <v>288</v>
      </c>
      <c r="J2112" s="61" t="s">
        <v>19</v>
      </c>
      <c r="K2112" s="61" t="s">
        <v>9</v>
      </c>
      <c r="L2112" s="61" t="s">
        <v>298</v>
      </c>
      <c r="M2112" s="61">
        <f t="shared" si="33"/>
        <v>356</v>
      </c>
      <c r="N2112" t="str">
        <f>VLOOKUP(M2112,'zamestnanci číselník'!$A:$I,9,0)</f>
        <v>VP2</v>
      </c>
    </row>
    <row r="2113" spans="1:14" x14ac:dyDescent="0.2">
      <c r="A2113" s="60">
        <v>43697</v>
      </c>
      <c r="B2113" s="61" t="s">
        <v>297</v>
      </c>
      <c r="C2113" s="61" t="s">
        <v>902</v>
      </c>
      <c r="D2113" s="61" t="s">
        <v>181</v>
      </c>
      <c r="E2113" s="61">
        <v>8</v>
      </c>
      <c r="F2113" s="61" t="s">
        <v>182</v>
      </c>
      <c r="G2113" s="61">
        <v>0</v>
      </c>
      <c r="H2113" s="61" t="s">
        <v>183</v>
      </c>
      <c r="I2113" s="61" t="s">
        <v>288</v>
      </c>
      <c r="J2113" s="61" t="s">
        <v>19</v>
      </c>
      <c r="K2113" s="61" t="s">
        <v>9</v>
      </c>
      <c r="L2113" s="61" t="s">
        <v>298</v>
      </c>
      <c r="M2113" s="61">
        <f t="shared" si="33"/>
        <v>356</v>
      </c>
      <c r="N2113" t="str">
        <f>VLOOKUP(M2113,'zamestnanci číselník'!$A:$I,9,0)</f>
        <v>VP2</v>
      </c>
    </row>
    <row r="2114" spans="1:14" x14ac:dyDescent="0.2">
      <c r="A2114" s="60">
        <v>43698</v>
      </c>
      <c r="B2114" s="61" t="s">
        <v>297</v>
      </c>
      <c r="C2114" s="61" t="s">
        <v>902</v>
      </c>
      <c r="D2114" s="61" t="s">
        <v>181</v>
      </c>
      <c r="E2114" s="61">
        <v>8</v>
      </c>
      <c r="F2114" s="61" t="s">
        <v>182</v>
      </c>
      <c r="G2114" s="61">
        <v>0</v>
      </c>
      <c r="H2114" s="61" t="s">
        <v>183</v>
      </c>
      <c r="I2114" s="61" t="s">
        <v>288</v>
      </c>
      <c r="J2114" s="61" t="s">
        <v>19</v>
      </c>
      <c r="K2114" s="61" t="s">
        <v>9</v>
      </c>
      <c r="L2114" s="61" t="s">
        <v>298</v>
      </c>
      <c r="M2114" s="61">
        <f t="shared" si="33"/>
        <v>356</v>
      </c>
      <c r="N2114" t="str">
        <f>VLOOKUP(M2114,'zamestnanci číselník'!$A:$I,9,0)</f>
        <v>VP2</v>
      </c>
    </row>
    <row r="2115" spans="1:14" x14ac:dyDescent="0.2">
      <c r="A2115" s="60">
        <v>43699</v>
      </c>
      <c r="B2115" s="61" t="s">
        <v>297</v>
      </c>
      <c r="C2115" s="61" t="s">
        <v>902</v>
      </c>
      <c r="D2115" s="61" t="s">
        <v>181</v>
      </c>
      <c r="E2115" s="61">
        <v>8</v>
      </c>
      <c r="F2115" s="61" t="s">
        <v>182</v>
      </c>
      <c r="G2115" s="61">
        <v>0</v>
      </c>
      <c r="H2115" s="61" t="s">
        <v>183</v>
      </c>
      <c r="I2115" s="61" t="s">
        <v>288</v>
      </c>
      <c r="J2115" s="61" t="s">
        <v>19</v>
      </c>
      <c r="K2115" s="61" t="s">
        <v>9</v>
      </c>
      <c r="L2115" s="61" t="s">
        <v>298</v>
      </c>
      <c r="M2115" s="61">
        <f t="shared" ref="M2115:M2178" si="34">B2115*1</f>
        <v>356</v>
      </c>
      <c r="N2115" t="str">
        <f>VLOOKUP(M2115,'zamestnanci číselník'!$A:$I,9,0)</f>
        <v>VP2</v>
      </c>
    </row>
    <row r="2116" spans="1:14" x14ac:dyDescent="0.2">
      <c r="A2116" s="60">
        <v>43700</v>
      </c>
      <c r="B2116" s="61" t="s">
        <v>297</v>
      </c>
      <c r="C2116" s="61" t="s">
        <v>902</v>
      </c>
      <c r="D2116" s="61" t="s">
        <v>181</v>
      </c>
      <c r="E2116" s="61">
        <v>8</v>
      </c>
      <c r="F2116" s="61" t="s">
        <v>182</v>
      </c>
      <c r="G2116" s="61">
        <v>0</v>
      </c>
      <c r="H2116" s="61" t="s">
        <v>183</v>
      </c>
      <c r="I2116" s="61" t="s">
        <v>288</v>
      </c>
      <c r="J2116" s="61" t="s">
        <v>19</v>
      </c>
      <c r="K2116" s="61" t="s">
        <v>9</v>
      </c>
      <c r="L2116" s="61" t="s">
        <v>298</v>
      </c>
      <c r="M2116" s="61">
        <f t="shared" si="34"/>
        <v>356</v>
      </c>
      <c r="N2116" t="str">
        <f>VLOOKUP(M2116,'zamestnanci číselník'!$A:$I,9,0)</f>
        <v>VP2</v>
      </c>
    </row>
    <row r="2117" spans="1:14" x14ac:dyDescent="0.2">
      <c r="A2117" s="60">
        <v>43678</v>
      </c>
      <c r="B2117" s="61" t="s">
        <v>297</v>
      </c>
      <c r="C2117" s="61" t="s">
        <v>902</v>
      </c>
      <c r="D2117" s="61" t="s">
        <v>181</v>
      </c>
      <c r="E2117" s="61">
        <v>8</v>
      </c>
      <c r="F2117" s="61" t="s">
        <v>182</v>
      </c>
      <c r="G2117" s="61">
        <v>0</v>
      </c>
      <c r="H2117" s="61" t="s">
        <v>183</v>
      </c>
      <c r="I2117" s="61" t="s">
        <v>288</v>
      </c>
      <c r="J2117" s="61" t="s">
        <v>19</v>
      </c>
      <c r="K2117" s="61" t="s">
        <v>9</v>
      </c>
      <c r="L2117" s="61" t="s">
        <v>298</v>
      </c>
      <c r="M2117" s="61">
        <f t="shared" si="34"/>
        <v>356</v>
      </c>
      <c r="N2117" t="str">
        <f>VLOOKUP(M2117,'zamestnanci číselník'!$A:$I,9,0)</f>
        <v>VP2</v>
      </c>
    </row>
    <row r="2118" spans="1:14" x14ac:dyDescent="0.2">
      <c r="A2118" s="60">
        <v>43679</v>
      </c>
      <c r="B2118" s="61" t="s">
        <v>297</v>
      </c>
      <c r="C2118" s="61" t="s">
        <v>902</v>
      </c>
      <c r="D2118" s="61" t="s">
        <v>181</v>
      </c>
      <c r="E2118" s="61">
        <v>8</v>
      </c>
      <c r="F2118" s="61" t="s">
        <v>182</v>
      </c>
      <c r="G2118" s="61">
        <v>0</v>
      </c>
      <c r="H2118" s="61" t="s">
        <v>183</v>
      </c>
      <c r="I2118" s="61" t="s">
        <v>288</v>
      </c>
      <c r="J2118" s="61" t="s">
        <v>19</v>
      </c>
      <c r="K2118" s="61" t="s">
        <v>9</v>
      </c>
      <c r="L2118" s="61" t="s">
        <v>298</v>
      </c>
      <c r="M2118" s="61">
        <f t="shared" si="34"/>
        <v>356</v>
      </c>
      <c r="N2118" t="str">
        <f>VLOOKUP(M2118,'zamestnanci číselník'!$A:$I,9,0)</f>
        <v>VP2</v>
      </c>
    </row>
    <row r="2119" spans="1:14" x14ac:dyDescent="0.2">
      <c r="A2119" s="60">
        <v>43682</v>
      </c>
      <c r="B2119" s="61" t="s">
        <v>297</v>
      </c>
      <c r="C2119" s="61" t="s">
        <v>902</v>
      </c>
      <c r="D2119" s="61" t="s">
        <v>181</v>
      </c>
      <c r="E2119" s="61">
        <v>8</v>
      </c>
      <c r="F2119" s="61" t="s">
        <v>182</v>
      </c>
      <c r="G2119" s="61">
        <v>0</v>
      </c>
      <c r="H2119" s="61" t="s">
        <v>183</v>
      </c>
      <c r="I2119" s="61" t="s">
        <v>288</v>
      </c>
      <c r="J2119" s="61" t="s">
        <v>19</v>
      </c>
      <c r="K2119" s="61" t="s">
        <v>9</v>
      </c>
      <c r="L2119" s="61" t="s">
        <v>298</v>
      </c>
      <c r="M2119" s="61">
        <f t="shared" si="34"/>
        <v>356</v>
      </c>
      <c r="N2119" t="str">
        <f>VLOOKUP(M2119,'zamestnanci číselník'!$A:$I,9,0)</f>
        <v>VP2</v>
      </c>
    </row>
    <row r="2120" spans="1:14" x14ac:dyDescent="0.2">
      <c r="A2120" s="60">
        <v>43683</v>
      </c>
      <c r="B2120" s="61" t="s">
        <v>297</v>
      </c>
      <c r="C2120" s="61" t="s">
        <v>902</v>
      </c>
      <c r="D2120" s="61" t="s">
        <v>181</v>
      </c>
      <c r="E2120" s="61">
        <v>8</v>
      </c>
      <c r="F2120" s="61" t="s">
        <v>182</v>
      </c>
      <c r="G2120" s="61">
        <v>0</v>
      </c>
      <c r="H2120" s="61" t="s">
        <v>183</v>
      </c>
      <c r="I2120" s="61" t="s">
        <v>288</v>
      </c>
      <c r="J2120" s="61" t="s">
        <v>19</v>
      </c>
      <c r="K2120" s="61" t="s">
        <v>9</v>
      </c>
      <c r="L2120" s="61" t="s">
        <v>298</v>
      </c>
      <c r="M2120" s="61">
        <f t="shared" si="34"/>
        <v>356</v>
      </c>
      <c r="N2120" t="str">
        <f>VLOOKUP(M2120,'zamestnanci číselník'!$A:$I,9,0)</f>
        <v>VP2</v>
      </c>
    </row>
    <row r="2121" spans="1:14" x14ac:dyDescent="0.2">
      <c r="A2121" s="60">
        <v>43684</v>
      </c>
      <c r="B2121" s="61" t="s">
        <v>297</v>
      </c>
      <c r="C2121" s="61" t="s">
        <v>902</v>
      </c>
      <c r="D2121" s="61" t="s">
        <v>181</v>
      </c>
      <c r="E2121" s="61">
        <v>8</v>
      </c>
      <c r="F2121" s="61" t="s">
        <v>182</v>
      </c>
      <c r="G2121" s="61">
        <v>0</v>
      </c>
      <c r="H2121" s="61" t="s">
        <v>183</v>
      </c>
      <c r="I2121" s="61" t="s">
        <v>288</v>
      </c>
      <c r="J2121" s="61" t="s">
        <v>19</v>
      </c>
      <c r="K2121" s="61" t="s">
        <v>9</v>
      </c>
      <c r="L2121" s="61" t="s">
        <v>298</v>
      </c>
      <c r="M2121" s="61">
        <f t="shared" si="34"/>
        <v>356</v>
      </c>
      <c r="N2121" t="str">
        <f>VLOOKUP(M2121,'zamestnanci číselník'!$A:$I,9,0)</f>
        <v>VP2</v>
      </c>
    </row>
    <row r="2122" spans="1:14" x14ac:dyDescent="0.2">
      <c r="A2122" s="60">
        <v>43685</v>
      </c>
      <c r="B2122" s="61" t="s">
        <v>297</v>
      </c>
      <c r="C2122" s="61" t="s">
        <v>902</v>
      </c>
      <c r="D2122" s="61" t="s">
        <v>181</v>
      </c>
      <c r="E2122" s="61">
        <v>8</v>
      </c>
      <c r="F2122" s="61" t="s">
        <v>182</v>
      </c>
      <c r="G2122" s="61">
        <v>0</v>
      </c>
      <c r="H2122" s="61" t="s">
        <v>183</v>
      </c>
      <c r="I2122" s="61" t="s">
        <v>288</v>
      </c>
      <c r="J2122" s="61" t="s">
        <v>19</v>
      </c>
      <c r="K2122" s="61" t="s">
        <v>9</v>
      </c>
      <c r="L2122" s="61" t="s">
        <v>298</v>
      </c>
      <c r="M2122" s="61">
        <f t="shared" si="34"/>
        <v>356</v>
      </c>
      <c r="N2122" t="str">
        <f>VLOOKUP(M2122,'zamestnanci číselník'!$A:$I,9,0)</f>
        <v>VP2</v>
      </c>
    </row>
    <row r="2123" spans="1:14" x14ac:dyDescent="0.2">
      <c r="A2123" s="60">
        <v>43686</v>
      </c>
      <c r="B2123" s="61" t="s">
        <v>297</v>
      </c>
      <c r="C2123" s="61" t="s">
        <v>902</v>
      </c>
      <c r="D2123" s="61" t="s">
        <v>181</v>
      </c>
      <c r="E2123" s="61">
        <v>8</v>
      </c>
      <c r="F2123" s="61" t="s">
        <v>182</v>
      </c>
      <c r="G2123" s="61">
        <v>0</v>
      </c>
      <c r="H2123" s="61" t="s">
        <v>183</v>
      </c>
      <c r="I2123" s="61" t="s">
        <v>288</v>
      </c>
      <c r="J2123" s="61" t="s">
        <v>19</v>
      </c>
      <c r="K2123" s="61" t="s">
        <v>9</v>
      </c>
      <c r="L2123" s="61" t="s">
        <v>298</v>
      </c>
      <c r="M2123" s="61">
        <f t="shared" si="34"/>
        <v>356</v>
      </c>
      <c r="N2123" t="str">
        <f>VLOOKUP(M2123,'zamestnanci číselník'!$A:$I,9,0)</f>
        <v>VP2</v>
      </c>
    </row>
    <row r="2124" spans="1:14" x14ac:dyDescent="0.2">
      <c r="A2124" s="60">
        <v>43699</v>
      </c>
      <c r="B2124" s="61" t="s">
        <v>1392</v>
      </c>
      <c r="C2124" s="61" t="s">
        <v>885</v>
      </c>
      <c r="D2124" s="61" t="s">
        <v>181</v>
      </c>
      <c r="E2124" s="61">
        <v>8</v>
      </c>
      <c r="F2124" s="61" t="s">
        <v>182</v>
      </c>
      <c r="G2124" s="61">
        <v>0</v>
      </c>
      <c r="H2124" s="61" t="s">
        <v>42</v>
      </c>
      <c r="I2124" s="61" t="s">
        <v>1152</v>
      </c>
      <c r="J2124" s="61" t="s">
        <v>1153</v>
      </c>
      <c r="K2124" s="61" t="s">
        <v>1153</v>
      </c>
      <c r="L2124" s="61" t="s">
        <v>1393</v>
      </c>
      <c r="M2124" s="61">
        <f t="shared" si="34"/>
        <v>357</v>
      </c>
      <c r="N2124" t="str">
        <f>VLOOKUP(M2124,'zamestnanci číselník'!$A:$I,9,0)</f>
        <v>Ostatné</v>
      </c>
    </row>
    <row r="2125" spans="1:14" x14ac:dyDescent="0.2">
      <c r="A2125" s="60">
        <v>43700</v>
      </c>
      <c r="B2125" s="61" t="s">
        <v>1392</v>
      </c>
      <c r="C2125" s="61" t="s">
        <v>885</v>
      </c>
      <c r="D2125" s="61" t="s">
        <v>181</v>
      </c>
      <c r="E2125" s="61">
        <v>8</v>
      </c>
      <c r="F2125" s="61" t="s">
        <v>182</v>
      </c>
      <c r="G2125" s="61">
        <v>0</v>
      </c>
      <c r="H2125" s="61" t="s">
        <v>42</v>
      </c>
      <c r="I2125" s="61" t="s">
        <v>1152</v>
      </c>
      <c r="J2125" s="61" t="s">
        <v>1153</v>
      </c>
      <c r="K2125" s="61" t="s">
        <v>1153</v>
      </c>
      <c r="L2125" s="61" t="s">
        <v>1393</v>
      </c>
      <c r="M2125" s="61">
        <f t="shared" si="34"/>
        <v>357</v>
      </c>
      <c r="N2125" t="str">
        <f>VLOOKUP(M2125,'zamestnanci číselník'!$A:$I,9,0)</f>
        <v>Ostatné</v>
      </c>
    </row>
    <row r="2126" spans="1:14" x14ac:dyDescent="0.2">
      <c r="A2126" s="60">
        <v>43703</v>
      </c>
      <c r="B2126" s="61" t="s">
        <v>1392</v>
      </c>
      <c r="C2126" s="61" t="s">
        <v>885</v>
      </c>
      <c r="D2126" s="61" t="s">
        <v>181</v>
      </c>
      <c r="E2126" s="61">
        <v>8</v>
      </c>
      <c r="F2126" s="61" t="s">
        <v>182</v>
      </c>
      <c r="G2126" s="61">
        <v>0</v>
      </c>
      <c r="H2126" s="61" t="s">
        <v>42</v>
      </c>
      <c r="I2126" s="61" t="s">
        <v>1152</v>
      </c>
      <c r="J2126" s="61" t="s">
        <v>1153</v>
      </c>
      <c r="K2126" s="61" t="s">
        <v>1153</v>
      </c>
      <c r="L2126" s="61" t="s">
        <v>1393</v>
      </c>
      <c r="M2126" s="61">
        <f t="shared" si="34"/>
        <v>357</v>
      </c>
      <c r="N2126" t="str">
        <f>VLOOKUP(M2126,'zamestnanci číselník'!$A:$I,9,0)</f>
        <v>Ostatné</v>
      </c>
    </row>
    <row r="2127" spans="1:14" x14ac:dyDescent="0.2">
      <c r="A2127" s="60">
        <v>43705</v>
      </c>
      <c r="B2127" s="61" t="s">
        <v>1392</v>
      </c>
      <c r="C2127" s="61" t="s">
        <v>887</v>
      </c>
      <c r="D2127" s="61" t="s">
        <v>181</v>
      </c>
      <c r="E2127" s="61">
        <v>8</v>
      </c>
      <c r="F2127" s="61" t="s">
        <v>182</v>
      </c>
      <c r="G2127" s="61">
        <v>0</v>
      </c>
      <c r="H2127" s="61" t="s">
        <v>183</v>
      </c>
      <c r="I2127" s="61" t="s">
        <v>1152</v>
      </c>
      <c r="J2127" s="61" t="s">
        <v>1153</v>
      </c>
      <c r="K2127" s="61" t="s">
        <v>1153</v>
      </c>
      <c r="L2127" s="61" t="s">
        <v>1393</v>
      </c>
      <c r="M2127" s="61">
        <f t="shared" si="34"/>
        <v>357</v>
      </c>
      <c r="N2127" t="str">
        <f>VLOOKUP(M2127,'zamestnanci číselník'!$A:$I,9,0)</f>
        <v>Ostatné</v>
      </c>
    </row>
    <row r="2128" spans="1:14" x14ac:dyDescent="0.2">
      <c r="A2128" s="60">
        <v>43698</v>
      </c>
      <c r="B2128" s="61" t="s">
        <v>1392</v>
      </c>
      <c r="C2128" s="61" t="s">
        <v>885</v>
      </c>
      <c r="D2128" s="61" t="s">
        <v>181</v>
      </c>
      <c r="E2128" s="61">
        <v>8</v>
      </c>
      <c r="F2128" s="61" t="s">
        <v>182</v>
      </c>
      <c r="G2128" s="61">
        <v>0</v>
      </c>
      <c r="H2128" s="61" t="s">
        <v>42</v>
      </c>
      <c r="I2128" s="61" t="s">
        <v>1152</v>
      </c>
      <c r="J2128" s="61" t="s">
        <v>1153</v>
      </c>
      <c r="K2128" s="61" t="s">
        <v>1153</v>
      </c>
      <c r="L2128" s="61" t="s">
        <v>1393</v>
      </c>
      <c r="M2128" s="61">
        <f t="shared" si="34"/>
        <v>357</v>
      </c>
      <c r="N2128" t="str">
        <f>VLOOKUP(M2128,'zamestnanci číselník'!$A:$I,9,0)</f>
        <v>Ostatné</v>
      </c>
    </row>
    <row r="2129" spans="1:14" x14ac:dyDescent="0.2">
      <c r="A2129" s="60">
        <v>43689</v>
      </c>
      <c r="B2129" s="61" t="s">
        <v>1392</v>
      </c>
      <c r="C2129" s="61" t="s">
        <v>893</v>
      </c>
      <c r="D2129" s="61" t="s">
        <v>181</v>
      </c>
      <c r="E2129" s="61">
        <v>8</v>
      </c>
      <c r="F2129" s="61" t="s">
        <v>182</v>
      </c>
      <c r="G2129" s="61">
        <v>0</v>
      </c>
      <c r="H2129" s="61" t="s">
        <v>183</v>
      </c>
      <c r="I2129" s="61" t="s">
        <v>1152</v>
      </c>
      <c r="J2129" s="61" t="s">
        <v>1153</v>
      </c>
      <c r="K2129" s="61" t="s">
        <v>1153</v>
      </c>
      <c r="L2129" s="61" t="s">
        <v>1393</v>
      </c>
      <c r="M2129" s="61">
        <f t="shared" si="34"/>
        <v>357</v>
      </c>
      <c r="N2129" t="str">
        <f>VLOOKUP(M2129,'zamestnanci číselník'!$A:$I,9,0)</f>
        <v>Ostatné</v>
      </c>
    </row>
    <row r="2130" spans="1:14" x14ac:dyDescent="0.2">
      <c r="A2130" s="60">
        <v>43678</v>
      </c>
      <c r="B2130" s="61" t="s">
        <v>1392</v>
      </c>
      <c r="C2130" s="61" t="s">
        <v>887</v>
      </c>
      <c r="D2130" s="61" t="s">
        <v>181</v>
      </c>
      <c r="E2130" s="61">
        <v>8</v>
      </c>
      <c r="F2130" s="61" t="s">
        <v>182</v>
      </c>
      <c r="G2130" s="61">
        <v>0</v>
      </c>
      <c r="H2130" s="61" t="s">
        <v>183</v>
      </c>
      <c r="I2130" s="61" t="s">
        <v>1152</v>
      </c>
      <c r="J2130" s="61" t="s">
        <v>1153</v>
      </c>
      <c r="K2130" s="61" t="s">
        <v>1153</v>
      </c>
      <c r="L2130" s="61" t="s">
        <v>1393</v>
      </c>
      <c r="M2130" s="61">
        <f t="shared" si="34"/>
        <v>357</v>
      </c>
      <c r="N2130" t="str">
        <f>VLOOKUP(M2130,'zamestnanci číselník'!$A:$I,9,0)</f>
        <v>Ostatné</v>
      </c>
    </row>
    <row r="2131" spans="1:14" x14ac:dyDescent="0.2">
      <c r="A2131" s="60">
        <v>43679</v>
      </c>
      <c r="B2131" s="61" t="s">
        <v>1392</v>
      </c>
      <c r="C2131" s="61" t="s">
        <v>887</v>
      </c>
      <c r="D2131" s="61" t="s">
        <v>181</v>
      </c>
      <c r="E2131" s="61">
        <v>8</v>
      </c>
      <c r="F2131" s="61" t="s">
        <v>182</v>
      </c>
      <c r="G2131" s="61">
        <v>0</v>
      </c>
      <c r="H2131" s="61" t="s">
        <v>183</v>
      </c>
      <c r="I2131" s="61" t="s">
        <v>1152</v>
      </c>
      <c r="J2131" s="61" t="s">
        <v>1153</v>
      </c>
      <c r="K2131" s="61" t="s">
        <v>1153</v>
      </c>
      <c r="L2131" s="61" t="s">
        <v>1393</v>
      </c>
      <c r="M2131" s="61">
        <f t="shared" si="34"/>
        <v>357</v>
      </c>
      <c r="N2131" t="str">
        <f>VLOOKUP(M2131,'zamestnanci číselník'!$A:$I,9,0)</f>
        <v>Ostatné</v>
      </c>
    </row>
    <row r="2132" spans="1:14" x14ac:dyDescent="0.2">
      <c r="A2132" s="60">
        <v>43682</v>
      </c>
      <c r="B2132" s="61" t="s">
        <v>1392</v>
      </c>
      <c r="C2132" s="61" t="s">
        <v>887</v>
      </c>
      <c r="D2132" s="61" t="s">
        <v>181</v>
      </c>
      <c r="E2132" s="61">
        <v>8</v>
      </c>
      <c r="F2132" s="61" t="s">
        <v>182</v>
      </c>
      <c r="G2132" s="61">
        <v>0</v>
      </c>
      <c r="H2132" s="61" t="s">
        <v>183</v>
      </c>
      <c r="I2132" s="61" t="s">
        <v>1152</v>
      </c>
      <c r="J2132" s="61" t="s">
        <v>1153</v>
      </c>
      <c r="K2132" s="61" t="s">
        <v>1153</v>
      </c>
      <c r="L2132" s="61" t="s">
        <v>1393</v>
      </c>
      <c r="M2132" s="61">
        <f t="shared" si="34"/>
        <v>357</v>
      </c>
      <c r="N2132" t="str">
        <f>VLOOKUP(M2132,'zamestnanci číselník'!$A:$I,9,0)</f>
        <v>Ostatné</v>
      </c>
    </row>
    <row r="2133" spans="1:14" x14ac:dyDescent="0.2">
      <c r="A2133" s="60">
        <v>43683</v>
      </c>
      <c r="B2133" s="61" t="s">
        <v>1392</v>
      </c>
      <c r="C2133" s="61" t="s">
        <v>885</v>
      </c>
      <c r="D2133" s="61" t="s">
        <v>181</v>
      </c>
      <c r="E2133" s="61">
        <v>8</v>
      </c>
      <c r="F2133" s="61" t="s">
        <v>182</v>
      </c>
      <c r="G2133" s="61">
        <v>0</v>
      </c>
      <c r="H2133" s="61" t="s">
        <v>42</v>
      </c>
      <c r="I2133" s="61" t="s">
        <v>1152</v>
      </c>
      <c r="J2133" s="61" t="s">
        <v>1153</v>
      </c>
      <c r="K2133" s="61" t="s">
        <v>1153</v>
      </c>
      <c r="L2133" s="61" t="s">
        <v>1393</v>
      </c>
      <c r="M2133" s="61">
        <f t="shared" si="34"/>
        <v>357</v>
      </c>
      <c r="N2133" t="str">
        <f>VLOOKUP(M2133,'zamestnanci číselník'!$A:$I,9,0)</f>
        <v>Ostatné</v>
      </c>
    </row>
    <row r="2134" spans="1:14" x14ac:dyDescent="0.2">
      <c r="A2134" s="60">
        <v>43684</v>
      </c>
      <c r="B2134" s="61" t="s">
        <v>1392</v>
      </c>
      <c r="C2134" s="61" t="s">
        <v>885</v>
      </c>
      <c r="D2134" s="61" t="s">
        <v>181</v>
      </c>
      <c r="E2134" s="61">
        <v>8</v>
      </c>
      <c r="F2134" s="61" t="s">
        <v>182</v>
      </c>
      <c r="G2134" s="61">
        <v>0</v>
      </c>
      <c r="H2134" s="61" t="s">
        <v>42</v>
      </c>
      <c r="I2134" s="61" t="s">
        <v>1152</v>
      </c>
      <c r="J2134" s="61" t="s">
        <v>1153</v>
      </c>
      <c r="K2134" s="61" t="s">
        <v>1153</v>
      </c>
      <c r="L2134" s="61" t="s">
        <v>1393</v>
      </c>
      <c r="M2134" s="61">
        <f t="shared" si="34"/>
        <v>357</v>
      </c>
      <c r="N2134" t="str">
        <f>VLOOKUP(M2134,'zamestnanci číselník'!$A:$I,9,0)</f>
        <v>Ostatné</v>
      </c>
    </row>
    <row r="2135" spans="1:14" x14ac:dyDescent="0.2">
      <c r="A2135" s="60">
        <v>43685</v>
      </c>
      <c r="B2135" s="61" t="s">
        <v>1392</v>
      </c>
      <c r="C2135" s="61" t="s">
        <v>885</v>
      </c>
      <c r="D2135" s="61" t="s">
        <v>181</v>
      </c>
      <c r="E2135" s="61">
        <v>8</v>
      </c>
      <c r="F2135" s="61" t="s">
        <v>182</v>
      </c>
      <c r="G2135" s="61">
        <v>0</v>
      </c>
      <c r="H2135" s="61" t="s">
        <v>42</v>
      </c>
      <c r="I2135" s="61" t="s">
        <v>1152</v>
      </c>
      <c r="J2135" s="61" t="s">
        <v>1153</v>
      </c>
      <c r="K2135" s="61" t="s">
        <v>1153</v>
      </c>
      <c r="L2135" s="61" t="s">
        <v>1393</v>
      </c>
      <c r="M2135" s="61">
        <f t="shared" si="34"/>
        <v>357</v>
      </c>
      <c r="N2135" t="str">
        <f>VLOOKUP(M2135,'zamestnanci číselník'!$A:$I,9,0)</f>
        <v>Ostatné</v>
      </c>
    </row>
    <row r="2136" spans="1:14" x14ac:dyDescent="0.2">
      <c r="A2136" s="60">
        <v>43686</v>
      </c>
      <c r="B2136" s="61" t="s">
        <v>1392</v>
      </c>
      <c r="C2136" s="61" t="s">
        <v>885</v>
      </c>
      <c r="D2136" s="61" t="s">
        <v>181</v>
      </c>
      <c r="E2136" s="61">
        <v>8</v>
      </c>
      <c r="F2136" s="61" t="s">
        <v>182</v>
      </c>
      <c r="G2136" s="61">
        <v>0</v>
      </c>
      <c r="H2136" s="61" t="s">
        <v>42</v>
      </c>
      <c r="I2136" s="61" t="s">
        <v>1152</v>
      </c>
      <c r="J2136" s="61" t="s">
        <v>1153</v>
      </c>
      <c r="K2136" s="61" t="s">
        <v>1153</v>
      </c>
      <c r="L2136" s="61" t="s">
        <v>1393</v>
      </c>
      <c r="M2136" s="61">
        <f t="shared" si="34"/>
        <v>357</v>
      </c>
      <c r="N2136" t="str">
        <f>VLOOKUP(M2136,'zamestnanci číselník'!$A:$I,9,0)</f>
        <v>Ostatné</v>
      </c>
    </row>
    <row r="2137" spans="1:14" x14ac:dyDescent="0.2">
      <c r="A2137" s="60">
        <v>43690</v>
      </c>
      <c r="B2137" s="61" t="s">
        <v>1392</v>
      </c>
      <c r="C2137" s="61" t="s">
        <v>885</v>
      </c>
      <c r="D2137" s="61" t="s">
        <v>181</v>
      </c>
      <c r="E2137" s="61">
        <v>8</v>
      </c>
      <c r="F2137" s="61" t="s">
        <v>182</v>
      </c>
      <c r="G2137" s="61">
        <v>0</v>
      </c>
      <c r="H2137" s="61" t="s">
        <v>42</v>
      </c>
      <c r="I2137" s="61" t="s">
        <v>1152</v>
      </c>
      <c r="J2137" s="61" t="s">
        <v>1153</v>
      </c>
      <c r="K2137" s="61" t="s">
        <v>1153</v>
      </c>
      <c r="L2137" s="61" t="s">
        <v>1393</v>
      </c>
      <c r="M2137" s="61">
        <f t="shared" si="34"/>
        <v>357</v>
      </c>
      <c r="N2137" t="str">
        <f>VLOOKUP(M2137,'zamestnanci číselník'!$A:$I,9,0)</f>
        <v>Ostatné</v>
      </c>
    </row>
    <row r="2138" spans="1:14" x14ac:dyDescent="0.2">
      <c r="A2138" s="60">
        <v>43691</v>
      </c>
      <c r="B2138" s="61" t="s">
        <v>1392</v>
      </c>
      <c r="C2138" s="61" t="s">
        <v>885</v>
      </c>
      <c r="D2138" s="61" t="s">
        <v>181</v>
      </c>
      <c r="E2138" s="61">
        <v>8</v>
      </c>
      <c r="F2138" s="61" t="s">
        <v>182</v>
      </c>
      <c r="G2138" s="61">
        <v>0</v>
      </c>
      <c r="H2138" s="61" t="s">
        <v>42</v>
      </c>
      <c r="I2138" s="61" t="s">
        <v>1152</v>
      </c>
      <c r="J2138" s="61" t="s">
        <v>1153</v>
      </c>
      <c r="K2138" s="61" t="s">
        <v>1153</v>
      </c>
      <c r="L2138" s="61" t="s">
        <v>1393</v>
      </c>
      <c r="M2138" s="61">
        <f t="shared" si="34"/>
        <v>357</v>
      </c>
      <c r="N2138" t="str">
        <f>VLOOKUP(M2138,'zamestnanci číselník'!$A:$I,9,0)</f>
        <v>Ostatné</v>
      </c>
    </row>
    <row r="2139" spans="1:14" x14ac:dyDescent="0.2">
      <c r="A2139" s="60">
        <v>43692</v>
      </c>
      <c r="B2139" s="61" t="s">
        <v>1392</v>
      </c>
      <c r="C2139" s="61" t="s">
        <v>885</v>
      </c>
      <c r="D2139" s="61" t="s">
        <v>181</v>
      </c>
      <c r="E2139" s="61">
        <v>8</v>
      </c>
      <c r="F2139" s="61" t="s">
        <v>182</v>
      </c>
      <c r="G2139" s="61">
        <v>0</v>
      </c>
      <c r="H2139" s="61" t="s">
        <v>42</v>
      </c>
      <c r="I2139" s="61" t="s">
        <v>1152</v>
      </c>
      <c r="J2139" s="61" t="s">
        <v>1153</v>
      </c>
      <c r="K2139" s="61" t="s">
        <v>1153</v>
      </c>
      <c r="L2139" s="61" t="s">
        <v>1393</v>
      </c>
      <c r="M2139" s="61">
        <f t="shared" si="34"/>
        <v>357</v>
      </c>
      <c r="N2139" t="str">
        <f>VLOOKUP(M2139,'zamestnanci číselník'!$A:$I,9,0)</f>
        <v>Ostatné</v>
      </c>
    </row>
    <row r="2140" spans="1:14" x14ac:dyDescent="0.2">
      <c r="A2140" s="60">
        <v>43693</v>
      </c>
      <c r="B2140" s="61" t="s">
        <v>1392</v>
      </c>
      <c r="C2140" s="61" t="s">
        <v>885</v>
      </c>
      <c r="D2140" s="61" t="s">
        <v>181</v>
      </c>
      <c r="E2140" s="61">
        <v>8</v>
      </c>
      <c r="F2140" s="61" t="s">
        <v>182</v>
      </c>
      <c r="G2140" s="61">
        <v>0</v>
      </c>
      <c r="H2140" s="61" t="s">
        <v>42</v>
      </c>
      <c r="I2140" s="61" t="s">
        <v>1152</v>
      </c>
      <c r="J2140" s="61" t="s">
        <v>1153</v>
      </c>
      <c r="K2140" s="61" t="s">
        <v>1153</v>
      </c>
      <c r="L2140" s="61" t="s">
        <v>1393</v>
      </c>
      <c r="M2140" s="61">
        <f t="shared" si="34"/>
        <v>357</v>
      </c>
      <c r="N2140" t="str">
        <f>VLOOKUP(M2140,'zamestnanci číselník'!$A:$I,9,0)</f>
        <v>Ostatné</v>
      </c>
    </row>
    <row r="2141" spans="1:14" x14ac:dyDescent="0.2">
      <c r="A2141" s="60">
        <v>43696</v>
      </c>
      <c r="B2141" s="61" t="s">
        <v>1392</v>
      </c>
      <c r="C2141" s="61" t="s">
        <v>885</v>
      </c>
      <c r="D2141" s="61" t="s">
        <v>181</v>
      </c>
      <c r="E2141" s="61">
        <v>8</v>
      </c>
      <c r="F2141" s="61" t="s">
        <v>182</v>
      </c>
      <c r="G2141" s="61">
        <v>0</v>
      </c>
      <c r="H2141" s="61" t="s">
        <v>42</v>
      </c>
      <c r="I2141" s="61" t="s">
        <v>1152</v>
      </c>
      <c r="J2141" s="61" t="s">
        <v>1153</v>
      </c>
      <c r="K2141" s="61" t="s">
        <v>1153</v>
      </c>
      <c r="L2141" s="61" t="s">
        <v>1393</v>
      </c>
      <c r="M2141" s="61">
        <f t="shared" si="34"/>
        <v>357</v>
      </c>
      <c r="N2141" t="str">
        <f>VLOOKUP(M2141,'zamestnanci číselník'!$A:$I,9,0)</f>
        <v>Ostatné</v>
      </c>
    </row>
    <row r="2142" spans="1:14" x14ac:dyDescent="0.2">
      <c r="A2142" s="60">
        <v>43697</v>
      </c>
      <c r="B2142" s="61" t="s">
        <v>1392</v>
      </c>
      <c r="C2142" s="61" t="s">
        <v>885</v>
      </c>
      <c r="D2142" s="61" t="s">
        <v>181</v>
      </c>
      <c r="E2142" s="61">
        <v>8</v>
      </c>
      <c r="F2142" s="61" t="s">
        <v>182</v>
      </c>
      <c r="G2142" s="61">
        <v>0</v>
      </c>
      <c r="H2142" s="61" t="s">
        <v>42</v>
      </c>
      <c r="I2142" s="61" t="s">
        <v>1152</v>
      </c>
      <c r="J2142" s="61" t="s">
        <v>1153</v>
      </c>
      <c r="K2142" s="61" t="s">
        <v>1153</v>
      </c>
      <c r="L2142" s="61" t="s">
        <v>1393</v>
      </c>
      <c r="M2142" s="61">
        <f t="shared" si="34"/>
        <v>357</v>
      </c>
      <c r="N2142" t="str">
        <f>VLOOKUP(M2142,'zamestnanci číselník'!$A:$I,9,0)</f>
        <v>Ostatné</v>
      </c>
    </row>
    <row r="2143" spans="1:14" x14ac:dyDescent="0.2">
      <c r="A2143" s="60">
        <v>43706</v>
      </c>
      <c r="B2143" s="61" t="s">
        <v>1392</v>
      </c>
      <c r="C2143" s="61" t="s">
        <v>886</v>
      </c>
      <c r="D2143" s="61" t="s">
        <v>181</v>
      </c>
      <c r="E2143" s="61">
        <v>8</v>
      </c>
      <c r="F2143" s="61" t="s">
        <v>182</v>
      </c>
      <c r="G2143" s="61">
        <v>0</v>
      </c>
      <c r="H2143" s="61" t="s">
        <v>183</v>
      </c>
      <c r="I2143" s="61" t="s">
        <v>1152</v>
      </c>
      <c r="J2143" s="61" t="s">
        <v>1153</v>
      </c>
      <c r="K2143" s="61" t="s">
        <v>1153</v>
      </c>
      <c r="L2143" s="61" t="s">
        <v>1393</v>
      </c>
      <c r="M2143" s="61">
        <f t="shared" si="34"/>
        <v>357</v>
      </c>
      <c r="N2143" t="str">
        <f>VLOOKUP(M2143,'zamestnanci číselník'!$A:$I,9,0)</f>
        <v>Ostatné</v>
      </c>
    </row>
    <row r="2144" spans="1:14" x14ac:dyDescent="0.2">
      <c r="A2144" s="60">
        <v>43704</v>
      </c>
      <c r="B2144" s="61" t="s">
        <v>1392</v>
      </c>
      <c r="C2144" s="61" t="s">
        <v>885</v>
      </c>
      <c r="D2144" s="61" t="s">
        <v>181</v>
      </c>
      <c r="E2144" s="61">
        <v>8</v>
      </c>
      <c r="F2144" s="61" t="s">
        <v>182</v>
      </c>
      <c r="G2144" s="61">
        <v>0</v>
      </c>
      <c r="H2144" s="61" t="s">
        <v>42</v>
      </c>
      <c r="I2144" s="61" t="s">
        <v>1152</v>
      </c>
      <c r="J2144" s="61" t="s">
        <v>1153</v>
      </c>
      <c r="K2144" s="61" t="s">
        <v>1153</v>
      </c>
      <c r="L2144" s="61" t="s">
        <v>1393</v>
      </c>
      <c r="M2144" s="61">
        <f t="shared" si="34"/>
        <v>357</v>
      </c>
      <c r="N2144" t="str">
        <f>VLOOKUP(M2144,'zamestnanci číselník'!$A:$I,9,0)</f>
        <v>Ostatné</v>
      </c>
    </row>
    <row r="2145" spans="1:14" x14ac:dyDescent="0.2">
      <c r="A2145" s="60">
        <v>43707</v>
      </c>
      <c r="B2145" s="61" t="s">
        <v>1392</v>
      </c>
      <c r="C2145" s="61" t="s">
        <v>885</v>
      </c>
      <c r="D2145" s="61" t="s">
        <v>181</v>
      </c>
      <c r="E2145" s="61">
        <v>8</v>
      </c>
      <c r="F2145" s="61" t="s">
        <v>182</v>
      </c>
      <c r="G2145" s="61">
        <v>0</v>
      </c>
      <c r="H2145" s="61" t="s">
        <v>42</v>
      </c>
      <c r="I2145" s="61" t="s">
        <v>1152</v>
      </c>
      <c r="J2145" s="61" t="s">
        <v>1153</v>
      </c>
      <c r="K2145" s="61" t="s">
        <v>1153</v>
      </c>
      <c r="L2145" s="61" t="s">
        <v>1393</v>
      </c>
      <c r="M2145" s="61">
        <f t="shared" si="34"/>
        <v>357</v>
      </c>
      <c r="N2145" t="str">
        <f>VLOOKUP(M2145,'zamestnanci číselník'!$A:$I,9,0)</f>
        <v>Ostatné</v>
      </c>
    </row>
    <row r="2146" spans="1:14" x14ac:dyDescent="0.2">
      <c r="A2146" s="60">
        <v>43699</v>
      </c>
      <c r="B2146" s="61" t="s">
        <v>1261</v>
      </c>
      <c r="C2146" s="61" t="s">
        <v>885</v>
      </c>
      <c r="D2146" s="61" t="s">
        <v>181</v>
      </c>
      <c r="E2146" s="61">
        <v>8</v>
      </c>
      <c r="F2146" s="61" t="s">
        <v>182</v>
      </c>
      <c r="G2146" s="61">
        <v>0</v>
      </c>
      <c r="H2146" s="61" t="s">
        <v>42</v>
      </c>
      <c r="I2146" s="61" t="s">
        <v>1152</v>
      </c>
      <c r="J2146" s="61" t="s">
        <v>1153</v>
      </c>
      <c r="K2146" s="61" t="s">
        <v>1153</v>
      </c>
      <c r="L2146" s="61" t="s">
        <v>1262</v>
      </c>
      <c r="M2146" s="61">
        <f t="shared" si="34"/>
        <v>363</v>
      </c>
      <c r="N2146" t="str">
        <f>VLOOKUP(M2146,'zamestnanci číselník'!$A:$I,9,0)</f>
        <v>Ostatné</v>
      </c>
    </row>
    <row r="2147" spans="1:14" x14ac:dyDescent="0.2">
      <c r="A2147" s="60">
        <v>43700</v>
      </c>
      <c r="B2147" s="61" t="s">
        <v>1261</v>
      </c>
      <c r="C2147" s="61" t="s">
        <v>885</v>
      </c>
      <c r="D2147" s="61" t="s">
        <v>181</v>
      </c>
      <c r="E2147" s="61">
        <v>8</v>
      </c>
      <c r="F2147" s="61" t="s">
        <v>182</v>
      </c>
      <c r="G2147" s="61">
        <v>0</v>
      </c>
      <c r="H2147" s="61" t="s">
        <v>42</v>
      </c>
      <c r="I2147" s="61" t="s">
        <v>1152</v>
      </c>
      <c r="J2147" s="61" t="s">
        <v>1153</v>
      </c>
      <c r="K2147" s="61" t="s">
        <v>1153</v>
      </c>
      <c r="L2147" s="61" t="s">
        <v>1262</v>
      </c>
      <c r="M2147" s="61">
        <f t="shared" si="34"/>
        <v>363</v>
      </c>
      <c r="N2147" t="str">
        <f>VLOOKUP(M2147,'zamestnanci číselník'!$A:$I,9,0)</f>
        <v>Ostatné</v>
      </c>
    </row>
    <row r="2148" spans="1:14" x14ac:dyDescent="0.2">
      <c r="A2148" s="60">
        <v>43703</v>
      </c>
      <c r="B2148" s="61" t="s">
        <v>1261</v>
      </c>
      <c r="C2148" s="61" t="s">
        <v>885</v>
      </c>
      <c r="D2148" s="61" t="s">
        <v>181</v>
      </c>
      <c r="E2148" s="61">
        <v>8</v>
      </c>
      <c r="F2148" s="61" t="s">
        <v>182</v>
      </c>
      <c r="G2148" s="61">
        <v>0</v>
      </c>
      <c r="H2148" s="61" t="s">
        <v>42</v>
      </c>
      <c r="I2148" s="61" t="s">
        <v>1152</v>
      </c>
      <c r="J2148" s="61" t="s">
        <v>1153</v>
      </c>
      <c r="K2148" s="61" t="s">
        <v>1153</v>
      </c>
      <c r="L2148" s="61" t="s">
        <v>1262</v>
      </c>
      <c r="M2148" s="61">
        <f t="shared" si="34"/>
        <v>363</v>
      </c>
      <c r="N2148" t="str">
        <f>VLOOKUP(M2148,'zamestnanci číselník'!$A:$I,9,0)</f>
        <v>Ostatné</v>
      </c>
    </row>
    <row r="2149" spans="1:14" x14ac:dyDescent="0.2">
      <c r="A2149" s="60">
        <v>43678</v>
      </c>
      <c r="B2149" s="61" t="s">
        <v>1261</v>
      </c>
      <c r="C2149" s="61" t="s">
        <v>887</v>
      </c>
      <c r="D2149" s="61" t="s">
        <v>181</v>
      </c>
      <c r="E2149" s="61">
        <v>8</v>
      </c>
      <c r="F2149" s="61" t="s">
        <v>182</v>
      </c>
      <c r="G2149" s="61">
        <v>0</v>
      </c>
      <c r="H2149" s="61" t="s">
        <v>183</v>
      </c>
      <c r="I2149" s="61" t="s">
        <v>1152</v>
      </c>
      <c r="J2149" s="61" t="s">
        <v>1153</v>
      </c>
      <c r="K2149" s="61" t="s">
        <v>1153</v>
      </c>
      <c r="L2149" s="61" t="s">
        <v>1262</v>
      </c>
      <c r="M2149" s="61">
        <f t="shared" si="34"/>
        <v>363</v>
      </c>
      <c r="N2149" t="str">
        <f>VLOOKUP(M2149,'zamestnanci číselník'!$A:$I,9,0)</f>
        <v>Ostatné</v>
      </c>
    </row>
    <row r="2150" spans="1:14" x14ac:dyDescent="0.2">
      <c r="A2150" s="60">
        <v>43679</v>
      </c>
      <c r="B2150" s="61" t="s">
        <v>1261</v>
      </c>
      <c r="C2150" s="61" t="s">
        <v>887</v>
      </c>
      <c r="D2150" s="61" t="s">
        <v>181</v>
      </c>
      <c r="E2150" s="61">
        <v>8</v>
      </c>
      <c r="F2150" s="61" t="s">
        <v>182</v>
      </c>
      <c r="G2150" s="61">
        <v>0</v>
      </c>
      <c r="H2150" s="61" t="s">
        <v>183</v>
      </c>
      <c r="I2150" s="61" t="s">
        <v>1152</v>
      </c>
      <c r="J2150" s="61" t="s">
        <v>1153</v>
      </c>
      <c r="K2150" s="61" t="s">
        <v>1153</v>
      </c>
      <c r="L2150" s="61" t="s">
        <v>1262</v>
      </c>
      <c r="M2150" s="61">
        <f t="shared" si="34"/>
        <v>363</v>
      </c>
      <c r="N2150" t="str">
        <f>VLOOKUP(M2150,'zamestnanci číselník'!$A:$I,9,0)</f>
        <v>Ostatné</v>
      </c>
    </row>
    <row r="2151" spans="1:14" x14ac:dyDescent="0.2">
      <c r="A2151" s="60">
        <v>43682</v>
      </c>
      <c r="B2151" s="61" t="s">
        <v>1261</v>
      </c>
      <c r="C2151" s="61" t="s">
        <v>885</v>
      </c>
      <c r="D2151" s="61" t="s">
        <v>181</v>
      </c>
      <c r="E2151" s="61">
        <v>8</v>
      </c>
      <c r="F2151" s="61" t="s">
        <v>182</v>
      </c>
      <c r="G2151" s="61">
        <v>0</v>
      </c>
      <c r="H2151" s="61" t="s">
        <v>42</v>
      </c>
      <c r="I2151" s="61" t="s">
        <v>1152</v>
      </c>
      <c r="J2151" s="61" t="s">
        <v>1153</v>
      </c>
      <c r="K2151" s="61" t="s">
        <v>1153</v>
      </c>
      <c r="L2151" s="61" t="s">
        <v>1262</v>
      </c>
      <c r="M2151" s="61">
        <f t="shared" si="34"/>
        <v>363</v>
      </c>
      <c r="N2151" t="str">
        <f>VLOOKUP(M2151,'zamestnanci číselník'!$A:$I,9,0)</f>
        <v>Ostatné</v>
      </c>
    </row>
    <row r="2152" spans="1:14" x14ac:dyDescent="0.2">
      <c r="A2152" s="60">
        <v>43683</v>
      </c>
      <c r="B2152" s="61" t="s">
        <v>1261</v>
      </c>
      <c r="C2152" s="61" t="s">
        <v>885</v>
      </c>
      <c r="D2152" s="61" t="s">
        <v>181</v>
      </c>
      <c r="E2152" s="61">
        <v>8</v>
      </c>
      <c r="F2152" s="61" t="s">
        <v>182</v>
      </c>
      <c r="G2152" s="61">
        <v>0</v>
      </c>
      <c r="H2152" s="61" t="s">
        <v>42</v>
      </c>
      <c r="I2152" s="61" t="s">
        <v>1152</v>
      </c>
      <c r="J2152" s="61" t="s">
        <v>1153</v>
      </c>
      <c r="K2152" s="61" t="s">
        <v>1153</v>
      </c>
      <c r="L2152" s="61" t="s">
        <v>1262</v>
      </c>
      <c r="M2152" s="61">
        <f t="shared" si="34"/>
        <v>363</v>
      </c>
      <c r="N2152" t="str">
        <f>VLOOKUP(M2152,'zamestnanci číselník'!$A:$I,9,0)</f>
        <v>Ostatné</v>
      </c>
    </row>
    <row r="2153" spans="1:14" x14ac:dyDescent="0.2">
      <c r="A2153" s="60">
        <v>43684</v>
      </c>
      <c r="B2153" s="61" t="s">
        <v>1261</v>
      </c>
      <c r="C2153" s="61" t="s">
        <v>885</v>
      </c>
      <c r="D2153" s="61" t="s">
        <v>181</v>
      </c>
      <c r="E2153" s="61">
        <v>8</v>
      </c>
      <c r="F2153" s="61" t="s">
        <v>182</v>
      </c>
      <c r="G2153" s="61">
        <v>0</v>
      </c>
      <c r="H2153" s="61" t="s">
        <v>42</v>
      </c>
      <c r="I2153" s="61" t="s">
        <v>1152</v>
      </c>
      <c r="J2153" s="61" t="s">
        <v>1153</v>
      </c>
      <c r="K2153" s="61" t="s">
        <v>1153</v>
      </c>
      <c r="L2153" s="61" t="s">
        <v>1262</v>
      </c>
      <c r="M2153" s="61">
        <f t="shared" si="34"/>
        <v>363</v>
      </c>
      <c r="N2153" t="str">
        <f>VLOOKUP(M2153,'zamestnanci číselník'!$A:$I,9,0)</f>
        <v>Ostatné</v>
      </c>
    </row>
    <row r="2154" spans="1:14" x14ac:dyDescent="0.2">
      <c r="A2154" s="60">
        <v>43685</v>
      </c>
      <c r="B2154" s="61" t="s">
        <v>1261</v>
      </c>
      <c r="C2154" s="61" t="s">
        <v>885</v>
      </c>
      <c r="D2154" s="61" t="s">
        <v>181</v>
      </c>
      <c r="E2154" s="61">
        <v>8</v>
      </c>
      <c r="F2154" s="61" t="s">
        <v>182</v>
      </c>
      <c r="G2154" s="61">
        <v>0</v>
      </c>
      <c r="H2154" s="61" t="s">
        <v>42</v>
      </c>
      <c r="I2154" s="61" t="s">
        <v>1152</v>
      </c>
      <c r="J2154" s="61" t="s">
        <v>1153</v>
      </c>
      <c r="K2154" s="61" t="s">
        <v>1153</v>
      </c>
      <c r="L2154" s="61" t="s">
        <v>1262</v>
      </c>
      <c r="M2154" s="61">
        <f t="shared" si="34"/>
        <v>363</v>
      </c>
      <c r="N2154" t="str">
        <f>VLOOKUP(M2154,'zamestnanci číselník'!$A:$I,9,0)</f>
        <v>Ostatné</v>
      </c>
    </row>
    <row r="2155" spans="1:14" x14ac:dyDescent="0.2">
      <c r="A2155" s="60">
        <v>43686</v>
      </c>
      <c r="B2155" s="61" t="s">
        <v>1261</v>
      </c>
      <c r="C2155" s="61" t="s">
        <v>887</v>
      </c>
      <c r="D2155" s="61" t="s">
        <v>181</v>
      </c>
      <c r="E2155" s="61">
        <v>8</v>
      </c>
      <c r="F2155" s="61" t="s">
        <v>182</v>
      </c>
      <c r="G2155" s="61">
        <v>0</v>
      </c>
      <c r="H2155" s="61" t="s">
        <v>183</v>
      </c>
      <c r="I2155" s="61" t="s">
        <v>1152</v>
      </c>
      <c r="J2155" s="61" t="s">
        <v>1153</v>
      </c>
      <c r="K2155" s="61" t="s">
        <v>1153</v>
      </c>
      <c r="L2155" s="61" t="s">
        <v>1262</v>
      </c>
      <c r="M2155" s="61">
        <f t="shared" si="34"/>
        <v>363</v>
      </c>
      <c r="N2155" t="str">
        <f>VLOOKUP(M2155,'zamestnanci číselník'!$A:$I,9,0)</f>
        <v>Ostatné</v>
      </c>
    </row>
    <row r="2156" spans="1:14" x14ac:dyDescent="0.2">
      <c r="A2156" s="60">
        <v>43689</v>
      </c>
      <c r="B2156" s="61" t="s">
        <v>1261</v>
      </c>
      <c r="C2156" s="61" t="s">
        <v>885</v>
      </c>
      <c r="D2156" s="61" t="s">
        <v>181</v>
      </c>
      <c r="E2156" s="61">
        <v>8</v>
      </c>
      <c r="F2156" s="61" t="s">
        <v>182</v>
      </c>
      <c r="G2156" s="61">
        <v>0</v>
      </c>
      <c r="H2156" s="61" t="s">
        <v>42</v>
      </c>
      <c r="I2156" s="61" t="s">
        <v>1152</v>
      </c>
      <c r="J2156" s="61" t="s">
        <v>1153</v>
      </c>
      <c r="K2156" s="61" t="s">
        <v>1153</v>
      </c>
      <c r="L2156" s="61" t="s">
        <v>1262</v>
      </c>
      <c r="M2156" s="61">
        <f t="shared" si="34"/>
        <v>363</v>
      </c>
      <c r="N2156" t="str">
        <f>VLOOKUP(M2156,'zamestnanci číselník'!$A:$I,9,0)</f>
        <v>Ostatné</v>
      </c>
    </row>
    <row r="2157" spans="1:14" x14ac:dyDescent="0.2">
      <c r="A2157" s="60">
        <v>43690</v>
      </c>
      <c r="B2157" s="61" t="s">
        <v>1261</v>
      </c>
      <c r="C2157" s="61" t="s">
        <v>885</v>
      </c>
      <c r="D2157" s="61" t="s">
        <v>181</v>
      </c>
      <c r="E2157" s="61">
        <v>8</v>
      </c>
      <c r="F2157" s="61" t="s">
        <v>182</v>
      </c>
      <c r="G2157" s="61">
        <v>0</v>
      </c>
      <c r="H2157" s="61" t="s">
        <v>42</v>
      </c>
      <c r="I2157" s="61" t="s">
        <v>1152</v>
      </c>
      <c r="J2157" s="61" t="s">
        <v>1153</v>
      </c>
      <c r="K2157" s="61" t="s">
        <v>1153</v>
      </c>
      <c r="L2157" s="61" t="s">
        <v>1262</v>
      </c>
      <c r="M2157" s="61">
        <f t="shared" si="34"/>
        <v>363</v>
      </c>
      <c r="N2157" t="str">
        <f>VLOOKUP(M2157,'zamestnanci číselník'!$A:$I,9,0)</f>
        <v>Ostatné</v>
      </c>
    </row>
    <row r="2158" spans="1:14" x14ac:dyDescent="0.2">
      <c r="A2158" s="60">
        <v>43691</v>
      </c>
      <c r="B2158" s="61" t="s">
        <v>1261</v>
      </c>
      <c r="C2158" s="61" t="s">
        <v>885</v>
      </c>
      <c r="D2158" s="61" t="s">
        <v>181</v>
      </c>
      <c r="E2158" s="61">
        <v>8</v>
      </c>
      <c r="F2158" s="61" t="s">
        <v>182</v>
      </c>
      <c r="G2158" s="61">
        <v>0</v>
      </c>
      <c r="H2158" s="61" t="s">
        <v>42</v>
      </c>
      <c r="I2158" s="61" t="s">
        <v>1152</v>
      </c>
      <c r="J2158" s="61" t="s">
        <v>1153</v>
      </c>
      <c r="K2158" s="61" t="s">
        <v>1153</v>
      </c>
      <c r="L2158" s="61" t="s">
        <v>1262</v>
      </c>
      <c r="M2158" s="61">
        <f t="shared" si="34"/>
        <v>363</v>
      </c>
      <c r="N2158" t="str">
        <f>VLOOKUP(M2158,'zamestnanci číselník'!$A:$I,9,0)</f>
        <v>Ostatné</v>
      </c>
    </row>
    <row r="2159" spans="1:14" x14ac:dyDescent="0.2">
      <c r="A2159" s="60">
        <v>43692</v>
      </c>
      <c r="B2159" s="61" t="s">
        <v>1261</v>
      </c>
      <c r="C2159" s="61" t="s">
        <v>885</v>
      </c>
      <c r="D2159" s="61" t="s">
        <v>181</v>
      </c>
      <c r="E2159" s="61">
        <v>8</v>
      </c>
      <c r="F2159" s="61" t="s">
        <v>182</v>
      </c>
      <c r="G2159" s="61">
        <v>0</v>
      </c>
      <c r="H2159" s="61" t="s">
        <v>42</v>
      </c>
      <c r="I2159" s="61" t="s">
        <v>1152</v>
      </c>
      <c r="J2159" s="61" t="s">
        <v>1153</v>
      </c>
      <c r="K2159" s="61" t="s">
        <v>1153</v>
      </c>
      <c r="L2159" s="61" t="s">
        <v>1262</v>
      </c>
      <c r="M2159" s="61">
        <f t="shared" si="34"/>
        <v>363</v>
      </c>
      <c r="N2159" t="str">
        <f>VLOOKUP(M2159,'zamestnanci číselník'!$A:$I,9,0)</f>
        <v>Ostatné</v>
      </c>
    </row>
    <row r="2160" spans="1:14" x14ac:dyDescent="0.2">
      <c r="A2160" s="60">
        <v>43693</v>
      </c>
      <c r="B2160" s="61" t="s">
        <v>1261</v>
      </c>
      <c r="C2160" s="61" t="s">
        <v>910</v>
      </c>
      <c r="D2160" s="61" t="s">
        <v>181</v>
      </c>
      <c r="E2160" s="61">
        <v>3.5</v>
      </c>
      <c r="F2160" s="61" t="s">
        <v>182</v>
      </c>
      <c r="G2160" s="61">
        <v>0</v>
      </c>
      <c r="H2160" s="61" t="s">
        <v>183</v>
      </c>
      <c r="I2160" s="61" t="s">
        <v>1152</v>
      </c>
      <c r="J2160" s="61" t="s">
        <v>1153</v>
      </c>
      <c r="K2160" s="61" t="s">
        <v>1153</v>
      </c>
      <c r="L2160" s="61" t="s">
        <v>1262</v>
      </c>
      <c r="M2160" s="61">
        <f t="shared" si="34"/>
        <v>363</v>
      </c>
      <c r="N2160" t="str">
        <f>VLOOKUP(M2160,'zamestnanci číselník'!$A:$I,9,0)</f>
        <v>Ostatné</v>
      </c>
    </row>
    <row r="2161" spans="1:14" x14ac:dyDescent="0.2">
      <c r="A2161" s="60">
        <v>43693</v>
      </c>
      <c r="B2161" s="61" t="s">
        <v>1261</v>
      </c>
      <c r="C2161" s="61" t="s">
        <v>910</v>
      </c>
      <c r="D2161" s="61" t="s">
        <v>181</v>
      </c>
      <c r="E2161" s="61">
        <v>4.5</v>
      </c>
      <c r="F2161" s="61" t="s">
        <v>182</v>
      </c>
      <c r="G2161" s="61">
        <v>0</v>
      </c>
      <c r="H2161" s="61" t="s">
        <v>183</v>
      </c>
      <c r="I2161" s="61" t="s">
        <v>1152</v>
      </c>
      <c r="J2161" s="61" t="s">
        <v>1153</v>
      </c>
      <c r="K2161" s="61" t="s">
        <v>1153</v>
      </c>
      <c r="L2161" s="61" t="s">
        <v>1262</v>
      </c>
      <c r="M2161" s="61">
        <f t="shared" si="34"/>
        <v>363</v>
      </c>
      <c r="N2161" t="str">
        <f>VLOOKUP(M2161,'zamestnanci číselník'!$A:$I,9,0)</f>
        <v>Ostatné</v>
      </c>
    </row>
    <row r="2162" spans="1:14" x14ac:dyDescent="0.2">
      <c r="A2162" s="60">
        <v>43696</v>
      </c>
      <c r="B2162" s="61" t="s">
        <v>1261</v>
      </c>
      <c r="C2162" s="61" t="s">
        <v>888</v>
      </c>
      <c r="D2162" s="61" t="s">
        <v>181</v>
      </c>
      <c r="E2162" s="61">
        <v>8</v>
      </c>
      <c r="F2162" s="61" t="s">
        <v>182</v>
      </c>
      <c r="G2162" s="61">
        <v>0</v>
      </c>
      <c r="H2162" s="61" t="s">
        <v>183</v>
      </c>
      <c r="I2162" s="61" t="s">
        <v>1152</v>
      </c>
      <c r="J2162" s="61" t="s">
        <v>1153</v>
      </c>
      <c r="K2162" s="61" t="s">
        <v>1153</v>
      </c>
      <c r="L2162" s="61" t="s">
        <v>1262</v>
      </c>
      <c r="M2162" s="61">
        <f t="shared" si="34"/>
        <v>363</v>
      </c>
      <c r="N2162" t="str">
        <f>VLOOKUP(M2162,'zamestnanci číselník'!$A:$I,9,0)</f>
        <v>Ostatné</v>
      </c>
    </row>
    <row r="2163" spans="1:14" x14ac:dyDescent="0.2">
      <c r="A2163" s="60">
        <v>43697</v>
      </c>
      <c r="B2163" s="61" t="s">
        <v>1261</v>
      </c>
      <c r="C2163" s="61" t="s">
        <v>885</v>
      </c>
      <c r="D2163" s="61" t="s">
        <v>181</v>
      </c>
      <c r="E2163" s="61">
        <v>8</v>
      </c>
      <c r="F2163" s="61" t="s">
        <v>182</v>
      </c>
      <c r="G2163" s="61">
        <v>0</v>
      </c>
      <c r="H2163" s="61" t="s">
        <v>42</v>
      </c>
      <c r="I2163" s="61" t="s">
        <v>1152</v>
      </c>
      <c r="J2163" s="61" t="s">
        <v>1153</v>
      </c>
      <c r="K2163" s="61" t="s">
        <v>1153</v>
      </c>
      <c r="L2163" s="61" t="s">
        <v>1262</v>
      </c>
      <c r="M2163" s="61">
        <f t="shared" si="34"/>
        <v>363</v>
      </c>
      <c r="N2163" t="str">
        <f>VLOOKUP(M2163,'zamestnanci číselník'!$A:$I,9,0)</f>
        <v>Ostatné</v>
      </c>
    </row>
    <row r="2164" spans="1:14" x14ac:dyDescent="0.2">
      <c r="A2164" s="60">
        <v>43698</v>
      </c>
      <c r="B2164" s="61" t="s">
        <v>1261</v>
      </c>
      <c r="C2164" s="61" t="s">
        <v>885</v>
      </c>
      <c r="D2164" s="61" t="s">
        <v>181</v>
      </c>
      <c r="E2164" s="61">
        <v>8</v>
      </c>
      <c r="F2164" s="61" t="s">
        <v>182</v>
      </c>
      <c r="G2164" s="61">
        <v>0</v>
      </c>
      <c r="H2164" s="61" t="s">
        <v>42</v>
      </c>
      <c r="I2164" s="61" t="s">
        <v>1152</v>
      </c>
      <c r="J2164" s="61" t="s">
        <v>1153</v>
      </c>
      <c r="K2164" s="61" t="s">
        <v>1153</v>
      </c>
      <c r="L2164" s="61" t="s">
        <v>1262</v>
      </c>
      <c r="M2164" s="61">
        <f t="shared" si="34"/>
        <v>363</v>
      </c>
      <c r="N2164" t="str">
        <f>VLOOKUP(M2164,'zamestnanci číselník'!$A:$I,9,0)</f>
        <v>Ostatné</v>
      </c>
    </row>
    <row r="2165" spans="1:14" x14ac:dyDescent="0.2">
      <c r="A2165" s="60">
        <v>43706</v>
      </c>
      <c r="B2165" s="61" t="s">
        <v>1261</v>
      </c>
      <c r="C2165" s="61" t="s">
        <v>886</v>
      </c>
      <c r="D2165" s="61" t="s">
        <v>181</v>
      </c>
      <c r="E2165" s="61">
        <v>8</v>
      </c>
      <c r="F2165" s="61" t="s">
        <v>182</v>
      </c>
      <c r="G2165" s="61">
        <v>0</v>
      </c>
      <c r="H2165" s="61" t="s">
        <v>183</v>
      </c>
      <c r="I2165" s="61" t="s">
        <v>1152</v>
      </c>
      <c r="J2165" s="61" t="s">
        <v>1153</v>
      </c>
      <c r="K2165" s="61" t="s">
        <v>1153</v>
      </c>
      <c r="L2165" s="61" t="s">
        <v>1262</v>
      </c>
      <c r="M2165" s="61">
        <f t="shared" si="34"/>
        <v>363</v>
      </c>
      <c r="N2165" t="str">
        <f>VLOOKUP(M2165,'zamestnanci číselník'!$A:$I,9,0)</f>
        <v>Ostatné</v>
      </c>
    </row>
    <row r="2166" spans="1:14" x14ac:dyDescent="0.2">
      <c r="A2166" s="60">
        <v>43704</v>
      </c>
      <c r="B2166" s="61" t="s">
        <v>1261</v>
      </c>
      <c r="C2166" s="61" t="s">
        <v>885</v>
      </c>
      <c r="D2166" s="61" t="s">
        <v>181</v>
      </c>
      <c r="E2166" s="61">
        <v>8</v>
      </c>
      <c r="F2166" s="61" t="s">
        <v>182</v>
      </c>
      <c r="G2166" s="61">
        <v>0</v>
      </c>
      <c r="H2166" s="61" t="s">
        <v>42</v>
      </c>
      <c r="I2166" s="61" t="s">
        <v>1152</v>
      </c>
      <c r="J2166" s="61" t="s">
        <v>1153</v>
      </c>
      <c r="K2166" s="61" t="s">
        <v>1153</v>
      </c>
      <c r="L2166" s="61" t="s">
        <v>1262</v>
      </c>
      <c r="M2166" s="61">
        <f t="shared" si="34"/>
        <v>363</v>
      </c>
      <c r="N2166" t="str">
        <f>VLOOKUP(M2166,'zamestnanci číselník'!$A:$I,9,0)</f>
        <v>Ostatné</v>
      </c>
    </row>
    <row r="2167" spans="1:14" x14ac:dyDescent="0.2">
      <c r="A2167" s="60">
        <v>43705</v>
      </c>
      <c r="B2167" s="61" t="s">
        <v>1261</v>
      </c>
      <c r="C2167" s="61" t="s">
        <v>885</v>
      </c>
      <c r="D2167" s="61" t="s">
        <v>181</v>
      </c>
      <c r="E2167" s="61">
        <v>8</v>
      </c>
      <c r="F2167" s="61" t="s">
        <v>182</v>
      </c>
      <c r="G2167" s="61">
        <v>0</v>
      </c>
      <c r="H2167" s="61" t="s">
        <v>42</v>
      </c>
      <c r="I2167" s="61" t="s">
        <v>1152</v>
      </c>
      <c r="J2167" s="61" t="s">
        <v>1153</v>
      </c>
      <c r="K2167" s="61" t="s">
        <v>1153</v>
      </c>
      <c r="L2167" s="61" t="s">
        <v>1262</v>
      </c>
      <c r="M2167" s="61">
        <f t="shared" si="34"/>
        <v>363</v>
      </c>
      <c r="N2167" t="str">
        <f>VLOOKUP(M2167,'zamestnanci číselník'!$A:$I,9,0)</f>
        <v>Ostatné</v>
      </c>
    </row>
    <row r="2168" spans="1:14" x14ac:dyDescent="0.2">
      <c r="A2168" s="60">
        <v>43707</v>
      </c>
      <c r="B2168" s="61" t="s">
        <v>1261</v>
      </c>
      <c r="C2168" s="61" t="s">
        <v>885</v>
      </c>
      <c r="D2168" s="61" t="s">
        <v>181</v>
      </c>
      <c r="E2168" s="61">
        <v>8</v>
      </c>
      <c r="F2168" s="61" t="s">
        <v>182</v>
      </c>
      <c r="G2168" s="61">
        <v>0</v>
      </c>
      <c r="H2168" s="61" t="s">
        <v>42</v>
      </c>
      <c r="I2168" s="61" t="s">
        <v>1152</v>
      </c>
      <c r="J2168" s="61" t="s">
        <v>1153</v>
      </c>
      <c r="K2168" s="61" t="s">
        <v>1153</v>
      </c>
      <c r="L2168" s="61" t="s">
        <v>1262</v>
      </c>
      <c r="M2168" s="61">
        <f t="shared" si="34"/>
        <v>363</v>
      </c>
      <c r="N2168" t="str">
        <f>VLOOKUP(M2168,'zamestnanci číselník'!$A:$I,9,0)</f>
        <v>Ostatné</v>
      </c>
    </row>
    <row r="2169" spans="1:14" x14ac:dyDescent="0.2">
      <c r="A2169" s="60">
        <v>43703</v>
      </c>
      <c r="B2169" s="61" t="s">
        <v>1263</v>
      </c>
      <c r="C2169" s="61" t="s">
        <v>885</v>
      </c>
      <c r="D2169" s="61" t="s">
        <v>181</v>
      </c>
      <c r="E2169" s="61">
        <v>8</v>
      </c>
      <c r="F2169" s="61" t="s">
        <v>182</v>
      </c>
      <c r="G2169" s="61">
        <v>0</v>
      </c>
      <c r="H2169" s="61" t="s">
        <v>42</v>
      </c>
      <c r="I2169" s="61" t="s">
        <v>1152</v>
      </c>
      <c r="J2169" s="61" t="s">
        <v>1153</v>
      </c>
      <c r="K2169" s="61" t="s">
        <v>1153</v>
      </c>
      <c r="L2169" s="61" t="s">
        <v>1264</v>
      </c>
      <c r="M2169" s="61">
        <f t="shared" si="34"/>
        <v>364</v>
      </c>
      <c r="N2169" t="str">
        <f>VLOOKUP(M2169,'zamestnanci číselník'!$A:$I,9,0)</f>
        <v>Ostatné</v>
      </c>
    </row>
    <row r="2170" spans="1:14" x14ac:dyDescent="0.2">
      <c r="A2170" s="60">
        <v>43682</v>
      </c>
      <c r="B2170" s="61" t="s">
        <v>1263</v>
      </c>
      <c r="C2170" s="61" t="s">
        <v>885</v>
      </c>
      <c r="D2170" s="61" t="s">
        <v>181</v>
      </c>
      <c r="E2170" s="61">
        <v>8</v>
      </c>
      <c r="F2170" s="61" t="s">
        <v>182</v>
      </c>
      <c r="G2170" s="61">
        <v>0</v>
      </c>
      <c r="H2170" s="61" t="s">
        <v>42</v>
      </c>
      <c r="I2170" s="61" t="s">
        <v>1152</v>
      </c>
      <c r="J2170" s="61" t="s">
        <v>1153</v>
      </c>
      <c r="K2170" s="61" t="s">
        <v>1153</v>
      </c>
      <c r="L2170" s="61" t="s">
        <v>1264</v>
      </c>
      <c r="M2170" s="61">
        <f t="shared" si="34"/>
        <v>364</v>
      </c>
      <c r="N2170" t="str">
        <f>VLOOKUP(M2170,'zamestnanci číselník'!$A:$I,9,0)</f>
        <v>Ostatné</v>
      </c>
    </row>
    <row r="2171" spans="1:14" x14ac:dyDescent="0.2">
      <c r="A2171" s="60">
        <v>43683</v>
      </c>
      <c r="B2171" s="61" t="s">
        <v>1263</v>
      </c>
      <c r="C2171" s="61" t="s">
        <v>885</v>
      </c>
      <c r="D2171" s="61" t="s">
        <v>181</v>
      </c>
      <c r="E2171" s="61">
        <v>8</v>
      </c>
      <c r="F2171" s="61" t="s">
        <v>182</v>
      </c>
      <c r="G2171" s="61">
        <v>0</v>
      </c>
      <c r="H2171" s="61" t="s">
        <v>42</v>
      </c>
      <c r="I2171" s="61" t="s">
        <v>1152</v>
      </c>
      <c r="J2171" s="61" t="s">
        <v>1153</v>
      </c>
      <c r="K2171" s="61" t="s">
        <v>1153</v>
      </c>
      <c r="L2171" s="61" t="s">
        <v>1264</v>
      </c>
      <c r="M2171" s="61">
        <f t="shared" si="34"/>
        <v>364</v>
      </c>
      <c r="N2171" t="str">
        <f>VLOOKUP(M2171,'zamestnanci číselník'!$A:$I,9,0)</f>
        <v>Ostatné</v>
      </c>
    </row>
    <row r="2172" spans="1:14" x14ac:dyDescent="0.2">
      <c r="A2172" s="60">
        <v>43684</v>
      </c>
      <c r="B2172" s="61" t="s">
        <v>1263</v>
      </c>
      <c r="C2172" s="61" t="s">
        <v>885</v>
      </c>
      <c r="D2172" s="61" t="s">
        <v>181</v>
      </c>
      <c r="E2172" s="61">
        <v>8</v>
      </c>
      <c r="F2172" s="61" t="s">
        <v>182</v>
      </c>
      <c r="G2172" s="61">
        <v>0</v>
      </c>
      <c r="H2172" s="61" t="s">
        <v>42</v>
      </c>
      <c r="I2172" s="61" t="s">
        <v>1152</v>
      </c>
      <c r="J2172" s="61" t="s">
        <v>1153</v>
      </c>
      <c r="K2172" s="61" t="s">
        <v>1153</v>
      </c>
      <c r="L2172" s="61" t="s">
        <v>1264</v>
      </c>
      <c r="M2172" s="61">
        <f t="shared" si="34"/>
        <v>364</v>
      </c>
      <c r="N2172" t="str">
        <f>VLOOKUP(M2172,'zamestnanci číselník'!$A:$I,9,0)</f>
        <v>Ostatné</v>
      </c>
    </row>
    <row r="2173" spans="1:14" x14ac:dyDescent="0.2">
      <c r="A2173" s="60">
        <v>43685</v>
      </c>
      <c r="B2173" s="61" t="s">
        <v>1263</v>
      </c>
      <c r="C2173" s="61" t="s">
        <v>885</v>
      </c>
      <c r="D2173" s="61" t="s">
        <v>181</v>
      </c>
      <c r="E2173" s="61">
        <v>8</v>
      </c>
      <c r="F2173" s="61" t="s">
        <v>182</v>
      </c>
      <c r="G2173" s="61">
        <v>0</v>
      </c>
      <c r="H2173" s="61" t="s">
        <v>42</v>
      </c>
      <c r="I2173" s="61" t="s">
        <v>1152</v>
      </c>
      <c r="J2173" s="61" t="s">
        <v>1153</v>
      </c>
      <c r="K2173" s="61" t="s">
        <v>1153</v>
      </c>
      <c r="L2173" s="61" t="s">
        <v>1264</v>
      </c>
      <c r="M2173" s="61">
        <f t="shared" si="34"/>
        <v>364</v>
      </c>
      <c r="N2173" t="str">
        <f>VLOOKUP(M2173,'zamestnanci číselník'!$A:$I,9,0)</f>
        <v>Ostatné</v>
      </c>
    </row>
    <row r="2174" spans="1:14" x14ac:dyDescent="0.2">
      <c r="A2174" s="60">
        <v>43686</v>
      </c>
      <c r="B2174" s="61" t="s">
        <v>1263</v>
      </c>
      <c r="C2174" s="61" t="s">
        <v>885</v>
      </c>
      <c r="D2174" s="61" t="s">
        <v>181</v>
      </c>
      <c r="E2174" s="61">
        <v>7</v>
      </c>
      <c r="F2174" s="61" t="s">
        <v>182</v>
      </c>
      <c r="G2174" s="61">
        <v>0</v>
      </c>
      <c r="H2174" s="61" t="s">
        <v>42</v>
      </c>
      <c r="I2174" s="61" t="s">
        <v>1152</v>
      </c>
      <c r="J2174" s="61" t="s">
        <v>1153</v>
      </c>
      <c r="K2174" s="61" t="s">
        <v>1153</v>
      </c>
      <c r="L2174" s="61" t="s">
        <v>1264</v>
      </c>
      <c r="M2174" s="61">
        <f t="shared" si="34"/>
        <v>364</v>
      </c>
      <c r="N2174" t="str">
        <f>VLOOKUP(M2174,'zamestnanci číselník'!$A:$I,9,0)</f>
        <v>Ostatné</v>
      </c>
    </row>
    <row r="2175" spans="1:14" x14ac:dyDescent="0.2">
      <c r="A2175" s="60">
        <v>43689</v>
      </c>
      <c r="B2175" s="61" t="s">
        <v>1263</v>
      </c>
      <c r="C2175" s="61" t="s">
        <v>885</v>
      </c>
      <c r="D2175" s="61" t="s">
        <v>181</v>
      </c>
      <c r="E2175" s="61">
        <v>8</v>
      </c>
      <c r="F2175" s="61" t="s">
        <v>182</v>
      </c>
      <c r="G2175" s="61">
        <v>0</v>
      </c>
      <c r="H2175" s="61" t="s">
        <v>42</v>
      </c>
      <c r="I2175" s="61" t="s">
        <v>1152</v>
      </c>
      <c r="J2175" s="61" t="s">
        <v>1153</v>
      </c>
      <c r="K2175" s="61" t="s">
        <v>1153</v>
      </c>
      <c r="L2175" s="61" t="s">
        <v>1264</v>
      </c>
      <c r="M2175" s="61">
        <f t="shared" si="34"/>
        <v>364</v>
      </c>
      <c r="N2175" t="str">
        <f>VLOOKUP(M2175,'zamestnanci číselník'!$A:$I,9,0)</f>
        <v>Ostatné</v>
      </c>
    </row>
    <row r="2176" spans="1:14" x14ac:dyDescent="0.2">
      <c r="A2176" s="60">
        <v>43690</v>
      </c>
      <c r="B2176" s="61" t="s">
        <v>1263</v>
      </c>
      <c r="C2176" s="61" t="s">
        <v>885</v>
      </c>
      <c r="D2176" s="61" t="s">
        <v>181</v>
      </c>
      <c r="E2176" s="61">
        <v>8</v>
      </c>
      <c r="F2176" s="61" t="s">
        <v>182</v>
      </c>
      <c r="G2176" s="61">
        <v>0</v>
      </c>
      <c r="H2176" s="61" t="s">
        <v>42</v>
      </c>
      <c r="I2176" s="61" t="s">
        <v>1152</v>
      </c>
      <c r="J2176" s="61" t="s">
        <v>1153</v>
      </c>
      <c r="K2176" s="61" t="s">
        <v>1153</v>
      </c>
      <c r="L2176" s="61" t="s">
        <v>1264</v>
      </c>
      <c r="M2176" s="61">
        <f t="shared" si="34"/>
        <v>364</v>
      </c>
      <c r="N2176" t="str">
        <f>VLOOKUP(M2176,'zamestnanci číselník'!$A:$I,9,0)</f>
        <v>Ostatné</v>
      </c>
    </row>
    <row r="2177" spans="1:14" x14ac:dyDescent="0.2">
      <c r="A2177" s="60">
        <v>43691</v>
      </c>
      <c r="B2177" s="61" t="s">
        <v>1263</v>
      </c>
      <c r="C2177" s="61" t="s">
        <v>885</v>
      </c>
      <c r="D2177" s="61" t="s">
        <v>181</v>
      </c>
      <c r="E2177" s="61">
        <v>8</v>
      </c>
      <c r="F2177" s="61" t="s">
        <v>182</v>
      </c>
      <c r="G2177" s="61">
        <v>0</v>
      </c>
      <c r="H2177" s="61" t="s">
        <v>42</v>
      </c>
      <c r="I2177" s="61" t="s">
        <v>1152</v>
      </c>
      <c r="J2177" s="61" t="s">
        <v>1153</v>
      </c>
      <c r="K2177" s="61" t="s">
        <v>1153</v>
      </c>
      <c r="L2177" s="61" t="s">
        <v>1264</v>
      </c>
      <c r="M2177" s="61">
        <f t="shared" si="34"/>
        <v>364</v>
      </c>
      <c r="N2177" t="str">
        <f>VLOOKUP(M2177,'zamestnanci číselník'!$A:$I,9,0)</f>
        <v>Ostatné</v>
      </c>
    </row>
    <row r="2178" spans="1:14" x14ac:dyDescent="0.2">
      <c r="A2178" s="60">
        <v>43692</v>
      </c>
      <c r="B2178" s="61" t="s">
        <v>1263</v>
      </c>
      <c r="C2178" s="61" t="s">
        <v>885</v>
      </c>
      <c r="D2178" s="61" t="s">
        <v>181</v>
      </c>
      <c r="E2178" s="61">
        <v>8</v>
      </c>
      <c r="F2178" s="61" t="s">
        <v>182</v>
      </c>
      <c r="G2178" s="61">
        <v>0</v>
      </c>
      <c r="H2178" s="61" t="s">
        <v>42</v>
      </c>
      <c r="I2178" s="61" t="s">
        <v>1152</v>
      </c>
      <c r="J2178" s="61" t="s">
        <v>1153</v>
      </c>
      <c r="K2178" s="61" t="s">
        <v>1153</v>
      </c>
      <c r="L2178" s="61" t="s">
        <v>1264</v>
      </c>
      <c r="M2178" s="61">
        <f t="shared" si="34"/>
        <v>364</v>
      </c>
      <c r="N2178" t="str">
        <f>VLOOKUP(M2178,'zamestnanci číselník'!$A:$I,9,0)</f>
        <v>Ostatné</v>
      </c>
    </row>
    <row r="2179" spans="1:14" x14ac:dyDescent="0.2">
      <c r="A2179" s="60">
        <v>43693</v>
      </c>
      <c r="B2179" s="61" t="s">
        <v>1263</v>
      </c>
      <c r="C2179" s="61" t="s">
        <v>885</v>
      </c>
      <c r="D2179" s="61" t="s">
        <v>181</v>
      </c>
      <c r="E2179" s="61">
        <v>7.5</v>
      </c>
      <c r="F2179" s="61" t="s">
        <v>182</v>
      </c>
      <c r="G2179" s="61">
        <v>0</v>
      </c>
      <c r="H2179" s="61" t="s">
        <v>42</v>
      </c>
      <c r="I2179" s="61" t="s">
        <v>1152</v>
      </c>
      <c r="J2179" s="61" t="s">
        <v>1153</v>
      </c>
      <c r="K2179" s="61" t="s">
        <v>1153</v>
      </c>
      <c r="L2179" s="61" t="s">
        <v>1264</v>
      </c>
      <c r="M2179" s="61">
        <f t="shared" ref="M2179:M2242" si="35">B2179*1</f>
        <v>364</v>
      </c>
      <c r="N2179" t="str">
        <f>VLOOKUP(M2179,'zamestnanci číselník'!$A:$I,9,0)</f>
        <v>Ostatné</v>
      </c>
    </row>
    <row r="2180" spans="1:14" x14ac:dyDescent="0.2">
      <c r="A2180" s="60">
        <v>43696</v>
      </c>
      <c r="B2180" s="61" t="s">
        <v>1263</v>
      </c>
      <c r="C2180" s="61" t="s">
        <v>885</v>
      </c>
      <c r="D2180" s="61" t="s">
        <v>181</v>
      </c>
      <c r="E2180" s="61">
        <v>8</v>
      </c>
      <c r="F2180" s="61" t="s">
        <v>182</v>
      </c>
      <c r="G2180" s="61">
        <v>0</v>
      </c>
      <c r="H2180" s="61" t="s">
        <v>42</v>
      </c>
      <c r="I2180" s="61" t="s">
        <v>1152</v>
      </c>
      <c r="J2180" s="61" t="s">
        <v>1153</v>
      </c>
      <c r="K2180" s="61" t="s">
        <v>1153</v>
      </c>
      <c r="L2180" s="61" t="s">
        <v>1264</v>
      </c>
      <c r="M2180" s="61">
        <f t="shared" si="35"/>
        <v>364</v>
      </c>
      <c r="N2180" t="str">
        <f>VLOOKUP(M2180,'zamestnanci číselník'!$A:$I,9,0)</f>
        <v>Ostatné</v>
      </c>
    </row>
    <row r="2181" spans="1:14" x14ac:dyDescent="0.2">
      <c r="A2181" s="60">
        <v>43697</v>
      </c>
      <c r="B2181" s="61" t="s">
        <v>1263</v>
      </c>
      <c r="C2181" s="61" t="s">
        <v>885</v>
      </c>
      <c r="D2181" s="61" t="s">
        <v>181</v>
      </c>
      <c r="E2181" s="61">
        <v>7</v>
      </c>
      <c r="F2181" s="61" t="s">
        <v>182</v>
      </c>
      <c r="G2181" s="61">
        <v>0</v>
      </c>
      <c r="H2181" s="61" t="s">
        <v>42</v>
      </c>
      <c r="I2181" s="61" t="s">
        <v>1152</v>
      </c>
      <c r="J2181" s="61" t="s">
        <v>1153</v>
      </c>
      <c r="K2181" s="61" t="s">
        <v>1153</v>
      </c>
      <c r="L2181" s="61" t="s">
        <v>1264</v>
      </c>
      <c r="M2181" s="61">
        <f t="shared" si="35"/>
        <v>364</v>
      </c>
      <c r="N2181" t="str">
        <f>VLOOKUP(M2181,'zamestnanci číselník'!$A:$I,9,0)</f>
        <v>Ostatné</v>
      </c>
    </row>
    <row r="2182" spans="1:14" x14ac:dyDescent="0.2">
      <c r="A2182" s="60">
        <v>43698</v>
      </c>
      <c r="B2182" s="61" t="s">
        <v>1263</v>
      </c>
      <c r="C2182" s="61" t="s">
        <v>885</v>
      </c>
      <c r="D2182" s="61" t="s">
        <v>181</v>
      </c>
      <c r="E2182" s="61">
        <v>8</v>
      </c>
      <c r="F2182" s="61" t="s">
        <v>890</v>
      </c>
      <c r="G2182" s="61">
        <v>1</v>
      </c>
      <c r="H2182" s="61" t="s">
        <v>42</v>
      </c>
      <c r="I2182" s="61" t="s">
        <v>1152</v>
      </c>
      <c r="J2182" s="61" t="s">
        <v>1153</v>
      </c>
      <c r="K2182" s="61" t="s">
        <v>1153</v>
      </c>
      <c r="L2182" s="61" t="s">
        <v>1264</v>
      </c>
      <c r="M2182" s="61">
        <f t="shared" si="35"/>
        <v>364</v>
      </c>
      <c r="N2182" t="str">
        <f>VLOOKUP(M2182,'zamestnanci číselník'!$A:$I,9,0)</f>
        <v>Ostatné</v>
      </c>
    </row>
    <row r="2183" spans="1:14" x14ac:dyDescent="0.2">
      <c r="A2183" s="60">
        <v>43699</v>
      </c>
      <c r="B2183" s="61" t="s">
        <v>1263</v>
      </c>
      <c r="C2183" s="61" t="s">
        <v>885</v>
      </c>
      <c r="D2183" s="61" t="s">
        <v>181</v>
      </c>
      <c r="E2183" s="61">
        <v>8</v>
      </c>
      <c r="F2183" s="61" t="s">
        <v>182</v>
      </c>
      <c r="G2183" s="61">
        <v>0</v>
      </c>
      <c r="H2183" s="61" t="s">
        <v>42</v>
      </c>
      <c r="I2183" s="61" t="s">
        <v>1152</v>
      </c>
      <c r="J2183" s="61" t="s">
        <v>1153</v>
      </c>
      <c r="K2183" s="61" t="s">
        <v>1153</v>
      </c>
      <c r="L2183" s="61" t="s">
        <v>1264</v>
      </c>
      <c r="M2183" s="61">
        <f t="shared" si="35"/>
        <v>364</v>
      </c>
      <c r="N2183" t="str">
        <f>VLOOKUP(M2183,'zamestnanci číselník'!$A:$I,9,0)</f>
        <v>Ostatné</v>
      </c>
    </row>
    <row r="2184" spans="1:14" x14ac:dyDescent="0.2">
      <c r="A2184" s="60">
        <v>43700</v>
      </c>
      <c r="B2184" s="61" t="s">
        <v>1263</v>
      </c>
      <c r="C2184" s="61" t="s">
        <v>885</v>
      </c>
      <c r="D2184" s="61" t="s">
        <v>181</v>
      </c>
      <c r="E2184" s="61">
        <v>8</v>
      </c>
      <c r="F2184" s="61" t="s">
        <v>182</v>
      </c>
      <c r="G2184" s="61">
        <v>0</v>
      </c>
      <c r="H2184" s="61" t="s">
        <v>42</v>
      </c>
      <c r="I2184" s="61" t="s">
        <v>1152</v>
      </c>
      <c r="J2184" s="61" t="s">
        <v>1153</v>
      </c>
      <c r="K2184" s="61" t="s">
        <v>1153</v>
      </c>
      <c r="L2184" s="61" t="s">
        <v>1264</v>
      </c>
      <c r="M2184" s="61">
        <f t="shared" si="35"/>
        <v>364</v>
      </c>
      <c r="N2184" t="str">
        <f>VLOOKUP(M2184,'zamestnanci číselník'!$A:$I,9,0)</f>
        <v>Ostatné</v>
      </c>
    </row>
    <row r="2185" spans="1:14" x14ac:dyDescent="0.2">
      <c r="A2185" s="60">
        <v>43706</v>
      </c>
      <c r="B2185" s="61" t="s">
        <v>1263</v>
      </c>
      <c r="C2185" s="61" t="s">
        <v>886</v>
      </c>
      <c r="D2185" s="61" t="s">
        <v>181</v>
      </c>
      <c r="E2185" s="61">
        <v>8</v>
      </c>
      <c r="F2185" s="61" t="s">
        <v>182</v>
      </c>
      <c r="G2185" s="61">
        <v>0</v>
      </c>
      <c r="H2185" s="61" t="s">
        <v>183</v>
      </c>
      <c r="I2185" s="61" t="s">
        <v>1152</v>
      </c>
      <c r="J2185" s="61" t="s">
        <v>1153</v>
      </c>
      <c r="K2185" s="61" t="s">
        <v>1153</v>
      </c>
      <c r="L2185" s="61" t="s">
        <v>1264</v>
      </c>
      <c r="M2185" s="61">
        <f t="shared" si="35"/>
        <v>364</v>
      </c>
      <c r="N2185" t="str">
        <f>VLOOKUP(M2185,'zamestnanci číselník'!$A:$I,9,0)</f>
        <v>Ostatné</v>
      </c>
    </row>
    <row r="2186" spans="1:14" x14ac:dyDescent="0.2">
      <c r="A2186" s="60">
        <v>43678</v>
      </c>
      <c r="B2186" s="61" t="s">
        <v>1263</v>
      </c>
      <c r="C2186" s="61" t="s">
        <v>902</v>
      </c>
      <c r="D2186" s="61" t="s">
        <v>181</v>
      </c>
      <c r="E2186" s="61">
        <v>8</v>
      </c>
      <c r="F2186" s="61" t="s">
        <v>182</v>
      </c>
      <c r="G2186" s="61">
        <v>0</v>
      </c>
      <c r="H2186" s="61" t="s">
        <v>183</v>
      </c>
      <c r="I2186" s="61" t="s">
        <v>1152</v>
      </c>
      <c r="J2186" s="61" t="s">
        <v>1153</v>
      </c>
      <c r="K2186" s="61" t="s">
        <v>1153</v>
      </c>
      <c r="L2186" s="61" t="s">
        <v>1264</v>
      </c>
      <c r="M2186" s="61">
        <f t="shared" si="35"/>
        <v>364</v>
      </c>
      <c r="N2186" t="str">
        <f>VLOOKUP(M2186,'zamestnanci číselník'!$A:$I,9,0)</f>
        <v>Ostatné</v>
      </c>
    </row>
    <row r="2187" spans="1:14" x14ac:dyDescent="0.2">
      <c r="A2187" s="60">
        <v>43679</v>
      </c>
      <c r="B2187" s="61" t="s">
        <v>1263</v>
      </c>
      <c r="C2187" s="61" t="s">
        <v>902</v>
      </c>
      <c r="D2187" s="61" t="s">
        <v>181</v>
      </c>
      <c r="E2187" s="61">
        <v>8</v>
      </c>
      <c r="F2187" s="61" t="s">
        <v>182</v>
      </c>
      <c r="G2187" s="61">
        <v>0</v>
      </c>
      <c r="H2187" s="61" t="s">
        <v>183</v>
      </c>
      <c r="I2187" s="61" t="s">
        <v>1152</v>
      </c>
      <c r="J2187" s="61" t="s">
        <v>1153</v>
      </c>
      <c r="K2187" s="61" t="s">
        <v>1153</v>
      </c>
      <c r="L2187" s="61" t="s">
        <v>1264</v>
      </c>
      <c r="M2187" s="61">
        <f t="shared" si="35"/>
        <v>364</v>
      </c>
      <c r="N2187" t="str">
        <f>VLOOKUP(M2187,'zamestnanci číselník'!$A:$I,9,0)</f>
        <v>Ostatné</v>
      </c>
    </row>
    <row r="2188" spans="1:14" x14ac:dyDescent="0.2">
      <c r="A2188" s="60">
        <v>43686</v>
      </c>
      <c r="B2188" s="61" t="s">
        <v>1263</v>
      </c>
      <c r="C2188" s="61" t="s">
        <v>910</v>
      </c>
      <c r="D2188" s="61" t="s">
        <v>181</v>
      </c>
      <c r="E2188" s="61">
        <v>1</v>
      </c>
      <c r="F2188" s="61" t="s">
        <v>182</v>
      </c>
      <c r="G2188" s="61">
        <v>0</v>
      </c>
      <c r="H2188" s="61" t="s">
        <v>183</v>
      </c>
      <c r="I2188" s="61" t="s">
        <v>1152</v>
      </c>
      <c r="J2188" s="61" t="s">
        <v>1153</v>
      </c>
      <c r="K2188" s="61" t="s">
        <v>1153</v>
      </c>
      <c r="L2188" s="61" t="s">
        <v>1264</v>
      </c>
      <c r="M2188" s="61">
        <f t="shared" si="35"/>
        <v>364</v>
      </c>
      <c r="N2188" t="str">
        <f>VLOOKUP(M2188,'zamestnanci číselník'!$A:$I,9,0)</f>
        <v>Ostatné</v>
      </c>
    </row>
    <row r="2189" spans="1:14" x14ac:dyDescent="0.2">
      <c r="A2189" s="60">
        <v>43693</v>
      </c>
      <c r="B2189" s="61" t="s">
        <v>1263</v>
      </c>
      <c r="C2189" s="61" t="s">
        <v>910</v>
      </c>
      <c r="D2189" s="61" t="s">
        <v>181</v>
      </c>
      <c r="E2189" s="61">
        <v>0.5</v>
      </c>
      <c r="F2189" s="61" t="s">
        <v>182</v>
      </c>
      <c r="G2189" s="61">
        <v>0</v>
      </c>
      <c r="H2189" s="61" t="s">
        <v>183</v>
      </c>
      <c r="I2189" s="61" t="s">
        <v>1152</v>
      </c>
      <c r="J2189" s="61" t="s">
        <v>1153</v>
      </c>
      <c r="K2189" s="61" t="s">
        <v>1153</v>
      </c>
      <c r="L2189" s="61" t="s">
        <v>1264</v>
      </c>
      <c r="M2189" s="61">
        <f t="shared" si="35"/>
        <v>364</v>
      </c>
      <c r="N2189" t="str">
        <f>VLOOKUP(M2189,'zamestnanci číselník'!$A:$I,9,0)</f>
        <v>Ostatné</v>
      </c>
    </row>
    <row r="2190" spans="1:14" x14ac:dyDescent="0.2">
      <c r="A2190" s="60">
        <v>43697</v>
      </c>
      <c r="B2190" s="61" t="s">
        <v>1263</v>
      </c>
      <c r="C2190" s="61" t="s">
        <v>910</v>
      </c>
      <c r="D2190" s="61" t="s">
        <v>181</v>
      </c>
      <c r="E2190" s="61">
        <v>1</v>
      </c>
      <c r="F2190" s="61" t="s">
        <v>182</v>
      </c>
      <c r="G2190" s="61">
        <v>0</v>
      </c>
      <c r="H2190" s="61" t="s">
        <v>183</v>
      </c>
      <c r="I2190" s="61" t="s">
        <v>1152</v>
      </c>
      <c r="J2190" s="61" t="s">
        <v>1153</v>
      </c>
      <c r="K2190" s="61" t="s">
        <v>1153</v>
      </c>
      <c r="L2190" s="61" t="s">
        <v>1264</v>
      </c>
      <c r="M2190" s="61">
        <f t="shared" si="35"/>
        <v>364</v>
      </c>
      <c r="N2190" t="str">
        <f>VLOOKUP(M2190,'zamestnanci číselník'!$A:$I,9,0)</f>
        <v>Ostatné</v>
      </c>
    </row>
    <row r="2191" spans="1:14" x14ac:dyDescent="0.2">
      <c r="A2191" s="60">
        <v>43704</v>
      </c>
      <c r="B2191" s="61" t="s">
        <v>1263</v>
      </c>
      <c r="C2191" s="61" t="s">
        <v>885</v>
      </c>
      <c r="D2191" s="61" t="s">
        <v>181</v>
      </c>
      <c r="E2191" s="61">
        <v>8</v>
      </c>
      <c r="F2191" s="61" t="s">
        <v>182</v>
      </c>
      <c r="G2191" s="61">
        <v>0</v>
      </c>
      <c r="H2191" s="61" t="s">
        <v>42</v>
      </c>
      <c r="I2191" s="61" t="s">
        <v>1152</v>
      </c>
      <c r="J2191" s="61" t="s">
        <v>1153</v>
      </c>
      <c r="K2191" s="61" t="s">
        <v>1153</v>
      </c>
      <c r="L2191" s="61" t="s">
        <v>1264</v>
      </c>
      <c r="M2191" s="61">
        <f t="shared" si="35"/>
        <v>364</v>
      </c>
      <c r="N2191" t="str">
        <f>VLOOKUP(M2191,'zamestnanci číselník'!$A:$I,9,0)</f>
        <v>Ostatné</v>
      </c>
    </row>
    <row r="2192" spans="1:14" x14ac:dyDescent="0.2">
      <c r="A2192" s="60">
        <v>43705</v>
      </c>
      <c r="B2192" s="61" t="s">
        <v>1263</v>
      </c>
      <c r="C2192" s="61" t="s">
        <v>885</v>
      </c>
      <c r="D2192" s="61" t="s">
        <v>181</v>
      </c>
      <c r="E2192" s="61">
        <v>8</v>
      </c>
      <c r="F2192" s="61" t="s">
        <v>182</v>
      </c>
      <c r="G2192" s="61">
        <v>0</v>
      </c>
      <c r="H2192" s="61" t="s">
        <v>42</v>
      </c>
      <c r="I2192" s="61" t="s">
        <v>1152</v>
      </c>
      <c r="J2192" s="61" t="s">
        <v>1153</v>
      </c>
      <c r="K2192" s="61" t="s">
        <v>1153</v>
      </c>
      <c r="L2192" s="61" t="s">
        <v>1264</v>
      </c>
      <c r="M2192" s="61">
        <f t="shared" si="35"/>
        <v>364</v>
      </c>
      <c r="N2192" t="str">
        <f>VLOOKUP(M2192,'zamestnanci číselník'!$A:$I,9,0)</f>
        <v>Ostatné</v>
      </c>
    </row>
    <row r="2193" spans="1:14" x14ac:dyDescent="0.2">
      <c r="A2193" s="60">
        <v>43707</v>
      </c>
      <c r="B2193" s="61" t="s">
        <v>1263</v>
      </c>
      <c r="C2193" s="61" t="s">
        <v>885</v>
      </c>
      <c r="D2193" s="61" t="s">
        <v>181</v>
      </c>
      <c r="E2193" s="61">
        <v>8</v>
      </c>
      <c r="F2193" s="61" t="s">
        <v>182</v>
      </c>
      <c r="G2193" s="61">
        <v>0</v>
      </c>
      <c r="H2193" s="61" t="s">
        <v>42</v>
      </c>
      <c r="I2193" s="61" t="s">
        <v>1152</v>
      </c>
      <c r="J2193" s="61" t="s">
        <v>1153</v>
      </c>
      <c r="K2193" s="61" t="s">
        <v>1153</v>
      </c>
      <c r="L2193" s="61" t="s">
        <v>1264</v>
      </c>
      <c r="M2193" s="61">
        <f t="shared" si="35"/>
        <v>364</v>
      </c>
      <c r="N2193" t="str">
        <f>VLOOKUP(M2193,'zamestnanci číselník'!$A:$I,9,0)</f>
        <v>Ostatné</v>
      </c>
    </row>
    <row r="2194" spans="1:14" x14ac:dyDescent="0.2">
      <c r="A2194" s="60">
        <v>43703</v>
      </c>
      <c r="B2194" s="61" t="s">
        <v>1265</v>
      </c>
      <c r="C2194" s="61" t="s">
        <v>885</v>
      </c>
      <c r="D2194" s="61" t="s">
        <v>181</v>
      </c>
      <c r="E2194" s="61">
        <v>8</v>
      </c>
      <c r="F2194" s="61" t="s">
        <v>182</v>
      </c>
      <c r="G2194" s="61">
        <v>0</v>
      </c>
      <c r="H2194" s="61" t="s">
        <v>42</v>
      </c>
      <c r="I2194" s="61" t="s">
        <v>1152</v>
      </c>
      <c r="J2194" s="61" t="s">
        <v>1153</v>
      </c>
      <c r="K2194" s="61" t="s">
        <v>1153</v>
      </c>
      <c r="L2194" s="61" t="s">
        <v>1266</v>
      </c>
      <c r="M2194" s="61">
        <f t="shared" si="35"/>
        <v>366</v>
      </c>
      <c r="N2194" t="str">
        <f>VLOOKUP(M2194,'zamestnanci číselník'!$A:$I,9,0)</f>
        <v>Ostatné</v>
      </c>
    </row>
    <row r="2195" spans="1:14" x14ac:dyDescent="0.2">
      <c r="A2195" s="60">
        <v>43706</v>
      </c>
      <c r="B2195" s="61" t="s">
        <v>1265</v>
      </c>
      <c r="C2195" s="61" t="s">
        <v>886</v>
      </c>
      <c r="D2195" s="61" t="s">
        <v>181</v>
      </c>
      <c r="E2195" s="61">
        <v>8</v>
      </c>
      <c r="F2195" s="61" t="s">
        <v>182</v>
      </c>
      <c r="G2195" s="61">
        <v>0</v>
      </c>
      <c r="H2195" s="61" t="s">
        <v>183</v>
      </c>
      <c r="I2195" s="61" t="s">
        <v>1152</v>
      </c>
      <c r="J2195" s="61" t="s">
        <v>1153</v>
      </c>
      <c r="K2195" s="61" t="s">
        <v>1153</v>
      </c>
      <c r="L2195" s="61" t="s">
        <v>1266</v>
      </c>
      <c r="M2195" s="61">
        <f t="shared" si="35"/>
        <v>366</v>
      </c>
      <c r="N2195" t="str">
        <f>VLOOKUP(M2195,'zamestnanci číselník'!$A:$I,9,0)</f>
        <v>Ostatné</v>
      </c>
    </row>
    <row r="2196" spans="1:14" x14ac:dyDescent="0.2">
      <c r="A2196" s="60">
        <v>43700</v>
      </c>
      <c r="B2196" s="61" t="s">
        <v>1265</v>
      </c>
      <c r="C2196" s="61" t="s">
        <v>955</v>
      </c>
      <c r="D2196" s="61" t="s">
        <v>181</v>
      </c>
      <c r="E2196" s="61">
        <v>8</v>
      </c>
      <c r="F2196" s="61" t="s">
        <v>182</v>
      </c>
      <c r="G2196" s="61">
        <v>0</v>
      </c>
      <c r="H2196" s="61" t="s">
        <v>183</v>
      </c>
      <c r="I2196" s="61" t="s">
        <v>1152</v>
      </c>
      <c r="J2196" s="61" t="s">
        <v>1153</v>
      </c>
      <c r="K2196" s="61" t="s">
        <v>1153</v>
      </c>
      <c r="L2196" s="61" t="s">
        <v>1266</v>
      </c>
      <c r="M2196" s="61">
        <f t="shared" si="35"/>
        <v>366</v>
      </c>
      <c r="N2196" t="str">
        <f>VLOOKUP(M2196,'zamestnanci číselník'!$A:$I,9,0)</f>
        <v>Ostatné</v>
      </c>
    </row>
    <row r="2197" spans="1:14" x14ac:dyDescent="0.2">
      <c r="A2197" s="60">
        <v>43678</v>
      </c>
      <c r="B2197" s="61" t="s">
        <v>1265</v>
      </c>
      <c r="C2197" s="61" t="s">
        <v>887</v>
      </c>
      <c r="D2197" s="61" t="s">
        <v>181</v>
      </c>
      <c r="E2197" s="61">
        <v>8</v>
      </c>
      <c r="F2197" s="61" t="s">
        <v>182</v>
      </c>
      <c r="G2197" s="61">
        <v>0</v>
      </c>
      <c r="H2197" s="61" t="s">
        <v>183</v>
      </c>
      <c r="I2197" s="61" t="s">
        <v>1152</v>
      </c>
      <c r="J2197" s="61" t="s">
        <v>1153</v>
      </c>
      <c r="K2197" s="61" t="s">
        <v>1153</v>
      </c>
      <c r="L2197" s="61" t="s">
        <v>1266</v>
      </c>
      <c r="M2197" s="61">
        <f t="shared" si="35"/>
        <v>366</v>
      </c>
      <c r="N2197" t="str">
        <f>VLOOKUP(M2197,'zamestnanci číselník'!$A:$I,9,0)</f>
        <v>Ostatné</v>
      </c>
    </row>
    <row r="2198" spans="1:14" x14ac:dyDescent="0.2">
      <c r="A2198" s="60">
        <v>43679</v>
      </c>
      <c r="B2198" s="61" t="s">
        <v>1265</v>
      </c>
      <c r="C2198" s="61" t="s">
        <v>887</v>
      </c>
      <c r="D2198" s="61" t="s">
        <v>181</v>
      </c>
      <c r="E2198" s="61">
        <v>8</v>
      </c>
      <c r="F2198" s="61" t="s">
        <v>182</v>
      </c>
      <c r="G2198" s="61">
        <v>0</v>
      </c>
      <c r="H2198" s="61" t="s">
        <v>183</v>
      </c>
      <c r="I2198" s="61" t="s">
        <v>1152</v>
      </c>
      <c r="J2198" s="61" t="s">
        <v>1153</v>
      </c>
      <c r="K2198" s="61" t="s">
        <v>1153</v>
      </c>
      <c r="L2198" s="61" t="s">
        <v>1266</v>
      </c>
      <c r="M2198" s="61">
        <f t="shared" si="35"/>
        <v>366</v>
      </c>
      <c r="N2198" t="str">
        <f>VLOOKUP(M2198,'zamestnanci číselník'!$A:$I,9,0)</f>
        <v>Ostatné</v>
      </c>
    </row>
    <row r="2199" spans="1:14" x14ac:dyDescent="0.2">
      <c r="A2199" s="60">
        <v>43682</v>
      </c>
      <c r="B2199" s="61" t="s">
        <v>1265</v>
      </c>
      <c r="C2199" s="61" t="s">
        <v>887</v>
      </c>
      <c r="D2199" s="61" t="s">
        <v>181</v>
      </c>
      <c r="E2199" s="61">
        <v>8</v>
      </c>
      <c r="F2199" s="61" t="s">
        <v>182</v>
      </c>
      <c r="G2199" s="61">
        <v>0</v>
      </c>
      <c r="H2199" s="61" t="s">
        <v>183</v>
      </c>
      <c r="I2199" s="61" t="s">
        <v>1152</v>
      </c>
      <c r="J2199" s="61" t="s">
        <v>1153</v>
      </c>
      <c r="K2199" s="61" t="s">
        <v>1153</v>
      </c>
      <c r="L2199" s="61" t="s">
        <v>1266</v>
      </c>
      <c r="M2199" s="61">
        <f t="shared" si="35"/>
        <v>366</v>
      </c>
      <c r="N2199" t="str">
        <f>VLOOKUP(M2199,'zamestnanci číselník'!$A:$I,9,0)</f>
        <v>Ostatné</v>
      </c>
    </row>
    <row r="2200" spans="1:14" x14ac:dyDescent="0.2">
      <c r="A2200" s="60">
        <v>43683</v>
      </c>
      <c r="B2200" s="61" t="s">
        <v>1265</v>
      </c>
      <c r="C2200" s="61" t="s">
        <v>887</v>
      </c>
      <c r="D2200" s="61" t="s">
        <v>181</v>
      </c>
      <c r="E2200" s="61">
        <v>8</v>
      </c>
      <c r="F2200" s="61" t="s">
        <v>182</v>
      </c>
      <c r="G2200" s="61">
        <v>0</v>
      </c>
      <c r="H2200" s="61" t="s">
        <v>183</v>
      </c>
      <c r="I2200" s="61" t="s">
        <v>1152</v>
      </c>
      <c r="J2200" s="61" t="s">
        <v>1153</v>
      </c>
      <c r="K2200" s="61" t="s">
        <v>1153</v>
      </c>
      <c r="L2200" s="61" t="s">
        <v>1266</v>
      </c>
      <c r="M2200" s="61">
        <f t="shared" si="35"/>
        <v>366</v>
      </c>
      <c r="N2200" t="str">
        <f>VLOOKUP(M2200,'zamestnanci číselník'!$A:$I,9,0)</f>
        <v>Ostatné</v>
      </c>
    </row>
    <row r="2201" spans="1:14" x14ac:dyDescent="0.2">
      <c r="A2201" s="60">
        <v>43684</v>
      </c>
      <c r="B2201" s="61" t="s">
        <v>1265</v>
      </c>
      <c r="C2201" s="61" t="s">
        <v>887</v>
      </c>
      <c r="D2201" s="61" t="s">
        <v>181</v>
      </c>
      <c r="E2201" s="61">
        <v>8</v>
      </c>
      <c r="F2201" s="61" t="s">
        <v>182</v>
      </c>
      <c r="G2201" s="61">
        <v>0</v>
      </c>
      <c r="H2201" s="61" t="s">
        <v>183</v>
      </c>
      <c r="I2201" s="61" t="s">
        <v>1152</v>
      </c>
      <c r="J2201" s="61" t="s">
        <v>1153</v>
      </c>
      <c r="K2201" s="61" t="s">
        <v>1153</v>
      </c>
      <c r="L2201" s="61" t="s">
        <v>1266</v>
      </c>
      <c r="M2201" s="61">
        <f t="shared" si="35"/>
        <v>366</v>
      </c>
      <c r="N2201" t="str">
        <f>VLOOKUP(M2201,'zamestnanci číselník'!$A:$I,9,0)</f>
        <v>Ostatné</v>
      </c>
    </row>
    <row r="2202" spans="1:14" x14ac:dyDescent="0.2">
      <c r="A2202" s="60">
        <v>43685</v>
      </c>
      <c r="B2202" s="61" t="s">
        <v>1265</v>
      </c>
      <c r="C2202" s="61" t="s">
        <v>887</v>
      </c>
      <c r="D2202" s="61" t="s">
        <v>181</v>
      </c>
      <c r="E2202" s="61">
        <v>8</v>
      </c>
      <c r="F2202" s="61" t="s">
        <v>182</v>
      </c>
      <c r="G2202" s="61">
        <v>0</v>
      </c>
      <c r="H2202" s="61" t="s">
        <v>183</v>
      </c>
      <c r="I2202" s="61" t="s">
        <v>1152</v>
      </c>
      <c r="J2202" s="61" t="s">
        <v>1153</v>
      </c>
      <c r="K2202" s="61" t="s">
        <v>1153</v>
      </c>
      <c r="L2202" s="61" t="s">
        <v>1266</v>
      </c>
      <c r="M2202" s="61">
        <f t="shared" si="35"/>
        <v>366</v>
      </c>
      <c r="N2202" t="str">
        <f>VLOOKUP(M2202,'zamestnanci číselník'!$A:$I,9,0)</f>
        <v>Ostatné</v>
      </c>
    </row>
    <row r="2203" spans="1:14" x14ac:dyDescent="0.2">
      <c r="A2203" s="60">
        <v>43686</v>
      </c>
      <c r="B2203" s="61" t="s">
        <v>1265</v>
      </c>
      <c r="C2203" s="61" t="s">
        <v>887</v>
      </c>
      <c r="D2203" s="61" t="s">
        <v>181</v>
      </c>
      <c r="E2203" s="61">
        <v>8</v>
      </c>
      <c r="F2203" s="61" t="s">
        <v>182</v>
      </c>
      <c r="G2203" s="61">
        <v>0</v>
      </c>
      <c r="H2203" s="61" t="s">
        <v>183</v>
      </c>
      <c r="I2203" s="61" t="s">
        <v>1152</v>
      </c>
      <c r="J2203" s="61" t="s">
        <v>1153</v>
      </c>
      <c r="K2203" s="61" t="s">
        <v>1153</v>
      </c>
      <c r="L2203" s="61" t="s">
        <v>1266</v>
      </c>
      <c r="M2203" s="61">
        <f t="shared" si="35"/>
        <v>366</v>
      </c>
      <c r="N2203" t="str">
        <f>VLOOKUP(M2203,'zamestnanci číselník'!$A:$I,9,0)</f>
        <v>Ostatné</v>
      </c>
    </row>
    <row r="2204" spans="1:14" x14ac:dyDescent="0.2">
      <c r="A2204" s="60">
        <v>43689</v>
      </c>
      <c r="B2204" s="61" t="s">
        <v>1265</v>
      </c>
      <c r="C2204" s="61" t="s">
        <v>885</v>
      </c>
      <c r="D2204" s="61" t="s">
        <v>181</v>
      </c>
      <c r="E2204" s="61">
        <v>8</v>
      </c>
      <c r="F2204" s="61" t="s">
        <v>182</v>
      </c>
      <c r="G2204" s="61">
        <v>0</v>
      </c>
      <c r="H2204" s="61" t="s">
        <v>42</v>
      </c>
      <c r="I2204" s="61" t="s">
        <v>1152</v>
      </c>
      <c r="J2204" s="61" t="s">
        <v>1153</v>
      </c>
      <c r="K2204" s="61" t="s">
        <v>1153</v>
      </c>
      <c r="L2204" s="61" t="s">
        <v>1266</v>
      </c>
      <c r="M2204" s="61">
        <f t="shared" si="35"/>
        <v>366</v>
      </c>
      <c r="N2204" t="str">
        <f>VLOOKUP(M2204,'zamestnanci číselník'!$A:$I,9,0)</f>
        <v>Ostatné</v>
      </c>
    </row>
    <row r="2205" spans="1:14" x14ac:dyDescent="0.2">
      <c r="A2205" s="60">
        <v>43690</v>
      </c>
      <c r="B2205" s="61" t="s">
        <v>1265</v>
      </c>
      <c r="C2205" s="61" t="s">
        <v>885</v>
      </c>
      <c r="D2205" s="61" t="s">
        <v>181</v>
      </c>
      <c r="E2205" s="61">
        <v>8</v>
      </c>
      <c r="F2205" s="61" t="s">
        <v>182</v>
      </c>
      <c r="G2205" s="61">
        <v>0</v>
      </c>
      <c r="H2205" s="61" t="s">
        <v>42</v>
      </c>
      <c r="I2205" s="61" t="s">
        <v>1152</v>
      </c>
      <c r="J2205" s="61" t="s">
        <v>1153</v>
      </c>
      <c r="K2205" s="61" t="s">
        <v>1153</v>
      </c>
      <c r="L2205" s="61" t="s">
        <v>1266</v>
      </c>
      <c r="M2205" s="61">
        <f t="shared" si="35"/>
        <v>366</v>
      </c>
      <c r="N2205" t="str">
        <f>VLOOKUP(M2205,'zamestnanci číselník'!$A:$I,9,0)</f>
        <v>Ostatné</v>
      </c>
    </row>
    <row r="2206" spans="1:14" x14ac:dyDescent="0.2">
      <c r="A2206" s="60">
        <v>43691</v>
      </c>
      <c r="B2206" s="61" t="s">
        <v>1265</v>
      </c>
      <c r="C2206" s="61" t="s">
        <v>885</v>
      </c>
      <c r="D2206" s="61" t="s">
        <v>181</v>
      </c>
      <c r="E2206" s="61">
        <v>8</v>
      </c>
      <c r="F2206" s="61" t="s">
        <v>182</v>
      </c>
      <c r="G2206" s="61">
        <v>0</v>
      </c>
      <c r="H2206" s="61" t="s">
        <v>42</v>
      </c>
      <c r="I2206" s="61" t="s">
        <v>1152</v>
      </c>
      <c r="J2206" s="61" t="s">
        <v>1153</v>
      </c>
      <c r="K2206" s="61" t="s">
        <v>1153</v>
      </c>
      <c r="L2206" s="61" t="s">
        <v>1266</v>
      </c>
      <c r="M2206" s="61">
        <f t="shared" si="35"/>
        <v>366</v>
      </c>
      <c r="N2206" t="str">
        <f>VLOOKUP(M2206,'zamestnanci číselník'!$A:$I,9,0)</f>
        <v>Ostatné</v>
      </c>
    </row>
    <row r="2207" spans="1:14" x14ac:dyDescent="0.2">
      <c r="A2207" s="60">
        <v>43692</v>
      </c>
      <c r="B2207" s="61" t="s">
        <v>1265</v>
      </c>
      <c r="C2207" s="61" t="s">
        <v>885</v>
      </c>
      <c r="D2207" s="61" t="s">
        <v>181</v>
      </c>
      <c r="E2207" s="61">
        <v>8</v>
      </c>
      <c r="F2207" s="61" t="s">
        <v>182</v>
      </c>
      <c r="G2207" s="61">
        <v>0</v>
      </c>
      <c r="H2207" s="61" t="s">
        <v>42</v>
      </c>
      <c r="I2207" s="61" t="s">
        <v>1152</v>
      </c>
      <c r="J2207" s="61" t="s">
        <v>1153</v>
      </c>
      <c r="K2207" s="61" t="s">
        <v>1153</v>
      </c>
      <c r="L2207" s="61" t="s">
        <v>1266</v>
      </c>
      <c r="M2207" s="61">
        <f t="shared" si="35"/>
        <v>366</v>
      </c>
      <c r="N2207" t="str">
        <f>VLOOKUP(M2207,'zamestnanci číselník'!$A:$I,9,0)</f>
        <v>Ostatné</v>
      </c>
    </row>
    <row r="2208" spans="1:14" x14ac:dyDescent="0.2">
      <c r="A2208" s="60">
        <v>43693</v>
      </c>
      <c r="B2208" s="61" t="s">
        <v>1265</v>
      </c>
      <c r="C2208" s="61" t="s">
        <v>955</v>
      </c>
      <c r="D2208" s="61" t="s">
        <v>181</v>
      </c>
      <c r="E2208" s="61">
        <v>8</v>
      </c>
      <c r="F2208" s="61" t="s">
        <v>182</v>
      </c>
      <c r="G2208" s="61">
        <v>0</v>
      </c>
      <c r="H2208" s="61" t="s">
        <v>183</v>
      </c>
      <c r="I2208" s="61" t="s">
        <v>1152</v>
      </c>
      <c r="J2208" s="61" t="s">
        <v>1153</v>
      </c>
      <c r="K2208" s="61" t="s">
        <v>1153</v>
      </c>
      <c r="L2208" s="61" t="s">
        <v>1266</v>
      </c>
      <c r="M2208" s="61">
        <f t="shared" si="35"/>
        <v>366</v>
      </c>
      <c r="N2208" t="str">
        <f>VLOOKUP(M2208,'zamestnanci číselník'!$A:$I,9,0)</f>
        <v>Ostatné</v>
      </c>
    </row>
    <row r="2209" spans="1:14" x14ac:dyDescent="0.2">
      <c r="A2209" s="60">
        <v>43696</v>
      </c>
      <c r="B2209" s="61" t="s">
        <v>1265</v>
      </c>
      <c r="C2209" s="61" t="s">
        <v>955</v>
      </c>
      <c r="D2209" s="61" t="s">
        <v>181</v>
      </c>
      <c r="E2209" s="61">
        <v>8</v>
      </c>
      <c r="F2209" s="61" t="s">
        <v>182</v>
      </c>
      <c r="G2209" s="61">
        <v>0</v>
      </c>
      <c r="H2209" s="61" t="s">
        <v>183</v>
      </c>
      <c r="I2209" s="61" t="s">
        <v>1152</v>
      </c>
      <c r="J2209" s="61" t="s">
        <v>1153</v>
      </c>
      <c r="K2209" s="61" t="s">
        <v>1153</v>
      </c>
      <c r="L2209" s="61" t="s">
        <v>1266</v>
      </c>
      <c r="M2209" s="61">
        <f t="shared" si="35"/>
        <v>366</v>
      </c>
      <c r="N2209" t="str">
        <f>VLOOKUP(M2209,'zamestnanci číselník'!$A:$I,9,0)</f>
        <v>Ostatné</v>
      </c>
    </row>
    <row r="2210" spans="1:14" x14ac:dyDescent="0.2">
      <c r="A2210" s="60">
        <v>43697</v>
      </c>
      <c r="B2210" s="61" t="s">
        <v>1265</v>
      </c>
      <c r="C2210" s="61" t="s">
        <v>955</v>
      </c>
      <c r="D2210" s="61" t="s">
        <v>181</v>
      </c>
      <c r="E2210" s="61">
        <v>8</v>
      </c>
      <c r="F2210" s="61" t="s">
        <v>182</v>
      </c>
      <c r="G2210" s="61">
        <v>0</v>
      </c>
      <c r="H2210" s="61" t="s">
        <v>183</v>
      </c>
      <c r="I2210" s="61" t="s">
        <v>1152</v>
      </c>
      <c r="J2210" s="61" t="s">
        <v>1153</v>
      </c>
      <c r="K2210" s="61" t="s">
        <v>1153</v>
      </c>
      <c r="L2210" s="61" t="s">
        <v>1266</v>
      </c>
      <c r="M2210" s="61">
        <f t="shared" si="35"/>
        <v>366</v>
      </c>
      <c r="N2210" t="str">
        <f>VLOOKUP(M2210,'zamestnanci číselník'!$A:$I,9,0)</f>
        <v>Ostatné</v>
      </c>
    </row>
    <row r="2211" spans="1:14" x14ac:dyDescent="0.2">
      <c r="A2211" s="60">
        <v>43698</v>
      </c>
      <c r="B2211" s="61" t="s">
        <v>1265</v>
      </c>
      <c r="C2211" s="61" t="s">
        <v>955</v>
      </c>
      <c r="D2211" s="61" t="s">
        <v>181</v>
      </c>
      <c r="E2211" s="61">
        <v>8</v>
      </c>
      <c r="F2211" s="61" t="s">
        <v>182</v>
      </c>
      <c r="G2211" s="61">
        <v>0</v>
      </c>
      <c r="H2211" s="61" t="s">
        <v>183</v>
      </c>
      <c r="I2211" s="61" t="s">
        <v>1152</v>
      </c>
      <c r="J2211" s="61" t="s">
        <v>1153</v>
      </c>
      <c r="K2211" s="61" t="s">
        <v>1153</v>
      </c>
      <c r="L2211" s="61" t="s">
        <v>1266</v>
      </c>
      <c r="M2211" s="61">
        <f t="shared" si="35"/>
        <v>366</v>
      </c>
      <c r="N2211" t="str">
        <f>VLOOKUP(M2211,'zamestnanci číselník'!$A:$I,9,0)</f>
        <v>Ostatné</v>
      </c>
    </row>
    <row r="2212" spans="1:14" x14ac:dyDescent="0.2">
      <c r="A2212" s="60">
        <v>43699</v>
      </c>
      <c r="B2212" s="61" t="s">
        <v>1265</v>
      </c>
      <c r="C2212" s="61" t="s">
        <v>955</v>
      </c>
      <c r="D2212" s="61" t="s">
        <v>181</v>
      </c>
      <c r="E2212" s="61">
        <v>8</v>
      </c>
      <c r="F2212" s="61" t="s">
        <v>182</v>
      </c>
      <c r="G2212" s="61">
        <v>0</v>
      </c>
      <c r="H2212" s="61" t="s">
        <v>183</v>
      </c>
      <c r="I2212" s="61" t="s">
        <v>1152</v>
      </c>
      <c r="J2212" s="61" t="s">
        <v>1153</v>
      </c>
      <c r="K2212" s="61" t="s">
        <v>1153</v>
      </c>
      <c r="L2212" s="61" t="s">
        <v>1266</v>
      </c>
      <c r="M2212" s="61">
        <f t="shared" si="35"/>
        <v>366</v>
      </c>
      <c r="N2212" t="str">
        <f>VLOOKUP(M2212,'zamestnanci číselník'!$A:$I,9,0)</f>
        <v>Ostatné</v>
      </c>
    </row>
    <row r="2213" spans="1:14" x14ac:dyDescent="0.2">
      <c r="A2213" s="60">
        <v>43704</v>
      </c>
      <c r="B2213" s="61" t="s">
        <v>1265</v>
      </c>
      <c r="C2213" s="61" t="s">
        <v>885</v>
      </c>
      <c r="D2213" s="61" t="s">
        <v>181</v>
      </c>
      <c r="E2213" s="61">
        <v>8</v>
      </c>
      <c r="F2213" s="61" t="s">
        <v>182</v>
      </c>
      <c r="G2213" s="61">
        <v>0</v>
      </c>
      <c r="H2213" s="61" t="s">
        <v>42</v>
      </c>
      <c r="I2213" s="61" t="s">
        <v>1152</v>
      </c>
      <c r="J2213" s="61" t="s">
        <v>1153</v>
      </c>
      <c r="K2213" s="61" t="s">
        <v>1153</v>
      </c>
      <c r="L2213" s="61" t="s">
        <v>1266</v>
      </c>
      <c r="M2213" s="61">
        <f t="shared" si="35"/>
        <v>366</v>
      </c>
      <c r="N2213" t="str">
        <f>VLOOKUP(M2213,'zamestnanci číselník'!$A:$I,9,0)</f>
        <v>Ostatné</v>
      </c>
    </row>
    <row r="2214" spans="1:14" x14ac:dyDescent="0.2">
      <c r="A2214" s="60">
        <v>43705</v>
      </c>
      <c r="B2214" s="61" t="s">
        <v>1265</v>
      </c>
      <c r="C2214" s="61" t="s">
        <v>885</v>
      </c>
      <c r="D2214" s="61" t="s">
        <v>181</v>
      </c>
      <c r="E2214" s="61">
        <v>8</v>
      </c>
      <c r="F2214" s="61" t="s">
        <v>182</v>
      </c>
      <c r="G2214" s="61">
        <v>0</v>
      </c>
      <c r="H2214" s="61" t="s">
        <v>42</v>
      </c>
      <c r="I2214" s="61" t="s">
        <v>1152</v>
      </c>
      <c r="J2214" s="61" t="s">
        <v>1153</v>
      </c>
      <c r="K2214" s="61" t="s">
        <v>1153</v>
      </c>
      <c r="L2214" s="61" t="s">
        <v>1266</v>
      </c>
      <c r="M2214" s="61">
        <f t="shared" si="35"/>
        <v>366</v>
      </c>
      <c r="N2214" t="str">
        <f>VLOOKUP(M2214,'zamestnanci číselník'!$A:$I,9,0)</f>
        <v>Ostatné</v>
      </c>
    </row>
    <row r="2215" spans="1:14" x14ac:dyDescent="0.2">
      <c r="A2215" s="60">
        <v>43707</v>
      </c>
      <c r="B2215" s="61" t="s">
        <v>1265</v>
      </c>
      <c r="C2215" s="61" t="s">
        <v>885</v>
      </c>
      <c r="D2215" s="61" t="s">
        <v>181</v>
      </c>
      <c r="E2215" s="61">
        <v>8</v>
      </c>
      <c r="F2215" s="61" t="s">
        <v>182</v>
      </c>
      <c r="G2215" s="61">
        <v>0</v>
      </c>
      <c r="H2215" s="61" t="s">
        <v>42</v>
      </c>
      <c r="I2215" s="61" t="s">
        <v>1152</v>
      </c>
      <c r="J2215" s="61" t="s">
        <v>1153</v>
      </c>
      <c r="K2215" s="61" t="s">
        <v>1153</v>
      </c>
      <c r="L2215" s="61" t="s">
        <v>1266</v>
      </c>
      <c r="M2215" s="61">
        <f t="shared" si="35"/>
        <v>366</v>
      </c>
      <c r="N2215" t="str">
        <f>VLOOKUP(M2215,'zamestnanci číselník'!$A:$I,9,0)</f>
        <v>Ostatné</v>
      </c>
    </row>
    <row r="2216" spans="1:14" x14ac:dyDescent="0.2">
      <c r="A2216" s="60">
        <v>43703</v>
      </c>
      <c r="B2216" s="61" t="s">
        <v>1267</v>
      </c>
      <c r="C2216" s="61" t="s">
        <v>885</v>
      </c>
      <c r="D2216" s="61" t="s">
        <v>181</v>
      </c>
      <c r="E2216" s="61">
        <v>8</v>
      </c>
      <c r="F2216" s="61" t="s">
        <v>182</v>
      </c>
      <c r="G2216" s="61">
        <v>0</v>
      </c>
      <c r="H2216" s="61" t="s">
        <v>42</v>
      </c>
      <c r="I2216" s="61" t="s">
        <v>1167</v>
      </c>
      <c r="J2216" s="61" t="s">
        <v>17</v>
      </c>
      <c r="K2216" s="61" t="s">
        <v>20</v>
      </c>
      <c r="L2216" s="61" t="s">
        <v>1268</v>
      </c>
      <c r="M2216" s="61">
        <f t="shared" si="35"/>
        <v>368</v>
      </c>
      <c r="N2216" t="str">
        <f>VLOOKUP(M2216,'zamestnanci číselník'!$A:$I,9,0)</f>
        <v>VP4</v>
      </c>
    </row>
    <row r="2217" spans="1:14" x14ac:dyDescent="0.2">
      <c r="A2217" s="60">
        <v>43704</v>
      </c>
      <c r="B2217" s="61" t="s">
        <v>1267</v>
      </c>
      <c r="C2217" s="61" t="s">
        <v>885</v>
      </c>
      <c r="D2217" s="61" t="s">
        <v>181</v>
      </c>
      <c r="E2217" s="61">
        <v>8</v>
      </c>
      <c r="F2217" s="61" t="s">
        <v>890</v>
      </c>
      <c r="G2217" s="61">
        <v>1</v>
      </c>
      <c r="H2217" s="61" t="s">
        <v>42</v>
      </c>
      <c r="I2217" s="61" t="s">
        <v>1167</v>
      </c>
      <c r="J2217" s="61" t="s">
        <v>17</v>
      </c>
      <c r="K2217" s="61" t="s">
        <v>20</v>
      </c>
      <c r="L2217" s="61" t="s">
        <v>1268</v>
      </c>
      <c r="M2217" s="61">
        <f t="shared" si="35"/>
        <v>368</v>
      </c>
      <c r="N2217" t="str">
        <f>VLOOKUP(M2217,'zamestnanci číselník'!$A:$I,9,0)</f>
        <v>VP4</v>
      </c>
    </row>
    <row r="2218" spans="1:14" x14ac:dyDescent="0.2">
      <c r="A2218" s="60">
        <v>43705</v>
      </c>
      <c r="B2218" s="61" t="s">
        <v>1267</v>
      </c>
      <c r="C2218" s="61" t="s">
        <v>885</v>
      </c>
      <c r="D2218" s="61" t="s">
        <v>181</v>
      </c>
      <c r="E2218" s="61">
        <v>8</v>
      </c>
      <c r="F2218" s="61" t="s">
        <v>182</v>
      </c>
      <c r="G2218" s="61">
        <v>0</v>
      </c>
      <c r="H2218" s="61" t="s">
        <v>42</v>
      </c>
      <c r="I2218" s="61" t="s">
        <v>1167</v>
      </c>
      <c r="J2218" s="61" t="s">
        <v>17</v>
      </c>
      <c r="K2218" s="61" t="s">
        <v>20</v>
      </c>
      <c r="L2218" s="61" t="s">
        <v>1268</v>
      </c>
      <c r="M2218" s="61">
        <f t="shared" si="35"/>
        <v>368</v>
      </c>
      <c r="N2218" t="str">
        <f>VLOOKUP(M2218,'zamestnanci číselník'!$A:$I,9,0)</f>
        <v>VP4</v>
      </c>
    </row>
    <row r="2219" spans="1:14" x14ac:dyDescent="0.2">
      <c r="A2219" s="60">
        <v>43706</v>
      </c>
      <c r="B2219" s="61" t="s">
        <v>1267</v>
      </c>
      <c r="C2219" s="61" t="s">
        <v>886</v>
      </c>
      <c r="D2219" s="61" t="s">
        <v>181</v>
      </c>
      <c r="E2219" s="61">
        <v>8</v>
      </c>
      <c r="F2219" s="61" t="s">
        <v>182</v>
      </c>
      <c r="G2219" s="61">
        <v>0</v>
      </c>
      <c r="H2219" s="61" t="s">
        <v>183</v>
      </c>
      <c r="I2219" s="61" t="s">
        <v>1167</v>
      </c>
      <c r="J2219" s="61" t="s">
        <v>17</v>
      </c>
      <c r="K2219" s="61" t="s">
        <v>20</v>
      </c>
      <c r="L2219" s="61" t="s">
        <v>1268</v>
      </c>
      <c r="M2219" s="61">
        <f t="shared" si="35"/>
        <v>368</v>
      </c>
      <c r="N2219" t="str">
        <f>VLOOKUP(M2219,'zamestnanci číselník'!$A:$I,9,0)</f>
        <v>VP4</v>
      </c>
    </row>
    <row r="2220" spans="1:14" x14ac:dyDescent="0.2">
      <c r="A2220" s="60">
        <v>43707</v>
      </c>
      <c r="B2220" s="61" t="s">
        <v>1267</v>
      </c>
      <c r="C2220" s="61" t="s">
        <v>887</v>
      </c>
      <c r="D2220" s="61" t="s">
        <v>181</v>
      </c>
      <c r="E2220" s="61">
        <v>8</v>
      </c>
      <c r="F2220" s="61" t="s">
        <v>182</v>
      </c>
      <c r="G2220" s="61">
        <v>0</v>
      </c>
      <c r="H2220" s="61" t="s">
        <v>183</v>
      </c>
      <c r="I2220" s="61" t="s">
        <v>1167</v>
      </c>
      <c r="J2220" s="61" t="s">
        <v>17</v>
      </c>
      <c r="K2220" s="61" t="s">
        <v>20</v>
      </c>
      <c r="L2220" s="61" t="s">
        <v>1268</v>
      </c>
      <c r="M2220" s="61">
        <f t="shared" si="35"/>
        <v>368</v>
      </c>
      <c r="N2220" t="str">
        <f>VLOOKUP(M2220,'zamestnanci číselník'!$A:$I,9,0)</f>
        <v>VP4</v>
      </c>
    </row>
    <row r="2221" spans="1:14" x14ac:dyDescent="0.2">
      <c r="A2221" s="60">
        <v>43696</v>
      </c>
      <c r="B2221" s="61" t="s">
        <v>1267</v>
      </c>
      <c r="C2221" s="61" t="s">
        <v>885</v>
      </c>
      <c r="D2221" s="61" t="s">
        <v>181</v>
      </c>
      <c r="E2221" s="61">
        <v>8</v>
      </c>
      <c r="F2221" s="61" t="s">
        <v>182</v>
      </c>
      <c r="G2221" s="61">
        <v>0</v>
      </c>
      <c r="H2221" s="61" t="s">
        <v>42</v>
      </c>
      <c r="I2221" s="61" t="s">
        <v>1167</v>
      </c>
      <c r="J2221" s="61" t="s">
        <v>17</v>
      </c>
      <c r="K2221" s="61" t="s">
        <v>20</v>
      </c>
      <c r="L2221" s="61" t="s">
        <v>1268</v>
      </c>
      <c r="M2221" s="61">
        <f t="shared" si="35"/>
        <v>368</v>
      </c>
      <c r="N2221" t="str">
        <f>VLOOKUP(M2221,'zamestnanci číselník'!$A:$I,9,0)</f>
        <v>VP4</v>
      </c>
    </row>
    <row r="2222" spans="1:14" x14ac:dyDescent="0.2">
      <c r="A2222" s="60">
        <v>43697</v>
      </c>
      <c r="B2222" s="61" t="s">
        <v>1267</v>
      </c>
      <c r="C2222" s="61" t="s">
        <v>885</v>
      </c>
      <c r="D2222" s="61" t="s">
        <v>181</v>
      </c>
      <c r="E2222" s="61">
        <v>8</v>
      </c>
      <c r="F2222" s="61" t="s">
        <v>182</v>
      </c>
      <c r="G2222" s="61">
        <v>0</v>
      </c>
      <c r="H2222" s="61" t="s">
        <v>42</v>
      </c>
      <c r="I2222" s="61" t="s">
        <v>1167</v>
      </c>
      <c r="J2222" s="61" t="s">
        <v>17</v>
      </c>
      <c r="K2222" s="61" t="s">
        <v>20</v>
      </c>
      <c r="L2222" s="61" t="s">
        <v>1268</v>
      </c>
      <c r="M2222" s="61">
        <f t="shared" si="35"/>
        <v>368</v>
      </c>
      <c r="N2222" t="str">
        <f>VLOOKUP(M2222,'zamestnanci číselník'!$A:$I,9,0)</f>
        <v>VP4</v>
      </c>
    </row>
    <row r="2223" spans="1:14" x14ac:dyDescent="0.2">
      <c r="A2223" s="60">
        <v>43698</v>
      </c>
      <c r="B2223" s="61" t="s">
        <v>1267</v>
      </c>
      <c r="C2223" s="61" t="s">
        <v>885</v>
      </c>
      <c r="D2223" s="61" t="s">
        <v>181</v>
      </c>
      <c r="E2223" s="61">
        <v>8</v>
      </c>
      <c r="F2223" s="61" t="s">
        <v>182</v>
      </c>
      <c r="G2223" s="61">
        <v>0</v>
      </c>
      <c r="H2223" s="61" t="s">
        <v>42</v>
      </c>
      <c r="I2223" s="61" t="s">
        <v>1167</v>
      </c>
      <c r="J2223" s="61" t="s">
        <v>17</v>
      </c>
      <c r="K2223" s="61" t="s">
        <v>20</v>
      </c>
      <c r="L2223" s="61" t="s">
        <v>1268</v>
      </c>
      <c r="M2223" s="61">
        <f t="shared" si="35"/>
        <v>368</v>
      </c>
      <c r="N2223" t="str">
        <f>VLOOKUP(M2223,'zamestnanci číselník'!$A:$I,9,0)</f>
        <v>VP4</v>
      </c>
    </row>
    <row r="2224" spans="1:14" x14ac:dyDescent="0.2">
      <c r="A2224" s="60">
        <v>43699</v>
      </c>
      <c r="B2224" s="61" t="s">
        <v>1267</v>
      </c>
      <c r="C2224" s="61" t="s">
        <v>885</v>
      </c>
      <c r="D2224" s="61" t="s">
        <v>181</v>
      </c>
      <c r="E2224" s="61">
        <v>8</v>
      </c>
      <c r="F2224" s="61" t="s">
        <v>890</v>
      </c>
      <c r="G2224" s="61">
        <v>1</v>
      </c>
      <c r="H2224" s="61" t="s">
        <v>42</v>
      </c>
      <c r="I2224" s="61" t="s">
        <v>1167</v>
      </c>
      <c r="J2224" s="61" t="s">
        <v>17</v>
      </c>
      <c r="K2224" s="61" t="s">
        <v>20</v>
      </c>
      <c r="L2224" s="61" t="s">
        <v>1268</v>
      </c>
      <c r="M2224" s="61">
        <f t="shared" si="35"/>
        <v>368</v>
      </c>
      <c r="N2224" t="str">
        <f>VLOOKUP(M2224,'zamestnanci číselník'!$A:$I,9,0)</f>
        <v>VP4</v>
      </c>
    </row>
    <row r="2225" spans="1:14" x14ac:dyDescent="0.2">
      <c r="A2225" s="60">
        <v>43700</v>
      </c>
      <c r="B2225" s="61" t="s">
        <v>1267</v>
      </c>
      <c r="C2225" s="61" t="s">
        <v>893</v>
      </c>
      <c r="D2225" s="61" t="s">
        <v>181</v>
      </c>
      <c r="E2225" s="61">
        <v>8</v>
      </c>
      <c r="F2225" s="61" t="s">
        <v>182</v>
      </c>
      <c r="G2225" s="61">
        <v>0</v>
      </c>
      <c r="H2225" s="61" t="s">
        <v>183</v>
      </c>
      <c r="I2225" s="61" t="s">
        <v>1167</v>
      </c>
      <c r="J2225" s="61" t="s">
        <v>17</v>
      </c>
      <c r="K2225" s="61" t="s">
        <v>20</v>
      </c>
      <c r="L2225" s="61" t="s">
        <v>1268</v>
      </c>
      <c r="M2225" s="61">
        <f t="shared" si="35"/>
        <v>368</v>
      </c>
      <c r="N2225" t="str">
        <f>VLOOKUP(M2225,'zamestnanci číselník'!$A:$I,9,0)</f>
        <v>VP4</v>
      </c>
    </row>
    <row r="2226" spans="1:14" x14ac:dyDescent="0.2">
      <c r="A2226" s="60">
        <v>43678</v>
      </c>
      <c r="B2226" s="61" t="s">
        <v>1267</v>
      </c>
      <c r="C2226" s="61" t="s">
        <v>887</v>
      </c>
      <c r="D2226" s="61" t="s">
        <v>181</v>
      </c>
      <c r="E2226" s="61">
        <v>8</v>
      </c>
      <c r="F2226" s="61" t="s">
        <v>182</v>
      </c>
      <c r="G2226" s="61">
        <v>0</v>
      </c>
      <c r="H2226" s="61" t="s">
        <v>183</v>
      </c>
      <c r="I2226" s="61" t="s">
        <v>1167</v>
      </c>
      <c r="J2226" s="61" t="s">
        <v>17</v>
      </c>
      <c r="K2226" s="61" t="s">
        <v>20</v>
      </c>
      <c r="L2226" s="61" t="s">
        <v>1268</v>
      </c>
      <c r="M2226" s="61">
        <f t="shared" si="35"/>
        <v>368</v>
      </c>
      <c r="N2226" t="str">
        <f>VLOOKUP(M2226,'zamestnanci číselník'!$A:$I,9,0)</f>
        <v>VP4</v>
      </c>
    </row>
    <row r="2227" spans="1:14" x14ac:dyDescent="0.2">
      <c r="A2227" s="60">
        <v>43679</v>
      </c>
      <c r="B2227" s="61" t="s">
        <v>1267</v>
      </c>
      <c r="C2227" s="61" t="s">
        <v>887</v>
      </c>
      <c r="D2227" s="61" t="s">
        <v>181</v>
      </c>
      <c r="E2227" s="61">
        <v>8</v>
      </c>
      <c r="F2227" s="61" t="s">
        <v>182</v>
      </c>
      <c r="G2227" s="61">
        <v>0</v>
      </c>
      <c r="H2227" s="61" t="s">
        <v>183</v>
      </c>
      <c r="I2227" s="61" t="s">
        <v>1167</v>
      </c>
      <c r="J2227" s="61" t="s">
        <v>17</v>
      </c>
      <c r="K2227" s="61" t="s">
        <v>20</v>
      </c>
      <c r="L2227" s="61" t="s">
        <v>1268</v>
      </c>
      <c r="M2227" s="61">
        <f t="shared" si="35"/>
        <v>368</v>
      </c>
      <c r="N2227" t="str">
        <f>VLOOKUP(M2227,'zamestnanci číselník'!$A:$I,9,0)</f>
        <v>VP4</v>
      </c>
    </row>
    <row r="2228" spans="1:14" x14ac:dyDescent="0.2">
      <c r="A2228" s="60">
        <v>43682</v>
      </c>
      <c r="B2228" s="61" t="s">
        <v>1267</v>
      </c>
      <c r="C2228" s="61" t="s">
        <v>885</v>
      </c>
      <c r="D2228" s="61" t="s">
        <v>181</v>
      </c>
      <c r="E2228" s="61">
        <v>8</v>
      </c>
      <c r="F2228" s="61" t="s">
        <v>182</v>
      </c>
      <c r="G2228" s="61">
        <v>0</v>
      </c>
      <c r="H2228" s="61" t="s">
        <v>42</v>
      </c>
      <c r="I2228" s="61" t="s">
        <v>1167</v>
      </c>
      <c r="J2228" s="61" t="s">
        <v>17</v>
      </c>
      <c r="K2228" s="61" t="s">
        <v>20</v>
      </c>
      <c r="L2228" s="61" t="s">
        <v>1268</v>
      </c>
      <c r="M2228" s="61">
        <f t="shared" si="35"/>
        <v>368</v>
      </c>
      <c r="N2228" t="str">
        <f>VLOOKUP(M2228,'zamestnanci číselník'!$A:$I,9,0)</f>
        <v>VP4</v>
      </c>
    </row>
    <row r="2229" spans="1:14" x14ac:dyDescent="0.2">
      <c r="A2229" s="60">
        <v>43683</v>
      </c>
      <c r="B2229" s="61" t="s">
        <v>1267</v>
      </c>
      <c r="C2229" s="61" t="s">
        <v>885</v>
      </c>
      <c r="D2229" s="61" t="s">
        <v>181</v>
      </c>
      <c r="E2229" s="61">
        <v>8</v>
      </c>
      <c r="F2229" s="61" t="s">
        <v>890</v>
      </c>
      <c r="G2229" s="61">
        <v>1</v>
      </c>
      <c r="H2229" s="61" t="s">
        <v>42</v>
      </c>
      <c r="I2229" s="61" t="s">
        <v>1167</v>
      </c>
      <c r="J2229" s="61" t="s">
        <v>17</v>
      </c>
      <c r="K2229" s="61" t="s">
        <v>20</v>
      </c>
      <c r="L2229" s="61" t="s">
        <v>1268</v>
      </c>
      <c r="M2229" s="61">
        <f t="shared" si="35"/>
        <v>368</v>
      </c>
      <c r="N2229" t="str">
        <f>VLOOKUP(M2229,'zamestnanci číselník'!$A:$I,9,0)</f>
        <v>VP4</v>
      </c>
    </row>
    <row r="2230" spans="1:14" x14ac:dyDescent="0.2">
      <c r="A2230" s="60">
        <v>43684</v>
      </c>
      <c r="B2230" s="61" t="s">
        <v>1267</v>
      </c>
      <c r="C2230" s="61" t="s">
        <v>885</v>
      </c>
      <c r="D2230" s="61" t="s">
        <v>181</v>
      </c>
      <c r="E2230" s="61">
        <v>8</v>
      </c>
      <c r="F2230" s="61" t="s">
        <v>182</v>
      </c>
      <c r="G2230" s="61">
        <v>0</v>
      </c>
      <c r="H2230" s="61" t="s">
        <v>42</v>
      </c>
      <c r="I2230" s="61" t="s">
        <v>1167</v>
      </c>
      <c r="J2230" s="61" t="s">
        <v>17</v>
      </c>
      <c r="K2230" s="61" t="s">
        <v>20</v>
      </c>
      <c r="L2230" s="61" t="s">
        <v>1268</v>
      </c>
      <c r="M2230" s="61">
        <f t="shared" si="35"/>
        <v>368</v>
      </c>
      <c r="N2230" t="str">
        <f>VLOOKUP(M2230,'zamestnanci číselník'!$A:$I,9,0)</f>
        <v>VP4</v>
      </c>
    </row>
    <row r="2231" spans="1:14" x14ac:dyDescent="0.2">
      <c r="A2231" s="60">
        <v>43685</v>
      </c>
      <c r="B2231" s="61" t="s">
        <v>1267</v>
      </c>
      <c r="C2231" s="61" t="s">
        <v>885</v>
      </c>
      <c r="D2231" s="61" t="s">
        <v>181</v>
      </c>
      <c r="E2231" s="61">
        <v>8</v>
      </c>
      <c r="F2231" s="61" t="s">
        <v>890</v>
      </c>
      <c r="G2231" s="61">
        <v>1</v>
      </c>
      <c r="H2231" s="61" t="s">
        <v>42</v>
      </c>
      <c r="I2231" s="61" t="s">
        <v>1167</v>
      </c>
      <c r="J2231" s="61" t="s">
        <v>17</v>
      </c>
      <c r="K2231" s="61" t="s">
        <v>20</v>
      </c>
      <c r="L2231" s="61" t="s">
        <v>1268</v>
      </c>
      <c r="M2231" s="61">
        <f t="shared" si="35"/>
        <v>368</v>
      </c>
      <c r="N2231" t="str">
        <f>VLOOKUP(M2231,'zamestnanci číselník'!$A:$I,9,0)</f>
        <v>VP4</v>
      </c>
    </row>
    <row r="2232" spans="1:14" x14ac:dyDescent="0.2">
      <c r="A2232" s="60">
        <v>43686</v>
      </c>
      <c r="B2232" s="61" t="s">
        <v>1267</v>
      </c>
      <c r="C2232" s="61" t="s">
        <v>887</v>
      </c>
      <c r="D2232" s="61" t="s">
        <v>181</v>
      </c>
      <c r="E2232" s="61">
        <v>8</v>
      </c>
      <c r="F2232" s="61" t="s">
        <v>182</v>
      </c>
      <c r="G2232" s="61">
        <v>0</v>
      </c>
      <c r="H2232" s="61" t="s">
        <v>183</v>
      </c>
      <c r="I2232" s="61" t="s">
        <v>1167</v>
      </c>
      <c r="J2232" s="61" t="s">
        <v>17</v>
      </c>
      <c r="K2232" s="61" t="s">
        <v>20</v>
      </c>
      <c r="L2232" s="61" t="s">
        <v>1268</v>
      </c>
      <c r="M2232" s="61">
        <f t="shared" si="35"/>
        <v>368</v>
      </c>
      <c r="N2232" t="str">
        <f>VLOOKUP(M2232,'zamestnanci číselník'!$A:$I,9,0)</f>
        <v>VP4</v>
      </c>
    </row>
    <row r="2233" spans="1:14" x14ac:dyDescent="0.2">
      <c r="A2233" s="60">
        <v>43689</v>
      </c>
      <c r="B2233" s="61" t="s">
        <v>1267</v>
      </c>
      <c r="C2233" s="61" t="s">
        <v>885</v>
      </c>
      <c r="D2233" s="61" t="s">
        <v>181</v>
      </c>
      <c r="E2233" s="61">
        <v>8</v>
      </c>
      <c r="F2233" s="61" t="s">
        <v>182</v>
      </c>
      <c r="G2233" s="61">
        <v>0</v>
      </c>
      <c r="H2233" s="61" t="s">
        <v>42</v>
      </c>
      <c r="I2233" s="61" t="s">
        <v>1167</v>
      </c>
      <c r="J2233" s="61" t="s">
        <v>17</v>
      </c>
      <c r="K2233" s="61" t="s">
        <v>20</v>
      </c>
      <c r="L2233" s="61" t="s">
        <v>1268</v>
      </c>
      <c r="M2233" s="61">
        <f t="shared" si="35"/>
        <v>368</v>
      </c>
      <c r="N2233" t="str">
        <f>VLOOKUP(M2233,'zamestnanci číselník'!$A:$I,9,0)</f>
        <v>VP4</v>
      </c>
    </row>
    <row r="2234" spans="1:14" x14ac:dyDescent="0.2">
      <c r="A2234" s="60">
        <v>43690</v>
      </c>
      <c r="B2234" s="61" t="s">
        <v>1267</v>
      </c>
      <c r="C2234" s="61" t="s">
        <v>885</v>
      </c>
      <c r="D2234" s="61" t="s">
        <v>181</v>
      </c>
      <c r="E2234" s="61">
        <v>8</v>
      </c>
      <c r="F2234" s="61" t="s">
        <v>182</v>
      </c>
      <c r="G2234" s="61">
        <v>0</v>
      </c>
      <c r="H2234" s="61" t="s">
        <v>42</v>
      </c>
      <c r="I2234" s="61" t="s">
        <v>1167</v>
      </c>
      <c r="J2234" s="61" t="s">
        <v>17</v>
      </c>
      <c r="K2234" s="61" t="s">
        <v>20</v>
      </c>
      <c r="L2234" s="61" t="s">
        <v>1268</v>
      </c>
      <c r="M2234" s="61">
        <f t="shared" si="35"/>
        <v>368</v>
      </c>
      <c r="N2234" t="str">
        <f>VLOOKUP(M2234,'zamestnanci číselník'!$A:$I,9,0)</f>
        <v>VP4</v>
      </c>
    </row>
    <row r="2235" spans="1:14" x14ac:dyDescent="0.2">
      <c r="A2235" s="60">
        <v>43691</v>
      </c>
      <c r="B2235" s="61" t="s">
        <v>1267</v>
      </c>
      <c r="C2235" s="61" t="s">
        <v>885</v>
      </c>
      <c r="D2235" s="61" t="s">
        <v>181</v>
      </c>
      <c r="E2235" s="61">
        <v>8</v>
      </c>
      <c r="F2235" s="61" t="s">
        <v>890</v>
      </c>
      <c r="G2235" s="61">
        <v>1</v>
      </c>
      <c r="H2235" s="61" t="s">
        <v>42</v>
      </c>
      <c r="I2235" s="61" t="s">
        <v>1167</v>
      </c>
      <c r="J2235" s="61" t="s">
        <v>17</v>
      </c>
      <c r="K2235" s="61" t="s">
        <v>20</v>
      </c>
      <c r="L2235" s="61" t="s">
        <v>1268</v>
      </c>
      <c r="M2235" s="61">
        <f t="shared" si="35"/>
        <v>368</v>
      </c>
      <c r="N2235" t="str">
        <f>VLOOKUP(M2235,'zamestnanci číselník'!$A:$I,9,0)</f>
        <v>VP4</v>
      </c>
    </row>
    <row r="2236" spans="1:14" x14ac:dyDescent="0.2">
      <c r="A2236" s="60">
        <v>43692</v>
      </c>
      <c r="B2236" s="61" t="s">
        <v>1267</v>
      </c>
      <c r="C2236" s="61" t="s">
        <v>885</v>
      </c>
      <c r="D2236" s="61" t="s">
        <v>181</v>
      </c>
      <c r="E2236" s="61">
        <v>8</v>
      </c>
      <c r="F2236" s="61" t="s">
        <v>182</v>
      </c>
      <c r="G2236" s="61">
        <v>0</v>
      </c>
      <c r="H2236" s="61" t="s">
        <v>42</v>
      </c>
      <c r="I2236" s="61" t="s">
        <v>1167</v>
      </c>
      <c r="J2236" s="61" t="s">
        <v>17</v>
      </c>
      <c r="K2236" s="61" t="s">
        <v>20</v>
      </c>
      <c r="L2236" s="61" t="s">
        <v>1268</v>
      </c>
      <c r="M2236" s="61">
        <f t="shared" si="35"/>
        <v>368</v>
      </c>
      <c r="N2236" t="str">
        <f>VLOOKUP(M2236,'zamestnanci číselník'!$A:$I,9,0)</f>
        <v>VP4</v>
      </c>
    </row>
    <row r="2237" spans="1:14" x14ac:dyDescent="0.2">
      <c r="A2237" s="60">
        <v>43693</v>
      </c>
      <c r="B2237" s="61" t="s">
        <v>1267</v>
      </c>
      <c r="C2237" s="61" t="s">
        <v>887</v>
      </c>
      <c r="D2237" s="61" t="s">
        <v>181</v>
      </c>
      <c r="E2237" s="61">
        <v>8</v>
      </c>
      <c r="F2237" s="61" t="s">
        <v>182</v>
      </c>
      <c r="G2237" s="61">
        <v>0</v>
      </c>
      <c r="H2237" s="61" t="s">
        <v>183</v>
      </c>
      <c r="I2237" s="61" t="s">
        <v>1167</v>
      </c>
      <c r="J2237" s="61" t="s">
        <v>17</v>
      </c>
      <c r="K2237" s="61" t="s">
        <v>20</v>
      </c>
      <c r="L2237" s="61" t="s">
        <v>1268</v>
      </c>
      <c r="M2237" s="61">
        <f t="shared" si="35"/>
        <v>368</v>
      </c>
      <c r="N2237" t="str">
        <f>VLOOKUP(M2237,'zamestnanci číselník'!$A:$I,9,0)</f>
        <v>VP4</v>
      </c>
    </row>
    <row r="2238" spans="1:14" x14ac:dyDescent="0.2">
      <c r="A2238" s="60">
        <v>43707</v>
      </c>
      <c r="B2238" s="61" t="s">
        <v>1269</v>
      </c>
      <c r="C2238" s="61" t="s">
        <v>910</v>
      </c>
      <c r="D2238" s="61" t="s">
        <v>181</v>
      </c>
      <c r="E2238" s="61">
        <v>8</v>
      </c>
      <c r="F2238" s="61" t="s">
        <v>182</v>
      </c>
      <c r="G2238" s="61">
        <v>0</v>
      </c>
      <c r="H2238" s="61" t="s">
        <v>183</v>
      </c>
      <c r="I2238" s="61" t="s">
        <v>1152</v>
      </c>
      <c r="J2238" s="61" t="s">
        <v>1153</v>
      </c>
      <c r="K2238" s="61" t="s">
        <v>1153</v>
      </c>
      <c r="L2238" s="61" t="s">
        <v>1270</v>
      </c>
      <c r="M2238" s="61">
        <f t="shared" si="35"/>
        <v>370</v>
      </c>
      <c r="N2238" t="str">
        <f>VLOOKUP(M2238,'zamestnanci číselník'!$A:$I,9,0)</f>
        <v>Ostatné</v>
      </c>
    </row>
    <row r="2239" spans="1:14" x14ac:dyDescent="0.2">
      <c r="A2239" s="60">
        <v>43704</v>
      </c>
      <c r="B2239" s="61" t="s">
        <v>1269</v>
      </c>
      <c r="C2239" s="61" t="s">
        <v>885</v>
      </c>
      <c r="D2239" s="61" t="s">
        <v>181</v>
      </c>
      <c r="E2239" s="61">
        <v>8</v>
      </c>
      <c r="F2239" s="61" t="s">
        <v>182</v>
      </c>
      <c r="G2239" s="61">
        <v>0</v>
      </c>
      <c r="H2239" s="61" t="s">
        <v>1148</v>
      </c>
      <c r="I2239" s="61" t="s">
        <v>1152</v>
      </c>
      <c r="J2239" s="61" t="s">
        <v>1153</v>
      </c>
      <c r="K2239" s="61" t="s">
        <v>1153</v>
      </c>
      <c r="L2239" s="61" t="s">
        <v>1270</v>
      </c>
      <c r="M2239" s="61">
        <f t="shared" si="35"/>
        <v>370</v>
      </c>
      <c r="N2239" t="str">
        <f>VLOOKUP(M2239,'zamestnanci číselník'!$A:$I,9,0)</f>
        <v>Ostatné</v>
      </c>
    </row>
    <row r="2240" spans="1:14" x14ac:dyDescent="0.2">
      <c r="A2240" s="60">
        <v>43705</v>
      </c>
      <c r="B2240" s="61" t="s">
        <v>1269</v>
      </c>
      <c r="C2240" s="61" t="s">
        <v>885</v>
      </c>
      <c r="D2240" s="61" t="s">
        <v>181</v>
      </c>
      <c r="E2240" s="61">
        <v>8</v>
      </c>
      <c r="F2240" s="61" t="s">
        <v>182</v>
      </c>
      <c r="G2240" s="61">
        <v>0</v>
      </c>
      <c r="H2240" s="61" t="s">
        <v>1148</v>
      </c>
      <c r="I2240" s="61" t="s">
        <v>1152</v>
      </c>
      <c r="J2240" s="61" t="s">
        <v>1153</v>
      </c>
      <c r="K2240" s="61" t="s">
        <v>1153</v>
      </c>
      <c r="L2240" s="61" t="s">
        <v>1270</v>
      </c>
      <c r="M2240" s="61">
        <f t="shared" si="35"/>
        <v>370</v>
      </c>
      <c r="N2240" t="str">
        <f>VLOOKUP(M2240,'zamestnanci číselník'!$A:$I,9,0)</f>
        <v>Ostatné</v>
      </c>
    </row>
    <row r="2241" spans="1:14" x14ac:dyDescent="0.2">
      <c r="A2241" s="60">
        <v>43696</v>
      </c>
      <c r="B2241" s="61" t="s">
        <v>1269</v>
      </c>
      <c r="C2241" s="61" t="s">
        <v>885</v>
      </c>
      <c r="D2241" s="61" t="s">
        <v>181</v>
      </c>
      <c r="E2241" s="61">
        <v>8</v>
      </c>
      <c r="F2241" s="61" t="s">
        <v>182</v>
      </c>
      <c r="G2241" s="61">
        <v>0</v>
      </c>
      <c r="H2241" s="61" t="s">
        <v>1148</v>
      </c>
      <c r="I2241" s="61" t="s">
        <v>1152</v>
      </c>
      <c r="J2241" s="61" t="s">
        <v>1153</v>
      </c>
      <c r="K2241" s="61" t="s">
        <v>1153</v>
      </c>
      <c r="L2241" s="61" t="s">
        <v>1270</v>
      </c>
      <c r="M2241" s="61">
        <f t="shared" si="35"/>
        <v>370</v>
      </c>
      <c r="N2241" t="str">
        <f>VLOOKUP(M2241,'zamestnanci číselník'!$A:$I,9,0)</f>
        <v>Ostatné</v>
      </c>
    </row>
    <row r="2242" spans="1:14" x14ac:dyDescent="0.2">
      <c r="A2242" s="60">
        <v>43697</v>
      </c>
      <c r="B2242" s="61" t="s">
        <v>1269</v>
      </c>
      <c r="C2242" s="61" t="s">
        <v>885</v>
      </c>
      <c r="D2242" s="61" t="s">
        <v>181</v>
      </c>
      <c r="E2242" s="61">
        <v>8</v>
      </c>
      <c r="F2242" s="61" t="s">
        <v>182</v>
      </c>
      <c r="G2242" s="61">
        <v>0</v>
      </c>
      <c r="H2242" s="61" t="s">
        <v>1148</v>
      </c>
      <c r="I2242" s="61" t="s">
        <v>1152</v>
      </c>
      <c r="J2242" s="61" t="s">
        <v>1153</v>
      </c>
      <c r="K2242" s="61" t="s">
        <v>1153</v>
      </c>
      <c r="L2242" s="61" t="s">
        <v>1270</v>
      </c>
      <c r="M2242" s="61">
        <f t="shared" si="35"/>
        <v>370</v>
      </c>
      <c r="N2242" t="str">
        <f>VLOOKUP(M2242,'zamestnanci číselník'!$A:$I,9,0)</f>
        <v>Ostatné</v>
      </c>
    </row>
    <row r="2243" spans="1:14" x14ac:dyDescent="0.2">
      <c r="A2243" s="60">
        <v>43698</v>
      </c>
      <c r="B2243" s="61" t="s">
        <v>1269</v>
      </c>
      <c r="C2243" s="61" t="s">
        <v>885</v>
      </c>
      <c r="D2243" s="61" t="s">
        <v>181</v>
      </c>
      <c r="E2243" s="61">
        <v>8</v>
      </c>
      <c r="F2243" s="61" t="s">
        <v>182</v>
      </c>
      <c r="G2243" s="61">
        <v>0</v>
      </c>
      <c r="H2243" s="61" t="s">
        <v>1148</v>
      </c>
      <c r="I2243" s="61" t="s">
        <v>1152</v>
      </c>
      <c r="J2243" s="61" t="s">
        <v>1153</v>
      </c>
      <c r="K2243" s="61" t="s">
        <v>1153</v>
      </c>
      <c r="L2243" s="61" t="s">
        <v>1270</v>
      </c>
      <c r="M2243" s="61">
        <f t="shared" ref="M2243:M2306" si="36">B2243*1</f>
        <v>370</v>
      </c>
      <c r="N2243" t="str">
        <f>VLOOKUP(M2243,'zamestnanci číselník'!$A:$I,9,0)</f>
        <v>Ostatné</v>
      </c>
    </row>
    <row r="2244" spans="1:14" x14ac:dyDescent="0.2">
      <c r="A2244" s="60">
        <v>43699</v>
      </c>
      <c r="B2244" s="61" t="s">
        <v>1269</v>
      </c>
      <c r="C2244" s="61" t="s">
        <v>885</v>
      </c>
      <c r="D2244" s="61" t="s">
        <v>181</v>
      </c>
      <c r="E2244" s="61">
        <v>8</v>
      </c>
      <c r="F2244" s="61" t="s">
        <v>182</v>
      </c>
      <c r="G2244" s="61">
        <v>0</v>
      </c>
      <c r="H2244" s="61" t="s">
        <v>1148</v>
      </c>
      <c r="I2244" s="61" t="s">
        <v>1152</v>
      </c>
      <c r="J2244" s="61" t="s">
        <v>1153</v>
      </c>
      <c r="K2244" s="61" t="s">
        <v>1153</v>
      </c>
      <c r="L2244" s="61" t="s">
        <v>1270</v>
      </c>
      <c r="M2244" s="61">
        <f t="shared" si="36"/>
        <v>370</v>
      </c>
      <c r="N2244" t="str">
        <f>VLOOKUP(M2244,'zamestnanci číselník'!$A:$I,9,0)</f>
        <v>Ostatné</v>
      </c>
    </row>
    <row r="2245" spans="1:14" x14ac:dyDescent="0.2">
      <c r="A2245" s="60">
        <v>43703</v>
      </c>
      <c r="B2245" s="61" t="s">
        <v>1269</v>
      </c>
      <c r="C2245" s="61" t="s">
        <v>885</v>
      </c>
      <c r="D2245" s="61" t="s">
        <v>181</v>
      </c>
      <c r="E2245" s="61">
        <v>8</v>
      </c>
      <c r="F2245" s="61" t="s">
        <v>182</v>
      </c>
      <c r="G2245" s="61">
        <v>0</v>
      </c>
      <c r="H2245" s="61" t="s">
        <v>1148</v>
      </c>
      <c r="I2245" s="61" t="s">
        <v>1152</v>
      </c>
      <c r="J2245" s="61" t="s">
        <v>1153</v>
      </c>
      <c r="K2245" s="61" t="s">
        <v>1153</v>
      </c>
      <c r="L2245" s="61" t="s">
        <v>1270</v>
      </c>
      <c r="M2245" s="61">
        <f t="shared" si="36"/>
        <v>370</v>
      </c>
      <c r="N2245" t="str">
        <f>VLOOKUP(M2245,'zamestnanci číselník'!$A:$I,9,0)</f>
        <v>Ostatné</v>
      </c>
    </row>
    <row r="2246" spans="1:14" x14ac:dyDescent="0.2">
      <c r="A2246" s="60">
        <v>43706</v>
      </c>
      <c r="B2246" s="61" t="s">
        <v>1269</v>
      </c>
      <c r="C2246" s="61" t="s">
        <v>886</v>
      </c>
      <c r="D2246" s="61" t="s">
        <v>181</v>
      </c>
      <c r="E2246" s="61">
        <v>8</v>
      </c>
      <c r="F2246" s="61" t="s">
        <v>182</v>
      </c>
      <c r="G2246" s="61">
        <v>0</v>
      </c>
      <c r="H2246" s="61" t="s">
        <v>183</v>
      </c>
      <c r="I2246" s="61" t="s">
        <v>1152</v>
      </c>
      <c r="J2246" s="61" t="s">
        <v>1153</v>
      </c>
      <c r="K2246" s="61" t="s">
        <v>1153</v>
      </c>
      <c r="L2246" s="61" t="s">
        <v>1270</v>
      </c>
      <c r="M2246" s="61">
        <f t="shared" si="36"/>
        <v>370</v>
      </c>
      <c r="N2246" t="str">
        <f>VLOOKUP(M2246,'zamestnanci číselník'!$A:$I,9,0)</f>
        <v>Ostatné</v>
      </c>
    </row>
    <row r="2247" spans="1:14" x14ac:dyDescent="0.2">
      <c r="A2247" s="60">
        <v>43689</v>
      </c>
      <c r="B2247" s="61" t="s">
        <v>1269</v>
      </c>
      <c r="C2247" s="61" t="s">
        <v>887</v>
      </c>
      <c r="D2247" s="61" t="s">
        <v>181</v>
      </c>
      <c r="E2247" s="61">
        <v>8</v>
      </c>
      <c r="F2247" s="61" t="s">
        <v>182</v>
      </c>
      <c r="G2247" s="61">
        <v>0</v>
      </c>
      <c r="H2247" s="61" t="s">
        <v>183</v>
      </c>
      <c r="I2247" s="61" t="s">
        <v>1152</v>
      </c>
      <c r="J2247" s="61" t="s">
        <v>1153</v>
      </c>
      <c r="K2247" s="61" t="s">
        <v>1153</v>
      </c>
      <c r="L2247" s="61" t="s">
        <v>1270</v>
      </c>
      <c r="M2247" s="61">
        <f t="shared" si="36"/>
        <v>370</v>
      </c>
      <c r="N2247" t="str">
        <f>VLOOKUP(M2247,'zamestnanci číselník'!$A:$I,9,0)</f>
        <v>Ostatné</v>
      </c>
    </row>
    <row r="2248" spans="1:14" x14ac:dyDescent="0.2">
      <c r="A2248" s="60">
        <v>43678</v>
      </c>
      <c r="B2248" s="61" t="s">
        <v>1269</v>
      </c>
      <c r="C2248" s="61" t="s">
        <v>887</v>
      </c>
      <c r="D2248" s="61" t="s">
        <v>181</v>
      </c>
      <c r="E2248" s="61">
        <v>8</v>
      </c>
      <c r="F2248" s="61" t="s">
        <v>182</v>
      </c>
      <c r="G2248" s="61">
        <v>0</v>
      </c>
      <c r="H2248" s="61" t="s">
        <v>183</v>
      </c>
      <c r="I2248" s="61" t="s">
        <v>1152</v>
      </c>
      <c r="J2248" s="61" t="s">
        <v>1153</v>
      </c>
      <c r="K2248" s="61" t="s">
        <v>1153</v>
      </c>
      <c r="L2248" s="61" t="s">
        <v>1270</v>
      </c>
      <c r="M2248" s="61">
        <f t="shared" si="36"/>
        <v>370</v>
      </c>
      <c r="N2248" t="str">
        <f>VLOOKUP(M2248,'zamestnanci číselník'!$A:$I,9,0)</f>
        <v>Ostatné</v>
      </c>
    </row>
    <row r="2249" spans="1:14" x14ac:dyDescent="0.2">
      <c r="A2249" s="60">
        <v>43679</v>
      </c>
      <c r="B2249" s="61" t="s">
        <v>1269</v>
      </c>
      <c r="C2249" s="61" t="s">
        <v>887</v>
      </c>
      <c r="D2249" s="61" t="s">
        <v>181</v>
      </c>
      <c r="E2249" s="61">
        <v>8</v>
      </c>
      <c r="F2249" s="61" t="s">
        <v>182</v>
      </c>
      <c r="G2249" s="61">
        <v>0</v>
      </c>
      <c r="H2249" s="61" t="s">
        <v>183</v>
      </c>
      <c r="I2249" s="61" t="s">
        <v>1152</v>
      </c>
      <c r="J2249" s="61" t="s">
        <v>1153</v>
      </c>
      <c r="K2249" s="61" t="s">
        <v>1153</v>
      </c>
      <c r="L2249" s="61" t="s">
        <v>1270</v>
      </c>
      <c r="M2249" s="61">
        <f t="shared" si="36"/>
        <v>370</v>
      </c>
      <c r="N2249" t="str">
        <f>VLOOKUP(M2249,'zamestnanci číselník'!$A:$I,9,0)</f>
        <v>Ostatné</v>
      </c>
    </row>
    <row r="2250" spans="1:14" x14ac:dyDescent="0.2">
      <c r="A2250" s="60">
        <v>43682</v>
      </c>
      <c r="B2250" s="61" t="s">
        <v>1269</v>
      </c>
      <c r="C2250" s="61" t="s">
        <v>887</v>
      </c>
      <c r="D2250" s="61" t="s">
        <v>181</v>
      </c>
      <c r="E2250" s="61">
        <v>8</v>
      </c>
      <c r="F2250" s="61" t="s">
        <v>182</v>
      </c>
      <c r="G2250" s="61">
        <v>0</v>
      </c>
      <c r="H2250" s="61" t="s">
        <v>183</v>
      </c>
      <c r="I2250" s="61" t="s">
        <v>1152</v>
      </c>
      <c r="J2250" s="61" t="s">
        <v>1153</v>
      </c>
      <c r="K2250" s="61" t="s">
        <v>1153</v>
      </c>
      <c r="L2250" s="61" t="s">
        <v>1270</v>
      </c>
      <c r="M2250" s="61">
        <f t="shared" si="36"/>
        <v>370</v>
      </c>
      <c r="N2250" t="str">
        <f>VLOOKUP(M2250,'zamestnanci číselník'!$A:$I,9,0)</f>
        <v>Ostatné</v>
      </c>
    </row>
    <row r="2251" spans="1:14" x14ac:dyDescent="0.2">
      <c r="A2251" s="60">
        <v>43683</v>
      </c>
      <c r="B2251" s="61" t="s">
        <v>1269</v>
      </c>
      <c r="C2251" s="61" t="s">
        <v>885</v>
      </c>
      <c r="D2251" s="61" t="s">
        <v>181</v>
      </c>
      <c r="E2251" s="61">
        <v>8</v>
      </c>
      <c r="F2251" s="61" t="s">
        <v>182</v>
      </c>
      <c r="G2251" s="61">
        <v>0</v>
      </c>
      <c r="H2251" s="61" t="s">
        <v>1148</v>
      </c>
      <c r="I2251" s="61" t="s">
        <v>1152</v>
      </c>
      <c r="J2251" s="61" t="s">
        <v>1153</v>
      </c>
      <c r="K2251" s="61" t="s">
        <v>1153</v>
      </c>
      <c r="L2251" s="61" t="s">
        <v>1270</v>
      </c>
      <c r="M2251" s="61">
        <f t="shared" si="36"/>
        <v>370</v>
      </c>
      <c r="N2251" t="str">
        <f>VLOOKUP(M2251,'zamestnanci číselník'!$A:$I,9,0)</f>
        <v>Ostatné</v>
      </c>
    </row>
    <row r="2252" spans="1:14" x14ac:dyDescent="0.2">
      <c r="A2252" s="60">
        <v>43684</v>
      </c>
      <c r="B2252" s="61" t="s">
        <v>1269</v>
      </c>
      <c r="C2252" s="61" t="s">
        <v>887</v>
      </c>
      <c r="D2252" s="61" t="s">
        <v>181</v>
      </c>
      <c r="E2252" s="61">
        <v>8</v>
      </c>
      <c r="F2252" s="61" t="s">
        <v>182</v>
      </c>
      <c r="G2252" s="61">
        <v>0</v>
      </c>
      <c r="H2252" s="61" t="s">
        <v>183</v>
      </c>
      <c r="I2252" s="61" t="s">
        <v>1152</v>
      </c>
      <c r="J2252" s="61" t="s">
        <v>1153</v>
      </c>
      <c r="K2252" s="61" t="s">
        <v>1153</v>
      </c>
      <c r="L2252" s="61" t="s">
        <v>1270</v>
      </c>
      <c r="M2252" s="61">
        <f t="shared" si="36"/>
        <v>370</v>
      </c>
      <c r="N2252" t="str">
        <f>VLOOKUP(M2252,'zamestnanci číselník'!$A:$I,9,0)</f>
        <v>Ostatné</v>
      </c>
    </row>
    <row r="2253" spans="1:14" x14ac:dyDescent="0.2">
      <c r="A2253" s="60">
        <v>43685</v>
      </c>
      <c r="B2253" s="61" t="s">
        <v>1269</v>
      </c>
      <c r="C2253" s="61" t="s">
        <v>887</v>
      </c>
      <c r="D2253" s="61" t="s">
        <v>181</v>
      </c>
      <c r="E2253" s="61">
        <v>8</v>
      </c>
      <c r="F2253" s="61" t="s">
        <v>182</v>
      </c>
      <c r="G2253" s="61">
        <v>0</v>
      </c>
      <c r="H2253" s="61" t="s">
        <v>183</v>
      </c>
      <c r="I2253" s="61" t="s">
        <v>1152</v>
      </c>
      <c r="J2253" s="61" t="s">
        <v>1153</v>
      </c>
      <c r="K2253" s="61" t="s">
        <v>1153</v>
      </c>
      <c r="L2253" s="61" t="s">
        <v>1270</v>
      </c>
      <c r="M2253" s="61">
        <f t="shared" si="36"/>
        <v>370</v>
      </c>
      <c r="N2253" t="str">
        <f>VLOOKUP(M2253,'zamestnanci číselník'!$A:$I,9,0)</f>
        <v>Ostatné</v>
      </c>
    </row>
    <row r="2254" spans="1:14" x14ac:dyDescent="0.2">
      <c r="A2254" s="60">
        <v>43686</v>
      </c>
      <c r="B2254" s="61" t="s">
        <v>1269</v>
      </c>
      <c r="C2254" s="61" t="s">
        <v>887</v>
      </c>
      <c r="D2254" s="61" t="s">
        <v>181</v>
      </c>
      <c r="E2254" s="61">
        <v>8</v>
      </c>
      <c r="F2254" s="61" t="s">
        <v>182</v>
      </c>
      <c r="G2254" s="61">
        <v>0</v>
      </c>
      <c r="H2254" s="61" t="s">
        <v>183</v>
      </c>
      <c r="I2254" s="61" t="s">
        <v>1152</v>
      </c>
      <c r="J2254" s="61" t="s">
        <v>1153</v>
      </c>
      <c r="K2254" s="61" t="s">
        <v>1153</v>
      </c>
      <c r="L2254" s="61" t="s">
        <v>1270</v>
      </c>
      <c r="M2254" s="61">
        <f t="shared" si="36"/>
        <v>370</v>
      </c>
      <c r="N2254" t="str">
        <f>VLOOKUP(M2254,'zamestnanci číselník'!$A:$I,9,0)</f>
        <v>Ostatné</v>
      </c>
    </row>
    <row r="2255" spans="1:14" x14ac:dyDescent="0.2">
      <c r="A2255" s="60">
        <v>43690</v>
      </c>
      <c r="B2255" s="61" t="s">
        <v>1269</v>
      </c>
      <c r="C2255" s="61" t="s">
        <v>885</v>
      </c>
      <c r="D2255" s="61" t="s">
        <v>181</v>
      </c>
      <c r="E2255" s="61">
        <v>8</v>
      </c>
      <c r="F2255" s="61" t="s">
        <v>182</v>
      </c>
      <c r="G2255" s="61">
        <v>0</v>
      </c>
      <c r="H2255" s="61" t="s">
        <v>1148</v>
      </c>
      <c r="I2255" s="61" t="s">
        <v>1152</v>
      </c>
      <c r="J2255" s="61" t="s">
        <v>1153</v>
      </c>
      <c r="K2255" s="61" t="s">
        <v>1153</v>
      </c>
      <c r="L2255" s="61" t="s">
        <v>1270</v>
      </c>
      <c r="M2255" s="61">
        <f t="shared" si="36"/>
        <v>370</v>
      </c>
      <c r="N2255" t="str">
        <f>VLOOKUP(M2255,'zamestnanci číselník'!$A:$I,9,0)</f>
        <v>Ostatné</v>
      </c>
    </row>
    <row r="2256" spans="1:14" x14ac:dyDescent="0.2">
      <c r="A2256" s="60">
        <v>43691</v>
      </c>
      <c r="B2256" s="61" t="s">
        <v>1269</v>
      </c>
      <c r="C2256" s="61" t="s">
        <v>885</v>
      </c>
      <c r="D2256" s="61" t="s">
        <v>181</v>
      </c>
      <c r="E2256" s="61">
        <v>8</v>
      </c>
      <c r="F2256" s="61" t="s">
        <v>182</v>
      </c>
      <c r="G2256" s="61">
        <v>0</v>
      </c>
      <c r="H2256" s="61" t="s">
        <v>1148</v>
      </c>
      <c r="I2256" s="61" t="s">
        <v>1152</v>
      </c>
      <c r="J2256" s="61" t="s">
        <v>1153</v>
      </c>
      <c r="K2256" s="61" t="s">
        <v>1153</v>
      </c>
      <c r="L2256" s="61" t="s">
        <v>1270</v>
      </c>
      <c r="M2256" s="61">
        <f t="shared" si="36"/>
        <v>370</v>
      </c>
      <c r="N2256" t="str">
        <f>VLOOKUP(M2256,'zamestnanci číselník'!$A:$I,9,0)</f>
        <v>Ostatné</v>
      </c>
    </row>
    <row r="2257" spans="1:14" x14ac:dyDescent="0.2">
      <c r="A2257" s="60">
        <v>43692</v>
      </c>
      <c r="B2257" s="61" t="s">
        <v>1269</v>
      </c>
      <c r="C2257" s="61" t="s">
        <v>885</v>
      </c>
      <c r="D2257" s="61" t="s">
        <v>181</v>
      </c>
      <c r="E2257" s="61">
        <v>8</v>
      </c>
      <c r="F2257" s="61" t="s">
        <v>182</v>
      </c>
      <c r="G2257" s="61">
        <v>0</v>
      </c>
      <c r="H2257" s="61" t="s">
        <v>1148</v>
      </c>
      <c r="I2257" s="61" t="s">
        <v>1152</v>
      </c>
      <c r="J2257" s="61" t="s">
        <v>1153</v>
      </c>
      <c r="K2257" s="61" t="s">
        <v>1153</v>
      </c>
      <c r="L2257" s="61" t="s">
        <v>1270</v>
      </c>
      <c r="M2257" s="61">
        <f t="shared" si="36"/>
        <v>370</v>
      </c>
      <c r="N2257" t="str">
        <f>VLOOKUP(M2257,'zamestnanci číselník'!$A:$I,9,0)</f>
        <v>Ostatné</v>
      </c>
    </row>
    <row r="2258" spans="1:14" x14ac:dyDescent="0.2">
      <c r="A2258" s="60">
        <v>43693</v>
      </c>
      <c r="B2258" s="61" t="s">
        <v>1269</v>
      </c>
      <c r="C2258" s="61" t="s">
        <v>910</v>
      </c>
      <c r="D2258" s="61" t="s">
        <v>181</v>
      </c>
      <c r="E2258" s="61">
        <v>8</v>
      </c>
      <c r="F2258" s="61" t="s">
        <v>182</v>
      </c>
      <c r="G2258" s="61">
        <v>0</v>
      </c>
      <c r="H2258" s="61" t="s">
        <v>183</v>
      </c>
      <c r="I2258" s="61" t="s">
        <v>1152</v>
      </c>
      <c r="J2258" s="61" t="s">
        <v>1153</v>
      </c>
      <c r="K2258" s="61" t="s">
        <v>1153</v>
      </c>
      <c r="L2258" s="61" t="s">
        <v>1270</v>
      </c>
      <c r="M2258" s="61">
        <f t="shared" si="36"/>
        <v>370</v>
      </c>
      <c r="N2258" t="str">
        <f>VLOOKUP(M2258,'zamestnanci číselník'!$A:$I,9,0)</f>
        <v>Ostatné</v>
      </c>
    </row>
    <row r="2259" spans="1:14" x14ac:dyDescent="0.2">
      <c r="A2259" s="60">
        <v>43700</v>
      </c>
      <c r="B2259" s="61" t="s">
        <v>1269</v>
      </c>
      <c r="C2259" s="61" t="s">
        <v>887</v>
      </c>
      <c r="D2259" s="61" t="s">
        <v>181</v>
      </c>
      <c r="E2259" s="61">
        <v>8</v>
      </c>
      <c r="F2259" s="61" t="s">
        <v>182</v>
      </c>
      <c r="G2259" s="61">
        <v>0</v>
      </c>
      <c r="H2259" s="61" t="s">
        <v>183</v>
      </c>
      <c r="I2259" s="61" t="s">
        <v>1152</v>
      </c>
      <c r="J2259" s="61" t="s">
        <v>1153</v>
      </c>
      <c r="K2259" s="61" t="s">
        <v>1153</v>
      </c>
      <c r="L2259" s="61" t="s">
        <v>1270</v>
      </c>
      <c r="M2259" s="61">
        <f t="shared" si="36"/>
        <v>370</v>
      </c>
      <c r="N2259" t="str">
        <f>VLOOKUP(M2259,'zamestnanci číselník'!$A:$I,9,0)</f>
        <v>Ostatné</v>
      </c>
    </row>
    <row r="2260" spans="1:14" x14ac:dyDescent="0.2">
      <c r="A2260" s="60">
        <v>43683</v>
      </c>
      <c r="B2260" s="61" t="s">
        <v>956</v>
      </c>
      <c r="C2260" s="61" t="s">
        <v>893</v>
      </c>
      <c r="D2260" s="61" t="s">
        <v>181</v>
      </c>
      <c r="E2260" s="61">
        <v>11.25</v>
      </c>
      <c r="F2260" s="61" t="s">
        <v>182</v>
      </c>
      <c r="G2260" s="61">
        <v>0</v>
      </c>
      <c r="H2260" s="61" t="s">
        <v>183</v>
      </c>
      <c r="I2260" s="61" t="s">
        <v>957</v>
      </c>
      <c r="J2260" s="61" t="s">
        <v>12</v>
      </c>
      <c r="K2260" s="61" t="s">
        <v>9</v>
      </c>
      <c r="L2260" s="61" t="s">
        <v>958</v>
      </c>
      <c r="M2260" s="61">
        <f t="shared" si="36"/>
        <v>374</v>
      </c>
      <c r="N2260" t="str">
        <f>VLOOKUP(M2260,'zamestnanci číselník'!$A:$I,9,0)</f>
        <v>VP3V</v>
      </c>
    </row>
    <row r="2261" spans="1:14" x14ac:dyDescent="0.2">
      <c r="A2261" s="60">
        <v>43682</v>
      </c>
      <c r="B2261" s="61" t="s">
        <v>956</v>
      </c>
      <c r="C2261" s="61" t="s">
        <v>885</v>
      </c>
      <c r="D2261" s="61" t="s">
        <v>181</v>
      </c>
      <c r="E2261" s="61">
        <v>6.5</v>
      </c>
      <c r="F2261" s="61" t="s">
        <v>890</v>
      </c>
      <c r="G2261" s="61">
        <v>4</v>
      </c>
      <c r="H2261" s="61" t="s">
        <v>1472</v>
      </c>
      <c r="I2261" s="61" t="s">
        <v>957</v>
      </c>
      <c r="J2261" s="61" t="s">
        <v>12</v>
      </c>
      <c r="K2261" s="61" t="s">
        <v>9</v>
      </c>
      <c r="L2261" s="61" t="s">
        <v>958</v>
      </c>
      <c r="M2261" s="61">
        <f t="shared" si="36"/>
        <v>374</v>
      </c>
      <c r="N2261" t="str">
        <f>VLOOKUP(M2261,'zamestnanci číselník'!$A:$I,9,0)</f>
        <v>VP3V</v>
      </c>
    </row>
    <row r="2262" spans="1:14" x14ac:dyDescent="0.2">
      <c r="A2262" s="60">
        <v>43685</v>
      </c>
      <c r="B2262" s="61" t="s">
        <v>956</v>
      </c>
      <c r="C2262" s="61" t="s">
        <v>885</v>
      </c>
      <c r="D2262" s="61" t="s">
        <v>181</v>
      </c>
      <c r="E2262" s="61">
        <v>1</v>
      </c>
      <c r="F2262" s="61" t="s">
        <v>182</v>
      </c>
      <c r="G2262" s="61">
        <v>0</v>
      </c>
      <c r="H2262" s="61" t="s">
        <v>1511</v>
      </c>
      <c r="I2262" s="61" t="s">
        <v>957</v>
      </c>
      <c r="J2262" s="61" t="s">
        <v>12</v>
      </c>
      <c r="K2262" s="61" t="s">
        <v>9</v>
      </c>
      <c r="L2262" s="61" t="s">
        <v>958</v>
      </c>
      <c r="M2262" s="61">
        <f t="shared" si="36"/>
        <v>374</v>
      </c>
      <c r="N2262" t="str">
        <f>VLOOKUP(M2262,'zamestnanci číselník'!$A:$I,9,0)</f>
        <v>VP3V</v>
      </c>
    </row>
    <row r="2263" spans="1:14" x14ac:dyDescent="0.2">
      <c r="A2263" s="60">
        <v>43685</v>
      </c>
      <c r="B2263" s="61" t="s">
        <v>956</v>
      </c>
      <c r="C2263" s="61" t="s">
        <v>885</v>
      </c>
      <c r="D2263" s="61" t="s">
        <v>181</v>
      </c>
      <c r="E2263" s="61">
        <v>10.25</v>
      </c>
      <c r="F2263" s="61" t="s">
        <v>182</v>
      </c>
      <c r="G2263" s="61">
        <v>0</v>
      </c>
      <c r="H2263" s="61" t="s">
        <v>42</v>
      </c>
      <c r="I2263" s="61" t="s">
        <v>957</v>
      </c>
      <c r="J2263" s="61" t="s">
        <v>12</v>
      </c>
      <c r="K2263" s="61" t="s">
        <v>9</v>
      </c>
      <c r="L2263" s="61" t="s">
        <v>958</v>
      </c>
      <c r="M2263" s="61">
        <f t="shared" si="36"/>
        <v>374</v>
      </c>
      <c r="N2263" t="str">
        <f>VLOOKUP(M2263,'zamestnanci číselník'!$A:$I,9,0)</f>
        <v>VP3V</v>
      </c>
    </row>
    <row r="2264" spans="1:14" x14ac:dyDescent="0.2">
      <c r="A2264" s="60">
        <v>43686</v>
      </c>
      <c r="B2264" s="61" t="s">
        <v>956</v>
      </c>
      <c r="C2264" s="61" t="s">
        <v>885</v>
      </c>
      <c r="D2264" s="61" t="s">
        <v>181</v>
      </c>
      <c r="E2264" s="61">
        <v>7.75</v>
      </c>
      <c r="F2264" s="61" t="s">
        <v>182</v>
      </c>
      <c r="G2264" s="61">
        <v>0</v>
      </c>
      <c r="H2264" s="61" t="s">
        <v>1512</v>
      </c>
      <c r="I2264" s="61" t="s">
        <v>957</v>
      </c>
      <c r="J2264" s="61" t="s">
        <v>12</v>
      </c>
      <c r="K2264" s="61" t="s">
        <v>9</v>
      </c>
      <c r="L2264" s="61" t="s">
        <v>958</v>
      </c>
      <c r="M2264" s="61">
        <f t="shared" si="36"/>
        <v>374</v>
      </c>
      <c r="N2264" t="str">
        <f>VLOOKUP(M2264,'zamestnanci číselník'!$A:$I,9,0)</f>
        <v>VP3V</v>
      </c>
    </row>
    <row r="2265" spans="1:14" x14ac:dyDescent="0.2">
      <c r="A2265" s="60">
        <v>43688</v>
      </c>
      <c r="B2265" s="61" t="s">
        <v>956</v>
      </c>
      <c r="C2265" s="61" t="s">
        <v>885</v>
      </c>
      <c r="D2265" s="61" t="s">
        <v>908</v>
      </c>
      <c r="E2265" s="61">
        <v>3.75</v>
      </c>
      <c r="F2265" s="61" t="s">
        <v>182</v>
      </c>
      <c r="G2265" s="61">
        <v>0</v>
      </c>
      <c r="H2265" s="61" t="s">
        <v>1511</v>
      </c>
      <c r="I2265" s="61" t="s">
        <v>957</v>
      </c>
      <c r="J2265" s="61" t="s">
        <v>12</v>
      </c>
      <c r="K2265" s="61" t="s">
        <v>9</v>
      </c>
      <c r="L2265" s="61" t="s">
        <v>958</v>
      </c>
      <c r="M2265" s="61">
        <f t="shared" si="36"/>
        <v>374</v>
      </c>
      <c r="N2265" t="str">
        <f>VLOOKUP(M2265,'zamestnanci číselník'!$A:$I,9,0)</f>
        <v>VP3V</v>
      </c>
    </row>
    <row r="2266" spans="1:14" x14ac:dyDescent="0.2">
      <c r="A2266" s="60">
        <v>43688</v>
      </c>
      <c r="B2266" s="61" t="s">
        <v>956</v>
      </c>
      <c r="C2266" s="61" t="s">
        <v>885</v>
      </c>
      <c r="D2266" s="61" t="s">
        <v>909</v>
      </c>
      <c r="E2266" s="61">
        <v>7.5</v>
      </c>
      <c r="F2266" s="61" t="s">
        <v>182</v>
      </c>
      <c r="G2266" s="61">
        <v>0</v>
      </c>
      <c r="H2266" s="61" t="s">
        <v>1511</v>
      </c>
      <c r="I2266" s="61" t="s">
        <v>957</v>
      </c>
      <c r="J2266" s="61" t="s">
        <v>12</v>
      </c>
      <c r="K2266" s="61" t="s">
        <v>9</v>
      </c>
      <c r="L2266" s="61" t="s">
        <v>958</v>
      </c>
      <c r="M2266" s="61">
        <f t="shared" si="36"/>
        <v>374</v>
      </c>
      <c r="N2266" t="str">
        <f>VLOOKUP(M2266,'zamestnanci číselník'!$A:$I,9,0)</f>
        <v>VP3V</v>
      </c>
    </row>
    <row r="2267" spans="1:14" x14ac:dyDescent="0.2">
      <c r="A2267" s="60">
        <v>43689</v>
      </c>
      <c r="B2267" s="61" t="s">
        <v>956</v>
      </c>
      <c r="C2267" s="61" t="s">
        <v>885</v>
      </c>
      <c r="D2267" s="61" t="s">
        <v>908</v>
      </c>
      <c r="E2267" s="61">
        <v>3.75</v>
      </c>
      <c r="F2267" s="61" t="s">
        <v>182</v>
      </c>
      <c r="G2267" s="61">
        <v>0</v>
      </c>
      <c r="H2267" s="61" t="s">
        <v>1551</v>
      </c>
      <c r="I2267" s="61" t="s">
        <v>957</v>
      </c>
      <c r="J2267" s="61" t="s">
        <v>12</v>
      </c>
      <c r="K2267" s="61" t="s">
        <v>9</v>
      </c>
      <c r="L2267" s="61" t="s">
        <v>958</v>
      </c>
      <c r="M2267" s="61">
        <f t="shared" si="36"/>
        <v>374</v>
      </c>
      <c r="N2267" t="str">
        <f>VLOOKUP(M2267,'zamestnanci číselník'!$A:$I,9,0)</f>
        <v>VP3V</v>
      </c>
    </row>
    <row r="2268" spans="1:14" x14ac:dyDescent="0.2">
      <c r="A2268" s="60">
        <v>43689</v>
      </c>
      <c r="B2268" s="61" t="s">
        <v>956</v>
      </c>
      <c r="C2268" s="61" t="s">
        <v>885</v>
      </c>
      <c r="D2268" s="61" t="s">
        <v>909</v>
      </c>
      <c r="E2268" s="61">
        <v>7.5</v>
      </c>
      <c r="F2268" s="61" t="s">
        <v>182</v>
      </c>
      <c r="G2268" s="61">
        <v>0</v>
      </c>
      <c r="H2268" s="61" t="s">
        <v>1551</v>
      </c>
      <c r="I2268" s="61" t="s">
        <v>957</v>
      </c>
      <c r="J2268" s="61" t="s">
        <v>12</v>
      </c>
      <c r="K2268" s="61" t="s">
        <v>9</v>
      </c>
      <c r="L2268" s="61" t="s">
        <v>958</v>
      </c>
      <c r="M2268" s="61">
        <f t="shared" si="36"/>
        <v>374</v>
      </c>
      <c r="N2268" t="str">
        <f>VLOOKUP(M2268,'zamestnanci číselník'!$A:$I,9,0)</f>
        <v>VP3V</v>
      </c>
    </row>
    <row r="2269" spans="1:14" x14ac:dyDescent="0.2">
      <c r="A2269" s="60">
        <v>43690</v>
      </c>
      <c r="B2269" s="61" t="s">
        <v>956</v>
      </c>
      <c r="C2269" s="61" t="s">
        <v>885</v>
      </c>
      <c r="D2269" s="61" t="s">
        <v>908</v>
      </c>
      <c r="E2269" s="61">
        <v>3.75</v>
      </c>
      <c r="F2269" s="61" t="s">
        <v>182</v>
      </c>
      <c r="G2269" s="61">
        <v>0</v>
      </c>
      <c r="H2269" s="61" t="s">
        <v>1472</v>
      </c>
      <c r="I2269" s="61" t="s">
        <v>957</v>
      </c>
      <c r="J2269" s="61" t="s">
        <v>12</v>
      </c>
      <c r="K2269" s="61" t="s">
        <v>9</v>
      </c>
      <c r="L2269" s="61" t="s">
        <v>958</v>
      </c>
      <c r="M2269" s="61">
        <f t="shared" si="36"/>
        <v>374</v>
      </c>
      <c r="N2269" t="str">
        <f>VLOOKUP(M2269,'zamestnanci číselník'!$A:$I,9,0)</f>
        <v>VP3V</v>
      </c>
    </row>
    <row r="2270" spans="1:14" x14ac:dyDescent="0.2">
      <c r="A2270" s="60">
        <v>43690</v>
      </c>
      <c r="B2270" s="61" t="s">
        <v>956</v>
      </c>
      <c r="C2270" s="61" t="s">
        <v>885</v>
      </c>
      <c r="D2270" s="61" t="s">
        <v>909</v>
      </c>
      <c r="E2270" s="61">
        <v>7.5</v>
      </c>
      <c r="F2270" s="61" t="s">
        <v>182</v>
      </c>
      <c r="G2270" s="61">
        <v>0</v>
      </c>
      <c r="H2270" s="61" t="s">
        <v>1472</v>
      </c>
      <c r="I2270" s="61" t="s">
        <v>957</v>
      </c>
      <c r="J2270" s="61" t="s">
        <v>12</v>
      </c>
      <c r="K2270" s="61" t="s">
        <v>9</v>
      </c>
      <c r="L2270" s="61" t="s">
        <v>958</v>
      </c>
      <c r="M2270" s="61">
        <f t="shared" si="36"/>
        <v>374</v>
      </c>
      <c r="N2270" t="str">
        <f>VLOOKUP(M2270,'zamestnanci číselník'!$A:$I,9,0)</f>
        <v>VP3V</v>
      </c>
    </row>
    <row r="2271" spans="1:14" x14ac:dyDescent="0.2">
      <c r="A2271" s="60">
        <v>43691</v>
      </c>
      <c r="B2271" s="61" t="s">
        <v>956</v>
      </c>
      <c r="C2271" s="61" t="s">
        <v>885</v>
      </c>
      <c r="D2271" s="61" t="s">
        <v>908</v>
      </c>
      <c r="E2271" s="61">
        <v>3.75</v>
      </c>
      <c r="F2271" s="61" t="s">
        <v>182</v>
      </c>
      <c r="G2271" s="61">
        <v>0</v>
      </c>
      <c r="H2271" s="61" t="s">
        <v>1472</v>
      </c>
      <c r="I2271" s="61" t="s">
        <v>957</v>
      </c>
      <c r="J2271" s="61" t="s">
        <v>12</v>
      </c>
      <c r="K2271" s="61" t="s">
        <v>9</v>
      </c>
      <c r="L2271" s="61" t="s">
        <v>958</v>
      </c>
      <c r="M2271" s="61">
        <f t="shared" si="36"/>
        <v>374</v>
      </c>
      <c r="N2271" t="str">
        <f>VLOOKUP(M2271,'zamestnanci číselník'!$A:$I,9,0)</f>
        <v>VP3V</v>
      </c>
    </row>
    <row r="2272" spans="1:14" x14ac:dyDescent="0.2">
      <c r="A2272" s="60">
        <v>43691</v>
      </c>
      <c r="B2272" s="61" t="s">
        <v>956</v>
      </c>
      <c r="C2272" s="61" t="s">
        <v>885</v>
      </c>
      <c r="D2272" s="61" t="s">
        <v>909</v>
      </c>
      <c r="E2272" s="61">
        <v>7.5</v>
      </c>
      <c r="F2272" s="61" t="s">
        <v>182</v>
      </c>
      <c r="G2272" s="61">
        <v>0</v>
      </c>
      <c r="H2272" s="61" t="s">
        <v>1472</v>
      </c>
      <c r="I2272" s="61" t="s">
        <v>957</v>
      </c>
      <c r="J2272" s="61" t="s">
        <v>12</v>
      </c>
      <c r="K2272" s="61" t="s">
        <v>9</v>
      </c>
      <c r="L2272" s="61" t="s">
        <v>958</v>
      </c>
      <c r="M2272" s="61">
        <f t="shared" si="36"/>
        <v>374</v>
      </c>
      <c r="N2272" t="str">
        <f>VLOOKUP(M2272,'zamestnanci číselník'!$A:$I,9,0)</f>
        <v>VP3V</v>
      </c>
    </row>
    <row r="2273" spans="1:14" x14ac:dyDescent="0.2">
      <c r="A2273" s="60">
        <v>43692</v>
      </c>
      <c r="B2273" s="61" t="s">
        <v>956</v>
      </c>
      <c r="C2273" s="61" t="s">
        <v>885</v>
      </c>
      <c r="D2273" s="61" t="s">
        <v>908</v>
      </c>
      <c r="E2273" s="61">
        <v>0.75</v>
      </c>
      <c r="F2273" s="61" t="s">
        <v>182</v>
      </c>
      <c r="G2273" s="61">
        <v>0</v>
      </c>
      <c r="H2273" s="61" t="s">
        <v>1472</v>
      </c>
      <c r="I2273" s="61" t="s">
        <v>957</v>
      </c>
      <c r="J2273" s="61" t="s">
        <v>12</v>
      </c>
      <c r="K2273" s="61" t="s">
        <v>9</v>
      </c>
      <c r="L2273" s="61" t="s">
        <v>958</v>
      </c>
      <c r="M2273" s="61">
        <f t="shared" si="36"/>
        <v>374</v>
      </c>
      <c r="N2273" t="str">
        <f>VLOOKUP(M2273,'zamestnanci číselník'!$A:$I,9,0)</f>
        <v>VP3V</v>
      </c>
    </row>
    <row r="2274" spans="1:14" x14ac:dyDescent="0.2">
      <c r="A2274" s="60">
        <v>43692</v>
      </c>
      <c r="B2274" s="61" t="s">
        <v>956</v>
      </c>
      <c r="C2274" s="61" t="s">
        <v>885</v>
      </c>
      <c r="D2274" s="61" t="s">
        <v>909</v>
      </c>
      <c r="E2274" s="61">
        <v>7.5</v>
      </c>
      <c r="F2274" s="61" t="s">
        <v>182</v>
      </c>
      <c r="G2274" s="61">
        <v>0</v>
      </c>
      <c r="H2274" s="61" t="s">
        <v>1472</v>
      </c>
      <c r="I2274" s="61" t="s">
        <v>957</v>
      </c>
      <c r="J2274" s="61" t="s">
        <v>12</v>
      </c>
      <c r="K2274" s="61" t="s">
        <v>9</v>
      </c>
      <c r="L2274" s="61" t="s">
        <v>958</v>
      </c>
      <c r="M2274" s="61">
        <f t="shared" si="36"/>
        <v>374</v>
      </c>
      <c r="N2274" t="str">
        <f>VLOOKUP(M2274,'zamestnanci číselník'!$A:$I,9,0)</f>
        <v>VP3V</v>
      </c>
    </row>
    <row r="2275" spans="1:14" x14ac:dyDescent="0.2">
      <c r="A2275" s="60">
        <v>43696</v>
      </c>
      <c r="B2275" s="61" t="s">
        <v>956</v>
      </c>
      <c r="C2275" s="61" t="s">
        <v>885</v>
      </c>
      <c r="D2275" s="61" t="s">
        <v>181</v>
      </c>
      <c r="E2275" s="61">
        <v>6.25</v>
      </c>
      <c r="F2275" s="61" t="s">
        <v>182</v>
      </c>
      <c r="G2275" s="61">
        <v>0</v>
      </c>
      <c r="H2275" s="61" t="s">
        <v>1472</v>
      </c>
      <c r="I2275" s="61" t="s">
        <v>957</v>
      </c>
      <c r="J2275" s="61" t="s">
        <v>12</v>
      </c>
      <c r="K2275" s="61" t="s">
        <v>9</v>
      </c>
      <c r="L2275" s="61" t="s">
        <v>958</v>
      </c>
      <c r="M2275" s="61">
        <f t="shared" si="36"/>
        <v>374</v>
      </c>
      <c r="N2275" t="str">
        <f>VLOOKUP(M2275,'zamestnanci číselník'!$A:$I,9,0)</f>
        <v>VP3V</v>
      </c>
    </row>
    <row r="2276" spans="1:14" x14ac:dyDescent="0.2">
      <c r="A2276" s="60">
        <v>43696</v>
      </c>
      <c r="B2276" s="61" t="s">
        <v>956</v>
      </c>
      <c r="C2276" s="61" t="s">
        <v>885</v>
      </c>
      <c r="D2276" s="61" t="s">
        <v>181</v>
      </c>
      <c r="E2276" s="61">
        <v>5</v>
      </c>
      <c r="F2276" s="61" t="s">
        <v>182</v>
      </c>
      <c r="G2276" s="61">
        <v>0</v>
      </c>
      <c r="H2276" s="61" t="s">
        <v>42</v>
      </c>
      <c r="I2276" s="61" t="s">
        <v>957</v>
      </c>
      <c r="J2276" s="61" t="s">
        <v>12</v>
      </c>
      <c r="K2276" s="61" t="s">
        <v>9</v>
      </c>
      <c r="L2276" s="61" t="s">
        <v>958</v>
      </c>
      <c r="M2276" s="61">
        <f t="shared" si="36"/>
        <v>374</v>
      </c>
      <c r="N2276" t="str">
        <f>VLOOKUP(M2276,'zamestnanci číselník'!$A:$I,9,0)</f>
        <v>VP3V</v>
      </c>
    </row>
    <row r="2277" spans="1:14" x14ac:dyDescent="0.2">
      <c r="A2277" s="60">
        <v>43697</v>
      </c>
      <c r="B2277" s="61" t="s">
        <v>956</v>
      </c>
      <c r="C2277" s="61" t="s">
        <v>885</v>
      </c>
      <c r="D2277" s="61" t="s">
        <v>181</v>
      </c>
      <c r="E2277" s="61">
        <v>11.25</v>
      </c>
      <c r="F2277" s="61" t="s">
        <v>182</v>
      </c>
      <c r="G2277" s="61">
        <v>0</v>
      </c>
      <c r="H2277" s="61" t="s">
        <v>1556</v>
      </c>
      <c r="I2277" s="61" t="s">
        <v>957</v>
      </c>
      <c r="J2277" s="61" t="s">
        <v>12</v>
      </c>
      <c r="K2277" s="61" t="s">
        <v>9</v>
      </c>
      <c r="L2277" s="61" t="s">
        <v>958</v>
      </c>
      <c r="M2277" s="61">
        <f t="shared" si="36"/>
        <v>374</v>
      </c>
      <c r="N2277" t="str">
        <f>VLOOKUP(M2277,'zamestnanci číselník'!$A:$I,9,0)</f>
        <v>VP3V</v>
      </c>
    </row>
    <row r="2278" spans="1:14" x14ac:dyDescent="0.2">
      <c r="A2278" s="60">
        <v>43698</v>
      </c>
      <c r="B2278" s="61" t="s">
        <v>956</v>
      </c>
      <c r="C2278" s="61" t="s">
        <v>885</v>
      </c>
      <c r="D2278" s="61" t="s">
        <v>181</v>
      </c>
      <c r="E2278" s="61">
        <v>11.25</v>
      </c>
      <c r="F2278" s="61" t="s">
        <v>182</v>
      </c>
      <c r="G2278" s="61">
        <v>0</v>
      </c>
      <c r="H2278" s="61" t="s">
        <v>1544</v>
      </c>
      <c r="I2278" s="61" t="s">
        <v>957</v>
      </c>
      <c r="J2278" s="61" t="s">
        <v>12</v>
      </c>
      <c r="K2278" s="61" t="s">
        <v>9</v>
      </c>
      <c r="L2278" s="61" t="s">
        <v>958</v>
      </c>
      <c r="M2278" s="61">
        <f t="shared" si="36"/>
        <v>374</v>
      </c>
      <c r="N2278" t="str">
        <f>VLOOKUP(M2278,'zamestnanci číselník'!$A:$I,9,0)</f>
        <v>VP3V</v>
      </c>
    </row>
    <row r="2279" spans="1:14" x14ac:dyDescent="0.2">
      <c r="A2279" s="60">
        <v>43702</v>
      </c>
      <c r="B2279" s="61" t="s">
        <v>956</v>
      </c>
      <c r="C2279" s="61" t="s">
        <v>885</v>
      </c>
      <c r="D2279" s="61" t="s">
        <v>908</v>
      </c>
      <c r="E2279" s="61">
        <v>3.75</v>
      </c>
      <c r="F2279" s="61" t="s">
        <v>182</v>
      </c>
      <c r="G2279" s="61">
        <v>0</v>
      </c>
      <c r="H2279" s="61" t="s">
        <v>1544</v>
      </c>
      <c r="I2279" s="61" t="s">
        <v>957</v>
      </c>
      <c r="J2279" s="61" t="s">
        <v>12</v>
      </c>
      <c r="K2279" s="61" t="s">
        <v>9</v>
      </c>
      <c r="L2279" s="61" t="s">
        <v>958</v>
      </c>
      <c r="M2279" s="61">
        <f t="shared" si="36"/>
        <v>374</v>
      </c>
      <c r="N2279" t="str">
        <f>VLOOKUP(M2279,'zamestnanci číselník'!$A:$I,9,0)</f>
        <v>VP3V</v>
      </c>
    </row>
    <row r="2280" spans="1:14" x14ac:dyDescent="0.2">
      <c r="A2280" s="60">
        <v>43702</v>
      </c>
      <c r="B2280" s="61" t="s">
        <v>956</v>
      </c>
      <c r="C2280" s="61" t="s">
        <v>885</v>
      </c>
      <c r="D2280" s="61" t="s">
        <v>909</v>
      </c>
      <c r="E2280" s="61">
        <v>7.5</v>
      </c>
      <c r="F2280" s="61" t="s">
        <v>182</v>
      </c>
      <c r="G2280" s="61">
        <v>0</v>
      </c>
      <c r="H2280" s="61" t="s">
        <v>1544</v>
      </c>
      <c r="I2280" s="61" t="s">
        <v>957</v>
      </c>
      <c r="J2280" s="61" t="s">
        <v>12</v>
      </c>
      <c r="K2280" s="61" t="s">
        <v>9</v>
      </c>
      <c r="L2280" s="61" t="s">
        <v>958</v>
      </c>
      <c r="M2280" s="61">
        <f t="shared" si="36"/>
        <v>374</v>
      </c>
      <c r="N2280" t="str">
        <f>VLOOKUP(M2280,'zamestnanci číselník'!$A:$I,9,0)</f>
        <v>VP3V</v>
      </c>
    </row>
    <row r="2281" spans="1:14" x14ac:dyDescent="0.2">
      <c r="A2281" s="60">
        <v>43703</v>
      </c>
      <c r="B2281" s="61" t="s">
        <v>956</v>
      </c>
      <c r="C2281" s="61" t="s">
        <v>885</v>
      </c>
      <c r="D2281" s="61" t="s">
        <v>908</v>
      </c>
      <c r="E2281" s="61">
        <v>3.75</v>
      </c>
      <c r="F2281" s="61" t="s">
        <v>182</v>
      </c>
      <c r="G2281" s="61">
        <v>0</v>
      </c>
      <c r="H2281" s="61" t="s">
        <v>1544</v>
      </c>
      <c r="I2281" s="61" t="s">
        <v>957</v>
      </c>
      <c r="J2281" s="61" t="s">
        <v>12</v>
      </c>
      <c r="K2281" s="61" t="s">
        <v>9</v>
      </c>
      <c r="L2281" s="61" t="s">
        <v>958</v>
      </c>
      <c r="M2281" s="61">
        <f t="shared" si="36"/>
        <v>374</v>
      </c>
      <c r="N2281" t="str">
        <f>VLOOKUP(M2281,'zamestnanci číselník'!$A:$I,9,0)</f>
        <v>VP3V</v>
      </c>
    </row>
    <row r="2282" spans="1:14" x14ac:dyDescent="0.2">
      <c r="A2282" s="60">
        <v>43703</v>
      </c>
      <c r="B2282" s="61" t="s">
        <v>956</v>
      </c>
      <c r="C2282" s="61" t="s">
        <v>885</v>
      </c>
      <c r="D2282" s="61" t="s">
        <v>909</v>
      </c>
      <c r="E2282" s="61">
        <v>7.5</v>
      </c>
      <c r="F2282" s="61" t="s">
        <v>182</v>
      </c>
      <c r="G2282" s="61">
        <v>0</v>
      </c>
      <c r="H2282" s="61" t="s">
        <v>1544</v>
      </c>
      <c r="I2282" s="61" t="s">
        <v>957</v>
      </c>
      <c r="J2282" s="61" t="s">
        <v>12</v>
      </c>
      <c r="K2282" s="61" t="s">
        <v>9</v>
      </c>
      <c r="L2282" s="61" t="s">
        <v>958</v>
      </c>
      <c r="M2282" s="61">
        <f t="shared" si="36"/>
        <v>374</v>
      </c>
      <c r="N2282" t="str">
        <f>VLOOKUP(M2282,'zamestnanci číselník'!$A:$I,9,0)</f>
        <v>VP3V</v>
      </c>
    </row>
    <row r="2283" spans="1:14" x14ac:dyDescent="0.2">
      <c r="A2283" s="60">
        <v>43704</v>
      </c>
      <c r="B2283" s="61" t="s">
        <v>956</v>
      </c>
      <c r="C2283" s="61" t="s">
        <v>885</v>
      </c>
      <c r="D2283" s="61" t="s">
        <v>908</v>
      </c>
      <c r="E2283" s="61">
        <v>3.75</v>
      </c>
      <c r="F2283" s="61" t="s">
        <v>182</v>
      </c>
      <c r="G2283" s="61">
        <v>0</v>
      </c>
      <c r="H2283" s="61" t="s">
        <v>1551</v>
      </c>
      <c r="I2283" s="61" t="s">
        <v>957</v>
      </c>
      <c r="J2283" s="61" t="s">
        <v>12</v>
      </c>
      <c r="K2283" s="61" t="s">
        <v>9</v>
      </c>
      <c r="L2283" s="61" t="s">
        <v>958</v>
      </c>
      <c r="M2283" s="61">
        <f t="shared" si="36"/>
        <v>374</v>
      </c>
      <c r="N2283" t="str">
        <f>VLOOKUP(M2283,'zamestnanci číselník'!$A:$I,9,0)</f>
        <v>VP3V</v>
      </c>
    </row>
    <row r="2284" spans="1:14" x14ac:dyDescent="0.2">
      <c r="A2284" s="60">
        <v>43704</v>
      </c>
      <c r="B2284" s="61" t="s">
        <v>956</v>
      </c>
      <c r="C2284" s="61" t="s">
        <v>885</v>
      </c>
      <c r="D2284" s="61" t="s">
        <v>909</v>
      </c>
      <c r="E2284" s="61">
        <v>7.5</v>
      </c>
      <c r="F2284" s="61" t="s">
        <v>182</v>
      </c>
      <c r="G2284" s="61">
        <v>0</v>
      </c>
      <c r="H2284" s="61" t="s">
        <v>1551</v>
      </c>
      <c r="I2284" s="61" t="s">
        <v>957</v>
      </c>
      <c r="J2284" s="61" t="s">
        <v>12</v>
      </c>
      <c r="K2284" s="61" t="s">
        <v>9</v>
      </c>
      <c r="L2284" s="61" t="s">
        <v>958</v>
      </c>
      <c r="M2284" s="61">
        <f t="shared" si="36"/>
        <v>374</v>
      </c>
      <c r="N2284" t="str">
        <f>VLOOKUP(M2284,'zamestnanci číselník'!$A:$I,9,0)</f>
        <v>VP3V</v>
      </c>
    </row>
    <row r="2285" spans="1:14" x14ac:dyDescent="0.2">
      <c r="A2285" s="60">
        <v>43684</v>
      </c>
      <c r="B2285" s="61" t="s">
        <v>956</v>
      </c>
      <c r="C2285" s="61" t="s">
        <v>885</v>
      </c>
      <c r="D2285" s="61" t="s">
        <v>181</v>
      </c>
      <c r="E2285" s="61">
        <v>0</v>
      </c>
      <c r="F2285" s="61" t="s">
        <v>890</v>
      </c>
      <c r="G2285" s="61">
        <v>11.25</v>
      </c>
      <c r="H2285" s="61" t="s">
        <v>1507</v>
      </c>
      <c r="I2285" s="61" t="s">
        <v>957</v>
      </c>
      <c r="J2285" s="61" t="s">
        <v>12</v>
      </c>
      <c r="K2285" s="61" t="s">
        <v>9</v>
      </c>
      <c r="L2285" s="61" t="s">
        <v>958</v>
      </c>
      <c r="M2285" s="61">
        <f t="shared" si="36"/>
        <v>374</v>
      </c>
      <c r="N2285" t="str">
        <f>VLOOKUP(M2285,'zamestnanci číselník'!$A:$I,9,0)</f>
        <v>VP3V</v>
      </c>
    </row>
    <row r="2286" spans="1:14" x14ac:dyDescent="0.2">
      <c r="A2286" s="60">
        <v>43704</v>
      </c>
      <c r="B2286" s="61" t="s">
        <v>959</v>
      </c>
      <c r="C2286" s="61" t="s">
        <v>885</v>
      </c>
      <c r="D2286" s="61" t="s">
        <v>181</v>
      </c>
      <c r="E2286" s="61">
        <v>8</v>
      </c>
      <c r="F2286" s="61" t="s">
        <v>182</v>
      </c>
      <c r="G2286" s="61">
        <v>0</v>
      </c>
      <c r="H2286" s="61" t="s">
        <v>1510</v>
      </c>
      <c r="I2286" s="61" t="s">
        <v>184</v>
      </c>
      <c r="J2286" s="61" t="s">
        <v>10</v>
      </c>
      <c r="K2286" s="61" t="s">
        <v>9</v>
      </c>
      <c r="L2286" s="61" t="s">
        <v>960</v>
      </c>
      <c r="M2286" s="61">
        <f t="shared" si="36"/>
        <v>375</v>
      </c>
      <c r="N2286" t="str">
        <f>VLOOKUP(M2286,'zamestnanci číselník'!$A:$I,9,0)</f>
        <v>VP1</v>
      </c>
    </row>
    <row r="2287" spans="1:14" x14ac:dyDescent="0.2">
      <c r="A2287" s="60">
        <v>43705</v>
      </c>
      <c r="B2287" s="61" t="s">
        <v>959</v>
      </c>
      <c r="C2287" s="61" t="s">
        <v>885</v>
      </c>
      <c r="D2287" s="61" t="s">
        <v>181</v>
      </c>
      <c r="E2287" s="61">
        <v>7</v>
      </c>
      <c r="F2287" s="61" t="s">
        <v>182</v>
      </c>
      <c r="G2287" s="61">
        <v>0</v>
      </c>
      <c r="H2287" s="61" t="s">
        <v>1510</v>
      </c>
      <c r="I2287" s="61" t="s">
        <v>184</v>
      </c>
      <c r="J2287" s="61" t="s">
        <v>10</v>
      </c>
      <c r="K2287" s="61" t="s">
        <v>9</v>
      </c>
      <c r="L2287" s="61" t="s">
        <v>960</v>
      </c>
      <c r="M2287" s="61">
        <f t="shared" si="36"/>
        <v>375</v>
      </c>
      <c r="N2287" t="str">
        <f>VLOOKUP(M2287,'zamestnanci číselník'!$A:$I,9,0)</f>
        <v>VP1</v>
      </c>
    </row>
    <row r="2288" spans="1:14" x14ac:dyDescent="0.2">
      <c r="A2288" s="60">
        <v>43707</v>
      </c>
      <c r="B2288" s="61" t="s">
        <v>959</v>
      </c>
      <c r="C2288" s="61" t="s">
        <v>885</v>
      </c>
      <c r="D2288" s="61" t="s">
        <v>181</v>
      </c>
      <c r="E2288" s="61">
        <v>7</v>
      </c>
      <c r="F2288" s="61" t="s">
        <v>182</v>
      </c>
      <c r="G2288" s="61">
        <v>0</v>
      </c>
      <c r="H2288" s="61" t="s">
        <v>1510</v>
      </c>
      <c r="I2288" s="61" t="s">
        <v>184</v>
      </c>
      <c r="J2288" s="61" t="s">
        <v>10</v>
      </c>
      <c r="K2288" s="61" t="s">
        <v>9</v>
      </c>
      <c r="L2288" s="61" t="s">
        <v>960</v>
      </c>
      <c r="M2288" s="61">
        <f t="shared" si="36"/>
        <v>375</v>
      </c>
      <c r="N2288" t="str">
        <f>VLOOKUP(M2288,'zamestnanci číselník'!$A:$I,9,0)</f>
        <v>VP1</v>
      </c>
    </row>
    <row r="2289" spans="1:14" x14ac:dyDescent="0.2">
      <c r="A2289" s="60">
        <v>43708</v>
      </c>
      <c r="B2289" s="61" t="s">
        <v>959</v>
      </c>
      <c r="C2289" s="61" t="s">
        <v>885</v>
      </c>
      <c r="D2289" s="61" t="s">
        <v>181</v>
      </c>
      <c r="E2289" s="61">
        <v>0</v>
      </c>
      <c r="F2289" s="61" t="s">
        <v>897</v>
      </c>
      <c r="G2289" s="61">
        <v>8</v>
      </c>
      <c r="H2289" s="61" t="s">
        <v>1510</v>
      </c>
      <c r="I2289" s="61" t="s">
        <v>184</v>
      </c>
      <c r="J2289" s="61" t="s">
        <v>10</v>
      </c>
      <c r="K2289" s="61" t="s">
        <v>9</v>
      </c>
      <c r="L2289" s="61" t="s">
        <v>960</v>
      </c>
      <c r="M2289" s="61">
        <f t="shared" si="36"/>
        <v>375</v>
      </c>
      <c r="N2289" t="str">
        <f>VLOOKUP(M2289,'zamestnanci číselník'!$A:$I,9,0)</f>
        <v>VP1</v>
      </c>
    </row>
    <row r="2290" spans="1:14" x14ac:dyDescent="0.2">
      <c r="A2290" s="60">
        <v>43703</v>
      </c>
      <c r="B2290" s="61" t="s">
        <v>959</v>
      </c>
      <c r="C2290" s="61" t="s">
        <v>885</v>
      </c>
      <c r="D2290" s="61" t="s">
        <v>181</v>
      </c>
      <c r="E2290" s="61">
        <v>6.5</v>
      </c>
      <c r="F2290" s="61" t="s">
        <v>897</v>
      </c>
      <c r="G2290" s="61">
        <v>1.5</v>
      </c>
      <c r="H2290" s="61" t="s">
        <v>1510</v>
      </c>
      <c r="I2290" s="61" t="s">
        <v>184</v>
      </c>
      <c r="J2290" s="61" t="s">
        <v>10</v>
      </c>
      <c r="K2290" s="61" t="s">
        <v>9</v>
      </c>
      <c r="L2290" s="61" t="s">
        <v>960</v>
      </c>
      <c r="M2290" s="61">
        <f t="shared" si="36"/>
        <v>375</v>
      </c>
      <c r="N2290" t="str">
        <f>VLOOKUP(M2290,'zamestnanci číselník'!$A:$I,9,0)</f>
        <v>VP1</v>
      </c>
    </row>
    <row r="2291" spans="1:14" x14ac:dyDescent="0.2">
      <c r="A2291" s="60">
        <v>43700</v>
      </c>
      <c r="B2291" s="61" t="s">
        <v>959</v>
      </c>
      <c r="C2291" s="61" t="s">
        <v>885</v>
      </c>
      <c r="D2291" s="61" t="s">
        <v>181</v>
      </c>
      <c r="E2291" s="61">
        <v>8</v>
      </c>
      <c r="F2291" s="61" t="s">
        <v>182</v>
      </c>
      <c r="G2291" s="61">
        <v>0</v>
      </c>
      <c r="H2291" s="61" t="s">
        <v>1510</v>
      </c>
      <c r="I2291" s="61" t="s">
        <v>184</v>
      </c>
      <c r="J2291" s="61" t="s">
        <v>10</v>
      </c>
      <c r="K2291" s="61" t="s">
        <v>9</v>
      </c>
      <c r="L2291" s="61" t="s">
        <v>960</v>
      </c>
      <c r="M2291" s="61">
        <f t="shared" si="36"/>
        <v>375</v>
      </c>
      <c r="N2291" t="str">
        <f>VLOOKUP(M2291,'zamestnanci číselník'!$A:$I,9,0)</f>
        <v>VP1</v>
      </c>
    </row>
    <row r="2292" spans="1:14" x14ac:dyDescent="0.2">
      <c r="A2292" s="60">
        <v>43699</v>
      </c>
      <c r="B2292" s="61" t="s">
        <v>959</v>
      </c>
      <c r="C2292" s="61" t="s">
        <v>885</v>
      </c>
      <c r="D2292" s="61" t="s">
        <v>181</v>
      </c>
      <c r="E2292" s="61">
        <v>8</v>
      </c>
      <c r="F2292" s="61" t="s">
        <v>182</v>
      </c>
      <c r="G2292" s="61">
        <v>0</v>
      </c>
      <c r="H2292" s="61" t="s">
        <v>1510</v>
      </c>
      <c r="I2292" s="61" t="s">
        <v>184</v>
      </c>
      <c r="J2292" s="61" t="s">
        <v>10</v>
      </c>
      <c r="K2292" s="61" t="s">
        <v>9</v>
      </c>
      <c r="L2292" s="61" t="s">
        <v>960</v>
      </c>
      <c r="M2292" s="61">
        <f t="shared" si="36"/>
        <v>375</v>
      </c>
      <c r="N2292" t="str">
        <f>VLOOKUP(M2292,'zamestnanci číselník'!$A:$I,9,0)</f>
        <v>VP1</v>
      </c>
    </row>
    <row r="2293" spans="1:14" x14ac:dyDescent="0.2">
      <c r="A2293" s="60">
        <v>43692</v>
      </c>
      <c r="B2293" s="61" t="s">
        <v>959</v>
      </c>
      <c r="C2293" s="61" t="s">
        <v>885</v>
      </c>
      <c r="D2293" s="61" t="s">
        <v>181</v>
      </c>
      <c r="E2293" s="61">
        <v>8</v>
      </c>
      <c r="F2293" s="61" t="s">
        <v>182</v>
      </c>
      <c r="G2293" s="61">
        <v>0</v>
      </c>
      <c r="H2293" s="61" t="s">
        <v>1510</v>
      </c>
      <c r="I2293" s="61" t="s">
        <v>184</v>
      </c>
      <c r="J2293" s="61" t="s">
        <v>10</v>
      </c>
      <c r="K2293" s="61" t="s">
        <v>9</v>
      </c>
      <c r="L2293" s="61" t="s">
        <v>960</v>
      </c>
      <c r="M2293" s="61">
        <f t="shared" si="36"/>
        <v>375</v>
      </c>
      <c r="N2293" t="str">
        <f>VLOOKUP(M2293,'zamestnanci číselník'!$A:$I,9,0)</f>
        <v>VP1</v>
      </c>
    </row>
    <row r="2294" spans="1:14" x14ac:dyDescent="0.2">
      <c r="A2294" s="60">
        <v>43693</v>
      </c>
      <c r="B2294" s="61" t="s">
        <v>959</v>
      </c>
      <c r="C2294" s="61" t="s">
        <v>885</v>
      </c>
      <c r="D2294" s="61" t="s">
        <v>181</v>
      </c>
      <c r="E2294" s="61">
        <v>8</v>
      </c>
      <c r="F2294" s="61" t="s">
        <v>182</v>
      </c>
      <c r="G2294" s="61">
        <v>0</v>
      </c>
      <c r="H2294" s="61" t="s">
        <v>1510</v>
      </c>
      <c r="I2294" s="61" t="s">
        <v>184</v>
      </c>
      <c r="J2294" s="61" t="s">
        <v>10</v>
      </c>
      <c r="K2294" s="61" t="s">
        <v>9</v>
      </c>
      <c r="L2294" s="61" t="s">
        <v>960</v>
      </c>
      <c r="M2294" s="61">
        <f t="shared" si="36"/>
        <v>375</v>
      </c>
      <c r="N2294" t="str">
        <f>VLOOKUP(M2294,'zamestnanci číselník'!$A:$I,9,0)</f>
        <v>VP1</v>
      </c>
    </row>
    <row r="2295" spans="1:14" x14ac:dyDescent="0.2">
      <c r="A2295" s="60">
        <v>43696</v>
      </c>
      <c r="B2295" s="61" t="s">
        <v>959</v>
      </c>
      <c r="C2295" s="61" t="s">
        <v>885</v>
      </c>
      <c r="D2295" s="61" t="s">
        <v>181</v>
      </c>
      <c r="E2295" s="61">
        <v>8</v>
      </c>
      <c r="F2295" s="61" t="s">
        <v>182</v>
      </c>
      <c r="G2295" s="61">
        <v>0</v>
      </c>
      <c r="H2295" s="61" t="s">
        <v>1510</v>
      </c>
      <c r="I2295" s="61" t="s">
        <v>184</v>
      </c>
      <c r="J2295" s="61" t="s">
        <v>10</v>
      </c>
      <c r="K2295" s="61" t="s">
        <v>9</v>
      </c>
      <c r="L2295" s="61" t="s">
        <v>960</v>
      </c>
      <c r="M2295" s="61">
        <f t="shared" si="36"/>
        <v>375</v>
      </c>
      <c r="N2295" t="str">
        <f>VLOOKUP(M2295,'zamestnanci číselník'!$A:$I,9,0)</f>
        <v>VP1</v>
      </c>
    </row>
    <row r="2296" spans="1:14" x14ac:dyDescent="0.2">
      <c r="A2296" s="60">
        <v>43697</v>
      </c>
      <c r="B2296" s="61" t="s">
        <v>959</v>
      </c>
      <c r="C2296" s="61" t="s">
        <v>893</v>
      </c>
      <c r="D2296" s="61" t="s">
        <v>181</v>
      </c>
      <c r="E2296" s="61">
        <v>8</v>
      </c>
      <c r="F2296" s="61" t="s">
        <v>182</v>
      </c>
      <c r="G2296" s="61">
        <v>0</v>
      </c>
      <c r="H2296" s="61" t="s">
        <v>183</v>
      </c>
      <c r="I2296" s="61" t="s">
        <v>184</v>
      </c>
      <c r="J2296" s="61" t="s">
        <v>10</v>
      </c>
      <c r="K2296" s="61" t="s">
        <v>9</v>
      </c>
      <c r="L2296" s="61" t="s">
        <v>960</v>
      </c>
      <c r="M2296" s="61">
        <f t="shared" si="36"/>
        <v>375</v>
      </c>
      <c r="N2296" t="str">
        <f>VLOOKUP(M2296,'zamestnanci číselník'!$A:$I,9,0)</f>
        <v>VP1</v>
      </c>
    </row>
    <row r="2297" spans="1:14" x14ac:dyDescent="0.2">
      <c r="A2297" s="60">
        <v>43697</v>
      </c>
      <c r="B2297" s="61" t="s">
        <v>959</v>
      </c>
      <c r="C2297" s="61" t="s">
        <v>885</v>
      </c>
      <c r="D2297" s="61" t="s">
        <v>181</v>
      </c>
      <c r="E2297" s="61">
        <v>3.5</v>
      </c>
      <c r="F2297" s="61" t="s">
        <v>182</v>
      </c>
      <c r="G2297" s="61">
        <v>0</v>
      </c>
      <c r="H2297" s="61" t="s">
        <v>1510</v>
      </c>
      <c r="I2297" s="61" t="s">
        <v>184</v>
      </c>
      <c r="J2297" s="61" t="s">
        <v>10</v>
      </c>
      <c r="K2297" s="61" t="s">
        <v>9</v>
      </c>
      <c r="L2297" s="61" t="s">
        <v>960</v>
      </c>
      <c r="M2297" s="61">
        <f t="shared" si="36"/>
        <v>375</v>
      </c>
      <c r="N2297" t="str">
        <f>VLOOKUP(M2297,'zamestnanci číselník'!$A:$I,9,0)</f>
        <v>VP1</v>
      </c>
    </row>
    <row r="2298" spans="1:14" x14ac:dyDescent="0.2">
      <c r="A2298" s="60">
        <v>43689</v>
      </c>
      <c r="B2298" s="61" t="s">
        <v>959</v>
      </c>
      <c r="C2298" s="61" t="s">
        <v>885</v>
      </c>
      <c r="D2298" s="61" t="s">
        <v>181</v>
      </c>
      <c r="E2298" s="61">
        <v>8</v>
      </c>
      <c r="F2298" s="61" t="s">
        <v>182</v>
      </c>
      <c r="G2298" s="61">
        <v>0</v>
      </c>
      <c r="H2298" s="61" t="s">
        <v>1510</v>
      </c>
      <c r="I2298" s="61" t="s">
        <v>184</v>
      </c>
      <c r="J2298" s="61" t="s">
        <v>10</v>
      </c>
      <c r="K2298" s="61" t="s">
        <v>9</v>
      </c>
      <c r="L2298" s="61" t="s">
        <v>960</v>
      </c>
      <c r="M2298" s="61">
        <f t="shared" si="36"/>
        <v>375</v>
      </c>
      <c r="N2298" t="str">
        <f>VLOOKUP(M2298,'zamestnanci číselník'!$A:$I,9,0)</f>
        <v>VP1</v>
      </c>
    </row>
    <row r="2299" spans="1:14" x14ac:dyDescent="0.2">
      <c r="A2299" s="60">
        <v>43690</v>
      </c>
      <c r="B2299" s="61" t="s">
        <v>959</v>
      </c>
      <c r="C2299" s="61" t="s">
        <v>885</v>
      </c>
      <c r="D2299" s="61" t="s">
        <v>181</v>
      </c>
      <c r="E2299" s="61">
        <v>8</v>
      </c>
      <c r="F2299" s="61" t="s">
        <v>182</v>
      </c>
      <c r="G2299" s="61">
        <v>0</v>
      </c>
      <c r="H2299" s="61" t="s">
        <v>1510</v>
      </c>
      <c r="I2299" s="61" t="s">
        <v>184</v>
      </c>
      <c r="J2299" s="61" t="s">
        <v>10</v>
      </c>
      <c r="K2299" s="61" t="s">
        <v>9</v>
      </c>
      <c r="L2299" s="61" t="s">
        <v>960</v>
      </c>
      <c r="M2299" s="61">
        <f t="shared" si="36"/>
        <v>375</v>
      </c>
      <c r="N2299" t="str">
        <f>VLOOKUP(M2299,'zamestnanci číselník'!$A:$I,9,0)</f>
        <v>VP1</v>
      </c>
    </row>
    <row r="2300" spans="1:14" x14ac:dyDescent="0.2">
      <c r="A2300" s="60">
        <v>43691</v>
      </c>
      <c r="B2300" s="61" t="s">
        <v>959</v>
      </c>
      <c r="C2300" s="61" t="s">
        <v>887</v>
      </c>
      <c r="D2300" s="61" t="s">
        <v>181</v>
      </c>
      <c r="E2300" s="61">
        <v>8</v>
      </c>
      <c r="F2300" s="61" t="s">
        <v>182</v>
      </c>
      <c r="G2300" s="61">
        <v>0</v>
      </c>
      <c r="H2300" s="61" t="s">
        <v>183</v>
      </c>
      <c r="I2300" s="61" t="s">
        <v>184</v>
      </c>
      <c r="J2300" s="61" t="s">
        <v>10</v>
      </c>
      <c r="K2300" s="61" t="s">
        <v>9</v>
      </c>
      <c r="L2300" s="61" t="s">
        <v>960</v>
      </c>
      <c r="M2300" s="61">
        <f t="shared" si="36"/>
        <v>375</v>
      </c>
      <c r="N2300" t="str">
        <f>VLOOKUP(M2300,'zamestnanci číselník'!$A:$I,9,0)</f>
        <v>VP1</v>
      </c>
    </row>
    <row r="2301" spans="1:14" x14ac:dyDescent="0.2">
      <c r="A2301" s="60">
        <v>43698</v>
      </c>
      <c r="B2301" s="61" t="s">
        <v>959</v>
      </c>
      <c r="C2301" s="61" t="s">
        <v>885</v>
      </c>
      <c r="D2301" s="61" t="s">
        <v>181</v>
      </c>
      <c r="E2301" s="61">
        <v>8</v>
      </c>
      <c r="F2301" s="61" t="s">
        <v>182</v>
      </c>
      <c r="G2301" s="61">
        <v>0</v>
      </c>
      <c r="H2301" s="61" t="s">
        <v>1510</v>
      </c>
      <c r="I2301" s="61" t="s">
        <v>184</v>
      </c>
      <c r="J2301" s="61" t="s">
        <v>10</v>
      </c>
      <c r="K2301" s="61" t="s">
        <v>9</v>
      </c>
      <c r="L2301" s="61" t="s">
        <v>960</v>
      </c>
      <c r="M2301" s="61">
        <f t="shared" si="36"/>
        <v>375</v>
      </c>
      <c r="N2301" t="str">
        <f>VLOOKUP(M2301,'zamestnanci číselník'!$A:$I,9,0)</f>
        <v>VP1</v>
      </c>
    </row>
    <row r="2302" spans="1:14" x14ac:dyDescent="0.2">
      <c r="A2302" s="60">
        <v>43678</v>
      </c>
      <c r="B2302" s="61" t="s">
        <v>959</v>
      </c>
      <c r="C2302" s="61" t="s">
        <v>887</v>
      </c>
      <c r="D2302" s="61" t="s">
        <v>181</v>
      </c>
      <c r="E2302" s="61">
        <v>8</v>
      </c>
      <c r="F2302" s="61" t="s">
        <v>182</v>
      </c>
      <c r="G2302" s="61">
        <v>0</v>
      </c>
      <c r="H2302" s="61" t="s">
        <v>183</v>
      </c>
      <c r="I2302" s="61" t="s">
        <v>184</v>
      </c>
      <c r="J2302" s="61" t="s">
        <v>10</v>
      </c>
      <c r="K2302" s="61" t="s">
        <v>9</v>
      </c>
      <c r="L2302" s="61" t="s">
        <v>960</v>
      </c>
      <c r="M2302" s="61">
        <f t="shared" si="36"/>
        <v>375</v>
      </c>
      <c r="N2302" t="str">
        <f>VLOOKUP(M2302,'zamestnanci číselník'!$A:$I,9,0)</f>
        <v>VP1</v>
      </c>
    </row>
    <row r="2303" spans="1:14" x14ac:dyDescent="0.2">
      <c r="A2303" s="60">
        <v>43679</v>
      </c>
      <c r="B2303" s="61" t="s">
        <v>959</v>
      </c>
      <c r="C2303" s="61" t="s">
        <v>887</v>
      </c>
      <c r="D2303" s="61" t="s">
        <v>181</v>
      </c>
      <c r="E2303" s="61">
        <v>8</v>
      </c>
      <c r="F2303" s="61" t="s">
        <v>182</v>
      </c>
      <c r="G2303" s="61">
        <v>0</v>
      </c>
      <c r="H2303" s="61" t="s">
        <v>183</v>
      </c>
      <c r="I2303" s="61" t="s">
        <v>184</v>
      </c>
      <c r="J2303" s="61" t="s">
        <v>10</v>
      </c>
      <c r="K2303" s="61" t="s">
        <v>9</v>
      </c>
      <c r="L2303" s="61" t="s">
        <v>960</v>
      </c>
      <c r="M2303" s="61">
        <f t="shared" si="36"/>
        <v>375</v>
      </c>
      <c r="N2303" t="str">
        <f>VLOOKUP(M2303,'zamestnanci číselník'!$A:$I,9,0)</f>
        <v>VP1</v>
      </c>
    </row>
    <row r="2304" spans="1:14" x14ac:dyDescent="0.2">
      <c r="A2304" s="60">
        <v>43682</v>
      </c>
      <c r="B2304" s="61" t="s">
        <v>959</v>
      </c>
      <c r="C2304" s="61" t="s">
        <v>887</v>
      </c>
      <c r="D2304" s="61" t="s">
        <v>181</v>
      </c>
      <c r="E2304" s="61">
        <v>8</v>
      </c>
      <c r="F2304" s="61" t="s">
        <v>182</v>
      </c>
      <c r="G2304" s="61">
        <v>0</v>
      </c>
      <c r="H2304" s="61" t="s">
        <v>183</v>
      </c>
      <c r="I2304" s="61" t="s">
        <v>184</v>
      </c>
      <c r="J2304" s="61" t="s">
        <v>10</v>
      </c>
      <c r="K2304" s="61" t="s">
        <v>9</v>
      </c>
      <c r="L2304" s="61" t="s">
        <v>960</v>
      </c>
      <c r="M2304" s="61">
        <f t="shared" si="36"/>
        <v>375</v>
      </c>
      <c r="N2304" t="str">
        <f>VLOOKUP(M2304,'zamestnanci číselník'!$A:$I,9,0)</f>
        <v>VP1</v>
      </c>
    </row>
    <row r="2305" spans="1:14" x14ac:dyDescent="0.2">
      <c r="A2305" s="60">
        <v>43683</v>
      </c>
      <c r="B2305" s="61" t="s">
        <v>959</v>
      </c>
      <c r="C2305" s="61" t="s">
        <v>887</v>
      </c>
      <c r="D2305" s="61" t="s">
        <v>181</v>
      </c>
      <c r="E2305" s="61">
        <v>8</v>
      </c>
      <c r="F2305" s="61" t="s">
        <v>182</v>
      </c>
      <c r="G2305" s="61">
        <v>0</v>
      </c>
      <c r="H2305" s="61" t="s">
        <v>183</v>
      </c>
      <c r="I2305" s="61" t="s">
        <v>184</v>
      </c>
      <c r="J2305" s="61" t="s">
        <v>10</v>
      </c>
      <c r="K2305" s="61" t="s">
        <v>9</v>
      </c>
      <c r="L2305" s="61" t="s">
        <v>960</v>
      </c>
      <c r="M2305" s="61">
        <f t="shared" si="36"/>
        <v>375</v>
      </c>
      <c r="N2305" t="str">
        <f>VLOOKUP(M2305,'zamestnanci číselník'!$A:$I,9,0)</f>
        <v>VP1</v>
      </c>
    </row>
    <row r="2306" spans="1:14" x14ac:dyDescent="0.2">
      <c r="A2306" s="60">
        <v>43684</v>
      </c>
      <c r="B2306" s="61" t="s">
        <v>959</v>
      </c>
      <c r="C2306" s="61" t="s">
        <v>887</v>
      </c>
      <c r="D2306" s="61" t="s">
        <v>181</v>
      </c>
      <c r="E2306" s="61">
        <v>8</v>
      </c>
      <c r="F2306" s="61" t="s">
        <v>182</v>
      </c>
      <c r="G2306" s="61">
        <v>0</v>
      </c>
      <c r="H2306" s="61" t="s">
        <v>183</v>
      </c>
      <c r="I2306" s="61" t="s">
        <v>184</v>
      </c>
      <c r="J2306" s="61" t="s">
        <v>10</v>
      </c>
      <c r="K2306" s="61" t="s">
        <v>9</v>
      </c>
      <c r="L2306" s="61" t="s">
        <v>960</v>
      </c>
      <c r="M2306" s="61">
        <f t="shared" si="36"/>
        <v>375</v>
      </c>
      <c r="N2306" t="str">
        <f>VLOOKUP(M2306,'zamestnanci číselník'!$A:$I,9,0)</f>
        <v>VP1</v>
      </c>
    </row>
    <row r="2307" spans="1:14" x14ac:dyDescent="0.2">
      <c r="A2307" s="60">
        <v>43685</v>
      </c>
      <c r="B2307" s="61" t="s">
        <v>959</v>
      </c>
      <c r="C2307" s="61" t="s">
        <v>887</v>
      </c>
      <c r="D2307" s="61" t="s">
        <v>181</v>
      </c>
      <c r="E2307" s="61">
        <v>8</v>
      </c>
      <c r="F2307" s="61" t="s">
        <v>182</v>
      </c>
      <c r="G2307" s="61">
        <v>0</v>
      </c>
      <c r="H2307" s="61" t="s">
        <v>183</v>
      </c>
      <c r="I2307" s="61" t="s">
        <v>184</v>
      </c>
      <c r="J2307" s="61" t="s">
        <v>10</v>
      </c>
      <c r="K2307" s="61" t="s">
        <v>9</v>
      </c>
      <c r="L2307" s="61" t="s">
        <v>960</v>
      </c>
      <c r="M2307" s="61">
        <f t="shared" ref="M2307:M2370" si="37">B2307*1</f>
        <v>375</v>
      </c>
      <c r="N2307" t="str">
        <f>VLOOKUP(M2307,'zamestnanci číselník'!$A:$I,9,0)</f>
        <v>VP1</v>
      </c>
    </row>
    <row r="2308" spans="1:14" x14ac:dyDescent="0.2">
      <c r="A2308" s="60">
        <v>43686</v>
      </c>
      <c r="B2308" s="61" t="s">
        <v>959</v>
      </c>
      <c r="C2308" s="61" t="s">
        <v>887</v>
      </c>
      <c r="D2308" s="61" t="s">
        <v>181</v>
      </c>
      <c r="E2308" s="61">
        <v>8</v>
      </c>
      <c r="F2308" s="61" t="s">
        <v>182</v>
      </c>
      <c r="G2308" s="61">
        <v>0</v>
      </c>
      <c r="H2308" s="61" t="s">
        <v>183</v>
      </c>
      <c r="I2308" s="61" t="s">
        <v>184</v>
      </c>
      <c r="J2308" s="61" t="s">
        <v>10</v>
      </c>
      <c r="K2308" s="61" t="s">
        <v>9</v>
      </c>
      <c r="L2308" s="61" t="s">
        <v>960</v>
      </c>
      <c r="M2308" s="61">
        <f t="shared" si="37"/>
        <v>375</v>
      </c>
      <c r="N2308" t="str">
        <f>VLOOKUP(M2308,'zamestnanci číselník'!$A:$I,9,0)</f>
        <v>VP1</v>
      </c>
    </row>
    <row r="2309" spans="1:14" x14ac:dyDescent="0.2">
      <c r="A2309" s="60">
        <v>43706</v>
      </c>
      <c r="B2309" s="61" t="s">
        <v>959</v>
      </c>
      <c r="C2309" s="61" t="s">
        <v>886</v>
      </c>
      <c r="D2309" s="61" t="s">
        <v>181</v>
      </c>
      <c r="E2309" s="61">
        <v>8</v>
      </c>
      <c r="F2309" s="61" t="s">
        <v>182</v>
      </c>
      <c r="G2309" s="61">
        <v>0</v>
      </c>
      <c r="H2309" s="61" t="s">
        <v>183</v>
      </c>
      <c r="I2309" s="61" t="s">
        <v>184</v>
      </c>
      <c r="J2309" s="61" t="s">
        <v>10</v>
      </c>
      <c r="K2309" s="61" t="s">
        <v>9</v>
      </c>
      <c r="L2309" s="61" t="s">
        <v>960</v>
      </c>
      <c r="M2309" s="61">
        <f t="shared" si="37"/>
        <v>375</v>
      </c>
      <c r="N2309" t="str">
        <f>VLOOKUP(M2309,'zamestnanci číselník'!$A:$I,9,0)</f>
        <v>VP1</v>
      </c>
    </row>
    <row r="2310" spans="1:14" x14ac:dyDescent="0.2">
      <c r="A2310" s="60">
        <v>43704</v>
      </c>
      <c r="B2310" s="61" t="s">
        <v>961</v>
      </c>
      <c r="C2310" s="61" t="s">
        <v>885</v>
      </c>
      <c r="D2310" s="61" t="s">
        <v>181</v>
      </c>
      <c r="E2310" s="61">
        <v>8</v>
      </c>
      <c r="F2310" s="61" t="s">
        <v>897</v>
      </c>
      <c r="G2310" s="61">
        <v>0.5</v>
      </c>
      <c r="H2310" s="61" t="s">
        <v>1148</v>
      </c>
      <c r="I2310" s="61" t="s">
        <v>184</v>
      </c>
      <c r="J2310" s="61" t="s">
        <v>35</v>
      </c>
      <c r="K2310" s="61" t="s">
        <v>9</v>
      </c>
      <c r="L2310" s="61" t="s">
        <v>962</v>
      </c>
      <c r="M2310" s="61">
        <f t="shared" si="37"/>
        <v>392</v>
      </c>
      <c r="N2310" t="str">
        <f>VLOOKUP(M2310,'zamestnanci číselník'!$A:$I,9,0)</f>
        <v>VP1</v>
      </c>
    </row>
    <row r="2311" spans="1:14" x14ac:dyDescent="0.2">
      <c r="A2311" s="60">
        <v>43705</v>
      </c>
      <c r="B2311" s="61" t="s">
        <v>961</v>
      </c>
      <c r="C2311" s="61" t="s">
        <v>885</v>
      </c>
      <c r="D2311" s="61" t="s">
        <v>181</v>
      </c>
      <c r="E2311" s="61">
        <v>8</v>
      </c>
      <c r="F2311" s="61" t="s">
        <v>897</v>
      </c>
      <c r="G2311" s="61">
        <v>0.5</v>
      </c>
      <c r="H2311" s="61" t="s">
        <v>1148</v>
      </c>
      <c r="I2311" s="61" t="s">
        <v>184</v>
      </c>
      <c r="J2311" s="61" t="s">
        <v>35</v>
      </c>
      <c r="K2311" s="61" t="s">
        <v>9</v>
      </c>
      <c r="L2311" s="61" t="s">
        <v>962</v>
      </c>
      <c r="M2311" s="61">
        <f t="shared" si="37"/>
        <v>392</v>
      </c>
      <c r="N2311" t="str">
        <f>VLOOKUP(M2311,'zamestnanci číselník'!$A:$I,9,0)</f>
        <v>VP1</v>
      </c>
    </row>
    <row r="2312" spans="1:14" x14ac:dyDescent="0.2">
      <c r="A2312" s="60">
        <v>43707</v>
      </c>
      <c r="B2312" s="61" t="s">
        <v>961</v>
      </c>
      <c r="C2312" s="61" t="s">
        <v>887</v>
      </c>
      <c r="D2312" s="61" t="s">
        <v>181</v>
      </c>
      <c r="E2312" s="61">
        <v>8</v>
      </c>
      <c r="F2312" s="61" t="s">
        <v>182</v>
      </c>
      <c r="G2312" s="61">
        <v>0</v>
      </c>
      <c r="H2312" s="61" t="s">
        <v>183</v>
      </c>
      <c r="I2312" s="61" t="s">
        <v>184</v>
      </c>
      <c r="J2312" s="61" t="s">
        <v>35</v>
      </c>
      <c r="K2312" s="61" t="s">
        <v>9</v>
      </c>
      <c r="L2312" s="61" t="s">
        <v>962</v>
      </c>
      <c r="M2312" s="61">
        <f t="shared" si="37"/>
        <v>392</v>
      </c>
      <c r="N2312" t="str">
        <f>VLOOKUP(M2312,'zamestnanci číselník'!$A:$I,9,0)</f>
        <v>VP1</v>
      </c>
    </row>
    <row r="2313" spans="1:14" x14ac:dyDescent="0.2">
      <c r="A2313" s="60">
        <v>43700</v>
      </c>
      <c r="B2313" s="61" t="s">
        <v>961</v>
      </c>
      <c r="C2313" s="61" t="s">
        <v>885</v>
      </c>
      <c r="D2313" s="61" t="s">
        <v>181</v>
      </c>
      <c r="E2313" s="61">
        <v>8</v>
      </c>
      <c r="F2313" s="61" t="s">
        <v>182</v>
      </c>
      <c r="G2313" s="61">
        <v>0</v>
      </c>
      <c r="H2313" s="61" t="s">
        <v>1148</v>
      </c>
      <c r="I2313" s="61" t="s">
        <v>184</v>
      </c>
      <c r="J2313" s="61" t="s">
        <v>35</v>
      </c>
      <c r="K2313" s="61" t="s">
        <v>9</v>
      </c>
      <c r="L2313" s="61" t="s">
        <v>962</v>
      </c>
      <c r="M2313" s="61">
        <f t="shared" si="37"/>
        <v>392</v>
      </c>
      <c r="N2313" t="str">
        <f>VLOOKUP(M2313,'zamestnanci číselník'!$A:$I,9,0)</f>
        <v>VP1</v>
      </c>
    </row>
    <row r="2314" spans="1:14" x14ac:dyDescent="0.2">
      <c r="A2314" s="60">
        <v>43703</v>
      </c>
      <c r="B2314" s="61" t="s">
        <v>961</v>
      </c>
      <c r="C2314" s="61" t="s">
        <v>885</v>
      </c>
      <c r="D2314" s="61" t="s">
        <v>181</v>
      </c>
      <c r="E2314" s="61">
        <v>8</v>
      </c>
      <c r="F2314" s="61" t="s">
        <v>897</v>
      </c>
      <c r="G2314" s="61">
        <v>0.5</v>
      </c>
      <c r="H2314" s="61" t="s">
        <v>1148</v>
      </c>
      <c r="I2314" s="61" t="s">
        <v>184</v>
      </c>
      <c r="J2314" s="61" t="s">
        <v>35</v>
      </c>
      <c r="K2314" s="61" t="s">
        <v>9</v>
      </c>
      <c r="L2314" s="61" t="s">
        <v>962</v>
      </c>
      <c r="M2314" s="61">
        <f t="shared" si="37"/>
        <v>392</v>
      </c>
      <c r="N2314" t="str">
        <f>VLOOKUP(M2314,'zamestnanci číselník'!$A:$I,9,0)</f>
        <v>VP1</v>
      </c>
    </row>
    <row r="2315" spans="1:14" x14ac:dyDescent="0.2">
      <c r="A2315" s="60">
        <v>43698</v>
      </c>
      <c r="B2315" s="61" t="s">
        <v>961</v>
      </c>
      <c r="C2315" s="61" t="s">
        <v>885</v>
      </c>
      <c r="D2315" s="61" t="s">
        <v>181</v>
      </c>
      <c r="E2315" s="61">
        <v>8</v>
      </c>
      <c r="F2315" s="61" t="s">
        <v>897</v>
      </c>
      <c r="G2315" s="61">
        <v>0.5</v>
      </c>
      <c r="H2315" s="61" t="s">
        <v>1148</v>
      </c>
      <c r="I2315" s="61" t="s">
        <v>184</v>
      </c>
      <c r="J2315" s="61" t="s">
        <v>35</v>
      </c>
      <c r="K2315" s="61" t="s">
        <v>9</v>
      </c>
      <c r="L2315" s="61" t="s">
        <v>962</v>
      </c>
      <c r="M2315" s="61">
        <f t="shared" si="37"/>
        <v>392</v>
      </c>
      <c r="N2315" t="str">
        <f>VLOOKUP(M2315,'zamestnanci číselník'!$A:$I,9,0)</f>
        <v>VP1</v>
      </c>
    </row>
    <row r="2316" spans="1:14" x14ac:dyDescent="0.2">
      <c r="A2316" s="60">
        <v>43699</v>
      </c>
      <c r="B2316" s="61" t="s">
        <v>961</v>
      </c>
      <c r="C2316" s="61" t="s">
        <v>885</v>
      </c>
      <c r="D2316" s="61" t="s">
        <v>181</v>
      </c>
      <c r="E2316" s="61">
        <v>8</v>
      </c>
      <c r="F2316" s="61" t="s">
        <v>897</v>
      </c>
      <c r="G2316" s="61">
        <v>0.5</v>
      </c>
      <c r="H2316" s="61" t="s">
        <v>1148</v>
      </c>
      <c r="I2316" s="61" t="s">
        <v>184</v>
      </c>
      <c r="J2316" s="61" t="s">
        <v>35</v>
      </c>
      <c r="K2316" s="61" t="s">
        <v>9</v>
      </c>
      <c r="L2316" s="61" t="s">
        <v>962</v>
      </c>
      <c r="M2316" s="61">
        <f t="shared" si="37"/>
        <v>392</v>
      </c>
      <c r="N2316" t="str">
        <f>VLOOKUP(M2316,'zamestnanci číselník'!$A:$I,9,0)</f>
        <v>VP1</v>
      </c>
    </row>
    <row r="2317" spans="1:14" x14ac:dyDescent="0.2">
      <c r="A2317" s="60">
        <v>43692</v>
      </c>
      <c r="B2317" s="61" t="s">
        <v>961</v>
      </c>
      <c r="C2317" s="61" t="s">
        <v>885</v>
      </c>
      <c r="D2317" s="61" t="s">
        <v>181</v>
      </c>
      <c r="E2317" s="61">
        <v>8</v>
      </c>
      <c r="F2317" s="61" t="s">
        <v>897</v>
      </c>
      <c r="G2317" s="61">
        <v>0.5</v>
      </c>
      <c r="H2317" s="61" t="s">
        <v>1148</v>
      </c>
      <c r="I2317" s="61" t="s">
        <v>184</v>
      </c>
      <c r="J2317" s="61" t="s">
        <v>35</v>
      </c>
      <c r="K2317" s="61" t="s">
        <v>9</v>
      </c>
      <c r="L2317" s="61" t="s">
        <v>962</v>
      </c>
      <c r="M2317" s="61">
        <f t="shared" si="37"/>
        <v>392</v>
      </c>
      <c r="N2317" t="str">
        <f>VLOOKUP(M2317,'zamestnanci číselník'!$A:$I,9,0)</f>
        <v>VP1</v>
      </c>
    </row>
    <row r="2318" spans="1:14" x14ac:dyDescent="0.2">
      <c r="A2318" s="60">
        <v>43693</v>
      </c>
      <c r="B2318" s="61" t="s">
        <v>961</v>
      </c>
      <c r="C2318" s="61" t="s">
        <v>885</v>
      </c>
      <c r="D2318" s="61" t="s">
        <v>181</v>
      </c>
      <c r="E2318" s="61">
        <v>8</v>
      </c>
      <c r="F2318" s="61" t="s">
        <v>897</v>
      </c>
      <c r="G2318" s="61">
        <v>0.5</v>
      </c>
      <c r="H2318" s="61" t="s">
        <v>1148</v>
      </c>
      <c r="I2318" s="61" t="s">
        <v>184</v>
      </c>
      <c r="J2318" s="61" t="s">
        <v>35</v>
      </c>
      <c r="K2318" s="61" t="s">
        <v>9</v>
      </c>
      <c r="L2318" s="61" t="s">
        <v>962</v>
      </c>
      <c r="M2318" s="61">
        <f t="shared" si="37"/>
        <v>392</v>
      </c>
      <c r="N2318" t="str">
        <f>VLOOKUP(M2318,'zamestnanci číselník'!$A:$I,9,0)</f>
        <v>VP1</v>
      </c>
    </row>
    <row r="2319" spans="1:14" x14ac:dyDescent="0.2">
      <c r="A2319" s="60">
        <v>43696</v>
      </c>
      <c r="B2319" s="61" t="s">
        <v>961</v>
      </c>
      <c r="C2319" s="61" t="s">
        <v>885</v>
      </c>
      <c r="D2319" s="61" t="s">
        <v>181</v>
      </c>
      <c r="E2319" s="61">
        <v>8</v>
      </c>
      <c r="F2319" s="61" t="s">
        <v>897</v>
      </c>
      <c r="G2319" s="61">
        <v>0.5</v>
      </c>
      <c r="H2319" s="61" t="s">
        <v>1148</v>
      </c>
      <c r="I2319" s="61" t="s">
        <v>184</v>
      </c>
      <c r="J2319" s="61" t="s">
        <v>35</v>
      </c>
      <c r="K2319" s="61" t="s">
        <v>9</v>
      </c>
      <c r="L2319" s="61" t="s">
        <v>962</v>
      </c>
      <c r="M2319" s="61">
        <f t="shared" si="37"/>
        <v>392</v>
      </c>
      <c r="N2319" t="str">
        <f>VLOOKUP(M2319,'zamestnanci číselník'!$A:$I,9,0)</f>
        <v>VP1</v>
      </c>
    </row>
    <row r="2320" spans="1:14" x14ac:dyDescent="0.2">
      <c r="A2320" s="60">
        <v>43697</v>
      </c>
      <c r="B2320" s="61" t="s">
        <v>961</v>
      </c>
      <c r="C2320" s="61" t="s">
        <v>885</v>
      </c>
      <c r="D2320" s="61" t="s">
        <v>181</v>
      </c>
      <c r="E2320" s="61">
        <v>8</v>
      </c>
      <c r="F2320" s="61" t="s">
        <v>897</v>
      </c>
      <c r="G2320" s="61">
        <v>0.5</v>
      </c>
      <c r="H2320" s="61" t="s">
        <v>1148</v>
      </c>
      <c r="I2320" s="61" t="s">
        <v>184</v>
      </c>
      <c r="J2320" s="61" t="s">
        <v>35</v>
      </c>
      <c r="K2320" s="61" t="s">
        <v>9</v>
      </c>
      <c r="L2320" s="61" t="s">
        <v>962</v>
      </c>
      <c r="M2320" s="61">
        <f t="shared" si="37"/>
        <v>392</v>
      </c>
      <c r="N2320" t="str">
        <f>VLOOKUP(M2320,'zamestnanci číselník'!$A:$I,9,0)</f>
        <v>VP1</v>
      </c>
    </row>
    <row r="2321" spans="1:14" x14ac:dyDescent="0.2">
      <c r="A2321" s="60">
        <v>43689</v>
      </c>
      <c r="B2321" s="61" t="s">
        <v>961</v>
      </c>
      <c r="C2321" s="61" t="s">
        <v>885</v>
      </c>
      <c r="D2321" s="61" t="s">
        <v>181</v>
      </c>
      <c r="E2321" s="61">
        <v>8</v>
      </c>
      <c r="F2321" s="61" t="s">
        <v>897</v>
      </c>
      <c r="G2321" s="61">
        <v>0.5</v>
      </c>
      <c r="H2321" s="61" t="s">
        <v>1148</v>
      </c>
      <c r="I2321" s="61" t="s">
        <v>184</v>
      </c>
      <c r="J2321" s="61" t="s">
        <v>35</v>
      </c>
      <c r="K2321" s="61" t="s">
        <v>9</v>
      </c>
      <c r="L2321" s="61" t="s">
        <v>962</v>
      </c>
      <c r="M2321" s="61">
        <f t="shared" si="37"/>
        <v>392</v>
      </c>
      <c r="N2321" t="str">
        <f>VLOOKUP(M2321,'zamestnanci číselník'!$A:$I,9,0)</f>
        <v>VP1</v>
      </c>
    </row>
    <row r="2322" spans="1:14" x14ac:dyDescent="0.2">
      <c r="A2322" s="60">
        <v>43690</v>
      </c>
      <c r="B2322" s="61" t="s">
        <v>961</v>
      </c>
      <c r="C2322" s="61" t="s">
        <v>885</v>
      </c>
      <c r="D2322" s="61" t="s">
        <v>181</v>
      </c>
      <c r="E2322" s="61">
        <v>8</v>
      </c>
      <c r="F2322" s="61" t="s">
        <v>897</v>
      </c>
      <c r="G2322" s="61">
        <v>0.5</v>
      </c>
      <c r="H2322" s="61" t="s">
        <v>1148</v>
      </c>
      <c r="I2322" s="61" t="s">
        <v>184</v>
      </c>
      <c r="J2322" s="61" t="s">
        <v>35</v>
      </c>
      <c r="K2322" s="61" t="s">
        <v>9</v>
      </c>
      <c r="L2322" s="61" t="s">
        <v>962</v>
      </c>
      <c r="M2322" s="61">
        <f t="shared" si="37"/>
        <v>392</v>
      </c>
      <c r="N2322" t="str">
        <f>VLOOKUP(M2322,'zamestnanci číselník'!$A:$I,9,0)</f>
        <v>VP1</v>
      </c>
    </row>
    <row r="2323" spans="1:14" x14ac:dyDescent="0.2">
      <c r="A2323" s="60">
        <v>43691</v>
      </c>
      <c r="B2323" s="61" t="s">
        <v>961</v>
      </c>
      <c r="C2323" s="61" t="s">
        <v>885</v>
      </c>
      <c r="D2323" s="61" t="s">
        <v>181</v>
      </c>
      <c r="E2323" s="61">
        <v>8</v>
      </c>
      <c r="F2323" s="61" t="s">
        <v>182</v>
      </c>
      <c r="G2323" s="61">
        <v>0</v>
      </c>
      <c r="H2323" s="61" t="s">
        <v>1148</v>
      </c>
      <c r="I2323" s="61" t="s">
        <v>184</v>
      </c>
      <c r="J2323" s="61" t="s">
        <v>35</v>
      </c>
      <c r="K2323" s="61" t="s">
        <v>9</v>
      </c>
      <c r="L2323" s="61" t="s">
        <v>962</v>
      </c>
      <c r="M2323" s="61">
        <f t="shared" si="37"/>
        <v>392</v>
      </c>
      <c r="N2323" t="str">
        <f>VLOOKUP(M2323,'zamestnanci číselník'!$A:$I,9,0)</f>
        <v>VP1</v>
      </c>
    </row>
    <row r="2324" spans="1:14" x14ac:dyDescent="0.2">
      <c r="A2324" s="60">
        <v>43678</v>
      </c>
      <c r="B2324" s="61" t="s">
        <v>961</v>
      </c>
      <c r="C2324" s="61" t="s">
        <v>887</v>
      </c>
      <c r="D2324" s="61" t="s">
        <v>181</v>
      </c>
      <c r="E2324" s="61">
        <v>8</v>
      </c>
      <c r="F2324" s="61" t="s">
        <v>182</v>
      </c>
      <c r="G2324" s="61">
        <v>0</v>
      </c>
      <c r="H2324" s="61" t="s">
        <v>183</v>
      </c>
      <c r="I2324" s="61" t="s">
        <v>184</v>
      </c>
      <c r="J2324" s="61" t="s">
        <v>35</v>
      </c>
      <c r="K2324" s="61" t="s">
        <v>9</v>
      </c>
      <c r="L2324" s="61" t="s">
        <v>962</v>
      </c>
      <c r="M2324" s="61">
        <f t="shared" si="37"/>
        <v>392</v>
      </c>
      <c r="N2324" t="str">
        <f>VLOOKUP(M2324,'zamestnanci číselník'!$A:$I,9,0)</f>
        <v>VP1</v>
      </c>
    </row>
    <row r="2325" spans="1:14" x14ac:dyDescent="0.2">
      <c r="A2325" s="60">
        <v>43679</v>
      </c>
      <c r="B2325" s="61" t="s">
        <v>961</v>
      </c>
      <c r="C2325" s="61" t="s">
        <v>887</v>
      </c>
      <c r="D2325" s="61" t="s">
        <v>181</v>
      </c>
      <c r="E2325" s="61">
        <v>8</v>
      </c>
      <c r="F2325" s="61" t="s">
        <v>182</v>
      </c>
      <c r="G2325" s="61">
        <v>0</v>
      </c>
      <c r="H2325" s="61" t="s">
        <v>183</v>
      </c>
      <c r="I2325" s="61" t="s">
        <v>184</v>
      </c>
      <c r="J2325" s="61" t="s">
        <v>35</v>
      </c>
      <c r="K2325" s="61" t="s">
        <v>9</v>
      </c>
      <c r="L2325" s="61" t="s">
        <v>962</v>
      </c>
      <c r="M2325" s="61">
        <f t="shared" si="37"/>
        <v>392</v>
      </c>
      <c r="N2325" t="str">
        <f>VLOOKUP(M2325,'zamestnanci číselník'!$A:$I,9,0)</f>
        <v>VP1</v>
      </c>
    </row>
    <row r="2326" spans="1:14" x14ac:dyDescent="0.2">
      <c r="A2326" s="60">
        <v>43682</v>
      </c>
      <c r="B2326" s="61" t="s">
        <v>961</v>
      </c>
      <c r="C2326" s="61" t="s">
        <v>887</v>
      </c>
      <c r="D2326" s="61" t="s">
        <v>181</v>
      </c>
      <c r="E2326" s="61">
        <v>8</v>
      </c>
      <c r="F2326" s="61" t="s">
        <v>182</v>
      </c>
      <c r="G2326" s="61">
        <v>0</v>
      </c>
      <c r="H2326" s="61" t="s">
        <v>183</v>
      </c>
      <c r="I2326" s="61" t="s">
        <v>184</v>
      </c>
      <c r="J2326" s="61" t="s">
        <v>35</v>
      </c>
      <c r="K2326" s="61" t="s">
        <v>9</v>
      </c>
      <c r="L2326" s="61" t="s">
        <v>962</v>
      </c>
      <c r="M2326" s="61">
        <f t="shared" si="37"/>
        <v>392</v>
      </c>
      <c r="N2326" t="str">
        <f>VLOOKUP(M2326,'zamestnanci číselník'!$A:$I,9,0)</f>
        <v>VP1</v>
      </c>
    </row>
    <row r="2327" spans="1:14" x14ac:dyDescent="0.2">
      <c r="A2327" s="60">
        <v>43683</v>
      </c>
      <c r="B2327" s="61" t="s">
        <v>961</v>
      </c>
      <c r="C2327" s="61" t="s">
        <v>887</v>
      </c>
      <c r="D2327" s="61" t="s">
        <v>181</v>
      </c>
      <c r="E2327" s="61">
        <v>8</v>
      </c>
      <c r="F2327" s="61" t="s">
        <v>182</v>
      </c>
      <c r="G2327" s="61">
        <v>0</v>
      </c>
      <c r="H2327" s="61" t="s">
        <v>183</v>
      </c>
      <c r="I2327" s="61" t="s">
        <v>184</v>
      </c>
      <c r="J2327" s="61" t="s">
        <v>35</v>
      </c>
      <c r="K2327" s="61" t="s">
        <v>9</v>
      </c>
      <c r="L2327" s="61" t="s">
        <v>962</v>
      </c>
      <c r="M2327" s="61">
        <f t="shared" si="37"/>
        <v>392</v>
      </c>
      <c r="N2327" t="str">
        <f>VLOOKUP(M2327,'zamestnanci číselník'!$A:$I,9,0)</f>
        <v>VP1</v>
      </c>
    </row>
    <row r="2328" spans="1:14" x14ac:dyDescent="0.2">
      <c r="A2328" s="60">
        <v>43684</v>
      </c>
      <c r="B2328" s="61" t="s">
        <v>961</v>
      </c>
      <c r="C2328" s="61" t="s">
        <v>887</v>
      </c>
      <c r="D2328" s="61" t="s">
        <v>181</v>
      </c>
      <c r="E2328" s="61">
        <v>8</v>
      </c>
      <c r="F2328" s="61" t="s">
        <v>182</v>
      </c>
      <c r="G2328" s="61">
        <v>0</v>
      </c>
      <c r="H2328" s="61" t="s">
        <v>183</v>
      </c>
      <c r="I2328" s="61" t="s">
        <v>184</v>
      </c>
      <c r="J2328" s="61" t="s">
        <v>35</v>
      </c>
      <c r="K2328" s="61" t="s">
        <v>9</v>
      </c>
      <c r="L2328" s="61" t="s">
        <v>962</v>
      </c>
      <c r="M2328" s="61">
        <f t="shared" si="37"/>
        <v>392</v>
      </c>
      <c r="N2328" t="str">
        <f>VLOOKUP(M2328,'zamestnanci číselník'!$A:$I,9,0)</f>
        <v>VP1</v>
      </c>
    </row>
    <row r="2329" spans="1:14" x14ac:dyDescent="0.2">
      <c r="A2329" s="60">
        <v>43685</v>
      </c>
      <c r="B2329" s="61" t="s">
        <v>961</v>
      </c>
      <c r="C2329" s="61" t="s">
        <v>887</v>
      </c>
      <c r="D2329" s="61" t="s">
        <v>181</v>
      </c>
      <c r="E2329" s="61">
        <v>8</v>
      </c>
      <c r="F2329" s="61" t="s">
        <v>182</v>
      </c>
      <c r="G2329" s="61">
        <v>0</v>
      </c>
      <c r="H2329" s="61" t="s">
        <v>183</v>
      </c>
      <c r="I2329" s="61" t="s">
        <v>184</v>
      </c>
      <c r="J2329" s="61" t="s">
        <v>35</v>
      </c>
      <c r="K2329" s="61" t="s">
        <v>9</v>
      </c>
      <c r="L2329" s="61" t="s">
        <v>962</v>
      </c>
      <c r="M2329" s="61">
        <f t="shared" si="37"/>
        <v>392</v>
      </c>
      <c r="N2329" t="str">
        <f>VLOOKUP(M2329,'zamestnanci číselník'!$A:$I,9,0)</f>
        <v>VP1</v>
      </c>
    </row>
    <row r="2330" spans="1:14" x14ac:dyDescent="0.2">
      <c r="A2330" s="60">
        <v>43686</v>
      </c>
      <c r="B2330" s="61" t="s">
        <v>961</v>
      </c>
      <c r="C2330" s="61" t="s">
        <v>887</v>
      </c>
      <c r="D2330" s="61" t="s">
        <v>181</v>
      </c>
      <c r="E2330" s="61">
        <v>8</v>
      </c>
      <c r="F2330" s="61" t="s">
        <v>182</v>
      </c>
      <c r="G2330" s="61">
        <v>0</v>
      </c>
      <c r="H2330" s="61" t="s">
        <v>183</v>
      </c>
      <c r="I2330" s="61" t="s">
        <v>184</v>
      </c>
      <c r="J2330" s="61" t="s">
        <v>35</v>
      </c>
      <c r="K2330" s="61" t="s">
        <v>9</v>
      </c>
      <c r="L2330" s="61" t="s">
        <v>962</v>
      </c>
      <c r="M2330" s="61">
        <f t="shared" si="37"/>
        <v>392</v>
      </c>
      <c r="N2330" t="str">
        <f>VLOOKUP(M2330,'zamestnanci číselník'!$A:$I,9,0)</f>
        <v>VP1</v>
      </c>
    </row>
    <row r="2331" spans="1:14" x14ac:dyDescent="0.2">
      <c r="A2331" s="60">
        <v>43706</v>
      </c>
      <c r="B2331" s="61" t="s">
        <v>961</v>
      </c>
      <c r="C2331" s="61" t="s">
        <v>886</v>
      </c>
      <c r="D2331" s="61" t="s">
        <v>181</v>
      </c>
      <c r="E2331" s="61">
        <v>8</v>
      </c>
      <c r="F2331" s="61" t="s">
        <v>182</v>
      </c>
      <c r="G2331" s="61">
        <v>0</v>
      </c>
      <c r="H2331" s="61" t="s">
        <v>183</v>
      </c>
      <c r="I2331" s="61" t="s">
        <v>184</v>
      </c>
      <c r="J2331" s="61" t="s">
        <v>35</v>
      </c>
      <c r="K2331" s="61" t="s">
        <v>9</v>
      </c>
      <c r="L2331" s="61" t="s">
        <v>962</v>
      </c>
      <c r="M2331" s="61">
        <f t="shared" si="37"/>
        <v>392</v>
      </c>
      <c r="N2331" t="str">
        <f>VLOOKUP(M2331,'zamestnanci číselník'!$A:$I,9,0)</f>
        <v>VP1</v>
      </c>
    </row>
    <row r="2332" spans="1:14" x14ac:dyDescent="0.2">
      <c r="A2332" s="60">
        <v>43700</v>
      </c>
      <c r="B2332" s="61" t="s">
        <v>299</v>
      </c>
      <c r="C2332" s="61" t="s">
        <v>885</v>
      </c>
      <c r="D2332" s="61" t="s">
        <v>181</v>
      </c>
      <c r="E2332" s="61">
        <v>8</v>
      </c>
      <c r="F2332" s="61" t="s">
        <v>182</v>
      </c>
      <c r="G2332" s="61">
        <v>0</v>
      </c>
      <c r="H2332" s="61" t="s">
        <v>1507</v>
      </c>
      <c r="I2332" s="61" t="s">
        <v>288</v>
      </c>
      <c r="J2332" s="61" t="s">
        <v>19</v>
      </c>
      <c r="K2332" s="61" t="s">
        <v>9</v>
      </c>
      <c r="L2332" s="61" t="s">
        <v>300</v>
      </c>
      <c r="M2332" s="61">
        <f t="shared" si="37"/>
        <v>393</v>
      </c>
      <c r="N2332" t="str">
        <f>VLOOKUP(M2332,'zamestnanci číselník'!$A:$I,9,0)</f>
        <v>VP2</v>
      </c>
    </row>
    <row r="2333" spans="1:14" x14ac:dyDescent="0.2">
      <c r="A2333" s="60">
        <v>43702</v>
      </c>
      <c r="B2333" s="61" t="s">
        <v>299</v>
      </c>
      <c r="C2333" s="61" t="s">
        <v>885</v>
      </c>
      <c r="D2333" s="61" t="s">
        <v>181</v>
      </c>
      <c r="E2333" s="61">
        <v>0</v>
      </c>
      <c r="F2333" s="61" t="s">
        <v>897</v>
      </c>
      <c r="G2333" s="61">
        <v>8</v>
      </c>
      <c r="H2333" s="61" t="s">
        <v>1506</v>
      </c>
      <c r="I2333" s="61" t="s">
        <v>288</v>
      </c>
      <c r="J2333" s="61" t="s">
        <v>19</v>
      </c>
      <c r="K2333" s="61" t="s">
        <v>9</v>
      </c>
      <c r="L2333" s="61" t="s">
        <v>300</v>
      </c>
      <c r="M2333" s="61">
        <f t="shared" si="37"/>
        <v>393</v>
      </c>
      <c r="N2333" t="str">
        <f>VLOOKUP(M2333,'zamestnanci číselník'!$A:$I,9,0)</f>
        <v>VP2</v>
      </c>
    </row>
    <row r="2334" spans="1:14" x14ac:dyDescent="0.2">
      <c r="A2334" s="60">
        <v>43703</v>
      </c>
      <c r="B2334" s="61" t="s">
        <v>299</v>
      </c>
      <c r="C2334" s="61" t="s">
        <v>885</v>
      </c>
      <c r="D2334" s="61" t="s">
        <v>181</v>
      </c>
      <c r="E2334" s="61">
        <v>8</v>
      </c>
      <c r="F2334" s="61" t="s">
        <v>182</v>
      </c>
      <c r="G2334" s="61">
        <v>0</v>
      </c>
      <c r="H2334" s="61" t="s">
        <v>1506</v>
      </c>
      <c r="I2334" s="61" t="s">
        <v>288</v>
      </c>
      <c r="J2334" s="61" t="s">
        <v>19</v>
      </c>
      <c r="K2334" s="61" t="s">
        <v>9</v>
      </c>
      <c r="L2334" s="61" t="s">
        <v>300</v>
      </c>
      <c r="M2334" s="61">
        <f t="shared" si="37"/>
        <v>393</v>
      </c>
      <c r="N2334" t="str">
        <f>VLOOKUP(M2334,'zamestnanci číselník'!$A:$I,9,0)</f>
        <v>VP2</v>
      </c>
    </row>
    <row r="2335" spans="1:14" x14ac:dyDescent="0.2">
      <c r="A2335" s="60">
        <v>43703</v>
      </c>
      <c r="B2335" s="61" t="s">
        <v>299</v>
      </c>
      <c r="C2335" s="61" t="s">
        <v>885</v>
      </c>
      <c r="D2335" s="61" t="s">
        <v>181</v>
      </c>
      <c r="E2335" s="61">
        <v>0</v>
      </c>
      <c r="F2335" s="61" t="s">
        <v>897</v>
      </c>
      <c r="G2335" s="61">
        <v>3</v>
      </c>
      <c r="H2335" s="61" t="s">
        <v>1507</v>
      </c>
      <c r="I2335" s="61" t="s">
        <v>288</v>
      </c>
      <c r="J2335" s="61" t="s">
        <v>19</v>
      </c>
      <c r="K2335" s="61" t="s">
        <v>9</v>
      </c>
      <c r="L2335" s="61" t="s">
        <v>300</v>
      </c>
      <c r="M2335" s="61">
        <f t="shared" si="37"/>
        <v>393</v>
      </c>
      <c r="N2335" t="str">
        <f>VLOOKUP(M2335,'zamestnanci číselník'!$A:$I,9,0)</f>
        <v>VP2</v>
      </c>
    </row>
    <row r="2336" spans="1:14" x14ac:dyDescent="0.2">
      <c r="A2336" s="60">
        <v>43704</v>
      </c>
      <c r="B2336" s="61" t="s">
        <v>299</v>
      </c>
      <c r="C2336" s="61" t="s">
        <v>885</v>
      </c>
      <c r="D2336" s="61" t="s">
        <v>181</v>
      </c>
      <c r="E2336" s="61">
        <v>9</v>
      </c>
      <c r="F2336" s="61" t="s">
        <v>897</v>
      </c>
      <c r="G2336" s="61">
        <v>1</v>
      </c>
      <c r="H2336" s="61" t="s">
        <v>213</v>
      </c>
      <c r="I2336" s="61" t="s">
        <v>288</v>
      </c>
      <c r="J2336" s="61" t="s">
        <v>19</v>
      </c>
      <c r="K2336" s="61" t="s">
        <v>9</v>
      </c>
      <c r="L2336" s="61" t="s">
        <v>300</v>
      </c>
      <c r="M2336" s="61">
        <f t="shared" si="37"/>
        <v>393</v>
      </c>
      <c r="N2336" t="str">
        <f>VLOOKUP(M2336,'zamestnanci číselník'!$A:$I,9,0)</f>
        <v>VP2</v>
      </c>
    </row>
    <row r="2337" spans="1:14" x14ac:dyDescent="0.2">
      <c r="A2337" s="60">
        <v>43705</v>
      </c>
      <c r="B2337" s="61" t="s">
        <v>299</v>
      </c>
      <c r="C2337" s="61" t="s">
        <v>885</v>
      </c>
      <c r="D2337" s="61" t="s">
        <v>181</v>
      </c>
      <c r="E2337" s="61">
        <v>8</v>
      </c>
      <c r="F2337" s="61" t="s">
        <v>182</v>
      </c>
      <c r="G2337" s="61">
        <v>0</v>
      </c>
      <c r="H2337" s="61" t="s">
        <v>213</v>
      </c>
      <c r="I2337" s="61" t="s">
        <v>288</v>
      </c>
      <c r="J2337" s="61" t="s">
        <v>19</v>
      </c>
      <c r="K2337" s="61" t="s">
        <v>9</v>
      </c>
      <c r="L2337" s="61" t="s">
        <v>300</v>
      </c>
      <c r="M2337" s="61">
        <f t="shared" si="37"/>
        <v>393</v>
      </c>
      <c r="N2337" t="str">
        <f>VLOOKUP(M2337,'zamestnanci číselník'!$A:$I,9,0)</f>
        <v>VP2</v>
      </c>
    </row>
    <row r="2338" spans="1:14" x14ac:dyDescent="0.2">
      <c r="A2338" s="60">
        <v>43706</v>
      </c>
      <c r="B2338" s="61" t="s">
        <v>299</v>
      </c>
      <c r="C2338" s="61" t="s">
        <v>886</v>
      </c>
      <c r="D2338" s="61" t="s">
        <v>181</v>
      </c>
      <c r="E2338" s="61">
        <v>8</v>
      </c>
      <c r="F2338" s="61" t="s">
        <v>182</v>
      </c>
      <c r="G2338" s="61">
        <v>0</v>
      </c>
      <c r="H2338" s="61" t="s">
        <v>183</v>
      </c>
      <c r="I2338" s="61" t="s">
        <v>288</v>
      </c>
      <c r="J2338" s="61" t="s">
        <v>19</v>
      </c>
      <c r="K2338" s="61" t="s">
        <v>9</v>
      </c>
      <c r="L2338" s="61" t="s">
        <v>300</v>
      </c>
      <c r="M2338" s="61">
        <f t="shared" si="37"/>
        <v>393</v>
      </c>
      <c r="N2338" t="str">
        <f>VLOOKUP(M2338,'zamestnanci číselník'!$A:$I,9,0)</f>
        <v>VP2</v>
      </c>
    </row>
    <row r="2339" spans="1:14" x14ac:dyDescent="0.2">
      <c r="A2339" s="60">
        <v>43707</v>
      </c>
      <c r="B2339" s="61" t="s">
        <v>299</v>
      </c>
      <c r="C2339" s="61" t="s">
        <v>885</v>
      </c>
      <c r="D2339" s="61" t="s">
        <v>181</v>
      </c>
      <c r="E2339" s="61">
        <v>8</v>
      </c>
      <c r="F2339" s="61" t="s">
        <v>182</v>
      </c>
      <c r="G2339" s="61">
        <v>0</v>
      </c>
      <c r="H2339" s="61" t="s">
        <v>213</v>
      </c>
      <c r="I2339" s="61" t="s">
        <v>288</v>
      </c>
      <c r="J2339" s="61" t="s">
        <v>19</v>
      </c>
      <c r="K2339" s="61" t="s">
        <v>9</v>
      </c>
      <c r="L2339" s="61" t="s">
        <v>300</v>
      </c>
      <c r="M2339" s="61">
        <f t="shared" si="37"/>
        <v>393</v>
      </c>
      <c r="N2339" t="str">
        <f>VLOOKUP(M2339,'zamestnanci číselník'!$A:$I,9,0)</f>
        <v>VP2</v>
      </c>
    </row>
    <row r="2340" spans="1:14" x14ac:dyDescent="0.2">
      <c r="A2340" s="60">
        <v>43698</v>
      </c>
      <c r="B2340" s="61" t="s">
        <v>299</v>
      </c>
      <c r="C2340" s="61" t="s">
        <v>885</v>
      </c>
      <c r="D2340" s="61" t="s">
        <v>181</v>
      </c>
      <c r="E2340" s="61">
        <v>8</v>
      </c>
      <c r="F2340" s="61" t="s">
        <v>182</v>
      </c>
      <c r="G2340" s="61">
        <v>0</v>
      </c>
      <c r="H2340" s="61" t="s">
        <v>1507</v>
      </c>
      <c r="I2340" s="61" t="s">
        <v>288</v>
      </c>
      <c r="J2340" s="61" t="s">
        <v>19</v>
      </c>
      <c r="K2340" s="61" t="s">
        <v>9</v>
      </c>
      <c r="L2340" s="61" t="s">
        <v>300</v>
      </c>
      <c r="M2340" s="61">
        <f t="shared" si="37"/>
        <v>393</v>
      </c>
      <c r="N2340" t="str">
        <f>VLOOKUP(M2340,'zamestnanci číselník'!$A:$I,9,0)</f>
        <v>VP2</v>
      </c>
    </row>
    <row r="2341" spans="1:14" x14ac:dyDescent="0.2">
      <c r="A2341" s="60">
        <v>43699</v>
      </c>
      <c r="B2341" s="61" t="s">
        <v>299</v>
      </c>
      <c r="C2341" s="61" t="s">
        <v>885</v>
      </c>
      <c r="D2341" s="61" t="s">
        <v>181</v>
      </c>
      <c r="E2341" s="61">
        <v>8</v>
      </c>
      <c r="F2341" s="61" t="s">
        <v>897</v>
      </c>
      <c r="G2341" s="61">
        <v>2</v>
      </c>
      <c r="H2341" s="61" t="s">
        <v>1507</v>
      </c>
      <c r="I2341" s="61" t="s">
        <v>288</v>
      </c>
      <c r="J2341" s="61" t="s">
        <v>19</v>
      </c>
      <c r="K2341" s="61" t="s">
        <v>9</v>
      </c>
      <c r="L2341" s="61" t="s">
        <v>300</v>
      </c>
      <c r="M2341" s="61">
        <f t="shared" si="37"/>
        <v>393</v>
      </c>
      <c r="N2341" t="str">
        <f>VLOOKUP(M2341,'zamestnanci číselník'!$A:$I,9,0)</f>
        <v>VP2</v>
      </c>
    </row>
    <row r="2342" spans="1:14" x14ac:dyDescent="0.2">
      <c r="A2342" s="60">
        <v>43691</v>
      </c>
      <c r="B2342" s="61" t="s">
        <v>299</v>
      </c>
      <c r="C2342" s="61" t="s">
        <v>885</v>
      </c>
      <c r="D2342" s="61" t="s">
        <v>181</v>
      </c>
      <c r="E2342" s="61">
        <v>4</v>
      </c>
      <c r="F2342" s="61" t="s">
        <v>182</v>
      </c>
      <c r="G2342" s="61">
        <v>0</v>
      </c>
      <c r="H2342" s="61" t="s">
        <v>1459</v>
      </c>
      <c r="I2342" s="61" t="s">
        <v>288</v>
      </c>
      <c r="J2342" s="61" t="s">
        <v>19</v>
      </c>
      <c r="K2342" s="61" t="s">
        <v>9</v>
      </c>
      <c r="L2342" s="61" t="s">
        <v>300</v>
      </c>
      <c r="M2342" s="61">
        <f t="shared" si="37"/>
        <v>393</v>
      </c>
      <c r="N2342" t="str">
        <f>VLOOKUP(M2342,'zamestnanci číselník'!$A:$I,9,0)</f>
        <v>VP2</v>
      </c>
    </row>
    <row r="2343" spans="1:14" x14ac:dyDescent="0.2">
      <c r="A2343" s="60">
        <v>43691</v>
      </c>
      <c r="B2343" s="61" t="s">
        <v>299</v>
      </c>
      <c r="C2343" s="61" t="s">
        <v>885</v>
      </c>
      <c r="D2343" s="61" t="s">
        <v>181</v>
      </c>
      <c r="E2343" s="61">
        <v>4</v>
      </c>
      <c r="F2343" s="61" t="s">
        <v>182</v>
      </c>
      <c r="G2343" s="61">
        <v>0</v>
      </c>
      <c r="H2343" s="61" t="s">
        <v>1471</v>
      </c>
      <c r="I2343" s="61" t="s">
        <v>288</v>
      </c>
      <c r="J2343" s="61" t="s">
        <v>19</v>
      </c>
      <c r="K2343" s="61" t="s">
        <v>9</v>
      </c>
      <c r="L2343" s="61" t="s">
        <v>300</v>
      </c>
      <c r="M2343" s="61">
        <f t="shared" si="37"/>
        <v>393</v>
      </c>
      <c r="N2343" t="str">
        <f>VLOOKUP(M2343,'zamestnanci číselník'!$A:$I,9,0)</f>
        <v>VP2</v>
      </c>
    </row>
    <row r="2344" spans="1:14" x14ac:dyDescent="0.2">
      <c r="A2344" s="60">
        <v>43692</v>
      </c>
      <c r="B2344" s="61" t="s">
        <v>299</v>
      </c>
      <c r="C2344" s="61" t="s">
        <v>885</v>
      </c>
      <c r="D2344" s="61" t="s">
        <v>181</v>
      </c>
      <c r="E2344" s="61">
        <v>7</v>
      </c>
      <c r="F2344" s="61" t="s">
        <v>182</v>
      </c>
      <c r="G2344" s="61">
        <v>0</v>
      </c>
      <c r="H2344" s="61" t="s">
        <v>1459</v>
      </c>
      <c r="I2344" s="61" t="s">
        <v>288</v>
      </c>
      <c r="J2344" s="61" t="s">
        <v>19</v>
      </c>
      <c r="K2344" s="61" t="s">
        <v>9</v>
      </c>
      <c r="L2344" s="61" t="s">
        <v>300</v>
      </c>
      <c r="M2344" s="61">
        <f t="shared" si="37"/>
        <v>393</v>
      </c>
      <c r="N2344" t="str">
        <f>VLOOKUP(M2344,'zamestnanci číselník'!$A:$I,9,0)</f>
        <v>VP2</v>
      </c>
    </row>
    <row r="2345" spans="1:14" x14ac:dyDescent="0.2">
      <c r="A2345" s="60">
        <v>43693</v>
      </c>
      <c r="B2345" s="61" t="s">
        <v>299</v>
      </c>
      <c r="C2345" s="61" t="s">
        <v>885</v>
      </c>
      <c r="D2345" s="61" t="s">
        <v>181</v>
      </c>
      <c r="E2345" s="61">
        <v>8</v>
      </c>
      <c r="F2345" s="61" t="s">
        <v>182</v>
      </c>
      <c r="G2345" s="61">
        <v>0</v>
      </c>
      <c r="H2345" s="61" t="s">
        <v>1459</v>
      </c>
      <c r="I2345" s="61" t="s">
        <v>288</v>
      </c>
      <c r="J2345" s="61" t="s">
        <v>19</v>
      </c>
      <c r="K2345" s="61" t="s">
        <v>9</v>
      </c>
      <c r="L2345" s="61" t="s">
        <v>300</v>
      </c>
      <c r="M2345" s="61">
        <f t="shared" si="37"/>
        <v>393</v>
      </c>
      <c r="N2345" t="str">
        <f>VLOOKUP(M2345,'zamestnanci číselník'!$A:$I,9,0)</f>
        <v>VP2</v>
      </c>
    </row>
    <row r="2346" spans="1:14" x14ac:dyDescent="0.2">
      <c r="A2346" s="60">
        <v>43696</v>
      </c>
      <c r="B2346" s="61" t="s">
        <v>299</v>
      </c>
      <c r="C2346" s="61" t="s">
        <v>885</v>
      </c>
      <c r="D2346" s="61" t="s">
        <v>181</v>
      </c>
      <c r="E2346" s="61">
        <v>6</v>
      </c>
      <c r="F2346" s="61" t="s">
        <v>182</v>
      </c>
      <c r="G2346" s="61">
        <v>0</v>
      </c>
      <c r="H2346" s="61" t="s">
        <v>1507</v>
      </c>
      <c r="I2346" s="61" t="s">
        <v>288</v>
      </c>
      <c r="J2346" s="61" t="s">
        <v>19</v>
      </c>
      <c r="K2346" s="61" t="s">
        <v>9</v>
      </c>
      <c r="L2346" s="61" t="s">
        <v>300</v>
      </c>
      <c r="M2346" s="61">
        <f t="shared" si="37"/>
        <v>393</v>
      </c>
      <c r="N2346" t="str">
        <f>VLOOKUP(M2346,'zamestnanci číselník'!$A:$I,9,0)</f>
        <v>VP2</v>
      </c>
    </row>
    <row r="2347" spans="1:14" x14ac:dyDescent="0.2">
      <c r="A2347" s="60">
        <v>43696</v>
      </c>
      <c r="B2347" s="61" t="s">
        <v>299</v>
      </c>
      <c r="C2347" s="61" t="s">
        <v>885</v>
      </c>
      <c r="D2347" s="61" t="s">
        <v>181</v>
      </c>
      <c r="E2347" s="61">
        <v>2</v>
      </c>
      <c r="F2347" s="61" t="s">
        <v>182</v>
      </c>
      <c r="G2347" s="61">
        <v>0</v>
      </c>
      <c r="H2347" s="61" t="s">
        <v>1471</v>
      </c>
      <c r="I2347" s="61" t="s">
        <v>288</v>
      </c>
      <c r="J2347" s="61" t="s">
        <v>19</v>
      </c>
      <c r="K2347" s="61" t="s">
        <v>9</v>
      </c>
      <c r="L2347" s="61" t="s">
        <v>300</v>
      </c>
      <c r="M2347" s="61">
        <f t="shared" si="37"/>
        <v>393</v>
      </c>
      <c r="N2347" t="str">
        <f>VLOOKUP(M2347,'zamestnanci číselník'!$A:$I,9,0)</f>
        <v>VP2</v>
      </c>
    </row>
    <row r="2348" spans="1:14" x14ac:dyDescent="0.2">
      <c r="A2348" s="60">
        <v>43697</v>
      </c>
      <c r="B2348" s="61" t="s">
        <v>299</v>
      </c>
      <c r="C2348" s="61" t="s">
        <v>885</v>
      </c>
      <c r="D2348" s="61" t="s">
        <v>181</v>
      </c>
      <c r="E2348" s="61">
        <v>8</v>
      </c>
      <c r="F2348" s="61" t="s">
        <v>182</v>
      </c>
      <c r="G2348" s="61">
        <v>0</v>
      </c>
      <c r="H2348" s="61" t="s">
        <v>1507</v>
      </c>
      <c r="I2348" s="61" t="s">
        <v>288</v>
      </c>
      <c r="J2348" s="61" t="s">
        <v>19</v>
      </c>
      <c r="K2348" s="61" t="s">
        <v>9</v>
      </c>
      <c r="L2348" s="61" t="s">
        <v>300</v>
      </c>
      <c r="M2348" s="61">
        <f t="shared" si="37"/>
        <v>393</v>
      </c>
      <c r="N2348" t="str">
        <f>VLOOKUP(M2348,'zamestnanci číselník'!$A:$I,9,0)</f>
        <v>VP2</v>
      </c>
    </row>
    <row r="2349" spans="1:14" x14ac:dyDescent="0.2">
      <c r="A2349" s="60">
        <v>43689</v>
      </c>
      <c r="B2349" s="61" t="s">
        <v>299</v>
      </c>
      <c r="C2349" s="61" t="s">
        <v>885</v>
      </c>
      <c r="D2349" s="61" t="s">
        <v>181</v>
      </c>
      <c r="E2349" s="61">
        <v>8</v>
      </c>
      <c r="F2349" s="61" t="s">
        <v>182</v>
      </c>
      <c r="G2349" s="61">
        <v>0</v>
      </c>
      <c r="H2349" s="61" t="s">
        <v>1471</v>
      </c>
      <c r="I2349" s="61" t="s">
        <v>288</v>
      </c>
      <c r="J2349" s="61" t="s">
        <v>19</v>
      </c>
      <c r="K2349" s="61" t="s">
        <v>9</v>
      </c>
      <c r="L2349" s="61" t="s">
        <v>300</v>
      </c>
      <c r="M2349" s="61">
        <f t="shared" si="37"/>
        <v>393</v>
      </c>
      <c r="N2349" t="str">
        <f>VLOOKUP(M2349,'zamestnanci číselník'!$A:$I,9,0)</f>
        <v>VP2</v>
      </c>
    </row>
    <row r="2350" spans="1:14" x14ac:dyDescent="0.2">
      <c r="A2350" s="60">
        <v>43690</v>
      </c>
      <c r="B2350" s="61" t="s">
        <v>299</v>
      </c>
      <c r="C2350" s="61" t="s">
        <v>885</v>
      </c>
      <c r="D2350" s="61" t="s">
        <v>181</v>
      </c>
      <c r="E2350" s="61">
        <v>8</v>
      </c>
      <c r="F2350" s="61" t="s">
        <v>897</v>
      </c>
      <c r="G2350" s="61">
        <v>1</v>
      </c>
      <c r="H2350" s="61" t="s">
        <v>1471</v>
      </c>
      <c r="I2350" s="61" t="s">
        <v>288</v>
      </c>
      <c r="J2350" s="61" t="s">
        <v>19</v>
      </c>
      <c r="K2350" s="61" t="s">
        <v>9</v>
      </c>
      <c r="L2350" s="61" t="s">
        <v>300</v>
      </c>
      <c r="M2350" s="61">
        <f t="shared" si="37"/>
        <v>393</v>
      </c>
      <c r="N2350" t="str">
        <f>VLOOKUP(M2350,'zamestnanci číselník'!$A:$I,9,0)</f>
        <v>VP2</v>
      </c>
    </row>
    <row r="2351" spans="1:14" x14ac:dyDescent="0.2">
      <c r="A2351" s="60">
        <v>43678</v>
      </c>
      <c r="B2351" s="61" t="s">
        <v>299</v>
      </c>
      <c r="C2351" s="61" t="s">
        <v>887</v>
      </c>
      <c r="D2351" s="61" t="s">
        <v>181</v>
      </c>
      <c r="E2351" s="61">
        <v>8</v>
      </c>
      <c r="F2351" s="61" t="s">
        <v>182</v>
      </c>
      <c r="G2351" s="61">
        <v>0</v>
      </c>
      <c r="H2351" s="61" t="s">
        <v>183</v>
      </c>
      <c r="I2351" s="61" t="s">
        <v>288</v>
      </c>
      <c r="J2351" s="61" t="s">
        <v>19</v>
      </c>
      <c r="K2351" s="61" t="s">
        <v>9</v>
      </c>
      <c r="L2351" s="61" t="s">
        <v>300</v>
      </c>
      <c r="M2351" s="61">
        <f t="shared" si="37"/>
        <v>393</v>
      </c>
      <c r="N2351" t="str">
        <f>VLOOKUP(M2351,'zamestnanci číselník'!$A:$I,9,0)</f>
        <v>VP2</v>
      </c>
    </row>
    <row r="2352" spans="1:14" x14ac:dyDescent="0.2">
      <c r="A2352" s="60">
        <v>43679</v>
      </c>
      <c r="B2352" s="61" t="s">
        <v>299</v>
      </c>
      <c r="C2352" s="61" t="s">
        <v>887</v>
      </c>
      <c r="D2352" s="61" t="s">
        <v>181</v>
      </c>
      <c r="E2352" s="61">
        <v>8</v>
      </c>
      <c r="F2352" s="61" t="s">
        <v>182</v>
      </c>
      <c r="G2352" s="61">
        <v>0</v>
      </c>
      <c r="H2352" s="61" t="s">
        <v>183</v>
      </c>
      <c r="I2352" s="61" t="s">
        <v>288</v>
      </c>
      <c r="J2352" s="61" t="s">
        <v>19</v>
      </c>
      <c r="K2352" s="61" t="s">
        <v>9</v>
      </c>
      <c r="L2352" s="61" t="s">
        <v>300</v>
      </c>
      <c r="M2352" s="61">
        <f t="shared" si="37"/>
        <v>393</v>
      </c>
      <c r="N2352" t="str">
        <f>VLOOKUP(M2352,'zamestnanci číselník'!$A:$I,9,0)</f>
        <v>VP2</v>
      </c>
    </row>
    <row r="2353" spans="1:14" x14ac:dyDescent="0.2">
      <c r="A2353" s="60">
        <v>43682</v>
      </c>
      <c r="B2353" s="61" t="s">
        <v>299</v>
      </c>
      <c r="C2353" s="61" t="s">
        <v>885</v>
      </c>
      <c r="D2353" s="61" t="s">
        <v>181</v>
      </c>
      <c r="E2353" s="61">
        <v>8</v>
      </c>
      <c r="F2353" s="61" t="s">
        <v>897</v>
      </c>
      <c r="G2353" s="61">
        <v>2</v>
      </c>
      <c r="H2353" s="61" t="s">
        <v>1471</v>
      </c>
      <c r="I2353" s="61" t="s">
        <v>288</v>
      </c>
      <c r="J2353" s="61" t="s">
        <v>19</v>
      </c>
      <c r="K2353" s="61" t="s">
        <v>9</v>
      </c>
      <c r="L2353" s="61" t="s">
        <v>300</v>
      </c>
      <c r="M2353" s="61">
        <f t="shared" si="37"/>
        <v>393</v>
      </c>
      <c r="N2353" t="str">
        <f>VLOOKUP(M2353,'zamestnanci číselník'!$A:$I,9,0)</f>
        <v>VP2</v>
      </c>
    </row>
    <row r="2354" spans="1:14" x14ac:dyDescent="0.2">
      <c r="A2354" s="60">
        <v>43683</v>
      </c>
      <c r="B2354" s="61" t="s">
        <v>299</v>
      </c>
      <c r="C2354" s="61" t="s">
        <v>885</v>
      </c>
      <c r="D2354" s="61" t="s">
        <v>181</v>
      </c>
      <c r="E2354" s="61">
        <v>8</v>
      </c>
      <c r="F2354" s="61" t="s">
        <v>897</v>
      </c>
      <c r="G2354" s="61">
        <v>3</v>
      </c>
      <c r="H2354" s="61" t="s">
        <v>1471</v>
      </c>
      <c r="I2354" s="61" t="s">
        <v>288</v>
      </c>
      <c r="J2354" s="61" t="s">
        <v>19</v>
      </c>
      <c r="K2354" s="61" t="s">
        <v>9</v>
      </c>
      <c r="L2354" s="61" t="s">
        <v>300</v>
      </c>
      <c r="M2354" s="61">
        <f t="shared" si="37"/>
        <v>393</v>
      </c>
      <c r="N2354" t="str">
        <f>VLOOKUP(M2354,'zamestnanci číselník'!$A:$I,9,0)</f>
        <v>VP2</v>
      </c>
    </row>
    <row r="2355" spans="1:14" x14ac:dyDescent="0.2">
      <c r="A2355" s="60">
        <v>43684</v>
      </c>
      <c r="B2355" s="61" t="s">
        <v>299</v>
      </c>
      <c r="C2355" s="61" t="s">
        <v>885</v>
      </c>
      <c r="D2355" s="61" t="s">
        <v>181</v>
      </c>
      <c r="E2355" s="61">
        <v>8</v>
      </c>
      <c r="F2355" s="61" t="s">
        <v>897</v>
      </c>
      <c r="G2355" s="61">
        <v>3</v>
      </c>
      <c r="H2355" s="61" t="s">
        <v>1471</v>
      </c>
      <c r="I2355" s="61" t="s">
        <v>288</v>
      </c>
      <c r="J2355" s="61" t="s">
        <v>19</v>
      </c>
      <c r="K2355" s="61" t="s">
        <v>9</v>
      </c>
      <c r="L2355" s="61" t="s">
        <v>300</v>
      </c>
      <c r="M2355" s="61">
        <f t="shared" si="37"/>
        <v>393</v>
      </c>
      <c r="N2355" t="str">
        <f>VLOOKUP(M2355,'zamestnanci číselník'!$A:$I,9,0)</f>
        <v>VP2</v>
      </c>
    </row>
    <row r="2356" spans="1:14" x14ac:dyDescent="0.2">
      <c r="A2356" s="60">
        <v>43685</v>
      </c>
      <c r="B2356" s="61" t="s">
        <v>299</v>
      </c>
      <c r="C2356" s="61" t="s">
        <v>885</v>
      </c>
      <c r="D2356" s="61" t="s">
        <v>181</v>
      </c>
      <c r="E2356" s="61">
        <v>8</v>
      </c>
      <c r="F2356" s="61" t="s">
        <v>897</v>
      </c>
      <c r="G2356" s="61">
        <v>3.5</v>
      </c>
      <c r="H2356" s="61" t="s">
        <v>1471</v>
      </c>
      <c r="I2356" s="61" t="s">
        <v>288</v>
      </c>
      <c r="J2356" s="61" t="s">
        <v>19</v>
      </c>
      <c r="K2356" s="61" t="s">
        <v>9</v>
      </c>
      <c r="L2356" s="61" t="s">
        <v>300</v>
      </c>
      <c r="M2356" s="61">
        <f t="shared" si="37"/>
        <v>393</v>
      </c>
      <c r="N2356" t="str">
        <f>VLOOKUP(M2356,'zamestnanci číselník'!$A:$I,9,0)</f>
        <v>VP2</v>
      </c>
    </row>
    <row r="2357" spans="1:14" x14ac:dyDescent="0.2">
      <c r="A2357" s="60">
        <v>43686</v>
      </c>
      <c r="B2357" s="61" t="s">
        <v>299</v>
      </c>
      <c r="C2357" s="61" t="s">
        <v>885</v>
      </c>
      <c r="D2357" s="61" t="s">
        <v>181</v>
      </c>
      <c r="E2357" s="61">
        <v>8</v>
      </c>
      <c r="F2357" s="61" t="s">
        <v>182</v>
      </c>
      <c r="G2357" s="61">
        <v>0</v>
      </c>
      <c r="H2357" s="61" t="s">
        <v>1471</v>
      </c>
      <c r="I2357" s="61" t="s">
        <v>288</v>
      </c>
      <c r="J2357" s="61" t="s">
        <v>19</v>
      </c>
      <c r="K2357" s="61" t="s">
        <v>9</v>
      </c>
      <c r="L2357" s="61" t="s">
        <v>300</v>
      </c>
      <c r="M2357" s="61">
        <f t="shared" si="37"/>
        <v>393</v>
      </c>
      <c r="N2357" t="str">
        <f>VLOOKUP(M2357,'zamestnanci číselník'!$A:$I,9,0)</f>
        <v>VP2</v>
      </c>
    </row>
    <row r="2358" spans="1:14" x14ac:dyDescent="0.2">
      <c r="A2358" s="60">
        <v>43687</v>
      </c>
      <c r="B2358" s="61" t="s">
        <v>299</v>
      </c>
      <c r="C2358" s="61" t="s">
        <v>885</v>
      </c>
      <c r="D2358" s="61" t="s">
        <v>181</v>
      </c>
      <c r="E2358" s="61">
        <v>0</v>
      </c>
      <c r="F2358" s="61" t="s">
        <v>897</v>
      </c>
      <c r="G2358" s="61">
        <v>8</v>
      </c>
      <c r="H2358" s="61" t="s">
        <v>1471</v>
      </c>
      <c r="I2358" s="61" t="s">
        <v>288</v>
      </c>
      <c r="J2358" s="61" t="s">
        <v>19</v>
      </c>
      <c r="K2358" s="61" t="s">
        <v>9</v>
      </c>
      <c r="L2358" s="61" t="s">
        <v>300</v>
      </c>
      <c r="M2358" s="61">
        <f t="shared" si="37"/>
        <v>393</v>
      </c>
      <c r="N2358" t="str">
        <f>VLOOKUP(M2358,'zamestnanci číselník'!$A:$I,9,0)</f>
        <v>VP2</v>
      </c>
    </row>
    <row r="2359" spans="1:14" x14ac:dyDescent="0.2">
      <c r="A2359" s="60">
        <v>43704</v>
      </c>
      <c r="B2359" s="61" t="s">
        <v>963</v>
      </c>
      <c r="C2359" s="61" t="s">
        <v>885</v>
      </c>
      <c r="D2359" s="61" t="s">
        <v>181</v>
      </c>
      <c r="E2359" s="61">
        <v>8</v>
      </c>
      <c r="F2359" s="61" t="s">
        <v>182</v>
      </c>
      <c r="G2359" s="61">
        <v>0</v>
      </c>
      <c r="H2359" s="61" t="s">
        <v>1446</v>
      </c>
      <c r="I2359" s="61" t="s">
        <v>184</v>
      </c>
      <c r="J2359" s="61" t="s">
        <v>10</v>
      </c>
      <c r="K2359" s="61" t="s">
        <v>9</v>
      </c>
      <c r="L2359" s="61" t="s">
        <v>964</v>
      </c>
      <c r="M2359" s="61">
        <f t="shared" si="37"/>
        <v>401</v>
      </c>
      <c r="N2359" t="str">
        <f>VLOOKUP(M2359,'zamestnanci číselník'!$A:$I,9,0)</f>
        <v>VP4</v>
      </c>
    </row>
    <row r="2360" spans="1:14" x14ac:dyDescent="0.2">
      <c r="A2360" s="60">
        <v>43705</v>
      </c>
      <c r="B2360" s="61" t="s">
        <v>963</v>
      </c>
      <c r="C2360" s="61" t="s">
        <v>887</v>
      </c>
      <c r="D2360" s="61" t="s">
        <v>181</v>
      </c>
      <c r="E2360" s="61">
        <v>8</v>
      </c>
      <c r="F2360" s="61" t="s">
        <v>182</v>
      </c>
      <c r="G2360" s="61">
        <v>0</v>
      </c>
      <c r="H2360" s="61" t="s">
        <v>183</v>
      </c>
      <c r="I2360" s="61" t="s">
        <v>184</v>
      </c>
      <c r="J2360" s="61" t="s">
        <v>10</v>
      </c>
      <c r="K2360" s="61" t="s">
        <v>9</v>
      </c>
      <c r="L2360" s="61" t="s">
        <v>964</v>
      </c>
      <c r="M2360" s="61">
        <f t="shared" si="37"/>
        <v>401</v>
      </c>
      <c r="N2360" t="str">
        <f>VLOOKUP(M2360,'zamestnanci číselník'!$A:$I,9,0)</f>
        <v>VP4</v>
      </c>
    </row>
    <row r="2361" spans="1:14" x14ac:dyDescent="0.2">
      <c r="A2361" s="60">
        <v>43706</v>
      </c>
      <c r="B2361" s="61" t="s">
        <v>963</v>
      </c>
      <c r="C2361" s="61" t="s">
        <v>886</v>
      </c>
      <c r="D2361" s="61" t="s">
        <v>181</v>
      </c>
      <c r="E2361" s="61">
        <v>8</v>
      </c>
      <c r="F2361" s="61" t="s">
        <v>182</v>
      </c>
      <c r="G2361" s="61">
        <v>0</v>
      </c>
      <c r="H2361" s="61" t="s">
        <v>183</v>
      </c>
      <c r="I2361" s="61" t="s">
        <v>184</v>
      </c>
      <c r="J2361" s="61" t="s">
        <v>10</v>
      </c>
      <c r="K2361" s="61" t="s">
        <v>9</v>
      </c>
      <c r="L2361" s="61" t="s">
        <v>964</v>
      </c>
      <c r="M2361" s="61">
        <f t="shared" si="37"/>
        <v>401</v>
      </c>
      <c r="N2361" t="str">
        <f>VLOOKUP(M2361,'zamestnanci číselník'!$A:$I,9,0)</f>
        <v>VP4</v>
      </c>
    </row>
    <row r="2362" spans="1:14" x14ac:dyDescent="0.2">
      <c r="A2362" s="60">
        <v>43707</v>
      </c>
      <c r="B2362" s="61" t="s">
        <v>963</v>
      </c>
      <c r="C2362" s="61" t="s">
        <v>887</v>
      </c>
      <c r="D2362" s="61" t="s">
        <v>181</v>
      </c>
      <c r="E2362" s="61">
        <v>8</v>
      </c>
      <c r="F2362" s="61" t="s">
        <v>182</v>
      </c>
      <c r="G2362" s="61">
        <v>0</v>
      </c>
      <c r="H2362" s="61" t="s">
        <v>183</v>
      </c>
      <c r="I2362" s="61" t="s">
        <v>184</v>
      </c>
      <c r="J2362" s="61" t="s">
        <v>10</v>
      </c>
      <c r="K2362" s="61" t="s">
        <v>9</v>
      </c>
      <c r="L2362" s="61" t="s">
        <v>964</v>
      </c>
      <c r="M2362" s="61">
        <f t="shared" si="37"/>
        <v>401</v>
      </c>
      <c r="N2362" t="str">
        <f>VLOOKUP(M2362,'zamestnanci číselník'!$A:$I,9,0)</f>
        <v>VP4</v>
      </c>
    </row>
    <row r="2363" spans="1:14" x14ac:dyDescent="0.2">
      <c r="A2363" s="60">
        <v>43699</v>
      </c>
      <c r="B2363" s="61" t="s">
        <v>963</v>
      </c>
      <c r="C2363" s="61" t="s">
        <v>885</v>
      </c>
      <c r="D2363" s="61" t="s">
        <v>909</v>
      </c>
      <c r="E2363" s="61">
        <v>7.5</v>
      </c>
      <c r="F2363" s="61" t="s">
        <v>182</v>
      </c>
      <c r="G2363" s="61">
        <v>0</v>
      </c>
      <c r="H2363" s="61" t="s">
        <v>1446</v>
      </c>
      <c r="I2363" s="61" t="s">
        <v>184</v>
      </c>
      <c r="J2363" s="61" t="s">
        <v>10</v>
      </c>
      <c r="K2363" s="61" t="s">
        <v>9</v>
      </c>
      <c r="L2363" s="61" t="s">
        <v>964</v>
      </c>
      <c r="M2363" s="61">
        <f t="shared" si="37"/>
        <v>401</v>
      </c>
      <c r="N2363" t="str">
        <f>VLOOKUP(M2363,'zamestnanci číselník'!$A:$I,9,0)</f>
        <v>VP4</v>
      </c>
    </row>
    <row r="2364" spans="1:14" x14ac:dyDescent="0.2">
      <c r="A2364" s="60">
        <v>43699</v>
      </c>
      <c r="B2364" s="61" t="s">
        <v>963</v>
      </c>
      <c r="C2364" s="61" t="s">
        <v>885</v>
      </c>
      <c r="D2364" s="61" t="s">
        <v>908</v>
      </c>
      <c r="E2364" s="61">
        <v>0.5</v>
      </c>
      <c r="F2364" s="61" t="s">
        <v>897</v>
      </c>
      <c r="G2364" s="61">
        <v>3</v>
      </c>
      <c r="H2364" s="61" t="s">
        <v>1446</v>
      </c>
      <c r="I2364" s="61" t="s">
        <v>184</v>
      </c>
      <c r="J2364" s="61" t="s">
        <v>10</v>
      </c>
      <c r="K2364" s="61" t="s">
        <v>9</v>
      </c>
      <c r="L2364" s="61" t="s">
        <v>964</v>
      </c>
      <c r="M2364" s="61">
        <f t="shared" si="37"/>
        <v>401</v>
      </c>
      <c r="N2364" t="str">
        <f>VLOOKUP(M2364,'zamestnanci číselník'!$A:$I,9,0)</f>
        <v>VP4</v>
      </c>
    </row>
    <row r="2365" spans="1:14" x14ac:dyDescent="0.2">
      <c r="A2365" s="60">
        <v>43703</v>
      </c>
      <c r="B2365" s="61" t="s">
        <v>963</v>
      </c>
      <c r="C2365" s="61" t="s">
        <v>885</v>
      </c>
      <c r="D2365" s="61" t="s">
        <v>181</v>
      </c>
      <c r="E2365" s="61">
        <v>8</v>
      </c>
      <c r="F2365" s="61" t="s">
        <v>182</v>
      </c>
      <c r="G2365" s="61">
        <v>0</v>
      </c>
      <c r="H2365" s="61" t="s">
        <v>1446</v>
      </c>
      <c r="I2365" s="61" t="s">
        <v>184</v>
      </c>
      <c r="J2365" s="61" t="s">
        <v>10</v>
      </c>
      <c r="K2365" s="61" t="s">
        <v>9</v>
      </c>
      <c r="L2365" s="61" t="s">
        <v>964</v>
      </c>
      <c r="M2365" s="61">
        <f t="shared" si="37"/>
        <v>401</v>
      </c>
      <c r="N2365" t="str">
        <f>VLOOKUP(M2365,'zamestnanci číselník'!$A:$I,9,0)</f>
        <v>VP4</v>
      </c>
    </row>
    <row r="2366" spans="1:14" x14ac:dyDescent="0.2">
      <c r="A2366" s="60">
        <v>43678</v>
      </c>
      <c r="B2366" s="61" t="s">
        <v>963</v>
      </c>
      <c r="C2366" s="61" t="s">
        <v>887</v>
      </c>
      <c r="D2366" s="61" t="s">
        <v>181</v>
      </c>
      <c r="E2366" s="61">
        <v>8</v>
      </c>
      <c r="F2366" s="61" t="s">
        <v>182</v>
      </c>
      <c r="G2366" s="61">
        <v>0</v>
      </c>
      <c r="H2366" s="61" t="s">
        <v>183</v>
      </c>
      <c r="I2366" s="61" t="s">
        <v>184</v>
      </c>
      <c r="J2366" s="61" t="s">
        <v>10</v>
      </c>
      <c r="K2366" s="61" t="s">
        <v>9</v>
      </c>
      <c r="L2366" s="61" t="s">
        <v>964</v>
      </c>
      <c r="M2366" s="61">
        <f t="shared" si="37"/>
        <v>401</v>
      </c>
      <c r="N2366" t="str">
        <f>VLOOKUP(M2366,'zamestnanci číselník'!$A:$I,9,0)</f>
        <v>VP4</v>
      </c>
    </row>
    <row r="2367" spans="1:14" x14ac:dyDescent="0.2">
      <c r="A2367" s="60">
        <v>43679</v>
      </c>
      <c r="B2367" s="61" t="s">
        <v>963</v>
      </c>
      <c r="C2367" s="61" t="s">
        <v>887</v>
      </c>
      <c r="D2367" s="61" t="s">
        <v>181</v>
      </c>
      <c r="E2367" s="61">
        <v>8</v>
      </c>
      <c r="F2367" s="61" t="s">
        <v>182</v>
      </c>
      <c r="G2367" s="61">
        <v>0</v>
      </c>
      <c r="H2367" s="61" t="s">
        <v>183</v>
      </c>
      <c r="I2367" s="61" t="s">
        <v>184</v>
      </c>
      <c r="J2367" s="61" t="s">
        <v>10</v>
      </c>
      <c r="K2367" s="61" t="s">
        <v>9</v>
      </c>
      <c r="L2367" s="61" t="s">
        <v>964</v>
      </c>
      <c r="M2367" s="61">
        <f t="shared" si="37"/>
        <v>401</v>
      </c>
      <c r="N2367" t="str">
        <f>VLOOKUP(M2367,'zamestnanci číselník'!$A:$I,9,0)</f>
        <v>VP4</v>
      </c>
    </row>
    <row r="2368" spans="1:14" x14ac:dyDescent="0.2">
      <c r="A2368" s="60">
        <v>43682</v>
      </c>
      <c r="B2368" s="61" t="s">
        <v>963</v>
      </c>
      <c r="C2368" s="61" t="s">
        <v>885</v>
      </c>
      <c r="D2368" s="61" t="s">
        <v>181</v>
      </c>
      <c r="E2368" s="61">
        <v>8</v>
      </c>
      <c r="F2368" s="61" t="s">
        <v>182</v>
      </c>
      <c r="G2368" s="61">
        <v>0</v>
      </c>
      <c r="H2368" s="61" t="s">
        <v>1437</v>
      </c>
      <c r="I2368" s="61" t="s">
        <v>184</v>
      </c>
      <c r="J2368" s="61" t="s">
        <v>10</v>
      </c>
      <c r="K2368" s="61" t="s">
        <v>9</v>
      </c>
      <c r="L2368" s="61" t="s">
        <v>964</v>
      </c>
      <c r="M2368" s="61">
        <f t="shared" si="37"/>
        <v>401</v>
      </c>
      <c r="N2368" t="str">
        <f>VLOOKUP(M2368,'zamestnanci číselník'!$A:$I,9,0)</f>
        <v>VP4</v>
      </c>
    </row>
    <row r="2369" spans="1:14" x14ac:dyDescent="0.2">
      <c r="A2369" s="60">
        <v>43683</v>
      </c>
      <c r="B2369" s="61" t="s">
        <v>963</v>
      </c>
      <c r="C2369" s="61" t="s">
        <v>885</v>
      </c>
      <c r="D2369" s="61" t="s">
        <v>181</v>
      </c>
      <c r="E2369" s="61">
        <v>8</v>
      </c>
      <c r="F2369" s="61" t="s">
        <v>182</v>
      </c>
      <c r="G2369" s="61">
        <v>0</v>
      </c>
      <c r="H2369" s="61" t="s">
        <v>1437</v>
      </c>
      <c r="I2369" s="61" t="s">
        <v>184</v>
      </c>
      <c r="J2369" s="61" t="s">
        <v>10</v>
      </c>
      <c r="K2369" s="61" t="s">
        <v>9</v>
      </c>
      <c r="L2369" s="61" t="s">
        <v>964</v>
      </c>
      <c r="M2369" s="61">
        <f t="shared" si="37"/>
        <v>401</v>
      </c>
      <c r="N2369" t="str">
        <f>VLOOKUP(M2369,'zamestnanci číselník'!$A:$I,9,0)</f>
        <v>VP4</v>
      </c>
    </row>
    <row r="2370" spans="1:14" x14ac:dyDescent="0.2">
      <c r="A2370" s="60">
        <v>43684</v>
      </c>
      <c r="B2370" s="61" t="s">
        <v>963</v>
      </c>
      <c r="C2370" s="61" t="s">
        <v>885</v>
      </c>
      <c r="D2370" s="61" t="s">
        <v>181</v>
      </c>
      <c r="E2370" s="61">
        <v>7</v>
      </c>
      <c r="F2370" s="61" t="s">
        <v>182</v>
      </c>
      <c r="G2370" s="61">
        <v>0</v>
      </c>
      <c r="H2370" s="61" t="s">
        <v>1437</v>
      </c>
      <c r="I2370" s="61" t="s">
        <v>184</v>
      </c>
      <c r="J2370" s="61" t="s">
        <v>10</v>
      </c>
      <c r="K2370" s="61" t="s">
        <v>9</v>
      </c>
      <c r="L2370" s="61" t="s">
        <v>964</v>
      </c>
      <c r="M2370" s="61">
        <f t="shared" si="37"/>
        <v>401</v>
      </c>
      <c r="N2370" t="str">
        <f>VLOOKUP(M2370,'zamestnanci číselník'!$A:$I,9,0)</f>
        <v>VP4</v>
      </c>
    </row>
    <row r="2371" spans="1:14" x14ac:dyDescent="0.2">
      <c r="A2371" s="60">
        <v>43685</v>
      </c>
      <c r="B2371" s="61" t="s">
        <v>963</v>
      </c>
      <c r="C2371" s="61" t="s">
        <v>885</v>
      </c>
      <c r="D2371" s="61" t="s">
        <v>181</v>
      </c>
      <c r="E2371" s="61">
        <v>8</v>
      </c>
      <c r="F2371" s="61" t="s">
        <v>182</v>
      </c>
      <c r="G2371" s="61">
        <v>0</v>
      </c>
      <c r="H2371" s="61" t="s">
        <v>1437</v>
      </c>
      <c r="I2371" s="61" t="s">
        <v>184</v>
      </c>
      <c r="J2371" s="61" t="s">
        <v>10</v>
      </c>
      <c r="K2371" s="61" t="s">
        <v>9</v>
      </c>
      <c r="L2371" s="61" t="s">
        <v>964</v>
      </c>
      <c r="M2371" s="61">
        <f t="shared" ref="M2371:M2434" si="38">B2371*1</f>
        <v>401</v>
      </c>
      <c r="N2371" t="str">
        <f>VLOOKUP(M2371,'zamestnanci číselník'!$A:$I,9,0)</f>
        <v>VP4</v>
      </c>
    </row>
    <row r="2372" spans="1:14" x14ac:dyDescent="0.2">
      <c r="A2372" s="60">
        <v>43686</v>
      </c>
      <c r="B2372" s="61" t="s">
        <v>963</v>
      </c>
      <c r="C2372" s="61" t="s">
        <v>885</v>
      </c>
      <c r="D2372" s="61" t="s">
        <v>909</v>
      </c>
      <c r="E2372" s="61">
        <v>2</v>
      </c>
      <c r="F2372" s="61" t="s">
        <v>182</v>
      </c>
      <c r="G2372" s="61">
        <v>0</v>
      </c>
      <c r="H2372" s="61" t="s">
        <v>1437</v>
      </c>
      <c r="I2372" s="61" t="s">
        <v>184</v>
      </c>
      <c r="J2372" s="61" t="s">
        <v>10</v>
      </c>
      <c r="K2372" s="61" t="s">
        <v>9</v>
      </c>
      <c r="L2372" s="61" t="s">
        <v>964</v>
      </c>
      <c r="M2372" s="61">
        <f t="shared" si="38"/>
        <v>401</v>
      </c>
      <c r="N2372" t="str">
        <f>VLOOKUP(M2372,'zamestnanci číselník'!$A:$I,9,0)</f>
        <v>VP4</v>
      </c>
    </row>
    <row r="2373" spans="1:14" x14ac:dyDescent="0.2">
      <c r="A2373" s="60">
        <v>43686</v>
      </c>
      <c r="B2373" s="61" t="s">
        <v>963</v>
      </c>
      <c r="C2373" s="61" t="s">
        <v>885</v>
      </c>
      <c r="D2373" s="61" t="s">
        <v>181</v>
      </c>
      <c r="E2373" s="61">
        <v>6</v>
      </c>
      <c r="F2373" s="61" t="s">
        <v>897</v>
      </c>
      <c r="G2373" s="61">
        <v>1</v>
      </c>
      <c r="H2373" s="61" t="s">
        <v>1437</v>
      </c>
      <c r="I2373" s="61" t="s">
        <v>184</v>
      </c>
      <c r="J2373" s="61" t="s">
        <v>10</v>
      </c>
      <c r="K2373" s="61" t="s">
        <v>9</v>
      </c>
      <c r="L2373" s="61" t="s">
        <v>964</v>
      </c>
      <c r="M2373" s="61">
        <f t="shared" si="38"/>
        <v>401</v>
      </c>
      <c r="N2373" t="str">
        <f>VLOOKUP(M2373,'zamestnanci číselník'!$A:$I,9,0)</f>
        <v>VP4</v>
      </c>
    </row>
    <row r="2374" spans="1:14" x14ac:dyDescent="0.2">
      <c r="A2374" s="60">
        <v>43689</v>
      </c>
      <c r="B2374" s="61" t="s">
        <v>963</v>
      </c>
      <c r="C2374" s="61" t="s">
        <v>885</v>
      </c>
      <c r="D2374" s="61" t="s">
        <v>181</v>
      </c>
      <c r="E2374" s="61">
        <v>8</v>
      </c>
      <c r="F2374" s="61" t="s">
        <v>182</v>
      </c>
      <c r="G2374" s="61">
        <v>0</v>
      </c>
      <c r="H2374" s="61" t="s">
        <v>1437</v>
      </c>
      <c r="I2374" s="61" t="s">
        <v>184</v>
      </c>
      <c r="J2374" s="61" t="s">
        <v>10</v>
      </c>
      <c r="K2374" s="61" t="s">
        <v>9</v>
      </c>
      <c r="L2374" s="61" t="s">
        <v>964</v>
      </c>
      <c r="M2374" s="61">
        <f t="shared" si="38"/>
        <v>401</v>
      </c>
      <c r="N2374" t="str">
        <f>VLOOKUP(M2374,'zamestnanci číselník'!$A:$I,9,0)</f>
        <v>VP4</v>
      </c>
    </row>
    <row r="2375" spans="1:14" x14ac:dyDescent="0.2">
      <c r="A2375" s="60">
        <v>43690</v>
      </c>
      <c r="B2375" s="61" t="s">
        <v>963</v>
      </c>
      <c r="C2375" s="61" t="s">
        <v>885</v>
      </c>
      <c r="D2375" s="61" t="s">
        <v>909</v>
      </c>
      <c r="E2375" s="61">
        <v>2</v>
      </c>
      <c r="F2375" s="61" t="s">
        <v>182</v>
      </c>
      <c r="G2375" s="61">
        <v>0</v>
      </c>
      <c r="H2375" s="61" t="s">
        <v>1437</v>
      </c>
      <c r="I2375" s="61" t="s">
        <v>184</v>
      </c>
      <c r="J2375" s="61" t="s">
        <v>10</v>
      </c>
      <c r="K2375" s="61" t="s">
        <v>9</v>
      </c>
      <c r="L2375" s="61" t="s">
        <v>964</v>
      </c>
      <c r="M2375" s="61">
        <f t="shared" si="38"/>
        <v>401</v>
      </c>
      <c r="N2375" t="str">
        <f>VLOOKUP(M2375,'zamestnanci číselník'!$A:$I,9,0)</f>
        <v>VP4</v>
      </c>
    </row>
    <row r="2376" spans="1:14" x14ac:dyDescent="0.2">
      <c r="A2376" s="60">
        <v>43690</v>
      </c>
      <c r="B2376" s="61" t="s">
        <v>963</v>
      </c>
      <c r="C2376" s="61" t="s">
        <v>885</v>
      </c>
      <c r="D2376" s="61" t="s">
        <v>181</v>
      </c>
      <c r="E2376" s="61">
        <v>6</v>
      </c>
      <c r="F2376" s="61" t="s">
        <v>897</v>
      </c>
      <c r="G2376" s="61">
        <v>0.5</v>
      </c>
      <c r="H2376" s="61" t="s">
        <v>1437</v>
      </c>
      <c r="I2376" s="61" t="s">
        <v>184</v>
      </c>
      <c r="J2376" s="61" t="s">
        <v>10</v>
      </c>
      <c r="K2376" s="61" t="s">
        <v>9</v>
      </c>
      <c r="L2376" s="61" t="s">
        <v>964</v>
      </c>
      <c r="M2376" s="61">
        <f t="shared" si="38"/>
        <v>401</v>
      </c>
      <c r="N2376" t="str">
        <f>VLOOKUP(M2376,'zamestnanci číselník'!$A:$I,9,0)</f>
        <v>VP4</v>
      </c>
    </row>
    <row r="2377" spans="1:14" x14ac:dyDescent="0.2">
      <c r="A2377" s="60">
        <v>43691</v>
      </c>
      <c r="B2377" s="61" t="s">
        <v>963</v>
      </c>
      <c r="C2377" s="61" t="s">
        <v>885</v>
      </c>
      <c r="D2377" s="61" t="s">
        <v>909</v>
      </c>
      <c r="E2377" s="61">
        <v>2</v>
      </c>
      <c r="F2377" s="61" t="s">
        <v>182</v>
      </c>
      <c r="G2377" s="61">
        <v>0</v>
      </c>
      <c r="H2377" s="61" t="s">
        <v>1437</v>
      </c>
      <c r="I2377" s="61" t="s">
        <v>184</v>
      </c>
      <c r="J2377" s="61" t="s">
        <v>10</v>
      </c>
      <c r="K2377" s="61" t="s">
        <v>9</v>
      </c>
      <c r="L2377" s="61" t="s">
        <v>964</v>
      </c>
      <c r="M2377" s="61">
        <f t="shared" si="38"/>
        <v>401</v>
      </c>
      <c r="N2377" t="str">
        <f>VLOOKUP(M2377,'zamestnanci číselník'!$A:$I,9,0)</f>
        <v>VP4</v>
      </c>
    </row>
    <row r="2378" spans="1:14" x14ac:dyDescent="0.2">
      <c r="A2378" s="60">
        <v>43691</v>
      </c>
      <c r="B2378" s="61" t="s">
        <v>963</v>
      </c>
      <c r="C2378" s="61" t="s">
        <v>885</v>
      </c>
      <c r="D2378" s="61" t="s">
        <v>181</v>
      </c>
      <c r="E2378" s="61">
        <v>6</v>
      </c>
      <c r="F2378" s="61" t="s">
        <v>897</v>
      </c>
      <c r="G2378" s="61">
        <v>0.5</v>
      </c>
      <c r="H2378" s="61" t="s">
        <v>1437</v>
      </c>
      <c r="I2378" s="61" t="s">
        <v>184</v>
      </c>
      <c r="J2378" s="61" t="s">
        <v>10</v>
      </c>
      <c r="K2378" s="61" t="s">
        <v>9</v>
      </c>
      <c r="L2378" s="61" t="s">
        <v>964</v>
      </c>
      <c r="M2378" s="61">
        <f t="shared" si="38"/>
        <v>401</v>
      </c>
      <c r="N2378" t="str">
        <f>VLOOKUP(M2378,'zamestnanci číselník'!$A:$I,9,0)</f>
        <v>VP4</v>
      </c>
    </row>
    <row r="2379" spans="1:14" x14ac:dyDescent="0.2">
      <c r="A2379" s="60">
        <v>43692</v>
      </c>
      <c r="B2379" s="61" t="s">
        <v>963</v>
      </c>
      <c r="C2379" s="61" t="s">
        <v>885</v>
      </c>
      <c r="D2379" s="61" t="s">
        <v>909</v>
      </c>
      <c r="E2379" s="61">
        <v>2</v>
      </c>
      <c r="F2379" s="61" t="s">
        <v>182</v>
      </c>
      <c r="G2379" s="61">
        <v>0</v>
      </c>
      <c r="H2379" s="61" t="s">
        <v>1437</v>
      </c>
      <c r="I2379" s="61" t="s">
        <v>184</v>
      </c>
      <c r="J2379" s="61" t="s">
        <v>10</v>
      </c>
      <c r="K2379" s="61" t="s">
        <v>9</v>
      </c>
      <c r="L2379" s="61" t="s">
        <v>964</v>
      </c>
      <c r="M2379" s="61">
        <f t="shared" si="38"/>
        <v>401</v>
      </c>
      <c r="N2379" t="str">
        <f>VLOOKUP(M2379,'zamestnanci číselník'!$A:$I,9,0)</f>
        <v>VP4</v>
      </c>
    </row>
    <row r="2380" spans="1:14" x14ac:dyDescent="0.2">
      <c r="A2380" s="60">
        <v>43692</v>
      </c>
      <c r="B2380" s="61" t="s">
        <v>963</v>
      </c>
      <c r="C2380" s="61" t="s">
        <v>885</v>
      </c>
      <c r="D2380" s="61" t="s">
        <v>181</v>
      </c>
      <c r="E2380" s="61">
        <v>6</v>
      </c>
      <c r="F2380" s="61" t="s">
        <v>897</v>
      </c>
      <c r="G2380" s="61">
        <v>0.5</v>
      </c>
      <c r="H2380" s="61" t="s">
        <v>1437</v>
      </c>
      <c r="I2380" s="61" t="s">
        <v>184</v>
      </c>
      <c r="J2380" s="61" t="s">
        <v>10</v>
      </c>
      <c r="K2380" s="61" t="s">
        <v>9</v>
      </c>
      <c r="L2380" s="61" t="s">
        <v>964</v>
      </c>
      <c r="M2380" s="61">
        <f t="shared" si="38"/>
        <v>401</v>
      </c>
      <c r="N2380" t="str">
        <f>VLOOKUP(M2380,'zamestnanci číselník'!$A:$I,9,0)</f>
        <v>VP4</v>
      </c>
    </row>
    <row r="2381" spans="1:14" x14ac:dyDescent="0.2">
      <c r="A2381" s="60">
        <v>43693</v>
      </c>
      <c r="B2381" s="61" t="s">
        <v>963</v>
      </c>
      <c r="C2381" s="61" t="s">
        <v>885</v>
      </c>
      <c r="D2381" s="61" t="s">
        <v>181</v>
      </c>
      <c r="E2381" s="61">
        <v>5</v>
      </c>
      <c r="F2381" s="61" t="s">
        <v>182</v>
      </c>
      <c r="G2381" s="61">
        <v>0</v>
      </c>
      <c r="H2381" s="61" t="s">
        <v>1437</v>
      </c>
      <c r="I2381" s="61" t="s">
        <v>184</v>
      </c>
      <c r="J2381" s="61" t="s">
        <v>10</v>
      </c>
      <c r="K2381" s="61" t="s">
        <v>9</v>
      </c>
      <c r="L2381" s="61" t="s">
        <v>964</v>
      </c>
      <c r="M2381" s="61">
        <f t="shared" si="38"/>
        <v>401</v>
      </c>
      <c r="N2381" t="str">
        <f>VLOOKUP(M2381,'zamestnanci číselník'!$A:$I,9,0)</f>
        <v>VP4</v>
      </c>
    </row>
    <row r="2382" spans="1:14" x14ac:dyDescent="0.2">
      <c r="A2382" s="60">
        <v>43695</v>
      </c>
      <c r="B2382" s="61" t="s">
        <v>963</v>
      </c>
      <c r="C2382" s="61" t="s">
        <v>885</v>
      </c>
      <c r="D2382" s="61" t="s">
        <v>908</v>
      </c>
      <c r="E2382" s="61">
        <v>2</v>
      </c>
      <c r="F2382" s="61" t="s">
        <v>182</v>
      </c>
      <c r="G2382" s="61">
        <v>0</v>
      </c>
      <c r="H2382" s="61" t="s">
        <v>1446</v>
      </c>
      <c r="I2382" s="61" t="s">
        <v>184</v>
      </c>
      <c r="J2382" s="61" t="s">
        <v>10</v>
      </c>
      <c r="K2382" s="61" t="s">
        <v>9</v>
      </c>
      <c r="L2382" s="61" t="s">
        <v>964</v>
      </c>
      <c r="M2382" s="61">
        <f t="shared" si="38"/>
        <v>401</v>
      </c>
      <c r="N2382" t="str">
        <f>VLOOKUP(M2382,'zamestnanci číselník'!$A:$I,9,0)</f>
        <v>VP4</v>
      </c>
    </row>
    <row r="2383" spans="1:14" x14ac:dyDescent="0.2">
      <c r="A2383" s="60">
        <v>43695</v>
      </c>
      <c r="B2383" s="61" t="s">
        <v>963</v>
      </c>
      <c r="C2383" s="61" t="s">
        <v>885</v>
      </c>
      <c r="D2383" s="61" t="s">
        <v>909</v>
      </c>
      <c r="E2383" s="61">
        <v>7.5</v>
      </c>
      <c r="F2383" s="61" t="s">
        <v>182</v>
      </c>
      <c r="G2383" s="61">
        <v>0</v>
      </c>
      <c r="H2383" s="61" t="s">
        <v>1446</v>
      </c>
      <c r="I2383" s="61" t="s">
        <v>184</v>
      </c>
      <c r="J2383" s="61" t="s">
        <v>10</v>
      </c>
      <c r="K2383" s="61" t="s">
        <v>9</v>
      </c>
      <c r="L2383" s="61" t="s">
        <v>964</v>
      </c>
      <c r="M2383" s="61">
        <f t="shared" si="38"/>
        <v>401</v>
      </c>
      <c r="N2383" t="str">
        <f>VLOOKUP(M2383,'zamestnanci číselník'!$A:$I,9,0)</f>
        <v>VP4</v>
      </c>
    </row>
    <row r="2384" spans="1:14" x14ac:dyDescent="0.2">
      <c r="A2384" s="60">
        <v>43696</v>
      </c>
      <c r="B2384" s="61" t="s">
        <v>963</v>
      </c>
      <c r="C2384" s="61" t="s">
        <v>885</v>
      </c>
      <c r="D2384" s="61" t="s">
        <v>909</v>
      </c>
      <c r="E2384" s="61">
        <v>7.5</v>
      </c>
      <c r="F2384" s="61" t="s">
        <v>182</v>
      </c>
      <c r="G2384" s="61">
        <v>0</v>
      </c>
      <c r="H2384" s="61" t="s">
        <v>1446</v>
      </c>
      <c r="I2384" s="61" t="s">
        <v>184</v>
      </c>
      <c r="J2384" s="61" t="s">
        <v>10</v>
      </c>
      <c r="K2384" s="61" t="s">
        <v>9</v>
      </c>
      <c r="L2384" s="61" t="s">
        <v>964</v>
      </c>
      <c r="M2384" s="61">
        <f t="shared" si="38"/>
        <v>401</v>
      </c>
      <c r="N2384" t="str">
        <f>VLOOKUP(M2384,'zamestnanci číselník'!$A:$I,9,0)</f>
        <v>VP4</v>
      </c>
    </row>
    <row r="2385" spans="1:14" x14ac:dyDescent="0.2">
      <c r="A2385" s="60">
        <v>43696</v>
      </c>
      <c r="B2385" s="61" t="s">
        <v>963</v>
      </c>
      <c r="C2385" s="61" t="s">
        <v>885</v>
      </c>
      <c r="D2385" s="61" t="s">
        <v>908</v>
      </c>
      <c r="E2385" s="61">
        <v>0.5</v>
      </c>
      <c r="F2385" s="61" t="s">
        <v>897</v>
      </c>
      <c r="G2385" s="61">
        <v>3</v>
      </c>
      <c r="H2385" s="61" t="s">
        <v>1446</v>
      </c>
      <c r="I2385" s="61" t="s">
        <v>184</v>
      </c>
      <c r="J2385" s="61" t="s">
        <v>10</v>
      </c>
      <c r="K2385" s="61" t="s">
        <v>9</v>
      </c>
      <c r="L2385" s="61" t="s">
        <v>964</v>
      </c>
      <c r="M2385" s="61">
        <f t="shared" si="38"/>
        <v>401</v>
      </c>
      <c r="N2385" t="str">
        <f>VLOOKUP(M2385,'zamestnanci číselník'!$A:$I,9,0)</f>
        <v>VP4</v>
      </c>
    </row>
    <row r="2386" spans="1:14" x14ac:dyDescent="0.2">
      <c r="A2386" s="60">
        <v>43697</v>
      </c>
      <c r="B2386" s="61" t="s">
        <v>963</v>
      </c>
      <c r="C2386" s="61" t="s">
        <v>885</v>
      </c>
      <c r="D2386" s="61" t="s">
        <v>909</v>
      </c>
      <c r="E2386" s="61">
        <v>7.5</v>
      </c>
      <c r="F2386" s="61" t="s">
        <v>182</v>
      </c>
      <c r="G2386" s="61">
        <v>0</v>
      </c>
      <c r="H2386" s="61" t="s">
        <v>1446</v>
      </c>
      <c r="I2386" s="61" t="s">
        <v>184</v>
      </c>
      <c r="J2386" s="61" t="s">
        <v>10</v>
      </c>
      <c r="K2386" s="61" t="s">
        <v>9</v>
      </c>
      <c r="L2386" s="61" t="s">
        <v>964</v>
      </c>
      <c r="M2386" s="61">
        <f t="shared" si="38"/>
        <v>401</v>
      </c>
      <c r="N2386" t="str">
        <f>VLOOKUP(M2386,'zamestnanci číselník'!$A:$I,9,0)</f>
        <v>VP4</v>
      </c>
    </row>
    <row r="2387" spans="1:14" x14ac:dyDescent="0.2">
      <c r="A2387" s="60">
        <v>43697</v>
      </c>
      <c r="B2387" s="61" t="s">
        <v>963</v>
      </c>
      <c r="C2387" s="61" t="s">
        <v>885</v>
      </c>
      <c r="D2387" s="61" t="s">
        <v>908</v>
      </c>
      <c r="E2387" s="61">
        <v>3</v>
      </c>
      <c r="F2387" s="61" t="s">
        <v>897</v>
      </c>
      <c r="G2387" s="61">
        <v>0.5</v>
      </c>
      <c r="H2387" s="61" t="s">
        <v>1446</v>
      </c>
      <c r="I2387" s="61" t="s">
        <v>184</v>
      </c>
      <c r="J2387" s="61" t="s">
        <v>10</v>
      </c>
      <c r="K2387" s="61" t="s">
        <v>9</v>
      </c>
      <c r="L2387" s="61" t="s">
        <v>964</v>
      </c>
      <c r="M2387" s="61">
        <f t="shared" si="38"/>
        <v>401</v>
      </c>
      <c r="N2387" t="str">
        <f>VLOOKUP(M2387,'zamestnanci číselník'!$A:$I,9,0)</f>
        <v>VP4</v>
      </c>
    </row>
    <row r="2388" spans="1:14" x14ac:dyDescent="0.2">
      <c r="A2388" s="60">
        <v>43698</v>
      </c>
      <c r="B2388" s="61" t="s">
        <v>963</v>
      </c>
      <c r="C2388" s="61" t="s">
        <v>885</v>
      </c>
      <c r="D2388" s="61" t="s">
        <v>909</v>
      </c>
      <c r="E2388" s="61">
        <v>7.5</v>
      </c>
      <c r="F2388" s="61" t="s">
        <v>182</v>
      </c>
      <c r="G2388" s="61">
        <v>0</v>
      </c>
      <c r="H2388" s="61" t="s">
        <v>1446</v>
      </c>
      <c r="I2388" s="61" t="s">
        <v>184</v>
      </c>
      <c r="J2388" s="61" t="s">
        <v>10</v>
      </c>
      <c r="K2388" s="61" t="s">
        <v>9</v>
      </c>
      <c r="L2388" s="61" t="s">
        <v>964</v>
      </c>
      <c r="M2388" s="61">
        <f t="shared" si="38"/>
        <v>401</v>
      </c>
      <c r="N2388" t="str">
        <f>VLOOKUP(M2388,'zamestnanci číselník'!$A:$I,9,0)</f>
        <v>VP4</v>
      </c>
    </row>
    <row r="2389" spans="1:14" x14ac:dyDescent="0.2">
      <c r="A2389" s="60">
        <v>43698</v>
      </c>
      <c r="B2389" s="61" t="s">
        <v>963</v>
      </c>
      <c r="C2389" s="61" t="s">
        <v>885</v>
      </c>
      <c r="D2389" s="61" t="s">
        <v>908</v>
      </c>
      <c r="E2389" s="61">
        <v>0.5</v>
      </c>
      <c r="F2389" s="61" t="s">
        <v>897</v>
      </c>
      <c r="G2389" s="61">
        <v>3</v>
      </c>
      <c r="H2389" s="61" t="s">
        <v>1446</v>
      </c>
      <c r="I2389" s="61" t="s">
        <v>184</v>
      </c>
      <c r="J2389" s="61" t="s">
        <v>10</v>
      </c>
      <c r="K2389" s="61" t="s">
        <v>9</v>
      </c>
      <c r="L2389" s="61" t="s">
        <v>964</v>
      </c>
      <c r="M2389" s="61">
        <f t="shared" si="38"/>
        <v>401</v>
      </c>
      <c r="N2389" t="str">
        <f>VLOOKUP(M2389,'zamestnanci číselník'!$A:$I,9,0)</f>
        <v>VP4</v>
      </c>
    </row>
    <row r="2390" spans="1:14" x14ac:dyDescent="0.2">
      <c r="A2390" s="60">
        <v>43703</v>
      </c>
      <c r="B2390" s="61" t="s">
        <v>301</v>
      </c>
      <c r="C2390" s="61" t="s">
        <v>885</v>
      </c>
      <c r="D2390" s="61" t="s">
        <v>181</v>
      </c>
      <c r="E2390" s="61">
        <v>8</v>
      </c>
      <c r="F2390" s="61" t="s">
        <v>182</v>
      </c>
      <c r="G2390" s="61">
        <v>0</v>
      </c>
      <c r="H2390" s="61" t="s">
        <v>1437</v>
      </c>
      <c r="I2390" s="61" t="s">
        <v>288</v>
      </c>
      <c r="J2390" s="61" t="s">
        <v>19</v>
      </c>
      <c r="K2390" s="61" t="s">
        <v>9</v>
      </c>
      <c r="L2390" s="61" t="s">
        <v>302</v>
      </c>
      <c r="M2390" s="61">
        <f t="shared" si="38"/>
        <v>403</v>
      </c>
      <c r="N2390" t="str">
        <f>VLOOKUP(M2390,'zamestnanci číselník'!$A:$I,9,0)</f>
        <v>VP4</v>
      </c>
    </row>
    <row r="2391" spans="1:14" x14ac:dyDescent="0.2">
      <c r="A2391" s="60">
        <v>43704</v>
      </c>
      <c r="B2391" s="61" t="s">
        <v>301</v>
      </c>
      <c r="C2391" s="61" t="s">
        <v>885</v>
      </c>
      <c r="D2391" s="61" t="s">
        <v>181</v>
      </c>
      <c r="E2391" s="61">
        <v>8</v>
      </c>
      <c r="F2391" s="61" t="s">
        <v>182</v>
      </c>
      <c r="G2391" s="61">
        <v>0</v>
      </c>
      <c r="H2391" s="61" t="s">
        <v>1437</v>
      </c>
      <c r="I2391" s="61" t="s">
        <v>288</v>
      </c>
      <c r="J2391" s="61" t="s">
        <v>19</v>
      </c>
      <c r="K2391" s="61" t="s">
        <v>9</v>
      </c>
      <c r="L2391" s="61" t="s">
        <v>302</v>
      </c>
      <c r="M2391" s="61">
        <f t="shared" si="38"/>
        <v>403</v>
      </c>
      <c r="N2391" t="str">
        <f>VLOOKUP(M2391,'zamestnanci číselník'!$A:$I,9,0)</f>
        <v>VP4</v>
      </c>
    </row>
    <row r="2392" spans="1:14" x14ac:dyDescent="0.2">
      <c r="A2392" s="60">
        <v>43705</v>
      </c>
      <c r="B2392" s="61" t="s">
        <v>301</v>
      </c>
      <c r="C2392" s="61" t="s">
        <v>885</v>
      </c>
      <c r="D2392" s="61" t="s">
        <v>181</v>
      </c>
      <c r="E2392" s="61">
        <v>8</v>
      </c>
      <c r="F2392" s="61" t="s">
        <v>182</v>
      </c>
      <c r="G2392" s="61">
        <v>0</v>
      </c>
      <c r="H2392" s="61" t="s">
        <v>1437</v>
      </c>
      <c r="I2392" s="61" t="s">
        <v>288</v>
      </c>
      <c r="J2392" s="61" t="s">
        <v>19</v>
      </c>
      <c r="K2392" s="61" t="s">
        <v>9</v>
      </c>
      <c r="L2392" s="61" t="s">
        <v>302</v>
      </c>
      <c r="M2392" s="61">
        <f t="shared" si="38"/>
        <v>403</v>
      </c>
      <c r="N2392" t="str">
        <f>VLOOKUP(M2392,'zamestnanci číselník'!$A:$I,9,0)</f>
        <v>VP4</v>
      </c>
    </row>
    <row r="2393" spans="1:14" x14ac:dyDescent="0.2">
      <c r="A2393" s="60">
        <v>43706</v>
      </c>
      <c r="B2393" s="61" t="s">
        <v>301</v>
      </c>
      <c r="C2393" s="61" t="s">
        <v>886</v>
      </c>
      <c r="D2393" s="61" t="s">
        <v>181</v>
      </c>
      <c r="E2393" s="61">
        <v>8</v>
      </c>
      <c r="F2393" s="61" t="s">
        <v>182</v>
      </c>
      <c r="G2393" s="61">
        <v>0</v>
      </c>
      <c r="H2393" s="61" t="s">
        <v>183</v>
      </c>
      <c r="I2393" s="61" t="s">
        <v>288</v>
      </c>
      <c r="J2393" s="61" t="s">
        <v>19</v>
      </c>
      <c r="K2393" s="61" t="s">
        <v>9</v>
      </c>
      <c r="L2393" s="61" t="s">
        <v>302</v>
      </c>
      <c r="M2393" s="61">
        <f t="shared" si="38"/>
        <v>403</v>
      </c>
      <c r="N2393" t="str">
        <f>VLOOKUP(M2393,'zamestnanci číselník'!$A:$I,9,0)</f>
        <v>VP4</v>
      </c>
    </row>
    <row r="2394" spans="1:14" x14ac:dyDescent="0.2">
      <c r="A2394" s="60">
        <v>43707</v>
      </c>
      <c r="B2394" s="61" t="s">
        <v>301</v>
      </c>
      <c r="C2394" s="61" t="s">
        <v>887</v>
      </c>
      <c r="D2394" s="61" t="s">
        <v>181</v>
      </c>
      <c r="E2394" s="61">
        <v>8</v>
      </c>
      <c r="F2394" s="61" t="s">
        <v>182</v>
      </c>
      <c r="G2394" s="61">
        <v>0</v>
      </c>
      <c r="H2394" s="61" t="s">
        <v>183</v>
      </c>
      <c r="I2394" s="61" t="s">
        <v>288</v>
      </c>
      <c r="J2394" s="61" t="s">
        <v>19</v>
      </c>
      <c r="K2394" s="61" t="s">
        <v>9</v>
      </c>
      <c r="L2394" s="61" t="s">
        <v>302</v>
      </c>
      <c r="M2394" s="61">
        <f t="shared" si="38"/>
        <v>403</v>
      </c>
      <c r="N2394" t="str">
        <f>VLOOKUP(M2394,'zamestnanci číselník'!$A:$I,9,0)</f>
        <v>VP4</v>
      </c>
    </row>
    <row r="2395" spans="1:14" x14ac:dyDescent="0.2">
      <c r="A2395" s="60">
        <v>43696</v>
      </c>
      <c r="B2395" s="61" t="s">
        <v>301</v>
      </c>
      <c r="C2395" s="61" t="s">
        <v>885</v>
      </c>
      <c r="D2395" s="61" t="s">
        <v>181</v>
      </c>
      <c r="E2395" s="61">
        <v>8</v>
      </c>
      <c r="F2395" s="61" t="s">
        <v>182</v>
      </c>
      <c r="G2395" s="61">
        <v>0</v>
      </c>
      <c r="H2395" s="61" t="s">
        <v>1437</v>
      </c>
      <c r="I2395" s="61" t="s">
        <v>288</v>
      </c>
      <c r="J2395" s="61" t="s">
        <v>19</v>
      </c>
      <c r="K2395" s="61" t="s">
        <v>9</v>
      </c>
      <c r="L2395" s="61" t="s">
        <v>302</v>
      </c>
      <c r="M2395" s="61">
        <f t="shared" si="38"/>
        <v>403</v>
      </c>
      <c r="N2395" t="str">
        <f>VLOOKUP(M2395,'zamestnanci číselník'!$A:$I,9,0)</f>
        <v>VP4</v>
      </c>
    </row>
    <row r="2396" spans="1:14" x14ac:dyDescent="0.2">
      <c r="A2396" s="60">
        <v>43697</v>
      </c>
      <c r="B2396" s="61" t="s">
        <v>301</v>
      </c>
      <c r="C2396" s="61" t="s">
        <v>885</v>
      </c>
      <c r="D2396" s="61" t="s">
        <v>181</v>
      </c>
      <c r="E2396" s="61">
        <v>5</v>
      </c>
      <c r="F2396" s="61" t="s">
        <v>182</v>
      </c>
      <c r="G2396" s="61">
        <v>0</v>
      </c>
      <c r="H2396" s="61" t="s">
        <v>1437</v>
      </c>
      <c r="I2396" s="61" t="s">
        <v>288</v>
      </c>
      <c r="J2396" s="61" t="s">
        <v>19</v>
      </c>
      <c r="K2396" s="61" t="s">
        <v>9</v>
      </c>
      <c r="L2396" s="61" t="s">
        <v>302</v>
      </c>
      <c r="M2396" s="61">
        <f t="shared" si="38"/>
        <v>403</v>
      </c>
      <c r="N2396" t="str">
        <f>VLOOKUP(M2396,'zamestnanci číselník'!$A:$I,9,0)</f>
        <v>VP4</v>
      </c>
    </row>
    <row r="2397" spans="1:14" x14ac:dyDescent="0.2">
      <c r="A2397" s="60">
        <v>43697</v>
      </c>
      <c r="B2397" s="61" t="s">
        <v>301</v>
      </c>
      <c r="C2397" s="61" t="s">
        <v>885</v>
      </c>
      <c r="D2397" s="61" t="s">
        <v>181</v>
      </c>
      <c r="E2397" s="61">
        <v>3</v>
      </c>
      <c r="F2397" s="61" t="s">
        <v>182</v>
      </c>
      <c r="G2397" s="61">
        <v>0</v>
      </c>
      <c r="H2397" s="61" t="s">
        <v>1387</v>
      </c>
      <c r="I2397" s="61" t="s">
        <v>288</v>
      </c>
      <c r="J2397" s="61" t="s">
        <v>19</v>
      </c>
      <c r="K2397" s="61" t="s">
        <v>9</v>
      </c>
      <c r="L2397" s="61" t="s">
        <v>302</v>
      </c>
      <c r="M2397" s="61">
        <f t="shared" si="38"/>
        <v>403</v>
      </c>
      <c r="N2397" t="str">
        <f>VLOOKUP(M2397,'zamestnanci číselník'!$A:$I,9,0)</f>
        <v>VP4</v>
      </c>
    </row>
    <row r="2398" spans="1:14" x14ac:dyDescent="0.2">
      <c r="A2398" s="60">
        <v>43698</v>
      </c>
      <c r="B2398" s="61" t="s">
        <v>301</v>
      </c>
      <c r="C2398" s="61" t="s">
        <v>885</v>
      </c>
      <c r="D2398" s="61" t="s">
        <v>181</v>
      </c>
      <c r="E2398" s="61">
        <v>8</v>
      </c>
      <c r="F2398" s="61" t="s">
        <v>182</v>
      </c>
      <c r="G2398" s="61">
        <v>0</v>
      </c>
      <c r="H2398" s="61" t="s">
        <v>1437</v>
      </c>
      <c r="I2398" s="61" t="s">
        <v>288</v>
      </c>
      <c r="J2398" s="61" t="s">
        <v>19</v>
      </c>
      <c r="K2398" s="61" t="s">
        <v>9</v>
      </c>
      <c r="L2398" s="61" t="s">
        <v>302</v>
      </c>
      <c r="M2398" s="61">
        <f t="shared" si="38"/>
        <v>403</v>
      </c>
      <c r="N2398" t="str">
        <f>VLOOKUP(M2398,'zamestnanci číselník'!$A:$I,9,0)</f>
        <v>VP4</v>
      </c>
    </row>
    <row r="2399" spans="1:14" x14ac:dyDescent="0.2">
      <c r="A2399" s="60">
        <v>43699</v>
      </c>
      <c r="B2399" s="61" t="s">
        <v>301</v>
      </c>
      <c r="C2399" s="61" t="s">
        <v>885</v>
      </c>
      <c r="D2399" s="61" t="s">
        <v>181</v>
      </c>
      <c r="E2399" s="61">
        <v>8</v>
      </c>
      <c r="F2399" s="61" t="s">
        <v>182</v>
      </c>
      <c r="G2399" s="61">
        <v>0</v>
      </c>
      <c r="H2399" s="61" t="s">
        <v>1437</v>
      </c>
      <c r="I2399" s="61" t="s">
        <v>288</v>
      </c>
      <c r="J2399" s="61" t="s">
        <v>19</v>
      </c>
      <c r="K2399" s="61" t="s">
        <v>9</v>
      </c>
      <c r="L2399" s="61" t="s">
        <v>302</v>
      </c>
      <c r="M2399" s="61">
        <f t="shared" si="38"/>
        <v>403</v>
      </c>
      <c r="N2399" t="str">
        <f>VLOOKUP(M2399,'zamestnanci číselník'!$A:$I,9,0)</f>
        <v>VP4</v>
      </c>
    </row>
    <row r="2400" spans="1:14" x14ac:dyDescent="0.2">
      <c r="A2400" s="60">
        <v>43700</v>
      </c>
      <c r="B2400" s="61" t="s">
        <v>301</v>
      </c>
      <c r="C2400" s="61" t="s">
        <v>888</v>
      </c>
      <c r="D2400" s="61" t="s">
        <v>181</v>
      </c>
      <c r="E2400" s="61">
        <v>8</v>
      </c>
      <c r="F2400" s="61" t="s">
        <v>182</v>
      </c>
      <c r="G2400" s="61">
        <v>0</v>
      </c>
      <c r="H2400" s="61" t="s">
        <v>183</v>
      </c>
      <c r="I2400" s="61" t="s">
        <v>288</v>
      </c>
      <c r="J2400" s="61" t="s">
        <v>19</v>
      </c>
      <c r="K2400" s="61" t="s">
        <v>9</v>
      </c>
      <c r="L2400" s="61" t="s">
        <v>302</v>
      </c>
      <c r="M2400" s="61">
        <f t="shared" si="38"/>
        <v>403</v>
      </c>
      <c r="N2400" t="str">
        <f>VLOOKUP(M2400,'zamestnanci číselník'!$A:$I,9,0)</f>
        <v>VP4</v>
      </c>
    </row>
    <row r="2401" spans="1:14" x14ac:dyDescent="0.2">
      <c r="A2401" s="60">
        <v>43685</v>
      </c>
      <c r="B2401" s="61" t="s">
        <v>301</v>
      </c>
      <c r="C2401" s="61" t="s">
        <v>885</v>
      </c>
      <c r="D2401" s="61" t="s">
        <v>181</v>
      </c>
      <c r="E2401" s="61">
        <v>6</v>
      </c>
      <c r="F2401" s="61" t="s">
        <v>182</v>
      </c>
      <c r="G2401" s="61">
        <v>0</v>
      </c>
      <c r="H2401" s="61" t="s">
        <v>1451</v>
      </c>
      <c r="I2401" s="61" t="s">
        <v>288</v>
      </c>
      <c r="J2401" s="61" t="s">
        <v>19</v>
      </c>
      <c r="K2401" s="61" t="s">
        <v>9</v>
      </c>
      <c r="L2401" s="61" t="s">
        <v>302</v>
      </c>
      <c r="M2401" s="61">
        <f t="shared" si="38"/>
        <v>403</v>
      </c>
      <c r="N2401" t="str">
        <f>VLOOKUP(M2401,'zamestnanci číselník'!$A:$I,9,0)</f>
        <v>VP4</v>
      </c>
    </row>
    <row r="2402" spans="1:14" x14ac:dyDescent="0.2">
      <c r="A2402" s="60">
        <v>43686</v>
      </c>
      <c r="B2402" s="61" t="s">
        <v>301</v>
      </c>
      <c r="C2402" s="61" t="s">
        <v>887</v>
      </c>
      <c r="D2402" s="61" t="s">
        <v>181</v>
      </c>
      <c r="E2402" s="61">
        <v>8</v>
      </c>
      <c r="F2402" s="61" t="s">
        <v>182</v>
      </c>
      <c r="G2402" s="61">
        <v>0</v>
      </c>
      <c r="H2402" s="61" t="s">
        <v>183</v>
      </c>
      <c r="I2402" s="61" t="s">
        <v>288</v>
      </c>
      <c r="J2402" s="61" t="s">
        <v>19</v>
      </c>
      <c r="K2402" s="61" t="s">
        <v>9</v>
      </c>
      <c r="L2402" s="61" t="s">
        <v>302</v>
      </c>
      <c r="M2402" s="61">
        <f t="shared" si="38"/>
        <v>403</v>
      </c>
      <c r="N2402" t="str">
        <f>VLOOKUP(M2402,'zamestnanci číselník'!$A:$I,9,0)</f>
        <v>VP4</v>
      </c>
    </row>
    <row r="2403" spans="1:14" x14ac:dyDescent="0.2">
      <c r="A2403" s="60">
        <v>43689</v>
      </c>
      <c r="B2403" s="61" t="s">
        <v>301</v>
      </c>
      <c r="C2403" s="61" t="s">
        <v>885</v>
      </c>
      <c r="D2403" s="61" t="s">
        <v>181</v>
      </c>
      <c r="E2403" s="61">
        <v>8</v>
      </c>
      <c r="F2403" s="61" t="s">
        <v>182</v>
      </c>
      <c r="G2403" s="61">
        <v>0</v>
      </c>
      <c r="H2403" s="61" t="s">
        <v>1451</v>
      </c>
      <c r="I2403" s="61" t="s">
        <v>288</v>
      </c>
      <c r="J2403" s="61" t="s">
        <v>19</v>
      </c>
      <c r="K2403" s="61" t="s">
        <v>9</v>
      </c>
      <c r="L2403" s="61" t="s">
        <v>302</v>
      </c>
      <c r="M2403" s="61">
        <f t="shared" si="38"/>
        <v>403</v>
      </c>
      <c r="N2403" t="str">
        <f>VLOOKUP(M2403,'zamestnanci číselník'!$A:$I,9,0)</f>
        <v>VP4</v>
      </c>
    </row>
    <row r="2404" spans="1:14" x14ac:dyDescent="0.2">
      <c r="A2404" s="60">
        <v>43690</v>
      </c>
      <c r="B2404" s="61" t="s">
        <v>301</v>
      </c>
      <c r="C2404" s="61" t="s">
        <v>885</v>
      </c>
      <c r="D2404" s="61" t="s">
        <v>181</v>
      </c>
      <c r="E2404" s="61">
        <v>8</v>
      </c>
      <c r="F2404" s="61" t="s">
        <v>182</v>
      </c>
      <c r="G2404" s="61">
        <v>0</v>
      </c>
      <c r="H2404" s="61" t="s">
        <v>1451</v>
      </c>
      <c r="I2404" s="61" t="s">
        <v>288</v>
      </c>
      <c r="J2404" s="61" t="s">
        <v>19</v>
      </c>
      <c r="K2404" s="61" t="s">
        <v>9</v>
      </c>
      <c r="L2404" s="61" t="s">
        <v>302</v>
      </c>
      <c r="M2404" s="61">
        <f t="shared" si="38"/>
        <v>403</v>
      </c>
      <c r="N2404" t="str">
        <f>VLOOKUP(M2404,'zamestnanci číselník'!$A:$I,9,0)</f>
        <v>VP4</v>
      </c>
    </row>
    <row r="2405" spans="1:14" x14ac:dyDescent="0.2">
      <c r="A2405" s="60">
        <v>43691</v>
      </c>
      <c r="B2405" s="61" t="s">
        <v>301</v>
      </c>
      <c r="C2405" s="61" t="s">
        <v>885</v>
      </c>
      <c r="D2405" s="61" t="s">
        <v>181</v>
      </c>
      <c r="E2405" s="61">
        <v>2</v>
      </c>
      <c r="F2405" s="61" t="s">
        <v>182</v>
      </c>
      <c r="G2405" s="61">
        <v>0</v>
      </c>
      <c r="H2405" s="61" t="s">
        <v>1437</v>
      </c>
      <c r="I2405" s="61" t="s">
        <v>288</v>
      </c>
      <c r="J2405" s="61" t="s">
        <v>19</v>
      </c>
      <c r="K2405" s="61" t="s">
        <v>9</v>
      </c>
      <c r="L2405" s="61" t="s">
        <v>302</v>
      </c>
      <c r="M2405" s="61">
        <f t="shared" si="38"/>
        <v>403</v>
      </c>
      <c r="N2405" t="str">
        <f>VLOOKUP(M2405,'zamestnanci číselník'!$A:$I,9,0)</f>
        <v>VP4</v>
      </c>
    </row>
    <row r="2406" spans="1:14" x14ac:dyDescent="0.2">
      <c r="A2406" s="60">
        <v>43691</v>
      </c>
      <c r="B2406" s="61" t="s">
        <v>301</v>
      </c>
      <c r="C2406" s="61" t="s">
        <v>885</v>
      </c>
      <c r="D2406" s="61" t="s">
        <v>181</v>
      </c>
      <c r="E2406" s="61">
        <v>6</v>
      </c>
      <c r="F2406" s="61" t="s">
        <v>182</v>
      </c>
      <c r="G2406" s="61">
        <v>0</v>
      </c>
      <c r="H2406" s="61" t="s">
        <v>1451</v>
      </c>
      <c r="I2406" s="61" t="s">
        <v>288</v>
      </c>
      <c r="J2406" s="61" t="s">
        <v>19</v>
      </c>
      <c r="K2406" s="61" t="s">
        <v>9</v>
      </c>
      <c r="L2406" s="61" t="s">
        <v>302</v>
      </c>
      <c r="M2406" s="61">
        <f t="shared" si="38"/>
        <v>403</v>
      </c>
      <c r="N2406" t="str">
        <f>VLOOKUP(M2406,'zamestnanci číselník'!$A:$I,9,0)</f>
        <v>VP4</v>
      </c>
    </row>
    <row r="2407" spans="1:14" x14ac:dyDescent="0.2">
      <c r="A2407" s="60">
        <v>43692</v>
      </c>
      <c r="B2407" s="61" t="s">
        <v>301</v>
      </c>
      <c r="C2407" s="61" t="s">
        <v>885</v>
      </c>
      <c r="D2407" s="61" t="s">
        <v>181</v>
      </c>
      <c r="E2407" s="61">
        <v>8</v>
      </c>
      <c r="F2407" s="61" t="s">
        <v>182</v>
      </c>
      <c r="G2407" s="61">
        <v>0</v>
      </c>
      <c r="H2407" s="61" t="s">
        <v>1437</v>
      </c>
      <c r="I2407" s="61" t="s">
        <v>288</v>
      </c>
      <c r="J2407" s="61" t="s">
        <v>19</v>
      </c>
      <c r="K2407" s="61" t="s">
        <v>9</v>
      </c>
      <c r="L2407" s="61" t="s">
        <v>302</v>
      </c>
      <c r="M2407" s="61">
        <f t="shared" si="38"/>
        <v>403</v>
      </c>
      <c r="N2407" t="str">
        <f>VLOOKUP(M2407,'zamestnanci číselník'!$A:$I,9,0)</f>
        <v>VP4</v>
      </c>
    </row>
    <row r="2408" spans="1:14" x14ac:dyDescent="0.2">
      <c r="A2408" s="60">
        <v>43693</v>
      </c>
      <c r="B2408" s="61" t="s">
        <v>301</v>
      </c>
      <c r="C2408" s="61" t="s">
        <v>888</v>
      </c>
      <c r="D2408" s="61" t="s">
        <v>181</v>
      </c>
      <c r="E2408" s="61">
        <v>8</v>
      </c>
      <c r="F2408" s="61" t="s">
        <v>182</v>
      </c>
      <c r="G2408" s="61">
        <v>0</v>
      </c>
      <c r="H2408" s="61" t="s">
        <v>183</v>
      </c>
      <c r="I2408" s="61" t="s">
        <v>288</v>
      </c>
      <c r="J2408" s="61" t="s">
        <v>19</v>
      </c>
      <c r="K2408" s="61" t="s">
        <v>9</v>
      </c>
      <c r="L2408" s="61" t="s">
        <v>302</v>
      </c>
      <c r="M2408" s="61">
        <f t="shared" si="38"/>
        <v>403</v>
      </c>
      <c r="N2408" t="str">
        <f>VLOOKUP(M2408,'zamestnanci číselník'!$A:$I,9,0)</f>
        <v>VP4</v>
      </c>
    </row>
    <row r="2409" spans="1:14" x14ac:dyDescent="0.2">
      <c r="A2409" s="60">
        <v>43678</v>
      </c>
      <c r="B2409" s="61" t="s">
        <v>301</v>
      </c>
      <c r="C2409" s="61" t="s">
        <v>887</v>
      </c>
      <c r="D2409" s="61" t="s">
        <v>181</v>
      </c>
      <c r="E2409" s="61">
        <v>8</v>
      </c>
      <c r="F2409" s="61" t="s">
        <v>182</v>
      </c>
      <c r="G2409" s="61">
        <v>0</v>
      </c>
      <c r="H2409" s="61" t="s">
        <v>183</v>
      </c>
      <c r="I2409" s="61" t="s">
        <v>288</v>
      </c>
      <c r="J2409" s="61" t="s">
        <v>19</v>
      </c>
      <c r="K2409" s="61" t="s">
        <v>9</v>
      </c>
      <c r="L2409" s="61" t="s">
        <v>302</v>
      </c>
      <c r="M2409" s="61">
        <f t="shared" si="38"/>
        <v>403</v>
      </c>
      <c r="N2409" t="str">
        <f>VLOOKUP(M2409,'zamestnanci číselník'!$A:$I,9,0)</f>
        <v>VP4</v>
      </c>
    </row>
    <row r="2410" spans="1:14" x14ac:dyDescent="0.2">
      <c r="A2410" s="60">
        <v>43679</v>
      </c>
      <c r="B2410" s="61" t="s">
        <v>301</v>
      </c>
      <c r="C2410" s="61" t="s">
        <v>887</v>
      </c>
      <c r="D2410" s="61" t="s">
        <v>181</v>
      </c>
      <c r="E2410" s="61">
        <v>8</v>
      </c>
      <c r="F2410" s="61" t="s">
        <v>182</v>
      </c>
      <c r="G2410" s="61">
        <v>0</v>
      </c>
      <c r="H2410" s="61" t="s">
        <v>183</v>
      </c>
      <c r="I2410" s="61" t="s">
        <v>288</v>
      </c>
      <c r="J2410" s="61" t="s">
        <v>19</v>
      </c>
      <c r="K2410" s="61" t="s">
        <v>9</v>
      </c>
      <c r="L2410" s="61" t="s">
        <v>302</v>
      </c>
      <c r="M2410" s="61">
        <f t="shared" si="38"/>
        <v>403</v>
      </c>
      <c r="N2410" t="str">
        <f>VLOOKUP(M2410,'zamestnanci číselník'!$A:$I,9,0)</f>
        <v>VP4</v>
      </c>
    </row>
    <row r="2411" spans="1:14" x14ac:dyDescent="0.2">
      <c r="A2411" s="60">
        <v>43682</v>
      </c>
      <c r="B2411" s="61" t="s">
        <v>301</v>
      </c>
      <c r="C2411" s="61" t="s">
        <v>885</v>
      </c>
      <c r="D2411" s="61" t="s">
        <v>181</v>
      </c>
      <c r="E2411" s="61">
        <v>8</v>
      </c>
      <c r="F2411" s="61" t="s">
        <v>182</v>
      </c>
      <c r="G2411" s="61">
        <v>0</v>
      </c>
      <c r="H2411" s="61" t="s">
        <v>1446</v>
      </c>
      <c r="I2411" s="61" t="s">
        <v>288</v>
      </c>
      <c r="J2411" s="61" t="s">
        <v>19</v>
      </c>
      <c r="K2411" s="61" t="s">
        <v>9</v>
      </c>
      <c r="L2411" s="61" t="s">
        <v>302</v>
      </c>
      <c r="M2411" s="61">
        <f t="shared" si="38"/>
        <v>403</v>
      </c>
      <c r="N2411" t="str">
        <f>VLOOKUP(M2411,'zamestnanci číselník'!$A:$I,9,0)</f>
        <v>VP4</v>
      </c>
    </row>
    <row r="2412" spans="1:14" x14ac:dyDescent="0.2">
      <c r="A2412" s="60">
        <v>43683</v>
      </c>
      <c r="B2412" s="61" t="s">
        <v>301</v>
      </c>
      <c r="C2412" s="61" t="s">
        <v>885</v>
      </c>
      <c r="D2412" s="61" t="s">
        <v>181</v>
      </c>
      <c r="E2412" s="61">
        <v>2</v>
      </c>
      <c r="F2412" s="61" t="s">
        <v>182</v>
      </c>
      <c r="G2412" s="61">
        <v>0</v>
      </c>
      <c r="H2412" s="61" t="s">
        <v>1446</v>
      </c>
      <c r="I2412" s="61" t="s">
        <v>288</v>
      </c>
      <c r="J2412" s="61" t="s">
        <v>19</v>
      </c>
      <c r="K2412" s="61" t="s">
        <v>9</v>
      </c>
      <c r="L2412" s="61" t="s">
        <v>302</v>
      </c>
      <c r="M2412" s="61">
        <f t="shared" si="38"/>
        <v>403</v>
      </c>
      <c r="N2412" t="str">
        <f>VLOOKUP(M2412,'zamestnanci číselník'!$A:$I,9,0)</f>
        <v>VP4</v>
      </c>
    </row>
    <row r="2413" spans="1:14" x14ac:dyDescent="0.2">
      <c r="A2413" s="60">
        <v>43683</v>
      </c>
      <c r="B2413" s="61" t="s">
        <v>301</v>
      </c>
      <c r="C2413" s="61" t="s">
        <v>885</v>
      </c>
      <c r="D2413" s="61" t="s">
        <v>181</v>
      </c>
      <c r="E2413" s="61">
        <v>6</v>
      </c>
      <c r="F2413" s="61" t="s">
        <v>182</v>
      </c>
      <c r="G2413" s="61">
        <v>0</v>
      </c>
      <c r="H2413" s="61" t="s">
        <v>1446</v>
      </c>
      <c r="I2413" s="61" t="s">
        <v>288</v>
      </c>
      <c r="J2413" s="61" t="s">
        <v>19</v>
      </c>
      <c r="K2413" s="61" t="s">
        <v>9</v>
      </c>
      <c r="L2413" s="61" t="s">
        <v>302</v>
      </c>
      <c r="M2413" s="61">
        <f t="shared" si="38"/>
        <v>403</v>
      </c>
      <c r="N2413" t="str">
        <f>VLOOKUP(M2413,'zamestnanci číselník'!$A:$I,9,0)</f>
        <v>VP4</v>
      </c>
    </row>
    <row r="2414" spans="1:14" x14ac:dyDescent="0.2">
      <c r="A2414" s="60">
        <v>43684</v>
      </c>
      <c r="B2414" s="61" t="s">
        <v>301</v>
      </c>
      <c r="C2414" s="61" t="s">
        <v>885</v>
      </c>
      <c r="D2414" s="61" t="s">
        <v>181</v>
      </c>
      <c r="E2414" s="61">
        <v>4</v>
      </c>
      <c r="F2414" s="61" t="s">
        <v>182</v>
      </c>
      <c r="G2414" s="61">
        <v>0</v>
      </c>
      <c r="H2414" s="61" t="s">
        <v>1387</v>
      </c>
      <c r="I2414" s="61" t="s">
        <v>288</v>
      </c>
      <c r="J2414" s="61" t="s">
        <v>19</v>
      </c>
      <c r="K2414" s="61" t="s">
        <v>9</v>
      </c>
      <c r="L2414" s="61" t="s">
        <v>302</v>
      </c>
      <c r="M2414" s="61">
        <f t="shared" si="38"/>
        <v>403</v>
      </c>
      <c r="N2414" t="str">
        <f>VLOOKUP(M2414,'zamestnanci číselník'!$A:$I,9,0)</f>
        <v>VP4</v>
      </c>
    </row>
    <row r="2415" spans="1:14" x14ac:dyDescent="0.2">
      <c r="A2415" s="60">
        <v>43684</v>
      </c>
      <c r="B2415" s="61" t="s">
        <v>301</v>
      </c>
      <c r="C2415" s="61" t="s">
        <v>885</v>
      </c>
      <c r="D2415" s="61" t="s">
        <v>181</v>
      </c>
      <c r="E2415" s="61">
        <v>4</v>
      </c>
      <c r="F2415" s="61" t="s">
        <v>182</v>
      </c>
      <c r="G2415" s="61">
        <v>0</v>
      </c>
      <c r="H2415" s="61" t="s">
        <v>1387</v>
      </c>
      <c r="I2415" s="61" t="s">
        <v>288</v>
      </c>
      <c r="J2415" s="61" t="s">
        <v>19</v>
      </c>
      <c r="K2415" s="61" t="s">
        <v>9</v>
      </c>
      <c r="L2415" s="61" t="s">
        <v>302</v>
      </c>
      <c r="M2415" s="61">
        <f t="shared" si="38"/>
        <v>403</v>
      </c>
      <c r="N2415" t="str">
        <f>VLOOKUP(M2415,'zamestnanci číselník'!$A:$I,9,0)</f>
        <v>VP4</v>
      </c>
    </row>
    <row r="2416" spans="1:14" x14ac:dyDescent="0.2">
      <c r="A2416" s="60">
        <v>43685</v>
      </c>
      <c r="B2416" s="61" t="s">
        <v>301</v>
      </c>
      <c r="C2416" s="61" t="s">
        <v>885</v>
      </c>
      <c r="D2416" s="61" t="s">
        <v>181</v>
      </c>
      <c r="E2416" s="61">
        <v>2</v>
      </c>
      <c r="F2416" s="61" t="s">
        <v>182</v>
      </c>
      <c r="G2416" s="61">
        <v>0</v>
      </c>
      <c r="H2416" s="61" t="s">
        <v>1387</v>
      </c>
      <c r="I2416" s="61" t="s">
        <v>288</v>
      </c>
      <c r="J2416" s="61" t="s">
        <v>19</v>
      </c>
      <c r="K2416" s="61" t="s">
        <v>9</v>
      </c>
      <c r="L2416" s="61" t="s">
        <v>302</v>
      </c>
      <c r="M2416" s="61">
        <f t="shared" si="38"/>
        <v>403</v>
      </c>
      <c r="N2416" t="str">
        <f>VLOOKUP(M2416,'zamestnanci číselník'!$A:$I,9,0)</f>
        <v>VP4</v>
      </c>
    </row>
    <row r="2417" spans="1:14" x14ac:dyDescent="0.2">
      <c r="A2417" s="60">
        <v>43679</v>
      </c>
      <c r="B2417" s="61" t="s">
        <v>965</v>
      </c>
      <c r="C2417" s="61" t="s">
        <v>887</v>
      </c>
      <c r="D2417" s="61" t="s">
        <v>181</v>
      </c>
      <c r="E2417" s="61">
        <v>11.25</v>
      </c>
      <c r="F2417" s="61" t="s">
        <v>182</v>
      </c>
      <c r="G2417" s="61">
        <v>0</v>
      </c>
      <c r="H2417" s="61" t="s">
        <v>183</v>
      </c>
      <c r="I2417" s="61" t="s">
        <v>923</v>
      </c>
      <c r="J2417" s="61" t="s">
        <v>12</v>
      </c>
      <c r="K2417" s="61" t="s">
        <v>9</v>
      </c>
      <c r="L2417" s="61" t="s">
        <v>966</v>
      </c>
      <c r="M2417" s="61">
        <f t="shared" si="38"/>
        <v>413</v>
      </c>
      <c r="N2417" t="str">
        <f>VLOOKUP(M2417,'zamestnanci číselník'!$A:$I,9,0)</f>
        <v>VP3V</v>
      </c>
    </row>
    <row r="2418" spans="1:14" x14ac:dyDescent="0.2">
      <c r="A2418" s="60">
        <v>43704</v>
      </c>
      <c r="B2418" s="61" t="s">
        <v>965</v>
      </c>
      <c r="C2418" s="61" t="s">
        <v>893</v>
      </c>
      <c r="D2418" s="61" t="s">
        <v>181</v>
      </c>
      <c r="E2418" s="61">
        <v>5.5</v>
      </c>
      <c r="F2418" s="61" t="s">
        <v>182</v>
      </c>
      <c r="G2418" s="61">
        <v>0</v>
      </c>
      <c r="H2418" s="61" t="s">
        <v>183</v>
      </c>
      <c r="I2418" s="61" t="s">
        <v>923</v>
      </c>
      <c r="J2418" s="61" t="s">
        <v>12</v>
      </c>
      <c r="K2418" s="61" t="s">
        <v>9</v>
      </c>
      <c r="L2418" s="61" t="s">
        <v>966</v>
      </c>
      <c r="M2418" s="61">
        <f t="shared" si="38"/>
        <v>413</v>
      </c>
      <c r="N2418" t="str">
        <f>VLOOKUP(M2418,'zamestnanci číselník'!$A:$I,9,0)</f>
        <v>VP3V</v>
      </c>
    </row>
    <row r="2419" spans="1:14" x14ac:dyDescent="0.2">
      <c r="A2419" s="60">
        <v>43704</v>
      </c>
      <c r="B2419" s="61" t="s">
        <v>965</v>
      </c>
      <c r="C2419" s="61" t="s">
        <v>885</v>
      </c>
      <c r="D2419" s="61" t="s">
        <v>181</v>
      </c>
      <c r="E2419" s="61">
        <v>5.75</v>
      </c>
      <c r="F2419" s="61" t="s">
        <v>182</v>
      </c>
      <c r="G2419" s="61">
        <v>0</v>
      </c>
      <c r="H2419" s="61" t="s">
        <v>1512</v>
      </c>
      <c r="I2419" s="61" t="s">
        <v>923</v>
      </c>
      <c r="J2419" s="61" t="s">
        <v>12</v>
      </c>
      <c r="K2419" s="61" t="s">
        <v>9</v>
      </c>
      <c r="L2419" s="61" t="s">
        <v>966</v>
      </c>
      <c r="M2419" s="61">
        <f t="shared" si="38"/>
        <v>413</v>
      </c>
      <c r="N2419" t="str">
        <f>VLOOKUP(M2419,'zamestnanci číselník'!$A:$I,9,0)</f>
        <v>VP3V</v>
      </c>
    </row>
    <row r="2420" spans="1:14" x14ac:dyDescent="0.2">
      <c r="A2420" s="60">
        <v>43689</v>
      </c>
      <c r="B2420" s="61" t="s">
        <v>965</v>
      </c>
      <c r="C2420" s="61" t="s">
        <v>885</v>
      </c>
      <c r="D2420" s="61" t="s">
        <v>181</v>
      </c>
      <c r="E2420" s="61">
        <v>11.25</v>
      </c>
      <c r="F2420" s="61" t="s">
        <v>182</v>
      </c>
      <c r="G2420" s="61">
        <v>0</v>
      </c>
      <c r="H2420" s="61" t="s">
        <v>1512</v>
      </c>
      <c r="I2420" s="61" t="s">
        <v>923</v>
      </c>
      <c r="J2420" s="61" t="s">
        <v>12</v>
      </c>
      <c r="K2420" s="61" t="s">
        <v>9</v>
      </c>
      <c r="L2420" s="61" t="s">
        <v>966</v>
      </c>
      <c r="M2420" s="61">
        <f t="shared" si="38"/>
        <v>413</v>
      </c>
      <c r="N2420" t="str">
        <f>VLOOKUP(M2420,'zamestnanci číselník'!$A:$I,9,0)</f>
        <v>VP3V</v>
      </c>
    </row>
    <row r="2421" spans="1:14" x14ac:dyDescent="0.2">
      <c r="A2421" s="60">
        <v>43690</v>
      </c>
      <c r="B2421" s="61" t="s">
        <v>965</v>
      </c>
      <c r="C2421" s="61" t="s">
        <v>885</v>
      </c>
      <c r="D2421" s="61" t="s">
        <v>181</v>
      </c>
      <c r="E2421" s="61">
        <v>11.25</v>
      </c>
      <c r="F2421" s="61" t="s">
        <v>182</v>
      </c>
      <c r="G2421" s="61">
        <v>0</v>
      </c>
      <c r="H2421" s="61" t="s">
        <v>1512</v>
      </c>
      <c r="I2421" s="61" t="s">
        <v>923</v>
      </c>
      <c r="J2421" s="61" t="s">
        <v>12</v>
      </c>
      <c r="K2421" s="61" t="s">
        <v>9</v>
      </c>
      <c r="L2421" s="61" t="s">
        <v>966</v>
      </c>
      <c r="M2421" s="61">
        <f t="shared" si="38"/>
        <v>413</v>
      </c>
      <c r="N2421" t="str">
        <f>VLOOKUP(M2421,'zamestnanci číselník'!$A:$I,9,0)</f>
        <v>VP3V</v>
      </c>
    </row>
    <row r="2422" spans="1:14" x14ac:dyDescent="0.2">
      <c r="A2422" s="60">
        <v>43691</v>
      </c>
      <c r="B2422" s="61" t="s">
        <v>965</v>
      </c>
      <c r="C2422" s="61" t="s">
        <v>885</v>
      </c>
      <c r="D2422" s="61" t="s">
        <v>181</v>
      </c>
      <c r="E2422" s="61">
        <v>11.25</v>
      </c>
      <c r="F2422" s="61" t="s">
        <v>182</v>
      </c>
      <c r="G2422" s="61">
        <v>0</v>
      </c>
      <c r="H2422" s="61" t="s">
        <v>1512</v>
      </c>
      <c r="I2422" s="61" t="s">
        <v>923</v>
      </c>
      <c r="J2422" s="61" t="s">
        <v>12</v>
      </c>
      <c r="K2422" s="61" t="s">
        <v>9</v>
      </c>
      <c r="L2422" s="61" t="s">
        <v>966</v>
      </c>
      <c r="M2422" s="61">
        <f t="shared" si="38"/>
        <v>413</v>
      </c>
      <c r="N2422" t="str">
        <f>VLOOKUP(M2422,'zamestnanci číselník'!$A:$I,9,0)</f>
        <v>VP3V</v>
      </c>
    </row>
    <row r="2423" spans="1:14" x14ac:dyDescent="0.2">
      <c r="A2423" s="60">
        <v>43692</v>
      </c>
      <c r="B2423" s="61" t="s">
        <v>965</v>
      </c>
      <c r="C2423" s="61" t="s">
        <v>885</v>
      </c>
      <c r="D2423" s="61" t="s">
        <v>181</v>
      </c>
      <c r="E2423" s="61">
        <v>11.25</v>
      </c>
      <c r="F2423" s="61" t="s">
        <v>182</v>
      </c>
      <c r="G2423" s="61">
        <v>0</v>
      </c>
      <c r="H2423" s="61" t="s">
        <v>1512</v>
      </c>
      <c r="I2423" s="61" t="s">
        <v>923</v>
      </c>
      <c r="J2423" s="61" t="s">
        <v>12</v>
      </c>
      <c r="K2423" s="61" t="s">
        <v>9</v>
      </c>
      <c r="L2423" s="61" t="s">
        <v>966</v>
      </c>
      <c r="M2423" s="61">
        <f t="shared" si="38"/>
        <v>413</v>
      </c>
      <c r="N2423" t="str">
        <f>VLOOKUP(M2423,'zamestnanci číselník'!$A:$I,9,0)</f>
        <v>VP3V</v>
      </c>
    </row>
    <row r="2424" spans="1:14" x14ac:dyDescent="0.2">
      <c r="A2424" s="60">
        <v>43693</v>
      </c>
      <c r="B2424" s="61" t="s">
        <v>965</v>
      </c>
      <c r="C2424" s="61" t="s">
        <v>885</v>
      </c>
      <c r="D2424" s="61" t="s">
        <v>181</v>
      </c>
      <c r="E2424" s="61">
        <v>11.25</v>
      </c>
      <c r="F2424" s="61" t="s">
        <v>182</v>
      </c>
      <c r="G2424" s="61">
        <v>0</v>
      </c>
      <c r="H2424" s="61" t="s">
        <v>1512</v>
      </c>
      <c r="I2424" s="61" t="s">
        <v>923</v>
      </c>
      <c r="J2424" s="61" t="s">
        <v>12</v>
      </c>
      <c r="K2424" s="61" t="s">
        <v>9</v>
      </c>
      <c r="L2424" s="61" t="s">
        <v>966</v>
      </c>
      <c r="M2424" s="61">
        <f t="shared" si="38"/>
        <v>413</v>
      </c>
      <c r="N2424" t="str">
        <f>VLOOKUP(M2424,'zamestnanci číselník'!$A:$I,9,0)</f>
        <v>VP3V</v>
      </c>
    </row>
    <row r="2425" spans="1:14" x14ac:dyDescent="0.2">
      <c r="A2425" s="60">
        <v>43695</v>
      </c>
      <c r="B2425" s="61" t="s">
        <v>965</v>
      </c>
      <c r="C2425" s="61" t="s">
        <v>885</v>
      </c>
      <c r="D2425" s="61" t="s">
        <v>908</v>
      </c>
      <c r="E2425" s="61">
        <v>3.75</v>
      </c>
      <c r="F2425" s="61" t="s">
        <v>182</v>
      </c>
      <c r="G2425" s="61">
        <v>0</v>
      </c>
      <c r="H2425" s="61" t="s">
        <v>213</v>
      </c>
      <c r="I2425" s="61" t="s">
        <v>923</v>
      </c>
      <c r="J2425" s="61" t="s">
        <v>12</v>
      </c>
      <c r="K2425" s="61" t="s">
        <v>9</v>
      </c>
      <c r="L2425" s="61" t="s">
        <v>966</v>
      </c>
      <c r="M2425" s="61">
        <f t="shared" si="38"/>
        <v>413</v>
      </c>
      <c r="N2425" t="str">
        <f>VLOOKUP(M2425,'zamestnanci číselník'!$A:$I,9,0)</f>
        <v>VP3V</v>
      </c>
    </row>
    <row r="2426" spans="1:14" x14ac:dyDescent="0.2">
      <c r="A2426" s="60">
        <v>43695</v>
      </c>
      <c r="B2426" s="61" t="s">
        <v>965</v>
      </c>
      <c r="C2426" s="61" t="s">
        <v>885</v>
      </c>
      <c r="D2426" s="61" t="s">
        <v>909</v>
      </c>
      <c r="E2426" s="61">
        <v>7.5</v>
      </c>
      <c r="F2426" s="61" t="s">
        <v>182</v>
      </c>
      <c r="G2426" s="61">
        <v>0</v>
      </c>
      <c r="H2426" s="61" t="s">
        <v>213</v>
      </c>
      <c r="I2426" s="61" t="s">
        <v>923</v>
      </c>
      <c r="J2426" s="61" t="s">
        <v>12</v>
      </c>
      <c r="K2426" s="61" t="s">
        <v>9</v>
      </c>
      <c r="L2426" s="61" t="s">
        <v>966</v>
      </c>
      <c r="M2426" s="61">
        <f t="shared" si="38"/>
        <v>413</v>
      </c>
      <c r="N2426" t="str">
        <f>VLOOKUP(M2426,'zamestnanci číselník'!$A:$I,9,0)</f>
        <v>VP3V</v>
      </c>
    </row>
    <row r="2427" spans="1:14" x14ac:dyDescent="0.2">
      <c r="A2427" s="60">
        <v>43696</v>
      </c>
      <c r="B2427" s="61" t="s">
        <v>965</v>
      </c>
      <c r="C2427" s="61" t="s">
        <v>885</v>
      </c>
      <c r="D2427" s="61" t="s">
        <v>908</v>
      </c>
      <c r="E2427" s="61">
        <v>3.75</v>
      </c>
      <c r="F2427" s="61" t="s">
        <v>182</v>
      </c>
      <c r="G2427" s="61">
        <v>0</v>
      </c>
      <c r="H2427" s="61" t="s">
        <v>213</v>
      </c>
      <c r="I2427" s="61" t="s">
        <v>923</v>
      </c>
      <c r="J2427" s="61" t="s">
        <v>12</v>
      </c>
      <c r="K2427" s="61" t="s">
        <v>9</v>
      </c>
      <c r="L2427" s="61" t="s">
        <v>966</v>
      </c>
      <c r="M2427" s="61">
        <f t="shared" si="38"/>
        <v>413</v>
      </c>
      <c r="N2427" t="str">
        <f>VLOOKUP(M2427,'zamestnanci číselník'!$A:$I,9,0)</f>
        <v>VP3V</v>
      </c>
    </row>
    <row r="2428" spans="1:14" x14ac:dyDescent="0.2">
      <c r="A2428" s="60">
        <v>43696</v>
      </c>
      <c r="B2428" s="61" t="s">
        <v>965</v>
      </c>
      <c r="C2428" s="61" t="s">
        <v>885</v>
      </c>
      <c r="D2428" s="61" t="s">
        <v>909</v>
      </c>
      <c r="E2428" s="61">
        <v>7.5</v>
      </c>
      <c r="F2428" s="61" t="s">
        <v>182</v>
      </c>
      <c r="G2428" s="61">
        <v>0</v>
      </c>
      <c r="H2428" s="61" t="s">
        <v>213</v>
      </c>
      <c r="I2428" s="61" t="s">
        <v>923</v>
      </c>
      <c r="J2428" s="61" t="s">
        <v>12</v>
      </c>
      <c r="K2428" s="61" t="s">
        <v>9</v>
      </c>
      <c r="L2428" s="61" t="s">
        <v>966</v>
      </c>
      <c r="M2428" s="61">
        <f t="shared" si="38"/>
        <v>413</v>
      </c>
      <c r="N2428" t="str">
        <f>VLOOKUP(M2428,'zamestnanci číselník'!$A:$I,9,0)</f>
        <v>VP3V</v>
      </c>
    </row>
    <row r="2429" spans="1:14" x14ac:dyDescent="0.2">
      <c r="A2429" s="60">
        <v>43697</v>
      </c>
      <c r="B2429" s="61" t="s">
        <v>965</v>
      </c>
      <c r="C2429" s="61" t="s">
        <v>885</v>
      </c>
      <c r="D2429" s="61" t="s">
        <v>908</v>
      </c>
      <c r="E2429" s="61">
        <v>3.75</v>
      </c>
      <c r="F2429" s="61" t="s">
        <v>182</v>
      </c>
      <c r="G2429" s="61">
        <v>0</v>
      </c>
      <c r="H2429" s="61" t="s">
        <v>213</v>
      </c>
      <c r="I2429" s="61" t="s">
        <v>923</v>
      </c>
      <c r="J2429" s="61" t="s">
        <v>12</v>
      </c>
      <c r="K2429" s="61" t="s">
        <v>9</v>
      </c>
      <c r="L2429" s="61" t="s">
        <v>966</v>
      </c>
      <c r="M2429" s="61">
        <f t="shared" si="38"/>
        <v>413</v>
      </c>
      <c r="N2429" t="str">
        <f>VLOOKUP(M2429,'zamestnanci číselník'!$A:$I,9,0)</f>
        <v>VP3V</v>
      </c>
    </row>
    <row r="2430" spans="1:14" x14ac:dyDescent="0.2">
      <c r="A2430" s="60">
        <v>43697</v>
      </c>
      <c r="B2430" s="61" t="s">
        <v>965</v>
      </c>
      <c r="C2430" s="61" t="s">
        <v>885</v>
      </c>
      <c r="D2430" s="61" t="s">
        <v>909</v>
      </c>
      <c r="E2430" s="61">
        <v>7.5</v>
      </c>
      <c r="F2430" s="61" t="s">
        <v>182</v>
      </c>
      <c r="G2430" s="61">
        <v>0</v>
      </c>
      <c r="H2430" s="61" t="s">
        <v>213</v>
      </c>
      <c r="I2430" s="61" t="s">
        <v>923</v>
      </c>
      <c r="J2430" s="61" t="s">
        <v>12</v>
      </c>
      <c r="K2430" s="61" t="s">
        <v>9</v>
      </c>
      <c r="L2430" s="61" t="s">
        <v>966</v>
      </c>
      <c r="M2430" s="61">
        <f t="shared" si="38"/>
        <v>413</v>
      </c>
      <c r="N2430" t="str">
        <f>VLOOKUP(M2430,'zamestnanci číselník'!$A:$I,9,0)</f>
        <v>VP3V</v>
      </c>
    </row>
    <row r="2431" spans="1:14" x14ac:dyDescent="0.2">
      <c r="A2431" s="60">
        <v>43698</v>
      </c>
      <c r="B2431" s="61" t="s">
        <v>965</v>
      </c>
      <c r="C2431" s="61" t="s">
        <v>885</v>
      </c>
      <c r="D2431" s="61" t="s">
        <v>908</v>
      </c>
      <c r="E2431" s="61">
        <v>3.75</v>
      </c>
      <c r="F2431" s="61" t="s">
        <v>182</v>
      </c>
      <c r="G2431" s="61">
        <v>0</v>
      </c>
      <c r="H2431" s="61" t="s">
        <v>213</v>
      </c>
      <c r="I2431" s="61" t="s">
        <v>923</v>
      </c>
      <c r="J2431" s="61" t="s">
        <v>12</v>
      </c>
      <c r="K2431" s="61" t="s">
        <v>9</v>
      </c>
      <c r="L2431" s="61" t="s">
        <v>966</v>
      </c>
      <c r="M2431" s="61">
        <f t="shared" si="38"/>
        <v>413</v>
      </c>
      <c r="N2431" t="str">
        <f>VLOOKUP(M2431,'zamestnanci číselník'!$A:$I,9,0)</f>
        <v>VP3V</v>
      </c>
    </row>
    <row r="2432" spans="1:14" x14ac:dyDescent="0.2">
      <c r="A2432" s="60">
        <v>43698</v>
      </c>
      <c r="B2432" s="61" t="s">
        <v>965</v>
      </c>
      <c r="C2432" s="61" t="s">
        <v>885</v>
      </c>
      <c r="D2432" s="61" t="s">
        <v>909</v>
      </c>
      <c r="E2432" s="61">
        <v>7.5</v>
      </c>
      <c r="F2432" s="61" t="s">
        <v>182</v>
      </c>
      <c r="G2432" s="61">
        <v>0</v>
      </c>
      <c r="H2432" s="61" t="s">
        <v>213</v>
      </c>
      <c r="I2432" s="61" t="s">
        <v>923</v>
      </c>
      <c r="J2432" s="61" t="s">
        <v>12</v>
      </c>
      <c r="K2432" s="61" t="s">
        <v>9</v>
      </c>
      <c r="L2432" s="61" t="s">
        <v>966</v>
      </c>
      <c r="M2432" s="61">
        <f t="shared" si="38"/>
        <v>413</v>
      </c>
      <c r="N2432" t="str">
        <f>VLOOKUP(M2432,'zamestnanci číselník'!$A:$I,9,0)</f>
        <v>VP3V</v>
      </c>
    </row>
    <row r="2433" spans="1:14" x14ac:dyDescent="0.2">
      <c r="A2433" s="60">
        <v>43699</v>
      </c>
      <c r="B2433" s="61" t="s">
        <v>965</v>
      </c>
      <c r="C2433" s="61" t="s">
        <v>885</v>
      </c>
      <c r="D2433" s="61" t="s">
        <v>908</v>
      </c>
      <c r="E2433" s="61">
        <v>3.75</v>
      </c>
      <c r="F2433" s="61" t="s">
        <v>182</v>
      </c>
      <c r="G2433" s="61">
        <v>0</v>
      </c>
      <c r="H2433" s="61" t="s">
        <v>213</v>
      </c>
      <c r="I2433" s="61" t="s">
        <v>923</v>
      </c>
      <c r="J2433" s="61" t="s">
        <v>12</v>
      </c>
      <c r="K2433" s="61" t="s">
        <v>9</v>
      </c>
      <c r="L2433" s="61" t="s">
        <v>966</v>
      </c>
      <c r="M2433" s="61">
        <f t="shared" si="38"/>
        <v>413</v>
      </c>
      <c r="N2433" t="str">
        <f>VLOOKUP(M2433,'zamestnanci číselník'!$A:$I,9,0)</f>
        <v>VP3V</v>
      </c>
    </row>
    <row r="2434" spans="1:14" x14ac:dyDescent="0.2">
      <c r="A2434" s="60">
        <v>43699</v>
      </c>
      <c r="B2434" s="61" t="s">
        <v>965</v>
      </c>
      <c r="C2434" s="61" t="s">
        <v>885</v>
      </c>
      <c r="D2434" s="61" t="s">
        <v>909</v>
      </c>
      <c r="E2434" s="61">
        <v>7.5</v>
      </c>
      <c r="F2434" s="61" t="s">
        <v>182</v>
      </c>
      <c r="G2434" s="61">
        <v>0</v>
      </c>
      <c r="H2434" s="61" t="s">
        <v>213</v>
      </c>
      <c r="I2434" s="61" t="s">
        <v>923</v>
      </c>
      <c r="J2434" s="61" t="s">
        <v>12</v>
      </c>
      <c r="K2434" s="61" t="s">
        <v>9</v>
      </c>
      <c r="L2434" s="61" t="s">
        <v>966</v>
      </c>
      <c r="M2434" s="61">
        <f t="shared" si="38"/>
        <v>413</v>
      </c>
      <c r="N2434" t="str">
        <f>VLOOKUP(M2434,'zamestnanci číselník'!$A:$I,9,0)</f>
        <v>VP3V</v>
      </c>
    </row>
    <row r="2435" spans="1:14" x14ac:dyDescent="0.2">
      <c r="A2435" s="60">
        <v>43703</v>
      </c>
      <c r="B2435" s="61" t="s">
        <v>965</v>
      </c>
      <c r="C2435" s="61" t="s">
        <v>885</v>
      </c>
      <c r="D2435" s="61" t="s">
        <v>181</v>
      </c>
      <c r="E2435" s="61">
        <v>11.25</v>
      </c>
      <c r="F2435" s="61" t="s">
        <v>182</v>
      </c>
      <c r="G2435" s="61">
        <v>0</v>
      </c>
      <c r="H2435" s="61" t="s">
        <v>1512</v>
      </c>
      <c r="I2435" s="61" t="s">
        <v>923</v>
      </c>
      <c r="J2435" s="61" t="s">
        <v>12</v>
      </c>
      <c r="K2435" s="61" t="s">
        <v>9</v>
      </c>
      <c r="L2435" s="61" t="s">
        <v>966</v>
      </c>
      <c r="M2435" s="61">
        <f t="shared" ref="M2435:M2498" si="39">B2435*1</f>
        <v>413</v>
      </c>
      <c r="N2435" t="str">
        <f>VLOOKUP(M2435,'zamestnanci číselník'!$A:$I,9,0)</f>
        <v>VP3V</v>
      </c>
    </row>
    <row r="2436" spans="1:14" x14ac:dyDescent="0.2">
      <c r="A2436" s="60">
        <v>43705</v>
      </c>
      <c r="B2436" s="61" t="s">
        <v>965</v>
      </c>
      <c r="C2436" s="61" t="s">
        <v>885</v>
      </c>
      <c r="D2436" s="61" t="s">
        <v>181</v>
      </c>
      <c r="E2436" s="61">
        <v>11.25</v>
      </c>
      <c r="F2436" s="61" t="s">
        <v>182</v>
      </c>
      <c r="G2436" s="61">
        <v>0</v>
      </c>
      <c r="H2436" s="61" t="s">
        <v>1512</v>
      </c>
      <c r="I2436" s="61" t="s">
        <v>923</v>
      </c>
      <c r="J2436" s="61" t="s">
        <v>12</v>
      </c>
      <c r="K2436" s="61" t="s">
        <v>9</v>
      </c>
      <c r="L2436" s="61" t="s">
        <v>966</v>
      </c>
      <c r="M2436" s="61">
        <f t="shared" si="39"/>
        <v>413</v>
      </c>
      <c r="N2436" t="str">
        <f>VLOOKUP(M2436,'zamestnanci číselník'!$A:$I,9,0)</f>
        <v>VP3V</v>
      </c>
    </row>
    <row r="2437" spans="1:14" x14ac:dyDescent="0.2">
      <c r="A2437" s="60">
        <v>43700</v>
      </c>
      <c r="B2437" s="61" t="s">
        <v>1271</v>
      </c>
      <c r="C2437" s="61" t="s">
        <v>885</v>
      </c>
      <c r="D2437" s="61" t="s">
        <v>181</v>
      </c>
      <c r="E2437" s="61">
        <v>7.5</v>
      </c>
      <c r="F2437" s="61" t="s">
        <v>182</v>
      </c>
      <c r="G2437" s="61">
        <v>0</v>
      </c>
      <c r="H2437" s="61" t="s">
        <v>42</v>
      </c>
      <c r="I2437" s="61" t="s">
        <v>1152</v>
      </c>
      <c r="J2437" s="61" t="s">
        <v>1153</v>
      </c>
      <c r="K2437" s="61" t="s">
        <v>1153</v>
      </c>
      <c r="L2437" s="61" t="s">
        <v>1272</v>
      </c>
      <c r="M2437" s="61">
        <f t="shared" si="39"/>
        <v>419</v>
      </c>
      <c r="N2437" t="str">
        <f>VLOOKUP(M2437,'zamestnanci číselník'!$A:$I,9,0)</f>
        <v>Ostatné</v>
      </c>
    </row>
    <row r="2438" spans="1:14" x14ac:dyDescent="0.2">
      <c r="A2438" s="60">
        <v>43703</v>
      </c>
      <c r="B2438" s="61" t="s">
        <v>1271</v>
      </c>
      <c r="C2438" s="61" t="s">
        <v>885</v>
      </c>
      <c r="D2438" s="61" t="s">
        <v>181</v>
      </c>
      <c r="E2438" s="61">
        <v>5.5</v>
      </c>
      <c r="F2438" s="61" t="s">
        <v>182</v>
      </c>
      <c r="G2438" s="61">
        <v>0</v>
      </c>
      <c r="H2438" s="61" t="s">
        <v>42</v>
      </c>
      <c r="I2438" s="61" t="s">
        <v>1152</v>
      </c>
      <c r="J2438" s="61" t="s">
        <v>1153</v>
      </c>
      <c r="K2438" s="61" t="s">
        <v>1153</v>
      </c>
      <c r="L2438" s="61" t="s">
        <v>1272</v>
      </c>
      <c r="M2438" s="61">
        <f t="shared" si="39"/>
        <v>419</v>
      </c>
      <c r="N2438" t="str">
        <f>VLOOKUP(M2438,'zamestnanci číselník'!$A:$I,9,0)</f>
        <v>Ostatné</v>
      </c>
    </row>
    <row r="2439" spans="1:14" x14ac:dyDescent="0.2">
      <c r="A2439" s="60">
        <v>43678</v>
      </c>
      <c r="B2439" s="61" t="s">
        <v>1271</v>
      </c>
      <c r="C2439" s="61" t="s">
        <v>887</v>
      </c>
      <c r="D2439" s="61" t="s">
        <v>181</v>
      </c>
      <c r="E2439" s="61">
        <v>8</v>
      </c>
      <c r="F2439" s="61" t="s">
        <v>182</v>
      </c>
      <c r="G2439" s="61">
        <v>0</v>
      </c>
      <c r="H2439" s="61" t="s">
        <v>183</v>
      </c>
      <c r="I2439" s="61" t="s">
        <v>1152</v>
      </c>
      <c r="J2439" s="61" t="s">
        <v>1153</v>
      </c>
      <c r="K2439" s="61" t="s">
        <v>1153</v>
      </c>
      <c r="L2439" s="61" t="s">
        <v>1272</v>
      </c>
      <c r="M2439" s="61">
        <f t="shared" si="39"/>
        <v>419</v>
      </c>
      <c r="N2439" t="str">
        <f>VLOOKUP(M2439,'zamestnanci číselník'!$A:$I,9,0)</f>
        <v>Ostatné</v>
      </c>
    </row>
    <row r="2440" spans="1:14" x14ac:dyDescent="0.2">
      <c r="A2440" s="60">
        <v>43679</v>
      </c>
      <c r="B2440" s="61" t="s">
        <v>1271</v>
      </c>
      <c r="C2440" s="61" t="s">
        <v>887</v>
      </c>
      <c r="D2440" s="61" t="s">
        <v>181</v>
      </c>
      <c r="E2440" s="61">
        <v>8</v>
      </c>
      <c r="F2440" s="61" t="s">
        <v>182</v>
      </c>
      <c r="G2440" s="61">
        <v>0</v>
      </c>
      <c r="H2440" s="61" t="s">
        <v>183</v>
      </c>
      <c r="I2440" s="61" t="s">
        <v>1152</v>
      </c>
      <c r="J2440" s="61" t="s">
        <v>1153</v>
      </c>
      <c r="K2440" s="61" t="s">
        <v>1153</v>
      </c>
      <c r="L2440" s="61" t="s">
        <v>1272</v>
      </c>
      <c r="M2440" s="61">
        <f t="shared" si="39"/>
        <v>419</v>
      </c>
      <c r="N2440" t="str">
        <f>VLOOKUP(M2440,'zamestnanci číselník'!$A:$I,9,0)</f>
        <v>Ostatné</v>
      </c>
    </row>
    <row r="2441" spans="1:14" x14ac:dyDescent="0.2">
      <c r="A2441" s="60">
        <v>43698</v>
      </c>
      <c r="B2441" s="61" t="s">
        <v>1271</v>
      </c>
      <c r="C2441" s="61" t="s">
        <v>885</v>
      </c>
      <c r="D2441" s="61" t="s">
        <v>181</v>
      </c>
      <c r="E2441" s="61">
        <v>8</v>
      </c>
      <c r="F2441" s="61" t="s">
        <v>890</v>
      </c>
      <c r="G2441" s="61">
        <v>0.5</v>
      </c>
      <c r="H2441" s="61" t="s">
        <v>42</v>
      </c>
      <c r="I2441" s="61" t="s">
        <v>1152</v>
      </c>
      <c r="J2441" s="61" t="s">
        <v>1153</v>
      </c>
      <c r="K2441" s="61" t="s">
        <v>1153</v>
      </c>
      <c r="L2441" s="61" t="s">
        <v>1272</v>
      </c>
      <c r="M2441" s="61">
        <f t="shared" si="39"/>
        <v>419</v>
      </c>
      <c r="N2441" t="str">
        <f>VLOOKUP(M2441,'zamestnanci číselník'!$A:$I,9,0)</f>
        <v>Ostatné</v>
      </c>
    </row>
    <row r="2442" spans="1:14" x14ac:dyDescent="0.2">
      <c r="A2442" s="60">
        <v>43699</v>
      </c>
      <c r="B2442" s="61" t="s">
        <v>1271</v>
      </c>
      <c r="C2442" s="61" t="s">
        <v>885</v>
      </c>
      <c r="D2442" s="61" t="s">
        <v>181</v>
      </c>
      <c r="E2442" s="61">
        <v>8</v>
      </c>
      <c r="F2442" s="61" t="s">
        <v>890</v>
      </c>
      <c r="G2442" s="61">
        <v>1.5</v>
      </c>
      <c r="H2442" s="61" t="s">
        <v>42</v>
      </c>
      <c r="I2442" s="61" t="s">
        <v>1152</v>
      </c>
      <c r="J2442" s="61" t="s">
        <v>1153</v>
      </c>
      <c r="K2442" s="61" t="s">
        <v>1153</v>
      </c>
      <c r="L2442" s="61" t="s">
        <v>1272</v>
      </c>
      <c r="M2442" s="61">
        <f t="shared" si="39"/>
        <v>419</v>
      </c>
      <c r="N2442" t="str">
        <f>VLOOKUP(M2442,'zamestnanci číselník'!$A:$I,9,0)</f>
        <v>Ostatné</v>
      </c>
    </row>
    <row r="2443" spans="1:14" x14ac:dyDescent="0.2">
      <c r="A2443" s="60">
        <v>43682</v>
      </c>
      <c r="B2443" s="61" t="s">
        <v>1271</v>
      </c>
      <c r="C2443" s="61" t="s">
        <v>885</v>
      </c>
      <c r="D2443" s="61" t="s">
        <v>181</v>
      </c>
      <c r="E2443" s="61">
        <v>8</v>
      </c>
      <c r="F2443" s="61" t="s">
        <v>890</v>
      </c>
      <c r="G2443" s="61">
        <v>1.5</v>
      </c>
      <c r="H2443" s="61" t="s">
        <v>42</v>
      </c>
      <c r="I2443" s="61" t="s">
        <v>1152</v>
      </c>
      <c r="J2443" s="61" t="s">
        <v>1153</v>
      </c>
      <c r="K2443" s="61" t="s">
        <v>1153</v>
      </c>
      <c r="L2443" s="61" t="s">
        <v>1272</v>
      </c>
      <c r="M2443" s="61">
        <f t="shared" si="39"/>
        <v>419</v>
      </c>
      <c r="N2443" t="str">
        <f>VLOOKUP(M2443,'zamestnanci číselník'!$A:$I,9,0)</f>
        <v>Ostatné</v>
      </c>
    </row>
    <row r="2444" spans="1:14" x14ac:dyDescent="0.2">
      <c r="A2444" s="60">
        <v>43683</v>
      </c>
      <c r="B2444" s="61" t="s">
        <v>1271</v>
      </c>
      <c r="C2444" s="61" t="s">
        <v>885</v>
      </c>
      <c r="D2444" s="61" t="s">
        <v>181</v>
      </c>
      <c r="E2444" s="61">
        <v>8</v>
      </c>
      <c r="F2444" s="61" t="s">
        <v>890</v>
      </c>
      <c r="G2444" s="61">
        <v>1</v>
      </c>
      <c r="H2444" s="61" t="s">
        <v>42</v>
      </c>
      <c r="I2444" s="61" t="s">
        <v>1152</v>
      </c>
      <c r="J2444" s="61" t="s">
        <v>1153</v>
      </c>
      <c r="K2444" s="61" t="s">
        <v>1153</v>
      </c>
      <c r="L2444" s="61" t="s">
        <v>1272</v>
      </c>
      <c r="M2444" s="61">
        <f t="shared" si="39"/>
        <v>419</v>
      </c>
      <c r="N2444" t="str">
        <f>VLOOKUP(M2444,'zamestnanci číselník'!$A:$I,9,0)</f>
        <v>Ostatné</v>
      </c>
    </row>
    <row r="2445" spans="1:14" x14ac:dyDescent="0.2">
      <c r="A2445" s="60">
        <v>43684</v>
      </c>
      <c r="B2445" s="61" t="s">
        <v>1271</v>
      </c>
      <c r="C2445" s="61" t="s">
        <v>885</v>
      </c>
      <c r="D2445" s="61" t="s">
        <v>181</v>
      </c>
      <c r="E2445" s="61">
        <v>8</v>
      </c>
      <c r="F2445" s="61" t="s">
        <v>890</v>
      </c>
      <c r="G2445" s="61">
        <v>1</v>
      </c>
      <c r="H2445" s="61" t="s">
        <v>42</v>
      </c>
      <c r="I2445" s="61" t="s">
        <v>1152</v>
      </c>
      <c r="J2445" s="61" t="s">
        <v>1153</v>
      </c>
      <c r="K2445" s="61" t="s">
        <v>1153</v>
      </c>
      <c r="L2445" s="61" t="s">
        <v>1272</v>
      </c>
      <c r="M2445" s="61">
        <f t="shared" si="39"/>
        <v>419</v>
      </c>
      <c r="N2445" t="str">
        <f>VLOOKUP(M2445,'zamestnanci číselník'!$A:$I,9,0)</f>
        <v>Ostatné</v>
      </c>
    </row>
    <row r="2446" spans="1:14" x14ac:dyDescent="0.2">
      <c r="A2446" s="60">
        <v>43685</v>
      </c>
      <c r="B2446" s="61" t="s">
        <v>1271</v>
      </c>
      <c r="C2446" s="61" t="s">
        <v>885</v>
      </c>
      <c r="D2446" s="61" t="s">
        <v>181</v>
      </c>
      <c r="E2446" s="61">
        <v>8</v>
      </c>
      <c r="F2446" s="61" t="s">
        <v>890</v>
      </c>
      <c r="G2446" s="61">
        <v>2</v>
      </c>
      <c r="H2446" s="61" t="s">
        <v>42</v>
      </c>
      <c r="I2446" s="61" t="s">
        <v>1152</v>
      </c>
      <c r="J2446" s="61" t="s">
        <v>1153</v>
      </c>
      <c r="K2446" s="61" t="s">
        <v>1153</v>
      </c>
      <c r="L2446" s="61" t="s">
        <v>1272</v>
      </c>
      <c r="M2446" s="61">
        <f t="shared" si="39"/>
        <v>419</v>
      </c>
      <c r="N2446" t="str">
        <f>VLOOKUP(M2446,'zamestnanci číselník'!$A:$I,9,0)</f>
        <v>Ostatné</v>
      </c>
    </row>
    <row r="2447" spans="1:14" x14ac:dyDescent="0.2">
      <c r="A2447" s="60">
        <v>43686</v>
      </c>
      <c r="B2447" s="61" t="s">
        <v>1271</v>
      </c>
      <c r="C2447" s="61" t="s">
        <v>885</v>
      </c>
      <c r="D2447" s="61" t="s">
        <v>181</v>
      </c>
      <c r="E2447" s="61">
        <v>8</v>
      </c>
      <c r="F2447" s="61" t="s">
        <v>890</v>
      </c>
      <c r="G2447" s="61">
        <v>1</v>
      </c>
      <c r="H2447" s="61" t="s">
        <v>42</v>
      </c>
      <c r="I2447" s="61" t="s">
        <v>1152</v>
      </c>
      <c r="J2447" s="61" t="s">
        <v>1153</v>
      </c>
      <c r="K2447" s="61" t="s">
        <v>1153</v>
      </c>
      <c r="L2447" s="61" t="s">
        <v>1272</v>
      </c>
      <c r="M2447" s="61">
        <f t="shared" si="39"/>
        <v>419</v>
      </c>
      <c r="N2447" t="str">
        <f>VLOOKUP(M2447,'zamestnanci číselník'!$A:$I,9,0)</f>
        <v>Ostatné</v>
      </c>
    </row>
    <row r="2448" spans="1:14" x14ac:dyDescent="0.2">
      <c r="A2448" s="60">
        <v>43689</v>
      </c>
      <c r="B2448" s="61" t="s">
        <v>1271</v>
      </c>
      <c r="C2448" s="61" t="s">
        <v>885</v>
      </c>
      <c r="D2448" s="61" t="s">
        <v>181</v>
      </c>
      <c r="E2448" s="61">
        <v>8</v>
      </c>
      <c r="F2448" s="61" t="s">
        <v>890</v>
      </c>
      <c r="G2448" s="61">
        <v>1</v>
      </c>
      <c r="H2448" s="61" t="s">
        <v>42</v>
      </c>
      <c r="I2448" s="61" t="s">
        <v>1152</v>
      </c>
      <c r="J2448" s="61" t="s">
        <v>1153</v>
      </c>
      <c r="K2448" s="61" t="s">
        <v>1153</v>
      </c>
      <c r="L2448" s="61" t="s">
        <v>1272</v>
      </c>
      <c r="M2448" s="61">
        <f t="shared" si="39"/>
        <v>419</v>
      </c>
      <c r="N2448" t="str">
        <f>VLOOKUP(M2448,'zamestnanci číselník'!$A:$I,9,0)</f>
        <v>Ostatné</v>
      </c>
    </row>
    <row r="2449" spans="1:14" x14ac:dyDescent="0.2">
      <c r="A2449" s="60">
        <v>43690</v>
      </c>
      <c r="B2449" s="61" t="s">
        <v>1271</v>
      </c>
      <c r="C2449" s="61" t="s">
        <v>885</v>
      </c>
      <c r="D2449" s="61" t="s">
        <v>181</v>
      </c>
      <c r="E2449" s="61">
        <v>8</v>
      </c>
      <c r="F2449" s="61" t="s">
        <v>890</v>
      </c>
      <c r="G2449" s="61">
        <v>3.5</v>
      </c>
      <c r="H2449" s="61" t="s">
        <v>42</v>
      </c>
      <c r="I2449" s="61" t="s">
        <v>1152</v>
      </c>
      <c r="J2449" s="61" t="s">
        <v>1153</v>
      </c>
      <c r="K2449" s="61" t="s">
        <v>1153</v>
      </c>
      <c r="L2449" s="61" t="s">
        <v>1272</v>
      </c>
      <c r="M2449" s="61">
        <f t="shared" si="39"/>
        <v>419</v>
      </c>
      <c r="N2449" t="str">
        <f>VLOOKUP(M2449,'zamestnanci číselník'!$A:$I,9,0)</f>
        <v>Ostatné</v>
      </c>
    </row>
    <row r="2450" spans="1:14" x14ac:dyDescent="0.2">
      <c r="A2450" s="60">
        <v>43691</v>
      </c>
      <c r="B2450" s="61" t="s">
        <v>1271</v>
      </c>
      <c r="C2450" s="61" t="s">
        <v>885</v>
      </c>
      <c r="D2450" s="61" t="s">
        <v>181</v>
      </c>
      <c r="E2450" s="61">
        <v>8</v>
      </c>
      <c r="F2450" s="61" t="s">
        <v>890</v>
      </c>
      <c r="G2450" s="61">
        <v>2</v>
      </c>
      <c r="H2450" s="61" t="s">
        <v>42</v>
      </c>
      <c r="I2450" s="61" t="s">
        <v>1152</v>
      </c>
      <c r="J2450" s="61" t="s">
        <v>1153</v>
      </c>
      <c r="K2450" s="61" t="s">
        <v>1153</v>
      </c>
      <c r="L2450" s="61" t="s">
        <v>1272</v>
      </c>
      <c r="M2450" s="61">
        <f t="shared" si="39"/>
        <v>419</v>
      </c>
      <c r="N2450" t="str">
        <f>VLOOKUP(M2450,'zamestnanci číselník'!$A:$I,9,0)</f>
        <v>Ostatné</v>
      </c>
    </row>
    <row r="2451" spans="1:14" x14ac:dyDescent="0.2">
      <c r="A2451" s="60">
        <v>43692</v>
      </c>
      <c r="B2451" s="61" t="s">
        <v>1271</v>
      </c>
      <c r="C2451" s="61" t="s">
        <v>885</v>
      </c>
      <c r="D2451" s="61" t="s">
        <v>181</v>
      </c>
      <c r="E2451" s="61">
        <v>8</v>
      </c>
      <c r="F2451" s="61" t="s">
        <v>890</v>
      </c>
      <c r="G2451" s="61">
        <v>2</v>
      </c>
      <c r="H2451" s="61" t="s">
        <v>42</v>
      </c>
      <c r="I2451" s="61" t="s">
        <v>1152</v>
      </c>
      <c r="J2451" s="61" t="s">
        <v>1153</v>
      </c>
      <c r="K2451" s="61" t="s">
        <v>1153</v>
      </c>
      <c r="L2451" s="61" t="s">
        <v>1272</v>
      </c>
      <c r="M2451" s="61">
        <f t="shared" si="39"/>
        <v>419</v>
      </c>
      <c r="N2451" t="str">
        <f>VLOOKUP(M2451,'zamestnanci číselník'!$A:$I,9,0)</f>
        <v>Ostatné</v>
      </c>
    </row>
    <row r="2452" spans="1:14" x14ac:dyDescent="0.2">
      <c r="A2452" s="60">
        <v>43693</v>
      </c>
      <c r="B2452" s="61" t="s">
        <v>1271</v>
      </c>
      <c r="C2452" s="61" t="s">
        <v>885</v>
      </c>
      <c r="D2452" s="61" t="s">
        <v>181</v>
      </c>
      <c r="E2452" s="61">
        <v>8</v>
      </c>
      <c r="F2452" s="61" t="s">
        <v>890</v>
      </c>
      <c r="G2452" s="61">
        <v>0.5</v>
      </c>
      <c r="H2452" s="61" t="s">
        <v>42</v>
      </c>
      <c r="I2452" s="61" t="s">
        <v>1152</v>
      </c>
      <c r="J2452" s="61" t="s">
        <v>1153</v>
      </c>
      <c r="K2452" s="61" t="s">
        <v>1153</v>
      </c>
      <c r="L2452" s="61" t="s">
        <v>1272</v>
      </c>
      <c r="M2452" s="61">
        <f t="shared" si="39"/>
        <v>419</v>
      </c>
      <c r="N2452" t="str">
        <f>VLOOKUP(M2452,'zamestnanci číselník'!$A:$I,9,0)</f>
        <v>Ostatné</v>
      </c>
    </row>
    <row r="2453" spans="1:14" x14ac:dyDescent="0.2">
      <c r="A2453" s="60">
        <v>43694</v>
      </c>
      <c r="B2453" s="61" t="s">
        <v>1271</v>
      </c>
      <c r="C2453" s="61" t="s">
        <v>885</v>
      </c>
      <c r="D2453" s="61" t="s">
        <v>181</v>
      </c>
      <c r="E2453" s="61">
        <v>0</v>
      </c>
      <c r="F2453" s="61" t="s">
        <v>890</v>
      </c>
      <c r="G2453" s="61">
        <v>7</v>
      </c>
      <c r="H2453" s="61" t="s">
        <v>42</v>
      </c>
      <c r="I2453" s="61" t="s">
        <v>1152</v>
      </c>
      <c r="J2453" s="61" t="s">
        <v>1153</v>
      </c>
      <c r="K2453" s="61" t="s">
        <v>1153</v>
      </c>
      <c r="L2453" s="61" t="s">
        <v>1272</v>
      </c>
      <c r="M2453" s="61">
        <f t="shared" si="39"/>
        <v>419</v>
      </c>
      <c r="N2453" t="str">
        <f>VLOOKUP(M2453,'zamestnanci číselník'!$A:$I,9,0)</f>
        <v>Ostatné</v>
      </c>
    </row>
    <row r="2454" spans="1:14" x14ac:dyDescent="0.2">
      <c r="A2454" s="60">
        <v>43696</v>
      </c>
      <c r="B2454" s="61" t="s">
        <v>1271</v>
      </c>
      <c r="C2454" s="61" t="s">
        <v>885</v>
      </c>
      <c r="D2454" s="61" t="s">
        <v>181</v>
      </c>
      <c r="E2454" s="61">
        <v>8</v>
      </c>
      <c r="F2454" s="61" t="s">
        <v>890</v>
      </c>
      <c r="G2454" s="61">
        <v>2</v>
      </c>
      <c r="H2454" s="61" t="s">
        <v>42</v>
      </c>
      <c r="I2454" s="61" t="s">
        <v>1152</v>
      </c>
      <c r="J2454" s="61" t="s">
        <v>1153</v>
      </c>
      <c r="K2454" s="61" t="s">
        <v>1153</v>
      </c>
      <c r="L2454" s="61" t="s">
        <v>1272</v>
      </c>
      <c r="M2454" s="61">
        <f t="shared" si="39"/>
        <v>419</v>
      </c>
      <c r="N2454" t="str">
        <f>VLOOKUP(M2454,'zamestnanci číselník'!$A:$I,9,0)</f>
        <v>Ostatné</v>
      </c>
    </row>
    <row r="2455" spans="1:14" x14ac:dyDescent="0.2">
      <c r="A2455" s="60">
        <v>43697</v>
      </c>
      <c r="B2455" s="61" t="s">
        <v>1271</v>
      </c>
      <c r="C2455" s="61" t="s">
        <v>885</v>
      </c>
      <c r="D2455" s="61" t="s">
        <v>181</v>
      </c>
      <c r="E2455" s="61">
        <v>8</v>
      </c>
      <c r="F2455" s="61" t="s">
        <v>890</v>
      </c>
      <c r="G2455" s="61">
        <v>0.5</v>
      </c>
      <c r="H2455" s="61" t="s">
        <v>42</v>
      </c>
      <c r="I2455" s="61" t="s">
        <v>1152</v>
      </c>
      <c r="J2455" s="61" t="s">
        <v>1153</v>
      </c>
      <c r="K2455" s="61" t="s">
        <v>1153</v>
      </c>
      <c r="L2455" s="61" t="s">
        <v>1272</v>
      </c>
      <c r="M2455" s="61">
        <f t="shared" si="39"/>
        <v>419</v>
      </c>
      <c r="N2455" t="str">
        <f>VLOOKUP(M2455,'zamestnanci číselník'!$A:$I,9,0)</f>
        <v>Ostatné</v>
      </c>
    </row>
    <row r="2456" spans="1:14" x14ac:dyDescent="0.2">
      <c r="A2456" s="60">
        <v>43706</v>
      </c>
      <c r="B2456" s="61" t="s">
        <v>1271</v>
      </c>
      <c r="C2456" s="61" t="s">
        <v>886</v>
      </c>
      <c r="D2456" s="61" t="s">
        <v>181</v>
      </c>
      <c r="E2456" s="61">
        <v>8</v>
      </c>
      <c r="F2456" s="61" t="s">
        <v>182</v>
      </c>
      <c r="G2456" s="61">
        <v>0</v>
      </c>
      <c r="H2456" s="61" t="s">
        <v>183</v>
      </c>
      <c r="I2456" s="61" t="s">
        <v>1152</v>
      </c>
      <c r="J2456" s="61" t="s">
        <v>1153</v>
      </c>
      <c r="K2456" s="61" t="s">
        <v>1153</v>
      </c>
      <c r="L2456" s="61" t="s">
        <v>1272</v>
      </c>
      <c r="M2456" s="61">
        <f t="shared" si="39"/>
        <v>419</v>
      </c>
      <c r="N2456" t="str">
        <f>VLOOKUP(M2456,'zamestnanci číselník'!$A:$I,9,0)</f>
        <v>Ostatné</v>
      </c>
    </row>
    <row r="2457" spans="1:14" x14ac:dyDescent="0.2">
      <c r="A2457" s="60">
        <v>43700</v>
      </c>
      <c r="B2457" s="61" t="s">
        <v>1271</v>
      </c>
      <c r="C2457" s="61" t="s">
        <v>910</v>
      </c>
      <c r="D2457" s="61" t="s">
        <v>181</v>
      </c>
      <c r="E2457" s="61">
        <v>0.5</v>
      </c>
      <c r="F2457" s="61" t="s">
        <v>182</v>
      </c>
      <c r="G2457" s="61">
        <v>0</v>
      </c>
      <c r="H2457" s="61" t="s">
        <v>183</v>
      </c>
      <c r="I2457" s="61" t="s">
        <v>1152</v>
      </c>
      <c r="J2457" s="61" t="s">
        <v>1153</v>
      </c>
      <c r="K2457" s="61" t="s">
        <v>1153</v>
      </c>
      <c r="L2457" s="61" t="s">
        <v>1272</v>
      </c>
      <c r="M2457" s="61">
        <f t="shared" si="39"/>
        <v>419</v>
      </c>
      <c r="N2457" t="str">
        <f>VLOOKUP(M2457,'zamestnanci číselník'!$A:$I,9,0)</f>
        <v>Ostatné</v>
      </c>
    </row>
    <row r="2458" spans="1:14" x14ac:dyDescent="0.2">
      <c r="A2458" s="60">
        <v>43703</v>
      </c>
      <c r="B2458" s="61" t="s">
        <v>1271</v>
      </c>
      <c r="C2458" s="61" t="s">
        <v>910</v>
      </c>
      <c r="D2458" s="61" t="s">
        <v>181</v>
      </c>
      <c r="E2458" s="61">
        <v>2.5</v>
      </c>
      <c r="F2458" s="61" t="s">
        <v>182</v>
      </c>
      <c r="G2458" s="61">
        <v>0</v>
      </c>
      <c r="H2458" s="61" t="s">
        <v>183</v>
      </c>
      <c r="I2458" s="61" t="s">
        <v>1152</v>
      </c>
      <c r="J2458" s="61" t="s">
        <v>1153</v>
      </c>
      <c r="K2458" s="61" t="s">
        <v>1153</v>
      </c>
      <c r="L2458" s="61" t="s">
        <v>1272</v>
      </c>
      <c r="M2458" s="61">
        <f t="shared" si="39"/>
        <v>419</v>
      </c>
      <c r="N2458" t="str">
        <f>VLOOKUP(M2458,'zamestnanci číselník'!$A:$I,9,0)</f>
        <v>Ostatné</v>
      </c>
    </row>
    <row r="2459" spans="1:14" x14ac:dyDescent="0.2">
      <c r="A2459" s="60">
        <v>43704</v>
      </c>
      <c r="B2459" s="61" t="s">
        <v>1271</v>
      </c>
      <c r="C2459" s="61" t="s">
        <v>885</v>
      </c>
      <c r="D2459" s="61" t="s">
        <v>181</v>
      </c>
      <c r="E2459" s="61">
        <v>8</v>
      </c>
      <c r="F2459" s="61" t="s">
        <v>182</v>
      </c>
      <c r="G2459" s="61">
        <v>0</v>
      </c>
      <c r="H2459" s="61" t="s">
        <v>42</v>
      </c>
      <c r="I2459" s="61" t="s">
        <v>1152</v>
      </c>
      <c r="J2459" s="61" t="s">
        <v>1153</v>
      </c>
      <c r="K2459" s="61" t="s">
        <v>1153</v>
      </c>
      <c r="L2459" s="61" t="s">
        <v>1272</v>
      </c>
      <c r="M2459" s="61">
        <f t="shared" si="39"/>
        <v>419</v>
      </c>
      <c r="N2459" t="str">
        <f>VLOOKUP(M2459,'zamestnanci číselník'!$A:$I,9,0)</f>
        <v>Ostatné</v>
      </c>
    </row>
    <row r="2460" spans="1:14" x14ac:dyDescent="0.2">
      <c r="A2460" s="60">
        <v>43705</v>
      </c>
      <c r="B2460" s="61" t="s">
        <v>1271</v>
      </c>
      <c r="C2460" s="61" t="s">
        <v>885</v>
      </c>
      <c r="D2460" s="61" t="s">
        <v>181</v>
      </c>
      <c r="E2460" s="61">
        <v>8</v>
      </c>
      <c r="F2460" s="61" t="s">
        <v>182</v>
      </c>
      <c r="G2460" s="61">
        <v>0</v>
      </c>
      <c r="H2460" s="61" t="s">
        <v>42</v>
      </c>
      <c r="I2460" s="61" t="s">
        <v>1152</v>
      </c>
      <c r="J2460" s="61" t="s">
        <v>1153</v>
      </c>
      <c r="K2460" s="61" t="s">
        <v>1153</v>
      </c>
      <c r="L2460" s="61" t="s">
        <v>1272</v>
      </c>
      <c r="M2460" s="61">
        <f t="shared" si="39"/>
        <v>419</v>
      </c>
      <c r="N2460" t="str">
        <f>VLOOKUP(M2460,'zamestnanci číselník'!$A:$I,9,0)</f>
        <v>Ostatné</v>
      </c>
    </row>
    <row r="2461" spans="1:14" x14ac:dyDescent="0.2">
      <c r="A2461" s="60">
        <v>43707</v>
      </c>
      <c r="B2461" s="61" t="s">
        <v>1271</v>
      </c>
      <c r="C2461" s="61" t="s">
        <v>887</v>
      </c>
      <c r="D2461" s="61" t="s">
        <v>181</v>
      </c>
      <c r="E2461" s="61">
        <v>8</v>
      </c>
      <c r="F2461" s="61" t="s">
        <v>182</v>
      </c>
      <c r="G2461" s="61">
        <v>0</v>
      </c>
      <c r="H2461" s="61" t="s">
        <v>183</v>
      </c>
      <c r="I2461" s="61" t="s">
        <v>1152</v>
      </c>
      <c r="J2461" s="61" t="s">
        <v>1153</v>
      </c>
      <c r="K2461" s="61" t="s">
        <v>1153</v>
      </c>
      <c r="L2461" s="61" t="s">
        <v>1272</v>
      </c>
      <c r="M2461" s="61">
        <f t="shared" si="39"/>
        <v>419</v>
      </c>
      <c r="N2461" t="str">
        <f>VLOOKUP(M2461,'zamestnanci číselník'!$A:$I,9,0)</f>
        <v>Ostatné</v>
      </c>
    </row>
    <row r="2462" spans="1:14" x14ac:dyDescent="0.2">
      <c r="A2462" s="60">
        <v>43678</v>
      </c>
      <c r="B2462" s="61" t="s">
        <v>967</v>
      </c>
      <c r="C2462" s="61" t="s">
        <v>887</v>
      </c>
      <c r="D2462" s="61" t="s">
        <v>181</v>
      </c>
      <c r="E2462" s="61">
        <v>8</v>
      </c>
      <c r="F2462" s="61" t="s">
        <v>182</v>
      </c>
      <c r="G2462" s="61">
        <v>0</v>
      </c>
      <c r="H2462" s="61" t="s">
        <v>183</v>
      </c>
      <c r="I2462" s="61" t="s">
        <v>968</v>
      </c>
      <c r="J2462" s="61" t="s">
        <v>31</v>
      </c>
      <c r="K2462" s="61" t="s">
        <v>9</v>
      </c>
      <c r="L2462" s="61" t="s">
        <v>969</v>
      </c>
      <c r="M2462" s="61">
        <f t="shared" si="39"/>
        <v>420</v>
      </c>
      <c r="N2462" t="str">
        <f>VLOOKUP(M2462,'zamestnanci číselník'!$A:$I,9,0)</f>
        <v>VP3M</v>
      </c>
    </row>
    <row r="2463" spans="1:14" x14ac:dyDescent="0.2">
      <c r="A2463" s="60">
        <v>43679</v>
      </c>
      <c r="B2463" s="61" t="s">
        <v>967</v>
      </c>
      <c r="C2463" s="61" t="s">
        <v>887</v>
      </c>
      <c r="D2463" s="61" t="s">
        <v>181</v>
      </c>
      <c r="E2463" s="61">
        <v>8</v>
      </c>
      <c r="F2463" s="61" t="s">
        <v>182</v>
      </c>
      <c r="G2463" s="61">
        <v>0</v>
      </c>
      <c r="H2463" s="61" t="s">
        <v>183</v>
      </c>
      <c r="I2463" s="61" t="s">
        <v>968</v>
      </c>
      <c r="J2463" s="61" t="s">
        <v>31</v>
      </c>
      <c r="K2463" s="61" t="s">
        <v>9</v>
      </c>
      <c r="L2463" s="61" t="s">
        <v>969</v>
      </c>
      <c r="M2463" s="61">
        <f t="shared" si="39"/>
        <v>420</v>
      </c>
      <c r="N2463" t="str">
        <f>VLOOKUP(M2463,'zamestnanci číselník'!$A:$I,9,0)</f>
        <v>VP3M</v>
      </c>
    </row>
    <row r="2464" spans="1:14" x14ac:dyDescent="0.2">
      <c r="A2464" s="60">
        <v>43706</v>
      </c>
      <c r="B2464" s="61" t="s">
        <v>967</v>
      </c>
      <c r="C2464" s="61" t="s">
        <v>886</v>
      </c>
      <c r="D2464" s="61" t="s">
        <v>181</v>
      </c>
      <c r="E2464" s="61">
        <v>8</v>
      </c>
      <c r="F2464" s="61" t="s">
        <v>182</v>
      </c>
      <c r="G2464" s="61">
        <v>0</v>
      </c>
      <c r="H2464" s="61" t="s">
        <v>183</v>
      </c>
      <c r="I2464" s="61" t="s">
        <v>968</v>
      </c>
      <c r="J2464" s="61" t="s">
        <v>31</v>
      </c>
      <c r="K2464" s="61" t="s">
        <v>9</v>
      </c>
      <c r="L2464" s="61" t="s">
        <v>969</v>
      </c>
      <c r="M2464" s="61">
        <f t="shared" si="39"/>
        <v>420</v>
      </c>
      <c r="N2464" t="str">
        <f>VLOOKUP(M2464,'zamestnanci číselník'!$A:$I,9,0)</f>
        <v>VP3M</v>
      </c>
    </row>
    <row r="2465" spans="1:14" x14ac:dyDescent="0.2">
      <c r="A2465" s="60">
        <v>43707</v>
      </c>
      <c r="B2465" s="61" t="s">
        <v>967</v>
      </c>
      <c r="C2465" s="61" t="s">
        <v>887</v>
      </c>
      <c r="D2465" s="61" t="s">
        <v>181</v>
      </c>
      <c r="E2465" s="61">
        <v>8</v>
      </c>
      <c r="F2465" s="61" t="s">
        <v>182</v>
      </c>
      <c r="G2465" s="61">
        <v>0</v>
      </c>
      <c r="H2465" s="61" t="s">
        <v>183</v>
      </c>
      <c r="I2465" s="61" t="s">
        <v>968</v>
      </c>
      <c r="J2465" s="61" t="s">
        <v>31</v>
      </c>
      <c r="K2465" s="61" t="s">
        <v>9</v>
      </c>
      <c r="L2465" s="61" t="s">
        <v>969</v>
      </c>
      <c r="M2465" s="61">
        <f t="shared" si="39"/>
        <v>420</v>
      </c>
      <c r="N2465" t="str">
        <f>VLOOKUP(M2465,'zamestnanci číselník'!$A:$I,9,0)</f>
        <v>VP3M</v>
      </c>
    </row>
    <row r="2466" spans="1:14" x14ac:dyDescent="0.2">
      <c r="A2466" s="60">
        <v>43682</v>
      </c>
      <c r="B2466" s="61" t="s">
        <v>967</v>
      </c>
      <c r="C2466" s="61" t="s">
        <v>885</v>
      </c>
      <c r="D2466" s="61" t="s">
        <v>181</v>
      </c>
      <c r="E2466" s="61">
        <v>8</v>
      </c>
      <c r="F2466" s="61" t="s">
        <v>182</v>
      </c>
      <c r="G2466" s="61">
        <v>0</v>
      </c>
      <c r="H2466" s="61" t="s">
        <v>279</v>
      </c>
      <c r="I2466" s="61" t="s">
        <v>968</v>
      </c>
      <c r="J2466" s="61" t="s">
        <v>31</v>
      </c>
      <c r="K2466" s="61" t="s">
        <v>9</v>
      </c>
      <c r="L2466" s="61" t="s">
        <v>969</v>
      </c>
      <c r="M2466" s="61">
        <f t="shared" si="39"/>
        <v>420</v>
      </c>
      <c r="N2466" t="str">
        <f>VLOOKUP(M2466,'zamestnanci číselník'!$A:$I,9,0)</f>
        <v>VP3M</v>
      </c>
    </row>
    <row r="2467" spans="1:14" x14ac:dyDescent="0.2">
      <c r="A2467" s="60">
        <v>43683</v>
      </c>
      <c r="B2467" s="61" t="s">
        <v>967</v>
      </c>
      <c r="C2467" s="61" t="s">
        <v>885</v>
      </c>
      <c r="D2467" s="61" t="s">
        <v>181</v>
      </c>
      <c r="E2467" s="61">
        <v>8</v>
      </c>
      <c r="F2467" s="61" t="s">
        <v>182</v>
      </c>
      <c r="G2467" s="61">
        <v>0</v>
      </c>
      <c r="H2467" s="61" t="s">
        <v>279</v>
      </c>
      <c r="I2467" s="61" t="s">
        <v>968</v>
      </c>
      <c r="J2467" s="61" t="s">
        <v>31</v>
      </c>
      <c r="K2467" s="61" t="s">
        <v>9</v>
      </c>
      <c r="L2467" s="61" t="s">
        <v>969</v>
      </c>
      <c r="M2467" s="61">
        <f t="shared" si="39"/>
        <v>420</v>
      </c>
      <c r="N2467" t="str">
        <f>VLOOKUP(M2467,'zamestnanci číselník'!$A:$I,9,0)</f>
        <v>VP3M</v>
      </c>
    </row>
    <row r="2468" spans="1:14" x14ac:dyDescent="0.2">
      <c r="A2468" s="60">
        <v>43684</v>
      </c>
      <c r="B2468" s="61" t="s">
        <v>967</v>
      </c>
      <c r="C2468" s="61" t="s">
        <v>885</v>
      </c>
      <c r="D2468" s="61" t="s">
        <v>181</v>
      </c>
      <c r="E2468" s="61">
        <v>8</v>
      </c>
      <c r="F2468" s="61" t="s">
        <v>182</v>
      </c>
      <c r="G2468" s="61">
        <v>0</v>
      </c>
      <c r="H2468" s="61" t="s">
        <v>279</v>
      </c>
      <c r="I2468" s="61" t="s">
        <v>968</v>
      </c>
      <c r="J2468" s="61" t="s">
        <v>31</v>
      </c>
      <c r="K2468" s="61" t="s">
        <v>9</v>
      </c>
      <c r="L2468" s="61" t="s">
        <v>969</v>
      </c>
      <c r="M2468" s="61">
        <f t="shared" si="39"/>
        <v>420</v>
      </c>
      <c r="N2468" t="str">
        <f>VLOOKUP(M2468,'zamestnanci číselník'!$A:$I,9,0)</f>
        <v>VP3M</v>
      </c>
    </row>
    <row r="2469" spans="1:14" x14ac:dyDescent="0.2">
      <c r="A2469" s="60">
        <v>43685</v>
      </c>
      <c r="B2469" s="61" t="s">
        <v>967</v>
      </c>
      <c r="C2469" s="61" t="s">
        <v>885</v>
      </c>
      <c r="D2469" s="61" t="s">
        <v>181</v>
      </c>
      <c r="E2469" s="61">
        <v>8</v>
      </c>
      <c r="F2469" s="61" t="s">
        <v>182</v>
      </c>
      <c r="G2469" s="61">
        <v>0</v>
      </c>
      <c r="H2469" s="61" t="s">
        <v>279</v>
      </c>
      <c r="I2469" s="61" t="s">
        <v>968</v>
      </c>
      <c r="J2469" s="61" t="s">
        <v>31</v>
      </c>
      <c r="K2469" s="61" t="s">
        <v>9</v>
      </c>
      <c r="L2469" s="61" t="s">
        <v>969</v>
      </c>
      <c r="M2469" s="61">
        <f t="shared" si="39"/>
        <v>420</v>
      </c>
      <c r="N2469" t="str">
        <f>VLOOKUP(M2469,'zamestnanci číselník'!$A:$I,9,0)</f>
        <v>VP3M</v>
      </c>
    </row>
    <row r="2470" spans="1:14" x14ac:dyDescent="0.2">
      <c r="A2470" s="60">
        <v>43686</v>
      </c>
      <c r="B2470" s="61" t="s">
        <v>967</v>
      </c>
      <c r="C2470" s="61" t="s">
        <v>885</v>
      </c>
      <c r="D2470" s="61" t="s">
        <v>181</v>
      </c>
      <c r="E2470" s="61">
        <v>8</v>
      </c>
      <c r="F2470" s="61" t="s">
        <v>182</v>
      </c>
      <c r="G2470" s="61">
        <v>0</v>
      </c>
      <c r="H2470" s="61" t="s">
        <v>279</v>
      </c>
      <c r="I2470" s="61" t="s">
        <v>968</v>
      </c>
      <c r="J2470" s="61" t="s">
        <v>31</v>
      </c>
      <c r="K2470" s="61" t="s">
        <v>9</v>
      </c>
      <c r="L2470" s="61" t="s">
        <v>969</v>
      </c>
      <c r="M2470" s="61">
        <f t="shared" si="39"/>
        <v>420</v>
      </c>
      <c r="N2470" t="str">
        <f>VLOOKUP(M2470,'zamestnanci číselník'!$A:$I,9,0)</f>
        <v>VP3M</v>
      </c>
    </row>
    <row r="2471" spans="1:14" x14ac:dyDescent="0.2">
      <c r="A2471" s="60">
        <v>43689</v>
      </c>
      <c r="B2471" s="61" t="s">
        <v>967</v>
      </c>
      <c r="C2471" s="61" t="s">
        <v>885</v>
      </c>
      <c r="D2471" s="61" t="s">
        <v>181</v>
      </c>
      <c r="E2471" s="61">
        <v>8</v>
      </c>
      <c r="F2471" s="61" t="s">
        <v>182</v>
      </c>
      <c r="G2471" s="61">
        <v>0</v>
      </c>
      <c r="H2471" s="61" t="s">
        <v>1446</v>
      </c>
      <c r="I2471" s="61" t="s">
        <v>968</v>
      </c>
      <c r="J2471" s="61" t="s">
        <v>31</v>
      </c>
      <c r="K2471" s="61" t="s">
        <v>9</v>
      </c>
      <c r="L2471" s="61" t="s">
        <v>969</v>
      </c>
      <c r="M2471" s="61">
        <f t="shared" si="39"/>
        <v>420</v>
      </c>
      <c r="N2471" t="str">
        <f>VLOOKUP(M2471,'zamestnanci číselník'!$A:$I,9,0)</f>
        <v>VP3M</v>
      </c>
    </row>
    <row r="2472" spans="1:14" x14ac:dyDescent="0.2">
      <c r="A2472" s="60">
        <v>43690</v>
      </c>
      <c r="B2472" s="61" t="s">
        <v>967</v>
      </c>
      <c r="C2472" s="61" t="s">
        <v>885</v>
      </c>
      <c r="D2472" s="61" t="s">
        <v>181</v>
      </c>
      <c r="E2472" s="61">
        <v>8</v>
      </c>
      <c r="F2472" s="61" t="s">
        <v>182</v>
      </c>
      <c r="G2472" s="61">
        <v>0</v>
      </c>
      <c r="H2472" s="61" t="s">
        <v>1505</v>
      </c>
      <c r="I2472" s="61" t="s">
        <v>968</v>
      </c>
      <c r="J2472" s="61" t="s">
        <v>31</v>
      </c>
      <c r="K2472" s="61" t="s">
        <v>9</v>
      </c>
      <c r="L2472" s="61" t="s">
        <v>969</v>
      </c>
      <c r="M2472" s="61">
        <f t="shared" si="39"/>
        <v>420</v>
      </c>
      <c r="N2472" t="str">
        <f>VLOOKUP(M2472,'zamestnanci číselník'!$A:$I,9,0)</f>
        <v>VP3M</v>
      </c>
    </row>
    <row r="2473" spans="1:14" x14ac:dyDescent="0.2">
      <c r="A2473" s="60">
        <v>43691</v>
      </c>
      <c r="B2473" s="61" t="s">
        <v>967</v>
      </c>
      <c r="C2473" s="61" t="s">
        <v>885</v>
      </c>
      <c r="D2473" s="61" t="s">
        <v>181</v>
      </c>
      <c r="E2473" s="61">
        <v>8</v>
      </c>
      <c r="F2473" s="61" t="s">
        <v>182</v>
      </c>
      <c r="G2473" s="61">
        <v>0</v>
      </c>
      <c r="H2473" s="61" t="s">
        <v>1505</v>
      </c>
      <c r="I2473" s="61" t="s">
        <v>968</v>
      </c>
      <c r="J2473" s="61" t="s">
        <v>31</v>
      </c>
      <c r="K2473" s="61" t="s">
        <v>9</v>
      </c>
      <c r="L2473" s="61" t="s">
        <v>969</v>
      </c>
      <c r="M2473" s="61">
        <f t="shared" si="39"/>
        <v>420</v>
      </c>
      <c r="N2473" t="str">
        <f>VLOOKUP(M2473,'zamestnanci číselník'!$A:$I,9,0)</f>
        <v>VP3M</v>
      </c>
    </row>
    <row r="2474" spans="1:14" x14ac:dyDescent="0.2">
      <c r="A2474" s="60">
        <v>43692</v>
      </c>
      <c r="B2474" s="61" t="s">
        <v>967</v>
      </c>
      <c r="C2474" s="61" t="s">
        <v>885</v>
      </c>
      <c r="D2474" s="61" t="s">
        <v>181</v>
      </c>
      <c r="E2474" s="61">
        <v>8</v>
      </c>
      <c r="F2474" s="61" t="s">
        <v>182</v>
      </c>
      <c r="G2474" s="61">
        <v>0</v>
      </c>
      <c r="H2474" s="61" t="s">
        <v>1505</v>
      </c>
      <c r="I2474" s="61" t="s">
        <v>968</v>
      </c>
      <c r="J2474" s="61" t="s">
        <v>31</v>
      </c>
      <c r="K2474" s="61" t="s">
        <v>9</v>
      </c>
      <c r="L2474" s="61" t="s">
        <v>969</v>
      </c>
      <c r="M2474" s="61">
        <f t="shared" si="39"/>
        <v>420</v>
      </c>
      <c r="N2474" t="str">
        <f>VLOOKUP(M2474,'zamestnanci číselník'!$A:$I,9,0)</f>
        <v>VP3M</v>
      </c>
    </row>
    <row r="2475" spans="1:14" x14ac:dyDescent="0.2">
      <c r="A2475" s="60">
        <v>43693</v>
      </c>
      <c r="B2475" s="61" t="s">
        <v>967</v>
      </c>
      <c r="C2475" s="61" t="s">
        <v>885</v>
      </c>
      <c r="D2475" s="61" t="s">
        <v>181</v>
      </c>
      <c r="E2475" s="61">
        <v>8</v>
      </c>
      <c r="F2475" s="61" t="s">
        <v>182</v>
      </c>
      <c r="G2475" s="61">
        <v>0</v>
      </c>
      <c r="H2475" s="61" t="s">
        <v>1505</v>
      </c>
      <c r="I2475" s="61" t="s">
        <v>968</v>
      </c>
      <c r="J2475" s="61" t="s">
        <v>31</v>
      </c>
      <c r="K2475" s="61" t="s">
        <v>9</v>
      </c>
      <c r="L2475" s="61" t="s">
        <v>969</v>
      </c>
      <c r="M2475" s="61">
        <f t="shared" si="39"/>
        <v>420</v>
      </c>
      <c r="N2475" t="str">
        <f>VLOOKUP(M2475,'zamestnanci číselník'!$A:$I,9,0)</f>
        <v>VP3M</v>
      </c>
    </row>
    <row r="2476" spans="1:14" x14ac:dyDescent="0.2">
      <c r="A2476" s="60">
        <v>43696</v>
      </c>
      <c r="B2476" s="61" t="s">
        <v>967</v>
      </c>
      <c r="C2476" s="61" t="s">
        <v>885</v>
      </c>
      <c r="D2476" s="61" t="s">
        <v>181</v>
      </c>
      <c r="E2476" s="61">
        <v>8</v>
      </c>
      <c r="F2476" s="61" t="s">
        <v>182</v>
      </c>
      <c r="G2476" s="61">
        <v>0</v>
      </c>
      <c r="H2476" s="61" t="s">
        <v>1505</v>
      </c>
      <c r="I2476" s="61" t="s">
        <v>968</v>
      </c>
      <c r="J2476" s="61" t="s">
        <v>31</v>
      </c>
      <c r="K2476" s="61" t="s">
        <v>9</v>
      </c>
      <c r="L2476" s="61" t="s">
        <v>969</v>
      </c>
      <c r="M2476" s="61">
        <f t="shared" si="39"/>
        <v>420</v>
      </c>
      <c r="N2476" t="str">
        <f>VLOOKUP(M2476,'zamestnanci číselník'!$A:$I,9,0)</f>
        <v>VP3M</v>
      </c>
    </row>
    <row r="2477" spans="1:14" x14ac:dyDescent="0.2">
      <c r="A2477" s="60">
        <v>43697</v>
      </c>
      <c r="B2477" s="61" t="s">
        <v>967</v>
      </c>
      <c r="C2477" s="61" t="s">
        <v>885</v>
      </c>
      <c r="D2477" s="61" t="s">
        <v>181</v>
      </c>
      <c r="E2477" s="61">
        <v>8</v>
      </c>
      <c r="F2477" s="61" t="s">
        <v>182</v>
      </c>
      <c r="G2477" s="61">
        <v>0</v>
      </c>
      <c r="H2477" s="61" t="s">
        <v>1437</v>
      </c>
      <c r="I2477" s="61" t="s">
        <v>968</v>
      </c>
      <c r="J2477" s="61" t="s">
        <v>31</v>
      </c>
      <c r="K2477" s="61" t="s">
        <v>9</v>
      </c>
      <c r="L2477" s="61" t="s">
        <v>969</v>
      </c>
      <c r="M2477" s="61">
        <f t="shared" si="39"/>
        <v>420</v>
      </c>
      <c r="N2477" t="str">
        <f>VLOOKUP(M2477,'zamestnanci číselník'!$A:$I,9,0)</f>
        <v>VP3M</v>
      </c>
    </row>
    <row r="2478" spans="1:14" x14ac:dyDescent="0.2">
      <c r="A2478" s="60">
        <v>43698</v>
      </c>
      <c r="B2478" s="61" t="s">
        <v>967</v>
      </c>
      <c r="C2478" s="61" t="s">
        <v>885</v>
      </c>
      <c r="D2478" s="61" t="s">
        <v>181</v>
      </c>
      <c r="E2478" s="61">
        <v>8</v>
      </c>
      <c r="F2478" s="61" t="s">
        <v>182</v>
      </c>
      <c r="G2478" s="61">
        <v>0</v>
      </c>
      <c r="H2478" s="61" t="s">
        <v>1437</v>
      </c>
      <c r="I2478" s="61" t="s">
        <v>968</v>
      </c>
      <c r="J2478" s="61" t="s">
        <v>31</v>
      </c>
      <c r="K2478" s="61" t="s">
        <v>9</v>
      </c>
      <c r="L2478" s="61" t="s">
        <v>969</v>
      </c>
      <c r="M2478" s="61">
        <f t="shared" si="39"/>
        <v>420</v>
      </c>
      <c r="N2478" t="str">
        <f>VLOOKUP(M2478,'zamestnanci číselník'!$A:$I,9,0)</f>
        <v>VP3M</v>
      </c>
    </row>
    <row r="2479" spans="1:14" x14ac:dyDescent="0.2">
      <c r="A2479" s="60">
        <v>43699</v>
      </c>
      <c r="B2479" s="61" t="s">
        <v>967</v>
      </c>
      <c r="C2479" s="61" t="s">
        <v>885</v>
      </c>
      <c r="D2479" s="61" t="s">
        <v>181</v>
      </c>
      <c r="E2479" s="61">
        <v>8</v>
      </c>
      <c r="F2479" s="61" t="s">
        <v>182</v>
      </c>
      <c r="G2479" s="61">
        <v>0</v>
      </c>
      <c r="H2479" s="61" t="s">
        <v>1437</v>
      </c>
      <c r="I2479" s="61" t="s">
        <v>968</v>
      </c>
      <c r="J2479" s="61" t="s">
        <v>31</v>
      </c>
      <c r="K2479" s="61" t="s">
        <v>9</v>
      </c>
      <c r="L2479" s="61" t="s">
        <v>969</v>
      </c>
      <c r="M2479" s="61">
        <f t="shared" si="39"/>
        <v>420</v>
      </c>
      <c r="N2479" t="str">
        <f>VLOOKUP(M2479,'zamestnanci číselník'!$A:$I,9,0)</f>
        <v>VP3M</v>
      </c>
    </row>
    <row r="2480" spans="1:14" x14ac:dyDescent="0.2">
      <c r="A2480" s="60">
        <v>43700</v>
      </c>
      <c r="B2480" s="61" t="s">
        <v>967</v>
      </c>
      <c r="C2480" s="61" t="s">
        <v>885</v>
      </c>
      <c r="D2480" s="61" t="s">
        <v>181</v>
      </c>
      <c r="E2480" s="61">
        <v>8</v>
      </c>
      <c r="F2480" s="61" t="s">
        <v>182</v>
      </c>
      <c r="G2480" s="61">
        <v>0</v>
      </c>
      <c r="H2480" s="61" t="s">
        <v>1437</v>
      </c>
      <c r="I2480" s="61" t="s">
        <v>968</v>
      </c>
      <c r="J2480" s="61" t="s">
        <v>31</v>
      </c>
      <c r="K2480" s="61" t="s">
        <v>9</v>
      </c>
      <c r="L2480" s="61" t="s">
        <v>969</v>
      </c>
      <c r="M2480" s="61">
        <f t="shared" si="39"/>
        <v>420</v>
      </c>
      <c r="N2480" t="str">
        <f>VLOOKUP(M2480,'zamestnanci číselník'!$A:$I,9,0)</f>
        <v>VP3M</v>
      </c>
    </row>
    <row r="2481" spans="1:14" x14ac:dyDescent="0.2">
      <c r="A2481" s="60">
        <v>43703</v>
      </c>
      <c r="B2481" s="61" t="s">
        <v>967</v>
      </c>
      <c r="C2481" s="61" t="s">
        <v>885</v>
      </c>
      <c r="D2481" s="61" t="s">
        <v>181</v>
      </c>
      <c r="E2481" s="61">
        <v>8</v>
      </c>
      <c r="F2481" s="61" t="s">
        <v>182</v>
      </c>
      <c r="G2481" s="61">
        <v>0</v>
      </c>
      <c r="H2481" s="61" t="s">
        <v>1505</v>
      </c>
      <c r="I2481" s="61" t="s">
        <v>968</v>
      </c>
      <c r="J2481" s="61" t="s">
        <v>31</v>
      </c>
      <c r="K2481" s="61" t="s">
        <v>9</v>
      </c>
      <c r="L2481" s="61" t="s">
        <v>969</v>
      </c>
      <c r="M2481" s="61">
        <f t="shared" si="39"/>
        <v>420</v>
      </c>
      <c r="N2481" t="str">
        <f>VLOOKUP(M2481,'zamestnanci číselník'!$A:$I,9,0)</f>
        <v>VP3M</v>
      </c>
    </row>
    <row r="2482" spans="1:14" x14ac:dyDescent="0.2">
      <c r="A2482" s="60">
        <v>43704</v>
      </c>
      <c r="B2482" s="61" t="s">
        <v>967</v>
      </c>
      <c r="C2482" s="61" t="s">
        <v>885</v>
      </c>
      <c r="D2482" s="61" t="s">
        <v>181</v>
      </c>
      <c r="E2482" s="61">
        <v>8</v>
      </c>
      <c r="F2482" s="61" t="s">
        <v>182</v>
      </c>
      <c r="G2482" s="61">
        <v>0</v>
      </c>
      <c r="H2482" s="61" t="s">
        <v>1505</v>
      </c>
      <c r="I2482" s="61" t="s">
        <v>968</v>
      </c>
      <c r="J2482" s="61" t="s">
        <v>31</v>
      </c>
      <c r="K2482" s="61" t="s">
        <v>9</v>
      </c>
      <c r="L2482" s="61" t="s">
        <v>969</v>
      </c>
      <c r="M2482" s="61">
        <f t="shared" si="39"/>
        <v>420</v>
      </c>
      <c r="N2482" t="str">
        <f>VLOOKUP(M2482,'zamestnanci číselník'!$A:$I,9,0)</f>
        <v>VP3M</v>
      </c>
    </row>
    <row r="2483" spans="1:14" x14ac:dyDescent="0.2">
      <c r="A2483" s="60">
        <v>43705</v>
      </c>
      <c r="B2483" s="61" t="s">
        <v>967</v>
      </c>
      <c r="C2483" s="61" t="s">
        <v>885</v>
      </c>
      <c r="D2483" s="61" t="s">
        <v>181</v>
      </c>
      <c r="E2483" s="61">
        <v>8</v>
      </c>
      <c r="F2483" s="61" t="s">
        <v>182</v>
      </c>
      <c r="G2483" s="61">
        <v>0</v>
      </c>
      <c r="H2483" s="61" t="s">
        <v>1505</v>
      </c>
      <c r="I2483" s="61" t="s">
        <v>968</v>
      </c>
      <c r="J2483" s="61" t="s">
        <v>31</v>
      </c>
      <c r="K2483" s="61" t="s">
        <v>9</v>
      </c>
      <c r="L2483" s="61" t="s">
        <v>969</v>
      </c>
      <c r="M2483" s="61">
        <f t="shared" si="39"/>
        <v>420</v>
      </c>
      <c r="N2483" t="str">
        <f>VLOOKUP(M2483,'zamestnanci číselník'!$A:$I,9,0)</f>
        <v>VP3M</v>
      </c>
    </row>
    <row r="2484" spans="1:14" x14ac:dyDescent="0.2">
      <c r="A2484" s="60">
        <v>43699</v>
      </c>
      <c r="B2484" s="61" t="s">
        <v>1273</v>
      </c>
      <c r="C2484" s="61" t="s">
        <v>885</v>
      </c>
      <c r="D2484" s="61" t="s">
        <v>181</v>
      </c>
      <c r="E2484" s="61">
        <v>8</v>
      </c>
      <c r="F2484" s="61" t="s">
        <v>182</v>
      </c>
      <c r="G2484" s="61">
        <v>0</v>
      </c>
      <c r="H2484" s="61" t="s">
        <v>42</v>
      </c>
      <c r="I2484" s="61" t="s">
        <v>1167</v>
      </c>
      <c r="J2484" s="61" t="s">
        <v>1153</v>
      </c>
      <c r="K2484" s="61" t="s">
        <v>1153</v>
      </c>
      <c r="L2484" s="61" t="s">
        <v>1274</v>
      </c>
      <c r="M2484" s="61">
        <f t="shared" si="39"/>
        <v>422</v>
      </c>
      <c r="N2484" t="str">
        <f>VLOOKUP(M2484,'zamestnanci číselník'!$A:$I,9,0)</f>
        <v>Ostatné</v>
      </c>
    </row>
    <row r="2485" spans="1:14" x14ac:dyDescent="0.2">
      <c r="A2485" s="60">
        <v>43700</v>
      </c>
      <c r="B2485" s="61" t="s">
        <v>1273</v>
      </c>
      <c r="C2485" s="61" t="s">
        <v>885</v>
      </c>
      <c r="D2485" s="61" t="s">
        <v>181</v>
      </c>
      <c r="E2485" s="61">
        <v>8</v>
      </c>
      <c r="F2485" s="61" t="s">
        <v>182</v>
      </c>
      <c r="G2485" s="61">
        <v>0</v>
      </c>
      <c r="H2485" s="61" t="s">
        <v>42</v>
      </c>
      <c r="I2485" s="61" t="s">
        <v>1167</v>
      </c>
      <c r="J2485" s="61" t="s">
        <v>1153</v>
      </c>
      <c r="K2485" s="61" t="s">
        <v>1153</v>
      </c>
      <c r="L2485" s="61" t="s">
        <v>1274</v>
      </c>
      <c r="M2485" s="61">
        <f t="shared" si="39"/>
        <v>422</v>
      </c>
      <c r="N2485" t="str">
        <f>VLOOKUP(M2485,'zamestnanci číselník'!$A:$I,9,0)</f>
        <v>Ostatné</v>
      </c>
    </row>
    <row r="2486" spans="1:14" x14ac:dyDescent="0.2">
      <c r="A2486" s="60">
        <v>43703</v>
      </c>
      <c r="B2486" s="61" t="s">
        <v>1273</v>
      </c>
      <c r="C2486" s="61" t="s">
        <v>885</v>
      </c>
      <c r="D2486" s="61" t="s">
        <v>181</v>
      </c>
      <c r="E2486" s="61">
        <v>8</v>
      </c>
      <c r="F2486" s="61" t="s">
        <v>182</v>
      </c>
      <c r="G2486" s="61">
        <v>0</v>
      </c>
      <c r="H2486" s="61" t="s">
        <v>42</v>
      </c>
      <c r="I2486" s="61" t="s">
        <v>1167</v>
      </c>
      <c r="J2486" s="61" t="s">
        <v>1153</v>
      </c>
      <c r="K2486" s="61" t="s">
        <v>1153</v>
      </c>
      <c r="L2486" s="61" t="s">
        <v>1274</v>
      </c>
      <c r="M2486" s="61">
        <f t="shared" si="39"/>
        <v>422</v>
      </c>
      <c r="N2486" t="str">
        <f>VLOOKUP(M2486,'zamestnanci číselník'!$A:$I,9,0)</f>
        <v>Ostatné</v>
      </c>
    </row>
    <row r="2487" spans="1:14" x14ac:dyDescent="0.2">
      <c r="A2487" s="60">
        <v>43678</v>
      </c>
      <c r="B2487" s="61" t="s">
        <v>1273</v>
      </c>
      <c r="C2487" s="61" t="s">
        <v>887</v>
      </c>
      <c r="D2487" s="61" t="s">
        <v>181</v>
      </c>
      <c r="E2487" s="61">
        <v>8</v>
      </c>
      <c r="F2487" s="61" t="s">
        <v>182</v>
      </c>
      <c r="G2487" s="61">
        <v>0</v>
      </c>
      <c r="H2487" s="61" t="s">
        <v>183</v>
      </c>
      <c r="I2487" s="61" t="s">
        <v>1167</v>
      </c>
      <c r="J2487" s="61" t="s">
        <v>1153</v>
      </c>
      <c r="K2487" s="61" t="s">
        <v>1153</v>
      </c>
      <c r="L2487" s="61" t="s">
        <v>1274</v>
      </c>
      <c r="M2487" s="61">
        <f t="shared" si="39"/>
        <v>422</v>
      </c>
      <c r="N2487" t="str">
        <f>VLOOKUP(M2487,'zamestnanci číselník'!$A:$I,9,0)</f>
        <v>Ostatné</v>
      </c>
    </row>
    <row r="2488" spans="1:14" x14ac:dyDescent="0.2">
      <c r="A2488" s="60">
        <v>43679</v>
      </c>
      <c r="B2488" s="61" t="s">
        <v>1273</v>
      </c>
      <c r="C2488" s="61" t="s">
        <v>887</v>
      </c>
      <c r="D2488" s="61" t="s">
        <v>181</v>
      </c>
      <c r="E2488" s="61">
        <v>8</v>
      </c>
      <c r="F2488" s="61" t="s">
        <v>182</v>
      </c>
      <c r="G2488" s="61">
        <v>0</v>
      </c>
      <c r="H2488" s="61" t="s">
        <v>183</v>
      </c>
      <c r="I2488" s="61" t="s">
        <v>1167</v>
      </c>
      <c r="J2488" s="61" t="s">
        <v>1153</v>
      </c>
      <c r="K2488" s="61" t="s">
        <v>1153</v>
      </c>
      <c r="L2488" s="61" t="s">
        <v>1274</v>
      </c>
      <c r="M2488" s="61">
        <f t="shared" si="39"/>
        <v>422</v>
      </c>
      <c r="N2488" t="str">
        <f>VLOOKUP(M2488,'zamestnanci číselník'!$A:$I,9,0)</f>
        <v>Ostatné</v>
      </c>
    </row>
    <row r="2489" spans="1:14" x14ac:dyDescent="0.2">
      <c r="A2489" s="60">
        <v>43682</v>
      </c>
      <c r="B2489" s="61" t="s">
        <v>1273</v>
      </c>
      <c r="C2489" s="61" t="s">
        <v>885</v>
      </c>
      <c r="D2489" s="61" t="s">
        <v>181</v>
      </c>
      <c r="E2489" s="61">
        <v>8</v>
      </c>
      <c r="F2489" s="61" t="s">
        <v>182</v>
      </c>
      <c r="G2489" s="61">
        <v>0</v>
      </c>
      <c r="H2489" s="61" t="s">
        <v>42</v>
      </c>
      <c r="I2489" s="61" t="s">
        <v>1167</v>
      </c>
      <c r="J2489" s="61" t="s">
        <v>1153</v>
      </c>
      <c r="K2489" s="61" t="s">
        <v>1153</v>
      </c>
      <c r="L2489" s="61" t="s">
        <v>1274</v>
      </c>
      <c r="M2489" s="61">
        <f t="shared" si="39"/>
        <v>422</v>
      </c>
      <c r="N2489" t="str">
        <f>VLOOKUP(M2489,'zamestnanci číselník'!$A:$I,9,0)</f>
        <v>Ostatné</v>
      </c>
    </row>
    <row r="2490" spans="1:14" x14ac:dyDescent="0.2">
      <c r="A2490" s="60">
        <v>43683</v>
      </c>
      <c r="B2490" s="61" t="s">
        <v>1273</v>
      </c>
      <c r="C2490" s="61" t="s">
        <v>885</v>
      </c>
      <c r="D2490" s="61" t="s">
        <v>181</v>
      </c>
      <c r="E2490" s="61">
        <v>8</v>
      </c>
      <c r="F2490" s="61" t="s">
        <v>182</v>
      </c>
      <c r="G2490" s="61">
        <v>0</v>
      </c>
      <c r="H2490" s="61" t="s">
        <v>42</v>
      </c>
      <c r="I2490" s="61" t="s">
        <v>1167</v>
      </c>
      <c r="J2490" s="61" t="s">
        <v>1153</v>
      </c>
      <c r="K2490" s="61" t="s">
        <v>1153</v>
      </c>
      <c r="L2490" s="61" t="s">
        <v>1274</v>
      </c>
      <c r="M2490" s="61">
        <f t="shared" si="39"/>
        <v>422</v>
      </c>
      <c r="N2490" t="str">
        <f>VLOOKUP(M2490,'zamestnanci číselník'!$A:$I,9,0)</f>
        <v>Ostatné</v>
      </c>
    </row>
    <row r="2491" spans="1:14" x14ac:dyDescent="0.2">
      <c r="A2491" s="60">
        <v>43684</v>
      </c>
      <c r="B2491" s="61" t="s">
        <v>1273</v>
      </c>
      <c r="C2491" s="61" t="s">
        <v>885</v>
      </c>
      <c r="D2491" s="61" t="s">
        <v>181</v>
      </c>
      <c r="E2491" s="61">
        <v>8</v>
      </c>
      <c r="F2491" s="61" t="s">
        <v>182</v>
      </c>
      <c r="G2491" s="61">
        <v>0</v>
      </c>
      <c r="H2491" s="61" t="s">
        <v>42</v>
      </c>
      <c r="I2491" s="61" t="s">
        <v>1167</v>
      </c>
      <c r="J2491" s="61" t="s">
        <v>1153</v>
      </c>
      <c r="K2491" s="61" t="s">
        <v>1153</v>
      </c>
      <c r="L2491" s="61" t="s">
        <v>1274</v>
      </c>
      <c r="M2491" s="61">
        <f t="shared" si="39"/>
        <v>422</v>
      </c>
      <c r="N2491" t="str">
        <f>VLOOKUP(M2491,'zamestnanci číselník'!$A:$I,9,0)</f>
        <v>Ostatné</v>
      </c>
    </row>
    <row r="2492" spans="1:14" x14ac:dyDescent="0.2">
      <c r="A2492" s="60">
        <v>43685</v>
      </c>
      <c r="B2492" s="61" t="s">
        <v>1273</v>
      </c>
      <c r="C2492" s="61" t="s">
        <v>885</v>
      </c>
      <c r="D2492" s="61" t="s">
        <v>181</v>
      </c>
      <c r="E2492" s="61">
        <v>8</v>
      </c>
      <c r="F2492" s="61" t="s">
        <v>182</v>
      </c>
      <c r="G2492" s="61">
        <v>0</v>
      </c>
      <c r="H2492" s="61" t="s">
        <v>42</v>
      </c>
      <c r="I2492" s="61" t="s">
        <v>1167</v>
      </c>
      <c r="J2492" s="61" t="s">
        <v>1153</v>
      </c>
      <c r="K2492" s="61" t="s">
        <v>1153</v>
      </c>
      <c r="L2492" s="61" t="s">
        <v>1274</v>
      </c>
      <c r="M2492" s="61">
        <f t="shared" si="39"/>
        <v>422</v>
      </c>
      <c r="N2492" t="str">
        <f>VLOOKUP(M2492,'zamestnanci číselník'!$A:$I,9,0)</f>
        <v>Ostatné</v>
      </c>
    </row>
    <row r="2493" spans="1:14" x14ac:dyDescent="0.2">
      <c r="A2493" s="60">
        <v>43686</v>
      </c>
      <c r="B2493" s="61" t="s">
        <v>1273</v>
      </c>
      <c r="C2493" s="61" t="s">
        <v>885</v>
      </c>
      <c r="D2493" s="61" t="s">
        <v>181</v>
      </c>
      <c r="E2493" s="61">
        <v>8</v>
      </c>
      <c r="F2493" s="61" t="s">
        <v>182</v>
      </c>
      <c r="G2493" s="61">
        <v>0</v>
      </c>
      <c r="H2493" s="61" t="s">
        <v>42</v>
      </c>
      <c r="I2493" s="61" t="s">
        <v>1167</v>
      </c>
      <c r="J2493" s="61" t="s">
        <v>1153</v>
      </c>
      <c r="K2493" s="61" t="s">
        <v>1153</v>
      </c>
      <c r="L2493" s="61" t="s">
        <v>1274</v>
      </c>
      <c r="M2493" s="61">
        <f t="shared" si="39"/>
        <v>422</v>
      </c>
      <c r="N2493" t="str">
        <f>VLOOKUP(M2493,'zamestnanci číselník'!$A:$I,9,0)</f>
        <v>Ostatné</v>
      </c>
    </row>
    <row r="2494" spans="1:14" x14ac:dyDescent="0.2">
      <c r="A2494" s="60">
        <v>43689</v>
      </c>
      <c r="B2494" s="61" t="s">
        <v>1273</v>
      </c>
      <c r="C2494" s="61" t="s">
        <v>885</v>
      </c>
      <c r="D2494" s="61" t="s">
        <v>181</v>
      </c>
      <c r="E2494" s="61">
        <v>8</v>
      </c>
      <c r="F2494" s="61" t="s">
        <v>182</v>
      </c>
      <c r="G2494" s="61">
        <v>0</v>
      </c>
      <c r="H2494" s="61" t="s">
        <v>42</v>
      </c>
      <c r="I2494" s="61" t="s">
        <v>1167</v>
      </c>
      <c r="J2494" s="61" t="s">
        <v>1153</v>
      </c>
      <c r="K2494" s="61" t="s">
        <v>1153</v>
      </c>
      <c r="L2494" s="61" t="s">
        <v>1274</v>
      </c>
      <c r="M2494" s="61">
        <f t="shared" si="39"/>
        <v>422</v>
      </c>
      <c r="N2494" t="str">
        <f>VLOOKUP(M2494,'zamestnanci číselník'!$A:$I,9,0)</f>
        <v>Ostatné</v>
      </c>
    </row>
    <row r="2495" spans="1:14" x14ac:dyDescent="0.2">
      <c r="A2495" s="60">
        <v>43690</v>
      </c>
      <c r="B2495" s="61" t="s">
        <v>1273</v>
      </c>
      <c r="C2495" s="61" t="s">
        <v>885</v>
      </c>
      <c r="D2495" s="61" t="s">
        <v>181</v>
      </c>
      <c r="E2495" s="61">
        <v>8</v>
      </c>
      <c r="F2495" s="61" t="s">
        <v>890</v>
      </c>
      <c r="G2495" s="61">
        <v>0.5</v>
      </c>
      <c r="H2495" s="61" t="s">
        <v>42</v>
      </c>
      <c r="I2495" s="61" t="s">
        <v>1167</v>
      </c>
      <c r="J2495" s="61" t="s">
        <v>1153</v>
      </c>
      <c r="K2495" s="61" t="s">
        <v>1153</v>
      </c>
      <c r="L2495" s="61" t="s">
        <v>1274</v>
      </c>
      <c r="M2495" s="61">
        <f t="shared" si="39"/>
        <v>422</v>
      </c>
      <c r="N2495" t="str">
        <f>VLOOKUP(M2495,'zamestnanci číselník'!$A:$I,9,0)</f>
        <v>Ostatné</v>
      </c>
    </row>
    <row r="2496" spans="1:14" x14ac:dyDescent="0.2">
      <c r="A2496" s="60">
        <v>43691</v>
      </c>
      <c r="B2496" s="61" t="s">
        <v>1273</v>
      </c>
      <c r="C2496" s="61" t="s">
        <v>885</v>
      </c>
      <c r="D2496" s="61" t="s">
        <v>181</v>
      </c>
      <c r="E2496" s="61">
        <v>8</v>
      </c>
      <c r="F2496" s="61" t="s">
        <v>182</v>
      </c>
      <c r="G2496" s="61">
        <v>0</v>
      </c>
      <c r="H2496" s="61" t="s">
        <v>42</v>
      </c>
      <c r="I2496" s="61" t="s">
        <v>1167</v>
      </c>
      <c r="J2496" s="61" t="s">
        <v>1153</v>
      </c>
      <c r="K2496" s="61" t="s">
        <v>1153</v>
      </c>
      <c r="L2496" s="61" t="s">
        <v>1274</v>
      </c>
      <c r="M2496" s="61">
        <f t="shared" si="39"/>
        <v>422</v>
      </c>
      <c r="N2496" t="str">
        <f>VLOOKUP(M2496,'zamestnanci číselník'!$A:$I,9,0)</f>
        <v>Ostatné</v>
      </c>
    </row>
    <row r="2497" spans="1:14" x14ac:dyDescent="0.2">
      <c r="A2497" s="60">
        <v>43692</v>
      </c>
      <c r="B2497" s="61" t="s">
        <v>1273</v>
      </c>
      <c r="C2497" s="61" t="s">
        <v>885</v>
      </c>
      <c r="D2497" s="61" t="s">
        <v>181</v>
      </c>
      <c r="E2497" s="61">
        <v>8</v>
      </c>
      <c r="F2497" s="61" t="s">
        <v>182</v>
      </c>
      <c r="G2497" s="61">
        <v>0</v>
      </c>
      <c r="H2497" s="61" t="s">
        <v>42</v>
      </c>
      <c r="I2497" s="61" t="s">
        <v>1167</v>
      </c>
      <c r="J2497" s="61" t="s">
        <v>1153</v>
      </c>
      <c r="K2497" s="61" t="s">
        <v>1153</v>
      </c>
      <c r="L2497" s="61" t="s">
        <v>1274</v>
      </c>
      <c r="M2497" s="61">
        <f t="shared" si="39"/>
        <v>422</v>
      </c>
      <c r="N2497" t="str">
        <f>VLOOKUP(M2497,'zamestnanci číselník'!$A:$I,9,0)</f>
        <v>Ostatné</v>
      </c>
    </row>
    <row r="2498" spans="1:14" x14ac:dyDescent="0.2">
      <c r="A2498" s="60">
        <v>43693</v>
      </c>
      <c r="B2498" s="61" t="s">
        <v>1273</v>
      </c>
      <c r="C2498" s="61" t="s">
        <v>885</v>
      </c>
      <c r="D2498" s="61" t="s">
        <v>181</v>
      </c>
      <c r="E2498" s="61">
        <v>8</v>
      </c>
      <c r="F2498" s="61" t="s">
        <v>182</v>
      </c>
      <c r="G2498" s="61">
        <v>0</v>
      </c>
      <c r="H2498" s="61" t="s">
        <v>42</v>
      </c>
      <c r="I2498" s="61" t="s">
        <v>1167</v>
      </c>
      <c r="J2498" s="61" t="s">
        <v>1153</v>
      </c>
      <c r="K2498" s="61" t="s">
        <v>1153</v>
      </c>
      <c r="L2498" s="61" t="s">
        <v>1274</v>
      </c>
      <c r="M2498" s="61">
        <f t="shared" si="39"/>
        <v>422</v>
      </c>
      <c r="N2498" t="str">
        <f>VLOOKUP(M2498,'zamestnanci číselník'!$A:$I,9,0)</f>
        <v>Ostatné</v>
      </c>
    </row>
    <row r="2499" spans="1:14" x14ac:dyDescent="0.2">
      <c r="A2499" s="60">
        <v>43696</v>
      </c>
      <c r="B2499" s="61" t="s">
        <v>1273</v>
      </c>
      <c r="C2499" s="61" t="s">
        <v>885</v>
      </c>
      <c r="D2499" s="61" t="s">
        <v>181</v>
      </c>
      <c r="E2499" s="61">
        <v>8</v>
      </c>
      <c r="F2499" s="61" t="s">
        <v>182</v>
      </c>
      <c r="G2499" s="61">
        <v>0</v>
      </c>
      <c r="H2499" s="61" t="s">
        <v>42</v>
      </c>
      <c r="I2499" s="61" t="s">
        <v>1167</v>
      </c>
      <c r="J2499" s="61" t="s">
        <v>1153</v>
      </c>
      <c r="K2499" s="61" t="s">
        <v>1153</v>
      </c>
      <c r="L2499" s="61" t="s">
        <v>1274</v>
      </c>
      <c r="M2499" s="61">
        <f t="shared" ref="M2499:M2562" si="40">B2499*1</f>
        <v>422</v>
      </c>
      <c r="N2499" t="str">
        <f>VLOOKUP(M2499,'zamestnanci číselník'!$A:$I,9,0)</f>
        <v>Ostatné</v>
      </c>
    </row>
    <row r="2500" spans="1:14" x14ac:dyDescent="0.2">
      <c r="A2500" s="60">
        <v>43697</v>
      </c>
      <c r="B2500" s="61" t="s">
        <v>1273</v>
      </c>
      <c r="C2500" s="61" t="s">
        <v>885</v>
      </c>
      <c r="D2500" s="61" t="s">
        <v>181</v>
      </c>
      <c r="E2500" s="61">
        <v>8</v>
      </c>
      <c r="F2500" s="61" t="s">
        <v>182</v>
      </c>
      <c r="G2500" s="61">
        <v>0</v>
      </c>
      <c r="H2500" s="61" t="s">
        <v>42</v>
      </c>
      <c r="I2500" s="61" t="s">
        <v>1167</v>
      </c>
      <c r="J2500" s="61" t="s">
        <v>1153</v>
      </c>
      <c r="K2500" s="61" t="s">
        <v>1153</v>
      </c>
      <c r="L2500" s="61" t="s">
        <v>1274</v>
      </c>
      <c r="M2500" s="61">
        <f t="shared" si="40"/>
        <v>422</v>
      </c>
      <c r="N2500" t="str">
        <f>VLOOKUP(M2500,'zamestnanci číselník'!$A:$I,9,0)</f>
        <v>Ostatné</v>
      </c>
    </row>
    <row r="2501" spans="1:14" x14ac:dyDescent="0.2">
      <c r="A2501" s="60">
        <v>43698</v>
      </c>
      <c r="B2501" s="61" t="s">
        <v>1273</v>
      </c>
      <c r="C2501" s="61" t="s">
        <v>885</v>
      </c>
      <c r="D2501" s="61" t="s">
        <v>181</v>
      </c>
      <c r="E2501" s="61">
        <v>8</v>
      </c>
      <c r="F2501" s="61" t="s">
        <v>182</v>
      </c>
      <c r="G2501" s="61">
        <v>0</v>
      </c>
      <c r="H2501" s="61" t="s">
        <v>42</v>
      </c>
      <c r="I2501" s="61" t="s">
        <v>1167</v>
      </c>
      <c r="J2501" s="61" t="s">
        <v>1153</v>
      </c>
      <c r="K2501" s="61" t="s">
        <v>1153</v>
      </c>
      <c r="L2501" s="61" t="s">
        <v>1274</v>
      </c>
      <c r="M2501" s="61">
        <f t="shared" si="40"/>
        <v>422</v>
      </c>
      <c r="N2501" t="str">
        <f>VLOOKUP(M2501,'zamestnanci číselník'!$A:$I,9,0)</f>
        <v>Ostatné</v>
      </c>
    </row>
    <row r="2502" spans="1:14" x14ac:dyDescent="0.2">
      <c r="A2502" s="60">
        <v>43706</v>
      </c>
      <c r="B2502" s="61" t="s">
        <v>1273</v>
      </c>
      <c r="C2502" s="61" t="s">
        <v>886</v>
      </c>
      <c r="D2502" s="61" t="s">
        <v>181</v>
      </c>
      <c r="E2502" s="61">
        <v>8</v>
      </c>
      <c r="F2502" s="61" t="s">
        <v>182</v>
      </c>
      <c r="G2502" s="61">
        <v>0</v>
      </c>
      <c r="H2502" s="61" t="s">
        <v>183</v>
      </c>
      <c r="I2502" s="61" t="s">
        <v>1167</v>
      </c>
      <c r="J2502" s="61" t="s">
        <v>1153</v>
      </c>
      <c r="K2502" s="61" t="s">
        <v>1153</v>
      </c>
      <c r="L2502" s="61" t="s">
        <v>1274</v>
      </c>
      <c r="M2502" s="61">
        <f t="shared" si="40"/>
        <v>422</v>
      </c>
      <c r="N2502" t="str">
        <f>VLOOKUP(M2502,'zamestnanci číselník'!$A:$I,9,0)</f>
        <v>Ostatné</v>
      </c>
    </row>
    <row r="2503" spans="1:14" x14ac:dyDescent="0.2">
      <c r="A2503" s="60">
        <v>43704</v>
      </c>
      <c r="B2503" s="61" t="s">
        <v>1273</v>
      </c>
      <c r="C2503" s="61" t="s">
        <v>885</v>
      </c>
      <c r="D2503" s="61" t="s">
        <v>181</v>
      </c>
      <c r="E2503" s="61">
        <v>8</v>
      </c>
      <c r="F2503" s="61" t="s">
        <v>182</v>
      </c>
      <c r="G2503" s="61">
        <v>0</v>
      </c>
      <c r="H2503" s="61" t="s">
        <v>42</v>
      </c>
      <c r="I2503" s="61" t="s">
        <v>1167</v>
      </c>
      <c r="J2503" s="61" t="s">
        <v>1153</v>
      </c>
      <c r="K2503" s="61" t="s">
        <v>1153</v>
      </c>
      <c r="L2503" s="61" t="s">
        <v>1274</v>
      </c>
      <c r="M2503" s="61">
        <f t="shared" si="40"/>
        <v>422</v>
      </c>
      <c r="N2503" t="str">
        <f>VLOOKUP(M2503,'zamestnanci číselník'!$A:$I,9,0)</f>
        <v>Ostatné</v>
      </c>
    </row>
    <row r="2504" spans="1:14" x14ac:dyDescent="0.2">
      <c r="A2504" s="60">
        <v>43705</v>
      </c>
      <c r="B2504" s="61" t="s">
        <v>1273</v>
      </c>
      <c r="C2504" s="61" t="s">
        <v>885</v>
      </c>
      <c r="D2504" s="61" t="s">
        <v>181</v>
      </c>
      <c r="E2504" s="61">
        <v>8</v>
      </c>
      <c r="F2504" s="61" t="s">
        <v>182</v>
      </c>
      <c r="G2504" s="61">
        <v>0</v>
      </c>
      <c r="H2504" s="61" t="s">
        <v>42</v>
      </c>
      <c r="I2504" s="61" t="s">
        <v>1167</v>
      </c>
      <c r="J2504" s="61" t="s">
        <v>1153</v>
      </c>
      <c r="K2504" s="61" t="s">
        <v>1153</v>
      </c>
      <c r="L2504" s="61" t="s">
        <v>1274</v>
      </c>
      <c r="M2504" s="61">
        <f t="shared" si="40"/>
        <v>422</v>
      </c>
      <c r="N2504" t="str">
        <f>VLOOKUP(M2504,'zamestnanci číselník'!$A:$I,9,0)</f>
        <v>Ostatné</v>
      </c>
    </row>
    <row r="2505" spans="1:14" x14ac:dyDescent="0.2">
      <c r="A2505" s="60">
        <v>43707</v>
      </c>
      <c r="B2505" s="61" t="s">
        <v>1273</v>
      </c>
      <c r="C2505" s="61" t="s">
        <v>887</v>
      </c>
      <c r="D2505" s="61" t="s">
        <v>181</v>
      </c>
      <c r="E2505" s="61">
        <v>8</v>
      </c>
      <c r="F2505" s="61" t="s">
        <v>182</v>
      </c>
      <c r="G2505" s="61">
        <v>0</v>
      </c>
      <c r="H2505" s="61" t="s">
        <v>183</v>
      </c>
      <c r="I2505" s="61" t="s">
        <v>1167</v>
      </c>
      <c r="J2505" s="61" t="s">
        <v>1153</v>
      </c>
      <c r="K2505" s="61" t="s">
        <v>1153</v>
      </c>
      <c r="L2505" s="61" t="s">
        <v>1274</v>
      </c>
      <c r="M2505" s="61">
        <f t="shared" si="40"/>
        <v>422</v>
      </c>
      <c r="N2505" t="str">
        <f>VLOOKUP(M2505,'zamestnanci číselník'!$A:$I,9,0)</f>
        <v>Ostatné</v>
      </c>
    </row>
    <row r="2506" spans="1:14" x14ac:dyDescent="0.2">
      <c r="A2506" s="60">
        <v>43705</v>
      </c>
      <c r="B2506" s="61" t="s">
        <v>970</v>
      </c>
      <c r="C2506" s="61" t="s">
        <v>885</v>
      </c>
      <c r="D2506" s="61" t="s">
        <v>181</v>
      </c>
      <c r="E2506" s="61">
        <v>4.5</v>
      </c>
      <c r="F2506" s="61" t="s">
        <v>182</v>
      </c>
      <c r="G2506" s="61">
        <v>0</v>
      </c>
      <c r="H2506" s="61" t="s">
        <v>1448</v>
      </c>
      <c r="I2506" s="61" t="s">
        <v>949</v>
      </c>
      <c r="J2506" s="61" t="s">
        <v>16</v>
      </c>
      <c r="K2506" s="61" t="s">
        <v>9</v>
      </c>
      <c r="L2506" s="61" t="s">
        <v>971</v>
      </c>
      <c r="M2506" s="61">
        <f t="shared" si="40"/>
        <v>423</v>
      </c>
      <c r="N2506" t="str">
        <f>VLOOKUP(M2506,'zamestnanci číselník'!$A:$I,9,0)</f>
        <v>VP1</v>
      </c>
    </row>
    <row r="2507" spans="1:14" x14ac:dyDescent="0.2">
      <c r="A2507" s="60">
        <v>43705</v>
      </c>
      <c r="B2507" s="61" t="s">
        <v>970</v>
      </c>
      <c r="C2507" s="61" t="s">
        <v>885</v>
      </c>
      <c r="D2507" s="61" t="s">
        <v>181</v>
      </c>
      <c r="E2507" s="61">
        <v>3.5</v>
      </c>
      <c r="F2507" s="61" t="s">
        <v>182</v>
      </c>
      <c r="G2507" s="61">
        <v>0</v>
      </c>
      <c r="H2507" s="61" t="s">
        <v>1387</v>
      </c>
      <c r="I2507" s="61" t="s">
        <v>949</v>
      </c>
      <c r="J2507" s="61" t="s">
        <v>19</v>
      </c>
      <c r="K2507" s="61" t="s">
        <v>9</v>
      </c>
      <c r="L2507" s="61" t="s">
        <v>971</v>
      </c>
      <c r="M2507" s="61">
        <f t="shared" si="40"/>
        <v>423</v>
      </c>
      <c r="N2507" t="str">
        <f>VLOOKUP(M2507,'zamestnanci číselník'!$A:$I,9,0)</f>
        <v>VP1</v>
      </c>
    </row>
    <row r="2508" spans="1:14" x14ac:dyDescent="0.2">
      <c r="A2508" s="60">
        <v>43707</v>
      </c>
      <c r="B2508" s="61" t="s">
        <v>970</v>
      </c>
      <c r="C2508" s="61" t="s">
        <v>910</v>
      </c>
      <c r="D2508" s="61" t="s">
        <v>181</v>
      </c>
      <c r="E2508" s="61">
        <v>0</v>
      </c>
      <c r="F2508" s="61" t="s">
        <v>182</v>
      </c>
      <c r="G2508" s="61">
        <v>0</v>
      </c>
      <c r="H2508" s="61" t="s">
        <v>183</v>
      </c>
      <c r="I2508" s="61" t="s">
        <v>949</v>
      </c>
      <c r="J2508" s="61" t="s">
        <v>19</v>
      </c>
      <c r="K2508" s="61" t="s">
        <v>9</v>
      </c>
      <c r="L2508" s="61" t="s">
        <v>971</v>
      </c>
      <c r="M2508" s="61">
        <f t="shared" si="40"/>
        <v>423</v>
      </c>
      <c r="N2508" t="str">
        <f>VLOOKUP(M2508,'zamestnanci číselník'!$A:$I,9,0)</f>
        <v>VP1</v>
      </c>
    </row>
    <row r="2509" spans="1:14" x14ac:dyDescent="0.2">
      <c r="A2509" s="60">
        <v>43703</v>
      </c>
      <c r="B2509" s="61" t="s">
        <v>970</v>
      </c>
      <c r="C2509" s="61" t="s">
        <v>885</v>
      </c>
      <c r="D2509" s="61" t="s">
        <v>181</v>
      </c>
      <c r="E2509" s="61">
        <v>11</v>
      </c>
      <c r="F2509" s="61" t="s">
        <v>182</v>
      </c>
      <c r="G2509" s="61">
        <v>0</v>
      </c>
      <c r="H2509" s="61" t="s">
        <v>1448</v>
      </c>
      <c r="I2509" s="61" t="s">
        <v>949</v>
      </c>
      <c r="J2509" s="61" t="s">
        <v>16</v>
      </c>
      <c r="K2509" s="61" t="s">
        <v>9</v>
      </c>
      <c r="L2509" s="61" t="s">
        <v>971</v>
      </c>
      <c r="M2509" s="61">
        <f t="shared" si="40"/>
        <v>423</v>
      </c>
      <c r="N2509" t="str">
        <f>VLOOKUP(M2509,'zamestnanci číselník'!$A:$I,9,0)</f>
        <v>VP1</v>
      </c>
    </row>
    <row r="2510" spans="1:14" x14ac:dyDescent="0.2">
      <c r="A2510" s="60">
        <v>43704</v>
      </c>
      <c r="B2510" s="61" t="s">
        <v>970</v>
      </c>
      <c r="C2510" s="61" t="s">
        <v>888</v>
      </c>
      <c r="D2510" s="61" t="s">
        <v>181</v>
      </c>
      <c r="E2510" s="61">
        <v>4</v>
      </c>
      <c r="F2510" s="61" t="s">
        <v>182</v>
      </c>
      <c r="G2510" s="61">
        <v>0</v>
      </c>
      <c r="H2510" s="61" t="s">
        <v>183</v>
      </c>
      <c r="I2510" s="61" t="s">
        <v>949</v>
      </c>
      <c r="J2510" s="61" t="s">
        <v>19</v>
      </c>
      <c r="K2510" s="61" t="s">
        <v>9</v>
      </c>
      <c r="L2510" s="61" t="s">
        <v>971</v>
      </c>
      <c r="M2510" s="61">
        <f t="shared" si="40"/>
        <v>423</v>
      </c>
      <c r="N2510" t="str">
        <f>VLOOKUP(M2510,'zamestnanci číselník'!$A:$I,9,0)</f>
        <v>VP1</v>
      </c>
    </row>
    <row r="2511" spans="1:14" x14ac:dyDescent="0.2">
      <c r="A2511" s="60">
        <v>43699</v>
      </c>
      <c r="B2511" s="61" t="s">
        <v>970</v>
      </c>
      <c r="C2511" s="61" t="s">
        <v>885</v>
      </c>
      <c r="D2511" s="61" t="s">
        <v>181</v>
      </c>
      <c r="E2511" s="61">
        <v>11</v>
      </c>
      <c r="F2511" s="61" t="s">
        <v>897</v>
      </c>
      <c r="G2511" s="61">
        <v>0</v>
      </c>
      <c r="H2511" s="61" t="s">
        <v>1448</v>
      </c>
      <c r="I2511" s="61" t="s">
        <v>949</v>
      </c>
      <c r="J2511" s="61" t="s">
        <v>16</v>
      </c>
      <c r="K2511" s="61" t="s">
        <v>9</v>
      </c>
      <c r="L2511" s="61" t="s">
        <v>971</v>
      </c>
      <c r="M2511" s="61">
        <f t="shared" si="40"/>
        <v>423</v>
      </c>
      <c r="N2511" t="str">
        <f>VLOOKUP(M2511,'zamestnanci číselník'!$A:$I,9,0)</f>
        <v>VP1</v>
      </c>
    </row>
    <row r="2512" spans="1:14" x14ac:dyDescent="0.2">
      <c r="A2512" s="60">
        <v>43700</v>
      </c>
      <c r="B2512" s="61" t="s">
        <v>970</v>
      </c>
      <c r="C2512" s="61" t="s">
        <v>885</v>
      </c>
      <c r="D2512" s="61" t="s">
        <v>181</v>
      </c>
      <c r="E2512" s="61">
        <v>8</v>
      </c>
      <c r="F2512" s="61" t="s">
        <v>182</v>
      </c>
      <c r="G2512" s="61">
        <v>0</v>
      </c>
      <c r="H2512" s="61" t="s">
        <v>1448</v>
      </c>
      <c r="I2512" s="61" t="s">
        <v>949</v>
      </c>
      <c r="J2512" s="61" t="s">
        <v>16</v>
      </c>
      <c r="K2512" s="61" t="s">
        <v>9</v>
      </c>
      <c r="L2512" s="61" t="s">
        <v>971</v>
      </c>
      <c r="M2512" s="61">
        <f t="shared" si="40"/>
        <v>423</v>
      </c>
      <c r="N2512" t="str">
        <f>VLOOKUP(M2512,'zamestnanci číselník'!$A:$I,9,0)</f>
        <v>VP1</v>
      </c>
    </row>
    <row r="2513" spans="1:14" x14ac:dyDescent="0.2">
      <c r="A2513" s="60">
        <v>43701</v>
      </c>
      <c r="B2513" s="61" t="s">
        <v>970</v>
      </c>
      <c r="C2513" s="61" t="s">
        <v>885</v>
      </c>
      <c r="D2513" s="61" t="s">
        <v>181</v>
      </c>
      <c r="E2513" s="61">
        <v>8</v>
      </c>
      <c r="F2513" s="61" t="s">
        <v>182</v>
      </c>
      <c r="G2513" s="61">
        <v>0</v>
      </c>
      <c r="H2513" s="61" t="s">
        <v>1448</v>
      </c>
      <c r="I2513" s="61" t="s">
        <v>949</v>
      </c>
      <c r="J2513" s="61" t="s">
        <v>16</v>
      </c>
      <c r="K2513" s="61" t="s">
        <v>9</v>
      </c>
      <c r="L2513" s="61" t="s">
        <v>971</v>
      </c>
      <c r="M2513" s="61">
        <f t="shared" si="40"/>
        <v>423</v>
      </c>
      <c r="N2513" t="str">
        <f>VLOOKUP(M2513,'zamestnanci číselník'!$A:$I,9,0)</f>
        <v>VP1</v>
      </c>
    </row>
    <row r="2514" spans="1:14" x14ac:dyDescent="0.2">
      <c r="A2514" s="60">
        <v>43696</v>
      </c>
      <c r="B2514" s="61" t="s">
        <v>970</v>
      </c>
      <c r="C2514" s="61" t="s">
        <v>888</v>
      </c>
      <c r="D2514" s="61" t="s">
        <v>181</v>
      </c>
      <c r="E2514" s="61">
        <v>2</v>
      </c>
      <c r="F2514" s="61" t="s">
        <v>182</v>
      </c>
      <c r="G2514" s="61">
        <v>0</v>
      </c>
      <c r="H2514" s="61" t="s">
        <v>183</v>
      </c>
      <c r="I2514" s="61" t="s">
        <v>949</v>
      </c>
      <c r="J2514" s="61" t="s">
        <v>19</v>
      </c>
      <c r="K2514" s="61" t="s">
        <v>9</v>
      </c>
      <c r="L2514" s="61" t="s">
        <v>971</v>
      </c>
      <c r="M2514" s="61">
        <f t="shared" si="40"/>
        <v>423</v>
      </c>
      <c r="N2514" t="str">
        <f>VLOOKUP(M2514,'zamestnanci číselník'!$A:$I,9,0)</f>
        <v>VP1</v>
      </c>
    </row>
    <row r="2515" spans="1:14" x14ac:dyDescent="0.2">
      <c r="A2515" s="60">
        <v>43706</v>
      </c>
      <c r="B2515" s="61" t="s">
        <v>970</v>
      </c>
      <c r="C2515" s="61" t="s">
        <v>886</v>
      </c>
      <c r="D2515" s="61" t="s">
        <v>181</v>
      </c>
      <c r="E2515" s="61">
        <v>8</v>
      </c>
      <c r="F2515" s="61" t="s">
        <v>182</v>
      </c>
      <c r="G2515" s="61">
        <v>0</v>
      </c>
      <c r="H2515" s="61" t="s">
        <v>183</v>
      </c>
      <c r="I2515" s="61" t="s">
        <v>949</v>
      </c>
      <c r="J2515" s="61" t="s">
        <v>19</v>
      </c>
      <c r="K2515" s="61" t="s">
        <v>9</v>
      </c>
      <c r="L2515" s="61" t="s">
        <v>971</v>
      </c>
      <c r="M2515" s="61">
        <f t="shared" si="40"/>
        <v>423</v>
      </c>
      <c r="N2515" t="str">
        <f>VLOOKUP(M2515,'zamestnanci číselník'!$A:$I,9,0)</f>
        <v>VP1</v>
      </c>
    </row>
    <row r="2516" spans="1:14" x14ac:dyDescent="0.2">
      <c r="A2516" s="60">
        <v>43698</v>
      </c>
      <c r="B2516" s="61" t="s">
        <v>970</v>
      </c>
      <c r="C2516" s="61" t="s">
        <v>885</v>
      </c>
      <c r="D2516" s="61" t="s">
        <v>181</v>
      </c>
      <c r="E2516" s="61">
        <v>4</v>
      </c>
      <c r="F2516" s="61" t="s">
        <v>897</v>
      </c>
      <c r="G2516" s="61">
        <v>2</v>
      </c>
      <c r="H2516" s="61" t="s">
        <v>1448</v>
      </c>
      <c r="I2516" s="61" t="s">
        <v>949</v>
      </c>
      <c r="J2516" s="61" t="s">
        <v>16</v>
      </c>
      <c r="K2516" s="61" t="s">
        <v>9</v>
      </c>
      <c r="L2516" s="61" t="s">
        <v>971</v>
      </c>
      <c r="M2516" s="61">
        <f t="shared" si="40"/>
        <v>423</v>
      </c>
      <c r="N2516" t="str">
        <f>VLOOKUP(M2516,'zamestnanci číselník'!$A:$I,9,0)</f>
        <v>VP1</v>
      </c>
    </row>
    <row r="2517" spans="1:14" x14ac:dyDescent="0.2">
      <c r="A2517" s="60">
        <v>43698</v>
      </c>
      <c r="B2517" s="61" t="s">
        <v>970</v>
      </c>
      <c r="C2517" s="61" t="s">
        <v>885</v>
      </c>
      <c r="D2517" s="61" t="s">
        <v>181</v>
      </c>
      <c r="E2517" s="61">
        <v>2</v>
      </c>
      <c r="F2517" s="61" t="s">
        <v>897</v>
      </c>
      <c r="G2517" s="61">
        <v>1</v>
      </c>
      <c r="H2517" s="61" t="s">
        <v>1505</v>
      </c>
      <c r="I2517" s="61" t="s">
        <v>949</v>
      </c>
      <c r="J2517" s="61" t="s">
        <v>19</v>
      </c>
      <c r="K2517" s="61" t="s">
        <v>9</v>
      </c>
      <c r="L2517" s="61" t="s">
        <v>971</v>
      </c>
      <c r="M2517" s="61">
        <f t="shared" si="40"/>
        <v>423</v>
      </c>
      <c r="N2517" t="str">
        <f>VLOOKUP(M2517,'zamestnanci číselník'!$A:$I,9,0)</f>
        <v>VP1</v>
      </c>
    </row>
    <row r="2518" spans="1:14" x14ac:dyDescent="0.2">
      <c r="A2518" s="60">
        <v>43696</v>
      </c>
      <c r="B2518" s="61" t="s">
        <v>970</v>
      </c>
      <c r="C2518" s="61" t="s">
        <v>885</v>
      </c>
      <c r="D2518" s="61" t="s">
        <v>181</v>
      </c>
      <c r="E2518" s="61">
        <v>1</v>
      </c>
      <c r="F2518" s="61" t="s">
        <v>182</v>
      </c>
      <c r="G2518" s="61">
        <v>0</v>
      </c>
      <c r="H2518" s="61" t="s">
        <v>1387</v>
      </c>
      <c r="I2518" s="61" t="s">
        <v>949</v>
      </c>
      <c r="J2518" s="61" t="s">
        <v>19</v>
      </c>
      <c r="K2518" s="61" t="s">
        <v>9</v>
      </c>
      <c r="L2518" s="61" t="s">
        <v>971</v>
      </c>
      <c r="M2518" s="61">
        <f t="shared" si="40"/>
        <v>423</v>
      </c>
      <c r="N2518" t="str">
        <f>VLOOKUP(M2518,'zamestnanci číselník'!$A:$I,9,0)</f>
        <v>VP1</v>
      </c>
    </row>
    <row r="2519" spans="1:14" x14ac:dyDescent="0.2">
      <c r="A2519" s="60">
        <v>43696</v>
      </c>
      <c r="B2519" s="61" t="s">
        <v>970</v>
      </c>
      <c r="C2519" s="61" t="s">
        <v>885</v>
      </c>
      <c r="D2519" s="61" t="s">
        <v>181</v>
      </c>
      <c r="E2519" s="61">
        <v>2</v>
      </c>
      <c r="F2519" s="61" t="s">
        <v>182</v>
      </c>
      <c r="G2519" s="61">
        <v>0</v>
      </c>
      <c r="H2519" s="61" t="s">
        <v>1450</v>
      </c>
      <c r="I2519" s="61" t="s">
        <v>949</v>
      </c>
      <c r="J2519" s="61" t="s">
        <v>19</v>
      </c>
      <c r="K2519" s="61" t="s">
        <v>9</v>
      </c>
      <c r="L2519" s="61" t="s">
        <v>971</v>
      </c>
      <c r="M2519" s="61">
        <f t="shared" si="40"/>
        <v>423</v>
      </c>
      <c r="N2519" t="str">
        <f>VLOOKUP(M2519,'zamestnanci číselník'!$A:$I,9,0)</f>
        <v>VP1</v>
      </c>
    </row>
    <row r="2520" spans="1:14" x14ac:dyDescent="0.2">
      <c r="A2520" s="60">
        <v>43696</v>
      </c>
      <c r="B2520" s="61" t="s">
        <v>970</v>
      </c>
      <c r="C2520" s="61" t="s">
        <v>885</v>
      </c>
      <c r="D2520" s="61" t="s">
        <v>181</v>
      </c>
      <c r="E2520" s="61">
        <v>3</v>
      </c>
      <c r="F2520" s="61" t="s">
        <v>182</v>
      </c>
      <c r="G2520" s="61">
        <v>0</v>
      </c>
      <c r="H2520" s="61" t="s">
        <v>1510</v>
      </c>
      <c r="I2520" s="61" t="s">
        <v>949</v>
      </c>
      <c r="J2520" s="61" t="s">
        <v>19</v>
      </c>
      <c r="K2520" s="61" t="s">
        <v>9</v>
      </c>
      <c r="L2520" s="61" t="s">
        <v>971</v>
      </c>
      <c r="M2520" s="61">
        <f t="shared" si="40"/>
        <v>423</v>
      </c>
      <c r="N2520" t="str">
        <f>VLOOKUP(M2520,'zamestnanci číselník'!$A:$I,9,0)</f>
        <v>VP1</v>
      </c>
    </row>
    <row r="2521" spans="1:14" x14ac:dyDescent="0.2">
      <c r="A2521" s="60">
        <v>43697</v>
      </c>
      <c r="B2521" s="61" t="s">
        <v>970</v>
      </c>
      <c r="C2521" s="61" t="s">
        <v>885</v>
      </c>
      <c r="D2521" s="61" t="s">
        <v>181</v>
      </c>
      <c r="E2521" s="61">
        <v>1</v>
      </c>
      <c r="F2521" s="61" t="s">
        <v>182</v>
      </c>
      <c r="G2521" s="61">
        <v>0</v>
      </c>
      <c r="H2521" s="61" t="s">
        <v>1387</v>
      </c>
      <c r="I2521" s="61" t="s">
        <v>949</v>
      </c>
      <c r="J2521" s="61" t="s">
        <v>19</v>
      </c>
      <c r="K2521" s="61" t="s">
        <v>9</v>
      </c>
      <c r="L2521" s="61" t="s">
        <v>971</v>
      </c>
      <c r="M2521" s="61">
        <f t="shared" si="40"/>
        <v>423</v>
      </c>
      <c r="N2521" t="str">
        <f>VLOOKUP(M2521,'zamestnanci číselník'!$A:$I,9,0)</f>
        <v>VP1</v>
      </c>
    </row>
    <row r="2522" spans="1:14" x14ac:dyDescent="0.2">
      <c r="A2522" s="60">
        <v>43697</v>
      </c>
      <c r="B2522" s="61" t="s">
        <v>970</v>
      </c>
      <c r="C2522" s="61" t="s">
        <v>885</v>
      </c>
      <c r="D2522" s="61" t="s">
        <v>181</v>
      </c>
      <c r="E2522" s="61">
        <v>1.5</v>
      </c>
      <c r="F2522" s="61" t="s">
        <v>897</v>
      </c>
      <c r="G2522" s="61">
        <v>3</v>
      </c>
      <c r="H2522" s="61" t="s">
        <v>1450</v>
      </c>
      <c r="I2522" s="61" t="s">
        <v>949</v>
      </c>
      <c r="J2522" s="61" t="s">
        <v>19</v>
      </c>
      <c r="K2522" s="61" t="s">
        <v>9</v>
      </c>
      <c r="L2522" s="61" t="s">
        <v>971</v>
      </c>
      <c r="M2522" s="61">
        <f t="shared" si="40"/>
        <v>423</v>
      </c>
      <c r="N2522" t="str">
        <f>VLOOKUP(M2522,'zamestnanci číselník'!$A:$I,9,0)</f>
        <v>VP1</v>
      </c>
    </row>
    <row r="2523" spans="1:14" x14ac:dyDescent="0.2">
      <c r="A2523" s="60">
        <v>43697</v>
      </c>
      <c r="B2523" s="61" t="s">
        <v>970</v>
      </c>
      <c r="C2523" s="61" t="s">
        <v>885</v>
      </c>
      <c r="D2523" s="61" t="s">
        <v>181</v>
      </c>
      <c r="E2523" s="61">
        <v>5.5</v>
      </c>
      <c r="F2523" s="61" t="s">
        <v>182</v>
      </c>
      <c r="G2523" s="61">
        <v>0</v>
      </c>
      <c r="H2523" s="61" t="s">
        <v>1505</v>
      </c>
      <c r="I2523" s="61" t="s">
        <v>949</v>
      </c>
      <c r="J2523" s="61" t="s">
        <v>19</v>
      </c>
      <c r="K2523" s="61" t="s">
        <v>9</v>
      </c>
      <c r="L2523" s="61" t="s">
        <v>971</v>
      </c>
      <c r="M2523" s="61">
        <f t="shared" si="40"/>
        <v>423</v>
      </c>
      <c r="N2523" t="str">
        <f>VLOOKUP(M2523,'zamestnanci číselník'!$A:$I,9,0)</f>
        <v>VP1</v>
      </c>
    </row>
    <row r="2524" spans="1:14" x14ac:dyDescent="0.2">
      <c r="A2524" s="60">
        <v>43689</v>
      </c>
      <c r="B2524" s="61" t="s">
        <v>970</v>
      </c>
      <c r="C2524" s="61" t="s">
        <v>885</v>
      </c>
      <c r="D2524" s="61" t="s">
        <v>181</v>
      </c>
      <c r="E2524" s="61">
        <v>4</v>
      </c>
      <c r="F2524" s="61" t="s">
        <v>897</v>
      </c>
      <c r="G2524" s="61">
        <v>2</v>
      </c>
      <c r="H2524" s="61" t="s">
        <v>1448</v>
      </c>
      <c r="I2524" s="61" t="s">
        <v>949</v>
      </c>
      <c r="J2524" s="61" t="s">
        <v>16</v>
      </c>
      <c r="K2524" s="61" t="s">
        <v>9</v>
      </c>
      <c r="L2524" s="61" t="s">
        <v>971</v>
      </c>
      <c r="M2524" s="61">
        <f t="shared" si="40"/>
        <v>423</v>
      </c>
      <c r="N2524" t="str">
        <f>VLOOKUP(M2524,'zamestnanci číselník'!$A:$I,9,0)</f>
        <v>VP1</v>
      </c>
    </row>
    <row r="2525" spans="1:14" x14ac:dyDescent="0.2">
      <c r="A2525" s="60">
        <v>43690</v>
      </c>
      <c r="B2525" s="61" t="s">
        <v>970</v>
      </c>
      <c r="C2525" s="61" t="s">
        <v>885</v>
      </c>
      <c r="D2525" s="61" t="s">
        <v>181</v>
      </c>
      <c r="E2525" s="61">
        <v>5</v>
      </c>
      <c r="F2525" s="61" t="s">
        <v>897</v>
      </c>
      <c r="G2525" s="61">
        <v>3</v>
      </c>
      <c r="H2525" s="61" t="s">
        <v>1448</v>
      </c>
      <c r="I2525" s="61" t="s">
        <v>949</v>
      </c>
      <c r="J2525" s="61" t="s">
        <v>16</v>
      </c>
      <c r="K2525" s="61" t="s">
        <v>9</v>
      </c>
      <c r="L2525" s="61" t="s">
        <v>971</v>
      </c>
      <c r="M2525" s="61">
        <f t="shared" si="40"/>
        <v>423</v>
      </c>
      <c r="N2525" t="str">
        <f>VLOOKUP(M2525,'zamestnanci číselník'!$A:$I,9,0)</f>
        <v>VP1</v>
      </c>
    </row>
    <row r="2526" spans="1:14" x14ac:dyDescent="0.2">
      <c r="A2526" s="60">
        <v>43691</v>
      </c>
      <c r="B2526" s="61" t="s">
        <v>970</v>
      </c>
      <c r="C2526" s="61" t="s">
        <v>885</v>
      </c>
      <c r="D2526" s="61" t="s">
        <v>181</v>
      </c>
      <c r="E2526" s="61">
        <v>4</v>
      </c>
      <c r="F2526" s="61" t="s">
        <v>897</v>
      </c>
      <c r="G2526" s="61">
        <v>0</v>
      </c>
      <c r="H2526" s="61" t="s">
        <v>1448</v>
      </c>
      <c r="I2526" s="61" t="s">
        <v>949</v>
      </c>
      <c r="J2526" s="61" t="s">
        <v>16</v>
      </c>
      <c r="K2526" s="61" t="s">
        <v>9</v>
      </c>
      <c r="L2526" s="61" t="s">
        <v>971</v>
      </c>
      <c r="M2526" s="61">
        <f t="shared" si="40"/>
        <v>423</v>
      </c>
      <c r="N2526" t="str">
        <f>VLOOKUP(M2526,'zamestnanci číselník'!$A:$I,9,0)</f>
        <v>VP1</v>
      </c>
    </row>
    <row r="2527" spans="1:14" x14ac:dyDescent="0.2">
      <c r="A2527" s="60">
        <v>43692</v>
      </c>
      <c r="B2527" s="61" t="s">
        <v>970</v>
      </c>
      <c r="C2527" s="61" t="s">
        <v>885</v>
      </c>
      <c r="D2527" s="61" t="s">
        <v>181</v>
      </c>
      <c r="E2527" s="61">
        <v>5</v>
      </c>
      <c r="F2527" s="61" t="s">
        <v>897</v>
      </c>
      <c r="G2527" s="61">
        <v>1</v>
      </c>
      <c r="H2527" s="61" t="s">
        <v>1448</v>
      </c>
      <c r="I2527" s="61" t="s">
        <v>949</v>
      </c>
      <c r="J2527" s="61" t="s">
        <v>16</v>
      </c>
      <c r="K2527" s="61" t="s">
        <v>9</v>
      </c>
      <c r="L2527" s="61" t="s">
        <v>971</v>
      </c>
      <c r="M2527" s="61">
        <f t="shared" si="40"/>
        <v>423</v>
      </c>
      <c r="N2527" t="str">
        <f>VLOOKUP(M2527,'zamestnanci číselník'!$A:$I,9,0)</f>
        <v>VP1</v>
      </c>
    </row>
    <row r="2528" spans="1:14" x14ac:dyDescent="0.2">
      <c r="A2528" s="60">
        <v>43689</v>
      </c>
      <c r="B2528" s="61" t="s">
        <v>970</v>
      </c>
      <c r="C2528" s="61" t="s">
        <v>885</v>
      </c>
      <c r="D2528" s="61" t="s">
        <v>181</v>
      </c>
      <c r="E2528" s="61">
        <v>1</v>
      </c>
      <c r="F2528" s="61" t="s">
        <v>182</v>
      </c>
      <c r="G2528" s="61">
        <v>0</v>
      </c>
      <c r="H2528" s="61" t="s">
        <v>1387</v>
      </c>
      <c r="I2528" s="61" t="s">
        <v>949</v>
      </c>
      <c r="J2528" s="61" t="s">
        <v>19</v>
      </c>
      <c r="K2528" s="61" t="s">
        <v>9</v>
      </c>
      <c r="L2528" s="61" t="s">
        <v>971</v>
      </c>
      <c r="M2528" s="61">
        <f t="shared" si="40"/>
        <v>423</v>
      </c>
      <c r="N2528" t="str">
        <f>VLOOKUP(M2528,'zamestnanci číselník'!$A:$I,9,0)</f>
        <v>VP1</v>
      </c>
    </row>
    <row r="2529" spans="1:14" x14ac:dyDescent="0.2">
      <c r="A2529" s="60">
        <v>43691</v>
      </c>
      <c r="B2529" s="61" t="s">
        <v>970</v>
      </c>
      <c r="C2529" s="61" t="s">
        <v>885</v>
      </c>
      <c r="D2529" s="61" t="s">
        <v>181</v>
      </c>
      <c r="E2529" s="61">
        <v>6</v>
      </c>
      <c r="F2529" s="61" t="s">
        <v>182</v>
      </c>
      <c r="G2529" s="61">
        <v>0</v>
      </c>
      <c r="H2529" s="61" t="s">
        <v>1505</v>
      </c>
      <c r="I2529" s="61" t="s">
        <v>949</v>
      </c>
      <c r="J2529" s="61" t="s">
        <v>19</v>
      </c>
      <c r="K2529" s="61" t="s">
        <v>9</v>
      </c>
      <c r="L2529" s="61" t="s">
        <v>971</v>
      </c>
      <c r="M2529" s="61">
        <f t="shared" si="40"/>
        <v>423</v>
      </c>
      <c r="N2529" t="str">
        <f>VLOOKUP(M2529,'zamestnanci číselník'!$A:$I,9,0)</f>
        <v>VP1</v>
      </c>
    </row>
    <row r="2530" spans="1:14" x14ac:dyDescent="0.2">
      <c r="A2530" s="60">
        <v>43692</v>
      </c>
      <c r="B2530" s="61" t="s">
        <v>970</v>
      </c>
      <c r="C2530" s="61" t="s">
        <v>885</v>
      </c>
      <c r="D2530" s="61" t="s">
        <v>181</v>
      </c>
      <c r="E2530" s="61">
        <v>0</v>
      </c>
      <c r="F2530" s="61" t="s">
        <v>897</v>
      </c>
      <c r="G2530" s="61">
        <v>2</v>
      </c>
      <c r="H2530" s="61" t="s">
        <v>1510</v>
      </c>
      <c r="I2530" s="61" t="s">
        <v>949</v>
      </c>
      <c r="J2530" s="61" t="s">
        <v>19</v>
      </c>
      <c r="K2530" s="61" t="s">
        <v>9</v>
      </c>
      <c r="L2530" s="61" t="s">
        <v>971</v>
      </c>
      <c r="M2530" s="61">
        <f t="shared" si="40"/>
        <v>423</v>
      </c>
      <c r="N2530" t="str">
        <f>VLOOKUP(M2530,'zamestnanci číselník'!$A:$I,9,0)</f>
        <v>VP1</v>
      </c>
    </row>
    <row r="2531" spans="1:14" x14ac:dyDescent="0.2">
      <c r="A2531" s="60">
        <v>43693</v>
      </c>
      <c r="B2531" s="61" t="s">
        <v>970</v>
      </c>
      <c r="C2531" s="61" t="s">
        <v>885</v>
      </c>
      <c r="D2531" s="61" t="s">
        <v>181</v>
      </c>
      <c r="E2531" s="61">
        <v>1</v>
      </c>
      <c r="F2531" s="61" t="s">
        <v>182</v>
      </c>
      <c r="G2531" s="61">
        <v>0</v>
      </c>
      <c r="H2531" s="61" t="s">
        <v>1387</v>
      </c>
      <c r="I2531" s="61" t="s">
        <v>949</v>
      </c>
      <c r="J2531" s="61" t="s">
        <v>19</v>
      </c>
      <c r="K2531" s="61" t="s">
        <v>9</v>
      </c>
      <c r="L2531" s="61" t="s">
        <v>971</v>
      </c>
      <c r="M2531" s="61">
        <f t="shared" si="40"/>
        <v>423</v>
      </c>
      <c r="N2531" t="str">
        <f>VLOOKUP(M2531,'zamestnanci číselník'!$A:$I,9,0)</f>
        <v>VP1</v>
      </c>
    </row>
    <row r="2532" spans="1:14" x14ac:dyDescent="0.2">
      <c r="A2532" s="60">
        <v>43693</v>
      </c>
      <c r="B2532" s="61" t="s">
        <v>970</v>
      </c>
      <c r="C2532" s="61" t="s">
        <v>885</v>
      </c>
      <c r="D2532" s="61" t="s">
        <v>181</v>
      </c>
      <c r="E2532" s="61">
        <v>7</v>
      </c>
      <c r="F2532" s="61" t="s">
        <v>182</v>
      </c>
      <c r="G2532" s="61">
        <v>0</v>
      </c>
      <c r="H2532" s="61" t="s">
        <v>1510</v>
      </c>
      <c r="I2532" s="61" t="s">
        <v>949</v>
      </c>
      <c r="J2532" s="61" t="s">
        <v>19</v>
      </c>
      <c r="K2532" s="61" t="s">
        <v>9</v>
      </c>
      <c r="L2532" s="61" t="s">
        <v>971</v>
      </c>
      <c r="M2532" s="61">
        <f t="shared" si="40"/>
        <v>423</v>
      </c>
      <c r="N2532" t="str">
        <f>VLOOKUP(M2532,'zamestnanci číselník'!$A:$I,9,0)</f>
        <v>VP1</v>
      </c>
    </row>
    <row r="2533" spans="1:14" x14ac:dyDescent="0.2">
      <c r="A2533" s="60">
        <v>43684</v>
      </c>
      <c r="B2533" s="61" t="s">
        <v>970</v>
      </c>
      <c r="C2533" s="61" t="s">
        <v>885</v>
      </c>
      <c r="D2533" s="61" t="s">
        <v>181</v>
      </c>
      <c r="E2533" s="61">
        <v>6</v>
      </c>
      <c r="F2533" s="61" t="s">
        <v>897</v>
      </c>
      <c r="G2533" s="61">
        <v>3</v>
      </c>
      <c r="H2533" s="61" t="s">
        <v>1448</v>
      </c>
      <c r="I2533" s="61" t="s">
        <v>949</v>
      </c>
      <c r="J2533" s="61" t="s">
        <v>16</v>
      </c>
      <c r="K2533" s="61" t="s">
        <v>9</v>
      </c>
      <c r="L2533" s="61" t="s">
        <v>971</v>
      </c>
      <c r="M2533" s="61">
        <f t="shared" si="40"/>
        <v>423</v>
      </c>
      <c r="N2533" t="str">
        <f>VLOOKUP(M2533,'zamestnanci číselník'!$A:$I,9,0)</f>
        <v>VP1</v>
      </c>
    </row>
    <row r="2534" spans="1:14" x14ac:dyDescent="0.2">
      <c r="A2534" s="60">
        <v>43685</v>
      </c>
      <c r="B2534" s="61" t="s">
        <v>970</v>
      </c>
      <c r="C2534" s="61" t="s">
        <v>885</v>
      </c>
      <c r="D2534" s="61" t="s">
        <v>181</v>
      </c>
      <c r="E2534" s="61">
        <v>6</v>
      </c>
      <c r="F2534" s="61" t="s">
        <v>897</v>
      </c>
      <c r="G2534" s="61">
        <v>3</v>
      </c>
      <c r="H2534" s="61" t="s">
        <v>1448</v>
      </c>
      <c r="I2534" s="61" t="s">
        <v>949</v>
      </c>
      <c r="J2534" s="61" t="s">
        <v>16</v>
      </c>
      <c r="K2534" s="61" t="s">
        <v>9</v>
      </c>
      <c r="L2534" s="61" t="s">
        <v>971</v>
      </c>
      <c r="M2534" s="61">
        <f t="shared" si="40"/>
        <v>423</v>
      </c>
      <c r="N2534" t="str">
        <f>VLOOKUP(M2534,'zamestnanci číselník'!$A:$I,9,0)</f>
        <v>VP1</v>
      </c>
    </row>
    <row r="2535" spans="1:14" x14ac:dyDescent="0.2">
      <c r="A2535" s="60">
        <v>43686</v>
      </c>
      <c r="B2535" s="61" t="s">
        <v>970</v>
      </c>
      <c r="C2535" s="61" t="s">
        <v>885</v>
      </c>
      <c r="D2535" s="61" t="s">
        <v>181</v>
      </c>
      <c r="E2535" s="61">
        <v>7</v>
      </c>
      <c r="F2535" s="61" t="s">
        <v>897</v>
      </c>
      <c r="G2535" s="61">
        <v>0</v>
      </c>
      <c r="H2535" s="61" t="s">
        <v>1448</v>
      </c>
      <c r="I2535" s="61" t="s">
        <v>949</v>
      </c>
      <c r="J2535" s="61" t="s">
        <v>16</v>
      </c>
      <c r="K2535" s="61" t="s">
        <v>9</v>
      </c>
      <c r="L2535" s="61" t="s">
        <v>971</v>
      </c>
      <c r="M2535" s="61">
        <f t="shared" si="40"/>
        <v>423</v>
      </c>
      <c r="N2535" t="str">
        <f>VLOOKUP(M2535,'zamestnanci číselník'!$A:$I,9,0)</f>
        <v>VP1</v>
      </c>
    </row>
    <row r="2536" spans="1:14" x14ac:dyDescent="0.2">
      <c r="A2536" s="60">
        <v>43687</v>
      </c>
      <c r="B2536" s="61" t="s">
        <v>970</v>
      </c>
      <c r="C2536" s="61" t="s">
        <v>885</v>
      </c>
      <c r="D2536" s="61" t="s">
        <v>181</v>
      </c>
      <c r="E2536" s="61">
        <v>0</v>
      </c>
      <c r="F2536" s="61" t="s">
        <v>897</v>
      </c>
      <c r="G2536" s="61">
        <v>8</v>
      </c>
      <c r="H2536" s="61" t="s">
        <v>1448</v>
      </c>
      <c r="I2536" s="61" t="s">
        <v>949</v>
      </c>
      <c r="J2536" s="61" t="s">
        <v>16</v>
      </c>
      <c r="K2536" s="61" t="s">
        <v>9</v>
      </c>
      <c r="L2536" s="61" t="s">
        <v>971</v>
      </c>
      <c r="M2536" s="61">
        <f t="shared" si="40"/>
        <v>423</v>
      </c>
      <c r="N2536" t="str">
        <f>VLOOKUP(M2536,'zamestnanci číselník'!$A:$I,9,0)</f>
        <v>VP1</v>
      </c>
    </row>
    <row r="2537" spans="1:14" x14ac:dyDescent="0.2">
      <c r="A2537" s="60">
        <v>43678</v>
      </c>
      <c r="B2537" s="61" t="s">
        <v>970</v>
      </c>
      <c r="C2537" s="61" t="s">
        <v>887</v>
      </c>
      <c r="D2537" s="61" t="s">
        <v>181</v>
      </c>
      <c r="E2537" s="61">
        <v>8</v>
      </c>
      <c r="F2537" s="61" t="s">
        <v>182</v>
      </c>
      <c r="G2537" s="61">
        <v>0</v>
      </c>
      <c r="H2537" s="61" t="s">
        <v>183</v>
      </c>
      <c r="I2537" s="61" t="s">
        <v>949</v>
      </c>
      <c r="J2537" s="61" t="s">
        <v>19</v>
      </c>
      <c r="K2537" s="61" t="s">
        <v>9</v>
      </c>
      <c r="L2537" s="61" t="s">
        <v>971</v>
      </c>
      <c r="M2537" s="61">
        <f t="shared" si="40"/>
        <v>423</v>
      </c>
      <c r="N2537" t="str">
        <f>VLOOKUP(M2537,'zamestnanci číselník'!$A:$I,9,0)</f>
        <v>VP1</v>
      </c>
    </row>
    <row r="2538" spans="1:14" x14ac:dyDescent="0.2">
      <c r="A2538" s="60">
        <v>43679</v>
      </c>
      <c r="B2538" s="61" t="s">
        <v>970</v>
      </c>
      <c r="C2538" s="61" t="s">
        <v>910</v>
      </c>
      <c r="D2538" s="61" t="s">
        <v>181</v>
      </c>
      <c r="E2538" s="61">
        <v>0</v>
      </c>
      <c r="F2538" s="61" t="s">
        <v>182</v>
      </c>
      <c r="G2538" s="61">
        <v>0</v>
      </c>
      <c r="H2538" s="61" t="s">
        <v>183</v>
      </c>
      <c r="I2538" s="61" t="s">
        <v>949</v>
      </c>
      <c r="J2538" s="61" t="s">
        <v>19</v>
      </c>
      <c r="K2538" s="61" t="s">
        <v>9</v>
      </c>
      <c r="L2538" s="61" t="s">
        <v>971</v>
      </c>
      <c r="M2538" s="61">
        <f t="shared" si="40"/>
        <v>423</v>
      </c>
      <c r="N2538" t="str">
        <f>VLOOKUP(M2538,'zamestnanci číselník'!$A:$I,9,0)</f>
        <v>VP1</v>
      </c>
    </row>
    <row r="2539" spans="1:14" x14ac:dyDescent="0.2">
      <c r="A2539" s="60">
        <v>43682</v>
      </c>
      <c r="B2539" s="61" t="s">
        <v>970</v>
      </c>
      <c r="C2539" s="61" t="s">
        <v>885</v>
      </c>
      <c r="D2539" s="61" t="s">
        <v>181</v>
      </c>
      <c r="E2539" s="61">
        <v>8</v>
      </c>
      <c r="F2539" s="61" t="s">
        <v>897</v>
      </c>
      <c r="G2539" s="61">
        <v>3</v>
      </c>
      <c r="H2539" s="61" t="s">
        <v>39</v>
      </c>
      <c r="I2539" s="61" t="s">
        <v>949</v>
      </c>
      <c r="J2539" s="61" t="s">
        <v>19</v>
      </c>
      <c r="K2539" s="61" t="s">
        <v>9</v>
      </c>
      <c r="L2539" s="61" t="s">
        <v>971</v>
      </c>
      <c r="M2539" s="61">
        <f t="shared" si="40"/>
        <v>423</v>
      </c>
      <c r="N2539" t="str">
        <f>VLOOKUP(M2539,'zamestnanci číselník'!$A:$I,9,0)</f>
        <v>VP1</v>
      </c>
    </row>
    <row r="2540" spans="1:14" x14ac:dyDescent="0.2">
      <c r="A2540" s="60">
        <v>43683</v>
      </c>
      <c r="B2540" s="61" t="s">
        <v>970</v>
      </c>
      <c r="C2540" s="61" t="s">
        <v>885</v>
      </c>
      <c r="D2540" s="61" t="s">
        <v>181</v>
      </c>
      <c r="E2540" s="61">
        <v>8</v>
      </c>
      <c r="F2540" s="61" t="s">
        <v>897</v>
      </c>
      <c r="G2540" s="61">
        <v>2</v>
      </c>
      <c r="H2540" s="61" t="s">
        <v>39</v>
      </c>
      <c r="I2540" s="61" t="s">
        <v>949</v>
      </c>
      <c r="J2540" s="61" t="s">
        <v>19</v>
      </c>
      <c r="K2540" s="61" t="s">
        <v>9</v>
      </c>
      <c r="L2540" s="61" t="s">
        <v>971</v>
      </c>
      <c r="M2540" s="61">
        <f t="shared" si="40"/>
        <v>423</v>
      </c>
      <c r="N2540" t="str">
        <f>VLOOKUP(M2540,'zamestnanci číselník'!$A:$I,9,0)</f>
        <v>VP1</v>
      </c>
    </row>
    <row r="2541" spans="1:14" x14ac:dyDescent="0.2">
      <c r="A2541" s="60">
        <v>43684</v>
      </c>
      <c r="B2541" s="61" t="s">
        <v>970</v>
      </c>
      <c r="C2541" s="61" t="s">
        <v>885</v>
      </c>
      <c r="D2541" s="61" t="s">
        <v>181</v>
      </c>
      <c r="E2541" s="61">
        <v>2</v>
      </c>
      <c r="F2541" s="61" t="s">
        <v>182</v>
      </c>
      <c r="G2541" s="61">
        <v>0</v>
      </c>
      <c r="H2541" s="61" t="s">
        <v>39</v>
      </c>
      <c r="I2541" s="61" t="s">
        <v>949</v>
      </c>
      <c r="J2541" s="61" t="s">
        <v>19</v>
      </c>
      <c r="K2541" s="61" t="s">
        <v>9</v>
      </c>
      <c r="L2541" s="61" t="s">
        <v>971</v>
      </c>
      <c r="M2541" s="61">
        <f t="shared" si="40"/>
        <v>423</v>
      </c>
      <c r="N2541" t="str">
        <f>VLOOKUP(M2541,'zamestnanci číselník'!$A:$I,9,0)</f>
        <v>VP1</v>
      </c>
    </row>
    <row r="2542" spans="1:14" x14ac:dyDescent="0.2">
      <c r="A2542" s="60">
        <v>43685</v>
      </c>
      <c r="B2542" s="61" t="s">
        <v>970</v>
      </c>
      <c r="C2542" s="61" t="s">
        <v>885</v>
      </c>
      <c r="D2542" s="61" t="s">
        <v>181</v>
      </c>
      <c r="E2542" s="61">
        <v>2</v>
      </c>
      <c r="F2542" s="61" t="s">
        <v>182</v>
      </c>
      <c r="G2542" s="61">
        <v>0</v>
      </c>
      <c r="H2542" s="61" t="s">
        <v>1387</v>
      </c>
      <c r="I2542" s="61" t="s">
        <v>949</v>
      </c>
      <c r="J2542" s="61" t="s">
        <v>19</v>
      </c>
      <c r="K2542" s="61" t="s">
        <v>9</v>
      </c>
      <c r="L2542" s="61" t="s">
        <v>971</v>
      </c>
      <c r="M2542" s="61">
        <f t="shared" si="40"/>
        <v>423</v>
      </c>
      <c r="N2542" t="str">
        <f>VLOOKUP(M2542,'zamestnanci číselník'!$A:$I,9,0)</f>
        <v>VP1</v>
      </c>
    </row>
    <row r="2543" spans="1:14" x14ac:dyDescent="0.2">
      <c r="A2543" s="60">
        <v>43686</v>
      </c>
      <c r="B2543" s="61" t="s">
        <v>970</v>
      </c>
      <c r="C2543" s="61" t="s">
        <v>885</v>
      </c>
      <c r="D2543" s="61" t="s">
        <v>181</v>
      </c>
      <c r="E2543" s="61">
        <v>3</v>
      </c>
      <c r="F2543" s="61" t="s">
        <v>182</v>
      </c>
      <c r="G2543" s="61">
        <v>0</v>
      </c>
      <c r="H2543" s="61" t="s">
        <v>1473</v>
      </c>
      <c r="I2543" s="61" t="s">
        <v>949</v>
      </c>
      <c r="J2543" s="61" t="s">
        <v>19</v>
      </c>
      <c r="K2543" s="61" t="s">
        <v>9</v>
      </c>
      <c r="L2543" s="61" t="s">
        <v>971</v>
      </c>
      <c r="M2543" s="61">
        <f t="shared" si="40"/>
        <v>423</v>
      </c>
      <c r="N2543" t="str">
        <f>VLOOKUP(M2543,'zamestnanci číselník'!$A:$I,9,0)</f>
        <v>VP1</v>
      </c>
    </row>
    <row r="2544" spans="1:14" x14ac:dyDescent="0.2">
      <c r="A2544" s="60">
        <v>43689</v>
      </c>
      <c r="B2544" s="61" t="s">
        <v>970</v>
      </c>
      <c r="C2544" s="61" t="s">
        <v>893</v>
      </c>
      <c r="D2544" s="61" t="s">
        <v>181</v>
      </c>
      <c r="E2544" s="61">
        <v>3</v>
      </c>
      <c r="F2544" s="61" t="s">
        <v>182</v>
      </c>
      <c r="G2544" s="61">
        <v>0</v>
      </c>
      <c r="H2544" s="61" t="s">
        <v>183</v>
      </c>
      <c r="I2544" s="61" t="s">
        <v>949</v>
      </c>
      <c r="J2544" s="61" t="s">
        <v>19</v>
      </c>
      <c r="K2544" s="61" t="s">
        <v>9</v>
      </c>
      <c r="L2544" s="61" t="s">
        <v>971</v>
      </c>
      <c r="M2544" s="61">
        <f t="shared" si="40"/>
        <v>423</v>
      </c>
      <c r="N2544" t="str">
        <f>VLOOKUP(M2544,'zamestnanci číselník'!$A:$I,9,0)</f>
        <v>VP1</v>
      </c>
    </row>
    <row r="2545" spans="1:14" x14ac:dyDescent="0.2">
      <c r="A2545" s="60">
        <v>43692</v>
      </c>
      <c r="B2545" s="61" t="s">
        <v>970</v>
      </c>
      <c r="C2545" s="61" t="s">
        <v>888</v>
      </c>
      <c r="D2545" s="61" t="s">
        <v>181</v>
      </c>
      <c r="E2545" s="61">
        <v>3</v>
      </c>
      <c r="F2545" s="61" t="s">
        <v>182</v>
      </c>
      <c r="G2545" s="61">
        <v>0</v>
      </c>
      <c r="H2545" s="61" t="s">
        <v>183</v>
      </c>
      <c r="I2545" s="61" t="s">
        <v>949</v>
      </c>
      <c r="J2545" s="61" t="s">
        <v>19</v>
      </c>
      <c r="K2545" s="61" t="s">
        <v>9</v>
      </c>
      <c r="L2545" s="61" t="s">
        <v>971</v>
      </c>
      <c r="M2545" s="61">
        <f t="shared" si="40"/>
        <v>423</v>
      </c>
      <c r="N2545" t="str">
        <f>VLOOKUP(M2545,'zamestnanci číselník'!$A:$I,9,0)</f>
        <v>VP1</v>
      </c>
    </row>
    <row r="2546" spans="1:14" x14ac:dyDescent="0.2">
      <c r="A2546" s="60">
        <v>43698</v>
      </c>
      <c r="B2546" s="61" t="s">
        <v>970</v>
      </c>
      <c r="C2546" s="61" t="s">
        <v>888</v>
      </c>
      <c r="D2546" s="61" t="s">
        <v>181</v>
      </c>
      <c r="E2546" s="61">
        <v>2</v>
      </c>
      <c r="F2546" s="61" t="s">
        <v>182</v>
      </c>
      <c r="G2546" s="61">
        <v>0</v>
      </c>
      <c r="H2546" s="61" t="s">
        <v>183</v>
      </c>
      <c r="I2546" s="61" t="s">
        <v>949</v>
      </c>
      <c r="J2546" s="61" t="s">
        <v>19</v>
      </c>
      <c r="K2546" s="61" t="s">
        <v>9</v>
      </c>
      <c r="L2546" s="61" t="s">
        <v>971</v>
      </c>
      <c r="M2546" s="61">
        <f t="shared" si="40"/>
        <v>423</v>
      </c>
      <c r="N2546" t="str">
        <f>VLOOKUP(M2546,'zamestnanci číselník'!$A:$I,9,0)</f>
        <v>VP1</v>
      </c>
    </row>
    <row r="2547" spans="1:14" x14ac:dyDescent="0.2">
      <c r="A2547" s="60">
        <v>43690</v>
      </c>
      <c r="B2547" s="61" t="s">
        <v>970</v>
      </c>
      <c r="C2547" s="61" t="s">
        <v>888</v>
      </c>
      <c r="D2547" s="61" t="s">
        <v>181</v>
      </c>
      <c r="E2547" s="61">
        <v>3</v>
      </c>
      <c r="F2547" s="61" t="s">
        <v>182</v>
      </c>
      <c r="G2547" s="61">
        <v>0</v>
      </c>
      <c r="H2547" s="61" t="s">
        <v>183</v>
      </c>
      <c r="I2547" s="61" t="s">
        <v>949</v>
      </c>
      <c r="J2547" s="61" t="s">
        <v>19</v>
      </c>
      <c r="K2547" s="61" t="s">
        <v>9</v>
      </c>
      <c r="L2547" s="61" t="s">
        <v>971</v>
      </c>
      <c r="M2547" s="61">
        <f t="shared" si="40"/>
        <v>423</v>
      </c>
      <c r="N2547" t="str">
        <f>VLOOKUP(M2547,'zamestnanci číselník'!$A:$I,9,0)</f>
        <v>VP1</v>
      </c>
    </row>
    <row r="2548" spans="1:14" x14ac:dyDescent="0.2">
      <c r="A2548" s="60">
        <v>43700</v>
      </c>
      <c r="B2548" s="61" t="s">
        <v>970</v>
      </c>
      <c r="C2548" s="61" t="s">
        <v>888</v>
      </c>
      <c r="D2548" s="61" t="s">
        <v>181</v>
      </c>
      <c r="E2548" s="61">
        <v>2</v>
      </c>
      <c r="F2548" s="61" t="s">
        <v>182</v>
      </c>
      <c r="G2548" s="61">
        <v>0</v>
      </c>
      <c r="H2548" s="61" t="s">
        <v>183</v>
      </c>
      <c r="I2548" s="61" t="s">
        <v>949</v>
      </c>
      <c r="J2548" s="61" t="s">
        <v>19</v>
      </c>
      <c r="K2548" s="61" t="s">
        <v>9</v>
      </c>
      <c r="L2548" s="61" t="s">
        <v>971</v>
      </c>
      <c r="M2548" s="61">
        <f t="shared" si="40"/>
        <v>423</v>
      </c>
      <c r="N2548" t="str">
        <f>VLOOKUP(M2548,'zamestnanci číselník'!$A:$I,9,0)</f>
        <v>VP1</v>
      </c>
    </row>
    <row r="2549" spans="1:14" x14ac:dyDescent="0.2">
      <c r="A2549" s="60">
        <v>43682</v>
      </c>
      <c r="B2549" s="61" t="s">
        <v>1275</v>
      </c>
      <c r="C2549" s="61" t="s">
        <v>885</v>
      </c>
      <c r="D2549" s="61" t="s">
        <v>181</v>
      </c>
      <c r="E2549" s="61">
        <v>8</v>
      </c>
      <c r="F2549" s="61" t="s">
        <v>182</v>
      </c>
      <c r="G2549" s="61">
        <v>0</v>
      </c>
      <c r="H2549" s="61" t="s">
        <v>42</v>
      </c>
      <c r="I2549" s="61" t="s">
        <v>184</v>
      </c>
      <c r="J2549" s="61" t="s">
        <v>13</v>
      </c>
      <c r="K2549" s="61" t="s">
        <v>9</v>
      </c>
      <c r="L2549" s="61" t="s">
        <v>1276</v>
      </c>
      <c r="M2549" s="61">
        <f t="shared" si="40"/>
        <v>427</v>
      </c>
      <c r="N2549" t="str">
        <f>VLOOKUP(M2549,'zamestnanci číselník'!$A:$I,9,0)</f>
        <v>VP3V</v>
      </c>
    </row>
    <row r="2550" spans="1:14" x14ac:dyDescent="0.2">
      <c r="A2550" s="60">
        <v>43683</v>
      </c>
      <c r="B2550" s="61" t="s">
        <v>1275</v>
      </c>
      <c r="C2550" s="61" t="s">
        <v>885</v>
      </c>
      <c r="D2550" s="61" t="s">
        <v>181</v>
      </c>
      <c r="E2550" s="61">
        <v>8</v>
      </c>
      <c r="F2550" s="61" t="s">
        <v>182</v>
      </c>
      <c r="G2550" s="61">
        <v>0</v>
      </c>
      <c r="H2550" s="61" t="s">
        <v>1472</v>
      </c>
      <c r="I2550" s="61" t="s">
        <v>184</v>
      </c>
      <c r="J2550" s="61" t="s">
        <v>13</v>
      </c>
      <c r="K2550" s="61" t="s">
        <v>9</v>
      </c>
      <c r="L2550" s="61" t="s">
        <v>1276</v>
      </c>
      <c r="M2550" s="61">
        <f t="shared" si="40"/>
        <v>427</v>
      </c>
      <c r="N2550" t="str">
        <f>VLOOKUP(M2550,'zamestnanci číselník'!$A:$I,9,0)</f>
        <v>VP3V</v>
      </c>
    </row>
    <row r="2551" spans="1:14" x14ac:dyDescent="0.2">
      <c r="A2551" s="60">
        <v>43684</v>
      </c>
      <c r="B2551" s="61" t="s">
        <v>1275</v>
      </c>
      <c r="C2551" s="61" t="s">
        <v>885</v>
      </c>
      <c r="D2551" s="61" t="s">
        <v>181</v>
      </c>
      <c r="E2551" s="61">
        <v>5.25</v>
      </c>
      <c r="F2551" s="61" t="s">
        <v>182</v>
      </c>
      <c r="G2551" s="61">
        <v>0</v>
      </c>
      <c r="H2551" s="61" t="s">
        <v>1472</v>
      </c>
      <c r="I2551" s="61" t="s">
        <v>184</v>
      </c>
      <c r="J2551" s="61" t="s">
        <v>13</v>
      </c>
      <c r="K2551" s="61" t="s">
        <v>9</v>
      </c>
      <c r="L2551" s="61" t="s">
        <v>1276</v>
      </c>
      <c r="M2551" s="61">
        <f t="shared" si="40"/>
        <v>427</v>
      </c>
      <c r="N2551" t="str">
        <f>VLOOKUP(M2551,'zamestnanci číselník'!$A:$I,9,0)</f>
        <v>VP3V</v>
      </c>
    </row>
    <row r="2552" spans="1:14" x14ac:dyDescent="0.2">
      <c r="A2552" s="60">
        <v>43684</v>
      </c>
      <c r="B2552" s="61" t="s">
        <v>1275</v>
      </c>
      <c r="C2552" s="61" t="s">
        <v>885</v>
      </c>
      <c r="D2552" s="61" t="s">
        <v>181</v>
      </c>
      <c r="E2552" s="61">
        <v>2.75</v>
      </c>
      <c r="F2552" s="61" t="s">
        <v>182</v>
      </c>
      <c r="G2552" s="61">
        <v>0</v>
      </c>
      <c r="H2552" s="61" t="s">
        <v>1512</v>
      </c>
      <c r="I2552" s="61" t="s">
        <v>184</v>
      </c>
      <c r="J2552" s="61" t="s">
        <v>13</v>
      </c>
      <c r="K2552" s="61" t="s">
        <v>9</v>
      </c>
      <c r="L2552" s="61" t="s">
        <v>1276</v>
      </c>
      <c r="M2552" s="61">
        <f t="shared" si="40"/>
        <v>427</v>
      </c>
      <c r="N2552" t="str">
        <f>VLOOKUP(M2552,'zamestnanci číselník'!$A:$I,9,0)</f>
        <v>VP3V</v>
      </c>
    </row>
    <row r="2553" spans="1:14" x14ac:dyDescent="0.2">
      <c r="A2553" s="60">
        <v>43685</v>
      </c>
      <c r="B2553" s="61" t="s">
        <v>1275</v>
      </c>
      <c r="C2553" s="61" t="s">
        <v>885</v>
      </c>
      <c r="D2553" s="61" t="s">
        <v>181</v>
      </c>
      <c r="E2553" s="61">
        <v>3.25</v>
      </c>
      <c r="F2553" s="61" t="s">
        <v>182</v>
      </c>
      <c r="G2553" s="61">
        <v>0</v>
      </c>
      <c r="H2553" s="61" t="s">
        <v>1506</v>
      </c>
      <c r="I2553" s="61" t="s">
        <v>184</v>
      </c>
      <c r="J2553" s="61" t="s">
        <v>13</v>
      </c>
      <c r="K2553" s="61" t="s">
        <v>9</v>
      </c>
      <c r="L2553" s="61" t="s">
        <v>1276</v>
      </c>
      <c r="M2553" s="61">
        <f t="shared" si="40"/>
        <v>427</v>
      </c>
      <c r="N2553" t="str">
        <f>VLOOKUP(M2553,'zamestnanci číselník'!$A:$I,9,0)</f>
        <v>VP3V</v>
      </c>
    </row>
    <row r="2554" spans="1:14" x14ac:dyDescent="0.2">
      <c r="A2554" s="60">
        <v>43685</v>
      </c>
      <c r="B2554" s="61" t="s">
        <v>1275</v>
      </c>
      <c r="C2554" s="61" t="s">
        <v>885</v>
      </c>
      <c r="D2554" s="61" t="s">
        <v>181</v>
      </c>
      <c r="E2554" s="61">
        <v>2.25</v>
      </c>
      <c r="F2554" s="61" t="s">
        <v>182</v>
      </c>
      <c r="G2554" s="61">
        <v>0</v>
      </c>
      <c r="H2554" s="61" t="s">
        <v>1507</v>
      </c>
      <c r="I2554" s="61" t="s">
        <v>184</v>
      </c>
      <c r="J2554" s="61" t="s">
        <v>13</v>
      </c>
      <c r="K2554" s="61" t="s">
        <v>9</v>
      </c>
      <c r="L2554" s="61" t="s">
        <v>1276</v>
      </c>
      <c r="M2554" s="61">
        <f t="shared" si="40"/>
        <v>427</v>
      </c>
      <c r="N2554" t="str">
        <f>VLOOKUP(M2554,'zamestnanci číselník'!$A:$I,9,0)</f>
        <v>VP3V</v>
      </c>
    </row>
    <row r="2555" spans="1:14" x14ac:dyDescent="0.2">
      <c r="A2555" s="60">
        <v>43685</v>
      </c>
      <c r="B2555" s="61" t="s">
        <v>1275</v>
      </c>
      <c r="C2555" s="61" t="s">
        <v>885</v>
      </c>
      <c r="D2555" s="61" t="s">
        <v>181</v>
      </c>
      <c r="E2555" s="61">
        <v>2.5</v>
      </c>
      <c r="F2555" s="61" t="s">
        <v>182</v>
      </c>
      <c r="G2555" s="61">
        <v>0</v>
      </c>
      <c r="H2555" s="61" t="s">
        <v>42</v>
      </c>
      <c r="I2555" s="61" t="s">
        <v>184</v>
      </c>
      <c r="J2555" s="61" t="s">
        <v>13</v>
      </c>
      <c r="K2555" s="61" t="s">
        <v>9</v>
      </c>
      <c r="L2555" s="61" t="s">
        <v>1276</v>
      </c>
      <c r="M2555" s="61">
        <f t="shared" si="40"/>
        <v>427</v>
      </c>
      <c r="N2555" t="str">
        <f>VLOOKUP(M2555,'zamestnanci číselník'!$A:$I,9,0)</f>
        <v>VP3V</v>
      </c>
    </row>
    <row r="2556" spans="1:14" x14ac:dyDescent="0.2">
      <c r="A2556" s="60">
        <v>43686</v>
      </c>
      <c r="B2556" s="61" t="s">
        <v>1275</v>
      </c>
      <c r="C2556" s="61" t="s">
        <v>885</v>
      </c>
      <c r="D2556" s="61" t="s">
        <v>181</v>
      </c>
      <c r="E2556" s="61">
        <v>6.5</v>
      </c>
      <c r="F2556" s="61" t="s">
        <v>182</v>
      </c>
      <c r="G2556" s="61">
        <v>0</v>
      </c>
      <c r="H2556" s="61" t="s">
        <v>1511</v>
      </c>
      <c r="I2556" s="61" t="s">
        <v>184</v>
      </c>
      <c r="J2556" s="61" t="s">
        <v>13</v>
      </c>
      <c r="K2556" s="61" t="s">
        <v>9</v>
      </c>
      <c r="L2556" s="61" t="s">
        <v>1276</v>
      </c>
      <c r="M2556" s="61">
        <f t="shared" si="40"/>
        <v>427</v>
      </c>
      <c r="N2556" t="str">
        <f>VLOOKUP(M2556,'zamestnanci číselník'!$A:$I,9,0)</f>
        <v>VP3V</v>
      </c>
    </row>
    <row r="2557" spans="1:14" x14ac:dyDescent="0.2">
      <c r="A2557" s="60">
        <v>43686</v>
      </c>
      <c r="B2557" s="61" t="s">
        <v>1275</v>
      </c>
      <c r="C2557" s="61" t="s">
        <v>885</v>
      </c>
      <c r="D2557" s="61" t="s">
        <v>181</v>
      </c>
      <c r="E2557" s="61">
        <v>1.5</v>
      </c>
      <c r="F2557" s="61" t="s">
        <v>182</v>
      </c>
      <c r="G2557" s="61">
        <v>0</v>
      </c>
      <c r="H2557" s="61" t="s">
        <v>42</v>
      </c>
      <c r="I2557" s="61" t="s">
        <v>184</v>
      </c>
      <c r="J2557" s="61" t="s">
        <v>13</v>
      </c>
      <c r="K2557" s="61" t="s">
        <v>9</v>
      </c>
      <c r="L2557" s="61" t="s">
        <v>1276</v>
      </c>
      <c r="M2557" s="61">
        <f t="shared" si="40"/>
        <v>427</v>
      </c>
      <c r="N2557" t="str">
        <f>VLOOKUP(M2557,'zamestnanci číselník'!$A:$I,9,0)</f>
        <v>VP3V</v>
      </c>
    </row>
    <row r="2558" spans="1:14" x14ac:dyDescent="0.2">
      <c r="A2558" s="60">
        <v>43687</v>
      </c>
      <c r="B2558" s="61" t="s">
        <v>1275</v>
      </c>
      <c r="C2558" s="61" t="s">
        <v>885</v>
      </c>
      <c r="D2558" s="61" t="s">
        <v>181</v>
      </c>
      <c r="E2558" s="61">
        <v>0</v>
      </c>
      <c r="F2558" s="61" t="s">
        <v>890</v>
      </c>
      <c r="G2558" s="61">
        <v>8</v>
      </c>
      <c r="H2558" s="61" t="s">
        <v>1511</v>
      </c>
      <c r="I2558" s="61" t="s">
        <v>184</v>
      </c>
      <c r="J2558" s="61" t="s">
        <v>13</v>
      </c>
      <c r="K2558" s="61" t="s">
        <v>9</v>
      </c>
      <c r="L2558" s="61" t="s">
        <v>1276</v>
      </c>
      <c r="M2558" s="61">
        <f t="shared" si="40"/>
        <v>427</v>
      </c>
      <c r="N2558" t="str">
        <f>VLOOKUP(M2558,'zamestnanci číselník'!$A:$I,9,0)</f>
        <v>VP3V</v>
      </c>
    </row>
    <row r="2559" spans="1:14" x14ac:dyDescent="0.2">
      <c r="A2559" s="60">
        <v>43689</v>
      </c>
      <c r="B2559" s="61" t="s">
        <v>1275</v>
      </c>
      <c r="C2559" s="61" t="s">
        <v>885</v>
      </c>
      <c r="D2559" s="61" t="s">
        <v>181</v>
      </c>
      <c r="E2559" s="61">
        <v>5.25</v>
      </c>
      <c r="F2559" s="61" t="s">
        <v>182</v>
      </c>
      <c r="G2559" s="61">
        <v>0</v>
      </c>
      <c r="H2559" s="61" t="s">
        <v>1475</v>
      </c>
      <c r="I2559" s="61" t="s">
        <v>184</v>
      </c>
      <c r="J2559" s="61" t="s">
        <v>13</v>
      </c>
      <c r="K2559" s="61" t="s">
        <v>9</v>
      </c>
      <c r="L2559" s="61" t="s">
        <v>1276</v>
      </c>
      <c r="M2559" s="61">
        <f t="shared" si="40"/>
        <v>427</v>
      </c>
      <c r="N2559" t="str">
        <f>VLOOKUP(M2559,'zamestnanci číselník'!$A:$I,9,0)</f>
        <v>VP3V</v>
      </c>
    </row>
    <row r="2560" spans="1:14" x14ac:dyDescent="0.2">
      <c r="A2560" s="60">
        <v>43689</v>
      </c>
      <c r="B2560" s="61" t="s">
        <v>1275</v>
      </c>
      <c r="C2560" s="61" t="s">
        <v>885</v>
      </c>
      <c r="D2560" s="61" t="s">
        <v>181</v>
      </c>
      <c r="E2560" s="61">
        <v>2.75</v>
      </c>
      <c r="F2560" s="61" t="s">
        <v>182</v>
      </c>
      <c r="G2560" s="61">
        <v>0</v>
      </c>
      <c r="H2560" s="61" t="s">
        <v>1511</v>
      </c>
      <c r="I2560" s="61" t="s">
        <v>184</v>
      </c>
      <c r="J2560" s="61" t="s">
        <v>13</v>
      </c>
      <c r="K2560" s="61" t="s">
        <v>9</v>
      </c>
      <c r="L2560" s="61" t="s">
        <v>1276</v>
      </c>
      <c r="M2560" s="61">
        <f t="shared" si="40"/>
        <v>427</v>
      </c>
      <c r="N2560" t="str">
        <f>VLOOKUP(M2560,'zamestnanci číselník'!$A:$I,9,0)</f>
        <v>VP3V</v>
      </c>
    </row>
    <row r="2561" spans="1:14" x14ac:dyDescent="0.2">
      <c r="A2561" s="60">
        <v>43690</v>
      </c>
      <c r="B2561" s="61" t="s">
        <v>1275</v>
      </c>
      <c r="C2561" s="61" t="s">
        <v>885</v>
      </c>
      <c r="D2561" s="61" t="s">
        <v>181</v>
      </c>
      <c r="E2561" s="61">
        <v>3</v>
      </c>
      <c r="F2561" s="61" t="s">
        <v>182</v>
      </c>
      <c r="G2561" s="61">
        <v>0</v>
      </c>
      <c r="H2561" s="61" t="s">
        <v>1475</v>
      </c>
      <c r="I2561" s="61" t="s">
        <v>184</v>
      </c>
      <c r="J2561" s="61" t="s">
        <v>13</v>
      </c>
      <c r="K2561" s="61" t="s">
        <v>9</v>
      </c>
      <c r="L2561" s="61" t="s">
        <v>1276</v>
      </c>
      <c r="M2561" s="61">
        <f t="shared" si="40"/>
        <v>427</v>
      </c>
      <c r="N2561" t="str">
        <f>VLOOKUP(M2561,'zamestnanci číselník'!$A:$I,9,0)</f>
        <v>VP3V</v>
      </c>
    </row>
    <row r="2562" spans="1:14" x14ac:dyDescent="0.2">
      <c r="A2562" s="60">
        <v>43690</v>
      </c>
      <c r="B2562" s="61" t="s">
        <v>1275</v>
      </c>
      <c r="C2562" s="61" t="s">
        <v>885</v>
      </c>
      <c r="D2562" s="61" t="s">
        <v>181</v>
      </c>
      <c r="E2562" s="61">
        <v>2</v>
      </c>
      <c r="F2562" s="61" t="s">
        <v>182</v>
      </c>
      <c r="G2562" s="61">
        <v>0</v>
      </c>
      <c r="H2562" s="61" t="s">
        <v>1551</v>
      </c>
      <c r="I2562" s="61" t="s">
        <v>184</v>
      </c>
      <c r="J2562" s="61" t="s">
        <v>13</v>
      </c>
      <c r="K2562" s="61" t="s">
        <v>9</v>
      </c>
      <c r="L2562" s="61" t="s">
        <v>1276</v>
      </c>
      <c r="M2562" s="61">
        <f t="shared" si="40"/>
        <v>427</v>
      </c>
      <c r="N2562" t="str">
        <f>VLOOKUP(M2562,'zamestnanci číselník'!$A:$I,9,0)</f>
        <v>VP3V</v>
      </c>
    </row>
    <row r="2563" spans="1:14" x14ac:dyDescent="0.2">
      <c r="A2563" s="60">
        <v>43690</v>
      </c>
      <c r="B2563" s="61" t="s">
        <v>1275</v>
      </c>
      <c r="C2563" s="61" t="s">
        <v>885</v>
      </c>
      <c r="D2563" s="61" t="s">
        <v>181</v>
      </c>
      <c r="E2563" s="61">
        <v>3</v>
      </c>
      <c r="F2563" s="61" t="s">
        <v>182</v>
      </c>
      <c r="G2563" s="61">
        <v>0</v>
      </c>
      <c r="H2563" s="61" t="s">
        <v>42</v>
      </c>
      <c r="I2563" s="61" t="s">
        <v>184</v>
      </c>
      <c r="J2563" s="61" t="s">
        <v>13</v>
      </c>
      <c r="K2563" s="61" t="s">
        <v>9</v>
      </c>
      <c r="L2563" s="61" t="s">
        <v>1276</v>
      </c>
      <c r="M2563" s="61">
        <f t="shared" ref="M2563:M2626" si="41">B2563*1</f>
        <v>427</v>
      </c>
      <c r="N2563" t="str">
        <f>VLOOKUP(M2563,'zamestnanci číselník'!$A:$I,9,0)</f>
        <v>VP3V</v>
      </c>
    </row>
    <row r="2564" spans="1:14" x14ac:dyDescent="0.2">
      <c r="A2564" s="60">
        <v>43691</v>
      </c>
      <c r="B2564" s="61" t="s">
        <v>1275</v>
      </c>
      <c r="C2564" s="61" t="s">
        <v>885</v>
      </c>
      <c r="D2564" s="61" t="s">
        <v>181</v>
      </c>
      <c r="E2564" s="61">
        <v>3.25</v>
      </c>
      <c r="F2564" s="61" t="s">
        <v>182</v>
      </c>
      <c r="G2564" s="61">
        <v>0</v>
      </c>
      <c r="H2564" s="61" t="s">
        <v>1512</v>
      </c>
      <c r="I2564" s="61" t="s">
        <v>184</v>
      </c>
      <c r="J2564" s="61" t="s">
        <v>13</v>
      </c>
      <c r="K2564" s="61" t="s">
        <v>9</v>
      </c>
      <c r="L2564" s="61" t="s">
        <v>1276</v>
      </c>
      <c r="M2564" s="61">
        <f t="shared" si="41"/>
        <v>427</v>
      </c>
      <c r="N2564" t="str">
        <f>VLOOKUP(M2564,'zamestnanci číselník'!$A:$I,9,0)</f>
        <v>VP3V</v>
      </c>
    </row>
    <row r="2565" spans="1:14" x14ac:dyDescent="0.2">
      <c r="A2565" s="60">
        <v>43691</v>
      </c>
      <c r="B2565" s="61" t="s">
        <v>1275</v>
      </c>
      <c r="C2565" s="61" t="s">
        <v>885</v>
      </c>
      <c r="D2565" s="61" t="s">
        <v>181</v>
      </c>
      <c r="E2565" s="61">
        <v>4.75</v>
      </c>
      <c r="F2565" s="61" t="s">
        <v>182</v>
      </c>
      <c r="G2565" s="61">
        <v>0</v>
      </c>
      <c r="H2565" s="61" t="s">
        <v>1512</v>
      </c>
      <c r="I2565" s="61" t="s">
        <v>184</v>
      </c>
      <c r="J2565" s="61" t="s">
        <v>13</v>
      </c>
      <c r="K2565" s="61" t="s">
        <v>9</v>
      </c>
      <c r="L2565" s="61" t="s">
        <v>1276</v>
      </c>
      <c r="M2565" s="61">
        <f t="shared" si="41"/>
        <v>427</v>
      </c>
      <c r="N2565" t="str">
        <f>VLOOKUP(M2565,'zamestnanci číselník'!$A:$I,9,0)</f>
        <v>VP3V</v>
      </c>
    </row>
    <row r="2566" spans="1:14" x14ac:dyDescent="0.2">
      <c r="A2566" s="60">
        <v>43692</v>
      </c>
      <c r="B2566" s="61" t="s">
        <v>1275</v>
      </c>
      <c r="C2566" s="61" t="s">
        <v>885</v>
      </c>
      <c r="D2566" s="61" t="s">
        <v>181</v>
      </c>
      <c r="E2566" s="61">
        <v>8</v>
      </c>
      <c r="F2566" s="61" t="s">
        <v>182</v>
      </c>
      <c r="G2566" s="61">
        <v>0</v>
      </c>
      <c r="H2566" s="61" t="s">
        <v>42</v>
      </c>
      <c r="I2566" s="61" t="s">
        <v>184</v>
      </c>
      <c r="J2566" s="61" t="s">
        <v>13</v>
      </c>
      <c r="K2566" s="61" t="s">
        <v>9</v>
      </c>
      <c r="L2566" s="61" t="s">
        <v>1276</v>
      </c>
      <c r="M2566" s="61">
        <f t="shared" si="41"/>
        <v>427</v>
      </c>
      <c r="N2566" t="str">
        <f>VLOOKUP(M2566,'zamestnanci číselník'!$A:$I,9,0)</f>
        <v>VP3V</v>
      </c>
    </row>
    <row r="2567" spans="1:14" x14ac:dyDescent="0.2">
      <c r="A2567" s="60">
        <v>43693</v>
      </c>
      <c r="B2567" s="61" t="s">
        <v>1275</v>
      </c>
      <c r="C2567" s="61" t="s">
        <v>885</v>
      </c>
      <c r="D2567" s="61" t="s">
        <v>181</v>
      </c>
      <c r="E2567" s="61">
        <v>8</v>
      </c>
      <c r="F2567" s="61" t="s">
        <v>182</v>
      </c>
      <c r="G2567" s="61">
        <v>0</v>
      </c>
      <c r="H2567" s="61" t="s">
        <v>42</v>
      </c>
      <c r="I2567" s="61" t="s">
        <v>184</v>
      </c>
      <c r="J2567" s="61" t="s">
        <v>13</v>
      </c>
      <c r="K2567" s="61" t="s">
        <v>9</v>
      </c>
      <c r="L2567" s="61" t="s">
        <v>1276</v>
      </c>
      <c r="M2567" s="61">
        <f t="shared" si="41"/>
        <v>427</v>
      </c>
      <c r="N2567" t="str">
        <f>VLOOKUP(M2567,'zamestnanci číselník'!$A:$I,9,0)</f>
        <v>VP3V</v>
      </c>
    </row>
    <row r="2568" spans="1:14" x14ac:dyDescent="0.2">
      <c r="A2568" s="60">
        <v>43694</v>
      </c>
      <c r="B2568" s="61" t="s">
        <v>1275</v>
      </c>
      <c r="C2568" s="61" t="s">
        <v>885</v>
      </c>
      <c r="D2568" s="61" t="s">
        <v>181</v>
      </c>
      <c r="E2568" s="61">
        <v>0</v>
      </c>
      <c r="F2568" s="61" t="s">
        <v>890</v>
      </c>
      <c r="G2568" s="61">
        <v>8</v>
      </c>
      <c r="H2568" s="61" t="s">
        <v>1551</v>
      </c>
      <c r="I2568" s="61" t="s">
        <v>184</v>
      </c>
      <c r="J2568" s="61" t="s">
        <v>13</v>
      </c>
      <c r="K2568" s="61" t="s">
        <v>9</v>
      </c>
      <c r="L2568" s="61" t="s">
        <v>1276</v>
      </c>
      <c r="M2568" s="61">
        <f t="shared" si="41"/>
        <v>427</v>
      </c>
      <c r="N2568" t="str">
        <f>VLOOKUP(M2568,'zamestnanci číselník'!$A:$I,9,0)</f>
        <v>VP3V</v>
      </c>
    </row>
    <row r="2569" spans="1:14" x14ac:dyDescent="0.2">
      <c r="A2569" s="60">
        <v>43696</v>
      </c>
      <c r="B2569" s="61" t="s">
        <v>1275</v>
      </c>
      <c r="C2569" s="61" t="s">
        <v>885</v>
      </c>
      <c r="D2569" s="61" t="s">
        <v>181</v>
      </c>
      <c r="E2569" s="61">
        <v>6</v>
      </c>
      <c r="F2569" s="61" t="s">
        <v>182</v>
      </c>
      <c r="G2569" s="61">
        <v>0</v>
      </c>
      <c r="H2569" s="61" t="s">
        <v>1512</v>
      </c>
      <c r="I2569" s="61" t="s">
        <v>184</v>
      </c>
      <c r="J2569" s="61" t="s">
        <v>13</v>
      </c>
      <c r="K2569" s="61" t="s">
        <v>9</v>
      </c>
      <c r="L2569" s="61" t="s">
        <v>1276</v>
      </c>
      <c r="M2569" s="61">
        <f t="shared" si="41"/>
        <v>427</v>
      </c>
      <c r="N2569" t="str">
        <f>VLOOKUP(M2569,'zamestnanci číselník'!$A:$I,9,0)</f>
        <v>VP3V</v>
      </c>
    </row>
    <row r="2570" spans="1:14" x14ac:dyDescent="0.2">
      <c r="A2570" s="60">
        <v>43696</v>
      </c>
      <c r="B2570" s="61" t="s">
        <v>1275</v>
      </c>
      <c r="C2570" s="61" t="s">
        <v>885</v>
      </c>
      <c r="D2570" s="61" t="s">
        <v>181</v>
      </c>
      <c r="E2570" s="61">
        <v>2</v>
      </c>
      <c r="F2570" s="61" t="s">
        <v>182</v>
      </c>
      <c r="G2570" s="61">
        <v>0</v>
      </c>
      <c r="H2570" s="61" t="s">
        <v>42</v>
      </c>
      <c r="I2570" s="61" t="s">
        <v>184</v>
      </c>
      <c r="J2570" s="61" t="s">
        <v>13</v>
      </c>
      <c r="K2570" s="61" t="s">
        <v>9</v>
      </c>
      <c r="L2570" s="61" t="s">
        <v>1276</v>
      </c>
      <c r="M2570" s="61">
        <f t="shared" si="41"/>
        <v>427</v>
      </c>
      <c r="N2570" t="str">
        <f>VLOOKUP(M2570,'zamestnanci číselník'!$A:$I,9,0)</f>
        <v>VP3V</v>
      </c>
    </row>
    <row r="2571" spans="1:14" x14ac:dyDescent="0.2">
      <c r="A2571" s="60">
        <v>43697</v>
      </c>
      <c r="B2571" s="61" t="s">
        <v>1275</v>
      </c>
      <c r="C2571" s="61" t="s">
        <v>885</v>
      </c>
      <c r="D2571" s="61" t="s">
        <v>181</v>
      </c>
      <c r="E2571" s="61">
        <v>2.5</v>
      </c>
      <c r="F2571" s="61" t="s">
        <v>182</v>
      </c>
      <c r="G2571" s="61">
        <v>0</v>
      </c>
      <c r="H2571" s="61" t="s">
        <v>1472</v>
      </c>
      <c r="I2571" s="61" t="s">
        <v>184</v>
      </c>
      <c r="J2571" s="61" t="s">
        <v>13</v>
      </c>
      <c r="K2571" s="61" t="s">
        <v>9</v>
      </c>
      <c r="L2571" s="61" t="s">
        <v>1276</v>
      </c>
      <c r="M2571" s="61">
        <f t="shared" si="41"/>
        <v>427</v>
      </c>
      <c r="N2571" t="str">
        <f>VLOOKUP(M2571,'zamestnanci číselník'!$A:$I,9,0)</f>
        <v>VP3V</v>
      </c>
    </row>
    <row r="2572" spans="1:14" x14ac:dyDescent="0.2">
      <c r="A2572" s="60">
        <v>43697</v>
      </c>
      <c r="B2572" s="61" t="s">
        <v>1275</v>
      </c>
      <c r="C2572" s="61" t="s">
        <v>885</v>
      </c>
      <c r="D2572" s="61" t="s">
        <v>181</v>
      </c>
      <c r="E2572" s="61">
        <v>2.75</v>
      </c>
      <c r="F2572" s="61" t="s">
        <v>182</v>
      </c>
      <c r="G2572" s="61">
        <v>0</v>
      </c>
      <c r="H2572" s="61" t="s">
        <v>1514</v>
      </c>
      <c r="I2572" s="61" t="s">
        <v>184</v>
      </c>
      <c r="J2572" s="61" t="s">
        <v>13</v>
      </c>
      <c r="K2572" s="61" t="s">
        <v>9</v>
      </c>
      <c r="L2572" s="61" t="s">
        <v>1276</v>
      </c>
      <c r="M2572" s="61">
        <f t="shared" si="41"/>
        <v>427</v>
      </c>
      <c r="N2572" t="str">
        <f>VLOOKUP(M2572,'zamestnanci číselník'!$A:$I,9,0)</f>
        <v>VP3V</v>
      </c>
    </row>
    <row r="2573" spans="1:14" x14ac:dyDescent="0.2">
      <c r="A2573" s="60">
        <v>43697</v>
      </c>
      <c r="B2573" s="61" t="s">
        <v>1275</v>
      </c>
      <c r="C2573" s="61" t="s">
        <v>885</v>
      </c>
      <c r="D2573" s="61" t="s">
        <v>181</v>
      </c>
      <c r="E2573" s="61">
        <v>2.75</v>
      </c>
      <c r="F2573" s="61" t="s">
        <v>182</v>
      </c>
      <c r="G2573" s="61">
        <v>0</v>
      </c>
      <c r="H2573" s="61" t="s">
        <v>1556</v>
      </c>
      <c r="I2573" s="61" t="s">
        <v>184</v>
      </c>
      <c r="J2573" s="61" t="s">
        <v>13</v>
      </c>
      <c r="K2573" s="61" t="s">
        <v>9</v>
      </c>
      <c r="L2573" s="61" t="s">
        <v>1276</v>
      </c>
      <c r="M2573" s="61">
        <f t="shared" si="41"/>
        <v>427</v>
      </c>
      <c r="N2573" t="str">
        <f>VLOOKUP(M2573,'zamestnanci číselník'!$A:$I,9,0)</f>
        <v>VP3V</v>
      </c>
    </row>
    <row r="2574" spans="1:14" x14ac:dyDescent="0.2">
      <c r="A2574" s="60">
        <v>43698</v>
      </c>
      <c r="B2574" s="61" t="s">
        <v>1275</v>
      </c>
      <c r="C2574" s="61" t="s">
        <v>885</v>
      </c>
      <c r="D2574" s="61" t="s">
        <v>181</v>
      </c>
      <c r="E2574" s="61">
        <v>4</v>
      </c>
      <c r="F2574" s="61" t="s">
        <v>182</v>
      </c>
      <c r="G2574" s="61">
        <v>0</v>
      </c>
      <c r="H2574" s="61" t="s">
        <v>1472</v>
      </c>
      <c r="I2574" s="61" t="s">
        <v>184</v>
      </c>
      <c r="J2574" s="61" t="s">
        <v>13</v>
      </c>
      <c r="K2574" s="61" t="s">
        <v>9</v>
      </c>
      <c r="L2574" s="61" t="s">
        <v>1276</v>
      </c>
      <c r="M2574" s="61">
        <f t="shared" si="41"/>
        <v>427</v>
      </c>
      <c r="N2574" t="str">
        <f>VLOOKUP(M2574,'zamestnanci číselník'!$A:$I,9,0)</f>
        <v>VP3V</v>
      </c>
    </row>
    <row r="2575" spans="1:14" x14ac:dyDescent="0.2">
      <c r="A2575" s="60">
        <v>43698</v>
      </c>
      <c r="B2575" s="61" t="s">
        <v>1275</v>
      </c>
      <c r="C2575" s="61" t="s">
        <v>885</v>
      </c>
      <c r="D2575" s="61" t="s">
        <v>181</v>
      </c>
      <c r="E2575" s="61">
        <v>2.5</v>
      </c>
      <c r="F2575" s="61" t="s">
        <v>182</v>
      </c>
      <c r="G2575" s="61">
        <v>0</v>
      </c>
      <c r="H2575" s="61" t="s">
        <v>1514</v>
      </c>
      <c r="I2575" s="61" t="s">
        <v>184</v>
      </c>
      <c r="J2575" s="61" t="s">
        <v>13</v>
      </c>
      <c r="K2575" s="61" t="s">
        <v>9</v>
      </c>
      <c r="L2575" s="61" t="s">
        <v>1276</v>
      </c>
      <c r="M2575" s="61">
        <f t="shared" si="41"/>
        <v>427</v>
      </c>
      <c r="N2575" t="str">
        <f>VLOOKUP(M2575,'zamestnanci číselník'!$A:$I,9,0)</f>
        <v>VP3V</v>
      </c>
    </row>
    <row r="2576" spans="1:14" x14ac:dyDescent="0.2">
      <c r="A2576" s="60">
        <v>43698</v>
      </c>
      <c r="B2576" s="61" t="s">
        <v>1275</v>
      </c>
      <c r="C2576" s="61" t="s">
        <v>885</v>
      </c>
      <c r="D2576" s="61" t="s">
        <v>181</v>
      </c>
      <c r="E2576" s="61">
        <v>1.5</v>
      </c>
      <c r="F2576" s="61" t="s">
        <v>182</v>
      </c>
      <c r="G2576" s="61">
        <v>0</v>
      </c>
      <c r="H2576" s="61" t="s">
        <v>42</v>
      </c>
      <c r="I2576" s="61" t="s">
        <v>184</v>
      </c>
      <c r="J2576" s="61" t="s">
        <v>13</v>
      </c>
      <c r="K2576" s="61" t="s">
        <v>9</v>
      </c>
      <c r="L2576" s="61" t="s">
        <v>1276</v>
      </c>
      <c r="M2576" s="61">
        <f t="shared" si="41"/>
        <v>427</v>
      </c>
      <c r="N2576" t="str">
        <f>VLOOKUP(M2576,'zamestnanci číselník'!$A:$I,9,0)</f>
        <v>VP3V</v>
      </c>
    </row>
    <row r="2577" spans="1:14" x14ac:dyDescent="0.2">
      <c r="A2577" s="60">
        <v>43699</v>
      </c>
      <c r="B2577" s="61" t="s">
        <v>1275</v>
      </c>
      <c r="C2577" s="61" t="s">
        <v>885</v>
      </c>
      <c r="D2577" s="61" t="s">
        <v>181</v>
      </c>
      <c r="E2577" s="61">
        <v>2.25</v>
      </c>
      <c r="F2577" s="61" t="s">
        <v>182</v>
      </c>
      <c r="G2577" s="61">
        <v>0</v>
      </c>
      <c r="H2577" s="61" t="s">
        <v>1512</v>
      </c>
      <c r="I2577" s="61" t="s">
        <v>184</v>
      </c>
      <c r="J2577" s="61" t="s">
        <v>13</v>
      </c>
      <c r="K2577" s="61" t="s">
        <v>9</v>
      </c>
      <c r="L2577" s="61" t="s">
        <v>1276</v>
      </c>
      <c r="M2577" s="61">
        <f t="shared" si="41"/>
        <v>427</v>
      </c>
      <c r="N2577" t="str">
        <f>VLOOKUP(M2577,'zamestnanci číselník'!$A:$I,9,0)</f>
        <v>VP3V</v>
      </c>
    </row>
    <row r="2578" spans="1:14" x14ac:dyDescent="0.2">
      <c r="A2578" s="60">
        <v>43699</v>
      </c>
      <c r="B2578" s="61" t="s">
        <v>1275</v>
      </c>
      <c r="C2578" s="61" t="s">
        <v>885</v>
      </c>
      <c r="D2578" s="61" t="s">
        <v>181</v>
      </c>
      <c r="E2578" s="61">
        <v>2.5</v>
      </c>
      <c r="F2578" s="61" t="s">
        <v>182</v>
      </c>
      <c r="G2578" s="61">
        <v>0</v>
      </c>
      <c r="H2578" s="61" t="s">
        <v>1555</v>
      </c>
      <c r="I2578" s="61" t="s">
        <v>184</v>
      </c>
      <c r="J2578" s="61" t="s">
        <v>13</v>
      </c>
      <c r="K2578" s="61" t="s">
        <v>9</v>
      </c>
      <c r="L2578" s="61" t="s">
        <v>1276</v>
      </c>
      <c r="M2578" s="61">
        <f t="shared" si="41"/>
        <v>427</v>
      </c>
      <c r="N2578" t="str">
        <f>VLOOKUP(M2578,'zamestnanci číselník'!$A:$I,9,0)</f>
        <v>VP3V</v>
      </c>
    </row>
    <row r="2579" spans="1:14" x14ac:dyDescent="0.2">
      <c r="A2579" s="60">
        <v>43699</v>
      </c>
      <c r="B2579" s="61" t="s">
        <v>1275</v>
      </c>
      <c r="C2579" s="61" t="s">
        <v>885</v>
      </c>
      <c r="D2579" s="61" t="s">
        <v>181</v>
      </c>
      <c r="E2579" s="61">
        <v>3.25</v>
      </c>
      <c r="F2579" s="61" t="s">
        <v>182</v>
      </c>
      <c r="G2579" s="61">
        <v>0</v>
      </c>
      <c r="H2579" s="61" t="s">
        <v>42</v>
      </c>
      <c r="I2579" s="61" t="s">
        <v>184</v>
      </c>
      <c r="J2579" s="61" t="s">
        <v>13</v>
      </c>
      <c r="K2579" s="61" t="s">
        <v>9</v>
      </c>
      <c r="L2579" s="61" t="s">
        <v>1276</v>
      </c>
      <c r="M2579" s="61">
        <f t="shared" si="41"/>
        <v>427</v>
      </c>
      <c r="N2579" t="str">
        <f>VLOOKUP(M2579,'zamestnanci číselník'!$A:$I,9,0)</f>
        <v>VP3V</v>
      </c>
    </row>
    <row r="2580" spans="1:14" x14ac:dyDescent="0.2">
      <c r="A2580" s="60">
        <v>43700</v>
      </c>
      <c r="B2580" s="61" t="s">
        <v>1275</v>
      </c>
      <c r="C2580" s="61" t="s">
        <v>888</v>
      </c>
      <c r="D2580" s="61" t="s">
        <v>181</v>
      </c>
      <c r="E2580" s="61">
        <v>8</v>
      </c>
      <c r="F2580" s="61" t="s">
        <v>182</v>
      </c>
      <c r="G2580" s="61">
        <v>0</v>
      </c>
      <c r="H2580" s="61" t="s">
        <v>183</v>
      </c>
      <c r="I2580" s="61" t="s">
        <v>184</v>
      </c>
      <c r="J2580" s="61" t="s">
        <v>13</v>
      </c>
      <c r="K2580" s="61" t="s">
        <v>9</v>
      </c>
      <c r="L2580" s="61" t="s">
        <v>1276</v>
      </c>
      <c r="M2580" s="61">
        <f t="shared" si="41"/>
        <v>427</v>
      </c>
      <c r="N2580" t="str">
        <f>VLOOKUP(M2580,'zamestnanci číselník'!$A:$I,9,0)</f>
        <v>VP3V</v>
      </c>
    </row>
    <row r="2581" spans="1:14" x14ac:dyDescent="0.2">
      <c r="A2581" s="60">
        <v>43703</v>
      </c>
      <c r="B2581" s="61" t="s">
        <v>1275</v>
      </c>
      <c r="C2581" s="61" t="s">
        <v>885</v>
      </c>
      <c r="D2581" s="61" t="s">
        <v>181</v>
      </c>
      <c r="E2581" s="61">
        <v>8</v>
      </c>
      <c r="F2581" s="61" t="s">
        <v>182</v>
      </c>
      <c r="G2581" s="61">
        <v>0</v>
      </c>
      <c r="H2581" s="61" t="s">
        <v>213</v>
      </c>
      <c r="I2581" s="61" t="s">
        <v>184</v>
      </c>
      <c r="J2581" s="61" t="s">
        <v>13</v>
      </c>
      <c r="K2581" s="61" t="s">
        <v>9</v>
      </c>
      <c r="L2581" s="61" t="s">
        <v>1276</v>
      </c>
      <c r="M2581" s="61">
        <f t="shared" si="41"/>
        <v>427</v>
      </c>
      <c r="N2581" t="str">
        <f>VLOOKUP(M2581,'zamestnanci číselník'!$A:$I,9,0)</f>
        <v>VP3V</v>
      </c>
    </row>
    <row r="2582" spans="1:14" x14ac:dyDescent="0.2">
      <c r="A2582" s="60">
        <v>43704</v>
      </c>
      <c r="B2582" s="61" t="s">
        <v>1275</v>
      </c>
      <c r="C2582" s="61" t="s">
        <v>885</v>
      </c>
      <c r="D2582" s="61" t="s">
        <v>181</v>
      </c>
      <c r="E2582" s="61">
        <v>8</v>
      </c>
      <c r="F2582" s="61" t="s">
        <v>182</v>
      </c>
      <c r="G2582" s="61">
        <v>0</v>
      </c>
      <c r="H2582" s="61" t="s">
        <v>1475</v>
      </c>
      <c r="I2582" s="61" t="s">
        <v>184</v>
      </c>
      <c r="J2582" s="61" t="s">
        <v>13</v>
      </c>
      <c r="K2582" s="61" t="s">
        <v>9</v>
      </c>
      <c r="L2582" s="61" t="s">
        <v>1276</v>
      </c>
      <c r="M2582" s="61">
        <f t="shared" si="41"/>
        <v>427</v>
      </c>
      <c r="N2582" t="str">
        <f>VLOOKUP(M2582,'zamestnanci číselník'!$A:$I,9,0)</f>
        <v>VP3V</v>
      </c>
    </row>
    <row r="2583" spans="1:14" x14ac:dyDescent="0.2">
      <c r="A2583" s="60">
        <v>43705</v>
      </c>
      <c r="B2583" s="61" t="s">
        <v>1275</v>
      </c>
      <c r="C2583" s="61" t="s">
        <v>885</v>
      </c>
      <c r="D2583" s="61" t="s">
        <v>181</v>
      </c>
      <c r="E2583" s="61">
        <v>1.25</v>
      </c>
      <c r="F2583" s="61" t="s">
        <v>182</v>
      </c>
      <c r="G2583" s="61">
        <v>0</v>
      </c>
      <c r="H2583" s="61" t="s">
        <v>1512</v>
      </c>
      <c r="I2583" s="61" t="s">
        <v>184</v>
      </c>
      <c r="J2583" s="61" t="s">
        <v>13</v>
      </c>
      <c r="K2583" s="61" t="s">
        <v>9</v>
      </c>
      <c r="L2583" s="61" t="s">
        <v>1276</v>
      </c>
      <c r="M2583" s="61">
        <f t="shared" si="41"/>
        <v>427</v>
      </c>
      <c r="N2583" t="str">
        <f>VLOOKUP(M2583,'zamestnanci číselník'!$A:$I,9,0)</f>
        <v>VP3V</v>
      </c>
    </row>
    <row r="2584" spans="1:14" x14ac:dyDescent="0.2">
      <c r="A2584" s="60">
        <v>43705</v>
      </c>
      <c r="B2584" s="61" t="s">
        <v>1275</v>
      </c>
      <c r="C2584" s="61" t="s">
        <v>885</v>
      </c>
      <c r="D2584" s="61" t="s">
        <v>181</v>
      </c>
      <c r="E2584" s="61">
        <v>2.5</v>
      </c>
      <c r="F2584" s="61" t="s">
        <v>182</v>
      </c>
      <c r="G2584" s="61">
        <v>0</v>
      </c>
      <c r="H2584" s="61" t="s">
        <v>1512</v>
      </c>
      <c r="I2584" s="61" t="s">
        <v>184</v>
      </c>
      <c r="J2584" s="61" t="s">
        <v>13</v>
      </c>
      <c r="K2584" s="61" t="s">
        <v>9</v>
      </c>
      <c r="L2584" s="61" t="s">
        <v>1276</v>
      </c>
      <c r="M2584" s="61">
        <f t="shared" si="41"/>
        <v>427</v>
      </c>
      <c r="N2584" t="str">
        <f>VLOOKUP(M2584,'zamestnanci číselník'!$A:$I,9,0)</f>
        <v>VP3V</v>
      </c>
    </row>
    <row r="2585" spans="1:14" x14ac:dyDescent="0.2">
      <c r="A2585" s="60">
        <v>43705</v>
      </c>
      <c r="B2585" s="61" t="s">
        <v>1275</v>
      </c>
      <c r="C2585" s="61" t="s">
        <v>885</v>
      </c>
      <c r="D2585" s="61" t="s">
        <v>181</v>
      </c>
      <c r="E2585" s="61">
        <v>4.25</v>
      </c>
      <c r="F2585" s="61" t="s">
        <v>182</v>
      </c>
      <c r="G2585" s="61">
        <v>0</v>
      </c>
      <c r="H2585" s="61" t="s">
        <v>1544</v>
      </c>
      <c r="I2585" s="61" t="s">
        <v>184</v>
      </c>
      <c r="J2585" s="61" t="s">
        <v>13</v>
      </c>
      <c r="K2585" s="61" t="s">
        <v>9</v>
      </c>
      <c r="L2585" s="61" t="s">
        <v>1276</v>
      </c>
      <c r="M2585" s="61">
        <f t="shared" si="41"/>
        <v>427</v>
      </c>
      <c r="N2585" t="str">
        <f>VLOOKUP(M2585,'zamestnanci číselník'!$A:$I,9,0)</f>
        <v>VP3V</v>
      </c>
    </row>
    <row r="2586" spans="1:14" x14ac:dyDescent="0.2">
      <c r="A2586" s="60">
        <v>43707</v>
      </c>
      <c r="B2586" s="61" t="s">
        <v>1275</v>
      </c>
      <c r="C2586" s="61" t="s">
        <v>893</v>
      </c>
      <c r="D2586" s="61" t="s">
        <v>181</v>
      </c>
      <c r="E2586" s="61">
        <v>8</v>
      </c>
      <c r="F2586" s="61" t="s">
        <v>182</v>
      </c>
      <c r="G2586" s="61">
        <v>0</v>
      </c>
      <c r="H2586" s="61" t="s">
        <v>183</v>
      </c>
      <c r="I2586" s="61" t="s">
        <v>184</v>
      </c>
      <c r="J2586" s="61" t="s">
        <v>13</v>
      </c>
      <c r="K2586" s="61" t="s">
        <v>9</v>
      </c>
      <c r="L2586" s="61" t="s">
        <v>1276</v>
      </c>
      <c r="M2586" s="61">
        <f t="shared" si="41"/>
        <v>427</v>
      </c>
      <c r="N2586" t="str">
        <f>VLOOKUP(M2586,'zamestnanci číselník'!$A:$I,9,0)</f>
        <v>VP3V</v>
      </c>
    </row>
    <row r="2587" spans="1:14" x14ac:dyDescent="0.2">
      <c r="A2587" s="60">
        <v>43678</v>
      </c>
      <c r="B2587" s="61" t="s">
        <v>1275</v>
      </c>
      <c r="C2587" s="61" t="s">
        <v>887</v>
      </c>
      <c r="D2587" s="61" t="s">
        <v>181</v>
      </c>
      <c r="E2587" s="61">
        <v>8</v>
      </c>
      <c r="F2587" s="61" t="s">
        <v>182</v>
      </c>
      <c r="G2587" s="61">
        <v>0</v>
      </c>
      <c r="H2587" s="61" t="s">
        <v>183</v>
      </c>
      <c r="I2587" s="61" t="s">
        <v>184</v>
      </c>
      <c r="J2587" s="61" t="s">
        <v>13</v>
      </c>
      <c r="K2587" s="61" t="s">
        <v>9</v>
      </c>
      <c r="L2587" s="61" t="s">
        <v>1276</v>
      </c>
      <c r="M2587" s="61">
        <f t="shared" si="41"/>
        <v>427</v>
      </c>
      <c r="N2587" t="str">
        <f>VLOOKUP(M2587,'zamestnanci číselník'!$A:$I,9,0)</f>
        <v>VP3V</v>
      </c>
    </row>
    <row r="2588" spans="1:14" x14ac:dyDescent="0.2">
      <c r="A2588" s="60">
        <v>43679</v>
      </c>
      <c r="B2588" s="61" t="s">
        <v>1275</v>
      </c>
      <c r="C2588" s="61" t="s">
        <v>887</v>
      </c>
      <c r="D2588" s="61" t="s">
        <v>181</v>
      </c>
      <c r="E2588" s="61">
        <v>8</v>
      </c>
      <c r="F2588" s="61" t="s">
        <v>182</v>
      </c>
      <c r="G2588" s="61">
        <v>0</v>
      </c>
      <c r="H2588" s="61" t="s">
        <v>183</v>
      </c>
      <c r="I2588" s="61" t="s">
        <v>184</v>
      </c>
      <c r="J2588" s="61" t="s">
        <v>13</v>
      </c>
      <c r="K2588" s="61" t="s">
        <v>9</v>
      </c>
      <c r="L2588" s="61" t="s">
        <v>1276</v>
      </c>
      <c r="M2588" s="61">
        <f t="shared" si="41"/>
        <v>427</v>
      </c>
      <c r="N2588" t="str">
        <f>VLOOKUP(M2588,'zamestnanci číselník'!$A:$I,9,0)</f>
        <v>VP3V</v>
      </c>
    </row>
    <row r="2589" spans="1:14" x14ac:dyDescent="0.2">
      <c r="A2589" s="60">
        <v>43706</v>
      </c>
      <c r="B2589" s="61" t="s">
        <v>1275</v>
      </c>
      <c r="C2589" s="61" t="s">
        <v>886</v>
      </c>
      <c r="D2589" s="61" t="s">
        <v>181</v>
      </c>
      <c r="E2589" s="61">
        <v>8</v>
      </c>
      <c r="F2589" s="61" t="s">
        <v>182</v>
      </c>
      <c r="G2589" s="61">
        <v>0</v>
      </c>
      <c r="H2589" s="61" t="s">
        <v>183</v>
      </c>
      <c r="I2589" s="61" t="s">
        <v>184</v>
      </c>
      <c r="J2589" s="61" t="s">
        <v>13</v>
      </c>
      <c r="K2589" s="61" t="s">
        <v>9</v>
      </c>
      <c r="L2589" s="61" t="s">
        <v>1276</v>
      </c>
      <c r="M2589" s="61">
        <f t="shared" si="41"/>
        <v>427</v>
      </c>
      <c r="N2589" t="str">
        <f>VLOOKUP(M2589,'zamestnanci číselník'!$A:$I,9,0)</f>
        <v>VP3V</v>
      </c>
    </row>
    <row r="2590" spans="1:14" x14ac:dyDescent="0.2">
      <c r="A2590" s="60">
        <v>43705</v>
      </c>
      <c r="B2590" s="61" t="s">
        <v>972</v>
      </c>
      <c r="C2590" s="61" t="s">
        <v>885</v>
      </c>
      <c r="D2590" s="61" t="s">
        <v>181</v>
      </c>
      <c r="E2590" s="61">
        <v>8</v>
      </c>
      <c r="F2590" s="61" t="s">
        <v>182</v>
      </c>
      <c r="G2590" s="61">
        <v>0</v>
      </c>
      <c r="H2590" s="61" t="s">
        <v>1559</v>
      </c>
      <c r="I2590" s="61" t="s">
        <v>288</v>
      </c>
      <c r="J2590" s="61" t="s">
        <v>19</v>
      </c>
      <c r="K2590" s="61" t="s">
        <v>9</v>
      </c>
      <c r="L2590" s="61" t="s">
        <v>973</v>
      </c>
      <c r="M2590" s="61">
        <f t="shared" si="41"/>
        <v>429</v>
      </c>
      <c r="N2590" t="str">
        <f>VLOOKUP(M2590,'zamestnanci číselník'!$A:$I,9,0)</f>
        <v>VP1</v>
      </c>
    </row>
    <row r="2591" spans="1:14" x14ac:dyDescent="0.2">
      <c r="A2591" s="60">
        <v>43706</v>
      </c>
      <c r="B2591" s="61" t="s">
        <v>972</v>
      </c>
      <c r="C2591" s="61" t="s">
        <v>886</v>
      </c>
      <c r="D2591" s="61" t="s">
        <v>181</v>
      </c>
      <c r="E2591" s="61">
        <v>8</v>
      </c>
      <c r="F2591" s="61" t="s">
        <v>182</v>
      </c>
      <c r="G2591" s="61">
        <v>0</v>
      </c>
      <c r="H2591" s="61" t="s">
        <v>183</v>
      </c>
      <c r="I2591" s="61" t="s">
        <v>288</v>
      </c>
      <c r="J2591" s="61" t="s">
        <v>19</v>
      </c>
      <c r="K2591" s="61" t="s">
        <v>9</v>
      </c>
      <c r="L2591" s="61" t="s">
        <v>973</v>
      </c>
      <c r="M2591" s="61">
        <f t="shared" si="41"/>
        <v>429</v>
      </c>
      <c r="N2591" t="str">
        <f>VLOOKUP(M2591,'zamestnanci číselník'!$A:$I,9,0)</f>
        <v>VP1</v>
      </c>
    </row>
    <row r="2592" spans="1:14" x14ac:dyDescent="0.2">
      <c r="A2592" s="60">
        <v>43707</v>
      </c>
      <c r="B2592" s="61" t="s">
        <v>972</v>
      </c>
      <c r="C2592" s="61" t="s">
        <v>885</v>
      </c>
      <c r="D2592" s="61" t="s">
        <v>181</v>
      </c>
      <c r="E2592" s="61">
        <v>8</v>
      </c>
      <c r="F2592" s="61" t="s">
        <v>182</v>
      </c>
      <c r="G2592" s="61">
        <v>0</v>
      </c>
      <c r="H2592" s="61" t="s">
        <v>1559</v>
      </c>
      <c r="I2592" s="61" t="s">
        <v>288</v>
      </c>
      <c r="J2592" s="61" t="s">
        <v>19</v>
      </c>
      <c r="K2592" s="61" t="s">
        <v>9</v>
      </c>
      <c r="L2592" s="61" t="s">
        <v>973</v>
      </c>
      <c r="M2592" s="61">
        <f t="shared" si="41"/>
        <v>429</v>
      </c>
      <c r="N2592" t="str">
        <f>VLOOKUP(M2592,'zamestnanci číselník'!$A:$I,9,0)</f>
        <v>VP1</v>
      </c>
    </row>
    <row r="2593" spans="1:14" x14ac:dyDescent="0.2">
      <c r="A2593" s="60">
        <v>43703</v>
      </c>
      <c r="B2593" s="61" t="s">
        <v>972</v>
      </c>
      <c r="C2593" s="61" t="s">
        <v>17</v>
      </c>
      <c r="D2593" s="61" t="s">
        <v>181</v>
      </c>
      <c r="E2593" s="61">
        <v>8</v>
      </c>
      <c r="F2593" s="61" t="s">
        <v>182</v>
      </c>
      <c r="G2593" s="61">
        <v>0</v>
      </c>
      <c r="H2593" s="61" t="s">
        <v>183</v>
      </c>
      <c r="I2593" s="61" t="s">
        <v>288</v>
      </c>
      <c r="J2593" s="61" t="s">
        <v>19</v>
      </c>
      <c r="K2593" s="61" t="s">
        <v>9</v>
      </c>
      <c r="L2593" s="61" t="s">
        <v>973</v>
      </c>
      <c r="M2593" s="61">
        <f t="shared" si="41"/>
        <v>429</v>
      </c>
      <c r="N2593" t="str">
        <f>VLOOKUP(M2593,'zamestnanci číselník'!$A:$I,9,0)</f>
        <v>VP1</v>
      </c>
    </row>
    <row r="2594" spans="1:14" x14ac:dyDescent="0.2">
      <c r="A2594" s="60">
        <v>43704</v>
      </c>
      <c r="B2594" s="61" t="s">
        <v>972</v>
      </c>
      <c r="C2594" s="61" t="s">
        <v>885</v>
      </c>
      <c r="D2594" s="61" t="s">
        <v>181</v>
      </c>
      <c r="E2594" s="61">
        <v>8</v>
      </c>
      <c r="F2594" s="61" t="s">
        <v>182</v>
      </c>
      <c r="G2594" s="61">
        <v>0</v>
      </c>
      <c r="H2594" s="61" t="s">
        <v>1559</v>
      </c>
      <c r="I2594" s="61" t="s">
        <v>288</v>
      </c>
      <c r="J2594" s="61" t="s">
        <v>19</v>
      </c>
      <c r="K2594" s="61" t="s">
        <v>9</v>
      </c>
      <c r="L2594" s="61" t="s">
        <v>973</v>
      </c>
      <c r="M2594" s="61">
        <f t="shared" si="41"/>
        <v>429</v>
      </c>
      <c r="N2594" t="str">
        <f>VLOOKUP(M2594,'zamestnanci číselník'!$A:$I,9,0)</f>
        <v>VP1</v>
      </c>
    </row>
    <row r="2595" spans="1:14" x14ac:dyDescent="0.2">
      <c r="A2595" s="60">
        <v>43699</v>
      </c>
      <c r="B2595" s="61" t="s">
        <v>972</v>
      </c>
      <c r="C2595" s="61" t="s">
        <v>885</v>
      </c>
      <c r="D2595" s="61" t="s">
        <v>181</v>
      </c>
      <c r="E2595" s="61">
        <v>6.5</v>
      </c>
      <c r="F2595" s="61" t="s">
        <v>182</v>
      </c>
      <c r="G2595" s="61">
        <v>0</v>
      </c>
      <c r="H2595" s="61" t="s">
        <v>1450</v>
      </c>
      <c r="I2595" s="61" t="s">
        <v>288</v>
      </c>
      <c r="J2595" s="61" t="s">
        <v>19</v>
      </c>
      <c r="K2595" s="61" t="s">
        <v>9</v>
      </c>
      <c r="L2595" s="61" t="s">
        <v>973</v>
      </c>
      <c r="M2595" s="61">
        <f t="shared" si="41"/>
        <v>429</v>
      </c>
      <c r="N2595" t="str">
        <f>VLOOKUP(M2595,'zamestnanci číselník'!$A:$I,9,0)</f>
        <v>VP1</v>
      </c>
    </row>
    <row r="2596" spans="1:14" x14ac:dyDescent="0.2">
      <c r="A2596" s="60">
        <v>43699</v>
      </c>
      <c r="B2596" s="61" t="s">
        <v>972</v>
      </c>
      <c r="C2596" s="61" t="s">
        <v>885</v>
      </c>
      <c r="D2596" s="61" t="s">
        <v>181</v>
      </c>
      <c r="E2596" s="61">
        <v>1.5</v>
      </c>
      <c r="F2596" s="61" t="s">
        <v>182</v>
      </c>
      <c r="G2596" s="61">
        <v>0</v>
      </c>
      <c r="H2596" s="61" t="s">
        <v>1473</v>
      </c>
      <c r="I2596" s="61" t="s">
        <v>288</v>
      </c>
      <c r="J2596" s="61" t="s">
        <v>19</v>
      </c>
      <c r="K2596" s="61" t="s">
        <v>9</v>
      </c>
      <c r="L2596" s="61" t="s">
        <v>973</v>
      </c>
      <c r="M2596" s="61">
        <f t="shared" si="41"/>
        <v>429</v>
      </c>
      <c r="N2596" t="str">
        <f>VLOOKUP(M2596,'zamestnanci číselník'!$A:$I,9,0)</f>
        <v>VP1</v>
      </c>
    </row>
    <row r="2597" spans="1:14" x14ac:dyDescent="0.2">
      <c r="A2597" s="60">
        <v>43700</v>
      </c>
      <c r="B2597" s="61" t="s">
        <v>972</v>
      </c>
      <c r="C2597" s="61" t="s">
        <v>885</v>
      </c>
      <c r="D2597" s="61" t="s">
        <v>181</v>
      </c>
      <c r="E2597" s="61">
        <v>8</v>
      </c>
      <c r="F2597" s="61" t="s">
        <v>182</v>
      </c>
      <c r="G2597" s="61">
        <v>0</v>
      </c>
      <c r="H2597" s="61" t="s">
        <v>1450</v>
      </c>
      <c r="I2597" s="61" t="s">
        <v>288</v>
      </c>
      <c r="J2597" s="61" t="s">
        <v>19</v>
      </c>
      <c r="K2597" s="61" t="s">
        <v>9</v>
      </c>
      <c r="L2597" s="61" t="s">
        <v>973</v>
      </c>
      <c r="M2597" s="61">
        <f t="shared" si="41"/>
        <v>429</v>
      </c>
      <c r="N2597" t="str">
        <f>VLOOKUP(M2597,'zamestnanci číselník'!$A:$I,9,0)</f>
        <v>VP1</v>
      </c>
    </row>
    <row r="2598" spans="1:14" x14ac:dyDescent="0.2">
      <c r="A2598" s="60">
        <v>43698</v>
      </c>
      <c r="B2598" s="61" t="s">
        <v>972</v>
      </c>
      <c r="C2598" s="61" t="s">
        <v>885</v>
      </c>
      <c r="D2598" s="61" t="s">
        <v>181</v>
      </c>
      <c r="E2598" s="61">
        <v>8</v>
      </c>
      <c r="F2598" s="61" t="s">
        <v>182</v>
      </c>
      <c r="G2598" s="61">
        <v>0</v>
      </c>
      <c r="H2598" s="61" t="s">
        <v>1450</v>
      </c>
      <c r="I2598" s="61" t="s">
        <v>288</v>
      </c>
      <c r="J2598" s="61" t="s">
        <v>19</v>
      </c>
      <c r="K2598" s="61" t="s">
        <v>9</v>
      </c>
      <c r="L2598" s="61" t="s">
        <v>973</v>
      </c>
      <c r="M2598" s="61">
        <f t="shared" si="41"/>
        <v>429</v>
      </c>
      <c r="N2598" t="str">
        <f>VLOOKUP(M2598,'zamestnanci číselník'!$A:$I,9,0)</f>
        <v>VP1</v>
      </c>
    </row>
    <row r="2599" spans="1:14" x14ac:dyDescent="0.2">
      <c r="A2599" s="60">
        <v>43696</v>
      </c>
      <c r="B2599" s="61" t="s">
        <v>972</v>
      </c>
      <c r="C2599" s="61" t="s">
        <v>885</v>
      </c>
      <c r="D2599" s="61" t="s">
        <v>181</v>
      </c>
      <c r="E2599" s="61">
        <v>8</v>
      </c>
      <c r="F2599" s="61" t="s">
        <v>182</v>
      </c>
      <c r="G2599" s="61">
        <v>0</v>
      </c>
      <c r="H2599" s="61" t="s">
        <v>1450</v>
      </c>
      <c r="I2599" s="61" t="s">
        <v>288</v>
      </c>
      <c r="J2599" s="61" t="s">
        <v>19</v>
      </c>
      <c r="K2599" s="61" t="s">
        <v>9</v>
      </c>
      <c r="L2599" s="61" t="s">
        <v>973</v>
      </c>
      <c r="M2599" s="61">
        <f t="shared" si="41"/>
        <v>429</v>
      </c>
      <c r="N2599" t="str">
        <f>VLOOKUP(M2599,'zamestnanci číselník'!$A:$I,9,0)</f>
        <v>VP1</v>
      </c>
    </row>
    <row r="2600" spans="1:14" x14ac:dyDescent="0.2">
      <c r="A2600" s="60">
        <v>43697</v>
      </c>
      <c r="B2600" s="61" t="s">
        <v>972</v>
      </c>
      <c r="C2600" s="61" t="s">
        <v>885</v>
      </c>
      <c r="D2600" s="61" t="s">
        <v>181</v>
      </c>
      <c r="E2600" s="61">
        <v>8</v>
      </c>
      <c r="F2600" s="61" t="s">
        <v>182</v>
      </c>
      <c r="G2600" s="61">
        <v>0</v>
      </c>
      <c r="H2600" s="61" t="s">
        <v>1450</v>
      </c>
      <c r="I2600" s="61" t="s">
        <v>288</v>
      </c>
      <c r="J2600" s="61" t="s">
        <v>19</v>
      </c>
      <c r="K2600" s="61" t="s">
        <v>9</v>
      </c>
      <c r="L2600" s="61" t="s">
        <v>973</v>
      </c>
      <c r="M2600" s="61">
        <f t="shared" si="41"/>
        <v>429</v>
      </c>
      <c r="N2600" t="str">
        <f>VLOOKUP(M2600,'zamestnanci číselník'!$A:$I,9,0)</f>
        <v>VP1</v>
      </c>
    </row>
    <row r="2601" spans="1:14" x14ac:dyDescent="0.2">
      <c r="A2601" s="60">
        <v>43678</v>
      </c>
      <c r="B2601" s="61" t="s">
        <v>972</v>
      </c>
      <c r="C2601" s="61" t="s">
        <v>887</v>
      </c>
      <c r="D2601" s="61" t="s">
        <v>181</v>
      </c>
      <c r="E2601" s="61">
        <v>8</v>
      </c>
      <c r="F2601" s="61" t="s">
        <v>182</v>
      </c>
      <c r="G2601" s="61">
        <v>0</v>
      </c>
      <c r="H2601" s="61" t="s">
        <v>183</v>
      </c>
      <c r="I2601" s="61" t="s">
        <v>288</v>
      </c>
      <c r="J2601" s="61" t="s">
        <v>19</v>
      </c>
      <c r="K2601" s="61" t="s">
        <v>9</v>
      </c>
      <c r="L2601" s="61" t="s">
        <v>973</v>
      </c>
      <c r="M2601" s="61">
        <f t="shared" si="41"/>
        <v>429</v>
      </c>
      <c r="N2601" t="str">
        <f>VLOOKUP(M2601,'zamestnanci číselník'!$A:$I,9,0)</f>
        <v>VP1</v>
      </c>
    </row>
    <row r="2602" spans="1:14" x14ac:dyDescent="0.2">
      <c r="A2602" s="60">
        <v>43679</v>
      </c>
      <c r="B2602" s="61" t="s">
        <v>972</v>
      </c>
      <c r="C2602" s="61" t="s">
        <v>887</v>
      </c>
      <c r="D2602" s="61" t="s">
        <v>181</v>
      </c>
      <c r="E2602" s="61">
        <v>8</v>
      </c>
      <c r="F2602" s="61" t="s">
        <v>182</v>
      </c>
      <c r="G2602" s="61">
        <v>0</v>
      </c>
      <c r="H2602" s="61" t="s">
        <v>183</v>
      </c>
      <c r="I2602" s="61" t="s">
        <v>288</v>
      </c>
      <c r="J2602" s="61" t="s">
        <v>19</v>
      </c>
      <c r="K2602" s="61" t="s">
        <v>9</v>
      </c>
      <c r="L2602" s="61" t="s">
        <v>973</v>
      </c>
      <c r="M2602" s="61">
        <f t="shared" si="41"/>
        <v>429</v>
      </c>
      <c r="N2602" t="str">
        <f>VLOOKUP(M2602,'zamestnanci číselník'!$A:$I,9,0)</f>
        <v>VP1</v>
      </c>
    </row>
    <row r="2603" spans="1:14" x14ac:dyDescent="0.2">
      <c r="A2603" s="60">
        <v>43682</v>
      </c>
      <c r="B2603" s="61" t="s">
        <v>972</v>
      </c>
      <c r="C2603" s="61" t="s">
        <v>887</v>
      </c>
      <c r="D2603" s="61" t="s">
        <v>181</v>
      </c>
      <c r="E2603" s="61">
        <v>8</v>
      </c>
      <c r="F2603" s="61" t="s">
        <v>182</v>
      </c>
      <c r="G2603" s="61">
        <v>0</v>
      </c>
      <c r="H2603" s="61" t="s">
        <v>183</v>
      </c>
      <c r="I2603" s="61" t="s">
        <v>288</v>
      </c>
      <c r="J2603" s="61" t="s">
        <v>19</v>
      </c>
      <c r="K2603" s="61" t="s">
        <v>9</v>
      </c>
      <c r="L2603" s="61" t="s">
        <v>973</v>
      </c>
      <c r="M2603" s="61">
        <f t="shared" si="41"/>
        <v>429</v>
      </c>
      <c r="N2603" t="str">
        <f>VLOOKUP(M2603,'zamestnanci číselník'!$A:$I,9,0)</f>
        <v>VP1</v>
      </c>
    </row>
    <row r="2604" spans="1:14" x14ac:dyDescent="0.2">
      <c r="A2604" s="60">
        <v>43683</v>
      </c>
      <c r="B2604" s="61" t="s">
        <v>972</v>
      </c>
      <c r="C2604" s="61" t="s">
        <v>887</v>
      </c>
      <c r="D2604" s="61" t="s">
        <v>181</v>
      </c>
      <c r="E2604" s="61">
        <v>8</v>
      </c>
      <c r="F2604" s="61" t="s">
        <v>182</v>
      </c>
      <c r="G2604" s="61">
        <v>0</v>
      </c>
      <c r="H2604" s="61" t="s">
        <v>183</v>
      </c>
      <c r="I2604" s="61" t="s">
        <v>288</v>
      </c>
      <c r="J2604" s="61" t="s">
        <v>19</v>
      </c>
      <c r="K2604" s="61" t="s">
        <v>9</v>
      </c>
      <c r="L2604" s="61" t="s">
        <v>973</v>
      </c>
      <c r="M2604" s="61">
        <f t="shared" si="41"/>
        <v>429</v>
      </c>
      <c r="N2604" t="str">
        <f>VLOOKUP(M2604,'zamestnanci číselník'!$A:$I,9,0)</f>
        <v>VP1</v>
      </c>
    </row>
    <row r="2605" spans="1:14" x14ac:dyDescent="0.2">
      <c r="A2605" s="60">
        <v>43684</v>
      </c>
      <c r="B2605" s="61" t="s">
        <v>972</v>
      </c>
      <c r="C2605" s="61" t="s">
        <v>887</v>
      </c>
      <c r="D2605" s="61" t="s">
        <v>181</v>
      </c>
      <c r="E2605" s="61">
        <v>8</v>
      </c>
      <c r="F2605" s="61" t="s">
        <v>182</v>
      </c>
      <c r="G2605" s="61">
        <v>0</v>
      </c>
      <c r="H2605" s="61" t="s">
        <v>183</v>
      </c>
      <c r="I2605" s="61" t="s">
        <v>288</v>
      </c>
      <c r="J2605" s="61" t="s">
        <v>19</v>
      </c>
      <c r="K2605" s="61" t="s">
        <v>9</v>
      </c>
      <c r="L2605" s="61" t="s">
        <v>973</v>
      </c>
      <c r="M2605" s="61">
        <f t="shared" si="41"/>
        <v>429</v>
      </c>
      <c r="N2605" t="str">
        <f>VLOOKUP(M2605,'zamestnanci číselník'!$A:$I,9,0)</f>
        <v>VP1</v>
      </c>
    </row>
    <row r="2606" spans="1:14" x14ac:dyDescent="0.2">
      <c r="A2606" s="60">
        <v>43685</v>
      </c>
      <c r="B2606" s="61" t="s">
        <v>972</v>
      </c>
      <c r="C2606" s="61" t="s">
        <v>887</v>
      </c>
      <c r="D2606" s="61" t="s">
        <v>181</v>
      </c>
      <c r="E2606" s="61">
        <v>8</v>
      </c>
      <c r="F2606" s="61" t="s">
        <v>182</v>
      </c>
      <c r="G2606" s="61">
        <v>0</v>
      </c>
      <c r="H2606" s="61" t="s">
        <v>183</v>
      </c>
      <c r="I2606" s="61" t="s">
        <v>288</v>
      </c>
      <c r="J2606" s="61" t="s">
        <v>19</v>
      </c>
      <c r="K2606" s="61" t="s">
        <v>9</v>
      </c>
      <c r="L2606" s="61" t="s">
        <v>973</v>
      </c>
      <c r="M2606" s="61">
        <f t="shared" si="41"/>
        <v>429</v>
      </c>
      <c r="N2606" t="str">
        <f>VLOOKUP(M2606,'zamestnanci číselník'!$A:$I,9,0)</f>
        <v>VP1</v>
      </c>
    </row>
    <row r="2607" spans="1:14" x14ac:dyDescent="0.2">
      <c r="A2607" s="60">
        <v>43686</v>
      </c>
      <c r="B2607" s="61" t="s">
        <v>972</v>
      </c>
      <c r="C2607" s="61" t="s">
        <v>887</v>
      </c>
      <c r="D2607" s="61" t="s">
        <v>181</v>
      </c>
      <c r="E2607" s="61">
        <v>8</v>
      </c>
      <c r="F2607" s="61" t="s">
        <v>182</v>
      </c>
      <c r="G2607" s="61">
        <v>0</v>
      </c>
      <c r="H2607" s="61" t="s">
        <v>183</v>
      </c>
      <c r="I2607" s="61" t="s">
        <v>288</v>
      </c>
      <c r="J2607" s="61" t="s">
        <v>19</v>
      </c>
      <c r="K2607" s="61" t="s">
        <v>9</v>
      </c>
      <c r="L2607" s="61" t="s">
        <v>973</v>
      </c>
      <c r="M2607" s="61">
        <f t="shared" si="41"/>
        <v>429</v>
      </c>
      <c r="N2607" t="str">
        <f>VLOOKUP(M2607,'zamestnanci číselník'!$A:$I,9,0)</f>
        <v>VP1</v>
      </c>
    </row>
    <row r="2608" spans="1:14" x14ac:dyDescent="0.2">
      <c r="A2608" s="60">
        <v>43689</v>
      </c>
      <c r="B2608" s="61" t="s">
        <v>972</v>
      </c>
      <c r="C2608" s="61" t="s">
        <v>887</v>
      </c>
      <c r="D2608" s="61" t="s">
        <v>181</v>
      </c>
      <c r="E2608" s="61">
        <v>8</v>
      </c>
      <c r="F2608" s="61" t="s">
        <v>182</v>
      </c>
      <c r="G2608" s="61">
        <v>0</v>
      </c>
      <c r="H2608" s="61" t="s">
        <v>183</v>
      </c>
      <c r="I2608" s="61" t="s">
        <v>288</v>
      </c>
      <c r="J2608" s="61" t="s">
        <v>19</v>
      </c>
      <c r="K2608" s="61" t="s">
        <v>9</v>
      </c>
      <c r="L2608" s="61" t="s">
        <v>973</v>
      </c>
      <c r="M2608" s="61">
        <f t="shared" si="41"/>
        <v>429</v>
      </c>
      <c r="N2608" t="str">
        <f>VLOOKUP(M2608,'zamestnanci číselník'!$A:$I,9,0)</f>
        <v>VP1</v>
      </c>
    </row>
    <row r="2609" spans="1:14" x14ac:dyDescent="0.2">
      <c r="A2609" s="60">
        <v>43690</v>
      </c>
      <c r="B2609" s="61" t="s">
        <v>972</v>
      </c>
      <c r="C2609" s="61" t="s">
        <v>887</v>
      </c>
      <c r="D2609" s="61" t="s">
        <v>181</v>
      </c>
      <c r="E2609" s="61">
        <v>8</v>
      </c>
      <c r="F2609" s="61" t="s">
        <v>182</v>
      </c>
      <c r="G2609" s="61">
        <v>0</v>
      </c>
      <c r="H2609" s="61" t="s">
        <v>183</v>
      </c>
      <c r="I2609" s="61" t="s">
        <v>288</v>
      </c>
      <c r="J2609" s="61" t="s">
        <v>19</v>
      </c>
      <c r="K2609" s="61" t="s">
        <v>9</v>
      </c>
      <c r="L2609" s="61" t="s">
        <v>973</v>
      </c>
      <c r="M2609" s="61">
        <f t="shared" si="41"/>
        <v>429</v>
      </c>
      <c r="N2609" t="str">
        <f>VLOOKUP(M2609,'zamestnanci číselník'!$A:$I,9,0)</f>
        <v>VP1</v>
      </c>
    </row>
    <row r="2610" spans="1:14" x14ac:dyDescent="0.2">
      <c r="A2610" s="60">
        <v>43691</v>
      </c>
      <c r="B2610" s="61" t="s">
        <v>972</v>
      </c>
      <c r="C2610" s="61" t="s">
        <v>887</v>
      </c>
      <c r="D2610" s="61" t="s">
        <v>181</v>
      </c>
      <c r="E2610" s="61">
        <v>8</v>
      </c>
      <c r="F2610" s="61" t="s">
        <v>182</v>
      </c>
      <c r="G2610" s="61">
        <v>0</v>
      </c>
      <c r="H2610" s="61" t="s">
        <v>183</v>
      </c>
      <c r="I2610" s="61" t="s">
        <v>288</v>
      </c>
      <c r="J2610" s="61" t="s">
        <v>19</v>
      </c>
      <c r="K2610" s="61" t="s">
        <v>9</v>
      </c>
      <c r="L2610" s="61" t="s">
        <v>973</v>
      </c>
      <c r="M2610" s="61">
        <f t="shared" si="41"/>
        <v>429</v>
      </c>
      <c r="N2610" t="str">
        <f>VLOOKUP(M2610,'zamestnanci číselník'!$A:$I,9,0)</f>
        <v>VP1</v>
      </c>
    </row>
    <row r="2611" spans="1:14" x14ac:dyDescent="0.2">
      <c r="A2611" s="60">
        <v>43692</v>
      </c>
      <c r="B2611" s="61" t="s">
        <v>972</v>
      </c>
      <c r="C2611" s="61" t="s">
        <v>887</v>
      </c>
      <c r="D2611" s="61" t="s">
        <v>181</v>
      </c>
      <c r="E2611" s="61">
        <v>8</v>
      </c>
      <c r="F2611" s="61" t="s">
        <v>182</v>
      </c>
      <c r="G2611" s="61">
        <v>0</v>
      </c>
      <c r="H2611" s="61" t="s">
        <v>183</v>
      </c>
      <c r="I2611" s="61" t="s">
        <v>288</v>
      </c>
      <c r="J2611" s="61" t="s">
        <v>19</v>
      </c>
      <c r="K2611" s="61" t="s">
        <v>9</v>
      </c>
      <c r="L2611" s="61" t="s">
        <v>973</v>
      </c>
      <c r="M2611" s="61">
        <f t="shared" si="41"/>
        <v>429</v>
      </c>
      <c r="N2611" t="str">
        <f>VLOOKUP(M2611,'zamestnanci číselník'!$A:$I,9,0)</f>
        <v>VP1</v>
      </c>
    </row>
    <row r="2612" spans="1:14" x14ac:dyDescent="0.2">
      <c r="A2612" s="60">
        <v>43693</v>
      </c>
      <c r="B2612" s="61" t="s">
        <v>972</v>
      </c>
      <c r="C2612" s="61" t="s">
        <v>887</v>
      </c>
      <c r="D2612" s="61" t="s">
        <v>181</v>
      </c>
      <c r="E2612" s="61">
        <v>8</v>
      </c>
      <c r="F2612" s="61" t="s">
        <v>182</v>
      </c>
      <c r="G2612" s="61">
        <v>0</v>
      </c>
      <c r="H2612" s="61" t="s">
        <v>183</v>
      </c>
      <c r="I2612" s="61" t="s">
        <v>288</v>
      </c>
      <c r="J2612" s="61" t="s">
        <v>19</v>
      </c>
      <c r="K2612" s="61" t="s">
        <v>9</v>
      </c>
      <c r="L2612" s="61" t="s">
        <v>973</v>
      </c>
      <c r="M2612" s="61">
        <f t="shared" si="41"/>
        <v>429</v>
      </c>
      <c r="N2612" t="str">
        <f>VLOOKUP(M2612,'zamestnanci číselník'!$A:$I,9,0)</f>
        <v>VP1</v>
      </c>
    </row>
    <row r="2613" spans="1:14" x14ac:dyDescent="0.2">
      <c r="A2613" s="60">
        <v>43703</v>
      </c>
      <c r="B2613" s="61" t="s">
        <v>1277</v>
      </c>
      <c r="C2613" s="61" t="s">
        <v>885</v>
      </c>
      <c r="D2613" s="61" t="s">
        <v>181</v>
      </c>
      <c r="E2613" s="61">
        <v>8</v>
      </c>
      <c r="F2613" s="61" t="s">
        <v>182</v>
      </c>
      <c r="G2613" s="61">
        <v>0</v>
      </c>
      <c r="H2613" s="61" t="s">
        <v>42</v>
      </c>
      <c r="I2613" s="61" t="s">
        <v>1152</v>
      </c>
      <c r="J2613" s="61" t="s">
        <v>1153</v>
      </c>
      <c r="K2613" s="61" t="s">
        <v>1153</v>
      </c>
      <c r="L2613" s="61" t="s">
        <v>1278</v>
      </c>
      <c r="M2613" s="61">
        <f t="shared" si="41"/>
        <v>433</v>
      </c>
      <c r="N2613" t="str">
        <f>VLOOKUP(M2613,'zamestnanci číselník'!$A:$I,9,0)</f>
        <v>Ostatné</v>
      </c>
    </row>
    <row r="2614" spans="1:14" x14ac:dyDescent="0.2">
      <c r="A2614" s="60">
        <v>43698</v>
      </c>
      <c r="B2614" s="61" t="s">
        <v>1277</v>
      </c>
      <c r="C2614" s="61" t="s">
        <v>885</v>
      </c>
      <c r="D2614" s="61" t="s">
        <v>181</v>
      </c>
      <c r="E2614" s="61">
        <v>8</v>
      </c>
      <c r="F2614" s="61" t="s">
        <v>182</v>
      </c>
      <c r="G2614" s="61">
        <v>0</v>
      </c>
      <c r="H2614" s="61" t="s">
        <v>42</v>
      </c>
      <c r="I2614" s="61" t="s">
        <v>1152</v>
      </c>
      <c r="J2614" s="61" t="s">
        <v>1153</v>
      </c>
      <c r="K2614" s="61" t="s">
        <v>1153</v>
      </c>
      <c r="L2614" s="61" t="s">
        <v>1278</v>
      </c>
      <c r="M2614" s="61">
        <f t="shared" si="41"/>
        <v>433</v>
      </c>
      <c r="N2614" t="str">
        <f>VLOOKUP(M2614,'zamestnanci číselník'!$A:$I,9,0)</f>
        <v>Ostatné</v>
      </c>
    </row>
    <row r="2615" spans="1:14" x14ac:dyDescent="0.2">
      <c r="A2615" s="60">
        <v>43700</v>
      </c>
      <c r="B2615" s="61" t="s">
        <v>1277</v>
      </c>
      <c r="C2615" s="61" t="s">
        <v>885</v>
      </c>
      <c r="D2615" s="61" t="s">
        <v>181</v>
      </c>
      <c r="E2615" s="61">
        <v>8</v>
      </c>
      <c r="F2615" s="61" t="s">
        <v>182</v>
      </c>
      <c r="G2615" s="61">
        <v>0</v>
      </c>
      <c r="H2615" s="61" t="s">
        <v>42</v>
      </c>
      <c r="I2615" s="61" t="s">
        <v>1152</v>
      </c>
      <c r="J2615" s="61" t="s">
        <v>1153</v>
      </c>
      <c r="K2615" s="61" t="s">
        <v>1153</v>
      </c>
      <c r="L2615" s="61" t="s">
        <v>1278</v>
      </c>
      <c r="M2615" s="61">
        <f t="shared" si="41"/>
        <v>433</v>
      </c>
      <c r="N2615" t="str">
        <f>VLOOKUP(M2615,'zamestnanci číselník'!$A:$I,9,0)</f>
        <v>Ostatné</v>
      </c>
    </row>
    <row r="2616" spans="1:14" x14ac:dyDescent="0.2">
      <c r="A2616" s="60">
        <v>43705</v>
      </c>
      <c r="B2616" s="61" t="s">
        <v>1277</v>
      </c>
      <c r="C2616" s="61" t="s">
        <v>910</v>
      </c>
      <c r="D2616" s="61" t="s">
        <v>181</v>
      </c>
      <c r="E2616" s="61">
        <v>8</v>
      </c>
      <c r="F2616" s="61" t="s">
        <v>182</v>
      </c>
      <c r="G2616" s="61">
        <v>0</v>
      </c>
      <c r="H2616" s="61" t="s">
        <v>183</v>
      </c>
      <c r="I2616" s="61" t="s">
        <v>1152</v>
      </c>
      <c r="J2616" s="61" t="s">
        <v>1153</v>
      </c>
      <c r="K2616" s="61" t="s">
        <v>1153</v>
      </c>
      <c r="L2616" s="61" t="s">
        <v>1278</v>
      </c>
      <c r="M2616" s="61">
        <f t="shared" si="41"/>
        <v>433</v>
      </c>
      <c r="N2616" t="str">
        <f>VLOOKUP(M2616,'zamestnanci číselník'!$A:$I,9,0)</f>
        <v>Ostatné</v>
      </c>
    </row>
    <row r="2617" spans="1:14" x14ac:dyDescent="0.2">
      <c r="A2617" s="60">
        <v>43707</v>
      </c>
      <c r="B2617" s="61" t="s">
        <v>1277</v>
      </c>
      <c r="C2617" s="61" t="s">
        <v>887</v>
      </c>
      <c r="D2617" s="61" t="s">
        <v>181</v>
      </c>
      <c r="E2617" s="61">
        <v>8</v>
      </c>
      <c r="F2617" s="61" t="s">
        <v>182</v>
      </c>
      <c r="G2617" s="61">
        <v>0</v>
      </c>
      <c r="H2617" s="61" t="s">
        <v>183</v>
      </c>
      <c r="I2617" s="61" t="s">
        <v>1152</v>
      </c>
      <c r="J2617" s="61" t="s">
        <v>1153</v>
      </c>
      <c r="K2617" s="61" t="s">
        <v>1153</v>
      </c>
      <c r="L2617" s="61" t="s">
        <v>1278</v>
      </c>
      <c r="M2617" s="61">
        <f t="shared" si="41"/>
        <v>433</v>
      </c>
      <c r="N2617" t="str">
        <f>VLOOKUP(M2617,'zamestnanci číselník'!$A:$I,9,0)</f>
        <v>Ostatné</v>
      </c>
    </row>
    <row r="2618" spans="1:14" x14ac:dyDescent="0.2">
      <c r="A2618" s="60">
        <v>43678</v>
      </c>
      <c r="B2618" s="61" t="s">
        <v>1277</v>
      </c>
      <c r="C2618" s="61" t="s">
        <v>887</v>
      </c>
      <c r="D2618" s="61" t="s">
        <v>181</v>
      </c>
      <c r="E2618" s="61">
        <v>8</v>
      </c>
      <c r="F2618" s="61" t="s">
        <v>182</v>
      </c>
      <c r="G2618" s="61">
        <v>0</v>
      </c>
      <c r="H2618" s="61" t="s">
        <v>183</v>
      </c>
      <c r="I2618" s="61" t="s">
        <v>1152</v>
      </c>
      <c r="J2618" s="61" t="s">
        <v>1153</v>
      </c>
      <c r="K2618" s="61" t="s">
        <v>1153</v>
      </c>
      <c r="L2618" s="61" t="s">
        <v>1278</v>
      </c>
      <c r="M2618" s="61">
        <f t="shared" si="41"/>
        <v>433</v>
      </c>
      <c r="N2618" t="str">
        <f>VLOOKUP(M2618,'zamestnanci číselník'!$A:$I,9,0)</f>
        <v>Ostatné</v>
      </c>
    </row>
    <row r="2619" spans="1:14" x14ac:dyDescent="0.2">
      <c r="A2619" s="60">
        <v>43679</v>
      </c>
      <c r="B2619" s="61" t="s">
        <v>1277</v>
      </c>
      <c r="C2619" s="61" t="s">
        <v>887</v>
      </c>
      <c r="D2619" s="61" t="s">
        <v>181</v>
      </c>
      <c r="E2619" s="61">
        <v>8</v>
      </c>
      <c r="F2619" s="61" t="s">
        <v>182</v>
      </c>
      <c r="G2619" s="61">
        <v>0</v>
      </c>
      <c r="H2619" s="61" t="s">
        <v>183</v>
      </c>
      <c r="I2619" s="61" t="s">
        <v>1152</v>
      </c>
      <c r="J2619" s="61" t="s">
        <v>1153</v>
      </c>
      <c r="K2619" s="61" t="s">
        <v>1153</v>
      </c>
      <c r="L2619" s="61" t="s">
        <v>1278</v>
      </c>
      <c r="M2619" s="61">
        <f t="shared" si="41"/>
        <v>433</v>
      </c>
      <c r="N2619" t="str">
        <f>VLOOKUP(M2619,'zamestnanci číselník'!$A:$I,9,0)</f>
        <v>Ostatné</v>
      </c>
    </row>
    <row r="2620" spans="1:14" x14ac:dyDescent="0.2">
      <c r="A2620" s="60">
        <v>43682</v>
      </c>
      <c r="B2620" s="61" t="s">
        <v>1277</v>
      </c>
      <c r="C2620" s="61" t="s">
        <v>910</v>
      </c>
      <c r="D2620" s="61" t="s">
        <v>181</v>
      </c>
      <c r="E2620" s="61">
        <v>1</v>
      </c>
      <c r="F2620" s="61" t="s">
        <v>182</v>
      </c>
      <c r="G2620" s="61">
        <v>0</v>
      </c>
      <c r="H2620" s="61" t="s">
        <v>183</v>
      </c>
      <c r="I2620" s="61" t="s">
        <v>1152</v>
      </c>
      <c r="J2620" s="61" t="s">
        <v>1153</v>
      </c>
      <c r="K2620" s="61" t="s">
        <v>1153</v>
      </c>
      <c r="L2620" s="61" t="s">
        <v>1278</v>
      </c>
      <c r="M2620" s="61">
        <f t="shared" si="41"/>
        <v>433</v>
      </c>
      <c r="N2620" t="str">
        <f>VLOOKUP(M2620,'zamestnanci číselník'!$A:$I,9,0)</f>
        <v>Ostatné</v>
      </c>
    </row>
    <row r="2621" spans="1:14" x14ac:dyDescent="0.2">
      <c r="A2621" s="60">
        <v>43682</v>
      </c>
      <c r="B2621" s="61" t="s">
        <v>1277</v>
      </c>
      <c r="C2621" s="61" t="s">
        <v>885</v>
      </c>
      <c r="D2621" s="61" t="s">
        <v>181</v>
      </c>
      <c r="E2621" s="61">
        <v>7</v>
      </c>
      <c r="F2621" s="61" t="s">
        <v>182</v>
      </c>
      <c r="G2621" s="61">
        <v>0</v>
      </c>
      <c r="H2621" s="61" t="s">
        <v>42</v>
      </c>
      <c r="I2621" s="61" t="s">
        <v>1152</v>
      </c>
      <c r="J2621" s="61" t="s">
        <v>1153</v>
      </c>
      <c r="K2621" s="61" t="s">
        <v>1153</v>
      </c>
      <c r="L2621" s="61" t="s">
        <v>1278</v>
      </c>
      <c r="M2621" s="61">
        <f t="shared" si="41"/>
        <v>433</v>
      </c>
      <c r="N2621" t="str">
        <f>VLOOKUP(M2621,'zamestnanci číselník'!$A:$I,9,0)</f>
        <v>Ostatné</v>
      </c>
    </row>
    <row r="2622" spans="1:14" x14ac:dyDescent="0.2">
      <c r="A2622" s="60">
        <v>43683</v>
      </c>
      <c r="B2622" s="61" t="s">
        <v>1277</v>
      </c>
      <c r="C2622" s="61" t="s">
        <v>885</v>
      </c>
      <c r="D2622" s="61" t="s">
        <v>181</v>
      </c>
      <c r="E2622" s="61">
        <v>8</v>
      </c>
      <c r="F2622" s="61" t="s">
        <v>182</v>
      </c>
      <c r="G2622" s="61">
        <v>0</v>
      </c>
      <c r="H2622" s="61" t="s">
        <v>42</v>
      </c>
      <c r="I2622" s="61" t="s">
        <v>1152</v>
      </c>
      <c r="J2622" s="61" t="s">
        <v>1153</v>
      </c>
      <c r="K2622" s="61" t="s">
        <v>1153</v>
      </c>
      <c r="L2622" s="61" t="s">
        <v>1278</v>
      </c>
      <c r="M2622" s="61">
        <f t="shared" si="41"/>
        <v>433</v>
      </c>
      <c r="N2622" t="str">
        <f>VLOOKUP(M2622,'zamestnanci číselník'!$A:$I,9,0)</f>
        <v>Ostatné</v>
      </c>
    </row>
    <row r="2623" spans="1:14" x14ac:dyDescent="0.2">
      <c r="A2623" s="60">
        <v>43684</v>
      </c>
      <c r="B2623" s="61" t="s">
        <v>1277</v>
      </c>
      <c r="C2623" s="61" t="s">
        <v>885</v>
      </c>
      <c r="D2623" s="61" t="s">
        <v>181</v>
      </c>
      <c r="E2623" s="61">
        <v>8</v>
      </c>
      <c r="F2623" s="61" t="s">
        <v>182</v>
      </c>
      <c r="G2623" s="61">
        <v>0</v>
      </c>
      <c r="H2623" s="61" t="s">
        <v>42</v>
      </c>
      <c r="I2623" s="61" t="s">
        <v>1152</v>
      </c>
      <c r="J2623" s="61" t="s">
        <v>1153</v>
      </c>
      <c r="K2623" s="61" t="s">
        <v>1153</v>
      </c>
      <c r="L2623" s="61" t="s">
        <v>1278</v>
      </c>
      <c r="M2623" s="61">
        <f t="shared" si="41"/>
        <v>433</v>
      </c>
      <c r="N2623" t="str">
        <f>VLOOKUP(M2623,'zamestnanci číselník'!$A:$I,9,0)</f>
        <v>Ostatné</v>
      </c>
    </row>
    <row r="2624" spans="1:14" x14ac:dyDescent="0.2">
      <c r="A2624" s="60">
        <v>43685</v>
      </c>
      <c r="B2624" s="61" t="s">
        <v>1277</v>
      </c>
      <c r="C2624" s="61" t="s">
        <v>910</v>
      </c>
      <c r="D2624" s="61" t="s">
        <v>181</v>
      </c>
      <c r="E2624" s="61">
        <v>0.5</v>
      </c>
      <c r="F2624" s="61" t="s">
        <v>182</v>
      </c>
      <c r="G2624" s="61">
        <v>0</v>
      </c>
      <c r="H2624" s="61" t="s">
        <v>183</v>
      </c>
      <c r="I2624" s="61" t="s">
        <v>1152</v>
      </c>
      <c r="J2624" s="61" t="s">
        <v>1153</v>
      </c>
      <c r="K2624" s="61" t="s">
        <v>1153</v>
      </c>
      <c r="L2624" s="61" t="s">
        <v>1278</v>
      </c>
      <c r="M2624" s="61">
        <f t="shared" si="41"/>
        <v>433</v>
      </c>
      <c r="N2624" t="str">
        <f>VLOOKUP(M2624,'zamestnanci číselník'!$A:$I,9,0)</f>
        <v>Ostatné</v>
      </c>
    </row>
    <row r="2625" spans="1:14" x14ac:dyDescent="0.2">
      <c r="A2625" s="60">
        <v>43685</v>
      </c>
      <c r="B2625" s="61" t="s">
        <v>1277</v>
      </c>
      <c r="C2625" s="61" t="s">
        <v>885</v>
      </c>
      <c r="D2625" s="61" t="s">
        <v>181</v>
      </c>
      <c r="E2625" s="61">
        <v>7.5</v>
      </c>
      <c r="F2625" s="61" t="s">
        <v>182</v>
      </c>
      <c r="G2625" s="61">
        <v>0</v>
      </c>
      <c r="H2625" s="61" t="s">
        <v>42</v>
      </c>
      <c r="I2625" s="61" t="s">
        <v>1152</v>
      </c>
      <c r="J2625" s="61" t="s">
        <v>1153</v>
      </c>
      <c r="K2625" s="61" t="s">
        <v>1153</v>
      </c>
      <c r="L2625" s="61" t="s">
        <v>1278</v>
      </c>
      <c r="M2625" s="61">
        <f t="shared" si="41"/>
        <v>433</v>
      </c>
      <c r="N2625" t="str">
        <f>VLOOKUP(M2625,'zamestnanci číselník'!$A:$I,9,0)</f>
        <v>Ostatné</v>
      </c>
    </row>
    <row r="2626" spans="1:14" x14ac:dyDescent="0.2">
      <c r="A2626" s="60">
        <v>43686</v>
      </c>
      <c r="B2626" s="61" t="s">
        <v>1277</v>
      </c>
      <c r="C2626" s="61" t="s">
        <v>885</v>
      </c>
      <c r="D2626" s="61" t="s">
        <v>181</v>
      </c>
      <c r="E2626" s="61">
        <v>8</v>
      </c>
      <c r="F2626" s="61" t="s">
        <v>182</v>
      </c>
      <c r="G2626" s="61">
        <v>0</v>
      </c>
      <c r="H2626" s="61" t="s">
        <v>42</v>
      </c>
      <c r="I2626" s="61" t="s">
        <v>1152</v>
      </c>
      <c r="J2626" s="61" t="s">
        <v>1153</v>
      </c>
      <c r="K2626" s="61" t="s">
        <v>1153</v>
      </c>
      <c r="L2626" s="61" t="s">
        <v>1278</v>
      </c>
      <c r="M2626" s="61">
        <f t="shared" si="41"/>
        <v>433</v>
      </c>
      <c r="N2626" t="str">
        <f>VLOOKUP(M2626,'zamestnanci číselník'!$A:$I,9,0)</f>
        <v>Ostatné</v>
      </c>
    </row>
    <row r="2627" spans="1:14" x14ac:dyDescent="0.2">
      <c r="A2627" s="60">
        <v>43689</v>
      </c>
      <c r="B2627" s="61" t="s">
        <v>1277</v>
      </c>
      <c r="C2627" s="61" t="s">
        <v>885</v>
      </c>
      <c r="D2627" s="61" t="s">
        <v>181</v>
      </c>
      <c r="E2627" s="61">
        <v>8</v>
      </c>
      <c r="F2627" s="61" t="s">
        <v>182</v>
      </c>
      <c r="G2627" s="61">
        <v>0</v>
      </c>
      <c r="H2627" s="61" t="s">
        <v>42</v>
      </c>
      <c r="I2627" s="61" t="s">
        <v>1152</v>
      </c>
      <c r="J2627" s="61" t="s">
        <v>1153</v>
      </c>
      <c r="K2627" s="61" t="s">
        <v>1153</v>
      </c>
      <c r="L2627" s="61" t="s">
        <v>1278</v>
      </c>
      <c r="M2627" s="61">
        <f t="shared" ref="M2627:M2690" si="42">B2627*1</f>
        <v>433</v>
      </c>
      <c r="N2627" t="str">
        <f>VLOOKUP(M2627,'zamestnanci číselník'!$A:$I,9,0)</f>
        <v>Ostatné</v>
      </c>
    </row>
    <row r="2628" spans="1:14" x14ac:dyDescent="0.2">
      <c r="A2628" s="60">
        <v>43690</v>
      </c>
      <c r="B2628" s="61" t="s">
        <v>1277</v>
      </c>
      <c r="C2628" s="61" t="s">
        <v>885</v>
      </c>
      <c r="D2628" s="61" t="s">
        <v>181</v>
      </c>
      <c r="E2628" s="61">
        <v>8</v>
      </c>
      <c r="F2628" s="61" t="s">
        <v>182</v>
      </c>
      <c r="G2628" s="61">
        <v>0</v>
      </c>
      <c r="H2628" s="61" t="s">
        <v>42</v>
      </c>
      <c r="I2628" s="61" t="s">
        <v>1152</v>
      </c>
      <c r="J2628" s="61" t="s">
        <v>1153</v>
      </c>
      <c r="K2628" s="61" t="s">
        <v>1153</v>
      </c>
      <c r="L2628" s="61" t="s">
        <v>1278</v>
      </c>
      <c r="M2628" s="61">
        <f t="shared" si="42"/>
        <v>433</v>
      </c>
      <c r="N2628" t="str">
        <f>VLOOKUP(M2628,'zamestnanci číselník'!$A:$I,9,0)</f>
        <v>Ostatné</v>
      </c>
    </row>
    <row r="2629" spans="1:14" x14ac:dyDescent="0.2">
      <c r="A2629" s="60">
        <v>43691</v>
      </c>
      <c r="B2629" s="61" t="s">
        <v>1277</v>
      </c>
      <c r="C2629" s="61" t="s">
        <v>885</v>
      </c>
      <c r="D2629" s="61" t="s">
        <v>181</v>
      </c>
      <c r="E2629" s="61">
        <v>8</v>
      </c>
      <c r="F2629" s="61" t="s">
        <v>182</v>
      </c>
      <c r="G2629" s="61">
        <v>0</v>
      </c>
      <c r="H2629" s="61" t="s">
        <v>42</v>
      </c>
      <c r="I2629" s="61" t="s">
        <v>1152</v>
      </c>
      <c r="J2629" s="61" t="s">
        <v>1153</v>
      </c>
      <c r="K2629" s="61" t="s">
        <v>1153</v>
      </c>
      <c r="L2629" s="61" t="s">
        <v>1278</v>
      </c>
      <c r="M2629" s="61">
        <f t="shared" si="42"/>
        <v>433</v>
      </c>
      <c r="N2629" t="str">
        <f>VLOOKUP(M2629,'zamestnanci číselník'!$A:$I,9,0)</f>
        <v>Ostatné</v>
      </c>
    </row>
    <row r="2630" spans="1:14" x14ac:dyDescent="0.2">
      <c r="A2630" s="60">
        <v>43692</v>
      </c>
      <c r="B2630" s="61" t="s">
        <v>1277</v>
      </c>
      <c r="C2630" s="61" t="s">
        <v>885</v>
      </c>
      <c r="D2630" s="61" t="s">
        <v>181</v>
      </c>
      <c r="E2630" s="61">
        <v>8</v>
      </c>
      <c r="F2630" s="61" t="s">
        <v>182</v>
      </c>
      <c r="G2630" s="61">
        <v>0</v>
      </c>
      <c r="H2630" s="61" t="s">
        <v>42</v>
      </c>
      <c r="I2630" s="61" t="s">
        <v>1152</v>
      </c>
      <c r="J2630" s="61" t="s">
        <v>1153</v>
      </c>
      <c r="K2630" s="61" t="s">
        <v>1153</v>
      </c>
      <c r="L2630" s="61" t="s">
        <v>1278</v>
      </c>
      <c r="M2630" s="61">
        <f t="shared" si="42"/>
        <v>433</v>
      </c>
      <c r="N2630" t="str">
        <f>VLOOKUP(M2630,'zamestnanci číselník'!$A:$I,9,0)</f>
        <v>Ostatné</v>
      </c>
    </row>
    <row r="2631" spans="1:14" x14ac:dyDescent="0.2">
      <c r="A2631" s="60">
        <v>43693</v>
      </c>
      <c r="B2631" s="61" t="s">
        <v>1277</v>
      </c>
      <c r="C2631" s="61" t="s">
        <v>887</v>
      </c>
      <c r="D2631" s="61" t="s">
        <v>181</v>
      </c>
      <c r="E2631" s="61">
        <v>8</v>
      </c>
      <c r="F2631" s="61" t="s">
        <v>182</v>
      </c>
      <c r="G2631" s="61">
        <v>0</v>
      </c>
      <c r="H2631" s="61" t="s">
        <v>183</v>
      </c>
      <c r="I2631" s="61" t="s">
        <v>1152</v>
      </c>
      <c r="J2631" s="61" t="s">
        <v>1153</v>
      </c>
      <c r="K2631" s="61" t="s">
        <v>1153</v>
      </c>
      <c r="L2631" s="61" t="s">
        <v>1278</v>
      </c>
      <c r="M2631" s="61">
        <f t="shared" si="42"/>
        <v>433</v>
      </c>
      <c r="N2631" t="str">
        <f>VLOOKUP(M2631,'zamestnanci číselník'!$A:$I,9,0)</f>
        <v>Ostatné</v>
      </c>
    </row>
    <row r="2632" spans="1:14" x14ac:dyDescent="0.2">
      <c r="A2632" s="60">
        <v>43696</v>
      </c>
      <c r="B2632" s="61" t="s">
        <v>1277</v>
      </c>
      <c r="C2632" s="61" t="s">
        <v>887</v>
      </c>
      <c r="D2632" s="61" t="s">
        <v>181</v>
      </c>
      <c r="E2632" s="61">
        <v>8</v>
      </c>
      <c r="F2632" s="61" t="s">
        <v>182</v>
      </c>
      <c r="G2632" s="61">
        <v>0</v>
      </c>
      <c r="H2632" s="61" t="s">
        <v>183</v>
      </c>
      <c r="I2632" s="61" t="s">
        <v>1152</v>
      </c>
      <c r="J2632" s="61" t="s">
        <v>1153</v>
      </c>
      <c r="K2632" s="61" t="s">
        <v>1153</v>
      </c>
      <c r="L2632" s="61" t="s">
        <v>1278</v>
      </c>
      <c r="M2632" s="61">
        <f t="shared" si="42"/>
        <v>433</v>
      </c>
      <c r="N2632" t="str">
        <f>VLOOKUP(M2632,'zamestnanci číselník'!$A:$I,9,0)</f>
        <v>Ostatné</v>
      </c>
    </row>
    <row r="2633" spans="1:14" x14ac:dyDescent="0.2">
      <c r="A2633" s="60">
        <v>43697</v>
      </c>
      <c r="B2633" s="61" t="s">
        <v>1277</v>
      </c>
      <c r="C2633" s="61" t="s">
        <v>885</v>
      </c>
      <c r="D2633" s="61" t="s">
        <v>181</v>
      </c>
      <c r="E2633" s="61">
        <v>8</v>
      </c>
      <c r="F2633" s="61" t="s">
        <v>182</v>
      </c>
      <c r="G2633" s="61">
        <v>0</v>
      </c>
      <c r="H2633" s="61" t="s">
        <v>42</v>
      </c>
      <c r="I2633" s="61" t="s">
        <v>1152</v>
      </c>
      <c r="J2633" s="61" t="s">
        <v>1153</v>
      </c>
      <c r="K2633" s="61" t="s">
        <v>1153</v>
      </c>
      <c r="L2633" s="61" t="s">
        <v>1278</v>
      </c>
      <c r="M2633" s="61">
        <f t="shared" si="42"/>
        <v>433</v>
      </c>
      <c r="N2633" t="str">
        <f>VLOOKUP(M2633,'zamestnanci číselník'!$A:$I,9,0)</f>
        <v>Ostatné</v>
      </c>
    </row>
    <row r="2634" spans="1:14" x14ac:dyDescent="0.2">
      <c r="A2634" s="60">
        <v>43706</v>
      </c>
      <c r="B2634" s="61" t="s">
        <v>1277</v>
      </c>
      <c r="C2634" s="61" t="s">
        <v>886</v>
      </c>
      <c r="D2634" s="61" t="s">
        <v>181</v>
      </c>
      <c r="E2634" s="61">
        <v>8</v>
      </c>
      <c r="F2634" s="61" t="s">
        <v>182</v>
      </c>
      <c r="G2634" s="61">
        <v>0</v>
      </c>
      <c r="H2634" s="61" t="s">
        <v>183</v>
      </c>
      <c r="I2634" s="61" t="s">
        <v>1152</v>
      </c>
      <c r="J2634" s="61" t="s">
        <v>1153</v>
      </c>
      <c r="K2634" s="61" t="s">
        <v>1153</v>
      </c>
      <c r="L2634" s="61" t="s">
        <v>1278</v>
      </c>
      <c r="M2634" s="61">
        <f t="shared" si="42"/>
        <v>433</v>
      </c>
      <c r="N2634" t="str">
        <f>VLOOKUP(M2634,'zamestnanci číselník'!$A:$I,9,0)</f>
        <v>Ostatné</v>
      </c>
    </row>
    <row r="2635" spans="1:14" x14ac:dyDescent="0.2">
      <c r="A2635" s="60">
        <v>43699</v>
      </c>
      <c r="B2635" s="61" t="s">
        <v>1277</v>
      </c>
      <c r="C2635" s="61" t="s">
        <v>885</v>
      </c>
      <c r="D2635" s="61" t="s">
        <v>181</v>
      </c>
      <c r="E2635" s="61">
        <v>8</v>
      </c>
      <c r="F2635" s="61" t="s">
        <v>182</v>
      </c>
      <c r="G2635" s="61">
        <v>0</v>
      </c>
      <c r="H2635" s="61" t="s">
        <v>42</v>
      </c>
      <c r="I2635" s="61" t="s">
        <v>1152</v>
      </c>
      <c r="J2635" s="61" t="s">
        <v>1153</v>
      </c>
      <c r="K2635" s="61" t="s">
        <v>1153</v>
      </c>
      <c r="L2635" s="61" t="s">
        <v>1278</v>
      </c>
      <c r="M2635" s="61">
        <f t="shared" si="42"/>
        <v>433</v>
      </c>
      <c r="N2635" t="str">
        <f>VLOOKUP(M2635,'zamestnanci číselník'!$A:$I,9,0)</f>
        <v>Ostatné</v>
      </c>
    </row>
    <row r="2636" spans="1:14" x14ac:dyDescent="0.2">
      <c r="A2636" s="60">
        <v>43704</v>
      </c>
      <c r="B2636" s="61" t="s">
        <v>1277</v>
      </c>
      <c r="C2636" s="61" t="s">
        <v>910</v>
      </c>
      <c r="D2636" s="61" t="s">
        <v>181</v>
      </c>
      <c r="E2636" s="61">
        <v>0.5</v>
      </c>
      <c r="F2636" s="61" t="s">
        <v>182</v>
      </c>
      <c r="G2636" s="61">
        <v>0</v>
      </c>
      <c r="H2636" s="61" t="s">
        <v>183</v>
      </c>
      <c r="I2636" s="61" t="s">
        <v>1152</v>
      </c>
      <c r="J2636" s="61" t="s">
        <v>1153</v>
      </c>
      <c r="K2636" s="61" t="s">
        <v>1153</v>
      </c>
      <c r="L2636" s="61" t="s">
        <v>1278</v>
      </c>
      <c r="M2636" s="61">
        <f t="shared" si="42"/>
        <v>433</v>
      </c>
      <c r="N2636" t="str">
        <f>VLOOKUP(M2636,'zamestnanci číselník'!$A:$I,9,0)</f>
        <v>Ostatné</v>
      </c>
    </row>
    <row r="2637" spans="1:14" x14ac:dyDescent="0.2">
      <c r="A2637" s="60">
        <v>43704</v>
      </c>
      <c r="B2637" s="61" t="s">
        <v>1277</v>
      </c>
      <c r="C2637" s="61" t="s">
        <v>885</v>
      </c>
      <c r="D2637" s="61" t="s">
        <v>181</v>
      </c>
      <c r="E2637" s="61">
        <v>7.5</v>
      </c>
      <c r="F2637" s="61" t="s">
        <v>182</v>
      </c>
      <c r="G2637" s="61">
        <v>0</v>
      </c>
      <c r="H2637" s="61" t="s">
        <v>42</v>
      </c>
      <c r="I2637" s="61" t="s">
        <v>1152</v>
      </c>
      <c r="J2637" s="61" t="s">
        <v>1153</v>
      </c>
      <c r="K2637" s="61" t="s">
        <v>1153</v>
      </c>
      <c r="L2637" s="61" t="s">
        <v>1278</v>
      </c>
      <c r="M2637" s="61">
        <f t="shared" si="42"/>
        <v>433</v>
      </c>
      <c r="N2637" t="str">
        <f>VLOOKUP(M2637,'zamestnanci číselník'!$A:$I,9,0)</f>
        <v>Ostatné</v>
      </c>
    </row>
    <row r="2638" spans="1:14" x14ac:dyDescent="0.2">
      <c r="A2638" s="60">
        <v>43703</v>
      </c>
      <c r="B2638" s="61" t="s">
        <v>1279</v>
      </c>
      <c r="C2638" s="61" t="s">
        <v>885</v>
      </c>
      <c r="D2638" s="61" t="s">
        <v>181</v>
      </c>
      <c r="E2638" s="61">
        <v>8</v>
      </c>
      <c r="F2638" s="61" t="s">
        <v>182</v>
      </c>
      <c r="G2638" s="61">
        <v>0</v>
      </c>
      <c r="H2638" s="61" t="s">
        <v>42</v>
      </c>
      <c r="I2638" s="61" t="s">
        <v>1167</v>
      </c>
      <c r="J2638" s="61" t="s">
        <v>1153</v>
      </c>
      <c r="K2638" s="61" t="s">
        <v>1153</v>
      </c>
      <c r="L2638" s="61" t="s">
        <v>1280</v>
      </c>
      <c r="M2638" s="61">
        <f t="shared" si="42"/>
        <v>435</v>
      </c>
      <c r="N2638" t="str">
        <f>VLOOKUP(M2638,'zamestnanci číselník'!$A:$I,9,0)</f>
        <v>Ostatné</v>
      </c>
    </row>
    <row r="2639" spans="1:14" x14ac:dyDescent="0.2">
      <c r="A2639" s="60">
        <v>43699</v>
      </c>
      <c r="B2639" s="61" t="s">
        <v>1279</v>
      </c>
      <c r="C2639" s="61" t="s">
        <v>910</v>
      </c>
      <c r="D2639" s="61" t="s">
        <v>181</v>
      </c>
      <c r="E2639" s="61">
        <v>1</v>
      </c>
      <c r="F2639" s="61" t="s">
        <v>182</v>
      </c>
      <c r="G2639" s="61">
        <v>0</v>
      </c>
      <c r="H2639" s="61" t="s">
        <v>183</v>
      </c>
      <c r="I2639" s="61" t="s">
        <v>1167</v>
      </c>
      <c r="J2639" s="61" t="s">
        <v>1153</v>
      </c>
      <c r="K2639" s="61" t="s">
        <v>1153</v>
      </c>
      <c r="L2639" s="61" t="s">
        <v>1280</v>
      </c>
      <c r="M2639" s="61">
        <f t="shared" si="42"/>
        <v>435</v>
      </c>
      <c r="N2639" t="str">
        <f>VLOOKUP(M2639,'zamestnanci číselník'!$A:$I,9,0)</f>
        <v>Ostatné</v>
      </c>
    </row>
    <row r="2640" spans="1:14" x14ac:dyDescent="0.2">
      <c r="A2640" s="60">
        <v>43699</v>
      </c>
      <c r="B2640" s="61" t="s">
        <v>1279</v>
      </c>
      <c r="C2640" s="61" t="s">
        <v>885</v>
      </c>
      <c r="D2640" s="61" t="s">
        <v>181</v>
      </c>
      <c r="E2640" s="61">
        <v>7</v>
      </c>
      <c r="F2640" s="61" t="s">
        <v>182</v>
      </c>
      <c r="G2640" s="61">
        <v>0</v>
      </c>
      <c r="H2640" s="61" t="s">
        <v>42</v>
      </c>
      <c r="I2640" s="61" t="s">
        <v>1167</v>
      </c>
      <c r="J2640" s="61" t="s">
        <v>1153</v>
      </c>
      <c r="K2640" s="61" t="s">
        <v>1153</v>
      </c>
      <c r="L2640" s="61" t="s">
        <v>1280</v>
      </c>
      <c r="M2640" s="61">
        <f t="shared" si="42"/>
        <v>435</v>
      </c>
      <c r="N2640" t="str">
        <f>VLOOKUP(M2640,'zamestnanci číselník'!$A:$I,9,0)</f>
        <v>Ostatné</v>
      </c>
    </row>
    <row r="2641" spans="1:14" x14ac:dyDescent="0.2">
      <c r="A2641" s="60">
        <v>43700</v>
      </c>
      <c r="B2641" s="61" t="s">
        <v>1279</v>
      </c>
      <c r="C2641" s="61" t="s">
        <v>888</v>
      </c>
      <c r="D2641" s="61" t="s">
        <v>181</v>
      </c>
      <c r="E2641" s="61">
        <v>8</v>
      </c>
      <c r="F2641" s="61" t="s">
        <v>182</v>
      </c>
      <c r="G2641" s="61">
        <v>0</v>
      </c>
      <c r="H2641" s="61" t="s">
        <v>183</v>
      </c>
      <c r="I2641" s="61" t="s">
        <v>1167</v>
      </c>
      <c r="J2641" s="61" t="s">
        <v>1153</v>
      </c>
      <c r="K2641" s="61" t="s">
        <v>1153</v>
      </c>
      <c r="L2641" s="61" t="s">
        <v>1280</v>
      </c>
      <c r="M2641" s="61">
        <f t="shared" si="42"/>
        <v>435</v>
      </c>
      <c r="N2641" t="str">
        <f>VLOOKUP(M2641,'zamestnanci číselník'!$A:$I,9,0)</f>
        <v>Ostatné</v>
      </c>
    </row>
    <row r="2642" spans="1:14" x14ac:dyDescent="0.2">
      <c r="A2642" s="60">
        <v>43698</v>
      </c>
      <c r="B2642" s="61" t="s">
        <v>1279</v>
      </c>
      <c r="C2642" s="61" t="s">
        <v>910</v>
      </c>
      <c r="D2642" s="61" t="s">
        <v>181</v>
      </c>
      <c r="E2642" s="61">
        <v>0.5</v>
      </c>
      <c r="F2642" s="61" t="s">
        <v>182</v>
      </c>
      <c r="G2642" s="61">
        <v>0</v>
      </c>
      <c r="H2642" s="61" t="s">
        <v>183</v>
      </c>
      <c r="I2642" s="61" t="s">
        <v>1167</v>
      </c>
      <c r="J2642" s="61" t="s">
        <v>1153</v>
      </c>
      <c r="K2642" s="61" t="s">
        <v>1153</v>
      </c>
      <c r="L2642" s="61" t="s">
        <v>1280</v>
      </c>
      <c r="M2642" s="61">
        <f t="shared" si="42"/>
        <v>435</v>
      </c>
      <c r="N2642" t="str">
        <f>VLOOKUP(M2642,'zamestnanci číselník'!$A:$I,9,0)</f>
        <v>Ostatné</v>
      </c>
    </row>
    <row r="2643" spans="1:14" x14ac:dyDescent="0.2">
      <c r="A2643" s="60">
        <v>43698</v>
      </c>
      <c r="B2643" s="61" t="s">
        <v>1279</v>
      </c>
      <c r="C2643" s="61" t="s">
        <v>910</v>
      </c>
      <c r="D2643" s="61" t="s">
        <v>181</v>
      </c>
      <c r="E2643" s="61">
        <v>1.5</v>
      </c>
      <c r="F2643" s="61" t="s">
        <v>182</v>
      </c>
      <c r="G2643" s="61">
        <v>0</v>
      </c>
      <c r="H2643" s="61" t="s">
        <v>183</v>
      </c>
      <c r="I2643" s="61" t="s">
        <v>1167</v>
      </c>
      <c r="J2643" s="61" t="s">
        <v>1153</v>
      </c>
      <c r="K2643" s="61" t="s">
        <v>1153</v>
      </c>
      <c r="L2643" s="61" t="s">
        <v>1280</v>
      </c>
      <c r="M2643" s="61">
        <f t="shared" si="42"/>
        <v>435</v>
      </c>
      <c r="N2643" t="str">
        <f>VLOOKUP(M2643,'zamestnanci číselník'!$A:$I,9,0)</f>
        <v>Ostatné</v>
      </c>
    </row>
    <row r="2644" spans="1:14" x14ac:dyDescent="0.2">
      <c r="A2644" s="60">
        <v>43698</v>
      </c>
      <c r="B2644" s="61" t="s">
        <v>1279</v>
      </c>
      <c r="C2644" s="61" t="s">
        <v>885</v>
      </c>
      <c r="D2644" s="61" t="s">
        <v>181</v>
      </c>
      <c r="E2644" s="61">
        <v>6</v>
      </c>
      <c r="F2644" s="61" t="s">
        <v>182</v>
      </c>
      <c r="G2644" s="61">
        <v>0</v>
      </c>
      <c r="H2644" s="61" t="s">
        <v>42</v>
      </c>
      <c r="I2644" s="61" t="s">
        <v>1167</v>
      </c>
      <c r="J2644" s="61" t="s">
        <v>1153</v>
      </c>
      <c r="K2644" s="61" t="s">
        <v>1153</v>
      </c>
      <c r="L2644" s="61" t="s">
        <v>1280</v>
      </c>
      <c r="M2644" s="61">
        <f t="shared" si="42"/>
        <v>435</v>
      </c>
      <c r="N2644" t="str">
        <f>VLOOKUP(M2644,'zamestnanci číselník'!$A:$I,9,0)</f>
        <v>Ostatné</v>
      </c>
    </row>
    <row r="2645" spans="1:14" x14ac:dyDescent="0.2">
      <c r="A2645" s="60">
        <v>43678</v>
      </c>
      <c r="B2645" s="61" t="s">
        <v>1279</v>
      </c>
      <c r="C2645" s="61" t="s">
        <v>887</v>
      </c>
      <c r="D2645" s="61" t="s">
        <v>181</v>
      </c>
      <c r="E2645" s="61">
        <v>8</v>
      </c>
      <c r="F2645" s="61" t="s">
        <v>182</v>
      </c>
      <c r="G2645" s="61">
        <v>0</v>
      </c>
      <c r="H2645" s="61" t="s">
        <v>183</v>
      </c>
      <c r="I2645" s="61" t="s">
        <v>1167</v>
      </c>
      <c r="J2645" s="61" t="s">
        <v>1153</v>
      </c>
      <c r="K2645" s="61" t="s">
        <v>1153</v>
      </c>
      <c r="L2645" s="61" t="s">
        <v>1280</v>
      </c>
      <c r="M2645" s="61">
        <f t="shared" si="42"/>
        <v>435</v>
      </c>
      <c r="N2645" t="str">
        <f>VLOOKUP(M2645,'zamestnanci číselník'!$A:$I,9,0)</f>
        <v>Ostatné</v>
      </c>
    </row>
    <row r="2646" spans="1:14" x14ac:dyDescent="0.2">
      <c r="A2646" s="60">
        <v>43679</v>
      </c>
      <c r="B2646" s="61" t="s">
        <v>1279</v>
      </c>
      <c r="C2646" s="61" t="s">
        <v>887</v>
      </c>
      <c r="D2646" s="61" t="s">
        <v>181</v>
      </c>
      <c r="E2646" s="61">
        <v>8</v>
      </c>
      <c r="F2646" s="61" t="s">
        <v>182</v>
      </c>
      <c r="G2646" s="61">
        <v>0</v>
      </c>
      <c r="H2646" s="61" t="s">
        <v>183</v>
      </c>
      <c r="I2646" s="61" t="s">
        <v>1167</v>
      </c>
      <c r="J2646" s="61" t="s">
        <v>1153</v>
      </c>
      <c r="K2646" s="61" t="s">
        <v>1153</v>
      </c>
      <c r="L2646" s="61" t="s">
        <v>1280</v>
      </c>
      <c r="M2646" s="61">
        <f t="shared" si="42"/>
        <v>435</v>
      </c>
      <c r="N2646" t="str">
        <f>VLOOKUP(M2646,'zamestnanci číselník'!$A:$I,9,0)</f>
        <v>Ostatné</v>
      </c>
    </row>
    <row r="2647" spans="1:14" x14ac:dyDescent="0.2">
      <c r="A2647" s="60">
        <v>43682</v>
      </c>
      <c r="B2647" s="61" t="s">
        <v>1279</v>
      </c>
      <c r="C2647" s="61" t="s">
        <v>885</v>
      </c>
      <c r="D2647" s="61" t="s">
        <v>181</v>
      </c>
      <c r="E2647" s="61">
        <v>8</v>
      </c>
      <c r="F2647" s="61" t="s">
        <v>182</v>
      </c>
      <c r="G2647" s="61">
        <v>0</v>
      </c>
      <c r="H2647" s="61" t="s">
        <v>42</v>
      </c>
      <c r="I2647" s="61" t="s">
        <v>1167</v>
      </c>
      <c r="J2647" s="61" t="s">
        <v>1153</v>
      </c>
      <c r="K2647" s="61" t="s">
        <v>1153</v>
      </c>
      <c r="L2647" s="61" t="s">
        <v>1280</v>
      </c>
      <c r="M2647" s="61">
        <f t="shared" si="42"/>
        <v>435</v>
      </c>
      <c r="N2647" t="str">
        <f>VLOOKUP(M2647,'zamestnanci číselník'!$A:$I,9,0)</f>
        <v>Ostatné</v>
      </c>
    </row>
    <row r="2648" spans="1:14" x14ac:dyDescent="0.2">
      <c r="A2648" s="60">
        <v>43683</v>
      </c>
      <c r="B2648" s="61" t="s">
        <v>1279</v>
      </c>
      <c r="C2648" s="61" t="s">
        <v>885</v>
      </c>
      <c r="D2648" s="61" t="s">
        <v>181</v>
      </c>
      <c r="E2648" s="61">
        <v>8</v>
      </c>
      <c r="F2648" s="61" t="s">
        <v>182</v>
      </c>
      <c r="G2648" s="61">
        <v>0</v>
      </c>
      <c r="H2648" s="61" t="s">
        <v>42</v>
      </c>
      <c r="I2648" s="61" t="s">
        <v>1167</v>
      </c>
      <c r="J2648" s="61" t="s">
        <v>1153</v>
      </c>
      <c r="K2648" s="61" t="s">
        <v>1153</v>
      </c>
      <c r="L2648" s="61" t="s">
        <v>1280</v>
      </c>
      <c r="M2648" s="61">
        <f t="shared" si="42"/>
        <v>435</v>
      </c>
      <c r="N2648" t="str">
        <f>VLOOKUP(M2648,'zamestnanci číselník'!$A:$I,9,0)</f>
        <v>Ostatné</v>
      </c>
    </row>
    <row r="2649" spans="1:14" x14ac:dyDescent="0.2">
      <c r="A2649" s="60">
        <v>43684</v>
      </c>
      <c r="B2649" s="61" t="s">
        <v>1279</v>
      </c>
      <c r="C2649" s="61" t="s">
        <v>910</v>
      </c>
      <c r="D2649" s="61" t="s">
        <v>181</v>
      </c>
      <c r="E2649" s="61">
        <v>0.5</v>
      </c>
      <c r="F2649" s="61" t="s">
        <v>182</v>
      </c>
      <c r="G2649" s="61">
        <v>0</v>
      </c>
      <c r="H2649" s="61" t="s">
        <v>183</v>
      </c>
      <c r="I2649" s="61" t="s">
        <v>1167</v>
      </c>
      <c r="J2649" s="61" t="s">
        <v>1153</v>
      </c>
      <c r="K2649" s="61" t="s">
        <v>1153</v>
      </c>
      <c r="L2649" s="61" t="s">
        <v>1280</v>
      </c>
      <c r="M2649" s="61">
        <f t="shared" si="42"/>
        <v>435</v>
      </c>
      <c r="N2649" t="str">
        <f>VLOOKUP(M2649,'zamestnanci číselník'!$A:$I,9,0)</f>
        <v>Ostatné</v>
      </c>
    </row>
    <row r="2650" spans="1:14" x14ac:dyDescent="0.2">
      <c r="A2650" s="60">
        <v>43684</v>
      </c>
      <c r="B2650" s="61" t="s">
        <v>1279</v>
      </c>
      <c r="C2650" s="61" t="s">
        <v>885</v>
      </c>
      <c r="D2650" s="61" t="s">
        <v>181</v>
      </c>
      <c r="E2650" s="61">
        <v>7.5</v>
      </c>
      <c r="F2650" s="61" t="s">
        <v>182</v>
      </c>
      <c r="G2650" s="61">
        <v>0</v>
      </c>
      <c r="H2650" s="61" t="s">
        <v>42</v>
      </c>
      <c r="I2650" s="61" t="s">
        <v>1167</v>
      </c>
      <c r="J2650" s="61" t="s">
        <v>1153</v>
      </c>
      <c r="K2650" s="61" t="s">
        <v>1153</v>
      </c>
      <c r="L2650" s="61" t="s">
        <v>1280</v>
      </c>
      <c r="M2650" s="61">
        <f t="shared" si="42"/>
        <v>435</v>
      </c>
      <c r="N2650" t="str">
        <f>VLOOKUP(M2650,'zamestnanci číselník'!$A:$I,9,0)</f>
        <v>Ostatné</v>
      </c>
    </row>
    <row r="2651" spans="1:14" x14ac:dyDescent="0.2">
      <c r="A2651" s="60">
        <v>43685</v>
      </c>
      <c r="B2651" s="61" t="s">
        <v>1279</v>
      </c>
      <c r="C2651" s="61" t="s">
        <v>910</v>
      </c>
      <c r="D2651" s="61" t="s">
        <v>181</v>
      </c>
      <c r="E2651" s="61">
        <v>0.5</v>
      </c>
      <c r="F2651" s="61" t="s">
        <v>182</v>
      </c>
      <c r="G2651" s="61">
        <v>0</v>
      </c>
      <c r="H2651" s="61" t="s">
        <v>183</v>
      </c>
      <c r="I2651" s="61" t="s">
        <v>1167</v>
      </c>
      <c r="J2651" s="61" t="s">
        <v>1153</v>
      </c>
      <c r="K2651" s="61" t="s">
        <v>1153</v>
      </c>
      <c r="L2651" s="61" t="s">
        <v>1280</v>
      </c>
      <c r="M2651" s="61">
        <f t="shared" si="42"/>
        <v>435</v>
      </c>
      <c r="N2651" t="str">
        <f>VLOOKUP(M2651,'zamestnanci číselník'!$A:$I,9,0)</f>
        <v>Ostatné</v>
      </c>
    </row>
    <row r="2652" spans="1:14" x14ac:dyDescent="0.2">
      <c r="A2652" s="60">
        <v>43685</v>
      </c>
      <c r="B2652" s="61" t="s">
        <v>1279</v>
      </c>
      <c r="C2652" s="61" t="s">
        <v>885</v>
      </c>
      <c r="D2652" s="61" t="s">
        <v>181</v>
      </c>
      <c r="E2652" s="61">
        <v>7.5</v>
      </c>
      <c r="F2652" s="61" t="s">
        <v>182</v>
      </c>
      <c r="G2652" s="61">
        <v>0</v>
      </c>
      <c r="H2652" s="61" t="s">
        <v>42</v>
      </c>
      <c r="I2652" s="61" t="s">
        <v>1167</v>
      </c>
      <c r="J2652" s="61" t="s">
        <v>1153</v>
      </c>
      <c r="K2652" s="61" t="s">
        <v>1153</v>
      </c>
      <c r="L2652" s="61" t="s">
        <v>1280</v>
      </c>
      <c r="M2652" s="61">
        <f t="shared" si="42"/>
        <v>435</v>
      </c>
      <c r="N2652" t="str">
        <f>VLOOKUP(M2652,'zamestnanci číselník'!$A:$I,9,0)</f>
        <v>Ostatné</v>
      </c>
    </row>
    <row r="2653" spans="1:14" x14ac:dyDescent="0.2">
      <c r="A2653" s="60">
        <v>43686</v>
      </c>
      <c r="B2653" s="61" t="s">
        <v>1279</v>
      </c>
      <c r="C2653" s="61" t="s">
        <v>885</v>
      </c>
      <c r="D2653" s="61" t="s">
        <v>181</v>
      </c>
      <c r="E2653" s="61">
        <v>8</v>
      </c>
      <c r="F2653" s="61" t="s">
        <v>182</v>
      </c>
      <c r="G2653" s="61">
        <v>0</v>
      </c>
      <c r="H2653" s="61" t="s">
        <v>42</v>
      </c>
      <c r="I2653" s="61" t="s">
        <v>1167</v>
      </c>
      <c r="J2653" s="61" t="s">
        <v>1153</v>
      </c>
      <c r="K2653" s="61" t="s">
        <v>1153</v>
      </c>
      <c r="L2653" s="61" t="s">
        <v>1280</v>
      </c>
      <c r="M2653" s="61">
        <f t="shared" si="42"/>
        <v>435</v>
      </c>
      <c r="N2653" t="str">
        <f>VLOOKUP(M2653,'zamestnanci číselník'!$A:$I,9,0)</f>
        <v>Ostatné</v>
      </c>
    </row>
    <row r="2654" spans="1:14" x14ac:dyDescent="0.2">
      <c r="A2654" s="60">
        <v>43689</v>
      </c>
      <c r="B2654" s="61" t="s">
        <v>1279</v>
      </c>
      <c r="C2654" s="61" t="s">
        <v>885</v>
      </c>
      <c r="D2654" s="61" t="s">
        <v>181</v>
      </c>
      <c r="E2654" s="61">
        <v>8</v>
      </c>
      <c r="F2654" s="61" t="s">
        <v>182</v>
      </c>
      <c r="G2654" s="61">
        <v>0</v>
      </c>
      <c r="H2654" s="61" t="s">
        <v>42</v>
      </c>
      <c r="I2654" s="61" t="s">
        <v>1167</v>
      </c>
      <c r="J2654" s="61" t="s">
        <v>1153</v>
      </c>
      <c r="K2654" s="61" t="s">
        <v>1153</v>
      </c>
      <c r="L2654" s="61" t="s">
        <v>1280</v>
      </c>
      <c r="M2654" s="61">
        <f t="shared" si="42"/>
        <v>435</v>
      </c>
      <c r="N2654" t="str">
        <f>VLOOKUP(M2654,'zamestnanci číselník'!$A:$I,9,0)</f>
        <v>Ostatné</v>
      </c>
    </row>
    <row r="2655" spans="1:14" x14ac:dyDescent="0.2">
      <c r="A2655" s="60">
        <v>43690</v>
      </c>
      <c r="B2655" s="61" t="s">
        <v>1279</v>
      </c>
      <c r="C2655" s="61" t="s">
        <v>885</v>
      </c>
      <c r="D2655" s="61" t="s">
        <v>181</v>
      </c>
      <c r="E2655" s="61">
        <v>8</v>
      </c>
      <c r="F2655" s="61" t="s">
        <v>182</v>
      </c>
      <c r="G2655" s="61">
        <v>0</v>
      </c>
      <c r="H2655" s="61" t="s">
        <v>42</v>
      </c>
      <c r="I2655" s="61" t="s">
        <v>1167</v>
      </c>
      <c r="J2655" s="61" t="s">
        <v>1153</v>
      </c>
      <c r="K2655" s="61" t="s">
        <v>1153</v>
      </c>
      <c r="L2655" s="61" t="s">
        <v>1280</v>
      </c>
      <c r="M2655" s="61">
        <f t="shared" si="42"/>
        <v>435</v>
      </c>
      <c r="N2655" t="str">
        <f>VLOOKUP(M2655,'zamestnanci číselník'!$A:$I,9,0)</f>
        <v>Ostatné</v>
      </c>
    </row>
    <row r="2656" spans="1:14" x14ac:dyDescent="0.2">
      <c r="A2656" s="60">
        <v>43691</v>
      </c>
      <c r="B2656" s="61" t="s">
        <v>1279</v>
      </c>
      <c r="C2656" s="61" t="s">
        <v>885</v>
      </c>
      <c r="D2656" s="61" t="s">
        <v>181</v>
      </c>
      <c r="E2656" s="61">
        <v>8</v>
      </c>
      <c r="F2656" s="61" t="s">
        <v>182</v>
      </c>
      <c r="G2656" s="61">
        <v>0</v>
      </c>
      <c r="H2656" s="61" t="s">
        <v>42</v>
      </c>
      <c r="I2656" s="61" t="s">
        <v>1167</v>
      </c>
      <c r="J2656" s="61" t="s">
        <v>1153</v>
      </c>
      <c r="K2656" s="61" t="s">
        <v>1153</v>
      </c>
      <c r="L2656" s="61" t="s">
        <v>1280</v>
      </c>
      <c r="M2656" s="61">
        <f t="shared" si="42"/>
        <v>435</v>
      </c>
      <c r="N2656" t="str">
        <f>VLOOKUP(M2656,'zamestnanci číselník'!$A:$I,9,0)</f>
        <v>Ostatné</v>
      </c>
    </row>
    <row r="2657" spans="1:14" x14ac:dyDescent="0.2">
      <c r="A2657" s="60">
        <v>43692</v>
      </c>
      <c r="B2657" s="61" t="s">
        <v>1279</v>
      </c>
      <c r="C2657" s="61" t="s">
        <v>888</v>
      </c>
      <c r="D2657" s="61" t="s">
        <v>181</v>
      </c>
      <c r="E2657" s="61">
        <v>8</v>
      </c>
      <c r="F2657" s="61" t="s">
        <v>182</v>
      </c>
      <c r="G2657" s="61">
        <v>0</v>
      </c>
      <c r="H2657" s="61" t="s">
        <v>183</v>
      </c>
      <c r="I2657" s="61" t="s">
        <v>1167</v>
      </c>
      <c r="J2657" s="61" t="s">
        <v>1153</v>
      </c>
      <c r="K2657" s="61" t="s">
        <v>1153</v>
      </c>
      <c r="L2657" s="61" t="s">
        <v>1280</v>
      </c>
      <c r="M2657" s="61">
        <f t="shared" si="42"/>
        <v>435</v>
      </c>
      <c r="N2657" t="str">
        <f>VLOOKUP(M2657,'zamestnanci číselník'!$A:$I,9,0)</f>
        <v>Ostatné</v>
      </c>
    </row>
    <row r="2658" spans="1:14" x14ac:dyDescent="0.2">
      <c r="A2658" s="60">
        <v>43693</v>
      </c>
      <c r="B2658" s="61" t="s">
        <v>1279</v>
      </c>
      <c r="C2658" s="61" t="s">
        <v>885</v>
      </c>
      <c r="D2658" s="61" t="s">
        <v>181</v>
      </c>
      <c r="E2658" s="61">
        <v>8</v>
      </c>
      <c r="F2658" s="61" t="s">
        <v>182</v>
      </c>
      <c r="G2658" s="61">
        <v>0</v>
      </c>
      <c r="H2658" s="61" t="s">
        <v>42</v>
      </c>
      <c r="I2658" s="61" t="s">
        <v>1167</v>
      </c>
      <c r="J2658" s="61" t="s">
        <v>1153</v>
      </c>
      <c r="K2658" s="61" t="s">
        <v>1153</v>
      </c>
      <c r="L2658" s="61" t="s">
        <v>1280</v>
      </c>
      <c r="M2658" s="61">
        <f t="shared" si="42"/>
        <v>435</v>
      </c>
      <c r="N2658" t="str">
        <f>VLOOKUP(M2658,'zamestnanci číselník'!$A:$I,9,0)</f>
        <v>Ostatné</v>
      </c>
    </row>
    <row r="2659" spans="1:14" x14ac:dyDescent="0.2">
      <c r="A2659" s="60">
        <v>43696</v>
      </c>
      <c r="B2659" s="61" t="s">
        <v>1279</v>
      </c>
      <c r="C2659" s="61" t="s">
        <v>885</v>
      </c>
      <c r="D2659" s="61" t="s">
        <v>181</v>
      </c>
      <c r="E2659" s="61">
        <v>8</v>
      </c>
      <c r="F2659" s="61" t="s">
        <v>182</v>
      </c>
      <c r="G2659" s="61">
        <v>0</v>
      </c>
      <c r="H2659" s="61" t="s">
        <v>42</v>
      </c>
      <c r="I2659" s="61" t="s">
        <v>1167</v>
      </c>
      <c r="J2659" s="61" t="s">
        <v>1153</v>
      </c>
      <c r="K2659" s="61" t="s">
        <v>1153</v>
      </c>
      <c r="L2659" s="61" t="s">
        <v>1280</v>
      </c>
      <c r="M2659" s="61">
        <f t="shared" si="42"/>
        <v>435</v>
      </c>
      <c r="N2659" t="str">
        <f>VLOOKUP(M2659,'zamestnanci číselník'!$A:$I,9,0)</f>
        <v>Ostatné</v>
      </c>
    </row>
    <row r="2660" spans="1:14" x14ac:dyDescent="0.2">
      <c r="A2660" s="60">
        <v>43697</v>
      </c>
      <c r="B2660" s="61" t="s">
        <v>1279</v>
      </c>
      <c r="C2660" s="61" t="s">
        <v>910</v>
      </c>
      <c r="D2660" s="61" t="s">
        <v>181</v>
      </c>
      <c r="E2660" s="61">
        <v>2</v>
      </c>
      <c r="F2660" s="61" t="s">
        <v>182</v>
      </c>
      <c r="G2660" s="61">
        <v>0</v>
      </c>
      <c r="H2660" s="61" t="s">
        <v>183</v>
      </c>
      <c r="I2660" s="61" t="s">
        <v>1167</v>
      </c>
      <c r="J2660" s="61" t="s">
        <v>1153</v>
      </c>
      <c r="K2660" s="61" t="s">
        <v>1153</v>
      </c>
      <c r="L2660" s="61" t="s">
        <v>1280</v>
      </c>
      <c r="M2660" s="61">
        <f t="shared" si="42"/>
        <v>435</v>
      </c>
      <c r="N2660" t="str">
        <f>VLOOKUP(M2660,'zamestnanci číselník'!$A:$I,9,0)</f>
        <v>Ostatné</v>
      </c>
    </row>
    <row r="2661" spans="1:14" x14ac:dyDescent="0.2">
      <c r="A2661" s="60">
        <v>43697</v>
      </c>
      <c r="B2661" s="61" t="s">
        <v>1279</v>
      </c>
      <c r="C2661" s="61" t="s">
        <v>885</v>
      </c>
      <c r="D2661" s="61" t="s">
        <v>181</v>
      </c>
      <c r="E2661" s="61">
        <v>6</v>
      </c>
      <c r="F2661" s="61" t="s">
        <v>182</v>
      </c>
      <c r="G2661" s="61">
        <v>0</v>
      </c>
      <c r="H2661" s="61" t="s">
        <v>42</v>
      </c>
      <c r="I2661" s="61" t="s">
        <v>1167</v>
      </c>
      <c r="J2661" s="61" t="s">
        <v>1153</v>
      </c>
      <c r="K2661" s="61" t="s">
        <v>1153</v>
      </c>
      <c r="L2661" s="61" t="s">
        <v>1280</v>
      </c>
      <c r="M2661" s="61">
        <f t="shared" si="42"/>
        <v>435</v>
      </c>
      <c r="N2661" t="str">
        <f>VLOOKUP(M2661,'zamestnanci číselník'!$A:$I,9,0)</f>
        <v>Ostatné</v>
      </c>
    </row>
    <row r="2662" spans="1:14" x14ac:dyDescent="0.2">
      <c r="A2662" s="60">
        <v>43706</v>
      </c>
      <c r="B2662" s="61" t="s">
        <v>1279</v>
      </c>
      <c r="C2662" s="61" t="s">
        <v>886</v>
      </c>
      <c r="D2662" s="61" t="s">
        <v>181</v>
      </c>
      <c r="E2662" s="61">
        <v>8</v>
      </c>
      <c r="F2662" s="61" t="s">
        <v>182</v>
      </c>
      <c r="G2662" s="61">
        <v>0</v>
      </c>
      <c r="H2662" s="61" t="s">
        <v>183</v>
      </c>
      <c r="I2662" s="61" t="s">
        <v>1167</v>
      </c>
      <c r="J2662" s="61" t="s">
        <v>1153</v>
      </c>
      <c r="K2662" s="61" t="s">
        <v>1153</v>
      </c>
      <c r="L2662" s="61" t="s">
        <v>1280</v>
      </c>
      <c r="M2662" s="61">
        <f t="shared" si="42"/>
        <v>435</v>
      </c>
      <c r="N2662" t="str">
        <f>VLOOKUP(M2662,'zamestnanci číselník'!$A:$I,9,0)</f>
        <v>Ostatné</v>
      </c>
    </row>
    <row r="2663" spans="1:14" x14ac:dyDescent="0.2">
      <c r="A2663" s="60">
        <v>43704</v>
      </c>
      <c r="B2663" s="61" t="s">
        <v>1279</v>
      </c>
      <c r="C2663" s="61" t="s">
        <v>885</v>
      </c>
      <c r="D2663" s="61" t="s">
        <v>181</v>
      </c>
      <c r="E2663" s="61">
        <v>8</v>
      </c>
      <c r="F2663" s="61" t="s">
        <v>182</v>
      </c>
      <c r="G2663" s="61">
        <v>0</v>
      </c>
      <c r="H2663" s="61" t="s">
        <v>42</v>
      </c>
      <c r="I2663" s="61" t="s">
        <v>1167</v>
      </c>
      <c r="J2663" s="61" t="s">
        <v>1153</v>
      </c>
      <c r="K2663" s="61" t="s">
        <v>1153</v>
      </c>
      <c r="L2663" s="61" t="s">
        <v>1280</v>
      </c>
      <c r="M2663" s="61">
        <f t="shared" si="42"/>
        <v>435</v>
      </c>
      <c r="N2663" t="str">
        <f>VLOOKUP(M2663,'zamestnanci číselník'!$A:$I,9,0)</f>
        <v>Ostatné</v>
      </c>
    </row>
    <row r="2664" spans="1:14" x14ac:dyDescent="0.2">
      <c r="A2664" s="60">
        <v>43705</v>
      </c>
      <c r="B2664" s="61" t="s">
        <v>1279</v>
      </c>
      <c r="C2664" s="61" t="s">
        <v>885</v>
      </c>
      <c r="D2664" s="61" t="s">
        <v>181</v>
      </c>
      <c r="E2664" s="61">
        <v>8</v>
      </c>
      <c r="F2664" s="61" t="s">
        <v>182</v>
      </c>
      <c r="G2664" s="61">
        <v>0</v>
      </c>
      <c r="H2664" s="61" t="s">
        <v>42</v>
      </c>
      <c r="I2664" s="61" t="s">
        <v>1167</v>
      </c>
      <c r="J2664" s="61" t="s">
        <v>1153</v>
      </c>
      <c r="K2664" s="61" t="s">
        <v>1153</v>
      </c>
      <c r="L2664" s="61" t="s">
        <v>1280</v>
      </c>
      <c r="M2664" s="61">
        <f t="shared" si="42"/>
        <v>435</v>
      </c>
      <c r="N2664" t="str">
        <f>VLOOKUP(M2664,'zamestnanci číselník'!$A:$I,9,0)</f>
        <v>Ostatné</v>
      </c>
    </row>
    <row r="2665" spans="1:14" x14ac:dyDescent="0.2">
      <c r="A2665" s="60">
        <v>43707</v>
      </c>
      <c r="B2665" s="61" t="s">
        <v>1279</v>
      </c>
      <c r="C2665" s="61" t="s">
        <v>910</v>
      </c>
      <c r="D2665" s="61" t="s">
        <v>181</v>
      </c>
      <c r="E2665" s="61">
        <v>2.5</v>
      </c>
      <c r="F2665" s="61" t="s">
        <v>182</v>
      </c>
      <c r="G2665" s="61">
        <v>0</v>
      </c>
      <c r="H2665" s="61" t="s">
        <v>183</v>
      </c>
      <c r="I2665" s="61" t="s">
        <v>1167</v>
      </c>
      <c r="J2665" s="61" t="s">
        <v>1153</v>
      </c>
      <c r="K2665" s="61" t="s">
        <v>1153</v>
      </c>
      <c r="L2665" s="61" t="s">
        <v>1280</v>
      </c>
      <c r="M2665" s="61">
        <f t="shared" si="42"/>
        <v>435</v>
      </c>
      <c r="N2665" t="str">
        <f>VLOOKUP(M2665,'zamestnanci číselník'!$A:$I,9,0)</f>
        <v>Ostatné</v>
      </c>
    </row>
    <row r="2666" spans="1:14" x14ac:dyDescent="0.2">
      <c r="A2666" s="60">
        <v>43707</v>
      </c>
      <c r="B2666" s="61" t="s">
        <v>1279</v>
      </c>
      <c r="C2666" s="61" t="s">
        <v>885</v>
      </c>
      <c r="D2666" s="61" t="s">
        <v>181</v>
      </c>
      <c r="E2666" s="61">
        <v>5.5</v>
      </c>
      <c r="F2666" s="61" t="s">
        <v>182</v>
      </c>
      <c r="G2666" s="61">
        <v>0</v>
      </c>
      <c r="H2666" s="61" t="s">
        <v>42</v>
      </c>
      <c r="I2666" s="61" t="s">
        <v>1167</v>
      </c>
      <c r="J2666" s="61" t="s">
        <v>1153</v>
      </c>
      <c r="K2666" s="61" t="s">
        <v>1153</v>
      </c>
      <c r="L2666" s="61" t="s">
        <v>1280</v>
      </c>
      <c r="M2666" s="61">
        <f t="shared" si="42"/>
        <v>435</v>
      </c>
      <c r="N2666" t="str">
        <f>VLOOKUP(M2666,'zamestnanci číselník'!$A:$I,9,0)</f>
        <v>Ostatné</v>
      </c>
    </row>
    <row r="2667" spans="1:14" x14ac:dyDescent="0.2">
      <c r="A2667" s="60">
        <v>43703</v>
      </c>
      <c r="B2667" s="61" t="s">
        <v>974</v>
      </c>
      <c r="C2667" s="61" t="s">
        <v>885</v>
      </c>
      <c r="D2667" s="61" t="s">
        <v>181</v>
      </c>
      <c r="E2667" s="61">
        <v>8</v>
      </c>
      <c r="F2667" s="61" t="s">
        <v>897</v>
      </c>
      <c r="G2667" s="61">
        <v>3</v>
      </c>
      <c r="H2667" s="61" t="s">
        <v>1549</v>
      </c>
      <c r="I2667" s="61" t="s">
        <v>184</v>
      </c>
      <c r="J2667" s="61" t="s">
        <v>16</v>
      </c>
      <c r="K2667" s="61" t="s">
        <v>9</v>
      </c>
      <c r="L2667" s="61" t="s">
        <v>975</v>
      </c>
      <c r="M2667" s="61">
        <f t="shared" si="42"/>
        <v>444</v>
      </c>
      <c r="N2667" t="str">
        <f>VLOOKUP(M2667,'zamestnanci číselník'!$A:$I,9,0)</f>
        <v>VP1</v>
      </c>
    </row>
    <row r="2668" spans="1:14" x14ac:dyDescent="0.2">
      <c r="A2668" s="60">
        <v>43704</v>
      </c>
      <c r="B2668" s="61" t="s">
        <v>974</v>
      </c>
      <c r="C2668" s="61" t="s">
        <v>885</v>
      </c>
      <c r="D2668" s="61" t="s">
        <v>181</v>
      </c>
      <c r="E2668" s="61">
        <v>8</v>
      </c>
      <c r="F2668" s="61" t="s">
        <v>897</v>
      </c>
      <c r="G2668" s="61">
        <v>3</v>
      </c>
      <c r="H2668" s="61" t="s">
        <v>39</v>
      </c>
      <c r="I2668" s="61" t="s">
        <v>184</v>
      </c>
      <c r="J2668" s="61" t="s">
        <v>16</v>
      </c>
      <c r="K2668" s="61" t="s">
        <v>9</v>
      </c>
      <c r="L2668" s="61" t="s">
        <v>975</v>
      </c>
      <c r="M2668" s="61">
        <f t="shared" si="42"/>
        <v>444</v>
      </c>
      <c r="N2668" t="str">
        <f>VLOOKUP(M2668,'zamestnanci číselník'!$A:$I,9,0)</f>
        <v>VP1</v>
      </c>
    </row>
    <row r="2669" spans="1:14" x14ac:dyDescent="0.2">
      <c r="A2669" s="60">
        <v>43705</v>
      </c>
      <c r="B2669" s="61" t="s">
        <v>974</v>
      </c>
      <c r="C2669" s="61" t="s">
        <v>885</v>
      </c>
      <c r="D2669" s="61" t="s">
        <v>181</v>
      </c>
      <c r="E2669" s="61">
        <v>8</v>
      </c>
      <c r="F2669" s="61" t="s">
        <v>182</v>
      </c>
      <c r="G2669" s="61">
        <v>0</v>
      </c>
      <c r="H2669" s="61" t="s">
        <v>39</v>
      </c>
      <c r="I2669" s="61" t="s">
        <v>184</v>
      </c>
      <c r="J2669" s="61" t="s">
        <v>16</v>
      </c>
      <c r="K2669" s="61" t="s">
        <v>9</v>
      </c>
      <c r="L2669" s="61" t="s">
        <v>975</v>
      </c>
      <c r="M2669" s="61">
        <f t="shared" si="42"/>
        <v>444</v>
      </c>
      <c r="N2669" t="str">
        <f>VLOOKUP(M2669,'zamestnanci číselník'!$A:$I,9,0)</f>
        <v>VP1</v>
      </c>
    </row>
    <row r="2670" spans="1:14" x14ac:dyDescent="0.2">
      <c r="A2670" s="60">
        <v>43707</v>
      </c>
      <c r="B2670" s="61" t="s">
        <v>974</v>
      </c>
      <c r="C2670" s="61" t="s">
        <v>887</v>
      </c>
      <c r="D2670" s="61" t="s">
        <v>181</v>
      </c>
      <c r="E2670" s="61">
        <v>8</v>
      </c>
      <c r="F2670" s="61" t="s">
        <v>182</v>
      </c>
      <c r="G2670" s="61">
        <v>0</v>
      </c>
      <c r="H2670" s="61" t="s">
        <v>183</v>
      </c>
      <c r="I2670" s="61" t="s">
        <v>184</v>
      </c>
      <c r="J2670" s="61" t="s">
        <v>16</v>
      </c>
      <c r="K2670" s="61" t="s">
        <v>9</v>
      </c>
      <c r="L2670" s="61" t="s">
        <v>975</v>
      </c>
      <c r="M2670" s="61">
        <f t="shared" si="42"/>
        <v>444</v>
      </c>
      <c r="N2670" t="str">
        <f>VLOOKUP(M2670,'zamestnanci číselník'!$A:$I,9,0)</f>
        <v>VP1</v>
      </c>
    </row>
    <row r="2671" spans="1:14" x14ac:dyDescent="0.2">
      <c r="A2671" s="60">
        <v>43700</v>
      </c>
      <c r="B2671" s="61" t="s">
        <v>974</v>
      </c>
      <c r="C2671" s="61" t="s">
        <v>885</v>
      </c>
      <c r="D2671" s="61" t="s">
        <v>181</v>
      </c>
      <c r="E2671" s="61">
        <v>8</v>
      </c>
      <c r="F2671" s="61" t="s">
        <v>182</v>
      </c>
      <c r="G2671" s="61">
        <v>0</v>
      </c>
      <c r="H2671" s="61" t="s">
        <v>39</v>
      </c>
      <c r="I2671" s="61" t="s">
        <v>184</v>
      </c>
      <c r="J2671" s="61" t="s">
        <v>16</v>
      </c>
      <c r="K2671" s="61" t="s">
        <v>9</v>
      </c>
      <c r="L2671" s="61" t="s">
        <v>975</v>
      </c>
      <c r="M2671" s="61">
        <f t="shared" si="42"/>
        <v>444</v>
      </c>
      <c r="N2671" t="str">
        <f>VLOOKUP(M2671,'zamestnanci číselník'!$A:$I,9,0)</f>
        <v>VP1</v>
      </c>
    </row>
    <row r="2672" spans="1:14" x14ac:dyDescent="0.2">
      <c r="A2672" s="60">
        <v>43701</v>
      </c>
      <c r="B2672" s="61" t="s">
        <v>974</v>
      </c>
      <c r="C2672" s="61" t="s">
        <v>885</v>
      </c>
      <c r="D2672" s="61" t="s">
        <v>181</v>
      </c>
      <c r="E2672" s="61">
        <v>0</v>
      </c>
      <c r="F2672" s="61" t="s">
        <v>897</v>
      </c>
      <c r="G2672" s="61">
        <v>6</v>
      </c>
      <c r="H2672" s="61" t="s">
        <v>1505</v>
      </c>
      <c r="I2672" s="61" t="s">
        <v>184</v>
      </c>
      <c r="J2672" s="61" t="s">
        <v>16</v>
      </c>
      <c r="K2672" s="61" t="s">
        <v>9</v>
      </c>
      <c r="L2672" s="61" t="s">
        <v>975</v>
      </c>
      <c r="M2672" s="61">
        <f t="shared" si="42"/>
        <v>444</v>
      </c>
      <c r="N2672" t="str">
        <f>VLOOKUP(M2672,'zamestnanci číselník'!$A:$I,9,0)</f>
        <v>VP1</v>
      </c>
    </row>
    <row r="2673" spans="1:14" x14ac:dyDescent="0.2">
      <c r="A2673" s="60">
        <v>43706</v>
      </c>
      <c r="B2673" s="61" t="s">
        <v>974</v>
      </c>
      <c r="C2673" s="61" t="s">
        <v>886</v>
      </c>
      <c r="D2673" s="61" t="s">
        <v>181</v>
      </c>
      <c r="E2673" s="61">
        <v>8</v>
      </c>
      <c r="F2673" s="61" t="s">
        <v>182</v>
      </c>
      <c r="G2673" s="61">
        <v>0</v>
      </c>
      <c r="H2673" s="61" t="s">
        <v>183</v>
      </c>
      <c r="I2673" s="61" t="s">
        <v>184</v>
      </c>
      <c r="J2673" s="61" t="s">
        <v>16</v>
      </c>
      <c r="K2673" s="61" t="s">
        <v>9</v>
      </c>
      <c r="L2673" s="61" t="s">
        <v>975</v>
      </c>
      <c r="M2673" s="61">
        <f t="shared" si="42"/>
        <v>444</v>
      </c>
      <c r="N2673" t="str">
        <f>VLOOKUP(M2673,'zamestnanci číselník'!$A:$I,9,0)</f>
        <v>VP1</v>
      </c>
    </row>
    <row r="2674" spans="1:14" x14ac:dyDescent="0.2">
      <c r="A2674" s="60">
        <v>43697</v>
      </c>
      <c r="B2674" s="61" t="s">
        <v>974</v>
      </c>
      <c r="C2674" s="61" t="s">
        <v>885</v>
      </c>
      <c r="D2674" s="61" t="s">
        <v>181</v>
      </c>
      <c r="E2674" s="61">
        <v>8</v>
      </c>
      <c r="F2674" s="61" t="s">
        <v>182</v>
      </c>
      <c r="G2674" s="61">
        <v>0</v>
      </c>
      <c r="H2674" s="61" t="s">
        <v>279</v>
      </c>
      <c r="I2674" s="61" t="s">
        <v>184</v>
      </c>
      <c r="J2674" s="61" t="s">
        <v>16</v>
      </c>
      <c r="K2674" s="61" t="s">
        <v>9</v>
      </c>
      <c r="L2674" s="61" t="s">
        <v>975</v>
      </c>
      <c r="M2674" s="61">
        <f t="shared" si="42"/>
        <v>444</v>
      </c>
      <c r="N2674" t="str">
        <f>VLOOKUP(M2674,'zamestnanci číselník'!$A:$I,9,0)</f>
        <v>VP1</v>
      </c>
    </row>
    <row r="2675" spans="1:14" x14ac:dyDescent="0.2">
      <c r="A2675" s="60">
        <v>43698</v>
      </c>
      <c r="B2675" s="61" t="s">
        <v>974</v>
      </c>
      <c r="C2675" s="61" t="s">
        <v>885</v>
      </c>
      <c r="D2675" s="61" t="s">
        <v>181</v>
      </c>
      <c r="E2675" s="61">
        <v>8</v>
      </c>
      <c r="F2675" s="61" t="s">
        <v>897</v>
      </c>
      <c r="G2675" s="61">
        <v>3</v>
      </c>
      <c r="H2675" s="61" t="s">
        <v>39</v>
      </c>
      <c r="I2675" s="61" t="s">
        <v>184</v>
      </c>
      <c r="J2675" s="61" t="s">
        <v>16</v>
      </c>
      <c r="K2675" s="61" t="s">
        <v>9</v>
      </c>
      <c r="L2675" s="61" t="s">
        <v>975</v>
      </c>
      <c r="M2675" s="61">
        <f t="shared" si="42"/>
        <v>444</v>
      </c>
      <c r="N2675" t="str">
        <f>VLOOKUP(M2675,'zamestnanci číselník'!$A:$I,9,0)</f>
        <v>VP1</v>
      </c>
    </row>
    <row r="2676" spans="1:14" x14ac:dyDescent="0.2">
      <c r="A2676" s="60">
        <v>43699</v>
      </c>
      <c r="B2676" s="61" t="s">
        <v>974</v>
      </c>
      <c r="C2676" s="61" t="s">
        <v>885</v>
      </c>
      <c r="D2676" s="61" t="s">
        <v>181</v>
      </c>
      <c r="E2676" s="61">
        <v>8</v>
      </c>
      <c r="F2676" s="61" t="s">
        <v>897</v>
      </c>
      <c r="G2676" s="61">
        <v>3</v>
      </c>
      <c r="H2676" s="61" t="s">
        <v>1450</v>
      </c>
      <c r="I2676" s="61" t="s">
        <v>184</v>
      </c>
      <c r="J2676" s="61" t="s">
        <v>16</v>
      </c>
      <c r="K2676" s="61" t="s">
        <v>9</v>
      </c>
      <c r="L2676" s="61" t="s">
        <v>975</v>
      </c>
      <c r="M2676" s="61">
        <f t="shared" si="42"/>
        <v>444</v>
      </c>
      <c r="N2676" t="str">
        <f>VLOOKUP(M2676,'zamestnanci číselník'!$A:$I,9,0)</f>
        <v>VP1</v>
      </c>
    </row>
    <row r="2677" spans="1:14" x14ac:dyDescent="0.2">
      <c r="A2677" s="60">
        <v>43692</v>
      </c>
      <c r="B2677" s="61" t="s">
        <v>974</v>
      </c>
      <c r="C2677" s="61" t="s">
        <v>885</v>
      </c>
      <c r="D2677" s="61" t="s">
        <v>181</v>
      </c>
      <c r="E2677" s="61">
        <v>0</v>
      </c>
      <c r="F2677" s="61" t="s">
        <v>897</v>
      </c>
      <c r="G2677" s="61">
        <v>3</v>
      </c>
      <c r="H2677" s="61" t="s">
        <v>279</v>
      </c>
      <c r="I2677" s="61" t="s">
        <v>184</v>
      </c>
      <c r="J2677" s="61" t="s">
        <v>16</v>
      </c>
      <c r="K2677" s="61" t="s">
        <v>9</v>
      </c>
      <c r="L2677" s="61" t="s">
        <v>975</v>
      </c>
      <c r="M2677" s="61">
        <f t="shared" si="42"/>
        <v>444</v>
      </c>
      <c r="N2677" t="str">
        <f>VLOOKUP(M2677,'zamestnanci číselník'!$A:$I,9,0)</f>
        <v>VP1</v>
      </c>
    </row>
    <row r="2678" spans="1:14" x14ac:dyDescent="0.2">
      <c r="A2678" s="60">
        <v>43692</v>
      </c>
      <c r="B2678" s="61" t="s">
        <v>974</v>
      </c>
      <c r="C2678" s="61" t="s">
        <v>885</v>
      </c>
      <c r="D2678" s="61" t="s">
        <v>181</v>
      </c>
      <c r="E2678" s="61">
        <v>8</v>
      </c>
      <c r="F2678" s="61" t="s">
        <v>182</v>
      </c>
      <c r="G2678" s="61">
        <v>0</v>
      </c>
      <c r="H2678" s="61" t="s">
        <v>1391</v>
      </c>
      <c r="I2678" s="61" t="s">
        <v>184</v>
      </c>
      <c r="J2678" s="61" t="s">
        <v>16</v>
      </c>
      <c r="K2678" s="61" t="s">
        <v>9</v>
      </c>
      <c r="L2678" s="61" t="s">
        <v>975</v>
      </c>
      <c r="M2678" s="61">
        <f t="shared" si="42"/>
        <v>444</v>
      </c>
      <c r="N2678" t="str">
        <f>VLOOKUP(M2678,'zamestnanci číselník'!$A:$I,9,0)</f>
        <v>VP1</v>
      </c>
    </row>
    <row r="2679" spans="1:14" x14ac:dyDescent="0.2">
      <c r="A2679" s="60">
        <v>43693</v>
      </c>
      <c r="B2679" s="61" t="s">
        <v>974</v>
      </c>
      <c r="C2679" s="61" t="s">
        <v>885</v>
      </c>
      <c r="D2679" s="61" t="s">
        <v>181</v>
      </c>
      <c r="E2679" s="61">
        <v>8</v>
      </c>
      <c r="F2679" s="61" t="s">
        <v>182</v>
      </c>
      <c r="G2679" s="61">
        <v>0</v>
      </c>
      <c r="H2679" s="61" t="s">
        <v>39</v>
      </c>
      <c r="I2679" s="61" t="s">
        <v>184</v>
      </c>
      <c r="J2679" s="61" t="s">
        <v>16</v>
      </c>
      <c r="K2679" s="61" t="s">
        <v>9</v>
      </c>
      <c r="L2679" s="61" t="s">
        <v>975</v>
      </c>
      <c r="M2679" s="61">
        <f t="shared" si="42"/>
        <v>444</v>
      </c>
      <c r="N2679" t="str">
        <f>VLOOKUP(M2679,'zamestnanci číselník'!$A:$I,9,0)</f>
        <v>VP1</v>
      </c>
    </row>
    <row r="2680" spans="1:14" x14ac:dyDescent="0.2">
      <c r="A2680" s="60">
        <v>43694</v>
      </c>
      <c r="B2680" s="61" t="s">
        <v>974</v>
      </c>
      <c r="C2680" s="61" t="s">
        <v>885</v>
      </c>
      <c r="D2680" s="61" t="s">
        <v>181</v>
      </c>
      <c r="E2680" s="61">
        <v>0</v>
      </c>
      <c r="F2680" s="61" t="s">
        <v>897</v>
      </c>
      <c r="G2680" s="61">
        <v>8</v>
      </c>
      <c r="H2680" s="61" t="s">
        <v>1545</v>
      </c>
      <c r="I2680" s="61" t="s">
        <v>184</v>
      </c>
      <c r="J2680" s="61" t="s">
        <v>16</v>
      </c>
      <c r="K2680" s="61" t="s">
        <v>9</v>
      </c>
      <c r="L2680" s="61" t="s">
        <v>975</v>
      </c>
      <c r="M2680" s="61">
        <f t="shared" si="42"/>
        <v>444</v>
      </c>
      <c r="N2680" t="str">
        <f>VLOOKUP(M2680,'zamestnanci číselník'!$A:$I,9,0)</f>
        <v>VP1</v>
      </c>
    </row>
    <row r="2681" spans="1:14" x14ac:dyDescent="0.2">
      <c r="A2681" s="60">
        <v>43696</v>
      </c>
      <c r="B2681" s="61" t="s">
        <v>974</v>
      </c>
      <c r="C2681" s="61" t="s">
        <v>885</v>
      </c>
      <c r="D2681" s="61" t="s">
        <v>181</v>
      </c>
      <c r="E2681" s="61">
        <v>8</v>
      </c>
      <c r="F2681" s="61" t="s">
        <v>182</v>
      </c>
      <c r="G2681" s="61">
        <v>0</v>
      </c>
      <c r="H2681" s="61" t="s">
        <v>39</v>
      </c>
      <c r="I2681" s="61" t="s">
        <v>184</v>
      </c>
      <c r="J2681" s="61" t="s">
        <v>16</v>
      </c>
      <c r="K2681" s="61" t="s">
        <v>9</v>
      </c>
      <c r="L2681" s="61" t="s">
        <v>975</v>
      </c>
      <c r="M2681" s="61">
        <f t="shared" si="42"/>
        <v>444</v>
      </c>
      <c r="N2681" t="str">
        <f>VLOOKUP(M2681,'zamestnanci číselník'!$A:$I,9,0)</f>
        <v>VP1</v>
      </c>
    </row>
    <row r="2682" spans="1:14" x14ac:dyDescent="0.2">
      <c r="A2682" s="60">
        <v>43689</v>
      </c>
      <c r="B2682" s="61" t="s">
        <v>974</v>
      </c>
      <c r="C2682" s="61" t="s">
        <v>885</v>
      </c>
      <c r="D2682" s="61" t="s">
        <v>181</v>
      </c>
      <c r="E2682" s="61">
        <v>8</v>
      </c>
      <c r="F2682" s="61" t="s">
        <v>182</v>
      </c>
      <c r="G2682" s="61">
        <v>0</v>
      </c>
      <c r="H2682" s="61" t="s">
        <v>279</v>
      </c>
      <c r="I2682" s="61" t="s">
        <v>184</v>
      </c>
      <c r="J2682" s="61" t="s">
        <v>16</v>
      </c>
      <c r="K2682" s="61" t="s">
        <v>9</v>
      </c>
      <c r="L2682" s="61" t="s">
        <v>975</v>
      </c>
      <c r="M2682" s="61">
        <f t="shared" si="42"/>
        <v>444</v>
      </c>
      <c r="N2682" t="str">
        <f>VLOOKUP(M2682,'zamestnanci číselník'!$A:$I,9,0)</f>
        <v>VP1</v>
      </c>
    </row>
    <row r="2683" spans="1:14" x14ac:dyDescent="0.2">
      <c r="A2683" s="60">
        <v>43690</v>
      </c>
      <c r="B2683" s="61" t="s">
        <v>974</v>
      </c>
      <c r="C2683" s="61" t="s">
        <v>885</v>
      </c>
      <c r="D2683" s="61" t="s">
        <v>181</v>
      </c>
      <c r="E2683" s="61">
        <v>8</v>
      </c>
      <c r="F2683" s="61" t="s">
        <v>897</v>
      </c>
      <c r="G2683" s="61">
        <v>3</v>
      </c>
      <c r="H2683" s="61" t="s">
        <v>39</v>
      </c>
      <c r="I2683" s="61" t="s">
        <v>184</v>
      </c>
      <c r="J2683" s="61" t="s">
        <v>16</v>
      </c>
      <c r="K2683" s="61" t="s">
        <v>9</v>
      </c>
      <c r="L2683" s="61" t="s">
        <v>975</v>
      </c>
      <c r="M2683" s="61">
        <f t="shared" si="42"/>
        <v>444</v>
      </c>
      <c r="N2683" t="str">
        <f>VLOOKUP(M2683,'zamestnanci číselník'!$A:$I,9,0)</f>
        <v>VP1</v>
      </c>
    </row>
    <row r="2684" spans="1:14" x14ac:dyDescent="0.2">
      <c r="A2684" s="60">
        <v>43691</v>
      </c>
      <c r="B2684" s="61" t="s">
        <v>974</v>
      </c>
      <c r="C2684" s="61" t="s">
        <v>885</v>
      </c>
      <c r="D2684" s="61" t="s">
        <v>181</v>
      </c>
      <c r="E2684" s="61">
        <v>8</v>
      </c>
      <c r="F2684" s="61" t="s">
        <v>182</v>
      </c>
      <c r="G2684" s="61">
        <v>0</v>
      </c>
      <c r="H2684" s="61" t="s">
        <v>1513</v>
      </c>
      <c r="I2684" s="61" t="s">
        <v>184</v>
      </c>
      <c r="J2684" s="61" t="s">
        <v>16</v>
      </c>
      <c r="K2684" s="61" t="s">
        <v>9</v>
      </c>
      <c r="L2684" s="61" t="s">
        <v>975</v>
      </c>
      <c r="M2684" s="61">
        <f t="shared" si="42"/>
        <v>444</v>
      </c>
      <c r="N2684" t="str">
        <f>VLOOKUP(M2684,'zamestnanci číselník'!$A:$I,9,0)</f>
        <v>VP1</v>
      </c>
    </row>
    <row r="2685" spans="1:14" x14ac:dyDescent="0.2">
      <c r="A2685" s="60">
        <v>43678</v>
      </c>
      <c r="B2685" s="61" t="s">
        <v>974</v>
      </c>
      <c r="C2685" s="61" t="s">
        <v>887</v>
      </c>
      <c r="D2685" s="61" t="s">
        <v>181</v>
      </c>
      <c r="E2685" s="61">
        <v>8</v>
      </c>
      <c r="F2685" s="61" t="s">
        <v>182</v>
      </c>
      <c r="G2685" s="61">
        <v>0</v>
      </c>
      <c r="H2685" s="61" t="s">
        <v>183</v>
      </c>
      <c r="I2685" s="61" t="s">
        <v>184</v>
      </c>
      <c r="J2685" s="61" t="s">
        <v>16</v>
      </c>
      <c r="K2685" s="61" t="s">
        <v>9</v>
      </c>
      <c r="L2685" s="61" t="s">
        <v>975</v>
      </c>
      <c r="M2685" s="61">
        <f t="shared" si="42"/>
        <v>444</v>
      </c>
      <c r="N2685" t="str">
        <f>VLOOKUP(M2685,'zamestnanci číselník'!$A:$I,9,0)</f>
        <v>VP1</v>
      </c>
    </row>
    <row r="2686" spans="1:14" x14ac:dyDescent="0.2">
      <c r="A2686" s="60">
        <v>43679</v>
      </c>
      <c r="B2686" s="61" t="s">
        <v>974</v>
      </c>
      <c r="C2686" s="61" t="s">
        <v>887</v>
      </c>
      <c r="D2686" s="61" t="s">
        <v>181</v>
      </c>
      <c r="E2686" s="61">
        <v>8</v>
      </c>
      <c r="F2686" s="61" t="s">
        <v>182</v>
      </c>
      <c r="G2686" s="61">
        <v>0</v>
      </c>
      <c r="H2686" s="61" t="s">
        <v>183</v>
      </c>
      <c r="I2686" s="61" t="s">
        <v>184</v>
      </c>
      <c r="J2686" s="61" t="s">
        <v>16</v>
      </c>
      <c r="K2686" s="61" t="s">
        <v>9</v>
      </c>
      <c r="L2686" s="61" t="s">
        <v>975</v>
      </c>
      <c r="M2686" s="61">
        <f t="shared" si="42"/>
        <v>444</v>
      </c>
      <c r="N2686" t="str">
        <f>VLOOKUP(M2686,'zamestnanci číselník'!$A:$I,9,0)</f>
        <v>VP1</v>
      </c>
    </row>
    <row r="2687" spans="1:14" x14ac:dyDescent="0.2">
      <c r="A2687" s="60">
        <v>43682</v>
      </c>
      <c r="B2687" s="61" t="s">
        <v>974</v>
      </c>
      <c r="C2687" s="61" t="s">
        <v>887</v>
      </c>
      <c r="D2687" s="61" t="s">
        <v>181</v>
      </c>
      <c r="E2687" s="61">
        <v>8</v>
      </c>
      <c r="F2687" s="61" t="s">
        <v>182</v>
      </c>
      <c r="G2687" s="61">
        <v>0</v>
      </c>
      <c r="H2687" s="61" t="s">
        <v>183</v>
      </c>
      <c r="I2687" s="61" t="s">
        <v>184</v>
      </c>
      <c r="J2687" s="61" t="s">
        <v>16</v>
      </c>
      <c r="K2687" s="61" t="s">
        <v>9</v>
      </c>
      <c r="L2687" s="61" t="s">
        <v>975</v>
      </c>
      <c r="M2687" s="61">
        <f t="shared" si="42"/>
        <v>444</v>
      </c>
      <c r="N2687" t="str">
        <f>VLOOKUP(M2687,'zamestnanci číselník'!$A:$I,9,0)</f>
        <v>VP1</v>
      </c>
    </row>
    <row r="2688" spans="1:14" x14ac:dyDescent="0.2">
      <c r="A2688" s="60">
        <v>43683</v>
      </c>
      <c r="B2688" s="61" t="s">
        <v>974</v>
      </c>
      <c r="C2688" s="61" t="s">
        <v>887</v>
      </c>
      <c r="D2688" s="61" t="s">
        <v>181</v>
      </c>
      <c r="E2688" s="61">
        <v>8</v>
      </c>
      <c r="F2688" s="61" t="s">
        <v>182</v>
      </c>
      <c r="G2688" s="61">
        <v>0</v>
      </c>
      <c r="H2688" s="61" t="s">
        <v>183</v>
      </c>
      <c r="I2688" s="61" t="s">
        <v>184</v>
      </c>
      <c r="J2688" s="61" t="s">
        <v>16</v>
      </c>
      <c r="K2688" s="61" t="s">
        <v>9</v>
      </c>
      <c r="L2688" s="61" t="s">
        <v>975</v>
      </c>
      <c r="M2688" s="61">
        <f t="shared" si="42"/>
        <v>444</v>
      </c>
      <c r="N2688" t="str">
        <f>VLOOKUP(M2688,'zamestnanci číselník'!$A:$I,9,0)</f>
        <v>VP1</v>
      </c>
    </row>
    <row r="2689" spans="1:14" x14ac:dyDescent="0.2">
      <c r="A2689" s="60">
        <v>43684</v>
      </c>
      <c r="B2689" s="61" t="s">
        <v>974</v>
      </c>
      <c r="C2689" s="61" t="s">
        <v>887</v>
      </c>
      <c r="D2689" s="61" t="s">
        <v>181</v>
      </c>
      <c r="E2689" s="61">
        <v>8</v>
      </c>
      <c r="F2689" s="61" t="s">
        <v>182</v>
      </c>
      <c r="G2689" s="61">
        <v>0</v>
      </c>
      <c r="H2689" s="61" t="s">
        <v>183</v>
      </c>
      <c r="I2689" s="61" t="s">
        <v>184</v>
      </c>
      <c r="J2689" s="61" t="s">
        <v>16</v>
      </c>
      <c r="K2689" s="61" t="s">
        <v>9</v>
      </c>
      <c r="L2689" s="61" t="s">
        <v>975</v>
      </c>
      <c r="M2689" s="61">
        <f t="shared" si="42"/>
        <v>444</v>
      </c>
      <c r="N2689" t="str">
        <f>VLOOKUP(M2689,'zamestnanci číselník'!$A:$I,9,0)</f>
        <v>VP1</v>
      </c>
    </row>
    <row r="2690" spans="1:14" x14ac:dyDescent="0.2">
      <c r="A2690" s="60">
        <v>43685</v>
      </c>
      <c r="B2690" s="61" t="s">
        <v>974</v>
      </c>
      <c r="C2690" s="61" t="s">
        <v>887</v>
      </c>
      <c r="D2690" s="61" t="s">
        <v>181</v>
      </c>
      <c r="E2690" s="61">
        <v>8</v>
      </c>
      <c r="F2690" s="61" t="s">
        <v>182</v>
      </c>
      <c r="G2690" s="61">
        <v>0</v>
      </c>
      <c r="H2690" s="61" t="s">
        <v>183</v>
      </c>
      <c r="I2690" s="61" t="s">
        <v>184</v>
      </c>
      <c r="J2690" s="61" t="s">
        <v>16</v>
      </c>
      <c r="K2690" s="61" t="s">
        <v>9</v>
      </c>
      <c r="L2690" s="61" t="s">
        <v>975</v>
      </c>
      <c r="M2690" s="61">
        <f t="shared" si="42"/>
        <v>444</v>
      </c>
      <c r="N2690" t="str">
        <f>VLOOKUP(M2690,'zamestnanci číselník'!$A:$I,9,0)</f>
        <v>VP1</v>
      </c>
    </row>
    <row r="2691" spans="1:14" x14ac:dyDescent="0.2">
      <c r="A2691" s="60">
        <v>43686</v>
      </c>
      <c r="B2691" s="61" t="s">
        <v>974</v>
      </c>
      <c r="C2691" s="61" t="s">
        <v>887</v>
      </c>
      <c r="D2691" s="61" t="s">
        <v>181</v>
      </c>
      <c r="E2691" s="61">
        <v>8</v>
      </c>
      <c r="F2691" s="61" t="s">
        <v>182</v>
      </c>
      <c r="G2691" s="61">
        <v>0</v>
      </c>
      <c r="H2691" s="61" t="s">
        <v>183</v>
      </c>
      <c r="I2691" s="61" t="s">
        <v>184</v>
      </c>
      <c r="J2691" s="61" t="s">
        <v>16</v>
      </c>
      <c r="K2691" s="61" t="s">
        <v>9</v>
      </c>
      <c r="L2691" s="61" t="s">
        <v>975</v>
      </c>
      <c r="M2691" s="61">
        <f t="shared" ref="M2691:M2754" si="43">B2691*1</f>
        <v>444</v>
      </c>
      <c r="N2691" t="str">
        <f>VLOOKUP(M2691,'zamestnanci číselník'!$A:$I,9,0)</f>
        <v>VP1</v>
      </c>
    </row>
    <row r="2692" spans="1:14" x14ac:dyDescent="0.2">
      <c r="A2692" s="60">
        <v>43703</v>
      </c>
      <c r="B2692" s="61" t="s">
        <v>1281</v>
      </c>
      <c r="C2692" s="61" t="s">
        <v>885</v>
      </c>
      <c r="D2692" s="61" t="s">
        <v>181</v>
      </c>
      <c r="E2692" s="61">
        <v>8</v>
      </c>
      <c r="F2692" s="61" t="s">
        <v>182</v>
      </c>
      <c r="G2692" s="61">
        <v>0</v>
      </c>
      <c r="H2692" s="61" t="s">
        <v>42</v>
      </c>
      <c r="I2692" s="61" t="s">
        <v>1152</v>
      </c>
      <c r="J2692" s="61" t="s">
        <v>1153</v>
      </c>
      <c r="K2692" s="61" t="s">
        <v>1153</v>
      </c>
      <c r="L2692" s="61" t="s">
        <v>1282</v>
      </c>
      <c r="M2692" s="61">
        <f t="shared" si="43"/>
        <v>445</v>
      </c>
      <c r="N2692" t="str">
        <f>VLOOKUP(M2692,'zamestnanci číselník'!$A:$I,9,0)</f>
        <v>Ostatné</v>
      </c>
    </row>
    <row r="2693" spans="1:14" x14ac:dyDescent="0.2">
      <c r="A2693" s="60">
        <v>43679</v>
      </c>
      <c r="B2693" s="61" t="s">
        <v>1281</v>
      </c>
      <c r="C2693" s="61" t="s">
        <v>902</v>
      </c>
      <c r="D2693" s="61" t="s">
        <v>181</v>
      </c>
      <c r="E2693" s="61">
        <v>8</v>
      </c>
      <c r="F2693" s="61" t="s">
        <v>182</v>
      </c>
      <c r="G2693" s="61">
        <v>0</v>
      </c>
      <c r="H2693" s="61" t="s">
        <v>183</v>
      </c>
      <c r="I2693" s="61" t="s">
        <v>1152</v>
      </c>
      <c r="J2693" s="61" t="s">
        <v>1153</v>
      </c>
      <c r="K2693" s="61" t="s">
        <v>1153</v>
      </c>
      <c r="L2693" s="61" t="s">
        <v>1282</v>
      </c>
      <c r="M2693" s="61">
        <f t="shared" si="43"/>
        <v>445</v>
      </c>
      <c r="N2693" t="str">
        <f>VLOOKUP(M2693,'zamestnanci číselník'!$A:$I,9,0)</f>
        <v>Ostatné</v>
      </c>
    </row>
    <row r="2694" spans="1:14" x14ac:dyDescent="0.2">
      <c r="A2694" s="60">
        <v>43682</v>
      </c>
      <c r="B2694" s="61" t="s">
        <v>1281</v>
      </c>
      <c r="C2694" s="61" t="s">
        <v>902</v>
      </c>
      <c r="D2694" s="61" t="s">
        <v>181</v>
      </c>
      <c r="E2694" s="61">
        <v>8</v>
      </c>
      <c r="F2694" s="61" t="s">
        <v>182</v>
      </c>
      <c r="G2694" s="61">
        <v>0</v>
      </c>
      <c r="H2694" s="61" t="s">
        <v>183</v>
      </c>
      <c r="I2694" s="61" t="s">
        <v>1152</v>
      </c>
      <c r="J2694" s="61" t="s">
        <v>1153</v>
      </c>
      <c r="K2694" s="61" t="s">
        <v>1153</v>
      </c>
      <c r="L2694" s="61" t="s">
        <v>1282</v>
      </c>
      <c r="M2694" s="61">
        <f t="shared" si="43"/>
        <v>445</v>
      </c>
      <c r="N2694" t="str">
        <f>VLOOKUP(M2694,'zamestnanci číselník'!$A:$I,9,0)</f>
        <v>Ostatné</v>
      </c>
    </row>
    <row r="2695" spans="1:14" x14ac:dyDescent="0.2">
      <c r="A2695" s="60">
        <v>43683</v>
      </c>
      <c r="B2695" s="61" t="s">
        <v>1281</v>
      </c>
      <c r="C2695" s="61" t="s">
        <v>902</v>
      </c>
      <c r="D2695" s="61" t="s">
        <v>181</v>
      </c>
      <c r="E2695" s="61">
        <v>8</v>
      </c>
      <c r="F2695" s="61" t="s">
        <v>182</v>
      </c>
      <c r="G2695" s="61">
        <v>0</v>
      </c>
      <c r="H2695" s="61" t="s">
        <v>183</v>
      </c>
      <c r="I2695" s="61" t="s">
        <v>1152</v>
      </c>
      <c r="J2695" s="61" t="s">
        <v>1153</v>
      </c>
      <c r="K2695" s="61" t="s">
        <v>1153</v>
      </c>
      <c r="L2695" s="61" t="s">
        <v>1282</v>
      </c>
      <c r="M2695" s="61">
        <f t="shared" si="43"/>
        <v>445</v>
      </c>
      <c r="N2695" t="str">
        <f>VLOOKUP(M2695,'zamestnanci číselník'!$A:$I,9,0)</f>
        <v>Ostatné</v>
      </c>
    </row>
    <row r="2696" spans="1:14" x14ac:dyDescent="0.2">
      <c r="A2696" s="60">
        <v>43684</v>
      </c>
      <c r="B2696" s="61" t="s">
        <v>1281</v>
      </c>
      <c r="C2696" s="61" t="s">
        <v>902</v>
      </c>
      <c r="D2696" s="61" t="s">
        <v>181</v>
      </c>
      <c r="E2696" s="61">
        <v>8</v>
      </c>
      <c r="F2696" s="61" t="s">
        <v>182</v>
      </c>
      <c r="G2696" s="61">
        <v>0</v>
      </c>
      <c r="H2696" s="61" t="s">
        <v>183</v>
      </c>
      <c r="I2696" s="61" t="s">
        <v>1152</v>
      </c>
      <c r="J2696" s="61" t="s">
        <v>1153</v>
      </c>
      <c r="K2696" s="61" t="s">
        <v>1153</v>
      </c>
      <c r="L2696" s="61" t="s">
        <v>1282</v>
      </c>
      <c r="M2696" s="61">
        <f t="shared" si="43"/>
        <v>445</v>
      </c>
      <c r="N2696" t="str">
        <f>VLOOKUP(M2696,'zamestnanci číselník'!$A:$I,9,0)</f>
        <v>Ostatné</v>
      </c>
    </row>
    <row r="2697" spans="1:14" x14ac:dyDescent="0.2">
      <c r="A2697" s="60">
        <v>43685</v>
      </c>
      <c r="B2697" s="61" t="s">
        <v>1281</v>
      </c>
      <c r="C2697" s="61" t="s">
        <v>902</v>
      </c>
      <c r="D2697" s="61" t="s">
        <v>181</v>
      </c>
      <c r="E2697" s="61">
        <v>8</v>
      </c>
      <c r="F2697" s="61" t="s">
        <v>182</v>
      </c>
      <c r="G2697" s="61">
        <v>0</v>
      </c>
      <c r="H2697" s="61" t="s">
        <v>183</v>
      </c>
      <c r="I2697" s="61" t="s">
        <v>1152</v>
      </c>
      <c r="J2697" s="61" t="s">
        <v>1153</v>
      </c>
      <c r="K2697" s="61" t="s">
        <v>1153</v>
      </c>
      <c r="L2697" s="61" t="s">
        <v>1282</v>
      </c>
      <c r="M2697" s="61">
        <f t="shared" si="43"/>
        <v>445</v>
      </c>
      <c r="N2697" t="str">
        <f>VLOOKUP(M2697,'zamestnanci číselník'!$A:$I,9,0)</f>
        <v>Ostatné</v>
      </c>
    </row>
    <row r="2698" spans="1:14" x14ac:dyDescent="0.2">
      <c r="A2698" s="60">
        <v>43686</v>
      </c>
      <c r="B2698" s="61" t="s">
        <v>1281</v>
      </c>
      <c r="C2698" s="61" t="s">
        <v>902</v>
      </c>
      <c r="D2698" s="61" t="s">
        <v>181</v>
      </c>
      <c r="E2698" s="61">
        <v>8</v>
      </c>
      <c r="F2698" s="61" t="s">
        <v>182</v>
      </c>
      <c r="G2698" s="61">
        <v>0</v>
      </c>
      <c r="H2698" s="61" t="s">
        <v>183</v>
      </c>
      <c r="I2698" s="61" t="s">
        <v>1152</v>
      </c>
      <c r="J2698" s="61" t="s">
        <v>1153</v>
      </c>
      <c r="K2698" s="61" t="s">
        <v>1153</v>
      </c>
      <c r="L2698" s="61" t="s">
        <v>1282</v>
      </c>
      <c r="M2698" s="61">
        <f t="shared" si="43"/>
        <v>445</v>
      </c>
      <c r="N2698" t="str">
        <f>VLOOKUP(M2698,'zamestnanci číselník'!$A:$I,9,0)</f>
        <v>Ostatné</v>
      </c>
    </row>
    <row r="2699" spans="1:14" x14ac:dyDescent="0.2">
      <c r="A2699" s="60">
        <v>43689</v>
      </c>
      <c r="B2699" s="61" t="s">
        <v>1281</v>
      </c>
      <c r="C2699" s="61" t="s">
        <v>902</v>
      </c>
      <c r="D2699" s="61" t="s">
        <v>181</v>
      </c>
      <c r="E2699" s="61">
        <v>8</v>
      </c>
      <c r="F2699" s="61" t="s">
        <v>182</v>
      </c>
      <c r="G2699" s="61">
        <v>0</v>
      </c>
      <c r="H2699" s="61" t="s">
        <v>183</v>
      </c>
      <c r="I2699" s="61" t="s">
        <v>1152</v>
      </c>
      <c r="J2699" s="61" t="s">
        <v>1153</v>
      </c>
      <c r="K2699" s="61" t="s">
        <v>1153</v>
      </c>
      <c r="L2699" s="61" t="s">
        <v>1282</v>
      </c>
      <c r="M2699" s="61">
        <f t="shared" si="43"/>
        <v>445</v>
      </c>
      <c r="N2699" t="str">
        <f>VLOOKUP(M2699,'zamestnanci číselník'!$A:$I,9,0)</f>
        <v>Ostatné</v>
      </c>
    </row>
    <row r="2700" spans="1:14" x14ac:dyDescent="0.2">
      <c r="A2700" s="60">
        <v>43690</v>
      </c>
      <c r="B2700" s="61" t="s">
        <v>1281</v>
      </c>
      <c r="C2700" s="61" t="s">
        <v>902</v>
      </c>
      <c r="D2700" s="61" t="s">
        <v>181</v>
      </c>
      <c r="E2700" s="61">
        <v>8</v>
      </c>
      <c r="F2700" s="61" t="s">
        <v>182</v>
      </c>
      <c r="G2700" s="61">
        <v>0</v>
      </c>
      <c r="H2700" s="61" t="s">
        <v>183</v>
      </c>
      <c r="I2700" s="61" t="s">
        <v>1152</v>
      </c>
      <c r="J2700" s="61" t="s">
        <v>1153</v>
      </c>
      <c r="K2700" s="61" t="s">
        <v>1153</v>
      </c>
      <c r="L2700" s="61" t="s">
        <v>1282</v>
      </c>
      <c r="M2700" s="61">
        <f t="shared" si="43"/>
        <v>445</v>
      </c>
      <c r="N2700" t="str">
        <f>VLOOKUP(M2700,'zamestnanci číselník'!$A:$I,9,0)</f>
        <v>Ostatné</v>
      </c>
    </row>
    <row r="2701" spans="1:14" x14ac:dyDescent="0.2">
      <c r="A2701" s="60">
        <v>43691</v>
      </c>
      <c r="B2701" s="61" t="s">
        <v>1281</v>
      </c>
      <c r="C2701" s="61" t="s">
        <v>902</v>
      </c>
      <c r="D2701" s="61" t="s">
        <v>181</v>
      </c>
      <c r="E2701" s="61">
        <v>8</v>
      </c>
      <c r="F2701" s="61" t="s">
        <v>182</v>
      </c>
      <c r="G2701" s="61">
        <v>0</v>
      </c>
      <c r="H2701" s="61" t="s">
        <v>183</v>
      </c>
      <c r="I2701" s="61" t="s">
        <v>1152</v>
      </c>
      <c r="J2701" s="61" t="s">
        <v>1153</v>
      </c>
      <c r="K2701" s="61" t="s">
        <v>1153</v>
      </c>
      <c r="L2701" s="61" t="s">
        <v>1282</v>
      </c>
      <c r="M2701" s="61">
        <f t="shared" si="43"/>
        <v>445</v>
      </c>
      <c r="N2701" t="str">
        <f>VLOOKUP(M2701,'zamestnanci číselník'!$A:$I,9,0)</f>
        <v>Ostatné</v>
      </c>
    </row>
    <row r="2702" spans="1:14" x14ac:dyDescent="0.2">
      <c r="A2702" s="60">
        <v>43692</v>
      </c>
      <c r="B2702" s="61" t="s">
        <v>1281</v>
      </c>
      <c r="C2702" s="61" t="s">
        <v>902</v>
      </c>
      <c r="D2702" s="61" t="s">
        <v>181</v>
      </c>
      <c r="E2702" s="61">
        <v>8</v>
      </c>
      <c r="F2702" s="61" t="s">
        <v>182</v>
      </c>
      <c r="G2702" s="61">
        <v>0</v>
      </c>
      <c r="H2702" s="61" t="s">
        <v>183</v>
      </c>
      <c r="I2702" s="61" t="s">
        <v>1152</v>
      </c>
      <c r="J2702" s="61" t="s">
        <v>1153</v>
      </c>
      <c r="K2702" s="61" t="s">
        <v>1153</v>
      </c>
      <c r="L2702" s="61" t="s">
        <v>1282</v>
      </c>
      <c r="M2702" s="61">
        <f t="shared" si="43"/>
        <v>445</v>
      </c>
      <c r="N2702" t="str">
        <f>VLOOKUP(M2702,'zamestnanci číselník'!$A:$I,9,0)</f>
        <v>Ostatné</v>
      </c>
    </row>
    <row r="2703" spans="1:14" x14ac:dyDescent="0.2">
      <c r="A2703" s="60">
        <v>43693</v>
      </c>
      <c r="B2703" s="61" t="s">
        <v>1281</v>
      </c>
      <c r="C2703" s="61" t="s">
        <v>902</v>
      </c>
      <c r="D2703" s="61" t="s">
        <v>181</v>
      </c>
      <c r="E2703" s="61">
        <v>8</v>
      </c>
      <c r="F2703" s="61" t="s">
        <v>182</v>
      </c>
      <c r="G2703" s="61">
        <v>0</v>
      </c>
      <c r="H2703" s="61" t="s">
        <v>183</v>
      </c>
      <c r="I2703" s="61" t="s">
        <v>1152</v>
      </c>
      <c r="J2703" s="61" t="s">
        <v>1153</v>
      </c>
      <c r="K2703" s="61" t="s">
        <v>1153</v>
      </c>
      <c r="L2703" s="61" t="s">
        <v>1282</v>
      </c>
      <c r="M2703" s="61">
        <f t="shared" si="43"/>
        <v>445</v>
      </c>
      <c r="N2703" t="str">
        <f>VLOOKUP(M2703,'zamestnanci číselník'!$A:$I,9,0)</f>
        <v>Ostatné</v>
      </c>
    </row>
    <row r="2704" spans="1:14" x14ac:dyDescent="0.2">
      <c r="A2704" s="60">
        <v>43696</v>
      </c>
      <c r="B2704" s="61" t="s">
        <v>1281</v>
      </c>
      <c r="C2704" s="61" t="s">
        <v>902</v>
      </c>
      <c r="D2704" s="61" t="s">
        <v>181</v>
      </c>
      <c r="E2704" s="61">
        <v>8</v>
      </c>
      <c r="F2704" s="61" t="s">
        <v>182</v>
      </c>
      <c r="G2704" s="61">
        <v>0</v>
      </c>
      <c r="H2704" s="61" t="s">
        <v>183</v>
      </c>
      <c r="I2704" s="61" t="s">
        <v>1152</v>
      </c>
      <c r="J2704" s="61" t="s">
        <v>1153</v>
      </c>
      <c r="K2704" s="61" t="s">
        <v>1153</v>
      </c>
      <c r="L2704" s="61" t="s">
        <v>1282</v>
      </c>
      <c r="M2704" s="61">
        <f t="shared" si="43"/>
        <v>445</v>
      </c>
      <c r="N2704" t="str">
        <f>VLOOKUP(M2704,'zamestnanci číselník'!$A:$I,9,0)</f>
        <v>Ostatné</v>
      </c>
    </row>
    <row r="2705" spans="1:14" x14ac:dyDescent="0.2">
      <c r="A2705" s="60">
        <v>43697</v>
      </c>
      <c r="B2705" s="61" t="s">
        <v>1281</v>
      </c>
      <c r="C2705" s="61" t="s">
        <v>902</v>
      </c>
      <c r="D2705" s="61" t="s">
        <v>181</v>
      </c>
      <c r="E2705" s="61">
        <v>8</v>
      </c>
      <c r="F2705" s="61" t="s">
        <v>182</v>
      </c>
      <c r="G2705" s="61">
        <v>0</v>
      </c>
      <c r="H2705" s="61" t="s">
        <v>183</v>
      </c>
      <c r="I2705" s="61" t="s">
        <v>1152</v>
      </c>
      <c r="J2705" s="61" t="s">
        <v>1153</v>
      </c>
      <c r="K2705" s="61" t="s">
        <v>1153</v>
      </c>
      <c r="L2705" s="61" t="s">
        <v>1282</v>
      </c>
      <c r="M2705" s="61">
        <f t="shared" si="43"/>
        <v>445</v>
      </c>
      <c r="N2705" t="str">
        <f>VLOOKUP(M2705,'zamestnanci číselník'!$A:$I,9,0)</f>
        <v>Ostatné</v>
      </c>
    </row>
    <row r="2706" spans="1:14" x14ac:dyDescent="0.2">
      <c r="A2706" s="60">
        <v>43698</v>
      </c>
      <c r="B2706" s="61" t="s">
        <v>1281</v>
      </c>
      <c r="C2706" s="61" t="s">
        <v>902</v>
      </c>
      <c r="D2706" s="61" t="s">
        <v>181</v>
      </c>
      <c r="E2706" s="61">
        <v>8</v>
      </c>
      <c r="F2706" s="61" t="s">
        <v>182</v>
      </c>
      <c r="G2706" s="61">
        <v>0</v>
      </c>
      <c r="H2706" s="61" t="s">
        <v>183</v>
      </c>
      <c r="I2706" s="61" t="s">
        <v>1152</v>
      </c>
      <c r="J2706" s="61" t="s">
        <v>1153</v>
      </c>
      <c r="K2706" s="61" t="s">
        <v>1153</v>
      </c>
      <c r="L2706" s="61" t="s">
        <v>1282</v>
      </c>
      <c r="M2706" s="61">
        <f t="shared" si="43"/>
        <v>445</v>
      </c>
      <c r="N2706" t="str">
        <f>VLOOKUP(M2706,'zamestnanci číselník'!$A:$I,9,0)</f>
        <v>Ostatné</v>
      </c>
    </row>
    <row r="2707" spans="1:14" x14ac:dyDescent="0.2">
      <c r="A2707" s="60">
        <v>43699</v>
      </c>
      <c r="B2707" s="61" t="s">
        <v>1281</v>
      </c>
      <c r="C2707" s="61" t="s">
        <v>902</v>
      </c>
      <c r="D2707" s="61" t="s">
        <v>181</v>
      </c>
      <c r="E2707" s="61">
        <v>8</v>
      </c>
      <c r="F2707" s="61" t="s">
        <v>182</v>
      </c>
      <c r="G2707" s="61">
        <v>0</v>
      </c>
      <c r="H2707" s="61" t="s">
        <v>183</v>
      </c>
      <c r="I2707" s="61" t="s">
        <v>1152</v>
      </c>
      <c r="J2707" s="61" t="s">
        <v>1153</v>
      </c>
      <c r="K2707" s="61" t="s">
        <v>1153</v>
      </c>
      <c r="L2707" s="61" t="s">
        <v>1282</v>
      </c>
      <c r="M2707" s="61">
        <f t="shared" si="43"/>
        <v>445</v>
      </c>
      <c r="N2707" t="str">
        <f>VLOOKUP(M2707,'zamestnanci číselník'!$A:$I,9,0)</f>
        <v>Ostatné</v>
      </c>
    </row>
    <row r="2708" spans="1:14" x14ac:dyDescent="0.2">
      <c r="A2708" s="60">
        <v>43700</v>
      </c>
      <c r="B2708" s="61" t="s">
        <v>1281</v>
      </c>
      <c r="C2708" s="61" t="s">
        <v>902</v>
      </c>
      <c r="D2708" s="61" t="s">
        <v>181</v>
      </c>
      <c r="E2708" s="61">
        <v>8</v>
      </c>
      <c r="F2708" s="61" t="s">
        <v>182</v>
      </c>
      <c r="G2708" s="61">
        <v>0</v>
      </c>
      <c r="H2708" s="61" t="s">
        <v>183</v>
      </c>
      <c r="I2708" s="61" t="s">
        <v>1152</v>
      </c>
      <c r="J2708" s="61" t="s">
        <v>1153</v>
      </c>
      <c r="K2708" s="61" t="s">
        <v>1153</v>
      </c>
      <c r="L2708" s="61" t="s">
        <v>1282</v>
      </c>
      <c r="M2708" s="61">
        <f t="shared" si="43"/>
        <v>445</v>
      </c>
      <c r="N2708" t="str">
        <f>VLOOKUP(M2708,'zamestnanci číselník'!$A:$I,9,0)</f>
        <v>Ostatné</v>
      </c>
    </row>
    <row r="2709" spans="1:14" x14ac:dyDescent="0.2">
      <c r="A2709" s="60">
        <v>43678</v>
      </c>
      <c r="B2709" s="61" t="s">
        <v>1281</v>
      </c>
      <c r="C2709" s="61" t="s">
        <v>887</v>
      </c>
      <c r="D2709" s="61" t="s">
        <v>181</v>
      </c>
      <c r="E2709" s="61">
        <v>8</v>
      </c>
      <c r="F2709" s="61" t="s">
        <v>182</v>
      </c>
      <c r="G2709" s="61">
        <v>0</v>
      </c>
      <c r="H2709" s="61" t="s">
        <v>183</v>
      </c>
      <c r="I2709" s="61" t="s">
        <v>1152</v>
      </c>
      <c r="J2709" s="61" t="s">
        <v>1153</v>
      </c>
      <c r="K2709" s="61" t="s">
        <v>1153</v>
      </c>
      <c r="L2709" s="61" t="s">
        <v>1282</v>
      </c>
      <c r="M2709" s="61">
        <f t="shared" si="43"/>
        <v>445</v>
      </c>
      <c r="N2709" t="str">
        <f>VLOOKUP(M2709,'zamestnanci číselník'!$A:$I,9,0)</f>
        <v>Ostatné</v>
      </c>
    </row>
    <row r="2710" spans="1:14" x14ac:dyDescent="0.2">
      <c r="A2710" s="60">
        <v>43704</v>
      </c>
      <c r="B2710" s="61" t="s">
        <v>1281</v>
      </c>
      <c r="C2710" s="61" t="s">
        <v>885</v>
      </c>
      <c r="D2710" s="61" t="s">
        <v>181</v>
      </c>
      <c r="E2710" s="61">
        <v>8</v>
      </c>
      <c r="F2710" s="61" t="s">
        <v>182</v>
      </c>
      <c r="G2710" s="61">
        <v>0</v>
      </c>
      <c r="H2710" s="61" t="s">
        <v>42</v>
      </c>
      <c r="I2710" s="61" t="s">
        <v>1152</v>
      </c>
      <c r="J2710" s="61" t="s">
        <v>1153</v>
      </c>
      <c r="K2710" s="61" t="s">
        <v>1153</v>
      </c>
      <c r="L2710" s="61" t="s">
        <v>1282</v>
      </c>
      <c r="M2710" s="61">
        <f t="shared" si="43"/>
        <v>445</v>
      </c>
      <c r="N2710" t="str">
        <f>VLOOKUP(M2710,'zamestnanci číselník'!$A:$I,9,0)</f>
        <v>Ostatné</v>
      </c>
    </row>
    <row r="2711" spans="1:14" x14ac:dyDescent="0.2">
      <c r="A2711" s="60">
        <v>43705</v>
      </c>
      <c r="B2711" s="61" t="s">
        <v>1281</v>
      </c>
      <c r="C2711" s="61" t="s">
        <v>885</v>
      </c>
      <c r="D2711" s="61" t="s">
        <v>181</v>
      </c>
      <c r="E2711" s="61">
        <v>8</v>
      </c>
      <c r="F2711" s="61" t="s">
        <v>182</v>
      </c>
      <c r="G2711" s="61">
        <v>0</v>
      </c>
      <c r="H2711" s="61" t="s">
        <v>42</v>
      </c>
      <c r="I2711" s="61" t="s">
        <v>1152</v>
      </c>
      <c r="J2711" s="61" t="s">
        <v>1153</v>
      </c>
      <c r="K2711" s="61" t="s">
        <v>1153</v>
      </c>
      <c r="L2711" s="61" t="s">
        <v>1282</v>
      </c>
      <c r="M2711" s="61">
        <f t="shared" si="43"/>
        <v>445</v>
      </c>
      <c r="N2711" t="str">
        <f>VLOOKUP(M2711,'zamestnanci číselník'!$A:$I,9,0)</f>
        <v>Ostatné</v>
      </c>
    </row>
    <row r="2712" spans="1:14" x14ac:dyDescent="0.2">
      <c r="A2712" s="60">
        <v>43706</v>
      </c>
      <c r="B2712" s="61" t="s">
        <v>1281</v>
      </c>
      <c r="C2712" s="61" t="s">
        <v>885</v>
      </c>
      <c r="D2712" s="61" t="s">
        <v>181</v>
      </c>
      <c r="E2712" s="61">
        <v>8</v>
      </c>
      <c r="F2712" s="61" t="s">
        <v>182</v>
      </c>
      <c r="G2712" s="61">
        <v>0</v>
      </c>
      <c r="H2712" s="61" t="s">
        <v>42</v>
      </c>
      <c r="I2712" s="61" t="s">
        <v>1152</v>
      </c>
      <c r="J2712" s="61" t="s">
        <v>1153</v>
      </c>
      <c r="K2712" s="61" t="s">
        <v>1153</v>
      </c>
      <c r="L2712" s="61" t="s">
        <v>1282</v>
      </c>
      <c r="M2712" s="61">
        <f t="shared" si="43"/>
        <v>445</v>
      </c>
      <c r="N2712" t="str">
        <f>VLOOKUP(M2712,'zamestnanci číselník'!$A:$I,9,0)</f>
        <v>Ostatné</v>
      </c>
    </row>
    <row r="2713" spans="1:14" x14ac:dyDescent="0.2">
      <c r="A2713" s="60">
        <v>43707</v>
      </c>
      <c r="B2713" s="61" t="s">
        <v>1281</v>
      </c>
      <c r="C2713" s="61" t="s">
        <v>910</v>
      </c>
      <c r="D2713" s="61" t="s">
        <v>181</v>
      </c>
      <c r="E2713" s="61">
        <v>2.5</v>
      </c>
      <c r="F2713" s="61" t="s">
        <v>182</v>
      </c>
      <c r="G2713" s="61">
        <v>0</v>
      </c>
      <c r="H2713" s="61" t="s">
        <v>183</v>
      </c>
      <c r="I2713" s="61" t="s">
        <v>1152</v>
      </c>
      <c r="J2713" s="61" t="s">
        <v>1153</v>
      </c>
      <c r="K2713" s="61" t="s">
        <v>1153</v>
      </c>
      <c r="L2713" s="61" t="s">
        <v>1282</v>
      </c>
      <c r="M2713" s="61">
        <f t="shared" si="43"/>
        <v>445</v>
      </c>
      <c r="N2713" t="str">
        <f>VLOOKUP(M2713,'zamestnanci číselník'!$A:$I,9,0)</f>
        <v>Ostatné</v>
      </c>
    </row>
    <row r="2714" spans="1:14" x14ac:dyDescent="0.2">
      <c r="A2714" s="60">
        <v>43707</v>
      </c>
      <c r="B2714" s="61" t="s">
        <v>1281</v>
      </c>
      <c r="C2714" s="61" t="s">
        <v>885</v>
      </c>
      <c r="D2714" s="61" t="s">
        <v>181</v>
      </c>
      <c r="E2714" s="61">
        <v>5.5</v>
      </c>
      <c r="F2714" s="61" t="s">
        <v>182</v>
      </c>
      <c r="G2714" s="61">
        <v>0</v>
      </c>
      <c r="H2714" s="61" t="s">
        <v>42</v>
      </c>
      <c r="I2714" s="61" t="s">
        <v>1152</v>
      </c>
      <c r="J2714" s="61" t="s">
        <v>1153</v>
      </c>
      <c r="K2714" s="61" t="s">
        <v>1153</v>
      </c>
      <c r="L2714" s="61" t="s">
        <v>1282</v>
      </c>
      <c r="M2714" s="61">
        <f t="shared" si="43"/>
        <v>445</v>
      </c>
      <c r="N2714" t="str">
        <f>VLOOKUP(M2714,'zamestnanci číselník'!$A:$I,9,0)</f>
        <v>Ostatné</v>
      </c>
    </row>
    <row r="2715" spans="1:14" x14ac:dyDescent="0.2">
      <c r="A2715" s="60">
        <v>43700</v>
      </c>
      <c r="B2715" s="61" t="s">
        <v>976</v>
      </c>
      <c r="C2715" s="61" t="s">
        <v>885</v>
      </c>
      <c r="D2715" s="61" t="s">
        <v>181</v>
      </c>
      <c r="E2715" s="61">
        <v>8</v>
      </c>
      <c r="F2715" s="61" t="s">
        <v>182</v>
      </c>
      <c r="G2715" s="61">
        <v>0</v>
      </c>
      <c r="H2715" s="61" t="s">
        <v>1555</v>
      </c>
      <c r="I2715" s="61" t="s">
        <v>184</v>
      </c>
      <c r="J2715" s="61" t="s">
        <v>10</v>
      </c>
      <c r="K2715" s="61" t="s">
        <v>9</v>
      </c>
      <c r="L2715" s="61" t="s">
        <v>977</v>
      </c>
      <c r="M2715" s="61">
        <f t="shared" si="43"/>
        <v>448</v>
      </c>
      <c r="N2715" t="str">
        <f>VLOOKUP(M2715,'zamestnanci číselník'!$A:$I,9,0)</f>
        <v>VP2</v>
      </c>
    </row>
    <row r="2716" spans="1:14" x14ac:dyDescent="0.2">
      <c r="A2716" s="60">
        <v>43703</v>
      </c>
      <c r="B2716" s="61" t="s">
        <v>976</v>
      </c>
      <c r="C2716" s="61" t="s">
        <v>885</v>
      </c>
      <c r="D2716" s="61" t="s">
        <v>181</v>
      </c>
      <c r="E2716" s="61">
        <v>8</v>
      </c>
      <c r="F2716" s="61" t="s">
        <v>182</v>
      </c>
      <c r="G2716" s="61">
        <v>0</v>
      </c>
      <c r="H2716" s="61" t="s">
        <v>1555</v>
      </c>
      <c r="I2716" s="61" t="s">
        <v>184</v>
      </c>
      <c r="J2716" s="61" t="s">
        <v>10</v>
      </c>
      <c r="K2716" s="61" t="s">
        <v>9</v>
      </c>
      <c r="L2716" s="61" t="s">
        <v>977</v>
      </c>
      <c r="M2716" s="61">
        <f t="shared" si="43"/>
        <v>448</v>
      </c>
      <c r="N2716" t="str">
        <f>VLOOKUP(M2716,'zamestnanci číselník'!$A:$I,9,0)</f>
        <v>VP2</v>
      </c>
    </row>
    <row r="2717" spans="1:14" x14ac:dyDescent="0.2">
      <c r="A2717" s="60">
        <v>43704</v>
      </c>
      <c r="B2717" s="61" t="s">
        <v>976</v>
      </c>
      <c r="C2717" s="61" t="s">
        <v>885</v>
      </c>
      <c r="D2717" s="61" t="s">
        <v>181</v>
      </c>
      <c r="E2717" s="61">
        <v>8</v>
      </c>
      <c r="F2717" s="61" t="s">
        <v>897</v>
      </c>
      <c r="G2717" s="61">
        <v>1</v>
      </c>
      <c r="H2717" s="61" t="s">
        <v>1555</v>
      </c>
      <c r="I2717" s="61" t="s">
        <v>184</v>
      </c>
      <c r="J2717" s="61" t="s">
        <v>10</v>
      </c>
      <c r="K2717" s="61" t="s">
        <v>9</v>
      </c>
      <c r="L2717" s="61" t="s">
        <v>977</v>
      </c>
      <c r="M2717" s="61">
        <f t="shared" si="43"/>
        <v>448</v>
      </c>
      <c r="N2717" t="str">
        <f>VLOOKUP(M2717,'zamestnanci číselník'!$A:$I,9,0)</f>
        <v>VP2</v>
      </c>
    </row>
    <row r="2718" spans="1:14" x14ac:dyDescent="0.2">
      <c r="A2718" s="60">
        <v>43705</v>
      </c>
      <c r="B2718" s="61" t="s">
        <v>976</v>
      </c>
      <c r="C2718" s="61" t="s">
        <v>885</v>
      </c>
      <c r="D2718" s="61" t="s">
        <v>181</v>
      </c>
      <c r="E2718" s="61">
        <v>8</v>
      </c>
      <c r="F2718" s="61" t="s">
        <v>897</v>
      </c>
      <c r="G2718" s="61">
        <v>1</v>
      </c>
      <c r="H2718" s="61" t="s">
        <v>1555</v>
      </c>
      <c r="I2718" s="61" t="s">
        <v>184</v>
      </c>
      <c r="J2718" s="61" t="s">
        <v>10</v>
      </c>
      <c r="K2718" s="61" t="s">
        <v>9</v>
      </c>
      <c r="L2718" s="61" t="s">
        <v>977</v>
      </c>
      <c r="M2718" s="61">
        <f t="shared" si="43"/>
        <v>448</v>
      </c>
      <c r="N2718" t="str">
        <f>VLOOKUP(M2718,'zamestnanci číselník'!$A:$I,9,0)</f>
        <v>VP2</v>
      </c>
    </row>
    <row r="2719" spans="1:14" x14ac:dyDescent="0.2">
      <c r="A2719" s="60">
        <v>43706</v>
      </c>
      <c r="B2719" s="61" t="s">
        <v>976</v>
      </c>
      <c r="C2719" s="61" t="s">
        <v>886</v>
      </c>
      <c r="D2719" s="61" t="s">
        <v>181</v>
      </c>
      <c r="E2719" s="61">
        <v>8</v>
      </c>
      <c r="F2719" s="61" t="s">
        <v>182</v>
      </c>
      <c r="G2719" s="61">
        <v>0</v>
      </c>
      <c r="H2719" s="61" t="s">
        <v>183</v>
      </c>
      <c r="I2719" s="61" t="s">
        <v>184</v>
      </c>
      <c r="J2719" s="61" t="s">
        <v>10</v>
      </c>
      <c r="K2719" s="61" t="s">
        <v>9</v>
      </c>
      <c r="L2719" s="61" t="s">
        <v>977</v>
      </c>
      <c r="M2719" s="61">
        <f t="shared" si="43"/>
        <v>448</v>
      </c>
      <c r="N2719" t="str">
        <f>VLOOKUP(M2719,'zamestnanci číselník'!$A:$I,9,0)</f>
        <v>VP2</v>
      </c>
    </row>
    <row r="2720" spans="1:14" x14ac:dyDescent="0.2">
      <c r="A2720" s="60">
        <v>43707</v>
      </c>
      <c r="B2720" s="61" t="s">
        <v>976</v>
      </c>
      <c r="C2720" s="61" t="s">
        <v>885</v>
      </c>
      <c r="D2720" s="61" t="s">
        <v>181</v>
      </c>
      <c r="E2720" s="61">
        <v>8</v>
      </c>
      <c r="F2720" s="61" t="s">
        <v>897</v>
      </c>
      <c r="G2720" s="61">
        <v>0</v>
      </c>
      <c r="H2720" s="61" t="s">
        <v>1555</v>
      </c>
      <c r="I2720" s="61" t="s">
        <v>184</v>
      </c>
      <c r="J2720" s="61" t="s">
        <v>10</v>
      </c>
      <c r="K2720" s="61" t="s">
        <v>9</v>
      </c>
      <c r="L2720" s="61" t="s">
        <v>977</v>
      </c>
      <c r="M2720" s="61">
        <f t="shared" si="43"/>
        <v>448</v>
      </c>
      <c r="N2720" t="str">
        <f>VLOOKUP(M2720,'zamestnanci číselník'!$A:$I,9,0)</f>
        <v>VP2</v>
      </c>
    </row>
    <row r="2721" spans="1:14" x14ac:dyDescent="0.2">
      <c r="A2721" s="60">
        <v>43699</v>
      </c>
      <c r="B2721" s="61" t="s">
        <v>976</v>
      </c>
      <c r="C2721" s="61" t="s">
        <v>885</v>
      </c>
      <c r="D2721" s="61" t="s">
        <v>181</v>
      </c>
      <c r="E2721" s="61">
        <v>8</v>
      </c>
      <c r="F2721" s="61" t="s">
        <v>182</v>
      </c>
      <c r="G2721" s="61">
        <v>0</v>
      </c>
      <c r="H2721" s="61" t="s">
        <v>1555</v>
      </c>
      <c r="I2721" s="61" t="s">
        <v>184</v>
      </c>
      <c r="J2721" s="61" t="s">
        <v>10</v>
      </c>
      <c r="K2721" s="61" t="s">
        <v>9</v>
      </c>
      <c r="L2721" s="61" t="s">
        <v>977</v>
      </c>
      <c r="M2721" s="61">
        <f t="shared" si="43"/>
        <v>448</v>
      </c>
      <c r="N2721" t="str">
        <f>VLOOKUP(M2721,'zamestnanci číselník'!$A:$I,9,0)</f>
        <v>VP2</v>
      </c>
    </row>
    <row r="2722" spans="1:14" x14ac:dyDescent="0.2">
      <c r="A2722" s="60">
        <v>43698</v>
      </c>
      <c r="B2722" s="61" t="s">
        <v>976</v>
      </c>
      <c r="C2722" s="61" t="s">
        <v>885</v>
      </c>
      <c r="D2722" s="61" t="s">
        <v>181</v>
      </c>
      <c r="E2722" s="61">
        <v>8</v>
      </c>
      <c r="F2722" s="61" t="s">
        <v>182</v>
      </c>
      <c r="G2722" s="61">
        <v>0</v>
      </c>
      <c r="H2722" s="61" t="s">
        <v>1555</v>
      </c>
      <c r="I2722" s="61" t="s">
        <v>184</v>
      </c>
      <c r="J2722" s="61" t="s">
        <v>10</v>
      </c>
      <c r="K2722" s="61" t="s">
        <v>9</v>
      </c>
      <c r="L2722" s="61" t="s">
        <v>977</v>
      </c>
      <c r="M2722" s="61">
        <f t="shared" si="43"/>
        <v>448</v>
      </c>
      <c r="N2722" t="str">
        <f>VLOOKUP(M2722,'zamestnanci číselník'!$A:$I,9,0)</f>
        <v>VP2</v>
      </c>
    </row>
    <row r="2723" spans="1:14" x14ac:dyDescent="0.2">
      <c r="A2723" s="60">
        <v>43691</v>
      </c>
      <c r="B2723" s="61" t="s">
        <v>976</v>
      </c>
      <c r="C2723" s="61" t="s">
        <v>885</v>
      </c>
      <c r="D2723" s="61" t="s">
        <v>181</v>
      </c>
      <c r="E2723" s="61">
        <v>4</v>
      </c>
      <c r="F2723" s="61" t="s">
        <v>182</v>
      </c>
      <c r="G2723" s="61">
        <v>0</v>
      </c>
      <c r="H2723" s="61" t="s">
        <v>1515</v>
      </c>
      <c r="I2723" s="61" t="s">
        <v>184</v>
      </c>
      <c r="J2723" s="61" t="s">
        <v>10</v>
      </c>
      <c r="K2723" s="61" t="s">
        <v>9</v>
      </c>
      <c r="L2723" s="61" t="s">
        <v>977</v>
      </c>
      <c r="M2723" s="61">
        <f t="shared" si="43"/>
        <v>448</v>
      </c>
      <c r="N2723" t="str">
        <f>VLOOKUP(M2723,'zamestnanci číselník'!$A:$I,9,0)</f>
        <v>VP2</v>
      </c>
    </row>
    <row r="2724" spans="1:14" x14ac:dyDescent="0.2">
      <c r="A2724" s="60">
        <v>43691</v>
      </c>
      <c r="B2724" s="61" t="s">
        <v>976</v>
      </c>
      <c r="C2724" s="61" t="s">
        <v>885</v>
      </c>
      <c r="D2724" s="61" t="s">
        <v>181</v>
      </c>
      <c r="E2724" s="61">
        <v>4</v>
      </c>
      <c r="F2724" s="61" t="s">
        <v>897</v>
      </c>
      <c r="G2724" s="61">
        <v>1</v>
      </c>
      <c r="H2724" s="61" t="s">
        <v>1503</v>
      </c>
      <c r="I2724" s="61" t="s">
        <v>184</v>
      </c>
      <c r="J2724" s="61" t="s">
        <v>10</v>
      </c>
      <c r="K2724" s="61" t="s">
        <v>9</v>
      </c>
      <c r="L2724" s="61" t="s">
        <v>977</v>
      </c>
      <c r="M2724" s="61">
        <f t="shared" si="43"/>
        <v>448</v>
      </c>
      <c r="N2724" t="str">
        <f>VLOOKUP(M2724,'zamestnanci číselník'!$A:$I,9,0)</f>
        <v>VP2</v>
      </c>
    </row>
    <row r="2725" spans="1:14" x14ac:dyDescent="0.2">
      <c r="A2725" s="60">
        <v>43692</v>
      </c>
      <c r="B2725" s="61" t="s">
        <v>976</v>
      </c>
      <c r="C2725" s="61" t="s">
        <v>885</v>
      </c>
      <c r="D2725" s="61" t="s">
        <v>181</v>
      </c>
      <c r="E2725" s="61">
        <v>8</v>
      </c>
      <c r="F2725" s="61" t="s">
        <v>182</v>
      </c>
      <c r="G2725" s="61">
        <v>0</v>
      </c>
      <c r="H2725" s="61" t="s">
        <v>1503</v>
      </c>
      <c r="I2725" s="61" t="s">
        <v>184</v>
      </c>
      <c r="J2725" s="61" t="s">
        <v>10</v>
      </c>
      <c r="K2725" s="61" t="s">
        <v>9</v>
      </c>
      <c r="L2725" s="61" t="s">
        <v>977</v>
      </c>
      <c r="M2725" s="61">
        <f t="shared" si="43"/>
        <v>448</v>
      </c>
      <c r="N2725" t="str">
        <f>VLOOKUP(M2725,'zamestnanci číselník'!$A:$I,9,0)</f>
        <v>VP2</v>
      </c>
    </row>
    <row r="2726" spans="1:14" x14ac:dyDescent="0.2">
      <c r="A2726" s="60">
        <v>43693</v>
      </c>
      <c r="B2726" s="61" t="s">
        <v>976</v>
      </c>
      <c r="C2726" s="61" t="s">
        <v>885</v>
      </c>
      <c r="D2726" s="61" t="s">
        <v>181</v>
      </c>
      <c r="E2726" s="61">
        <v>8</v>
      </c>
      <c r="F2726" s="61" t="s">
        <v>182</v>
      </c>
      <c r="G2726" s="61">
        <v>0</v>
      </c>
      <c r="H2726" s="61" t="s">
        <v>1503</v>
      </c>
      <c r="I2726" s="61" t="s">
        <v>184</v>
      </c>
      <c r="J2726" s="61" t="s">
        <v>10</v>
      </c>
      <c r="K2726" s="61" t="s">
        <v>9</v>
      </c>
      <c r="L2726" s="61" t="s">
        <v>977</v>
      </c>
      <c r="M2726" s="61">
        <f t="shared" si="43"/>
        <v>448</v>
      </c>
      <c r="N2726" t="str">
        <f>VLOOKUP(M2726,'zamestnanci číselník'!$A:$I,9,0)</f>
        <v>VP2</v>
      </c>
    </row>
    <row r="2727" spans="1:14" x14ac:dyDescent="0.2">
      <c r="A2727" s="60">
        <v>43696</v>
      </c>
      <c r="B2727" s="61" t="s">
        <v>976</v>
      </c>
      <c r="C2727" s="61" t="s">
        <v>885</v>
      </c>
      <c r="D2727" s="61" t="s">
        <v>181</v>
      </c>
      <c r="E2727" s="61">
        <v>8</v>
      </c>
      <c r="F2727" s="61" t="s">
        <v>897</v>
      </c>
      <c r="G2727" s="61">
        <v>1</v>
      </c>
      <c r="H2727" s="61" t="s">
        <v>1555</v>
      </c>
      <c r="I2727" s="61" t="s">
        <v>184</v>
      </c>
      <c r="J2727" s="61" t="s">
        <v>10</v>
      </c>
      <c r="K2727" s="61" t="s">
        <v>9</v>
      </c>
      <c r="L2727" s="61" t="s">
        <v>977</v>
      </c>
      <c r="M2727" s="61">
        <f t="shared" si="43"/>
        <v>448</v>
      </c>
      <c r="N2727" t="str">
        <f>VLOOKUP(M2727,'zamestnanci číselník'!$A:$I,9,0)</f>
        <v>VP2</v>
      </c>
    </row>
    <row r="2728" spans="1:14" x14ac:dyDescent="0.2">
      <c r="A2728" s="60">
        <v>43697</v>
      </c>
      <c r="B2728" s="61" t="s">
        <v>976</v>
      </c>
      <c r="C2728" s="61" t="s">
        <v>885</v>
      </c>
      <c r="D2728" s="61" t="s">
        <v>181</v>
      </c>
      <c r="E2728" s="61">
        <v>8</v>
      </c>
      <c r="F2728" s="61" t="s">
        <v>897</v>
      </c>
      <c r="G2728" s="61">
        <v>1</v>
      </c>
      <c r="H2728" s="61" t="s">
        <v>1555</v>
      </c>
      <c r="I2728" s="61" t="s">
        <v>184</v>
      </c>
      <c r="J2728" s="61" t="s">
        <v>10</v>
      </c>
      <c r="K2728" s="61" t="s">
        <v>9</v>
      </c>
      <c r="L2728" s="61" t="s">
        <v>977</v>
      </c>
      <c r="M2728" s="61">
        <f t="shared" si="43"/>
        <v>448</v>
      </c>
      <c r="N2728" t="str">
        <f>VLOOKUP(M2728,'zamestnanci číselník'!$A:$I,9,0)</f>
        <v>VP2</v>
      </c>
    </row>
    <row r="2729" spans="1:14" x14ac:dyDescent="0.2">
      <c r="A2729" s="60">
        <v>43689</v>
      </c>
      <c r="B2729" s="61" t="s">
        <v>976</v>
      </c>
      <c r="C2729" s="61" t="s">
        <v>885</v>
      </c>
      <c r="D2729" s="61" t="s">
        <v>181</v>
      </c>
      <c r="E2729" s="61">
        <v>8</v>
      </c>
      <c r="F2729" s="61" t="s">
        <v>182</v>
      </c>
      <c r="G2729" s="61">
        <v>0</v>
      </c>
      <c r="H2729" s="61" t="s">
        <v>1503</v>
      </c>
      <c r="I2729" s="61" t="s">
        <v>184</v>
      </c>
      <c r="J2729" s="61" t="s">
        <v>10</v>
      </c>
      <c r="K2729" s="61" t="s">
        <v>9</v>
      </c>
      <c r="L2729" s="61" t="s">
        <v>977</v>
      </c>
      <c r="M2729" s="61">
        <f t="shared" si="43"/>
        <v>448</v>
      </c>
      <c r="N2729" t="str">
        <f>VLOOKUP(M2729,'zamestnanci číselník'!$A:$I,9,0)</f>
        <v>VP2</v>
      </c>
    </row>
    <row r="2730" spans="1:14" x14ac:dyDescent="0.2">
      <c r="A2730" s="60">
        <v>43690</v>
      </c>
      <c r="B2730" s="61" t="s">
        <v>976</v>
      </c>
      <c r="C2730" s="61" t="s">
        <v>885</v>
      </c>
      <c r="D2730" s="61" t="s">
        <v>181</v>
      </c>
      <c r="E2730" s="61">
        <v>8</v>
      </c>
      <c r="F2730" s="61" t="s">
        <v>897</v>
      </c>
      <c r="G2730" s="61">
        <v>1</v>
      </c>
      <c r="H2730" s="61" t="s">
        <v>1503</v>
      </c>
      <c r="I2730" s="61" t="s">
        <v>184</v>
      </c>
      <c r="J2730" s="61" t="s">
        <v>10</v>
      </c>
      <c r="K2730" s="61" t="s">
        <v>9</v>
      </c>
      <c r="L2730" s="61" t="s">
        <v>977</v>
      </c>
      <c r="M2730" s="61">
        <f t="shared" si="43"/>
        <v>448</v>
      </c>
      <c r="N2730" t="str">
        <f>VLOOKUP(M2730,'zamestnanci číselník'!$A:$I,9,0)</f>
        <v>VP2</v>
      </c>
    </row>
    <row r="2731" spans="1:14" x14ac:dyDescent="0.2">
      <c r="A2731" s="60">
        <v>43678</v>
      </c>
      <c r="B2731" s="61" t="s">
        <v>976</v>
      </c>
      <c r="C2731" s="61" t="s">
        <v>887</v>
      </c>
      <c r="D2731" s="61" t="s">
        <v>181</v>
      </c>
      <c r="E2731" s="61">
        <v>8</v>
      </c>
      <c r="F2731" s="61" t="s">
        <v>182</v>
      </c>
      <c r="G2731" s="61">
        <v>0</v>
      </c>
      <c r="H2731" s="61" t="s">
        <v>183</v>
      </c>
      <c r="I2731" s="61" t="s">
        <v>184</v>
      </c>
      <c r="J2731" s="61" t="s">
        <v>10</v>
      </c>
      <c r="K2731" s="61" t="s">
        <v>9</v>
      </c>
      <c r="L2731" s="61" t="s">
        <v>977</v>
      </c>
      <c r="M2731" s="61">
        <f t="shared" si="43"/>
        <v>448</v>
      </c>
      <c r="N2731" t="str">
        <f>VLOOKUP(M2731,'zamestnanci číselník'!$A:$I,9,0)</f>
        <v>VP2</v>
      </c>
    </row>
    <row r="2732" spans="1:14" x14ac:dyDescent="0.2">
      <c r="A2732" s="60">
        <v>43679</v>
      </c>
      <c r="B2732" s="61" t="s">
        <v>976</v>
      </c>
      <c r="C2732" s="61" t="s">
        <v>887</v>
      </c>
      <c r="D2732" s="61" t="s">
        <v>181</v>
      </c>
      <c r="E2732" s="61">
        <v>8</v>
      </c>
      <c r="F2732" s="61" t="s">
        <v>182</v>
      </c>
      <c r="G2732" s="61">
        <v>0</v>
      </c>
      <c r="H2732" s="61" t="s">
        <v>183</v>
      </c>
      <c r="I2732" s="61" t="s">
        <v>184</v>
      </c>
      <c r="J2732" s="61" t="s">
        <v>10</v>
      </c>
      <c r="K2732" s="61" t="s">
        <v>9</v>
      </c>
      <c r="L2732" s="61" t="s">
        <v>977</v>
      </c>
      <c r="M2732" s="61">
        <f t="shared" si="43"/>
        <v>448</v>
      </c>
      <c r="N2732" t="str">
        <f>VLOOKUP(M2732,'zamestnanci číselník'!$A:$I,9,0)</f>
        <v>VP2</v>
      </c>
    </row>
    <row r="2733" spans="1:14" x14ac:dyDescent="0.2">
      <c r="A2733" s="60">
        <v>43682</v>
      </c>
      <c r="B2733" s="61" t="s">
        <v>976</v>
      </c>
      <c r="C2733" s="61" t="s">
        <v>885</v>
      </c>
      <c r="D2733" s="61" t="s">
        <v>181</v>
      </c>
      <c r="E2733" s="61">
        <v>8</v>
      </c>
      <c r="F2733" s="61" t="s">
        <v>897</v>
      </c>
      <c r="G2733" s="61">
        <v>1</v>
      </c>
      <c r="H2733" s="61" t="s">
        <v>1515</v>
      </c>
      <c r="I2733" s="61" t="s">
        <v>184</v>
      </c>
      <c r="J2733" s="61" t="s">
        <v>10</v>
      </c>
      <c r="K2733" s="61" t="s">
        <v>9</v>
      </c>
      <c r="L2733" s="61" t="s">
        <v>977</v>
      </c>
      <c r="M2733" s="61">
        <f t="shared" si="43"/>
        <v>448</v>
      </c>
      <c r="N2733" t="str">
        <f>VLOOKUP(M2733,'zamestnanci číselník'!$A:$I,9,0)</f>
        <v>VP2</v>
      </c>
    </row>
    <row r="2734" spans="1:14" x14ac:dyDescent="0.2">
      <c r="A2734" s="60">
        <v>43683</v>
      </c>
      <c r="B2734" s="61" t="s">
        <v>976</v>
      </c>
      <c r="C2734" s="61" t="s">
        <v>885</v>
      </c>
      <c r="D2734" s="61" t="s">
        <v>181</v>
      </c>
      <c r="E2734" s="61">
        <v>5</v>
      </c>
      <c r="F2734" s="61" t="s">
        <v>182</v>
      </c>
      <c r="G2734" s="61">
        <v>0</v>
      </c>
      <c r="H2734" s="61" t="s">
        <v>1515</v>
      </c>
      <c r="I2734" s="61" t="s">
        <v>184</v>
      </c>
      <c r="J2734" s="61" t="s">
        <v>10</v>
      </c>
      <c r="K2734" s="61" t="s">
        <v>9</v>
      </c>
      <c r="L2734" s="61" t="s">
        <v>977</v>
      </c>
      <c r="M2734" s="61">
        <f t="shared" si="43"/>
        <v>448</v>
      </c>
      <c r="N2734" t="str">
        <f>VLOOKUP(M2734,'zamestnanci číselník'!$A:$I,9,0)</f>
        <v>VP2</v>
      </c>
    </row>
    <row r="2735" spans="1:14" x14ac:dyDescent="0.2">
      <c r="A2735" s="60">
        <v>43683</v>
      </c>
      <c r="B2735" s="61" t="s">
        <v>976</v>
      </c>
      <c r="C2735" s="61" t="s">
        <v>885</v>
      </c>
      <c r="D2735" s="61" t="s">
        <v>181</v>
      </c>
      <c r="E2735" s="61">
        <v>3</v>
      </c>
      <c r="F2735" s="61" t="s">
        <v>897</v>
      </c>
      <c r="G2735" s="61">
        <v>1</v>
      </c>
      <c r="H2735" s="61" t="s">
        <v>1515</v>
      </c>
      <c r="I2735" s="61" t="s">
        <v>184</v>
      </c>
      <c r="J2735" s="61" t="s">
        <v>10</v>
      </c>
      <c r="K2735" s="61" t="s">
        <v>9</v>
      </c>
      <c r="L2735" s="61" t="s">
        <v>977</v>
      </c>
      <c r="M2735" s="61">
        <f t="shared" si="43"/>
        <v>448</v>
      </c>
      <c r="N2735" t="str">
        <f>VLOOKUP(M2735,'zamestnanci číselník'!$A:$I,9,0)</f>
        <v>VP2</v>
      </c>
    </row>
    <row r="2736" spans="1:14" x14ac:dyDescent="0.2">
      <c r="A2736" s="60">
        <v>43684</v>
      </c>
      <c r="B2736" s="61" t="s">
        <v>976</v>
      </c>
      <c r="C2736" s="61" t="s">
        <v>885</v>
      </c>
      <c r="D2736" s="61" t="s">
        <v>181</v>
      </c>
      <c r="E2736" s="61">
        <v>8</v>
      </c>
      <c r="F2736" s="61" t="s">
        <v>182</v>
      </c>
      <c r="G2736" s="61">
        <v>0</v>
      </c>
      <c r="H2736" s="61" t="s">
        <v>1503</v>
      </c>
      <c r="I2736" s="61" t="s">
        <v>184</v>
      </c>
      <c r="J2736" s="61" t="s">
        <v>10</v>
      </c>
      <c r="K2736" s="61" t="s">
        <v>9</v>
      </c>
      <c r="L2736" s="61" t="s">
        <v>977</v>
      </c>
      <c r="M2736" s="61">
        <f t="shared" si="43"/>
        <v>448</v>
      </c>
      <c r="N2736" t="str">
        <f>VLOOKUP(M2736,'zamestnanci číselník'!$A:$I,9,0)</f>
        <v>VP2</v>
      </c>
    </row>
    <row r="2737" spans="1:14" x14ac:dyDescent="0.2">
      <c r="A2737" s="60">
        <v>43685</v>
      </c>
      <c r="B2737" s="61" t="s">
        <v>976</v>
      </c>
      <c r="C2737" s="61" t="s">
        <v>885</v>
      </c>
      <c r="D2737" s="61" t="s">
        <v>181</v>
      </c>
      <c r="E2737" s="61">
        <v>8</v>
      </c>
      <c r="F2737" s="61" t="s">
        <v>897</v>
      </c>
      <c r="G2737" s="61">
        <v>1</v>
      </c>
      <c r="H2737" s="61" t="s">
        <v>1503</v>
      </c>
      <c r="I2737" s="61" t="s">
        <v>184</v>
      </c>
      <c r="J2737" s="61" t="s">
        <v>10</v>
      </c>
      <c r="K2737" s="61" t="s">
        <v>9</v>
      </c>
      <c r="L2737" s="61" t="s">
        <v>977</v>
      </c>
      <c r="M2737" s="61">
        <f t="shared" si="43"/>
        <v>448</v>
      </c>
      <c r="N2737" t="str">
        <f>VLOOKUP(M2737,'zamestnanci číselník'!$A:$I,9,0)</f>
        <v>VP2</v>
      </c>
    </row>
    <row r="2738" spans="1:14" x14ac:dyDescent="0.2">
      <c r="A2738" s="60">
        <v>43686</v>
      </c>
      <c r="B2738" s="61" t="s">
        <v>976</v>
      </c>
      <c r="C2738" s="61" t="s">
        <v>885</v>
      </c>
      <c r="D2738" s="61" t="s">
        <v>181</v>
      </c>
      <c r="E2738" s="61">
        <v>8</v>
      </c>
      <c r="F2738" s="61" t="s">
        <v>182</v>
      </c>
      <c r="G2738" s="61">
        <v>0</v>
      </c>
      <c r="H2738" s="61" t="s">
        <v>1503</v>
      </c>
      <c r="I2738" s="61" t="s">
        <v>184</v>
      </c>
      <c r="J2738" s="61" t="s">
        <v>10</v>
      </c>
      <c r="K2738" s="61" t="s">
        <v>9</v>
      </c>
      <c r="L2738" s="61" t="s">
        <v>977</v>
      </c>
      <c r="M2738" s="61">
        <f t="shared" si="43"/>
        <v>448</v>
      </c>
      <c r="N2738" t="str">
        <f>VLOOKUP(M2738,'zamestnanci číselník'!$A:$I,9,0)</f>
        <v>VP2</v>
      </c>
    </row>
    <row r="2739" spans="1:14" x14ac:dyDescent="0.2">
      <c r="A2739" s="60">
        <v>43687</v>
      </c>
      <c r="B2739" s="61" t="s">
        <v>976</v>
      </c>
      <c r="C2739" s="61" t="s">
        <v>885</v>
      </c>
      <c r="D2739" s="61" t="s">
        <v>181</v>
      </c>
      <c r="E2739" s="61">
        <v>0</v>
      </c>
      <c r="F2739" s="61" t="s">
        <v>897</v>
      </c>
      <c r="G2739" s="61">
        <v>6</v>
      </c>
      <c r="H2739" s="61" t="s">
        <v>1503</v>
      </c>
      <c r="I2739" s="61" t="s">
        <v>184</v>
      </c>
      <c r="J2739" s="61" t="s">
        <v>10</v>
      </c>
      <c r="K2739" s="61" t="s">
        <v>9</v>
      </c>
      <c r="L2739" s="61" t="s">
        <v>977</v>
      </c>
      <c r="M2739" s="61">
        <f t="shared" si="43"/>
        <v>448</v>
      </c>
      <c r="N2739" t="str">
        <f>VLOOKUP(M2739,'zamestnanci číselník'!$A:$I,9,0)</f>
        <v>VP2</v>
      </c>
    </row>
    <row r="2740" spans="1:14" x14ac:dyDescent="0.2">
      <c r="A2740" s="60">
        <v>43704</v>
      </c>
      <c r="B2740" s="61" t="s">
        <v>1283</v>
      </c>
      <c r="C2740" s="61" t="s">
        <v>885</v>
      </c>
      <c r="D2740" s="61" t="s">
        <v>181</v>
      </c>
      <c r="E2740" s="61">
        <v>8</v>
      </c>
      <c r="F2740" s="61" t="s">
        <v>182</v>
      </c>
      <c r="G2740" s="61">
        <v>0</v>
      </c>
      <c r="H2740" s="61" t="s">
        <v>42</v>
      </c>
      <c r="I2740" s="61" t="s">
        <v>1152</v>
      </c>
      <c r="J2740" s="61" t="s">
        <v>1153</v>
      </c>
      <c r="K2740" s="61" t="s">
        <v>1153</v>
      </c>
      <c r="L2740" s="61" t="s">
        <v>1284</v>
      </c>
      <c r="M2740" s="61">
        <f t="shared" si="43"/>
        <v>450</v>
      </c>
      <c r="N2740" t="str">
        <f>VLOOKUP(M2740,'zamestnanci číselník'!$A:$I,9,0)</f>
        <v>Ostatné</v>
      </c>
    </row>
    <row r="2741" spans="1:14" x14ac:dyDescent="0.2">
      <c r="A2741" s="60">
        <v>43705</v>
      </c>
      <c r="B2741" s="61" t="s">
        <v>1283</v>
      </c>
      <c r="C2741" s="61" t="s">
        <v>885</v>
      </c>
      <c r="D2741" s="61" t="s">
        <v>181</v>
      </c>
      <c r="E2741" s="61">
        <v>8</v>
      </c>
      <c r="F2741" s="61" t="s">
        <v>182</v>
      </c>
      <c r="G2741" s="61">
        <v>0</v>
      </c>
      <c r="H2741" s="61" t="s">
        <v>42</v>
      </c>
      <c r="I2741" s="61" t="s">
        <v>1152</v>
      </c>
      <c r="J2741" s="61" t="s">
        <v>1153</v>
      </c>
      <c r="K2741" s="61" t="s">
        <v>1153</v>
      </c>
      <c r="L2741" s="61" t="s">
        <v>1284</v>
      </c>
      <c r="M2741" s="61">
        <f t="shared" si="43"/>
        <v>450</v>
      </c>
      <c r="N2741" t="str">
        <f>VLOOKUP(M2741,'zamestnanci číselník'!$A:$I,9,0)</f>
        <v>Ostatné</v>
      </c>
    </row>
    <row r="2742" spans="1:14" x14ac:dyDescent="0.2">
      <c r="A2742" s="60">
        <v>43696</v>
      </c>
      <c r="B2742" s="61" t="s">
        <v>1283</v>
      </c>
      <c r="C2742" s="61" t="s">
        <v>885</v>
      </c>
      <c r="D2742" s="61" t="s">
        <v>181</v>
      </c>
      <c r="E2742" s="61">
        <v>8</v>
      </c>
      <c r="F2742" s="61" t="s">
        <v>182</v>
      </c>
      <c r="G2742" s="61">
        <v>0</v>
      </c>
      <c r="H2742" s="61" t="s">
        <v>42</v>
      </c>
      <c r="I2742" s="61" t="s">
        <v>1152</v>
      </c>
      <c r="J2742" s="61" t="s">
        <v>1153</v>
      </c>
      <c r="K2742" s="61" t="s">
        <v>1153</v>
      </c>
      <c r="L2742" s="61" t="s">
        <v>1284</v>
      </c>
      <c r="M2742" s="61">
        <f t="shared" si="43"/>
        <v>450</v>
      </c>
      <c r="N2742" t="str">
        <f>VLOOKUP(M2742,'zamestnanci číselník'!$A:$I,9,0)</f>
        <v>Ostatné</v>
      </c>
    </row>
    <row r="2743" spans="1:14" x14ac:dyDescent="0.2">
      <c r="A2743" s="60">
        <v>43697</v>
      </c>
      <c r="B2743" s="61" t="s">
        <v>1283</v>
      </c>
      <c r="C2743" s="61" t="s">
        <v>885</v>
      </c>
      <c r="D2743" s="61" t="s">
        <v>181</v>
      </c>
      <c r="E2743" s="61">
        <v>8</v>
      </c>
      <c r="F2743" s="61" t="s">
        <v>182</v>
      </c>
      <c r="G2743" s="61">
        <v>0</v>
      </c>
      <c r="H2743" s="61" t="s">
        <v>42</v>
      </c>
      <c r="I2743" s="61" t="s">
        <v>1152</v>
      </c>
      <c r="J2743" s="61" t="s">
        <v>1153</v>
      </c>
      <c r="K2743" s="61" t="s">
        <v>1153</v>
      </c>
      <c r="L2743" s="61" t="s">
        <v>1284</v>
      </c>
      <c r="M2743" s="61">
        <f t="shared" si="43"/>
        <v>450</v>
      </c>
      <c r="N2743" t="str">
        <f>VLOOKUP(M2743,'zamestnanci číselník'!$A:$I,9,0)</f>
        <v>Ostatné</v>
      </c>
    </row>
    <row r="2744" spans="1:14" x14ac:dyDescent="0.2">
      <c r="A2744" s="60">
        <v>43698</v>
      </c>
      <c r="B2744" s="61" t="s">
        <v>1283</v>
      </c>
      <c r="C2744" s="61" t="s">
        <v>885</v>
      </c>
      <c r="D2744" s="61" t="s">
        <v>181</v>
      </c>
      <c r="E2744" s="61">
        <v>8</v>
      </c>
      <c r="F2744" s="61" t="s">
        <v>182</v>
      </c>
      <c r="G2744" s="61">
        <v>0</v>
      </c>
      <c r="H2744" s="61" t="s">
        <v>42</v>
      </c>
      <c r="I2744" s="61" t="s">
        <v>1152</v>
      </c>
      <c r="J2744" s="61" t="s">
        <v>1153</v>
      </c>
      <c r="K2744" s="61" t="s">
        <v>1153</v>
      </c>
      <c r="L2744" s="61" t="s">
        <v>1284</v>
      </c>
      <c r="M2744" s="61">
        <f t="shared" si="43"/>
        <v>450</v>
      </c>
      <c r="N2744" t="str">
        <f>VLOOKUP(M2744,'zamestnanci číselník'!$A:$I,9,0)</f>
        <v>Ostatné</v>
      </c>
    </row>
    <row r="2745" spans="1:14" x14ac:dyDescent="0.2">
      <c r="A2745" s="60">
        <v>43699</v>
      </c>
      <c r="B2745" s="61" t="s">
        <v>1283</v>
      </c>
      <c r="C2745" s="61" t="s">
        <v>910</v>
      </c>
      <c r="D2745" s="61" t="s">
        <v>181</v>
      </c>
      <c r="E2745" s="61">
        <v>0.5</v>
      </c>
      <c r="F2745" s="61" t="s">
        <v>182</v>
      </c>
      <c r="G2745" s="61">
        <v>0</v>
      </c>
      <c r="H2745" s="61" t="s">
        <v>183</v>
      </c>
      <c r="I2745" s="61" t="s">
        <v>1152</v>
      </c>
      <c r="J2745" s="61" t="s">
        <v>1153</v>
      </c>
      <c r="K2745" s="61" t="s">
        <v>1153</v>
      </c>
      <c r="L2745" s="61" t="s">
        <v>1284</v>
      </c>
      <c r="M2745" s="61">
        <f t="shared" si="43"/>
        <v>450</v>
      </c>
      <c r="N2745" t="str">
        <f>VLOOKUP(M2745,'zamestnanci číselník'!$A:$I,9,0)</f>
        <v>Ostatné</v>
      </c>
    </row>
    <row r="2746" spans="1:14" x14ac:dyDescent="0.2">
      <c r="A2746" s="60">
        <v>43699</v>
      </c>
      <c r="B2746" s="61" t="s">
        <v>1283</v>
      </c>
      <c r="C2746" s="61" t="s">
        <v>885</v>
      </c>
      <c r="D2746" s="61" t="s">
        <v>181</v>
      </c>
      <c r="E2746" s="61">
        <v>7.5</v>
      </c>
      <c r="F2746" s="61" t="s">
        <v>182</v>
      </c>
      <c r="G2746" s="61">
        <v>0</v>
      </c>
      <c r="H2746" s="61" t="s">
        <v>42</v>
      </c>
      <c r="I2746" s="61" t="s">
        <v>1152</v>
      </c>
      <c r="J2746" s="61" t="s">
        <v>1153</v>
      </c>
      <c r="K2746" s="61" t="s">
        <v>1153</v>
      </c>
      <c r="L2746" s="61" t="s">
        <v>1284</v>
      </c>
      <c r="M2746" s="61">
        <f t="shared" si="43"/>
        <v>450</v>
      </c>
      <c r="N2746" t="str">
        <f>VLOOKUP(M2746,'zamestnanci číselník'!$A:$I,9,0)</f>
        <v>Ostatné</v>
      </c>
    </row>
    <row r="2747" spans="1:14" x14ac:dyDescent="0.2">
      <c r="A2747" s="60">
        <v>43700</v>
      </c>
      <c r="B2747" s="61" t="s">
        <v>1283</v>
      </c>
      <c r="C2747" s="61" t="s">
        <v>910</v>
      </c>
      <c r="D2747" s="61" t="s">
        <v>181</v>
      </c>
      <c r="E2747" s="61">
        <v>1.5</v>
      </c>
      <c r="F2747" s="61" t="s">
        <v>182</v>
      </c>
      <c r="G2747" s="61">
        <v>0</v>
      </c>
      <c r="H2747" s="61" t="s">
        <v>183</v>
      </c>
      <c r="I2747" s="61" t="s">
        <v>1152</v>
      </c>
      <c r="J2747" s="61" t="s">
        <v>1153</v>
      </c>
      <c r="K2747" s="61" t="s">
        <v>1153</v>
      </c>
      <c r="L2747" s="61" t="s">
        <v>1284</v>
      </c>
      <c r="M2747" s="61">
        <f t="shared" si="43"/>
        <v>450</v>
      </c>
      <c r="N2747" t="str">
        <f>VLOOKUP(M2747,'zamestnanci číselník'!$A:$I,9,0)</f>
        <v>Ostatné</v>
      </c>
    </row>
    <row r="2748" spans="1:14" x14ac:dyDescent="0.2">
      <c r="A2748" s="60">
        <v>43700</v>
      </c>
      <c r="B2748" s="61" t="s">
        <v>1283</v>
      </c>
      <c r="C2748" s="61" t="s">
        <v>885</v>
      </c>
      <c r="D2748" s="61" t="s">
        <v>181</v>
      </c>
      <c r="E2748" s="61">
        <v>6.5</v>
      </c>
      <c r="F2748" s="61" t="s">
        <v>182</v>
      </c>
      <c r="G2748" s="61">
        <v>0</v>
      </c>
      <c r="H2748" s="61" t="s">
        <v>42</v>
      </c>
      <c r="I2748" s="61" t="s">
        <v>1152</v>
      </c>
      <c r="J2748" s="61" t="s">
        <v>1153</v>
      </c>
      <c r="K2748" s="61" t="s">
        <v>1153</v>
      </c>
      <c r="L2748" s="61" t="s">
        <v>1284</v>
      </c>
      <c r="M2748" s="61">
        <f t="shared" si="43"/>
        <v>450</v>
      </c>
      <c r="N2748" t="str">
        <f>VLOOKUP(M2748,'zamestnanci číselník'!$A:$I,9,0)</f>
        <v>Ostatné</v>
      </c>
    </row>
    <row r="2749" spans="1:14" x14ac:dyDescent="0.2">
      <c r="A2749" s="60">
        <v>43703</v>
      </c>
      <c r="B2749" s="61" t="s">
        <v>1283</v>
      </c>
      <c r="C2749" s="61" t="s">
        <v>885</v>
      </c>
      <c r="D2749" s="61" t="s">
        <v>181</v>
      </c>
      <c r="E2749" s="61">
        <v>8</v>
      </c>
      <c r="F2749" s="61" t="s">
        <v>182</v>
      </c>
      <c r="G2749" s="61">
        <v>0</v>
      </c>
      <c r="H2749" s="61" t="s">
        <v>42</v>
      </c>
      <c r="I2749" s="61" t="s">
        <v>1152</v>
      </c>
      <c r="J2749" s="61" t="s">
        <v>1153</v>
      </c>
      <c r="K2749" s="61" t="s">
        <v>1153</v>
      </c>
      <c r="L2749" s="61" t="s">
        <v>1284</v>
      </c>
      <c r="M2749" s="61">
        <f t="shared" si="43"/>
        <v>450</v>
      </c>
      <c r="N2749" t="str">
        <f>VLOOKUP(M2749,'zamestnanci číselník'!$A:$I,9,0)</f>
        <v>Ostatné</v>
      </c>
    </row>
    <row r="2750" spans="1:14" x14ac:dyDescent="0.2">
      <c r="A2750" s="60">
        <v>43706</v>
      </c>
      <c r="B2750" s="61" t="s">
        <v>1283</v>
      </c>
      <c r="C2750" s="61" t="s">
        <v>886</v>
      </c>
      <c r="D2750" s="61" t="s">
        <v>181</v>
      </c>
      <c r="E2750" s="61">
        <v>8</v>
      </c>
      <c r="F2750" s="61" t="s">
        <v>182</v>
      </c>
      <c r="G2750" s="61">
        <v>0</v>
      </c>
      <c r="H2750" s="61" t="s">
        <v>183</v>
      </c>
      <c r="I2750" s="61" t="s">
        <v>1152</v>
      </c>
      <c r="J2750" s="61" t="s">
        <v>1153</v>
      </c>
      <c r="K2750" s="61" t="s">
        <v>1153</v>
      </c>
      <c r="L2750" s="61" t="s">
        <v>1284</v>
      </c>
      <c r="M2750" s="61">
        <f t="shared" si="43"/>
        <v>450</v>
      </c>
      <c r="N2750" t="str">
        <f>VLOOKUP(M2750,'zamestnanci číselník'!$A:$I,9,0)</f>
        <v>Ostatné</v>
      </c>
    </row>
    <row r="2751" spans="1:14" x14ac:dyDescent="0.2">
      <c r="A2751" s="60">
        <v>43707</v>
      </c>
      <c r="B2751" s="61" t="s">
        <v>1283</v>
      </c>
      <c r="C2751" s="61" t="s">
        <v>887</v>
      </c>
      <c r="D2751" s="61" t="s">
        <v>181</v>
      </c>
      <c r="E2751" s="61">
        <v>8</v>
      </c>
      <c r="F2751" s="61" t="s">
        <v>182</v>
      </c>
      <c r="G2751" s="61">
        <v>0</v>
      </c>
      <c r="H2751" s="61" t="s">
        <v>183</v>
      </c>
      <c r="I2751" s="61" t="s">
        <v>1152</v>
      </c>
      <c r="J2751" s="61" t="s">
        <v>1153</v>
      </c>
      <c r="K2751" s="61" t="s">
        <v>1153</v>
      </c>
      <c r="L2751" s="61" t="s">
        <v>1284</v>
      </c>
      <c r="M2751" s="61">
        <f t="shared" si="43"/>
        <v>450</v>
      </c>
      <c r="N2751" t="str">
        <f>VLOOKUP(M2751,'zamestnanci číselník'!$A:$I,9,0)</f>
        <v>Ostatné</v>
      </c>
    </row>
    <row r="2752" spans="1:14" x14ac:dyDescent="0.2">
      <c r="A2752" s="60">
        <v>43689</v>
      </c>
      <c r="B2752" s="61" t="s">
        <v>1283</v>
      </c>
      <c r="C2752" s="61" t="s">
        <v>887</v>
      </c>
      <c r="D2752" s="61" t="s">
        <v>181</v>
      </c>
      <c r="E2752" s="61">
        <v>4</v>
      </c>
      <c r="F2752" s="61" t="s">
        <v>182</v>
      </c>
      <c r="G2752" s="61">
        <v>0</v>
      </c>
      <c r="H2752" s="61" t="s">
        <v>183</v>
      </c>
      <c r="I2752" s="61" t="s">
        <v>1152</v>
      </c>
      <c r="J2752" s="61" t="s">
        <v>1153</v>
      </c>
      <c r="K2752" s="61" t="s">
        <v>1153</v>
      </c>
      <c r="L2752" s="61" t="s">
        <v>1284</v>
      </c>
      <c r="M2752" s="61">
        <f t="shared" si="43"/>
        <v>450</v>
      </c>
      <c r="N2752" t="str">
        <f>VLOOKUP(M2752,'zamestnanci číselník'!$A:$I,9,0)</f>
        <v>Ostatné</v>
      </c>
    </row>
    <row r="2753" spans="1:14" x14ac:dyDescent="0.2">
      <c r="A2753" s="60">
        <v>43686</v>
      </c>
      <c r="B2753" s="61" t="s">
        <v>1283</v>
      </c>
      <c r="C2753" s="61" t="s">
        <v>910</v>
      </c>
      <c r="D2753" s="61" t="s">
        <v>181</v>
      </c>
      <c r="E2753" s="61">
        <v>1</v>
      </c>
      <c r="F2753" s="61" t="s">
        <v>182</v>
      </c>
      <c r="G2753" s="61">
        <v>0</v>
      </c>
      <c r="H2753" s="61" t="s">
        <v>183</v>
      </c>
      <c r="I2753" s="61" t="s">
        <v>1152</v>
      </c>
      <c r="J2753" s="61" t="s">
        <v>1153</v>
      </c>
      <c r="K2753" s="61" t="s">
        <v>1153</v>
      </c>
      <c r="L2753" s="61" t="s">
        <v>1284</v>
      </c>
      <c r="M2753" s="61">
        <f t="shared" si="43"/>
        <v>450</v>
      </c>
      <c r="N2753" t="str">
        <f>VLOOKUP(M2753,'zamestnanci číselník'!$A:$I,9,0)</f>
        <v>Ostatné</v>
      </c>
    </row>
    <row r="2754" spans="1:14" x14ac:dyDescent="0.2">
      <c r="A2754" s="60">
        <v>43692</v>
      </c>
      <c r="B2754" s="61" t="s">
        <v>1283</v>
      </c>
      <c r="C2754" s="61" t="s">
        <v>910</v>
      </c>
      <c r="D2754" s="61" t="s">
        <v>181</v>
      </c>
      <c r="E2754" s="61">
        <v>0.5</v>
      </c>
      <c r="F2754" s="61" t="s">
        <v>182</v>
      </c>
      <c r="G2754" s="61">
        <v>0</v>
      </c>
      <c r="H2754" s="61" t="s">
        <v>183</v>
      </c>
      <c r="I2754" s="61" t="s">
        <v>1152</v>
      </c>
      <c r="J2754" s="61" t="s">
        <v>1153</v>
      </c>
      <c r="K2754" s="61" t="s">
        <v>1153</v>
      </c>
      <c r="L2754" s="61" t="s">
        <v>1284</v>
      </c>
      <c r="M2754" s="61">
        <f t="shared" si="43"/>
        <v>450</v>
      </c>
      <c r="N2754" t="str">
        <f>VLOOKUP(M2754,'zamestnanci číselník'!$A:$I,9,0)</f>
        <v>Ostatné</v>
      </c>
    </row>
    <row r="2755" spans="1:14" x14ac:dyDescent="0.2">
      <c r="A2755" s="60">
        <v>43678</v>
      </c>
      <c r="B2755" s="61" t="s">
        <v>1283</v>
      </c>
      <c r="C2755" s="61" t="s">
        <v>887</v>
      </c>
      <c r="D2755" s="61" t="s">
        <v>181</v>
      </c>
      <c r="E2755" s="61">
        <v>8</v>
      </c>
      <c r="F2755" s="61" t="s">
        <v>182</v>
      </c>
      <c r="G2755" s="61">
        <v>0</v>
      </c>
      <c r="H2755" s="61" t="s">
        <v>183</v>
      </c>
      <c r="I2755" s="61" t="s">
        <v>1152</v>
      </c>
      <c r="J2755" s="61" t="s">
        <v>1153</v>
      </c>
      <c r="K2755" s="61" t="s">
        <v>1153</v>
      </c>
      <c r="L2755" s="61" t="s">
        <v>1284</v>
      </c>
      <c r="M2755" s="61">
        <f t="shared" ref="M2755:M2818" si="44">B2755*1</f>
        <v>450</v>
      </c>
      <c r="N2755" t="str">
        <f>VLOOKUP(M2755,'zamestnanci číselník'!$A:$I,9,0)</f>
        <v>Ostatné</v>
      </c>
    </row>
    <row r="2756" spans="1:14" x14ac:dyDescent="0.2">
      <c r="A2756" s="60">
        <v>43679</v>
      </c>
      <c r="B2756" s="61" t="s">
        <v>1283</v>
      </c>
      <c r="C2756" s="61" t="s">
        <v>887</v>
      </c>
      <c r="D2756" s="61" t="s">
        <v>181</v>
      </c>
      <c r="E2756" s="61">
        <v>8</v>
      </c>
      <c r="F2756" s="61" t="s">
        <v>182</v>
      </c>
      <c r="G2756" s="61">
        <v>0</v>
      </c>
      <c r="H2756" s="61" t="s">
        <v>183</v>
      </c>
      <c r="I2756" s="61" t="s">
        <v>1152</v>
      </c>
      <c r="J2756" s="61" t="s">
        <v>1153</v>
      </c>
      <c r="K2756" s="61" t="s">
        <v>1153</v>
      </c>
      <c r="L2756" s="61" t="s">
        <v>1284</v>
      </c>
      <c r="M2756" s="61">
        <f t="shared" si="44"/>
        <v>450</v>
      </c>
      <c r="N2756" t="str">
        <f>VLOOKUP(M2756,'zamestnanci číselník'!$A:$I,9,0)</f>
        <v>Ostatné</v>
      </c>
    </row>
    <row r="2757" spans="1:14" x14ac:dyDescent="0.2">
      <c r="A2757" s="60">
        <v>43682</v>
      </c>
      <c r="B2757" s="61" t="s">
        <v>1283</v>
      </c>
      <c r="C2757" s="61" t="s">
        <v>887</v>
      </c>
      <c r="D2757" s="61" t="s">
        <v>181</v>
      </c>
      <c r="E2757" s="61">
        <v>8</v>
      </c>
      <c r="F2757" s="61" t="s">
        <v>182</v>
      </c>
      <c r="G2757" s="61">
        <v>0</v>
      </c>
      <c r="H2757" s="61" t="s">
        <v>183</v>
      </c>
      <c r="I2757" s="61" t="s">
        <v>1152</v>
      </c>
      <c r="J2757" s="61" t="s">
        <v>1153</v>
      </c>
      <c r="K2757" s="61" t="s">
        <v>1153</v>
      </c>
      <c r="L2757" s="61" t="s">
        <v>1284</v>
      </c>
      <c r="M2757" s="61">
        <f t="shared" si="44"/>
        <v>450</v>
      </c>
      <c r="N2757" t="str">
        <f>VLOOKUP(M2757,'zamestnanci číselník'!$A:$I,9,0)</f>
        <v>Ostatné</v>
      </c>
    </row>
    <row r="2758" spans="1:14" x14ac:dyDescent="0.2">
      <c r="A2758" s="60">
        <v>43683</v>
      </c>
      <c r="B2758" s="61" t="s">
        <v>1283</v>
      </c>
      <c r="C2758" s="61" t="s">
        <v>885</v>
      </c>
      <c r="D2758" s="61" t="s">
        <v>181</v>
      </c>
      <c r="E2758" s="61">
        <v>8</v>
      </c>
      <c r="F2758" s="61" t="s">
        <v>182</v>
      </c>
      <c r="G2758" s="61">
        <v>0</v>
      </c>
      <c r="H2758" s="61" t="s">
        <v>42</v>
      </c>
      <c r="I2758" s="61" t="s">
        <v>1152</v>
      </c>
      <c r="J2758" s="61" t="s">
        <v>1153</v>
      </c>
      <c r="K2758" s="61" t="s">
        <v>1153</v>
      </c>
      <c r="L2758" s="61" t="s">
        <v>1284</v>
      </c>
      <c r="M2758" s="61">
        <f t="shared" si="44"/>
        <v>450</v>
      </c>
      <c r="N2758" t="str">
        <f>VLOOKUP(M2758,'zamestnanci číselník'!$A:$I,9,0)</f>
        <v>Ostatné</v>
      </c>
    </row>
    <row r="2759" spans="1:14" x14ac:dyDescent="0.2">
      <c r="A2759" s="60">
        <v>43684</v>
      </c>
      <c r="B2759" s="61" t="s">
        <v>1283</v>
      </c>
      <c r="C2759" s="61" t="s">
        <v>885</v>
      </c>
      <c r="D2759" s="61" t="s">
        <v>181</v>
      </c>
      <c r="E2759" s="61">
        <v>8</v>
      </c>
      <c r="F2759" s="61" t="s">
        <v>182</v>
      </c>
      <c r="G2759" s="61">
        <v>0</v>
      </c>
      <c r="H2759" s="61" t="s">
        <v>42</v>
      </c>
      <c r="I2759" s="61" t="s">
        <v>1152</v>
      </c>
      <c r="J2759" s="61" t="s">
        <v>1153</v>
      </c>
      <c r="K2759" s="61" t="s">
        <v>1153</v>
      </c>
      <c r="L2759" s="61" t="s">
        <v>1284</v>
      </c>
      <c r="M2759" s="61">
        <f t="shared" si="44"/>
        <v>450</v>
      </c>
      <c r="N2759" t="str">
        <f>VLOOKUP(M2759,'zamestnanci číselník'!$A:$I,9,0)</f>
        <v>Ostatné</v>
      </c>
    </row>
    <row r="2760" spans="1:14" x14ac:dyDescent="0.2">
      <c r="A2760" s="60">
        <v>43685</v>
      </c>
      <c r="B2760" s="61" t="s">
        <v>1283</v>
      </c>
      <c r="C2760" s="61" t="s">
        <v>885</v>
      </c>
      <c r="D2760" s="61" t="s">
        <v>181</v>
      </c>
      <c r="E2760" s="61">
        <v>8</v>
      </c>
      <c r="F2760" s="61" t="s">
        <v>182</v>
      </c>
      <c r="G2760" s="61">
        <v>0</v>
      </c>
      <c r="H2760" s="61" t="s">
        <v>42</v>
      </c>
      <c r="I2760" s="61" t="s">
        <v>1152</v>
      </c>
      <c r="J2760" s="61" t="s">
        <v>1153</v>
      </c>
      <c r="K2760" s="61" t="s">
        <v>1153</v>
      </c>
      <c r="L2760" s="61" t="s">
        <v>1284</v>
      </c>
      <c r="M2760" s="61">
        <f t="shared" si="44"/>
        <v>450</v>
      </c>
      <c r="N2760" t="str">
        <f>VLOOKUP(M2760,'zamestnanci číselník'!$A:$I,9,0)</f>
        <v>Ostatné</v>
      </c>
    </row>
    <row r="2761" spans="1:14" x14ac:dyDescent="0.2">
      <c r="A2761" s="60">
        <v>43686</v>
      </c>
      <c r="B2761" s="61" t="s">
        <v>1283</v>
      </c>
      <c r="C2761" s="61" t="s">
        <v>885</v>
      </c>
      <c r="D2761" s="61" t="s">
        <v>181</v>
      </c>
      <c r="E2761" s="61">
        <v>7</v>
      </c>
      <c r="F2761" s="61" t="s">
        <v>182</v>
      </c>
      <c r="G2761" s="61">
        <v>0</v>
      </c>
      <c r="H2761" s="61" t="s">
        <v>42</v>
      </c>
      <c r="I2761" s="61" t="s">
        <v>1152</v>
      </c>
      <c r="J2761" s="61" t="s">
        <v>1153</v>
      </c>
      <c r="K2761" s="61" t="s">
        <v>1153</v>
      </c>
      <c r="L2761" s="61" t="s">
        <v>1284</v>
      </c>
      <c r="M2761" s="61">
        <f t="shared" si="44"/>
        <v>450</v>
      </c>
      <c r="N2761" t="str">
        <f>VLOOKUP(M2761,'zamestnanci číselník'!$A:$I,9,0)</f>
        <v>Ostatné</v>
      </c>
    </row>
    <row r="2762" spans="1:14" x14ac:dyDescent="0.2">
      <c r="A2762" s="60">
        <v>43689</v>
      </c>
      <c r="B2762" s="61" t="s">
        <v>1283</v>
      </c>
      <c r="C2762" s="61" t="s">
        <v>885</v>
      </c>
      <c r="D2762" s="61" t="s">
        <v>181</v>
      </c>
      <c r="E2762" s="61">
        <v>4</v>
      </c>
      <c r="F2762" s="61" t="s">
        <v>182</v>
      </c>
      <c r="G2762" s="61">
        <v>0</v>
      </c>
      <c r="H2762" s="61" t="s">
        <v>42</v>
      </c>
      <c r="I2762" s="61" t="s">
        <v>1152</v>
      </c>
      <c r="J2762" s="61" t="s">
        <v>1153</v>
      </c>
      <c r="K2762" s="61" t="s">
        <v>1153</v>
      </c>
      <c r="L2762" s="61" t="s">
        <v>1284</v>
      </c>
      <c r="M2762" s="61">
        <f t="shared" si="44"/>
        <v>450</v>
      </c>
      <c r="N2762" t="str">
        <f>VLOOKUP(M2762,'zamestnanci číselník'!$A:$I,9,0)</f>
        <v>Ostatné</v>
      </c>
    </row>
    <row r="2763" spans="1:14" x14ac:dyDescent="0.2">
      <c r="A2763" s="60">
        <v>43690</v>
      </c>
      <c r="B2763" s="61" t="s">
        <v>1283</v>
      </c>
      <c r="C2763" s="61" t="s">
        <v>885</v>
      </c>
      <c r="D2763" s="61" t="s">
        <v>181</v>
      </c>
      <c r="E2763" s="61">
        <v>8</v>
      </c>
      <c r="F2763" s="61" t="s">
        <v>182</v>
      </c>
      <c r="G2763" s="61">
        <v>0</v>
      </c>
      <c r="H2763" s="61" t="s">
        <v>42</v>
      </c>
      <c r="I2763" s="61" t="s">
        <v>1152</v>
      </c>
      <c r="J2763" s="61" t="s">
        <v>1153</v>
      </c>
      <c r="K2763" s="61" t="s">
        <v>1153</v>
      </c>
      <c r="L2763" s="61" t="s">
        <v>1284</v>
      </c>
      <c r="M2763" s="61">
        <f t="shared" si="44"/>
        <v>450</v>
      </c>
      <c r="N2763" t="str">
        <f>VLOOKUP(M2763,'zamestnanci číselník'!$A:$I,9,0)</f>
        <v>Ostatné</v>
      </c>
    </row>
    <row r="2764" spans="1:14" x14ac:dyDescent="0.2">
      <c r="A2764" s="60">
        <v>43691</v>
      </c>
      <c r="B2764" s="61" t="s">
        <v>1283</v>
      </c>
      <c r="C2764" s="61" t="s">
        <v>885</v>
      </c>
      <c r="D2764" s="61" t="s">
        <v>181</v>
      </c>
      <c r="E2764" s="61">
        <v>8</v>
      </c>
      <c r="F2764" s="61" t="s">
        <v>182</v>
      </c>
      <c r="G2764" s="61">
        <v>0</v>
      </c>
      <c r="H2764" s="61" t="s">
        <v>42</v>
      </c>
      <c r="I2764" s="61" t="s">
        <v>1152</v>
      </c>
      <c r="J2764" s="61" t="s">
        <v>1153</v>
      </c>
      <c r="K2764" s="61" t="s">
        <v>1153</v>
      </c>
      <c r="L2764" s="61" t="s">
        <v>1284</v>
      </c>
      <c r="M2764" s="61">
        <f t="shared" si="44"/>
        <v>450</v>
      </c>
      <c r="N2764" t="str">
        <f>VLOOKUP(M2764,'zamestnanci číselník'!$A:$I,9,0)</f>
        <v>Ostatné</v>
      </c>
    </row>
    <row r="2765" spans="1:14" x14ac:dyDescent="0.2">
      <c r="A2765" s="60">
        <v>43692</v>
      </c>
      <c r="B2765" s="61" t="s">
        <v>1283</v>
      </c>
      <c r="C2765" s="61" t="s">
        <v>885</v>
      </c>
      <c r="D2765" s="61" t="s">
        <v>181</v>
      </c>
      <c r="E2765" s="61">
        <v>7.5</v>
      </c>
      <c r="F2765" s="61" t="s">
        <v>182</v>
      </c>
      <c r="G2765" s="61">
        <v>0</v>
      </c>
      <c r="H2765" s="61" t="s">
        <v>42</v>
      </c>
      <c r="I2765" s="61" t="s">
        <v>1152</v>
      </c>
      <c r="J2765" s="61" t="s">
        <v>1153</v>
      </c>
      <c r="K2765" s="61" t="s">
        <v>1153</v>
      </c>
      <c r="L2765" s="61" t="s">
        <v>1284</v>
      </c>
      <c r="M2765" s="61">
        <f t="shared" si="44"/>
        <v>450</v>
      </c>
      <c r="N2765" t="str">
        <f>VLOOKUP(M2765,'zamestnanci číselník'!$A:$I,9,0)</f>
        <v>Ostatné</v>
      </c>
    </row>
    <row r="2766" spans="1:14" x14ac:dyDescent="0.2">
      <c r="A2766" s="60">
        <v>43693</v>
      </c>
      <c r="B2766" s="61" t="s">
        <v>1283</v>
      </c>
      <c r="C2766" s="61" t="s">
        <v>885</v>
      </c>
      <c r="D2766" s="61" t="s">
        <v>181</v>
      </c>
      <c r="E2766" s="61">
        <v>8</v>
      </c>
      <c r="F2766" s="61" t="s">
        <v>182</v>
      </c>
      <c r="G2766" s="61">
        <v>0</v>
      </c>
      <c r="H2766" s="61" t="s">
        <v>42</v>
      </c>
      <c r="I2766" s="61" t="s">
        <v>1152</v>
      </c>
      <c r="J2766" s="61" t="s">
        <v>1153</v>
      </c>
      <c r="K2766" s="61" t="s">
        <v>1153</v>
      </c>
      <c r="L2766" s="61" t="s">
        <v>1284</v>
      </c>
      <c r="M2766" s="61">
        <f t="shared" si="44"/>
        <v>450</v>
      </c>
      <c r="N2766" t="str">
        <f>VLOOKUP(M2766,'zamestnanci číselník'!$A:$I,9,0)</f>
        <v>Ostatné</v>
      </c>
    </row>
    <row r="2767" spans="1:14" x14ac:dyDescent="0.2">
      <c r="A2767" s="60">
        <v>43707</v>
      </c>
      <c r="B2767" s="61" t="s">
        <v>1285</v>
      </c>
      <c r="C2767" s="61" t="s">
        <v>910</v>
      </c>
      <c r="D2767" s="61" t="s">
        <v>181</v>
      </c>
      <c r="E2767" s="61">
        <v>8</v>
      </c>
      <c r="F2767" s="61" t="s">
        <v>182</v>
      </c>
      <c r="G2767" s="61">
        <v>0</v>
      </c>
      <c r="H2767" s="61" t="s">
        <v>183</v>
      </c>
      <c r="I2767" s="61" t="s">
        <v>1152</v>
      </c>
      <c r="J2767" s="61" t="s">
        <v>1153</v>
      </c>
      <c r="K2767" s="61" t="s">
        <v>1153</v>
      </c>
      <c r="L2767" s="61" t="s">
        <v>1286</v>
      </c>
      <c r="M2767" s="61">
        <f t="shared" si="44"/>
        <v>451</v>
      </c>
      <c r="N2767" t="str">
        <f>VLOOKUP(M2767,'zamestnanci číselník'!$A:$I,9,0)</f>
        <v>Ostatné</v>
      </c>
    </row>
    <row r="2768" spans="1:14" x14ac:dyDescent="0.2">
      <c r="A2768" s="60">
        <v>43704</v>
      </c>
      <c r="B2768" s="61" t="s">
        <v>1285</v>
      </c>
      <c r="C2768" s="61" t="s">
        <v>885</v>
      </c>
      <c r="D2768" s="61" t="s">
        <v>181</v>
      </c>
      <c r="E2768" s="61">
        <v>8</v>
      </c>
      <c r="F2768" s="61" t="s">
        <v>182</v>
      </c>
      <c r="G2768" s="61">
        <v>0</v>
      </c>
      <c r="H2768" s="61" t="s">
        <v>42</v>
      </c>
      <c r="I2768" s="61" t="s">
        <v>1152</v>
      </c>
      <c r="J2768" s="61" t="s">
        <v>1153</v>
      </c>
      <c r="K2768" s="61" t="s">
        <v>1153</v>
      </c>
      <c r="L2768" s="61" t="s">
        <v>1286</v>
      </c>
      <c r="M2768" s="61">
        <f t="shared" si="44"/>
        <v>451</v>
      </c>
      <c r="N2768" t="str">
        <f>VLOOKUP(M2768,'zamestnanci číselník'!$A:$I,9,0)</f>
        <v>Ostatné</v>
      </c>
    </row>
    <row r="2769" spans="1:14" x14ac:dyDescent="0.2">
      <c r="A2769" s="60">
        <v>43705</v>
      </c>
      <c r="B2769" s="61" t="s">
        <v>1285</v>
      </c>
      <c r="C2769" s="61" t="s">
        <v>885</v>
      </c>
      <c r="D2769" s="61" t="s">
        <v>181</v>
      </c>
      <c r="E2769" s="61">
        <v>8</v>
      </c>
      <c r="F2769" s="61" t="s">
        <v>182</v>
      </c>
      <c r="G2769" s="61">
        <v>0</v>
      </c>
      <c r="H2769" s="61" t="s">
        <v>42</v>
      </c>
      <c r="I2769" s="61" t="s">
        <v>1152</v>
      </c>
      <c r="J2769" s="61" t="s">
        <v>1153</v>
      </c>
      <c r="K2769" s="61" t="s">
        <v>1153</v>
      </c>
      <c r="L2769" s="61" t="s">
        <v>1286</v>
      </c>
      <c r="M2769" s="61">
        <f t="shared" si="44"/>
        <v>451</v>
      </c>
      <c r="N2769" t="str">
        <f>VLOOKUP(M2769,'zamestnanci číselník'!$A:$I,9,0)</f>
        <v>Ostatné</v>
      </c>
    </row>
    <row r="2770" spans="1:14" x14ac:dyDescent="0.2">
      <c r="A2770" s="60">
        <v>43696</v>
      </c>
      <c r="B2770" s="61" t="s">
        <v>1285</v>
      </c>
      <c r="C2770" s="61" t="s">
        <v>885</v>
      </c>
      <c r="D2770" s="61" t="s">
        <v>181</v>
      </c>
      <c r="E2770" s="61">
        <v>8</v>
      </c>
      <c r="F2770" s="61" t="s">
        <v>182</v>
      </c>
      <c r="G2770" s="61">
        <v>0</v>
      </c>
      <c r="H2770" s="61" t="s">
        <v>42</v>
      </c>
      <c r="I2770" s="61" t="s">
        <v>1152</v>
      </c>
      <c r="J2770" s="61" t="s">
        <v>1153</v>
      </c>
      <c r="K2770" s="61" t="s">
        <v>1153</v>
      </c>
      <c r="L2770" s="61" t="s">
        <v>1286</v>
      </c>
      <c r="M2770" s="61">
        <f t="shared" si="44"/>
        <v>451</v>
      </c>
      <c r="N2770" t="str">
        <f>VLOOKUP(M2770,'zamestnanci číselník'!$A:$I,9,0)</f>
        <v>Ostatné</v>
      </c>
    </row>
    <row r="2771" spans="1:14" x14ac:dyDescent="0.2">
      <c r="A2771" s="60">
        <v>43697</v>
      </c>
      <c r="B2771" s="61" t="s">
        <v>1285</v>
      </c>
      <c r="C2771" s="61" t="s">
        <v>885</v>
      </c>
      <c r="D2771" s="61" t="s">
        <v>181</v>
      </c>
      <c r="E2771" s="61">
        <v>8</v>
      </c>
      <c r="F2771" s="61" t="s">
        <v>182</v>
      </c>
      <c r="G2771" s="61">
        <v>0</v>
      </c>
      <c r="H2771" s="61" t="s">
        <v>42</v>
      </c>
      <c r="I2771" s="61" t="s">
        <v>1152</v>
      </c>
      <c r="J2771" s="61" t="s">
        <v>1153</v>
      </c>
      <c r="K2771" s="61" t="s">
        <v>1153</v>
      </c>
      <c r="L2771" s="61" t="s">
        <v>1286</v>
      </c>
      <c r="M2771" s="61">
        <f t="shared" si="44"/>
        <v>451</v>
      </c>
      <c r="N2771" t="str">
        <f>VLOOKUP(M2771,'zamestnanci číselník'!$A:$I,9,0)</f>
        <v>Ostatné</v>
      </c>
    </row>
    <row r="2772" spans="1:14" x14ac:dyDescent="0.2">
      <c r="A2772" s="60">
        <v>43698</v>
      </c>
      <c r="B2772" s="61" t="s">
        <v>1285</v>
      </c>
      <c r="C2772" s="61" t="s">
        <v>885</v>
      </c>
      <c r="D2772" s="61" t="s">
        <v>181</v>
      </c>
      <c r="E2772" s="61">
        <v>8</v>
      </c>
      <c r="F2772" s="61" t="s">
        <v>182</v>
      </c>
      <c r="G2772" s="61">
        <v>0</v>
      </c>
      <c r="H2772" s="61" t="s">
        <v>42</v>
      </c>
      <c r="I2772" s="61" t="s">
        <v>1152</v>
      </c>
      <c r="J2772" s="61" t="s">
        <v>1153</v>
      </c>
      <c r="K2772" s="61" t="s">
        <v>1153</v>
      </c>
      <c r="L2772" s="61" t="s">
        <v>1286</v>
      </c>
      <c r="M2772" s="61">
        <f t="shared" si="44"/>
        <v>451</v>
      </c>
      <c r="N2772" t="str">
        <f>VLOOKUP(M2772,'zamestnanci číselník'!$A:$I,9,0)</f>
        <v>Ostatné</v>
      </c>
    </row>
    <row r="2773" spans="1:14" x14ac:dyDescent="0.2">
      <c r="A2773" s="60">
        <v>43699</v>
      </c>
      <c r="B2773" s="61" t="s">
        <v>1285</v>
      </c>
      <c r="C2773" s="61" t="s">
        <v>885</v>
      </c>
      <c r="D2773" s="61" t="s">
        <v>181</v>
      </c>
      <c r="E2773" s="61">
        <v>8</v>
      </c>
      <c r="F2773" s="61" t="s">
        <v>182</v>
      </c>
      <c r="G2773" s="61">
        <v>0</v>
      </c>
      <c r="H2773" s="61" t="s">
        <v>42</v>
      </c>
      <c r="I2773" s="61" t="s">
        <v>1152</v>
      </c>
      <c r="J2773" s="61" t="s">
        <v>1153</v>
      </c>
      <c r="K2773" s="61" t="s">
        <v>1153</v>
      </c>
      <c r="L2773" s="61" t="s">
        <v>1286</v>
      </c>
      <c r="M2773" s="61">
        <f t="shared" si="44"/>
        <v>451</v>
      </c>
      <c r="N2773" t="str">
        <f>VLOOKUP(M2773,'zamestnanci číselník'!$A:$I,9,0)</f>
        <v>Ostatné</v>
      </c>
    </row>
    <row r="2774" spans="1:14" x14ac:dyDescent="0.2">
      <c r="A2774" s="60">
        <v>43700</v>
      </c>
      <c r="B2774" s="61" t="s">
        <v>1285</v>
      </c>
      <c r="C2774" s="61" t="s">
        <v>885</v>
      </c>
      <c r="D2774" s="61" t="s">
        <v>181</v>
      </c>
      <c r="E2774" s="61">
        <v>8</v>
      </c>
      <c r="F2774" s="61" t="s">
        <v>182</v>
      </c>
      <c r="G2774" s="61">
        <v>0</v>
      </c>
      <c r="H2774" s="61" t="s">
        <v>42</v>
      </c>
      <c r="I2774" s="61" t="s">
        <v>1152</v>
      </c>
      <c r="J2774" s="61" t="s">
        <v>1153</v>
      </c>
      <c r="K2774" s="61" t="s">
        <v>1153</v>
      </c>
      <c r="L2774" s="61" t="s">
        <v>1286</v>
      </c>
      <c r="M2774" s="61">
        <f t="shared" si="44"/>
        <v>451</v>
      </c>
      <c r="N2774" t="str">
        <f>VLOOKUP(M2774,'zamestnanci číselník'!$A:$I,9,0)</f>
        <v>Ostatné</v>
      </c>
    </row>
    <row r="2775" spans="1:14" x14ac:dyDescent="0.2">
      <c r="A2775" s="60">
        <v>43703</v>
      </c>
      <c r="B2775" s="61" t="s">
        <v>1285</v>
      </c>
      <c r="C2775" s="61" t="s">
        <v>885</v>
      </c>
      <c r="D2775" s="61" t="s">
        <v>181</v>
      </c>
      <c r="E2775" s="61">
        <v>8</v>
      </c>
      <c r="F2775" s="61" t="s">
        <v>182</v>
      </c>
      <c r="G2775" s="61">
        <v>0</v>
      </c>
      <c r="H2775" s="61" t="s">
        <v>42</v>
      </c>
      <c r="I2775" s="61" t="s">
        <v>1152</v>
      </c>
      <c r="J2775" s="61" t="s">
        <v>1153</v>
      </c>
      <c r="K2775" s="61" t="s">
        <v>1153</v>
      </c>
      <c r="L2775" s="61" t="s">
        <v>1286</v>
      </c>
      <c r="M2775" s="61">
        <f t="shared" si="44"/>
        <v>451</v>
      </c>
      <c r="N2775" t="str">
        <f>VLOOKUP(M2775,'zamestnanci číselník'!$A:$I,9,0)</f>
        <v>Ostatné</v>
      </c>
    </row>
    <row r="2776" spans="1:14" x14ac:dyDescent="0.2">
      <c r="A2776" s="60">
        <v>43706</v>
      </c>
      <c r="B2776" s="61" t="s">
        <v>1285</v>
      </c>
      <c r="C2776" s="61" t="s">
        <v>886</v>
      </c>
      <c r="D2776" s="61" t="s">
        <v>181</v>
      </c>
      <c r="E2776" s="61">
        <v>8</v>
      </c>
      <c r="F2776" s="61" t="s">
        <v>182</v>
      </c>
      <c r="G2776" s="61">
        <v>0</v>
      </c>
      <c r="H2776" s="61" t="s">
        <v>183</v>
      </c>
      <c r="I2776" s="61" t="s">
        <v>1152</v>
      </c>
      <c r="J2776" s="61" t="s">
        <v>1153</v>
      </c>
      <c r="K2776" s="61" t="s">
        <v>1153</v>
      </c>
      <c r="L2776" s="61" t="s">
        <v>1286</v>
      </c>
      <c r="M2776" s="61">
        <f t="shared" si="44"/>
        <v>451</v>
      </c>
      <c r="N2776" t="str">
        <f>VLOOKUP(M2776,'zamestnanci číselník'!$A:$I,9,0)</f>
        <v>Ostatné</v>
      </c>
    </row>
    <row r="2777" spans="1:14" x14ac:dyDescent="0.2">
      <c r="A2777" s="60">
        <v>43678</v>
      </c>
      <c r="B2777" s="61" t="s">
        <v>1285</v>
      </c>
      <c r="C2777" s="61" t="s">
        <v>910</v>
      </c>
      <c r="D2777" s="61" t="s">
        <v>181</v>
      </c>
      <c r="E2777" s="61">
        <v>8</v>
      </c>
      <c r="F2777" s="61" t="s">
        <v>182</v>
      </c>
      <c r="G2777" s="61">
        <v>0</v>
      </c>
      <c r="H2777" s="61" t="s">
        <v>183</v>
      </c>
      <c r="I2777" s="61" t="s">
        <v>1152</v>
      </c>
      <c r="J2777" s="61" t="s">
        <v>1153</v>
      </c>
      <c r="K2777" s="61" t="s">
        <v>1153</v>
      </c>
      <c r="L2777" s="61" t="s">
        <v>1286</v>
      </c>
      <c r="M2777" s="61">
        <f t="shared" si="44"/>
        <v>451</v>
      </c>
      <c r="N2777" t="str">
        <f>VLOOKUP(M2777,'zamestnanci číselník'!$A:$I,9,0)</f>
        <v>Ostatné</v>
      </c>
    </row>
    <row r="2778" spans="1:14" x14ac:dyDescent="0.2">
      <c r="A2778" s="60">
        <v>43679</v>
      </c>
      <c r="B2778" s="61" t="s">
        <v>1285</v>
      </c>
      <c r="C2778" s="61" t="s">
        <v>910</v>
      </c>
      <c r="D2778" s="61" t="s">
        <v>181</v>
      </c>
      <c r="E2778" s="61">
        <v>8</v>
      </c>
      <c r="F2778" s="61" t="s">
        <v>182</v>
      </c>
      <c r="G2778" s="61">
        <v>0</v>
      </c>
      <c r="H2778" s="61" t="s">
        <v>183</v>
      </c>
      <c r="I2778" s="61" t="s">
        <v>1152</v>
      </c>
      <c r="J2778" s="61" t="s">
        <v>1153</v>
      </c>
      <c r="K2778" s="61" t="s">
        <v>1153</v>
      </c>
      <c r="L2778" s="61" t="s">
        <v>1286</v>
      </c>
      <c r="M2778" s="61">
        <f t="shared" si="44"/>
        <v>451</v>
      </c>
      <c r="N2778" t="str">
        <f>VLOOKUP(M2778,'zamestnanci číselník'!$A:$I,9,0)</f>
        <v>Ostatné</v>
      </c>
    </row>
    <row r="2779" spans="1:14" x14ac:dyDescent="0.2">
      <c r="A2779" s="60">
        <v>43682</v>
      </c>
      <c r="B2779" s="61" t="s">
        <v>1285</v>
      </c>
      <c r="C2779" s="61" t="s">
        <v>910</v>
      </c>
      <c r="D2779" s="61" t="s">
        <v>181</v>
      </c>
      <c r="E2779" s="61">
        <v>1</v>
      </c>
      <c r="F2779" s="61" t="s">
        <v>182</v>
      </c>
      <c r="G2779" s="61">
        <v>0</v>
      </c>
      <c r="H2779" s="61" t="s">
        <v>183</v>
      </c>
      <c r="I2779" s="61" t="s">
        <v>1152</v>
      </c>
      <c r="J2779" s="61" t="s">
        <v>1153</v>
      </c>
      <c r="K2779" s="61" t="s">
        <v>1153</v>
      </c>
      <c r="L2779" s="61" t="s">
        <v>1286</v>
      </c>
      <c r="M2779" s="61">
        <f t="shared" si="44"/>
        <v>451</v>
      </c>
      <c r="N2779" t="str">
        <f>VLOOKUP(M2779,'zamestnanci číselník'!$A:$I,9,0)</f>
        <v>Ostatné</v>
      </c>
    </row>
    <row r="2780" spans="1:14" x14ac:dyDescent="0.2">
      <c r="A2780" s="60">
        <v>43690</v>
      </c>
      <c r="B2780" s="61" t="s">
        <v>1285</v>
      </c>
      <c r="C2780" s="61" t="s">
        <v>910</v>
      </c>
      <c r="D2780" s="61" t="s">
        <v>181</v>
      </c>
      <c r="E2780" s="61">
        <v>0.5</v>
      </c>
      <c r="F2780" s="61" t="s">
        <v>182</v>
      </c>
      <c r="G2780" s="61">
        <v>0</v>
      </c>
      <c r="H2780" s="61" t="s">
        <v>183</v>
      </c>
      <c r="I2780" s="61" t="s">
        <v>1152</v>
      </c>
      <c r="J2780" s="61" t="s">
        <v>1153</v>
      </c>
      <c r="K2780" s="61" t="s">
        <v>1153</v>
      </c>
      <c r="L2780" s="61" t="s">
        <v>1286</v>
      </c>
      <c r="M2780" s="61">
        <f t="shared" si="44"/>
        <v>451</v>
      </c>
      <c r="N2780" t="str">
        <f>VLOOKUP(M2780,'zamestnanci číselník'!$A:$I,9,0)</f>
        <v>Ostatné</v>
      </c>
    </row>
    <row r="2781" spans="1:14" x14ac:dyDescent="0.2">
      <c r="A2781" s="60">
        <v>43690</v>
      </c>
      <c r="B2781" s="61" t="s">
        <v>1285</v>
      </c>
      <c r="C2781" s="61" t="s">
        <v>910</v>
      </c>
      <c r="D2781" s="61" t="s">
        <v>181</v>
      </c>
      <c r="E2781" s="61">
        <v>3</v>
      </c>
      <c r="F2781" s="61" t="s">
        <v>182</v>
      </c>
      <c r="G2781" s="61">
        <v>0</v>
      </c>
      <c r="H2781" s="61" t="s">
        <v>183</v>
      </c>
      <c r="I2781" s="61" t="s">
        <v>1152</v>
      </c>
      <c r="J2781" s="61" t="s">
        <v>1153</v>
      </c>
      <c r="K2781" s="61" t="s">
        <v>1153</v>
      </c>
      <c r="L2781" s="61" t="s">
        <v>1286</v>
      </c>
      <c r="M2781" s="61">
        <f t="shared" si="44"/>
        <v>451</v>
      </c>
      <c r="N2781" t="str">
        <f>VLOOKUP(M2781,'zamestnanci číselník'!$A:$I,9,0)</f>
        <v>Ostatné</v>
      </c>
    </row>
    <row r="2782" spans="1:14" x14ac:dyDescent="0.2">
      <c r="A2782" s="60">
        <v>43682</v>
      </c>
      <c r="B2782" s="61" t="s">
        <v>1285</v>
      </c>
      <c r="C2782" s="61" t="s">
        <v>885</v>
      </c>
      <c r="D2782" s="61" t="s">
        <v>181</v>
      </c>
      <c r="E2782" s="61">
        <v>7</v>
      </c>
      <c r="F2782" s="61" t="s">
        <v>182</v>
      </c>
      <c r="G2782" s="61">
        <v>0</v>
      </c>
      <c r="H2782" s="61" t="s">
        <v>42</v>
      </c>
      <c r="I2782" s="61" t="s">
        <v>1152</v>
      </c>
      <c r="J2782" s="61" t="s">
        <v>1153</v>
      </c>
      <c r="K2782" s="61" t="s">
        <v>1153</v>
      </c>
      <c r="L2782" s="61" t="s">
        <v>1286</v>
      </c>
      <c r="M2782" s="61">
        <f t="shared" si="44"/>
        <v>451</v>
      </c>
      <c r="N2782" t="str">
        <f>VLOOKUP(M2782,'zamestnanci číselník'!$A:$I,9,0)</f>
        <v>Ostatné</v>
      </c>
    </row>
    <row r="2783" spans="1:14" x14ac:dyDescent="0.2">
      <c r="A2783" s="60">
        <v>43683</v>
      </c>
      <c r="B2783" s="61" t="s">
        <v>1285</v>
      </c>
      <c r="C2783" s="61" t="s">
        <v>885</v>
      </c>
      <c r="D2783" s="61" t="s">
        <v>181</v>
      </c>
      <c r="E2783" s="61">
        <v>8</v>
      </c>
      <c r="F2783" s="61" t="s">
        <v>182</v>
      </c>
      <c r="G2783" s="61">
        <v>0</v>
      </c>
      <c r="H2783" s="61" t="s">
        <v>42</v>
      </c>
      <c r="I2783" s="61" t="s">
        <v>1152</v>
      </c>
      <c r="J2783" s="61" t="s">
        <v>1153</v>
      </c>
      <c r="K2783" s="61" t="s">
        <v>1153</v>
      </c>
      <c r="L2783" s="61" t="s">
        <v>1286</v>
      </c>
      <c r="M2783" s="61">
        <f t="shared" si="44"/>
        <v>451</v>
      </c>
      <c r="N2783" t="str">
        <f>VLOOKUP(M2783,'zamestnanci číselník'!$A:$I,9,0)</f>
        <v>Ostatné</v>
      </c>
    </row>
    <row r="2784" spans="1:14" x14ac:dyDescent="0.2">
      <c r="A2784" s="60">
        <v>43684</v>
      </c>
      <c r="B2784" s="61" t="s">
        <v>1285</v>
      </c>
      <c r="C2784" s="61" t="s">
        <v>885</v>
      </c>
      <c r="D2784" s="61" t="s">
        <v>181</v>
      </c>
      <c r="E2784" s="61">
        <v>8</v>
      </c>
      <c r="F2784" s="61" t="s">
        <v>182</v>
      </c>
      <c r="G2784" s="61">
        <v>0</v>
      </c>
      <c r="H2784" s="61" t="s">
        <v>42</v>
      </c>
      <c r="I2784" s="61" t="s">
        <v>1152</v>
      </c>
      <c r="J2784" s="61" t="s">
        <v>1153</v>
      </c>
      <c r="K2784" s="61" t="s">
        <v>1153</v>
      </c>
      <c r="L2784" s="61" t="s">
        <v>1286</v>
      </c>
      <c r="M2784" s="61">
        <f t="shared" si="44"/>
        <v>451</v>
      </c>
      <c r="N2784" t="str">
        <f>VLOOKUP(M2784,'zamestnanci číselník'!$A:$I,9,0)</f>
        <v>Ostatné</v>
      </c>
    </row>
    <row r="2785" spans="1:14" x14ac:dyDescent="0.2">
      <c r="A2785" s="60">
        <v>43685</v>
      </c>
      <c r="B2785" s="61" t="s">
        <v>1285</v>
      </c>
      <c r="C2785" s="61" t="s">
        <v>885</v>
      </c>
      <c r="D2785" s="61" t="s">
        <v>181</v>
      </c>
      <c r="E2785" s="61">
        <v>8</v>
      </c>
      <c r="F2785" s="61" t="s">
        <v>182</v>
      </c>
      <c r="G2785" s="61">
        <v>0</v>
      </c>
      <c r="H2785" s="61" t="s">
        <v>42</v>
      </c>
      <c r="I2785" s="61" t="s">
        <v>1152</v>
      </c>
      <c r="J2785" s="61" t="s">
        <v>1153</v>
      </c>
      <c r="K2785" s="61" t="s">
        <v>1153</v>
      </c>
      <c r="L2785" s="61" t="s">
        <v>1286</v>
      </c>
      <c r="M2785" s="61">
        <f t="shared" si="44"/>
        <v>451</v>
      </c>
      <c r="N2785" t="str">
        <f>VLOOKUP(M2785,'zamestnanci číselník'!$A:$I,9,0)</f>
        <v>Ostatné</v>
      </c>
    </row>
    <row r="2786" spans="1:14" x14ac:dyDescent="0.2">
      <c r="A2786" s="60">
        <v>43686</v>
      </c>
      <c r="B2786" s="61" t="s">
        <v>1285</v>
      </c>
      <c r="C2786" s="61" t="s">
        <v>885</v>
      </c>
      <c r="D2786" s="61" t="s">
        <v>181</v>
      </c>
      <c r="E2786" s="61">
        <v>8</v>
      </c>
      <c r="F2786" s="61" t="s">
        <v>182</v>
      </c>
      <c r="G2786" s="61">
        <v>0</v>
      </c>
      <c r="H2786" s="61" t="s">
        <v>42</v>
      </c>
      <c r="I2786" s="61" t="s">
        <v>1152</v>
      </c>
      <c r="J2786" s="61" t="s">
        <v>1153</v>
      </c>
      <c r="K2786" s="61" t="s">
        <v>1153</v>
      </c>
      <c r="L2786" s="61" t="s">
        <v>1286</v>
      </c>
      <c r="M2786" s="61">
        <f t="shared" si="44"/>
        <v>451</v>
      </c>
      <c r="N2786" t="str">
        <f>VLOOKUP(M2786,'zamestnanci číselník'!$A:$I,9,0)</f>
        <v>Ostatné</v>
      </c>
    </row>
    <row r="2787" spans="1:14" x14ac:dyDescent="0.2">
      <c r="A2787" s="60">
        <v>43689</v>
      </c>
      <c r="B2787" s="61" t="s">
        <v>1285</v>
      </c>
      <c r="C2787" s="61" t="s">
        <v>885</v>
      </c>
      <c r="D2787" s="61" t="s">
        <v>181</v>
      </c>
      <c r="E2787" s="61">
        <v>8</v>
      </c>
      <c r="F2787" s="61" t="s">
        <v>182</v>
      </c>
      <c r="G2787" s="61">
        <v>0</v>
      </c>
      <c r="H2787" s="61" t="s">
        <v>42</v>
      </c>
      <c r="I2787" s="61" t="s">
        <v>1152</v>
      </c>
      <c r="J2787" s="61" t="s">
        <v>1153</v>
      </c>
      <c r="K2787" s="61" t="s">
        <v>1153</v>
      </c>
      <c r="L2787" s="61" t="s">
        <v>1286</v>
      </c>
      <c r="M2787" s="61">
        <f t="shared" si="44"/>
        <v>451</v>
      </c>
      <c r="N2787" t="str">
        <f>VLOOKUP(M2787,'zamestnanci číselník'!$A:$I,9,0)</f>
        <v>Ostatné</v>
      </c>
    </row>
    <row r="2788" spans="1:14" x14ac:dyDescent="0.2">
      <c r="A2788" s="60">
        <v>43690</v>
      </c>
      <c r="B2788" s="61" t="s">
        <v>1285</v>
      </c>
      <c r="C2788" s="61" t="s">
        <v>885</v>
      </c>
      <c r="D2788" s="61" t="s">
        <v>181</v>
      </c>
      <c r="E2788" s="61">
        <v>4.5</v>
      </c>
      <c r="F2788" s="61" t="s">
        <v>182</v>
      </c>
      <c r="G2788" s="61">
        <v>0</v>
      </c>
      <c r="H2788" s="61" t="s">
        <v>42</v>
      </c>
      <c r="I2788" s="61" t="s">
        <v>1152</v>
      </c>
      <c r="J2788" s="61" t="s">
        <v>1153</v>
      </c>
      <c r="K2788" s="61" t="s">
        <v>1153</v>
      </c>
      <c r="L2788" s="61" t="s">
        <v>1286</v>
      </c>
      <c r="M2788" s="61">
        <f t="shared" si="44"/>
        <v>451</v>
      </c>
      <c r="N2788" t="str">
        <f>VLOOKUP(M2788,'zamestnanci číselník'!$A:$I,9,0)</f>
        <v>Ostatné</v>
      </c>
    </row>
    <row r="2789" spans="1:14" x14ac:dyDescent="0.2">
      <c r="A2789" s="60">
        <v>43691</v>
      </c>
      <c r="B2789" s="61" t="s">
        <v>1285</v>
      </c>
      <c r="C2789" s="61" t="s">
        <v>885</v>
      </c>
      <c r="D2789" s="61" t="s">
        <v>181</v>
      </c>
      <c r="E2789" s="61">
        <v>8</v>
      </c>
      <c r="F2789" s="61" t="s">
        <v>182</v>
      </c>
      <c r="G2789" s="61">
        <v>0</v>
      </c>
      <c r="H2789" s="61" t="s">
        <v>42</v>
      </c>
      <c r="I2789" s="61" t="s">
        <v>1152</v>
      </c>
      <c r="J2789" s="61" t="s">
        <v>1153</v>
      </c>
      <c r="K2789" s="61" t="s">
        <v>1153</v>
      </c>
      <c r="L2789" s="61" t="s">
        <v>1286</v>
      </c>
      <c r="M2789" s="61">
        <f t="shared" si="44"/>
        <v>451</v>
      </c>
      <c r="N2789" t="str">
        <f>VLOOKUP(M2789,'zamestnanci číselník'!$A:$I,9,0)</f>
        <v>Ostatné</v>
      </c>
    </row>
    <row r="2790" spans="1:14" x14ac:dyDescent="0.2">
      <c r="A2790" s="60">
        <v>43692</v>
      </c>
      <c r="B2790" s="61" t="s">
        <v>1285</v>
      </c>
      <c r="C2790" s="61" t="s">
        <v>885</v>
      </c>
      <c r="D2790" s="61" t="s">
        <v>181</v>
      </c>
      <c r="E2790" s="61">
        <v>8</v>
      </c>
      <c r="F2790" s="61" t="s">
        <v>182</v>
      </c>
      <c r="G2790" s="61">
        <v>0</v>
      </c>
      <c r="H2790" s="61" t="s">
        <v>42</v>
      </c>
      <c r="I2790" s="61" t="s">
        <v>1152</v>
      </c>
      <c r="J2790" s="61" t="s">
        <v>1153</v>
      </c>
      <c r="K2790" s="61" t="s">
        <v>1153</v>
      </c>
      <c r="L2790" s="61" t="s">
        <v>1286</v>
      </c>
      <c r="M2790" s="61">
        <f t="shared" si="44"/>
        <v>451</v>
      </c>
      <c r="N2790" t="str">
        <f>VLOOKUP(M2790,'zamestnanci číselník'!$A:$I,9,0)</f>
        <v>Ostatné</v>
      </c>
    </row>
    <row r="2791" spans="1:14" x14ac:dyDescent="0.2">
      <c r="A2791" s="60">
        <v>43693</v>
      </c>
      <c r="B2791" s="61" t="s">
        <v>1285</v>
      </c>
      <c r="C2791" s="61" t="s">
        <v>887</v>
      </c>
      <c r="D2791" s="61" t="s">
        <v>181</v>
      </c>
      <c r="E2791" s="61">
        <v>8</v>
      </c>
      <c r="F2791" s="61" t="s">
        <v>182</v>
      </c>
      <c r="G2791" s="61">
        <v>0</v>
      </c>
      <c r="H2791" s="61" t="s">
        <v>183</v>
      </c>
      <c r="I2791" s="61" t="s">
        <v>1152</v>
      </c>
      <c r="J2791" s="61" t="s">
        <v>1153</v>
      </c>
      <c r="K2791" s="61" t="s">
        <v>1153</v>
      </c>
      <c r="L2791" s="61" t="s">
        <v>1286</v>
      </c>
      <c r="M2791" s="61">
        <f t="shared" si="44"/>
        <v>451</v>
      </c>
      <c r="N2791" t="str">
        <f>VLOOKUP(M2791,'zamestnanci číselník'!$A:$I,9,0)</f>
        <v>Ostatné</v>
      </c>
    </row>
    <row r="2792" spans="1:14" x14ac:dyDescent="0.2">
      <c r="A2792" s="60">
        <v>43703</v>
      </c>
      <c r="B2792" s="61" t="s">
        <v>1287</v>
      </c>
      <c r="C2792" s="61" t="s">
        <v>885</v>
      </c>
      <c r="D2792" s="61" t="s">
        <v>181</v>
      </c>
      <c r="E2792" s="61">
        <v>8</v>
      </c>
      <c r="F2792" s="61" t="s">
        <v>182</v>
      </c>
      <c r="G2792" s="61">
        <v>0</v>
      </c>
      <c r="H2792" s="61" t="s">
        <v>42</v>
      </c>
      <c r="I2792" s="61" t="s">
        <v>1152</v>
      </c>
      <c r="J2792" s="61" t="s">
        <v>1153</v>
      </c>
      <c r="K2792" s="61" t="s">
        <v>1153</v>
      </c>
      <c r="L2792" s="61" t="s">
        <v>1288</v>
      </c>
      <c r="M2792" s="61">
        <f t="shared" si="44"/>
        <v>455</v>
      </c>
      <c r="N2792" t="str">
        <f>VLOOKUP(M2792,'zamestnanci číselník'!$A:$I,9,0)</f>
        <v>Ostatné</v>
      </c>
    </row>
    <row r="2793" spans="1:14" x14ac:dyDescent="0.2">
      <c r="A2793" s="60">
        <v>43689</v>
      </c>
      <c r="B2793" s="61" t="s">
        <v>1287</v>
      </c>
      <c r="C2793" s="61" t="s">
        <v>885</v>
      </c>
      <c r="D2793" s="61" t="s">
        <v>181</v>
      </c>
      <c r="E2793" s="61">
        <v>8</v>
      </c>
      <c r="F2793" s="61" t="s">
        <v>182</v>
      </c>
      <c r="G2793" s="61">
        <v>0</v>
      </c>
      <c r="H2793" s="61" t="s">
        <v>42</v>
      </c>
      <c r="I2793" s="61" t="s">
        <v>1152</v>
      </c>
      <c r="J2793" s="61" t="s">
        <v>1153</v>
      </c>
      <c r="K2793" s="61" t="s">
        <v>1153</v>
      </c>
      <c r="L2793" s="61" t="s">
        <v>1288</v>
      </c>
      <c r="M2793" s="61">
        <f t="shared" si="44"/>
        <v>455</v>
      </c>
      <c r="N2793" t="str">
        <f>VLOOKUP(M2793,'zamestnanci číselník'!$A:$I,9,0)</f>
        <v>Ostatné</v>
      </c>
    </row>
    <row r="2794" spans="1:14" x14ac:dyDescent="0.2">
      <c r="A2794" s="60">
        <v>43698</v>
      </c>
      <c r="B2794" s="61" t="s">
        <v>1287</v>
      </c>
      <c r="C2794" s="61" t="s">
        <v>885</v>
      </c>
      <c r="D2794" s="61" t="s">
        <v>181</v>
      </c>
      <c r="E2794" s="61">
        <v>8</v>
      </c>
      <c r="F2794" s="61" t="s">
        <v>182</v>
      </c>
      <c r="G2794" s="61">
        <v>0</v>
      </c>
      <c r="H2794" s="61" t="s">
        <v>42</v>
      </c>
      <c r="I2794" s="61" t="s">
        <v>1152</v>
      </c>
      <c r="J2794" s="61" t="s">
        <v>1153</v>
      </c>
      <c r="K2794" s="61" t="s">
        <v>1153</v>
      </c>
      <c r="L2794" s="61" t="s">
        <v>1288</v>
      </c>
      <c r="M2794" s="61">
        <f t="shared" si="44"/>
        <v>455</v>
      </c>
      <c r="N2794" t="str">
        <f>VLOOKUP(M2794,'zamestnanci číselník'!$A:$I,9,0)</f>
        <v>Ostatné</v>
      </c>
    </row>
    <row r="2795" spans="1:14" x14ac:dyDescent="0.2">
      <c r="A2795" s="60">
        <v>43699</v>
      </c>
      <c r="B2795" s="61" t="s">
        <v>1287</v>
      </c>
      <c r="C2795" s="61" t="s">
        <v>885</v>
      </c>
      <c r="D2795" s="61" t="s">
        <v>181</v>
      </c>
      <c r="E2795" s="61">
        <v>8</v>
      </c>
      <c r="F2795" s="61" t="s">
        <v>182</v>
      </c>
      <c r="G2795" s="61">
        <v>0</v>
      </c>
      <c r="H2795" s="61" t="s">
        <v>42</v>
      </c>
      <c r="I2795" s="61" t="s">
        <v>1152</v>
      </c>
      <c r="J2795" s="61" t="s">
        <v>1153</v>
      </c>
      <c r="K2795" s="61" t="s">
        <v>1153</v>
      </c>
      <c r="L2795" s="61" t="s">
        <v>1288</v>
      </c>
      <c r="M2795" s="61">
        <f t="shared" si="44"/>
        <v>455</v>
      </c>
      <c r="N2795" t="str">
        <f>VLOOKUP(M2795,'zamestnanci číselník'!$A:$I,9,0)</f>
        <v>Ostatné</v>
      </c>
    </row>
    <row r="2796" spans="1:14" x14ac:dyDescent="0.2">
      <c r="A2796" s="60">
        <v>43700</v>
      </c>
      <c r="B2796" s="61" t="s">
        <v>1287</v>
      </c>
      <c r="C2796" s="61" t="s">
        <v>885</v>
      </c>
      <c r="D2796" s="61" t="s">
        <v>181</v>
      </c>
      <c r="E2796" s="61">
        <v>8</v>
      </c>
      <c r="F2796" s="61" t="s">
        <v>182</v>
      </c>
      <c r="G2796" s="61">
        <v>0</v>
      </c>
      <c r="H2796" s="61" t="s">
        <v>42</v>
      </c>
      <c r="I2796" s="61" t="s">
        <v>1152</v>
      </c>
      <c r="J2796" s="61" t="s">
        <v>1153</v>
      </c>
      <c r="K2796" s="61" t="s">
        <v>1153</v>
      </c>
      <c r="L2796" s="61" t="s">
        <v>1288</v>
      </c>
      <c r="M2796" s="61">
        <f t="shared" si="44"/>
        <v>455</v>
      </c>
      <c r="N2796" t="str">
        <f>VLOOKUP(M2796,'zamestnanci číselník'!$A:$I,9,0)</f>
        <v>Ostatné</v>
      </c>
    </row>
    <row r="2797" spans="1:14" x14ac:dyDescent="0.2">
      <c r="A2797" s="60">
        <v>43705</v>
      </c>
      <c r="B2797" s="61" t="s">
        <v>1287</v>
      </c>
      <c r="C2797" s="61" t="s">
        <v>887</v>
      </c>
      <c r="D2797" s="61" t="s">
        <v>181</v>
      </c>
      <c r="E2797" s="61">
        <v>8</v>
      </c>
      <c r="F2797" s="61" t="s">
        <v>182</v>
      </c>
      <c r="G2797" s="61">
        <v>0</v>
      </c>
      <c r="H2797" s="61" t="s">
        <v>183</v>
      </c>
      <c r="I2797" s="61" t="s">
        <v>1152</v>
      </c>
      <c r="J2797" s="61" t="s">
        <v>1153</v>
      </c>
      <c r="K2797" s="61" t="s">
        <v>1153</v>
      </c>
      <c r="L2797" s="61" t="s">
        <v>1288</v>
      </c>
      <c r="M2797" s="61">
        <f t="shared" si="44"/>
        <v>455</v>
      </c>
      <c r="N2797" t="str">
        <f>VLOOKUP(M2797,'zamestnanci číselník'!$A:$I,9,0)</f>
        <v>Ostatné</v>
      </c>
    </row>
    <row r="2798" spans="1:14" x14ac:dyDescent="0.2">
      <c r="A2798" s="60">
        <v>43707</v>
      </c>
      <c r="B2798" s="61" t="s">
        <v>1287</v>
      </c>
      <c r="C2798" s="61" t="s">
        <v>887</v>
      </c>
      <c r="D2798" s="61" t="s">
        <v>181</v>
      </c>
      <c r="E2798" s="61">
        <v>8</v>
      </c>
      <c r="F2798" s="61" t="s">
        <v>182</v>
      </c>
      <c r="G2798" s="61">
        <v>0</v>
      </c>
      <c r="H2798" s="61" t="s">
        <v>183</v>
      </c>
      <c r="I2798" s="61" t="s">
        <v>1152</v>
      </c>
      <c r="J2798" s="61" t="s">
        <v>1153</v>
      </c>
      <c r="K2798" s="61" t="s">
        <v>1153</v>
      </c>
      <c r="L2798" s="61" t="s">
        <v>1288</v>
      </c>
      <c r="M2798" s="61">
        <f t="shared" si="44"/>
        <v>455</v>
      </c>
      <c r="N2798" t="str">
        <f>VLOOKUP(M2798,'zamestnanci číselník'!$A:$I,9,0)</f>
        <v>Ostatné</v>
      </c>
    </row>
    <row r="2799" spans="1:14" x14ac:dyDescent="0.2">
      <c r="A2799" s="60">
        <v>43693</v>
      </c>
      <c r="B2799" s="61" t="s">
        <v>1287</v>
      </c>
      <c r="C2799" s="61" t="s">
        <v>910</v>
      </c>
      <c r="D2799" s="61" t="s">
        <v>181</v>
      </c>
      <c r="E2799" s="61">
        <v>0.5</v>
      </c>
      <c r="F2799" s="61" t="s">
        <v>182</v>
      </c>
      <c r="G2799" s="61">
        <v>0</v>
      </c>
      <c r="H2799" s="61" t="s">
        <v>183</v>
      </c>
      <c r="I2799" s="61" t="s">
        <v>1152</v>
      </c>
      <c r="J2799" s="61" t="s">
        <v>1153</v>
      </c>
      <c r="K2799" s="61" t="s">
        <v>1153</v>
      </c>
      <c r="L2799" s="61" t="s">
        <v>1288</v>
      </c>
      <c r="M2799" s="61">
        <f t="shared" si="44"/>
        <v>455</v>
      </c>
      <c r="N2799" t="str">
        <f>VLOOKUP(M2799,'zamestnanci číselník'!$A:$I,9,0)</f>
        <v>Ostatné</v>
      </c>
    </row>
    <row r="2800" spans="1:14" x14ac:dyDescent="0.2">
      <c r="A2800" s="60">
        <v>43693</v>
      </c>
      <c r="B2800" s="61" t="s">
        <v>1287</v>
      </c>
      <c r="C2800" s="61" t="s">
        <v>910</v>
      </c>
      <c r="D2800" s="61" t="s">
        <v>181</v>
      </c>
      <c r="E2800" s="61">
        <v>0.5</v>
      </c>
      <c r="F2800" s="61" t="s">
        <v>182</v>
      </c>
      <c r="G2800" s="61">
        <v>0</v>
      </c>
      <c r="H2800" s="61" t="s">
        <v>183</v>
      </c>
      <c r="I2800" s="61" t="s">
        <v>1152</v>
      </c>
      <c r="J2800" s="61" t="s">
        <v>1153</v>
      </c>
      <c r="K2800" s="61" t="s">
        <v>1153</v>
      </c>
      <c r="L2800" s="61" t="s">
        <v>1288</v>
      </c>
      <c r="M2800" s="61">
        <f t="shared" si="44"/>
        <v>455</v>
      </c>
      <c r="N2800" t="str">
        <f>VLOOKUP(M2800,'zamestnanci číselník'!$A:$I,9,0)</f>
        <v>Ostatné</v>
      </c>
    </row>
    <row r="2801" spans="1:14" x14ac:dyDescent="0.2">
      <c r="A2801" s="60">
        <v>43678</v>
      </c>
      <c r="B2801" s="61" t="s">
        <v>1287</v>
      </c>
      <c r="C2801" s="61" t="s">
        <v>887</v>
      </c>
      <c r="D2801" s="61" t="s">
        <v>181</v>
      </c>
      <c r="E2801" s="61">
        <v>8</v>
      </c>
      <c r="F2801" s="61" t="s">
        <v>182</v>
      </c>
      <c r="G2801" s="61">
        <v>0</v>
      </c>
      <c r="H2801" s="61" t="s">
        <v>183</v>
      </c>
      <c r="I2801" s="61" t="s">
        <v>1152</v>
      </c>
      <c r="J2801" s="61" t="s">
        <v>1153</v>
      </c>
      <c r="K2801" s="61" t="s">
        <v>1153</v>
      </c>
      <c r="L2801" s="61" t="s">
        <v>1288</v>
      </c>
      <c r="M2801" s="61">
        <f t="shared" si="44"/>
        <v>455</v>
      </c>
      <c r="N2801" t="str">
        <f>VLOOKUP(M2801,'zamestnanci číselník'!$A:$I,9,0)</f>
        <v>Ostatné</v>
      </c>
    </row>
    <row r="2802" spans="1:14" x14ac:dyDescent="0.2">
      <c r="A2802" s="60">
        <v>43679</v>
      </c>
      <c r="B2802" s="61" t="s">
        <v>1287</v>
      </c>
      <c r="C2802" s="61" t="s">
        <v>887</v>
      </c>
      <c r="D2802" s="61" t="s">
        <v>181</v>
      </c>
      <c r="E2802" s="61">
        <v>8</v>
      </c>
      <c r="F2802" s="61" t="s">
        <v>182</v>
      </c>
      <c r="G2802" s="61">
        <v>0</v>
      </c>
      <c r="H2802" s="61" t="s">
        <v>183</v>
      </c>
      <c r="I2802" s="61" t="s">
        <v>1152</v>
      </c>
      <c r="J2802" s="61" t="s">
        <v>1153</v>
      </c>
      <c r="K2802" s="61" t="s">
        <v>1153</v>
      </c>
      <c r="L2802" s="61" t="s">
        <v>1288</v>
      </c>
      <c r="M2802" s="61">
        <f t="shared" si="44"/>
        <v>455</v>
      </c>
      <c r="N2802" t="str">
        <f>VLOOKUP(M2802,'zamestnanci číselník'!$A:$I,9,0)</f>
        <v>Ostatné</v>
      </c>
    </row>
    <row r="2803" spans="1:14" x14ac:dyDescent="0.2">
      <c r="A2803" s="60">
        <v>43682</v>
      </c>
      <c r="B2803" s="61" t="s">
        <v>1287</v>
      </c>
      <c r="C2803" s="61" t="s">
        <v>885</v>
      </c>
      <c r="D2803" s="61" t="s">
        <v>181</v>
      </c>
      <c r="E2803" s="61">
        <v>8</v>
      </c>
      <c r="F2803" s="61" t="s">
        <v>182</v>
      </c>
      <c r="G2803" s="61">
        <v>0</v>
      </c>
      <c r="H2803" s="61" t="s">
        <v>42</v>
      </c>
      <c r="I2803" s="61" t="s">
        <v>1152</v>
      </c>
      <c r="J2803" s="61" t="s">
        <v>1153</v>
      </c>
      <c r="K2803" s="61" t="s">
        <v>1153</v>
      </c>
      <c r="L2803" s="61" t="s">
        <v>1288</v>
      </c>
      <c r="M2803" s="61">
        <f t="shared" si="44"/>
        <v>455</v>
      </c>
      <c r="N2803" t="str">
        <f>VLOOKUP(M2803,'zamestnanci číselník'!$A:$I,9,0)</f>
        <v>Ostatné</v>
      </c>
    </row>
    <row r="2804" spans="1:14" x14ac:dyDescent="0.2">
      <c r="A2804" s="60">
        <v>43683</v>
      </c>
      <c r="B2804" s="61" t="s">
        <v>1287</v>
      </c>
      <c r="C2804" s="61" t="s">
        <v>885</v>
      </c>
      <c r="D2804" s="61" t="s">
        <v>181</v>
      </c>
      <c r="E2804" s="61">
        <v>8</v>
      </c>
      <c r="F2804" s="61" t="s">
        <v>182</v>
      </c>
      <c r="G2804" s="61">
        <v>0</v>
      </c>
      <c r="H2804" s="61" t="s">
        <v>42</v>
      </c>
      <c r="I2804" s="61" t="s">
        <v>1152</v>
      </c>
      <c r="J2804" s="61" t="s">
        <v>1153</v>
      </c>
      <c r="K2804" s="61" t="s">
        <v>1153</v>
      </c>
      <c r="L2804" s="61" t="s">
        <v>1288</v>
      </c>
      <c r="M2804" s="61">
        <f t="shared" si="44"/>
        <v>455</v>
      </c>
      <c r="N2804" t="str">
        <f>VLOOKUP(M2804,'zamestnanci číselník'!$A:$I,9,0)</f>
        <v>Ostatné</v>
      </c>
    </row>
    <row r="2805" spans="1:14" x14ac:dyDescent="0.2">
      <c r="A2805" s="60">
        <v>43684</v>
      </c>
      <c r="B2805" s="61" t="s">
        <v>1287</v>
      </c>
      <c r="C2805" s="61" t="s">
        <v>885</v>
      </c>
      <c r="D2805" s="61" t="s">
        <v>181</v>
      </c>
      <c r="E2805" s="61">
        <v>8</v>
      </c>
      <c r="F2805" s="61" t="s">
        <v>182</v>
      </c>
      <c r="G2805" s="61">
        <v>0</v>
      </c>
      <c r="H2805" s="61" t="s">
        <v>42</v>
      </c>
      <c r="I2805" s="61" t="s">
        <v>1152</v>
      </c>
      <c r="J2805" s="61" t="s">
        <v>1153</v>
      </c>
      <c r="K2805" s="61" t="s">
        <v>1153</v>
      </c>
      <c r="L2805" s="61" t="s">
        <v>1288</v>
      </c>
      <c r="M2805" s="61">
        <f t="shared" si="44"/>
        <v>455</v>
      </c>
      <c r="N2805" t="str">
        <f>VLOOKUP(M2805,'zamestnanci číselník'!$A:$I,9,0)</f>
        <v>Ostatné</v>
      </c>
    </row>
    <row r="2806" spans="1:14" x14ac:dyDescent="0.2">
      <c r="A2806" s="60">
        <v>43685</v>
      </c>
      <c r="B2806" s="61" t="s">
        <v>1287</v>
      </c>
      <c r="C2806" s="61" t="s">
        <v>885</v>
      </c>
      <c r="D2806" s="61" t="s">
        <v>181</v>
      </c>
      <c r="E2806" s="61">
        <v>8</v>
      </c>
      <c r="F2806" s="61" t="s">
        <v>182</v>
      </c>
      <c r="G2806" s="61">
        <v>0</v>
      </c>
      <c r="H2806" s="61" t="s">
        <v>42</v>
      </c>
      <c r="I2806" s="61" t="s">
        <v>1152</v>
      </c>
      <c r="J2806" s="61" t="s">
        <v>1153</v>
      </c>
      <c r="K2806" s="61" t="s">
        <v>1153</v>
      </c>
      <c r="L2806" s="61" t="s">
        <v>1288</v>
      </c>
      <c r="M2806" s="61">
        <f t="shared" si="44"/>
        <v>455</v>
      </c>
      <c r="N2806" t="str">
        <f>VLOOKUP(M2806,'zamestnanci číselník'!$A:$I,9,0)</f>
        <v>Ostatné</v>
      </c>
    </row>
    <row r="2807" spans="1:14" x14ac:dyDescent="0.2">
      <c r="A2807" s="60">
        <v>43686</v>
      </c>
      <c r="B2807" s="61" t="s">
        <v>1287</v>
      </c>
      <c r="C2807" s="61" t="s">
        <v>885</v>
      </c>
      <c r="D2807" s="61" t="s">
        <v>181</v>
      </c>
      <c r="E2807" s="61">
        <v>8</v>
      </c>
      <c r="F2807" s="61" t="s">
        <v>182</v>
      </c>
      <c r="G2807" s="61">
        <v>0</v>
      </c>
      <c r="H2807" s="61" t="s">
        <v>42</v>
      </c>
      <c r="I2807" s="61" t="s">
        <v>1152</v>
      </c>
      <c r="J2807" s="61" t="s">
        <v>1153</v>
      </c>
      <c r="K2807" s="61" t="s">
        <v>1153</v>
      </c>
      <c r="L2807" s="61" t="s">
        <v>1288</v>
      </c>
      <c r="M2807" s="61">
        <f t="shared" si="44"/>
        <v>455</v>
      </c>
      <c r="N2807" t="str">
        <f>VLOOKUP(M2807,'zamestnanci číselník'!$A:$I,9,0)</f>
        <v>Ostatné</v>
      </c>
    </row>
    <row r="2808" spans="1:14" x14ac:dyDescent="0.2">
      <c r="A2808" s="60">
        <v>43690</v>
      </c>
      <c r="B2808" s="61" t="s">
        <v>1287</v>
      </c>
      <c r="C2808" s="61" t="s">
        <v>885</v>
      </c>
      <c r="D2808" s="61" t="s">
        <v>181</v>
      </c>
      <c r="E2808" s="61">
        <v>8</v>
      </c>
      <c r="F2808" s="61" t="s">
        <v>182</v>
      </c>
      <c r="G2808" s="61">
        <v>0</v>
      </c>
      <c r="H2808" s="61" t="s">
        <v>42</v>
      </c>
      <c r="I2808" s="61" t="s">
        <v>1152</v>
      </c>
      <c r="J2808" s="61" t="s">
        <v>1153</v>
      </c>
      <c r="K2808" s="61" t="s">
        <v>1153</v>
      </c>
      <c r="L2808" s="61" t="s">
        <v>1288</v>
      </c>
      <c r="M2808" s="61">
        <f t="shared" si="44"/>
        <v>455</v>
      </c>
      <c r="N2808" t="str">
        <f>VLOOKUP(M2808,'zamestnanci číselník'!$A:$I,9,0)</f>
        <v>Ostatné</v>
      </c>
    </row>
    <row r="2809" spans="1:14" x14ac:dyDescent="0.2">
      <c r="A2809" s="60">
        <v>43691</v>
      </c>
      <c r="B2809" s="61" t="s">
        <v>1287</v>
      </c>
      <c r="C2809" s="61" t="s">
        <v>885</v>
      </c>
      <c r="D2809" s="61" t="s">
        <v>181</v>
      </c>
      <c r="E2809" s="61">
        <v>8</v>
      </c>
      <c r="F2809" s="61" t="s">
        <v>182</v>
      </c>
      <c r="G2809" s="61">
        <v>0</v>
      </c>
      <c r="H2809" s="61" t="s">
        <v>42</v>
      </c>
      <c r="I2809" s="61" t="s">
        <v>1152</v>
      </c>
      <c r="J2809" s="61" t="s">
        <v>1153</v>
      </c>
      <c r="K2809" s="61" t="s">
        <v>1153</v>
      </c>
      <c r="L2809" s="61" t="s">
        <v>1288</v>
      </c>
      <c r="M2809" s="61">
        <f t="shared" si="44"/>
        <v>455</v>
      </c>
      <c r="N2809" t="str">
        <f>VLOOKUP(M2809,'zamestnanci číselník'!$A:$I,9,0)</f>
        <v>Ostatné</v>
      </c>
    </row>
    <row r="2810" spans="1:14" x14ac:dyDescent="0.2">
      <c r="A2810" s="60">
        <v>43692</v>
      </c>
      <c r="B2810" s="61" t="s">
        <v>1287</v>
      </c>
      <c r="C2810" s="61" t="s">
        <v>885</v>
      </c>
      <c r="D2810" s="61" t="s">
        <v>181</v>
      </c>
      <c r="E2810" s="61">
        <v>8</v>
      </c>
      <c r="F2810" s="61" t="s">
        <v>182</v>
      </c>
      <c r="G2810" s="61">
        <v>0</v>
      </c>
      <c r="H2810" s="61" t="s">
        <v>42</v>
      </c>
      <c r="I2810" s="61" t="s">
        <v>1152</v>
      </c>
      <c r="J2810" s="61" t="s">
        <v>1153</v>
      </c>
      <c r="K2810" s="61" t="s">
        <v>1153</v>
      </c>
      <c r="L2810" s="61" t="s">
        <v>1288</v>
      </c>
      <c r="M2810" s="61">
        <f t="shared" si="44"/>
        <v>455</v>
      </c>
      <c r="N2810" t="str">
        <f>VLOOKUP(M2810,'zamestnanci číselník'!$A:$I,9,0)</f>
        <v>Ostatné</v>
      </c>
    </row>
    <row r="2811" spans="1:14" x14ac:dyDescent="0.2">
      <c r="A2811" s="60">
        <v>43693</v>
      </c>
      <c r="B2811" s="61" t="s">
        <v>1287</v>
      </c>
      <c r="C2811" s="61" t="s">
        <v>885</v>
      </c>
      <c r="D2811" s="61" t="s">
        <v>181</v>
      </c>
      <c r="E2811" s="61">
        <v>7</v>
      </c>
      <c r="F2811" s="61" t="s">
        <v>182</v>
      </c>
      <c r="G2811" s="61">
        <v>0</v>
      </c>
      <c r="H2811" s="61" t="s">
        <v>42</v>
      </c>
      <c r="I2811" s="61" t="s">
        <v>1152</v>
      </c>
      <c r="J2811" s="61" t="s">
        <v>1153</v>
      </c>
      <c r="K2811" s="61" t="s">
        <v>1153</v>
      </c>
      <c r="L2811" s="61" t="s">
        <v>1288</v>
      </c>
      <c r="M2811" s="61">
        <f t="shared" si="44"/>
        <v>455</v>
      </c>
      <c r="N2811" t="str">
        <f>VLOOKUP(M2811,'zamestnanci číselník'!$A:$I,9,0)</f>
        <v>Ostatné</v>
      </c>
    </row>
    <row r="2812" spans="1:14" x14ac:dyDescent="0.2">
      <c r="A2812" s="60">
        <v>43696</v>
      </c>
      <c r="B2812" s="61" t="s">
        <v>1287</v>
      </c>
      <c r="C2812" s="61" t="s">
        <v>885</v>
      </c>
      <c r="D2812" s="61" t="s">
        <v>181</v>
      </c>
      <c r="E2812" s="61">
        <v>8</v>
      </c>
      <c r="F2812" s="61" t="s">
        <v>182</v>
      </c>
      <c r="G2812" s="61">
        <v>0</v>
      </c>
      <c r="H2812" s="61" t="s">
        <v>42</v>
      </c>
      <c r="I2812" s="61" t="s">
        <v>1152</v>
      </c>
      <c r="J2812" s="61" t="s">
        <v>1153</v>
      </c>
      <c r="K2812" s="61" t="s">
        <v>1153</v>
      </c>
      <c r="L2812" s="61" t="s">
        <v>1288</v>
      </c>
      <c r="M2812" s="61">
        <f t="shared" si="44"/>
        <v>455</v>
      </c>
      <c r="N2812" t="str">
        <f>VLOOKUP(M2812,'zamestnanci číselník'!$A:$I,9,0)</f>
        <v>Ostatné</v>
      </c>
    </row>
    <row r="2813" spans="1:14" x14ac:dyDescent="0.2">
      <c r="A2813" s="60">
        <v>43697</v>
      </c>
      <c r="B2813" s="61" t="s">
        <v>1287</v>
      </c>
      <c r="C2813" s="61" t="s">
        <v>885</v>
      </c>
      <c r="D2813" s="61" t="s">
        <v>181</v>
      </c>
      <c r="E2813" s="61">
        <v>8</v>
      </c>
      <c r="F2813" s="61" t="s">
        <v>182</v>
      </c>
      <c r="G2813" s="61">
        <v>0</v>
      </c>
      <c r="H2813" s="61" t="s">
        <v>42</v>
      </c>
      <c r="I2813" s="61" t="s">
        <v>1152</v>
      </c>
      <c r="J2813" s="61" t="s">
        <v>1153</v>
      </c>
      <c r="K2813" s="61" t="s">
        <v>1153</v>
      </c>
      <c r="L2813" s="61" t="s">
        <v>1288</v>
      </c>
      <c r="M2813" s="61">
        <f t="shared" si="44"/>
        <v>455</v>
      </c>
      <c r="N2813" t="str">
        <f>VLOOKUP(M2813,'zamestnanci číselník'!$A:$I,9,0)</f>
        <v>Ostatné</v>
      </c>
    </row>
    <row r="2814" spans="1:14" x14ac:dyDescent="0.2">
      <c r="A2814" s="60">
        <v>43706</v>
      </c>
      <c r="B2814" s="61" t="s">
        <v>1287</v>
      </c>
      <c r="C2814" s="61" t="s">
        <v>886</v>
      </c>
      <c r="D2814" s="61" t="s">
        <v>181</v>
      </c>
      <c r="E2814" s="61">
        <v>8</v>
      </c>
      <c r="F2814" s="61" t="s">
        <v>182</v>
      </c>
      <c r="G2814" s="61">
        <v>0</v>
      </c>
      <c r="H2814" s="61" t="s">
        <v>183</v>
      </c>
      <c r="I2814" s="61" t="s">
        <v>1152</v>
      </c>
      <c r="J2814" s="61" t="s">
        <v>1153</v>
      </c>
      <c r="K2814" s="61" t="s">
        <v>1153</v>
      </c>
      <c r="L2814" s="61" t="s">
        <v>1288</v>
      </c>
      <c r="M2814" s="61">
        <f t="shared" si="44"/>
        <v>455</v>
      </c>
      <c r="N2814" t="str">
        <f>VLOOKUP(M2814,'zamestnanci číselník'!$A:$I,9,0)</f>
        <v>Ostatné</v>
      </c>
    </row>
    <row r="2815" spans="1:14" x14ac:dyDescent="0.2">
      <c r="A2815" s="60">
        <v>43704</v>
      </c>
      <c r="B2815" s="61" t="s">
        <v>1287</v>
      </c>
      <c r="C2815" s="61" t="s">
        <v>885</v>
      </c>
      <c r="D2815" s="61" t="s">
        <v>181</v>
      </c>
      <c r="E2815" s="61">
        <v>8</v>
      </c>
      <c r="F2815" s="61" t="s">
        <v>182</v>
      </c>
      <c r="G2815" s="61">
        <v>0</v>
      </c>
      <c r="H2815" s="61" t="s">
        <v>42</v>
      </c>
      <c r="I2815" s="61" t="s">
        <v>1152</v>
      </c>
      <c r="J2815" s="61" t="s">
        <v>1153</v>
      </c>
      <c r="K2815" s="61" t="s">
        <v>1153</v>
      </c>
      <c r="L2815" s="61" t="s">
        <v>1288</v>
      </c>
      <c r="M2815" s="61">
        <f t="shared" si="44"/>
        <v>455</v>
      </c>
      <c r="N2815" t="str">
        <f>VLOOKUP(M2815,'zamestnanci číselník'!$A:$I,9,0)</f>
        <v>Ostatné</v>
      </c>
    </row>
    <row r="2816" spans="1:14" x14ac:dyDescent="0.2">
      <c r="A2816" s="60">
        <v>43704</v>
      </c>
      <c r="B2816" s="61" t="s">
        <v>1289</v>
      </c>
      <c r="C2816" s="61" t="s">
        <v>887</v>
      </c>
      <c r="D2816" s="61" t="s">
        <v>181</v>
      </c>
      <c r="E2816" s="61">
        <v>4</v>
      </c>
      <c r="F2816" s="61" t="s">
        <v>182</v>
      </c>
      <c r="G2816" s="61">
        <v>0</v>
      </c>
      <c r="H2816" s="61" t="s">
        <v>183</v>
      </c>
      <c r="I2816" s="61" t="s">
        <v>1167</v>
      </c>
      <c r="J2816" s="61" t="s">
        <v>17</v>
      </c>
      <c r="K2816" s="61" t="s">
        <v>20</v>
      </c>
      <c r="L2816" s="61" t="s">
        <v>1290</v>
      </c>
      <c r="M2816" s="61">
        <f t="shared" si="44"/>
        <v>457</v>
      </c>
      <c r="N2816" t="str">
        <f>VLOOKUP(M2816,'zamestnanci číselník'!$A:$I,9,0)</f>
        <v>Ostatné</v>
      </c>
    </row>
    <row r="2817" spans="1:14" x14ac:dyDescent="0.2">
      <c r="A2817" s="60">
        <v>43704</v>
      </c>
      <c r="B2817" s="61" t="s">
        <v>1289</v>
      </c>
      <c r="C2817" s="61" t="s">
        <v>885</v>
      </c>
      <c r="D2817" s="61" t="s">
        <v>181</v>
      </c>
      <c r="E2817" s="61">
        <v>5</v>
      </c>
      <c r="F2817" s="61" t="s">
        <v>182</v>
      </c>
      <c r="G2817" s="61">
        <v>0</v>
      </c>
      <c r="H2817" s="61" t="s">
        <v>42</v>
      </c>
      <c r="I2817" s="61" t="s">
        <v>1167</v>
      </c>
      <c r="J2817" s="61" t="s">
        <v>17</v>
      </c>
      <c r="K2817" s="61" t="s">
        <v>20</v>
      </c>
      <c r="L2817" s="61" t="s">
        <v>1290</v>
      </c>
      <c r="M2817" s="61">
        <f t="shared" si="44"/>
        <v>457</v>
      </c>
      <c r="N2817" t="str">
        <f>VLOOKUP(M2817,'zamestnanci číselník'!$A:$I,9,0)</f>
        <v>Ostatné</v>
      </c>
    </row>
    <row r="2818" spans="1:14" x14ac:dyDescent="0.2">
      <c r="A2818" s="60">
        <v>43705</v>
      </c>
      <c r="B2818" s="61" t="s">
        <v>1289</v>
      </c>
      <c r="C2818" s="61" t="s">
        <v>885</v>
      </c>
      <c r="D2818" s="61" t="s">
        <v>181</v>
      </c>
      <c r="E2818" s="61">
        <v>8</v>
      </c>
      <c r="F2818" s="61" t="s">
        <v>182</v>
      </c>
      <c r="G2818" s="61">
        <v>0</v>
      </c>
      <c r="H2818" s="61" t="s">
        <v>42</v>
      </c>
      <c r="I2818" s="61" t="s">
        <v>1167</v>
      </c>
      <c r="J2818" s="61" t="s">
        <v>17</v>
      </c>
      <c r="K2818" s="61" t="s">
        <v>20</v>
      </c>
      <c r="L2818" s="61" t="s">
        <v>1290</v>
      </c>
      <c r="M2818" s="61">
        <f t="shared" si="44"/>
        <v>457</v>
      </c>
      <c r="N2818" t="str">
        <f>VLOOKUP(M2818,'zamestnanci číselník'!$A:$I,9,0)</f>
        <v>Ostatné</v>
      </c>
    </row>
    <row r="2819" spans="1:14" x14ac:dyDescent="0.2">
      <c r="A2819" s="60">
        <v>43706</v>
      </c>
      <c r="B2819" s="61" t="s">
        <v>1289</v>
      </c>
      <c r="C2819" s="61" t="s">
        <v>886</v>
      </c>
      <c r="D2819" s="61" t="s">
        <v>181</v>
      </c>
      <c r="E2819" s="61">
        <v>8</v>
      </c>
      <c r="F2819" s="61" t="s">
        <v>182</v>
      </c>
      <c r="G2819" s="61">
        <v>0</v>
      </c>
      <c r="H2819" s="61" t="s">
        <v>183</v>
      </c>
      <c r="I2819" s="61" t="s">
        <v>1167</v>
      </c>
      <c r="J2819" s="61" t="s">
        <v>17</v>
      </c>
      <c r="K2819" s="61" t="s">
        <v>20</v>
      </c>
      <c r="L2819" s="61" t="s">
        <v>1290</v>
      </c>
      <c r="M2819" s="61">
        <f t="shared" ref="M2819:M2882" si="45">B2819*1</f>
        <v>457</v>
      </c>
      <c r="N2819" t="str">
        <f>VLOOKUP(M2819,'zamestnanci číselník'!$A:$I,9,0)</f>
        <v>Ostatné</v>
      </c>
    </row>
    <row r="2820" spans="1:14" x14ac:dyDescent="0.2">
      <c r="A2820" s="60">
        <v>43707</v>
      </c>
      <c r="B2820" s="61" t="s">
        <v>1289</v>
      </c>
      <c r="C2820" s="61" t="s">
        <v>885</v>
      </c>
      <c r="D2820" s="61" t="s">
        <v>181</v>
      </c>
      <c r="E2820" s="61">
        <v>8</v>
      </c>
      <c r="F2820" s="61" t="s">
        <v>182</v>
      </c>
      <c r="G2820" s="61">
        <v>0</v>
      </c>
      <c r="H2820" s="61" t="s">
        <v>42</v>
      </c>
      <c r="I2820" s="61" t="s">
        <v>1167</v>
      </c>
      <c r="J2820" s="61" t="s">
        <v>17</v>
      </c>
      <c r="K2820" s="61" t="s">
        <v>20</v>
      </c>
      <c r="L2820" s="61" t="s">
        <v>1290</v>
      </c>
      <c r="M2820" s="61">
        <f t="shared" si="45"/>
        <v>457</v>
      </c>
      <c r="N2820" t="str">
        <f>VLOOKUP(M2820,'zamestnanci číselník'!$A:$I,9,0)</f>
        <v>Ostatné</v>
      </c>
    </row>
    <row r="2821" spans="1:14" x14ac:dyDescent="0.2">
      <c r="A2821" s="60">
        <v>43700</v>
      </c>
      <c r="B2821" s="61" t="s">
        <v>1289</v>
      </c>
      <c r="C2821" s="61" t="s">
        <v>885</v>
      </c>
      <c r="D2821" s="61" t="s">
        <v>181</v>
      </c>
      <c r="E2821" s="61">
        <v>7.5</v>
      </c>
      <c r="F2821" s="61" t="s">
        <v>182</v>
      </c>
      <c r="G2821" s="61">
        <v>0</v>
      </c>
      <c r="H2821" s="61" t="s">
        <v>42</v>
      </c>
      <c r="I2821" s="61" t="s">
        <v>1167</v>
      </c>
      <c r="J2821" s="61" t="s">
        <v>17</v>
      </c>
      <c r="K2821" s="61" t="s">
        <v>20</v>
      </c>
      <c r="L2821" s="61" t="s">
        <v>1290</v>
      </c>
      <c r="M2821" s="61">
        <f t="shared" si="45"/>
        <v>457</v>
      </c>
      <c r="N2821" t="str">
        <f>VLOOKUP(M2821,'zamestnanci číselník'!$A:$I,9,0)</f>
        <v>Ostatné</v>
      </c>
    </row>
    <row r="2822" spans="1:14" x14ac:dyDescent="0.2">
      <c r="A2822" s="60">
        <v>43703</v>
      </c>
      <c r="B2822" s="61" t="s">
        <v>1289</v>
      </c>
      <c r="C2822" s="61" t="s">
        <v>885</v>
      </c>
      <c r="D2822" s="61" t="s">
        <v>181</v>
      </c>
      <c r="E2822" s="61">
        <v>8</v>
      </c>
      <c r="F2822" s="61" t="s">
        <v>182</v>
      </c>
      <c r="G2822" s="61">
        <v>0</v>
      </c>
      <c r="H2822" s="61" t="s">
        <v>42</v>
      </c>
      <c r="I2822" s="61" t="s">
        <v>1167</v>
      </c>
      <c r="J2822" s="61" t="s">
        <v>17</v>
      </c>
      <c r="K2822" s="61" t="s">
        <v>20</v>
      </c>
      <c r="L2822" s="61" t="s">
        <v>1290</v>
      </c>
      <c r="M2822" s="61">
        <f t="shared" si="45"/>
        <v>457</v>
      </c>
      <c r="N2822" t="str">
        <f>VLOOKUP(M2822,'zamestnanci číselník'!$A:$I,9,0)</f>
        <v>Ostatné</v>
      </c>
    </row>
    <row r="2823" spans="1:14" x14ac:dyDescent="0.2">
      <c r="A2823" s="60">
        <v>43697</v>
      </c>
      <c r="B2823" s="61" t="s">
        <v>1289</v>
      </c>
      <c r="C2823" s="61" t="s">
        <v>885</v>
      </c>
      <c r="D2823" s="61" t="s">
        <v>181</v>
      </c>
      <c r="E2823" s="61">
        <v>8</v>
      </c>
      <c r="F2823" s="61" t="s">
        <v>182</v>
      </c>
      <c r="G2823" s="61">
        <v>0</v>
      </c>
      <c r="H2823" s="61" t="s">
        <v>42</v>
      </c>
      <c r="I2823" s="61" t="s">
        <v>1167</v>
      </c>
      <c r="J2823" s="61" t="s">
        <v>17</v>
      </c>
      <c r="K2823" s="61" t="s">
        <v>20</v>
      </c>
      <c r="L2823" s="61" t="s">
        <v>1290</v>
      </c>
      <c r="M2823" s="61">
        <f t="shared" si="45"/>
        <v>457</v>
      </c>
      <c r="N2823" t="str">
        <f>VLOOKUP(M2823,'zamestnanci číselník'!$A:$I,9,0)</f>
        <v>Ostatné</v>
      </c>
    </row>
    <row r="2824" spans="1:14" x14ac:dyDescent="0.2">
      <c r="A2824" s="60">
        <v>43698</v>
      </c>
      <c r="B2824" s="61" t="s">
        <v>1289</v>
      </c>
      <c r="C2824" s="61" t="s">
        <v>885</v>
      </c>
      <c r="D2824" s="61" t="s">
        <v>181</v>
      </c>
      <c r="E2824" s="61">
        <v>7.5</v>
      </c>
      <c r="F2824" s="61" t="s">
        <v>182</v>
      </c>
      <c r="G2824" s="61">
        <v>0</v>
      </c>
      <c r="H2824" s="61" t="s">
        <v>42</v>
      </c>
      <c r="I2824" s="61" t="s">
        <v>1167</v>
      </c>
      <c r="J2824" s="61" t="s">
        <v>17</v>
      </c>
      <c r="K2824" s="61" t="s">
        <v>20</v>
      </c>
      <c r="L2824" s="61" t="s">
        <v>1290</v>
      </c>
      <c r="M2824" s="61">
        <f t="shared" si="45"/>
        <v>457</v>
      </c>
      <c r="N2824" t="str">
        <f>VLOOKUP(M2824,'zamestnanci číselník'!$A:$I,9,0)</f>
        <v>Ostatné</v>
      </c>
    </row>
    <row r="2825" spans="1:14" x14ac:dyDescent="0.2">
      <c r="A2825" s="60">
        <v>43699</v>
      </c>
      <c r="B2825" s="61" t="s">
        <v>1289</v>
      </c>
      <c r="C2825" s="61" t="s">
        <v>885</v>
      </c>
      <c r="D2825" s="61" t="s">
        <v>181</v>
      </c>
      <c r="E2825" s="61">
        <v>8</v>
      </c>
      <c r="F2825" s="61" t="s">
        <v>182</v>
      </c>
      <c r="G2825" s="61">
        <v>0</v>
      </c>
      <c r="H2825" s="61" t="s">
        <v>42</v>
      </c>
      <c r="I2825" s="61" t="s">
        <v>1167</v>
      </c>
      <c r="J2825" s="61" t="s">
        <v>17</v>
      </c>
      <c r="K2825" s="61" t="s">
        <v>20</v>
      </c>
      <c r="L2825" s="61" t="s">
        <v>1290</v>
      </c>
      <c r="M2825" s="61">
        <f t="shared" si="45"/>
        <v>457</v>
      </c>
      <c r="N2825" t="str">
        <f>VLOOKUP(M2825,'zamestnanci číselník'!$A:$I,9,0)</f>
        <v>Ostatné</v>
      </c>
    </row>
    <row r="2826" spans="1:14" x14ac:dyDescent="0.2">
      <c r="A2826" s="60">
        <v>43689</v>
      </c>
      <c r="B2826" s="61" t="s">
        <v>1289</v>
      </c>
      <c r="C2826" s="61" t="s">
        <v>885</v>
      </c>
      <c r="D2826" s="61" t="s">
        <v>181</v>
      </c>
      <c r="E2826" s="61">
        <v>8</v>
      </c>
      <c r="F2826" s="61" t="s">
        <v>182</v>
      </c>
      <c r="G2826" s="61">
        <v>0</v>
      </c>
      <c r="H2826" s="61" t="s">
        <v>42</v>
      </c>
      <c r="I2826" s="61" t="s">
        <v>1167</v>
      </c>
      <c r="J2826" s="61" t="s">
        <v>17</v>
      </c>
      <c r="K2826" s="61" t="s">
        <v>20</v>
      </c>
      <c r="L2826" s="61" t="s">
        <v>1290</v>
      </c>
      <c r="M2826" s="61">
        <f t="shared" si="45"/>
        <v>457</v>
      </c>
      <c r="N2826" t="str">
        <f>VLOOKUP(M2826,'zamestnanci číselník'!$A:$I,9,0)</f>
        <v>Ostatné</v>
      </c>
    </row>
    <row r="2827" spans="1:14" x14ac:dyDescent="0.2">
      <c r="A2827" s="60">
        <v>43690</v>
      </c>
      <c r="B2827" s="61" t="s">
        <v>1289</v>
      </c>
      <c r="C2827" s="61" t="s">
        <v>885</v>
      </c>
      <c r="D2827" s="61" t="s">
        <v>181</v>
      </c>
      <c r="E2827" s="61">
        <v>8</v>
      </c>
      <c r="F2827" s="61" t="s">
        <v>182</v>
      </c>
      <c r="G2827" s="61">
        <v>0</v>
      </c>
      <c r="H2827" s="61" t="s">
        <v>42</v>
      </c>
      <c r="I2827" s="61" t="s">
        <v>1167</v>
      </c>
      <c r="J2827" s="61" t="s">
        <v>17</v>
      </c>
      <c r="K2827" s="61" t="s">
        <v>20</v>
      </c>
      <c r="L2827" s="61" t="s">
        <v>1290</v>
      </c>
      <c r="M2827" s="61">
        <f t="shared" si="45"/>
        <v>457</v>
      </c>
      <c r="N2827" t="str">
        <f>VLOOKUP(M2827,'zamestnanci číselník'!$A:$I,9,0)</f>
        <v>Ostatné</v>
      </c>
    </row>
    <row r="2828" spans="1:14" x14ac:dyDescent="0.2">
      <c r="A2828" s="60">
        <v>43691</v>
      </c>
      <c r="B2828" s="61" t="s">
        <v>1289</v>
      </c>
      <c r="C2828" s="61" t="s">
        <v>885</v>
      </c>
      <c r="D2828" s="61" t="s">
        <v>181</v>
      </c>
      <c r="E2828" s="61">
        <v>7.5</v>
      </c>
      <c r="F2828" s="61" t="s">
        <v>182</v>
      </c>
      <c r="G2828" s="61">
        <v>0</v>
      </c>
      <c r="H2828" s="61" t="s">
        <v>42</v>
      </c>
      <c r="I2828" s="61" t="s">
        <v>1167</v>
      </c>
      <c r="J2828" s="61" t="s">
        <v>17</v>
      </c>
      <c r="K2828" s="61" t="s">
        <v>20</v>
      </c>
      <c r="L2828" s="61" t="s">
        <v>1290</v>
      </c>
      <c r="M2828" s="61">
        <f t="shared" si="45"/>
        <v>457</v>
      </c>
      <c r="N2828" t="str">
        <f>VLOOKUP(M2828,'zamestnanci číselník'!$A:$I,9,0)</f>
        <v>Ostatné</v>
      </c>
    </row>
    <row r="2829" spans="1:14" x14ac:dyDescent="0.2">
      <c r="A2829" s="60">
        <v>43692</v>
      </c>
      <c r="B2829" s="61" t="s">
        <v>1289</v>
      </c>
      <c r="C2829" s="61" t="s">
        <v>887</v>
      </c>
      <c r="D2829" s="61" t="s">
        <v>181</v>
      </c>
      <c r="E2829" s="61">
        <v>8</v>
      </c>
      <c r="F2829" s="61" t="s">
        <v>182</v>
      </c>
      <c r="G2829" s="61">
        <v>0</v>
      </c>
      <c r="H2829" s="61" t="s">
        <v>183</v>
      </c>
      <c r="I2829" s="61" t="s">
        <v>1167</v>
      </c>
      <c r="J2829" s="61" t="s">
        <v>17</v>
      </c>
      <c r="K2829" s="61" t="s">
        <v>20</v>
      </c>
      <c r="L2829" s="61" t="s">
        <v>1290</v>
      </c>
      <c r="M2829" s="61">
        <f t="shared" si="45"/>
        <v>457</v>
      </c>
      <c r="N2829" t="str">
        <f>VLOOKUP(M2829,'zamestnanci číselník'!$A:$I,9,0)</f>
        <v>Ostatné</v>
      </c>
    </row>
    <row r="2830" spans="1:14" x14ac:dyDescent="0.2">
      <c r="A2830" s="60">
        <v>43693</v>
      </c>
      <c r="B2830" s="61" t="s">
        <v>1289</v>
      </c>
      <c r="C2830" s="61" t="s">
        <v>887</v>
      </c>
      <c r="D2830" s="61" t="s">
        <v>181</v>
      </c>
      <c r="E2830" s="61">
        <v>8</v>
      </c>
      <c r="F2830" s="61" t="s">
        <v>182</v>
      </c>
      <c r="G2830" s="61">
        <v>0</v>
      </c>
      <c r="H2830" s="61" t="s">
        <v>183</v>
      </c>
      <c r="I2830" s="61" t="s">
        <v>1167</v>
      </c>
      <c r="J2830" s="61" t="s">
        <v>17</v>
      </c>
      <c r="K2830" s="61" t="s">
        <v>20</v>
      </c>
      <c r="L2830" s="61" t="s">
        <v>1290</v>
      </c>
      <c r="M2830" s="61">
        <f t="shared" si="45"/>
        <v>457</v>
      </c>
      <c r="N2830" t="str">
        <f>VLOOKUP(M2830,'zamestnanci číselník'!$A:$I,9,0)</f>
        <v>Ostatné</v>
      </c>
    </row>
    <row r="2831" spans="1:14" x14ac:dyDescent="0.2">
      <c r="A2831" s="60">
        <v>43696</v>
      </c>
      <c r="B2831" s="61" t="s">
        <v>1289</v>
      </c>
      <c r="C2831" s="61" t="s">
        <v>885</v>
      </c>
      <c r="D2831" s="61" t="s">
        <v>181</v>
      </c>
      <c r="E2831" s="61">
        <v>8.5</v>
      </c>
      <c r="F2831" s="61" t="s">
        <v>182</v>
      </c>
      <c r="G2831" s="61">
        <v>0</v>
      </c>
      <c r="H2831" s="61" t="s">
        <v>42</v>
      </c>
      <c r="I2831" s="61" t="s">
        <v>1167</v>
      </c>
      <c r="J2831" s="61" t="s">
        <v>17</v>
      </c>
      <c r="K2831" s="61" t="s">
        <v>20</v>
      </c>
      <c r="L2831" s="61" t="s">
        <v>1290</v>
      </c>
      <c r="M2831" s="61">
        <f t="shared" si="45"/>
        <v>457</v>
      </c>
      <c r="N2831" t="str">
        <f>VLOOKUP(M2831,'zamestnanci číselník'!$A:$I,9,0)</f>
        <v>Ostatné</v>
      </c>
    </row>
    <row r="2832" spans="1:14" x14ac:dyDescent="0.2">
      <c r="A2832" s="60">
        <v>43678</v>
      </c>
      <c r="B2832" s="61" t="s">
        <v>1289</v>
      </c>
      <c r="C2832" s="61" t="s">
        <v>887</v>
      </c>
      <c r="D2832" s="61" t="s">
        <v>181</v>
      </c>
      <c r="E2832" s="61">
        <v>8</v>
      </c>
      <c r="F2832" s="61" t="s">
        <v>182</v>
      </c>
      <c r="G2832" s="61">
        <v>0</v>
      </c>
      <c r="H2832" s="61" t="s">
        <v>183</v>
      </c>
      <c r="I2832" s="61" t="s">
        <v>1167</v>
      </c>
      <c r="J2832" s="61" t="s">
        <v>17</v>
      </c>
      <c r="K2832" s="61" t="s">
        <v>20</v>
      </c>
      <c r="L2832" s="61" t="s">
        <v>1290</v>
      </c>
      <c r="M2832" s="61">
        <f t="shared" si="45"/>
        <v>457</v>
      </c>
      <c r="N2832" t="str">
        <f>VLOOKUP(M2832,'zamestnanci číselník'!$A:$I,9,0)</f>
        <v>Ostatné</v>
      </c>
    </row>
    <row r="2833" spans="1:14" x14ac:dyDescent="0.2">
      <c r="A2833" s="60">
        <v>43679</v>
      </c>
      <c r="B2833" s="61" t="s">
        <v>1289</v>
      </c>
      <c r="C2833" s="61" t="s">
        <v>887</v>
      </c>
      <c r="D2833" s="61" t="s">
        <v>181</v>
      </c>
      <c r="E2833" s="61">
        <v>8</v>
      </c>
      <c r="F2833" s="61" t="s">
        <v>182</v>
      </c>
      <c r="G2833" s="61">
        <v>0</v>
      </c>
      <c r="H2833" s="61" t="s">
        <v>183</v>
      </c>
      <c r="I2833" s="61" t="s">
        <v>1167</v>
      </c>
      <c r="J2833" s="61" t="s">
        <v>17</v>
      </c>
      <c r="K2833" s="61" t="s">
        <v>20</v>
      </c>
      <c r="L2833" s="61" t="s">
        <v>1290</v>
      </c>
      <c r="M2833" s="61">
        <f t="shared" si="45"/>
        <v>457</v>
      </c>
      <c r="N2833" t="str">
        <f>VLOOKUP(M2833,'zamestnanci číselník'!$A:$I,9,0)</f>
        <v>Ostatné</v>
      </c>
    </row>
    <row r="2834" spans="1:14" x14ac:dyDescent="0.2">
      <c r="A2834" s="60">
        <v>43682</v>
      </c>
      <c r="B2834" s="61" t="s">
        <v>1289</v>
      </c>
      <c r="C2834" s="61" t="s">
        <v>885</v>
      </c>
      <c r="D2834" s="61" t="s">
        <v>181</v>
      </c>
      <c r="E2834" s="61">
        <v>8</v>
      </c>
      <c r="F2834" s="61" t="s">
        <v>182</v>
      </c>
      <c r="G2834" s="61">
        <v>0</v>
      </c>
      <c r="H2834" s="61" t="s">
        <v>42</v>
      </c>
      <c r="I2834" s="61" t="s">
        <v>1167</v>
      </c>
      <c r="J2834" s="61" t="s">
        <v>17</v>
      </c>
      <c r="K2834" s="61" t="s">
        <v>20</v>
      </c>
      <c r="L2834" s="61" t="s">
        <v>1290</v>
      </c>
      <c r="M2834" s="61">
        <f t="shared" si="45"/>
        <v>457</v>
      </c>
      <c r="N2834" t="str">
        <f>VLOOKUP(M2834,'zamestnanci číselník'!$A:$I,9,0)</f>
        <v>Ostatné</v>
      </c>
    </row>
    <row r="2835" spans="1:14" x14ac:dyDescent="0.2">
      <c r="A2835" s="60">
        <v>43683</v>
      </c>
      <c r="B2835" s="61" t="s">
        <v>1289</v>
      </c>
      <c r="C2835" s="61" t="s">
        <v>885</v>
      </c>
      <c r="D2835" s="61" t="s">
        <v>181</v>
      </c>
      <c r="E2835" s="61">
        <v>8</v>
      </c>
      <c r="F2835" s="61" t="s">
        <v>182</v>
      </c>
      <c r="G2835" s="61">
        <v>0</v>
      </c>
      <c r="H2835" s="61" t="s">
        <v>42</v>
      </c>
      <c r="I2835" s="61" t="s">
        <v>1167</v>
      </c>
      <c r="J2835" s="61" t="s">
        <v>17</v>
      </c>
      <c r="K2835" s="61" t="s">
        <v>20</v>
      </c>
      <c r="L2835" s="61" t="s">
        <v>1290</v>
      </c>
      <c r="M2835" s="61">
        <f t="shared" si="45"/>
        <v>457</v>
      </c>
      <c r="N2835" t="str">
        <f>VLOOKUP(M2835,'zamestnanci číselník'!$A:$I,9,0)</f>
        <v>Ostatné</v>
      </c>
    </row>
    <row r="2836" spans="1:14" x14ac:dyDescent="0.2">
      <c r="A2836" s="60">
        <v>43684</v>
      </c>
      <c r="B2836" s="61" t="s">
        <v>1289</v>
      </c>
      <c r="C2836" s="61" t="s">
        <v>885</v>
      </c>
      <c r="D2836" s="61" t="s">
        <v>181</v>
      </c>
      <c r="E2836" s="61">
        <v>8</v>
      </c>
      <c r="F2836" s="61" t="s">
        <v>182</v>
      </c>
      <c r="G2836" s="61">
        <v>0</v>
      </c>
      <c r="H2836" s="61" t="s">
        <v>42</v>
      </c>
      <c r="I2836" s="61" t="s">
        <v>1167</v>
      </c>
      <c r="J2836" s="61" t="s">
        <v>17</v>
      </c>
      <c r="K2836" s="61" t="s">
        <v>20</v>
      </c>
      <c r="L2836" s="61" t="s">
        <v>1290</v>
      </c>
      <c r="M2836" s="61">
        <f t="shared" si="45"/>
        <v>457</v>
      </c>
      <c r="N2836" t="str">
        <f>VLOOKUP(M2836,'zamestnanci číselník'!$A:$I,9,0)</f>
        <v>Ostatné</v>
      </c>
    </row>
    <row r="2837" spans="1:14" x14ac:dyDescent="0.2">
      <c r="A2837" s="60">
        <v>43685</v>
      </c>
      <c r="B2837" s="61" t="s">
        <v>1289</v>
      </c>
      <c r="C2837" s="61" t="s">
        <v>885</v>
      </c>
      <c r="D2837" s="61" t="s">
        <v>181</v>
      </c>
      <c r="E2837" s="61">
        <v>8.5</v>
      </c>
      <c r="F2837" s="61" t="s">
        <v>182</v>
      </c>
      <c r="G2837" s="61">
        <v>0</v>
      </c>
      <c r="H2837" s="61" t="s">
        <v>42</v>
      </c>
      <c r="I2837" s="61" t="s">
        <v>1167</v>
      </c>
      <c r="J2837" s="61" t="s">
        <v>17</v>
      </c>
      <c r="K2837" s="61" t="s">
        <v>20</v>
      </c>
      <c r="L2837" s="61" t="s">
        <v>1290</v>
      </c>
      <c r="M2837" s="61">
        <f t="shared" si="45"/>
        <v>457</v>
      </c>
      <c r="N2837" t="str">
        <f>VLOOKUP(M2837,'zamestnanci číselník'!$A:$I,9,0)</f>
        <v>Ostatné</v>
      </c>
    </row>
    <row r="2838" spans="1:14" x14ac:dyDescent="0.2">
      <c r="A2838" s="60">
        <v>43686</v>
      </c>
      <c r="B2838" s="61" t="s">
        <v>1289</v>
      </c>
      <c r="C2838" s="61" t="s">
        <v>885</v>
      </c>
      <c r="D2838" s="61" t="s">
        <v>181</v>
      </c>
      <c r="E2838" s="61">
        <v>7.5</v>
      </c>
      <c r="F2838" s="61" t="s">
        <v>182</v>
      </c>
      <c r="G2838" s="61">
        <v>0</v>
      </c>
      <c r="H2838" s="61" t="s">
        <v>42</v>
      </c>
      <c r="I2838" s="61" t="s">
        <v>1167</v>
      </c>
      <c r="J2838" s="61" t="s">
        <v>17</v>
      </c>
      <c r="K2838" s="61" t="s">
        <v>20</v>
      </c>
      <c r="L2838" s="61" t="s">
        <v>1290</v>
      </c>
      <c r="M2838" s="61">
        <f t="shared" si="45"/>
        <v>457</v>
      </c>
      <c r="N2838" t="str">
        <f>VLOOKUP(M2838,'zamestnanci číselník'!$A:$I,9,0)</f>
        <v>Ostatné</v>
      </c>
    </row>
    <row r="2839" spans="1:14" x14ac:dyDescent="0.2">
      <c r="A2839" s="60">
        <v>43678</v>
      </c>
      <c r="B2839" s="61" t="s">
        <v>1291</v>
      </c>
      <c r="C2839" s="61" t="s">
        <v>887</v>
      </c>
      <c r="D2839" s="61" t="s">
        <v>181</v>
      </c>
      <c r="E2839" s="61">
        <v>8</v>
      </c>
      <c r="F2839" s="61" t="s">
        <v>182</v>
      </c>
      <c r="G2839" s="61">
        <v>0</v>
      </c>
      <c r="H2839" s="61" t="s">
        <v>183</v>
      </c>
      <c r="I2839" s="61" t="s">
        <v>1152</v>
      </c>
      <c r="J2839" s="61" t="s">
        <v>1153</v>
      </c>
      <c r="K2839" s="61" t="s">
        <v>1153</v>
      </c>
      <c r="L2839" s="61" t="s">
        <v>1292</v>
      </c>
      <c r="M2839" s="61">
        <f t="shared" si="45"/>
        <v>458</v>
      </c>
      <c r="N2839" t="str">
        <f>VLOOKUP(M2839,'zamestnanci číselník'!$A:$I,9,0)</f>
        <v>Ostatné</v>
      </c>
    </row>
    <row r="2840" spans="1:14" x14ac:dyDescent="0.2">
      <c r="A2840" s="60">
        <v>43679</v>
      </c>
      <c r="B2840" s="61" t="s">
        <v>1291</v>
      </c>
      <c r="C2840" s="61" t="s">
        <v>887</v>
      </c>
      <c r="D2840" s="61" t="s">
        <v>181</v>
      </c>
      <c r="E2840" s="61">
        <v>8</v>
      </c>
      <c r="F2840" s="61" t="s">
        <v>182</v>
      </c>
      <c r="G2840" s="61">
        <v>0</v>
      </c>
      <c r="H2840" s="61" t="s">
        <v>183</v>
      </c>
      <c r="I2840" s="61" t="s">
        <v>1152</v>
      </c>
      <c r="J2840" s="61" t="s">
        <v>1153</v>
      </c>
      <c r="K2840" s="61" t="s">
        <v>1153</v>
      </c>
      <c r="L2840" s="61" t="s">
        <v>1292</v>
      </c>
      <c r="M2840" s="61">
        <f t="shared" si="45"/>
        <v>458</v>
      </c>
      <c r="N2840" t="str">
        <f>VLOOKUP(M2840,'zamestnanci číselník'!$A:$I,9,0)</f>
        <v>Ostatné</v>
      </c>
    </row>
    <row r="2841" spans="1:14" x14ac:dyDescent="0.2">
      <c r="A2841" s="60">
        <v>43704</v>
      </c>
      <c r="B2841" s="61" t="s">
        <v>1293</v>
      </c>
      <c r="C2841" s="61" t="s">
        <v>885</v>
      </c>
      <c r="D2841" s="61" t="s">
        <v>181</v>
      </c>
      <c r="E2841" s="61">
        <v>6.5</v>
      </c>
      <c r="F2841" s="61" t="s">
        <v>182</v>
      </c>
      <c r="G2841" s="61">
        <v>0</v>
      </c>
      <c r="H2841" s="61" t="s">
        <v>42</v>
      </c>
      <c r="I2841" s="61" t="s">
        <v>1152</v>
      </c>
      <c r="J2841" s="61" t="s">
        <v>1153</v>
      </c>
      <c r="K2841" s="61" t="s">
        <v>1153</v>
      </c>
      <c r="L2841" s="61" t="s">
        <v>1294</v>
      </c>
      <c r="M2841" s="61">
        <f t="shared" si="45"/>
        <v>461</v>
      </c>
      <c r="N2841" t="str">
        <f>VLOOKUP(M2841,'zamestnanci číselník'!$A:$I,9,0)</f>
        <v>Ostatné</v>
      </c>
    </row>
    <row r="2842" spans="1:14" x14ac:dyDescent="0.2">
      <c r="A2842" s="60">
        <v>43705</v>
      </c>
      <c r="B2842" s="61" t="s">
        <v>1293</v>
      </c>
      <c r="C2842" s="61" t="s">
        <v>885</v>
      </c>
      <c r="D2842" s="61" t="s">
        <v>181</v>
      </c>
      <c r="E2842" s="61">
        <v>8</v>
      </c>
      <c r="F2842" s="61" t="s">
        <v>182</v>
      </c>
      <c r="G2842" s="61">
        <v>0</v>
      </c>
      <c r="H2842" s="61" t="s">
        <v>42</v>
      </c>
      <c r="I2842" s="61" t="s">
        <v>1152</v>
      </c>
      <c r="J2842" s="61" t="s">
        <v>1153</v>
      </c>
      <c r="K2842" s="61" t="s">
        <v>1153</v>
      </c>
      <c r="L2842" s="61" t="s">
        <v>1294</v>
      </c>
      <c r="M2842" s="61">
        <f t="shared" si="45"/>
        <v>461</v>
      </c>
      <c r="N2842" t="str">
        <f>VLOOKUP(M2842,'zamestnanci číselník'!$A:$I,9,0)</f>
        <v>Ostatné</v>
      </c>
    </row>
    <row r="2843" spans="1:14" x14ac:dyDescent="0.2">
      <c r="A2843" s="60">
        <v>43696</v>
      </c>
      <c r="B2843" s="61" t="s">
        <v>1293</v>
      </c>
      <c r="C2843" s="61" t="s">
        <v>885</v>
      </c>
      <c r="D2843" s="61" t="s">
        <v>181</v>
      </c>
      <c r="E2843" s="61">
        <v>8</v>
      </c>
      <c r="F2843" s="61" t="s">
        <v>182</v>
      </c>
      <c r="G2843" s="61">
        <v>0</v>
      </c>
      <c r="H2843" s="61" t="s">
        <v>42</v>
      </c>
      <c r="I2843" s="61" t="s">
        <v>1152</v>
      </c>
      <c r="J2843" s="61" t="s">
        <v>1153</v>
      </c>
      <c r="K2843" s="61" t="s">
        <v>1153</v>
      </c>
      <c r="L2843" s="61" t="s">
        <v>1294</v>
      </c>
      <c r="M2843" s="61">
        <f t="shared" si="45"/>
        <v>461</v>
      </c>
      <c r="N2843" t="str">
        <f>VLOOKUP(M2843,'zamestnanci číselník'!$A:$I,9,0)</f>
        <v>Ostatné</v>
      </c>
    </row>
    <row r="2844" spans="1:14" x14ac:dyDescent="0.2">
      <c r="A2844" s="60">
        <v>43697</v>
      </c>
      <c r="B2844" s="61" t="s">
        <v>1293</v>
      </c>
      <c r="C2844" s="61" t="s">
        <v>885</v>
      </c>
      <c r="D2844" s="61" t="s">
        <v>181</v>
      </c>
      <c r="E2844" s="61">
        <v>8</v>
      </c>
      <c r="F2844" s="61" t="s">
        <v>182</v>
      </c>
      <c r="G2844" s="61">
        <v>0</v>
      </c>
      <c r="H2844" s="61" t="s">
        <v>42</v>
      </c>
      <c r="I2844" s="61" t="s">
        <v>1152</v>
      </c>
      <c r="J2844" s="61" t="s">
        <v>1153</v>
      </c>
      <c r="K2844" s="61" t="s">
        <v>1153</v>
      </c>
      <c r="L2844" s="61" t="s">
        <v>1294</v>
      </c>
      <c r="M2844" s="61">
        <f t="shared" si="45"/>
        <v>461</v>
      </c>
      <c r="N2844" t="str">
        <f>VLOOKUP(M2844,'zamestnanci číselník'!$A:$I,9,0)</f>
        <v>Ostatné</v>
      </c>
    </row>
    <row r="2845" spans="1:14" x14ac:dyDescent="0.2">
      <c r="A2845" s="60">
        <v>43698</v>
      </c>
      <c r="B2845" s="61" t="s">
        <v>1293</v>
      </c>
      <c r="C2845" s="61" t="s">
        <v>885</v>
      </c>
      <c r="D2845" s="61" t="s">
        <v>181</v>
      </c>
      <c r="E2845" s="61">
        <v>8</v>
      </c>
      <c r="F2845" s="61" t="s">
        <v>182</v>
      </c>
      <c r="G2845" s="61">
        <v>0</v>
      </c>
      <c r="H2845" s="61" t="s">
        <v>42</v>
      </c>
      <c r="I2845" s="61" t="s">
        <v>1152</v>
      </c>
      <c r="J2845" s="61" t="s">
        <v>1153</v>
      </c>
      <c r="K2845" s="61" t="s">
        <v>1153</v>
      </c>
      <c r="L2845" s="61" t="s">
        <v>1294</v>
      </c>
      <c r="M2845" s="61">
        <f t="shared" si="45"/>
        <v>461</v>
      </c>
      <c r="N2845" t="str">
        <f>VLOOKUP(M2845,'zamestnanci číselník'!$A:$I,9,0)</f>
        <v>Ostatné</v>
      </c>
    </row>
    <row r="2846" spans="1:14" x14ac:dyDescent="0.2">
      <c r="A2846" s="60">
        <v>43703</v>
      </c>
      <c r="B2846" s="61" t="s">
        <v>1293</v>
      </c>
      <c r="C2846" s="61" t="s">
        <v>885</v>
      </c>
      <c r="D2846" s="61" t="s">
        <v>181</v>
      </c>
      <c r="E2846" s="61">
        <v>8</v>
      </c>
      <c r="F2846" s="61" t="s">
        <v>182</v>
      </c>
      <c r="G2846" s="61">
        <v>0</v>
      </c>
      <c r="H2846" s="61" t="s">
        <v>42</v>
      </c>
      <c r="I2846" s="61" t="s">
        <v>1152</v>
      </c>
      <c r="J2846" s="61" t="s">
        <v>1153</v>
      </c>
      <c r="K2846" s="61" t="s">
        <v>1153</v>
      </c>
      <c r="L2846" s="61" t="s">
        <v>1294</v>
      </c>
      <c r="M2846" s="61">
        <f t="shared" si="45"/>
        <v>461</v>
      </c>
      <c r="N2846" t="str">
        <f>VLOOKUP(M2846,'zamestnanci číselník'!$A:$I,9,0)</f>
        <v>Ostatné</v>
      </c>
    </row>
    <row r="2847" spans="1:14" x14ac:dyDescent="0.2">
      <c r="A2847" s="60">
        <v>43706</v>
      </c>
      <c r="B2847" s="61" t="s">
        <v>1293</v>
      </c>
      <c r="C2847" s="61" t="s">
        <v>886</v>
      </c>
      <c r="D2847" s="61" t="s">
        <v>181</v>
      </c>
      <c r="E2847" s="61">
        <v>8</v>
      </c>
      <c r="F2847" s="61" t="s">
        <v>182</v>
      </c>
      <c r="G2847" s="61">
        <v>0</v>
      </c>
      <c r="H2847" s="61" t="s">
        <v>183</v>
      </c>
      <c r="I2847" s="61" t="s">
        <v>1152</v>
      </c>
      <c r="J2847" s="61" t="s">
        <v>1153</v>
      </c>
      <c r="K2847" s="61" t="s">
        <v>1153</v>
      </c>
      <c r="L2847" s="61" t="s">
        <v>1294</v>
      </c>
      <c r="M2847" s="61">
        <f t="shared" si="45"/>
        <v>461</v>
      </c>
      <c r="N2847" t="str">
        <f>VLOOKUP(M2847,'zamestnanci číselník'!$A:$I,9,0)</f>
        <v>Ostatné</v>
      </c>
    </row>
    <row r="2848" spans="1:14" x14ac:dyDescent="0.2">
      <c r="A2848" s="60">
        <v>43707</v>
      </c>
      <c r="B2848" s="61" t="s">
        <v>1293</v>
      </c>
      <c r="C2848" s="61" t="s">
        <v>887</v>
      </c>
      <c r="D2848" s="61" t="s">
        <v>181</v>
      </c>
      <c r="E2848" s="61">
        <v>8</v>
      </c>
      <c r="F2848" s="61" t="s">
        <v>182</v>
      </c>
      <c r="G2848" s="61">
        <v>0</v>
      </c>
      <c r="H2848" s="61" t="s">
        <v>183</v>
      </c>
      <c r="I2848" s="61" t="s">
        <v>1152</v>
      </c>
      <c r="J2848" s="61" t="s">
        <v>1153</v>
      </c>
      <c r="K2848" s="61" t="s">
        <v>1153</v>
      </c>
      <c r="L2848" s="61" t="s">
        <v>1294</v>
      </c>
      <c r="M2848" s="61">
        <f t="shared" si="45"/>
        <v>461</v>
      </c>
      <c r="N2848" t="str">
        <f>VLOOKUP(M2848,'zamestnanci číselník'!$A:$I,9,0)</f>
        <v>Ostatné</v>
      </c>
    </row>
    <row r="2849" spans="1:14" x14ac:dyDescent="0.2">
      <c r="A2849" s="60">
        <v>43692</v>
      </c>
      <c r="B2849" s="61" t="s">
        <v>1293</v>
      </c>
      <c r="C2849" s="61" t="s">
        <v>910</v>
      </c>
      <c r="D2849" s="61" t="s">
        <v>181</v>
      </c>
      <c r="E2849" s="61">
        <v>0.5</v>
      </c>
      <c r="F2849" s="61" t="s">
        <v>182</v>
      </c>
      <c r="G2849" s="61">
        <v>0</v>
      </c>
      <c r="H2849" s="61" t="s">
        <v>183</v>
      </c>
      <c r="I2849" s="61" t="s">
        <v>1152</v>
      </c>
      <c r="J2849" s="61" t="s">
        <v>1153</v>
      </c>
      <c r="K2849" s="61" t="s">
        <v>1153</v>
      </c>
      <c r="L2849" s="61" t="s">
        <v>1294</v>
      </c>
      <c r="M2849" s="61">
        <f t="shared" si="45"/>
        <v>461</v>
      </c>
      <c r="N2849" t="str">
        <f>VLOOKUP(M2849,'zamestnanci číselník'!$A:$I,9,0)</f>
        <v>Ostatné</v>
      </c>
    </row>
    <row r="2850" spans="1:14" x14ac:dyDescent="0.2">
      <c r="A2850" s="60">
        <v>43692</v>
      </c>
      <c r="B2850" s="61" t="s">
        <v>1293</v>
      </c>
      <c r="C2850" s="61" t="s">
        <v>910</v>
      </c>
      <c r="D2850" s="61" t="s">
        <v>181</v>
      </c>
      <c r="E2850" s="61">
        <v>0.5</v>
      </c>
      <c r="F2850" s="61" t="s">
        <v>182</v>
      </c>
      <c r="G2850" s="61">
        <v>0</v>
      </c>
      <c r="H2850" s="61" t="s">
        <v>183</v>
      </c>
      <c r="I2850" s="61" t="s">
        <v>1152</v>
      </c>
      <c r="J2850" s="61" t="s">
        <v>1153</v>
      </c>
      <c r="K2850" s="61" t="s">
        <v>1153</v>
      </c>
      <c r="L2850" s="61" t="s">
        <v>1294</v>
      </c>
      <c r="M2850" s="61">
        <f t="shared" si="45"/>
        <v>461</v>
      </c>
      <c r="N2850" t="str">
        <f>VLOOKUP(M2850,'zamestnanci číselník'!$A:$I,9,0)</f>
        <v>Ostatné</v>
      </c>
    </row>
    <row r="2851" spans="1:14" x14ac:dyDescent="0.2">
      <c r="A2851" s="60">
        <v>43692</v>
      </c>
      <c r="B2851" s="61" t="s">
        <v>1293</v>
      </c>
      <c r="C2851" s="61" t="s">
        <v>910</v>
      </c>
      <c r="D2851" s="61" t="s">
        <v>181</v>
      </c>
      <c r="E2851" s="61">
        <v>1.5</v>
      </c>
      <c r="F2851" s="61" t="s">
        <v>182</v>
      </c>
      <c r="G2851" s="61">
        <v>0</v>
      </c>
      <c r="H2851" s="61" t="s">
        <v>183</v>
      </c>
      <c r="I2851" s="61" t="s">
        <v>1152</v>
      </c>
      <c r="J2851" s="61" t="s">
        <v>1153</v>
      </c>
      <c r="K2851" s="61" t="s">
        <v>1153</v>
      </c>
      <c r="L2851" s="61" t="s">
        <v>1294</v>
      </c>
      <c r="M2851" s="61">
        <f t="shared" si="45"/>
        <v>461</v>
      </c>
      <c r="N2851" t="str">
        <f>VLOOKUP(M2851,'zamestnanci číselník'!$A:$I,9,0)</f>
        <v>Ostatné</v>
      </c>
    </row>
    <row r="2852" spans="1:14" x14ac:dyDescent="0.2">
      <c r="A2852" s="60">
        <v>43678</v>
      </c>
      <c r="B2852" s="61" t="s">
        <v>1293</v>
      </c>
      <c r="C2852" s="61" t="s">
        <v>887</v>
      </c>
      <c r="D2852" s="61" t="s">
        <v>181</v>
      </c>
      <c r="E2852" s="61">
        <v>8</v>
      </c>
      <c r="F2852" s="61" t="s">
        <v>182</v>
      </c>
      <c r="G2852" s="61">
        <v>0</v>
      </c>
      <c r="H2852" s="61" t="s">
        <v>183</v>
      </c>
      <c r="I2852" s="61" t="s">
        <v>1152</v>
      </c>
      <c r="J2852" s="61" t="s">
        <v>1153</v>
      </c>
      <c r="K2852" s="61" t="s">
        <v>1153</v>
      </c>
      <c r="L2852" s="61" t="s">
        <v>1294</v>
      </c>
      <c r="M2852" s="61">
        <f t="shared" si="45"/>
        <v>461</v>
      </c>
      <c r="N2852" t="str">
        <f>VLOOKUP(M2852,'zamestnanci číselník'!$A:$I,9,0)</f>
        <v>Ostatné</v>
      </c>
    </row>
    <row r="2853" spans="1:14" x14ac:dyDescent="0.2">
      <c r="A2853" s="60">
        <v>43679</v>
      </c>
      <c r="B2853" s="61" t="s">
        <v>1293</v>
      </c>
      <c r="C2853" s="61" t="s">
        <v>887</v>
      </c>
      <c r="D2853" s="61" t="s">
        <v>181</v>
      </c>
      <c r="E2853" s="61">
        <v>8</v>
      </c>
      <c r="F2853" s="61" t="s">
        <v>182</v>
      </c>
      <c r="G2853" s="61">
        <v>0</v>
      </c>
      <c r="H2853" s="61" t="s">
        <v>183</v>
      </c>
      <c r="I2853" s="61" t="s">
        <v>1152</v>
      </c>
      <c r="J2853" s="61" t="s">
        <v>1153</v>
      </c>
      <c r="K2853" s="61" t="s">
        <v>1153</v>
      </c>
      <c r="L2853" s="61" t="s">
        <v>1294</v>
      </c>
      <c r="M2853" s="61">
        <f t="shared" si="45"/>
        <v>461</v>
      </c>
      <c r="N2853" t="str">
        <f>VLOOKUP(M2853,'zamestnanci číselník'!$A:$I,9,0)</f>
        <v>Ostatné</v>
      </c>
    </row>
    <row r="2854" spans="1:14" x14ac:dyDescent="0.2">
      <c r="A2854" s="60">
        <v>43682</v>
      </c>
      <c r="B2854" s="61" t="s">
        <v>1293</v>
      </c>
      <c r="C2854" s="61" t="s">
        <v>887</v>
      </c>
      <c r="D2854" s="61" t="s">
        <v>181</v>
      </c>
      <c r="E2854" s="61">
        <v>8</v>
      </c>
      <c r="F2854" s="61" t="s">
        <v>182</v>
      </c>
      <c r="G2854" s="61">
        <v>0</v>
      </c>
      <c r="H2854" s="61" t="s">
        <v>183</v>
      </c>
      <c r="I2854" s="61" t="s">
        <v>1152</v>
      </c>
      <c r="J2854" s="61" t="s">
        <v>1153</v>
      </c>
      <c r="K2854" s="61" t="s">
        <v>1153</v>
      </c>
      <c r="L2854" s="61" t="s">
        <v>1294</v>
      </c>
      <c r="M2854" s="61">
        <f t="shared" si="45"/>
        <v>461</v>
      </c>
      <c r="N2854" t="str">
        <f>VLOOKUP(M2854,'zamestnanci číselník'!$A:$I,9,0)</f>
        <v>Ostatné</v>
      </c>
    </row>
    <row r="2855" spans="1:14" x14ac:dyDescent="0.2">
      <c r="A2855" s="60">
        <v>43683</v>
      </c>
      <c r="B2855" s="61" t="s">
        <v>1293</v>
      </c>
      <c r="C2855" s="61" t="s">
        <v>887</v>
      </c>
      <c r="D2855" s="61" t="s">
        <v>181</v>
      </c>
      <c r="E2855" s="61">
        <v>8</v>
      </c>
      <c r="F2855" s="61" t="s">
        <v>182</v>
      </c>
      <c r="G2855" s="61">
        <v>0</v>
      </c>
      <c r="H2855" s="61" t="s">
        <v>183</v>
      </c>
      <c r="I2855" s="61" t="s">
        <v>1152</v>
      </c>
      <c r="J2855" s="61" t="s">
        <v>1153</v>
      </c>
      <c r="K2855" s="61" t="s">
        <v>1153</v>
      </c>
      <c r="L2855" s="61" t="s">
        <v>1294</v>
      </c>
      <c r="M2855" s="61">
        <f t="shared" si="45"/>
        <v>461</v>
      </c>
      <c r="N2855" t="str">
        <f>VLOOKUP(M2855,'zamestnanci číselník'!$A:$I,9,0)</f>
        <v>Ostatné</v>
      </c>
    </row>
    <row r="2856" spans="1:14" x14ac:dyDescent="0.2">
      <c r="A2856" s="60">
        <v>43684</v>
      </c>
      <c r="B2856" s="61" t="s">
        <v>1293</v>
      </c>
      <c r="C2856" s="61" t="s">
        <v>887</v>
      </c>
      <c r="D2856" s="61" t="s">
        <v>181</v>
      </c>
      <c r="E2856" s="61">
        <v>8</v>
      </c>
      <c r="F2856" s="61" t="s">
        <v>182</v>
      </c>
      <c r="G2856" s="61">
        <v>0</v>
      </c>
      <c r="H2856" s="61" t="s">
        <v>183</v>
      </c>
      <c r="I2856" s="61" t="s">
        <v>1152</v>
      </c>
      <c r="J2856" s="61" t="s">
        <v>1153</v>
      </c>
      <c r="K2856" s="61" t="s">
        <v>1153</v>
      </c>
      <c r="L2856" s="61" t="s">
        <v>1294</v>
      </c>
      <c r="M2856" s="61">
        <f t="shared" si="45"/>
        <v>461</v>
      </c>
      <c r="N2856" t="str">
        <f>VLOOKUP(M2856,'zamestnanci číselník'!$A:$I,9,0)</f>
        <v>Ostatné</v>
      </c>
    </row>
    <row r="2857" spans="1:14" x14ac:dyDescent="0.2">
      <c r="A2857" s="60">
        <v>43685</v>
      </c>
      <c r="B2857" s="61" t="s">
        <v>1293</v>
      </c>
      <c r="C2857" s="61" t="s">
        <v>887</v>
      </c>
      <c r="D2857" s="61" t="s">
        <v>181</v>
      </c>
      <c r="E2857" s="61">
        <v>8</v>
      </c>
      <c r="F2857" s="61" t="s">
        <v>182</v>
      </c>
      <c r="G2857" s="61">
        <v>0</v>
      </c>
      <c r="H2857" s="61" t="s">
        <v>183</v>
      </c>
      <c r="I2857" s="61" t="s">
        <v>1152</v>
      </c>
      <c r="J2857" s="61" t="s">
        <v>1153</v>
      </c>
      <c r="K2857" s="61" t="s">
        <v>1153</v>
      </c>
      <c r="L2857" s="61" t="s">
        <v>1294</v>
      </c>
      <c r="M2857" s="61">
        <f t="shared" si="45"/>
        <v>461</v>
      </c>
      <c r="N2857" t="str">
        <f>VLOOKUP(M2857,'zamestnanci číselník'!$A:$I,9,0)</f>
        <v>Ostatné</v>
      </c>
    </row>
    <row r="2858" spans="1:14" x14ac:dyDescent="0.2">
      <c r="A2858" s="60">
        <v>43686</v>
      </c>
      <c r="B2858" s="61" t="s">
        <v>1293</v>
      </c>
      <c r="C2858" s="61" t="s">
        <v>887</v>
      </c>
      <c r="D2858" s="61" t="s">
        <v>181</v>
      </c>
      <c r="E2858" s="61">
        <v>8</v>
      </c>
      <c r="F2858" s="61" t="s">
        <v>182</v>
      </c>
      <c r="G2858" s="61">
        <v>0</v>
      </c>
      <c r="H2858" s="61" t="s">
        <v>183</v>
      </c>
      <c r="I2858" s="61" t="s">
        <v>1152</v>
      </c>
      <c r="J2858" s="61" t="s">
        <v>1153</v>
      </c>
      <c r="K2858" s="61" t="s">
        <v>1153</v>
      </c>
      <c r="L2858" s="61" t="s">
        <v>1294</v>
      </c>
      <c r="M2858" s="61">
        <f t="shared" si="45"/>
        <v>461</v>
      </c>
      <c r="N2858" t="str">
        <f>VLOOKUP(M2858,'zamestnanci číselník'!$A:$I,9,0)</f>
        <v>Ostatné</v>
      </c>
    </row>
    <row r="2859" spans="1:14" x14ac:dyDescent="0.2">
      <c r="A2859" s="60">
        <v>43689</v>
      </c>
      <c r="B2859" s="61" t="s">
        <v>1293</v>
      </c>
      <c r="C2859" s="61" t="s">
        <v>885</v>
      </c>
      <c r="D2859" s="61" t="s">
        <v>181</v>
      </c>
      <c r="E2859" s="61">
        <v>8</v>
      </c>
      <c r="F2859" s="61" t="s">
        <v>182</v>
      </c>
      <c r="G2859" s="61">
        <v>0</v>
      </c>
      <c r="H2859" s="61" t="s">
        <v>42</v>
      </c>
      <c r="I2859" s="61" t="s">
        <v>1152</v>
      </c>
      <c r="J2859" s="61" t="s">
        <v>1153</v>
      </c>
      <c r="K2859" s="61" t="s">
        <v>1153</v>
      </c>
      <c r="L2859" s="61" t="s">
        <v>1294</v>
      </c>
      <c r="M2859" s="61">
        <f t="shared" si="45"/>
        <v>461</v>
      </c>
      <c r="N2859" t="str">
        <f>VLOOKUP(M2859,'zamestnanci číselník'!$A:$I,9,0)</f>
        <v>Ostatné</v>
      </c>
    </row>
    <row r="2860" spans="1:14" x14ac:dyDescent="0.2">
      <c r="A2860" s="60">
        <v>43690</v>
      </c>
      <c r="B2860" s="61" t="s">
        <v>1293</v>
      </c>
      <c r="C2860" s="61" t="s">
        <v>885</v>
      </c>
      <c r="D2860" s="61" t="s">
        <v>181</v>
      </c>
      <c r="E2860" s="61">
        <v>8</v>
      </c>
      <c r="F2860" s="61" t="s">
        <v>182</v>
      </c>
      <c r="G2860" s="61">
        <v>0</v>
      </c>
      <c r="H2860" s="61" t="s">
        <v>42</v>
      </c>
      <c r="I2860" s="61" t="s">
        <v>1152</v>
      </c>
      <c r="J2860" s="61" t="s">
        <v>1153</v>
      </c>
      <c r="K2860" s="61" t="s">
        <v>1153</v>
      </c>
      <c r="L2860" s="61" t="s">
        <v>1294</v>
      </c>
      <c r="M2860" s="61">
        <f t="shared" si="45"/>
        <v>461</v>
      </c>
      <c r="N2860" t="str">
        <f>VLOOKUP(M2860,'zamestnanci číselník'!$A:$I,9,0)</f>
        <v>Ostatné</v>
      </c>
    </row>
    <row r="2861" spans="1:14" x14ac:dyDescent="0.2">
      <c r="A2861" s="60">
        <v>43691</v>
      </c>
      <c r="B2861" s="61" t="s">
        <v>1293</v>
      </c>
      <c r="C2861" s="61" t="s">
        <v>885</v>
      </c>
      <c r="D2861" s="61" t="s">
        <v>181</v>
      </c>
      <c r="E2861" s="61">
        <v>8</v>
      </c>
      <c r="F2861" s="61" t="s">
        <v>182</v>
      </c>
      <c r="G2861" s="61">
        <v>0</v>
      </c>
      <c r="H2861" s="61" t="s">
        <v>42</v>
      </c>
      <c r="I2861" s="61" t="s">
        <v>1152</v>
      </c>
      <c r="J2861" s="61" t="s">
        <v>1153</v>
      </c>
      <c r="K2861" s="61" t="s">
        <v>1153</v>
      </c>
      <c r="L2861" s="61" t="s">
        <v>1294</v>
      </c>
      <c r="M2861" s="61">
        <f t="shared" si="45"/>
        <v>461</v>
      </c>
      <c r="N2861" t="str">
        <f>VLOOKUP(M2861,'zamestnanci číselník'!$A:$I,9,0)</f>
        <v>Ostatné</v>
      </c>
    </row>
    <row r="2862" spans="1:14" x14ac:dyDescent="0.2">
      <c r="A2862" s="60">
        <v>43692</v>
      </c>
      <c r="B2862" s="61" t="s">
        <v>1293</v>
      </c>
      <c r="C2862" s="61" t="s">
        <v>885</v>
      </c>
      <c r="D2862" s="61" t="s">
        <v>181</v>
      </c>
      <c r="E2862" s="61">
        <v>5.5</v>
      </c>
      <c r="F2862" s="61" t="s">
        <v>182</v>
      </c>
      <c r="G2862" s="61">
        <v>0</v>
      </c>
      <c r="H2862" s="61" t="s">
        <v>42</v>
      </c>
      <c r="I2862" s="61" t="s">
        <v>1152</v>
      </c>
      <c r="J2862" s="61" t="s">
        <v>1153</v>
      </c>
      <c r="K2862" s="61" t="s">
        <v>1153</v>
      </c>
      <c r="L2862" s="61" t="s">
        <v>1294</v>
      </c>
      <c r="M2862" s="61">
        <f t="shared" si="45"/>
        <v>461</v>
      </c>
      <c r="N2862" t="str">
        <f>VLOOKUP(M2862,'zamestnanci číselník'!$A:$I,9,0)</f>
        <v>Ostatné</v>
      </c>
    </row>
    <row r="2863" spans="1:14" x14ac:dyDescent="0.2">
      <c r="A2863" s="60">
        <v>43693</v>
      </c>
      <c r="B2863" s="61" t="s">
        <v>1293</v>
      </c>
      <c r="C2863" s="61" t="s">
        <v>885</v>
      </c>
      <c r="D2863" s="61" t="s">
        <v>181</v>
      </c>
      <c r="E2863" s="61">
        <v>8</v>
      </c>
      <c r="F2863" s="61" t="s">
        <v>182</v>
      </c>
      <c r="G2863" s="61">
        <v>0</v>
      </c>
      <c r="H2863" s="61" t="s">
        <v>42</v>
      </c>
      <c r="I2863" s="61" t="s">
        <v>1152</v>
      </c>
      <c r="J2863" s="61" t="s">
        <v>1153</v>
      </c>
      <c r="K2863" s="61" t="s">
        <v>1153</v>
      </c>
      <c r="L2863" s="61" t="s">
        <v>1294</v>
      </c>
      <c r="M2863" s="61">
        <f t="shared" si="45"/>
        <v>461</v>
      </c>
      <c r="N2863" t="str">
        <f>VLOOKUP(M2863,'zamestnanci číselník'!$A:$I,9,0)</f>
        <v>Ostatné</v>
      </c>
    </row>
    <row r="2864" spans="1:14" x14ac:dyDescent="0.2">
      <c r="A2864" s="60">
        <v>43699</v>
      </c>
      <c r="B2864" s="61" t="s">
        <v>1293</v>
      </c>
      <c r="C2864" s="61" t="s">
        <v>887</v>
      </c>
      <c r="D2864" s="61" t="s">
        <v>181</v>
      </c>
      <c r="E2864" s="61">
        <v>8</v>
      </c>
      <c r="F2864" s="61" t="s">
        <v>182</v>
      </c>
      <c r="G2864" s="61">
        <v>0</v>
      </c>
      <c r="H2864" s="61" t="s">
        <v>183</v>
      </c>
      <c r="I2864" s="61" t="s">
        <v>1152</v>
      </c>
      <c r="J2864" s="61" t="s">
        <v>1153</v>
      </c>
      <c r="K2864" s="61" t="s">
        <v>1153</v>
      </c>
      <c r="L2864" s="61" t="s">
        <v>1294</v>
      </c>
      <c r="M2864" s="61">
        <f t="shared" si="45"/>
        <v>461</v>
      </c>
      <c r="N2864" t="str">
        <f>VLOOKUP(M2864,'zamestnanci číselník'!$A:$I,9,0)</f>
        <v>Ostatné</v>
      </c>
    </row>
    <row r="2865" spans="1:14" x14ac:dyDescent="0.2">
      <c r="A2865" s="60">
        <v>43700</v>
      </c>
      <c r="B2865" s="61" t="s">
        <v>1293</v>
      </c>
      <c r="C2865" s="61" t="s">
        <v>887</v>
      </c>
      <c r="D2865" s="61" t="s">
        <v>181</v>
      </c>
      <c r="E2865" s="61">
        <v>8</v>
      </c>
      <c r="F2865" s="61" t="s">
        <v>182</v>
      </c>
      <c r="G2865" s="61">
        <v>0</v>
      </c>
      <c r="H2865" s="61" t="s">
        <v>183</v>
      </c>
      <c r="I2865" s="61" t="s">
        <v>1152</v>
      </c>
      <c r="J2865" s="61" t="s">
        <v>1153</v>
      </c>
      <c r="K2865" s="61" t="s">
        <v>1153</v>
      </c>
      <c r="L2865" s="61" t="s">
        <v>1294</v>
      </c>
      <c r="M2865" s="61">
        <f t="shared" si="45"/>
        <v>461</v>
      </c>
      <c r="N2865" t="str">
        <f>VLOOKUP(M2865,'zamestnanci číselník'!$A:$I,9,0)</f>
        <v>Ostatné</v>
      </c>
    </row>
    <row r="2866" spans="1:14" x14ac:dyDescent="0.2">
      <c r="A2866" s="60">
        <v>43704</v>
      </c>
      <c r="B2866" s="61" t="s">
        <v>1293</v>
      </c>
      <c r="C2866" s="61" t="s">
        <v>910</v>
      </c>
      <c r="D2866" s="61" t="s">
        <v>181</v>
      </c>
      <c r="E2866" s="61">
        <v>1.5</v>
      </c>
      <c r="F2866" s="61" t="s">
        <v>182</v>
      </c>
      <c r="G2866" s="61">
        <v>0</v>
      </c>
      <c r="H2866" s="61" t="s">
        <v>183</v>
      </c>
      <c r="I2866" s="61" t="s">
        <v>1152</v>
      </c>
      <c r="J2866" s="61" t="s">
        <v>1153</v>
      </c>
      <c r="K2866" s="61" t="s">
        <v>1153</v>
      </c>
      <c r="L2866" s="61" t="s">
        <v>1294</v>
      </c>
      <c r="M2866" s="61">
        <f t="shared" si="45"/>
        <v>461</v>
      </c>
      <c r="N2866" t="str">
        <f>VLOOKUP(M2866,'zamestnanci číselník'!$A:$I,9,0)</f>
        <v>Ostatné</v>
      </c>
    </row>
    <row r="2867" spans="1:14" x14ac:dyDescent="0.2">
      <c r="A2867" s="60">
        <v>43678</v>
      </c>
      <c r="B2867" s="61" t="s">
        <v>1295</v>
      </c>
      <c r="C2867" s="61" t="s">
        <v>887</v>
      </c>
      <c r="D2867" s="61" t="s">
        <v>181</v>
      </c>
      <c r="E2867" s="61">
        <v>8</v>
      </c>
      <c r="F2867" s="61" t="s">
        <v>182</v>
      </c>
      <c r="G2867" s="61">
        <v>0</v>
      </c>
      <c r="H2867" s="61" t="s">
        <v>183</v>
      </c>
      <c r="I2867" s="61" t="s">
        <v>1167</v>
      </c>
      <c r="J2867" s="61" t="s">
        <v>17</v>
      </c>
      <c r="K2867" s="61" t="s">
        <v>20</v>
      </c>
      <c r="L2867" s="61" t="s">
        <v>1296</v>
      </c>
      <c r="M2867" s="61">
        <f t="shared" si="45"/>
        <v>462</v>
      </c>
      <c r="N2867" t="str">
        <f>VLOOKUP(M2867,'zamestnanci číselník'!$A:$I,9,0)</f>
        <v>Doprava</v>
      </c>
    </row>
    <row r="2868" spans="1:14" x14ac:dyDescent="0.2">
      <c r="A2868" s="60">
        <v>43679</v>
      </c>
      <c r="B2868" s="61" t="s">
        <v>1295</v>
      </c>
      <c r="C2868" s="61" t="s">
        <v>887</v>
      </c>
      <c r="D2868" s="61" t="s">
        <v>181</v>
      </c>
      <c r="E2868" s="61">
        <v>8</v>
      </c>
      <c r="F2868" s="61" t="s">
        <v>182</v>
      </c>
      <c r="G2868" s="61">
        <v>0</v>
      </c>
      <c r="H2868" s="61" t="s">
        <v>183</v>
      </c>
      <c r="I2868" s="61" t="s">
        <v>1167</v>
      </c>
      <c r="J2868" s="61" t="s">
        <v>17</v>
      </c>
      <c r="K2868" s="61" t="s">
        <v>20</v>
      </c>
      <c r="L2868" s="61" t="s">
        <v>1296</v>
      </c>
      <c r="M2868" s="61">
        <f t="shared" si="45"/>
        <v>462</v>
      </c>
      <c r="N2868" t="str">
        <f>VLOOKUP(M2868,'zamestnanci číselník'!$A:$I,9,0)</f>
        <v>Doprava</v>
      </c>
    </row>
    <row r="2869" spans="1:14" x14ac:dyDescent="0.2">
      <c r="A2869" s="60">
        <v>43682</v>
      </c>
      <c r="B2869" s="61" t="s">
        <v>1295</v>
      </c>
      <c r="C2869" s="61" t="s">
        <v>885</v>
      </c>
      <c r="D2869" s="61" t="s">
        <v>181</v>
      </c>
      <c r="E2869" s="61">
        <v>8</v>
      </c>
      <c r="F2869" s="61" t="s">
        <v>890</v>
      </c>
      <c r="G2869" s="61">
        <v>1</v>
      </c>
      <c r="H2869" s="61" t="s">
        <v>42</v>
      </c>
      <c r="I2869" s="61" t="s">
        <v>1167</v>
      </c>
      <c r="J2869" s="61" t="s">
        <v>17</v>
      </c>
      <c r="K2869" s="61" t="s">
        <v>20</v>
      </c>
      <c r="L2869" s="61" t="s">
        <v>1296</v>
      </c>
      <c r="M2869" s="61">
        <f t="shared" si="45"/>
        <v>462</v>
      </c>
      <c r="N2869" t="str">
        <f>VLOOKUP(M2869,'zamestnanci číselník'!$A:$I,9,0)</f>
        <v>Doprava</v>
      </c>
    </row>
    <row r="2870" spans="1:14" x14ac:dyDescent="0.2">
      <c r="A2870" s="60">
        <v>43683</v>
      </c>
      <c r="B2870" s="61" t="s">
        <v>1295</v>
      </c>
      <c r="C2870" s="61" t="s">
        <v>885</v>
      </c>
      <c r="D2870" s="61" t="s">
        <v>181</v>
      </c>
      <c r="E2870" s="61">
        <v>8</v>
      </c>
      <c r="F2870" s="61" t="s">
        <v>890</v>
      </c>
      <c r="G2870" s="61">
        <v>1</v>
      </c>
      <c r="H2870" s="61" t="s">
        <v>42</v>
      </c>
      <c r="I2870" s="61" t="s">
        <v>1167</v>
      </c>
      <c r="J2870" s="61" t="s">
        <v>17</v>
      </c>
      <c r="K2870" s="61" t="s">
        <v>20</v>
      </c>
      <c r="L2870" s="61" t="s">
        <v>1296</v>
      </c>
      <c r="M2870" s="61">
        <f t="shared" si="45"/>
        <v>462</v>
      </c>
      <c r="N2870" t="str">
        <f>VLOOKUP(M2870,'zamestnanci číselník'!$A:$I,9,0)</f>
        <v>Doprava</v>
      </c>
    </row>
    <row r="2871" spans="1:14" x14ac:dyDescent="0.2">
      <c r="A2871" s="60">
        <v>43684</v>
      </c>
      <c r="B2871" s="61" t="s">
        <v>1295</v>
      </c>
      <c r="C2871" s="61" t="s">
        <v>885</v>
      </c>
      <c r="D2871" s="61" t="s">
        <v>181</v>
      </c>
      <c r="E2871" s="61">
        <v>8</v>
      </c>
      <c r="F2871" s="61" t="s">
        <v>890</v>
      </c>
      <c r="G2871" s="61">
        <v>1</v>
      </c>
      <c r="H2871" s="61" t="s">
        <v>42</v>
      </c>
      <c r="I2871" s="61" t="s">
        <v>1167</v>
      </c>
      <c r="J2871" s="61" t="s">
        <v>17</v>
      </c>
      <c r="K2871" s="61" t="s">
        <v>20</v>
      </c>
      <c r="L2871" s="61" t="s">
        <v>1296</v>
      </c>
      <c r="M2871" s="61">
        <f t="shared" si="45"/>
        <v>462</v>
      </c>
      <c r="N2871" t="str">
        <f>VLOOKUP(M2871,'zamestnanci číselník'!$A:$I,9,0)</f>
        <v>Doprava</v>
      </c>
    </row>
    <row r="2872" spans="1:14" x14ac:dyDescent="0.2">
      <c r="A2872" s="60">
        <v>43685</v>
      </c>
      <c r="B2872" s="61" t="s">
        <v>1295</v>
      </c>
      <c r="C2872" s="61" t="s">
        <v>885</v>
      </c>
      <c r="D2872" s="61" t="s">
        <v>181</v>
      </c>
      <c r="E2872" s="61">
        <v>8</v>
      </c>
      <c r="F2872" s="61" t="s">
        <v>890</v>
      </c>
      <c r="G2872" s="61">
        <v>1.5</v>
      </c>
      <c r="H2872" s="61" t="s">
        <v>42</v>
      </c>
      <c r="I2872" s="61" t="s">
        <v>1167</v>
      </c>
      <c r="J2872" s="61" t="s">
        <v>17</v>
      </c>
      <c r="K2872" s="61" t="s">
        <v>20</v>
      </c>
      <c r="L2872" s="61" t="s">
        <v>1296</v>
      </c>
      <c r="M2872" s="61">
        <f t="shared" si="45"/>
        <v>462</v>
      </c>
      <c r="N2872" t="str">
        <f>VLOOKUP(M2872,'zamestnanci číselník'!$A:$I,9,0)</f>
        <v>Doprava</v>
      </c>
    </row>
    <row r="2873" spans="1:14" x14ac:dyDescent="0.2">
      <c r="A2873" s="60">
        <v>43686</v>
      </c>
      <c r="B2873" s="61" t="s">
        <v>1295</v>
      </c>
      <c r="C2873" s="61" t="s">
        <v>885</v>
      </c>
      <c r="D2873" s="61" t="s">
        <v>181</v>
      </c>
      <c r="E2873" s="61">
        <v>8</v>
      </c>
      <c r="F2873" s="61" t="s">
        <v>182</v>
      </c>
      <c r="G2873" s="61">
        <v>0</v>
      </c>
      <c r="H2873" s="61" t="s">
        <v>42</v>
      </c>
      <c r="I2873" s="61" t="s">
        <v>1167</v>
      </c>
      <c r="J2873" s="61" t="s">
        <v>17</v>
      </c>
      <c r="K2873" s="61" t="s">
        <v>20</v>
      </c>
      <c r="L2873" s="61" t="s">
        <v>1296</v>
      </c>
      <c r="M2873" s="61">
        <f t="shared" si="45"/>
        <v>462</v>
      </c>
      <c r="N2873" t="str">
        <f>VLOOKUP(M2873,'zamestnanci číselník'!$A:$I,9,0)</f>
        <v>Doprava</v>
      </c>
    </row>
    <row r="2874" spans="1:14" x14ac:dyDescent="0.2">
      <c r="A2874" s="60">
        <v>43689</v>
      </c>
      <c r="B2874" s="61" t="s">
        <v>1295</v>
      </c>
      <c r="C2874" s="61" t="s">
        <v>885</v>
      </c>
      <c r="D2874" s="61" t="s">
        <v>181</v>
      </c>
      <c r="E2874" s="61">
        <v>8</v>
      </c>
      <c r="F2874" s="61" t="s">
        <v>890</v>
      </c>
      <c r="G2874" s="61">
        <v>1</v>
      </c>
      <c r="H2874" s="61" t="s">
        <v>42</v>
      </c>
      <c r="I2874" s="61" t="s">
        <v>1167</v>
      </c>
      <c r="J2874" s="61" t="s">
        <v>17</v>
      </c>
      <c r="K2874" s="61" t="s">
        <v>20</v>
      </c>
      <c r="L2874" s="61" t="s">
        <v>1296</v>
      </c>
      <c r="M2874" s="61">
        <f t="shared" si="45"/>
        <v>462</v>
      </c>
      <c r="N2874" t="str">
        <f>VLOOKUP(M2874,'zamestnanci číselník'!$A:$I,9,0)</f>
        <v>Doprava</v>
      </c>
    </row>
    <row r="2875" spans="1:14" x14ac:dyDescent="0.2">
      <c r="A2875" s="60">
        <v>43690</v>
      </c>
      <c r="B2875" s="61" t="s">
        <v>1295</v>
      </c>
      <c r="C2875" s="61" t="s">
        <v>885</v>
      </c>
      <c r="D2875" s="61" t="s">
        <v>181</v>
      </c>
      <c r="E2875" s="61">
        <v>8</v>
      </c>
      <c r="F2875" s="61" t="s">
        <v>890</v>
      </c>
      <c r="G2875" s="61">
        <v>1</v>
      </c>
      <c r="H2875" s="61" t="s">
        <v>42</v>
      </c>
      <c r="I2875" s="61" t="s">
        <v>1167</v>
      </c>
      <c r="J2875" s="61" t="s">
        <v>17</v>
      </c>
      <c r="K2875" s="61" t="s">
        <v>20</v>
      </c>
      <c r="L2875" s="61" t="s">
        <v>1296</v>
      </c>
      <c r="M2875" s="61">
        <f t="shared" si="45"/>
        <v>462</v>
      </c>
      <c r="N2875" t="str">
        <f>VLOOKUP(M2875,'zamestnanci číselník'!$A:$I,9,0)</f>
        <v>Doprava</v>
      </c>
    </row>
    <row r="2876" spans="1:14" x14ac:dyDescent="0.2">
      <c r="A2876" s="60">
        <v>43691</v>
      </c>
      <c r="B2876" s="61" t="s">
        <v>1295</v>
      </c>
      <c r="C2876" s="61" t="s">
        <v>885</v>
      </c>
      <c r="D2876" s="61" t="s">
        <v>181</v>
      </c>
      <c r="E2876" s="61">
        <v>8</v>
      </c>
      <c r="F2876" s="61" t="s">
        <v>890</v>
      </c>
      <c r="G2876" s="61">
        <v>1</v>
      </c>
      <c r="H2876" s="61" t="s">
        <v>42</v>
      </c>
      <c r="I2876" s="61" t="s">
        <v>1167</v>
      </c>
      <c r="J2876" s="61" t="s">
        <v>17</v>
      </c>
      <c r="K2876" s="61" t="s">
        <v>20</v>
      </c>
      <c r="L2876" s="61" t="s">
        <v>1296</v>
      </c>
      <c r="M2876" s="61">
        <f t="shared" si="45"/>
        <v>462</v>
      </c>
      <c r="N2876" t="str">
        <f>VLOOKUP(M2876,'zamestnanci číselník'!$A:$I,9,0)</f>
        <v>Doprava</v>
      </c>
    </row>
    <row r="2877" spans="1:14" x14ac:dyDescent="0.2">
      <c r="A2877" s="60">
        <v>43692</v>
      </c>
      <c r="B2877" s="61" t="s">
        <v>1295</v>
      </c>
      <c r="C2877" s="61" t="s">
        <v>885</v>
      </c>
      <c r="D2877" s="61" t="s">
        <v>181</v>
      </c>
      <c r="E2877" s="61">
        <v>8</v>
      </c>
      <c r="F2877" s="61" t="s">
        <v>890</v>
      </c>
      <c r="G2877" s="61">
        <v>3.5</v>
      </c>
      <c r="H2877" s="61" t="s">
        <v>42</v>
      </c>
      <c r="I2877" s="61" t="s">
        <v>1167</v>
      </c>
      <c r="J2877" s="61" t="s">
        <v>17</v>
      </c>
      <c r="K2877" s="61" t="s">
        <v>20</v>
      </c>
      <c r="L2877" s="61" t="s">
        <v>1296</v>
      </c>
      <c r="M2877" s="61">
        <f t="shared" si="45"/>
        <v>462</v>
      </c>
      <c r="N2877" t="str">
        <f>VLOOKUP(M2877,'zamestnanci číselník'!$A:$I,9,0)</f>
        <v>Doprava</v>
      </c>
    </row>
    <row r="2878" spans="1:14" x14ac:dyDescent="0.2">
      <c r="A2878" s="60">
        <v>43693</v>
      </c>
      <c r="B2878" s="61" t="s">
        <v>1295</v>
      </c>
      <c r="C2878" s="61" t="s">
        <v>885</v>
      </c>
      <c r="D2878" s="61" t="s">
        <v>181</v>
      </c>
      <c r="E2878" s="61">
        <v>8</v>
      </c>
      <c r="F2878" s="61" t="s">
        <v>182</v>
      </c>
      <c r="G2878" s="61">
        <v>0</v>
      </c>
      <c r="H2878" s="61" t="s">
        <v>42</v>
      </c>
      <c r="I2878" s="61" t="s">
        <v>1167</v>
      </c>
      <c r="J2878" s="61" t="s">
        <v>17</v>
      </c>
      <c r="K2878" s="61" t="s">
        <v>20</v>
      </c>
      <c r="L2878" s="61" t="s">
        <v>1296</v>
      </c>
      <c r="M2878" s="61">
        <f t="shared" si="45"/>
        <v>462</v>
      </c>
      <c r="N2878" t="str">
        <f>VLOOKUP(M2878,'zamestnanci číselník'!$A:$I,9,0)</f>
        <v>Doprava</v>
      </c>
    </row>
    <row r="2879" spans="1:14" x14ac:dyDescent="0.2">
      <c r="A2879" s="60">
        <v>43694</v>
      </c>
      <c r="B2879" s="61" t="s">
        <v>1295</v>
      </c>
      <c r="C2879" s="61" t="s">
        <v>885</v>
      </c>
      <c r="D2879" s="61" t="s">
        <v>181</v>
      </c>
      <c r="E2879" s="61">
        <v>0</v>
      </c>
      <c r="F2879" s="61" t="s">
        <v>890</v>
      </c>
      <c r="G2879" s="61">
        <v>5</v>
      </c>
      <c r="H2879" s="61" t="s">
        <v>42</v>
      </c>
      <c r="I2879" s="61" t="s">
        <v>1167</v>
      </c>
      <c r="J2879" s="61" t="s">
        <v>17</v>
      </c>
      <c r="K2879" s="61" t="s">
        <v>20</v>
      </c>
      <c r="L2879" s="61" t="s">
        <v>1296</v>
      </c>
      <c r="M2879" s="61">
        <f t="shared" si="45"/>
        <v>462</v>
      </c>
      <c r="N2879" t="str">
        <f>VLOOKUP(M2879,'zamestnanci číselník'!$A:$I,9,0)</f>
        <v>Doprava</v>
      </c>
    </row>
    <row r="2880" spans="1:14" x14ac:dyDescent="0.2">
      <c r="A2880" s="60">
        <v>43696</v>
      </c>
      <c r="B2880" s="61" t="s">
        <v>1295</v>
      </c>
      <c r="C2880" s="61" t="s">
        <v>885</v>
      </c>
      <c r="D2880" s="61" t="s">
        <v>181</v>
      </c>
      <c r="E2880" s="61">
        <v>8</v>
      </c>
      <c r="F2880" s="61" t="s">
        <v>890</v>
      </c>
      <c r="G2880" s="61">
        <v>1</v>
      </c>
      <c r="H2880" s="61" t="s">
        <v>42</v>
      </c>
      <c r="I2880" s="61" t="s">
        <v>1167</v>
      </c>
      <c r="J2880" s="61" t="s">
        <v>17</v>
      </c>
      <c r="K2880" s="61" t="s">
        <v>20</v>
      </c>
      <c r="L2880" s="61" t="s">
        <v>1296</v>
      </c>
      <c r="M2880" s="61">
        <f t="shared" si="45"/>
        <v>462</v>
      </c>
      <c r="N2880" t="str">
        <f>VLOOKUP(M2880,'zamestnanci číselník'!$A:$I,9,0)</f>
        <v>Doprava</v>
      </c>
    </row>
    <row r="2881" spans="1:14" x14ac:dyDescent="0.2">
      <c r="A2881" s="60">
        <v>43697</v>
      </c>
      <c r="B2881" s="61" t="s">
        <v>1295</v>
      </c>
      <c r="C2881" s="61" t="s">
        <v>885</v>
      </c>
      <c r="D2881" s="61" t="s">
        <v>181</v>
      </c>
      <c r="E2881" s="61">
        <v>8</v>
      </c>
      <c r="F2881" s="61" t="s">
        <v>890</v>
      </c>
      <c r="G2881" s="61">
        <v>1</v>
      </c>
      <c r="H2881" s="61" t="s">
        <v>42</v>
      </c>
      <c r="I2881" s="61" t="s">
        <v>1167</v>
      </c>
      <c r="J2881" s="61" t="s">
        <v>17</v>
      </c>
      <c r="K2881" s="61" t="s">
        <v>20</v>
      </c>
      <c r="L2881" s="61" t="s">
        <v>1296</v>
      </c>
      <c r="M2881" s="61">
        <f t="shared" si="45"/>
        <v>462</v>
      </c>
      <c r="N2881" t="str">
        <f>VLOOKUP(M2881,'zamestnanci číselník'!$A:$I,9,0)</f>
        <v>Doprava</v>
      </c>
    </row>
    <row r="2882" spans="1:14" x14ac:dyDescent="0.2">
      <c r="A2882" s="60">
        <v>43698</v>
      </c>
      <c r="B2882" s="61" t="s">
        <v>1295</v>
      </c>
      <c r="C2882" s="61" t="s">
        <v>885</v>
      </c>
      <c r="D2882" s="61" t="s">
        <v>181</v>
      </c>
      <c r="E2882" s="61">
        <v>8</v>
      </c>
      <c r="F2882" s="61" t="s">
        <v>890</v>
      </c>
      <c r="G2882" s="61">
        <v>1</v>
      </c>
      <c r="H2882" s="61" t="s">
        <v>42</v>
      </c>
      <c r="I2882" s="61" t="s">
        <v>1167</v>
      </c>
      <c r="J2882" s="61" t="s">
        <v>17</v>
      </c>
      <c r="K2882" s="61" t="s">
        <v>20</v>
      </c>
      <c r="L2882" s="61" t="s">
        <v>1296</v>
      </c>
      <c r="M2882" s="61">
        <f t="shared" si="45"/>
        <v>462</v>
      </c>
      <c r="N2882" t="str">
        <f>VLOOKUP(M2882,'zamestnanci číselník'!$A:$I,9,0)</f>
        <v>Doprava</v>
      </c>
    </row>
    <row r="2883" spans="1:14" x14ac:dyDescent="0.2">
      <c r="A2883" s="60">
        <v>43699</v>
      </c>
      <c r="B2883" s="61" t="s">
        <v>1295</v>
      </c>
      <c r="C2883" s="61" t="s">
        <v>885</v>
      </c>
      <c r="D2883" s="61" t="s">
        <v>181</v>
      </c>
      <c r="E2883" s="61">
        <v>8</v>
      </c>
      <c r="F2883" s="61" t="s">
        <v>890</v>
      </c>
      <c r="G2883" s="61">
        <v>1</v>
      </c>
      <c r="H2883" s="61" t="s">
        <v>42</v>
      </c>
      <c r="I2883" s="61" t="s">
        <v>1167</v>
      </c>
      <c r="J2883" s="61" t="s">
        <v>17</v>
      </c>
      <c r="K2883" s="61" t="s">
        <v>20</v>
      </c>
      <c r="L2883" s="61" t="s">
        <v>1296</v>
      </c>
      <c r="M2883" s="61">
        <f t="shared" ref="M2883:M2946" si="46">B2883*1</f>
        <v>462</v>
      </c>
      <c r="N2883" t="str">
        <f>VLOOKUP(M2883,'zamestnanci číselník'!$A:$I,9,0)</f>
        <v>Doprava</v>
      </c>
    </row>
    <row r="2884" spans="1:14" x14ac:dyDescent="0.2">
      <c r="A2884" s="60">
        <v>43700</v>
      </c>
      <c r="B2884" s="61" t="s">
        <v>1295</v>
      </c>
      <c r="C2884" s="61" t="s">
        <v>887</v>
      </c>
      <c r="D2884" s="61" t="s">
        <v>181</v>
      </c>
      <c r="E2884" s="61">
        <v>8</v>
      </c>
      <c r="F2884" s="61" t="s">
        <v>182</v>
      </c>
      <c r="G2884" s="61">
        <v>0</v>
      </c>
      <c r="H2884" s="61" t="s">
        <v>183</v>
      </c>
      <c r="I2884" s="61" t="s">
        <v>1167</v>
      </c>
      <c r="J2884" s="61" t="s">
        <v>17</v>
      </c>
      <c r="K2884" s="61" t="s">
        <v>20</v>
      </c>
      <c r="L2884" s="61" t="s">
        <v>1296</v>
      </c>
      <c r="M2884" s="61">
        <f t="shared" si="46"/>
        <v>462</v>
      </c>
      <c r="N2884" t="str">
        <f>VLOOKUP(M2884,'zamestnanci číselník'!$A:$I,9,0)</f>
        <v>Doprava</v>
      </c>
    </row>
    <row r="2885" spans="1:14" x14ac:dyDescent="0.2">
      <c r="A2885" s="60">
        <v>43703</v>
      </c>
      <c r="B2885" s="61" t="s">
        <v>1295</v>
      </c>
      <c r="C2885" s="61" t="s">
        <v>885</v>
      </c>
      <c r="D2885" s="61" t="s">
        <v>181</v>
      </c>
      <c r="E2885" s="61">
        <v>8</v>
      </c>
      <c r="F2885" s="61" t="s">
        <v>890</v>
      </c>
      <c r="G2885" s="61">
        <v>1</v>
      </c>
      <c r="H2885" s="61" t="s">
        <v>42</v>
      </c>
      <c r="I2885" s="61" t="s">
        <v>1167</v>
      </c>
      <c r="J2885" s="61" t="s">
        <v>17</v>
      </c>
      <c r="K2885" s="61" t="s">
        <v>20</v>
      </c>
      <c r="L2885" s="61" t="s">
        <v>1296</v>
      </c>
      <c r="M2885" s="61">
        <f t="shared" si="46"/>
        <v>462</v>
      </c>
      <c r="N2885" t="str">
        <f>VLOOKUP(M2885,'zamestnanci číselník'!$A:$I,9,0)</f>
        <v>Doprava</v>
      </c>
    </row>
    <row r="2886" spans="1:14" x14ac:dyDescent="0.2">
      <c r="A2886" s="60">
        <v>43704</v>
      </c>
      <c r="B2886" s="61" t="s">
        <v>1295</v>
      </c>
      <c r="C2886" s="61" t="s">
        <v>885</v>
      </c>
      <c r="D2886" s="61" t="s">
        <v>181</v>
      </c>
      <c r="E2886" s="61">
        <v>8</v>
      </c>
      <c r="F2886" s="61" t="s">
        <v>890</v>
      </c>
      <c r="G2886" s="61">
        <v>0.5</v>
      </c>
      <c r="H2886" s="61" t="s">
        <v>42</v>
      </c>
      <c r="I2886" s="61" t="s">
        <v>1167</v>
      </c>
      <c r="J2886" s="61" t="s">
        <v>17</v>
      </c>
      <c r="K2886" s="61" t="s">
        <v>20</v>
      </c>
      <c r="L2886" s="61" t="s">
        <v>1296</v>
      </c>
      <c r="M2886" s="61">
        <f t="shared" si="46"/>
        <v>462</v>
      </c>
      <c r="N2886" t="str">
        <f>VLOOKUP(M2886,'zamestnanci číselník'!$A:$I,9,0)</f>
        <v>Doprava</v>
      </c>
    </row>
    <row r="2887" spans="1:14" x14ac:dyDescent="0.2">
      <c r="A2887" s="60">
        <v>43705</v>
      </c>
      <c r="B2887" s="61" t="s">
        <v>1295</v>
      </c>
      <c r="C2887" s="61" t="s">
        <v>885</v>
      </c>
      <c r="D2887" s="61" t="s">
        <v>181</v>
      </c>
      <c r="E2887" s="61">
        <v>8</v>
      </c>
      <c r="F2887" s="61" t="s">
        <v>890</v>
      </c>
      <c r="G2887" s="61">
        <v>1</v>
      </c>
      <c r="H2887" s="61" t="s">
        <v>42</v>
      </c>
      <c r="I2887" s="61" t="s">
        <v>1167</v>
      </c>
      <c r="J2887" s="61" t="s">
        <v>17</v>
      </c>
      <c r="K2887" s="61" t="s">
        <v>20</v>
      </c>
      <c r="L2887" s="61" t="s">
        <v>1296</v>
      </c>
      <c r="M2887" s="61">
        <f t="shared" si="46"/>
        <v>462</v>
      </c>
      <c r="N2887" t="str">
        <f>VLOOKUP(M2887,'zamestnanci číselník'!$A:$I,9,0)</f>
        <v>Doprava</v>
      </c>
    </row>
    <row r="2888" spans="1:14" x14ac:dyDescent="0.2">
      <c r="A2888" s="60">
        <v>43706</v>
      </c>
      <c r="B2888" s="61" t="s">
        <v>1295</v>
      </c>
      <c r="C2888" s="61" t="s">
        <v>886</v>
      </c>
      <c r="D2888" s="61" t="s">
        <v>181</v>
      </c>
      <c r="E2888" s="61">
        <v>8</v>
      </c>
      <c r="F2888" s="61" t="s">
        <v>182</v>
      </c>
      <c r="G2888" s="61">
        <v>0</v>
      </c>
      <c r="H2888" s="61" t="s">
        <v>183</v>
      </c>
      <c r="I2888" s="61" t="s">
        <v>1167</v>
      </c>
      <c r="J2888" s="61" t="s">
        <v>17</v>
      </c>
      <c r="K2888" s="61" t="s">
        <v>20</v>
      </c>
      <c r="L2888" s="61" t="s">
        <v>1296</v>
      </c>
      <c r="M2888" s="61">
        <f t="shared" si="46"/>
        <v>462</v>
      </c>
      <c r="N2888" t="str">
        <f>VLOOKUP(M2888,'zamestnanci číselník'!$A:$I,9,0)</f>
        <v>Doprava</v>
      </c>
    </row>
    <row r="2889" spans="1:14" x14ac:dyDescent="0.2">
      <c r="A2889" s="60">
        <v>43707</v>
      </c>
      <c r="B2889" s="61" t="s">
        <v>1295</v>
      </c>
      <c r="C2889" s="61" t="s">
        <v>893</v>
      </c>
      <c r="D2889" s="61" t="s">
        <v>181</v>
      </c>
      <c r="E2889" s="61">
        <v>8</v>
      </c>
      <c r="F2889" s="61" t="s">
        <v>182</v>
      </c>
      <c r="G2889" s="61">
        <v>0</v>
      </c>
      <c r="H2889" s="61" t="s">
        <v>183</v>
      </c>
      <c r="I2889" s="61" t="s">
        <v>1167</v>
      </c>
      <c r="J2889" s="61" t="s">
        <v>17</v>
      </c>
      <c r="K2889" s="61" t="s">
        <v>20</v>
      </c>
      <c r="L2889" s="61" t="s">
        <v>1296</v>
      </c>
      <c r="M2889" s="61">
        <f t="shared" si="46"/>
        <v>462</v>
      </c>
      <c r="N2889" t="str">
        <f>VLOOKUP(M2889,'zamestnanci číselník'!$A:$I,9,0)</f>
        <v>Doprava</v>
      </c>
    </row>
    <row r="2890" spans="1:14" x14ac:dyDescent="0.2">
      <c r="A2890" s="60">
        <v>43704</v>
      </c>
      <c r="B2890" s="61" t="s">
        <v>978</v>
      </c>
      <c r="C2890" s="61" t="s">
        <v>885</v>
      </c>
      <c r="D2890" s="61" t="s">
        <v>181</v>
      </c>
      <c r="E2890" s="61">
        <v>6</v>
      </c>
      <c r="F2890" s="61" t="s">
        <v>897</v>
      </c>
      <c r="G2890" s="61">
        <v>1</v>
      </c>
      <c r="H2890" s="61" t="s">
        <v>1556</v>
      </c>
      <c r="I2890" s="61" t="s">
        <v>184</v>
      </c>
      <c r="J2890" s="61" t="s">
        <v>10</v>
      </c>
      <c r="K2890" s="61" t="s">
        <v>9</v>
      </c>
      <c r="L2890" s="61" t="s">
        <v>979</v>
      </c>
      <c r="M2890" s="61">
        <f t="shared" si="46"/>
        <v>463</v>
      </c>
      <c r="N2890" t="str">
        <f>VLOOKUP(M2890,'zamestnanci číselník'!$A:$I,9,0)</f>
        <v>VP2</v>
      </c>
    </row>
    <row r="2891" spans="1:14" x14ac:dyDescent="0.2">
      <c r="A2891" s="60">
        <v>43707</v>
      </c>
      <c r="B2891" s="61" t="s">
        <v>978</v>
      </c>
      <c r="C2891" s="61" t="s">
        <v>887</v>
      </c>
      <c r="D2891" s="61" t="s">
        <v>181</v>
      </c>
      <c r="E2891" s="61">
        <v>4</v>
      </c>
      <c r="F2891" s="61" t="s">
        <v>182</v>
      </c>
      <c r="G2891" s="61">
        <v>0</v>
      </c>
      <c r="H2891" s="61" t="s">
        <v>183</v>
      </c>
      <c r="I2891" s="61" t="s">
        <v>184</v>
      </c>
      <c r="J2891" s="61" t="s">
        <v>10</v>
      </c>
      <c r="K2891" s="61" t="s">
        <v>9</v>
      </c>
      <c r="L2891" s="61" t="s">
        <v>979</v>
      </c>
      <c r="M2891" s="61">
        <f t="shared" si="46"/>
        <v>463</v>
      </c>
      <c r="N2891" t="str">
        <f>VLOOKUP(M2891,'zamestnanci číselník'!$A:$I,9,0)</f>
        <v>VP2</v>
      </c>
    </row>
    <row r="2892" spans="1:14" x14ac:dyDescent="0.2">
      <c r="A2892" s="60">
        <v>43707</v>
      </c>
      <c r="B2892" s="61" t="s">
        <v>978</v>
      </c>
      <c r="C2892" s="61" t="s">
        <v>885</v>
      </c>
      <c r="D2892" s="61" t="s">
        <v>181</v>
      </c>
      <c r="E2892" s="61">
        <v>5</v>
      </c>
      <c r="F2892" s="61" t="s">
        <v>182</v>
      </c>
      <c r="G2892" s="61">
        <v>0</v>
      </c>
      <c r="H2892" s="61" t="s">
        <v>1556</v>
      </c>
      <c r="I2892" s="61" t="s">
        <v>184</v>
      </c>
      <c r="J2892" s="61" t="s">
        <v>10</v>
      </c>
      <c r="K2892" s="61" t="s">
        <v>9</v>
      </c>
      <c r="L2892" s="61" t="s">
        <v>979</v>
      </c>
      <c r="M2892" s="61">
        <f t="shared" si="46"/>
        <v>463</v>
      </c>
      <c r="N2892" t="str">
        <f>VLOOKUP(M2892,'zamestnanci číselník'!$A:$I,9,0)</f>
        <v>VP2</v>
      </c>
    </row>
    <row r="2893" spans="1:14" x14ac:dyDescent="0.2">
      <c r="A2893" s="60">
        <v>43700</v>
      </c>
      <c r="B2893" s="61" t="s">
        <v>978</v>
      </c>
      <c r="C2893" s="61" t="s">
        <v>885</v>
      </c>
      <c r="D2893" s="61" t="s">
        <v>181</v>
      </c>
      <c r="E2893" s="61">
        <v>2</v>
      </c>
      <c r="F2893" s="61" t="s">
        <v>182</v>
      </c>
      <c r="G2893" s="61">
        <v>0</v>
      </c>
      <c r="H2893" s="61" t="s">
        <v>1516</v>
      </c>
      <c r="I2893" s="61" t="s">
        <v>184</v>
      </c>
      <c r="J2893" s="61" t="s">
        <v>10</v>
      </c>
      <c r="K2893" s="61" t="s">
        <v>9</v>
      </c>
      <c r="L2893" s="61" t="s">
        <v>979</v>
      </c>
      <c r="M2893" s="61">
        <f t="shared" si="46"/>
        <v>463</v>
      </c>
      <c r="N2893" t="str">
        <f>VLOOKUP(M2893,'zamestnanci číselník'!$A:$I,9,0)</f>
        <v>VP2</v>
      </c>
    </row>
    <row r="2894" spans="1:14" x14ac:dyDescent="0.2">
      <c r="A2894" s="60">
        <v>43700</v>
      </c>
      <c r="B2894" s="61" t="s">
        <v>978</v>
      </c>
      <c r="C2894" s="61" t="s">
        <v>885</v>
      </c>
      <c r="D2894" s="61" t="s">
        <v>181</v>
      </c>
      <c r="E2894" s="61">
        <v>6</v>
      </c>
      <c r="F2894" s="61" t="s">
        <v>182</v>
      </c>
      <c r="G2894" s="61">
        <v>0</v>
      </c>
      <c r="H2894" s="61" t="s">
        <v>1556</v>
      </c>
      <c r="I2894" s="61" t="s">
        <v>184</v>
      </c>
      <c r="J2894" s="61" t="s">
        <v>10</v>
      </c>
      <c r="K2894" s="61" t="s">
        <v>9</v>
      </c>
      <c r="L2894" s="61" t="s">
        <v>979</v>
      </c>
      <c r="M2894" s="61">
        <f t="shared" si="46"/>
        <v>463</v>
      </c>
      <c r="N2894" t="str">
        <f>VLOOKUP(M2894,'zamestnanci číselník'!$A:$I,9,0)</f>
        <v>VP2</v>
      </c>
    </row>
    <row r="2895" spans="1:14" x14ac:dyDescent="0.2">
      <c r="A2895" s="60">
        <v>43703</v>
      </c>
      <c r="B2895" s="61" t="s">
        <v>978</v>
      </c>
      <c r="C2895" s="61" t="s">
        <v>885</v>
      </c>
      <c r="D2895" s="61" t="s">
        <v>181</v>
      </c>
      <c r="E2895" s="61">
        <v>8</v>
      </c>
      <c r="F2895" s="61" t="s">
        <v>182</v>
      </c>
      <c r="G2895" s="61">
        <v>0</v>
      </c>
      <c r="H2895" s="61" t="s">
        <v>1556</v>
      </c>
      <c r="I2895" s="61" t="s">
        <v>184</v>
      </c>
      <c r="J2895" s="61" t="s">
        <v>10</v>
      </c>
      <c r="K2895" s="61" t="s">
        <v>9</v>
      </c>
      <c r="L2895" s="61" t="s">
        <v>979</v>
      </c>
      <c r="M2895" s="61">
        <f t="shared" si="46"/>
        <v>463</v>
      </c>
      <c r="N2895" t="str">
        <f>VLOOKUP(M2895,'zamestnanci číselník'!$A:$I,9,0)</f>
        <v>VP2</v>
      </c>
    </row>
    <row r="2896" spans="1:14" x14ac:dyDescent="0.2">
      <c r="A2896" s="60">
        <v>43705</v>
      </c>
      <c r="B2896" s="61" t="s">
        <v>978</v>
      </c>
      <c r="C2896" s="61" t="s">
        <v>885</v>
      </c>
      <c r="D2896" s="61" t="s">
        <v>181</v>
      </c>
      <c r="E2896" s="61">
        <v>6</v>
      </c>
      <c r="F2896" s="61" t="s">
        <v>182</v>
      </c>
      <c r="G2896" s="61">
        <v>0</v>
      </c>
      <c r="H2896" s="61" t="s">
        <v>1556</v>
      </c>
      <c r="I2896" s="61" t="s">
        <v>184</v>
      </c>
      <c r="J2896" s="61" t="s">
        <v>10</v>
      </c>
      <c r="K2896" s="61" t="s">
        <v>9</v>
      </c>
      <c r="L2896" s="61" t="s">
        <v>979</v>
      </c>
      <c r="M2896" s="61">
        <f t="shared" si="46"/>
        <v>463</v>
      </c>
      <c r="N2896" t="str">
        <f>VLOOKUP(M2896,'zamestnanci číselník'!$A:$I,9,0)</f>
        <v>VP2</v>
      </c>
    </row>
    <row r="2897" spans="1:14" x14ac:dyDescent="0.2">
      <c r="A2897" s="60">
        <v>43705</v>
      </c>
      <c r="B2897" s="61" t="s">
        <v>978</v>
      </c>
      <c r="C2897" s="61" t="s">
        <v>885</v>
      </c>
      <c r="D2897" s="61" t="s">
        <v>181</v>
      </c>
      <c r="E2897" s="61">
        <v>2</v>
      </c>
      <c r="F2897" s="61" t="s">
        <v>182</v>
      </c>
      <c r="G2897" s="61">
        <v>0</v>
      </c>
      <c r="H2897" s="61" t="s">
        <v>42</v>
      </c>
      <c r="I2897" s="61" t="s">
        <v>184</v>
      </c>
      <c r="J2897" s="61" t="s">
        <v>10</v>
      </c>
      <c r="K2897" s="61" t="s">
        <v>9</v>
      </c>
      <c r="L2897" s="61" t="s">
        <v>979</v>
      </c>
      <c r="M2897" s="61">
        <f t="shared" si="46"/>
        <v>463</v>
      </c>
      <c r="N2897" t="str">
        <f>VLOOKUP(M2897,'zamestnanci číselník'!$A:$I,9,0)</f>
        <v>VP2</v>
      </c>
    </row>
    <row r="2898" spans="1:14" x14ac:dyDescent="0.2">
      <c r="A2898" s="60">
        <v>43706</v>
      </c>
      <c r="B2898" s="61" t="s">
        <v>978</v>
      </c>
      <c r="C2898" s="61" t="s">
        <v>886</v>
      </c>
      <c r="D2898" s="61" t="s">
        <v>181</v>
      </c>
      <c r="E2898" s="61">
        <v>8</v>
      </c>
      <c r="F2898" s="61" t="s">
        <v>182</v>
      </c>
      <c r="G2898" s="61">
        <v>0</v>
      </c>
      <c r="H2898" s="61" t="s">
        <v>183</v>
      </c>
      <c r="I2898" s="61" t="s">
        <v>184</v>
      </c>
      <c r="J2898" s="61" t="s">
        <v>10</v>
      </c>
      <c r="K2898" s="61" t="s">
        <v>9</v>
      </c>
      <c r="L2898" s="61" t="s">
        <v>979</v>
      </c>
      <c r="M2898" s="61">
        <f t="shared" si="46"/>
        <v>463</v>
      </c>
      <c r="N2898" t="str">
        <f>VLOOKUP(M2898,'zamestnanci číselník'!$A:$I,9,0)</f>
        <v>VP2</v>
      </c>
    </row>
    <row r="2899" spans="1:14" x14ac:dyDescent="0.2">
      <c r="A2899" s="60">
        <v>43698</v>
      </c>
      <c r="B2899" s="61" t="s">
        <v>978</v>
      </c>
      <c r="C2899" s="61" t="s">
        <v>885</v>
      </c>
      <c r="D2899" s="61" t="s">
        <v>181</v>
      </c>
      <c r="E2899" s="61">
        <v>4</v>
      </c>
      <c r="F2899" s="61" t="s">
        <v>182</v>
      </c>
      <c r="G2899" s="61">
        <v>0</v>
      </c>
      <c r="H2899" s="61" t="s">
        <v>1516</v>
      </c>
      <c r="I2899" s="61" t="s">
        <v>184</v>
      </c>
      <c r="J2899" s="61" t="s">
        <v>10</v>
      </c>
      <c r="K2899" s="61" t="s">
        <v>9</v>
      </c>
      <c r="L2899" s="61" t="s">
        <v>979</v>
      </c>
      <c r="M2899" s="61">
        <f t="shared" si="46"/>
        <v>463</v>
      </c>
      <c r="N2899" t="str">
        <f>VLOOKUP(M2899,'zamestnanci číselník'!$A:$I,9,0)</f>
        <v>VP2</v>
      </c>
    </row>
    <row r="2900" spans="1:14" x14ac:dyDescent="0.2">
      <c r="A2900" s="60">
        <v>43698</v>
      </c>
      <c r="B2900" s="61" t="s">
        <v>978</v>
      </c>
      <c r="C2900" s="61" t="s">
        <v>885</v>
      </c>
      <c r="D2900" s="61" t="s">
        <v>181</v>
      </c>
      <c r="E2900" s="61">
        <v>5.5</v>
      </c>
      <c r="F2900" s="61" t="s">
        <v>897</v>
      </c>
      <c r="G2900" s="61">
        <v>0.5</v>
      </c>
      <c r="H2900" s="61" t="s">
        <v>1503</v>
      </c>
      <c r="I2900" s="61" t="s">
        <v>184</v>
      </c>
      <c r="J2900" s="61" t="s">
        <v>10</v>
      </c>
      <c r="K2900" s="61" t="s">
        <v>9</v>
      </c>
      <c r="L2900" s="61" t="s">
        <v>979</v>
      </c>
      <c r="M2900" s="61">
        <f t="shared" si="46"/>
        <v>463</v>
      </c>
      <c r="N2900" t="str">
        <f>VLOOKUP(M2900,'zamestnanci číselník'!$A:$I,9,0)</f>
        <v>VP2</v>
      </c>
    </row>
    <row r="2901" spans="1:14" x14ac:dyDescent="0.2">
      <c r="A2901" s="60">
        <v>43699</v>
      </c>
      <c r="B2901" s="61" t="s">
        <v>978</v>
      </c>
      <c r="C2901" s="61" t="s">
        <v>885</v>
      </c>
      <c r="D2901" s="61" t="s">
        <v>181</v>
      </c>
      <c r="E2901" s="61">
        <v>4</v>
      </c>
      <c r="F2901" s="61" t="s">
        <v>182</v>
      </c>
      <c r="G2901" s="61">
        <v>0</v>
      </c>
      <c r="H2901" s="61" t="s">
        <v>1516</v>
      </c>
      <c r="I2901" s="61" t="s">
        <v>184</v>
      </c>
      <c r="J2901" s="61" t="s">
        <v>10</v>
      </c>
      <c r="K2901" s="61" t="s">
        <v>9</v>
      </c>
      <c r="L2901" s="61" t="s">
        <v>979</v>
      </c>
      <c r="M2901" s="61">
        <f t="shared" si="46"/>
        <v>463</v>
      </c>
      <c r="N2901" t="str">
        <f>VLOOKUP(M2901,'zamestnanci číselník'!$A:$I,9,0)</f>
        <v>VP2</v>
      </c>
    </row>
    <row r="2902" spans="1:14" x14ac:dyDescent="0.2">
      <c r="A2902" s="60">
        <v>43699</v>
      </c>
      <c r="B2902" s="61" t="s">
        <v>978</v>
      </c>
      <c r="C2902" s="61" t="s">
        <v>885</v>
      </c>
      <c r="D2902" s="61" t="s">
        <v>181</v>
      </c>
      <c r="E2902" s="61">
        <v>4</v>
      </c>
      <c r="F2902" s="61" t="s">
        <v>182</v>
      </c>
      <c r="G2902" s="61">
        <v>0</v>
      </c>
      <c r="H2902" s="61" t="s">
        <v>1556</v>
      </c>
      <c r="I2902" s="61" t="s">
        <v>184</v>
      </c>
      <c r="J2902" s="61" t="s">
        <v>10</v>
      </c>
      <c r="K2902" s="61" t="s">
        <v>9</v>
      </c>
      <c r="L2902" s="61" t="s">
        <v>979</v>
      </c>
      <c r="M2902" s="61">
        <f t="shared" si="46"/>
        <v>463</v>
      </c>
      <c r="N2902" t="str">
        <f>VLOOKUP(M2902,'zamestnanci číselník'!$A:$I,9,0)</f>
        <v>VP2</v>
      </c>
    </row>
    <row r="2903" spans="1:14" x14ac:dyDescent="0.2">
      <c r="A2903" s="60">
        <v>43696</v>
      </c>
      <c r="B2903" s="61" t="s">
        <v>978</v>
      </c>
      <c r="C2903" s="61" t="s">
        <v>885</v>
      </c>
      <c r="D2903" s="61" t="s">
        <v>181</v>
      </c>
      <c r="E2903" s="61">
        <v>6</v>
      </c>
      <c r="F2903" s="61" t="s">
        <v>182</v>
      </c>
      <c r="G2903" s="61">
        <v>0</v>
      </c>
      <c r="H2903" s="61" t="s">
        <v>1503</v>
      </c>
      <c r="I2903" s="61" t="s">
        <v>184</v>
      </c>
      <c r="J2903" s="61" t="s">
        <v>10</v>
      </c>
      <c r="K2903" s="61" t="s">
        <v>9</v>
      </c>
      <c r="L2903" s="61" t="s">
        <v>979</v>
      </c>
      <c r="M2903" s="61">
        <f t="shared" si="46"/>
        <v>463</v>
      </c>
      <c r="N2903" t="str">
        <f>VLOOKUP(M2903,'zamestnanci číselník'!$A:$I,9,0)</f>
        <v>VP2</v>
      </c>
    </row>
    <row r="2904" spans="1:14" x14ac:dyDescent="0.2">
      <c r="A2904" s="60">
        <v>43697</v>
      </c>
      <c r="B2904" s="61" t="s">
        <v>978</v>
      </c>
      <c r="C2904" s="61" t="s">
        <v>885</v>
      </c>
      <c r="D2904" s="61" t="s">
        <v>181</v>
      </c>
      <c r="E2904" s="61">
        <v>8</v>
      </c>
      <c r="F2904" s="61" t="s">
        <v>182</v>
      </c>
      <c r="G2904" s="61">
        <v>0</v>
      </c>
      <c r="H2904" s="61" t="s">
        <v>1503</v>
      </c>
      <c r="I2904" s="61" t="s">
        <v>184</v>
      </c>
      <c r="J2904" s="61" t="s">
        <v>10</v>
      </c>
      <c r="K2904" s="61" t="s">
        <v>9</v>
      </c>
      <c r="L2904" s="61" t="s">
        <v>979</v>
      </c>
      <c r="M2904" s="61">
        <f t="shared" si="46"/>
        <v>463</v>
      </c>
      <c r="N2904" t="str">
        <f>VLOOKUP(M2904,'zamestnanci číselník'!$A:$I,9,0)</f>
        <v>VP2</v>
      </c>
    </row>
    <row r="2905" spans="1:14" x14ac:dyDescent="0.2">
      <c r="A2905" s="60">
        <v>43691</v>
      </c>
      <c r="B2905" s="61" t="s">
        <v>978</v>
      </c>
      <c r="C2905" s="61" t="s">
        <v>885</v>
      </c>
      <c r="D2905" s="61" t="s">
        <v>181</v>
      </c>
      <c r="E2905" s="61">
        <v>5.5</v>
      </c>
      <c r="F2905" s="61" t="s">
        <v>182</v>
      </c>
      <c r="G2905" s="61">
        <v>0</v>
      </c>
      <c r="H2905" s="61" t="s">
        <v>1519</v>
      </c>
      <c r="I2905" s="61" t="s">
        <v>184</v>
      </c>
      <c r="J2905" s="61" t="s">
        <v>10</v>
      </c>
      <c r="K2905" s="61" t="s">
        <v>9</v>
      </c>
      <c r="L2905" s="61" t="s">
        <v>979</v>
      </c>
      <c r="M2905" s="61">
        <f t="shared" si="46"/>
        <v>463</v>
      </c>
      <c r="N2905" t="str">
        <f>VLOOKUP(M2905,'zamestnanci číselník'!$A:$I,9,0)</f>
        <v>VP2</v>
      </c>
    </row>
    <row r="2906" spans="1:14" x14ac:dyDescent="0.2">
      <c r="A2906" s="60">
        <v>43691</v>
      </c>
      <c r="B2906" s="61" t="s">
        <v>978</v>
      </c>
      <c r="C2906" s="61" t="s">
        <v>885</v>
      </c>
      <c r="D2906" s="61" t="s">
        <v>181</v>
      </c>
      <c r="E2906" s="61">
        <v>3</v>
      </c>
      <c r="F2906" s="61" t="s">
        <v>182</v>
      </c>
      <c r="G2906" s="61">
        <v>0</v>
      </c>
      <c r="H2906" s="61" t="s">
        <v>1503</v>
      </c>
      <c r="I2906" s="61" t="s">
        <v>184</v>
      </c>
      <c r="J2906" s="61" t="s">
        <v>10</v>
      </c>
      <c r="K2906" s="61" t="s">
        <v>9</v>
      </c>
      <c r="L2906" s="61" t="s">
        <v>979</v>
      </c>
      <c r="M2906" s="61">
        <f t="shared" si="46"/>
        <v>463</v>
      </c>
      <c r="N2906" t="str">
        <f>VLOOKUP(M2906,'zamestnanci číselník'!$A:$I,9,0)</f>
        <v>VP2</v>
      </c>
    </row>
    <row r="2907" spans="1:14" x14ac:dyDescent="0.2">
      <c r="A2907" s="60">
        <v>43692</v>
      </c>
      <c r="B2907" s="61" t="s">
        <v>978</v>
      </c>
      <c r="C2907" s="61" t="s">
        <v>885</v>
      </c>
      <c r="D2907" s="61" t="s">
        <v>181</v>
      </c>
      <c r="E2907" s="61">
        <v>3</v>
      </c>
      <c r="F2907" s="61" t="s">
        <v>182</v>
      </c>
      <c r="G2907" s="61">
        <v>0</v>
      </c>
      <c r="H2907" s="61" t="s">
        <v>1449</v>
      </c>
      <c r="I2907" s="61" t="s">
        <v>184</v>
      </c>
      <c r="J2907" s="61" t="s">
        <v>10</v>
      </c>
      <c r="K2907" s="61" t="s">
        <v>9</v>
      </c>
      <c r="L2907" s="61" t="s">
        <v>979</v>
      </c>
      <c r="M2907" s="61">
        <f t="shared" si="46"/>
        <v>463</v>
      </c>
      <c r="N2907" t="str">
        <f>VLOOKUP(M2907,'zamestnanci číselník'!$A:$I,9,0)</f>
        <v>VP2</v>
      </c>
    </row>
    <row r="2908" spans="1:14" x14ac:dyDescent="0.2">
      <c r="A2908" s="60">
        <v>43692</v>
      </c>
      <c r="B2908" s="61" t="s">
        <v>978</v>
      </c>
      <c r="C2908" s="61" t="s">
        <v>885</v>
      </c>
      <c r="D2908" s="61" t="s">
        <v>181</v>
      </c>
      <c r="E2908" s="61">
        <v>5</v>
      </c>
      <c r="F2908" s="61" t="s">
        <v>182</v>
      </c>
      <c r="G2908" s="61">
        <v>0</v>
      </c>
      <c r="H2908" s="61" t="s">
        <v>1503</v>
      </c>
      <c r="I2908" s="61" t="s">
        <v>184</v>
      </c>
      <c r="J2908" s="61" t="s">
        <v>10</v>
      </c>
      <c r="K2908" s="61" t="s">
        <v>9</v>
      </c>
      <c r="L2908" s="61" t="s">
        <v>979</v>
      </c>
      <c r="M2908" s="61">
        <f t="shared" si="46"/>
        <v>463</v>
      </c>
      <c r="N2908" t="str">
        <f>VLOOKUP(M2908,'zamestnanci číselník'!$A:$I,9,0)</f>
        <v>VP2</v>
      </c>
    </row>
    <row r="2909" spans="1:14" x14ac:dyDescent="0.2">
      <c r="A2909" s="60">
        <v>43693</v>
      </c>
      <c r="B2909" s="61" t="s">
        <v>978</v>
      </c>
      <c r="C2909" s="61" t="s">
        <v>885</v>
      </c>
      <c r="D2909" s="61" t="s">
        <v>181</v>
      </c>
      <c r="E2909" s="61">
        <v>8</v>
      </c>
      <c r="F2909" s="61" t="s">
        <v>182</v>
      </c>
      <c r="G2909" s="61">
        <v>0</v>
      </c>
      <c r="H2909" s="61" t="s">
        <v>1503</v>
      </c>
      <c r="I2909" s="61" t="s">
        <v>184</v>
      </c>
      <c r="J2909" s="61" t="s">
        <v>10</v>
      </c>
      <c r="K2909" s="61" t="s">
        <v>9</v>
      </c>
      <c r="L2909" s="61" t="s">
        <v>979</v>
      </c>
      <c r="M2909" s="61">
        <f t="shared" si="46"/>
        <v>463</v>
      </c>
      <c r="N2909" t="str">
        <f>VLOOKUP(M2909,'zamestnanci číselník'!$A:$I,9,0)</f>
        <v>VP2</v>
      </c>
    </row>
    <row r="2910" spans="1:14" x14ac:dyDescent="0.2">
      <c r="A2910" s="60">
        <v>43689</v>
      </c>
      <c r="B2910" s="61" t="s">
        <v>978</v>
      </c>
      <c r="C2910" s="61" t="s">
        <v>885</v>
      </c>
      <c r="D2910" s="61" t="s">
        <v>181</v>
      </c>
      <c r="E2910" s="61">
        <v>8</v>
      </c>
      <c r="F2910" s="61" t="s">
        <v>182</v>
      </c>
      <c r="G2910" s="61">
        <v>0</v>
      </c>
      <c r="H2910" s="61" t="s">
        <v>1519</v>
      </c>
      <c r="I2910" s="61" t="s">
        <v>184</v>
      </c>
      <c r="J2910" s="61" t="s">
        <v>10</v>
      </c>
      <c r="K2910" s="61" t="s">
        <v>9</v>
      </c>
      <c r="L2910" s="61" t="s">
        <v>979</v>
      </c>
      <c r="M2910" s="61">
        <f t="shared" si="46"/>
        <v>463</v>
      </c>
      <c r="N2910" t="str">
        <f>VLOOKUP(M2910,'zamestnanci číselník'!$A:$I,9,0)</f>
        <v>VP2</v>
      </c>
    </row>
    <row r="2911" spans="1:14" x14ac:dyDescent="0.2">
      <c r="A2911" s="60">
        <v>43690</v>
      </c>
      <c r="B2911" s="61" t="s">
        <v>978</v>
      </c>
      <c r="C2911" s="61" t="s">
        <v>885</v>
      </c>
      <c r="D2911" s="61" t="s">
        <v>181</v>
      </c>
      <c r="E2911" s="61">
        <v>8</v>
      </c>
      <c r="F2911" s="61" t="s">
        <v>182</v>
      </c>
      <c r="G2911" s="61">
        <v>0</v>
      </c>
      <c r="H2911" s="61" t="s">
        <v>1519</v>
      </c>
      <c r="I2911" s="61" t="s">
        <v>184</v>
      </c>
      <c r="J2911" s="61" t="s">
        <v>10</v>
      </c>
      <c r="K2911" s="61" t="s">
        <v>9</v>
      </c>
      <c r="L2911" s="61" t="s">
        <v>979</v>
      </c>
      <c r="M2911" s="61">
        <f t="shared" si="46"/>
        <v>463</v>
      </c>
      <c r="N2911" t="str">
        <f>VLOOKUP(M2911,'zamestnanci číselník'!$A:$I,9,0)</f>
        <v>VP2</v>
      </c>
    </row>
    <row r="2912" spans="1:14" x14ac:dyDescent="0.2">
      <c r="A2912" s="60">
        <v>43678</v>
      </c>
      <c r="B2912" s="61" t="s">
        <v>978</v>
      </c>
      <c r="C2912" s="61" t="s">
        <v>887</v>
      </c>
      <c r="D2912" s="61" t="s">
        <v>181</v>
      </c>
      <c r="E2912" s="61">
        <v>8</v>
      </c>
      <c r="F2912" s="61" t="s">
        <v>182</v>
      </c>
      <c r="G2912" s="61">
        <v>0</v>
      </c>
      <c r="H2912" s="61" t="s">
        <v>183</v>
      </c>
      <c r="I2912" s="61" t="s">
        <v>184</v>
      </c>
      <c r="J2912" s="61" t="s">
        <v>10</v>
      </c>
      <c r="K2912" s="61" t="s">
        <v>9</v>
      </c>
      <c r="L2912" s="61" t="s">
        <v>979</v>
      </c>
      <c r="M2912" s="61">
        <f t="shared" si="46"/>
        <v>463</v>
      </c>
      <c r="N2912" t="str">
        <f>VLOOKUP(M2912,'zamestnanci číselník'!$A:$I,9,0)</f>
        <v>VP2</v>
      </c>
    </row>
    <row r="2913" spans="1:14" x14ac:dyDescent="0.2">
      <c r="A2913" s="60">
        <v>43679</v>
      </c>
      <c r="B2913" s="61" t="s">
        <v>978</v>
      </c>
      <c r="C2913" s="61" t="s">
        <v>887</v>
      </c>
      <c r="D2913" s="61" t="s">
        <v>181</v>
      </c>
      <c r="E2913" s="61">
        <v>8</v>
      </c>
      <c r="F2913" s="61" t="s">
        <v>182</v>
      </c>
      <c r="G2913" s="61">
        <v>0</v>
      </c>
      <c r="H2913" s="61" t="s">
        <v>183</v>
      </c>
      <c r="I2913" s="61" t="s">
        <v>184</v>
      </c>
      <c r="J2913" s="61" t="s">
        <v>10</v>
      </c>
      <c r="K2913" s="61" t="s">
        <v>9</v>
      </c>
      <c r="L2913" s="61" t="s">
        <v>979</v>
      </c>
      <c r="M2913" s="61">
        <f t="shared" si="46"/>
        <v>463</v>
      </c>
      <c r="N2913" t="str">
        <f>VLOOKUP(M2913,'zamestnanci číselník'!$A:$I,9,0)</f>
        <v>VP2</v>
      </c>
    </row>
    <row r="2914" spans="1:14" x14ac:dyDescent="0.2">
      <c r="A2914" s="60">
        <v>43682</v>
      </c>
      <c r="B2914" s="61" t="s">
        <v>978</v>
      </c>
      <c r="C2914" s="61" t="s">
        <v>888</v>
      </c>
      <c r="D2914" s="61" t="s">
        <v>181</v>
      </c>
      <c r="E2914" s="61">
        <v>8</v>
      </c>
      <c r="F2914" s="61" t="s">
        <v>182</v>
      </c>
      <c r="G2914" s="61">
        <v>0</v>
      </c>
      <c r="H2914" s="61" t="s">
        <v>183</v>
      </c>
      <c r="I2914" s="61" t="s">
        <v>184</v>
      </c>
      <c r="J2914" s="61" t="s">
        <v>10</v>
      </c>
      <c r="K2914" s="61" t="s">
        <v>9</v>
      </c>
      <c r="L2914" s="61" t="s">
        <v>979</v>
      </c>
      <c r="M2914" s="61">
        <f t="shared" si="46"/>
        <v>463</v>
      </c>
      <c r="N2914" t="str">
        <f>VLOOKUP(M2914,'zamestnanci číselník'!$A:$I,9,0)</f>
        <v>VP2</v>
      </c>
    </row>
    <row r="2915" spans="1:14" x14ac:dyDescent="0.2">
      <c r="A2915" s="60">
        <v>43683</v>
      </c>
      <c r="B2915" s="61" t="s">
        <v>978</v>
      </c>
      <c r="C2915" s="61" t="s">
        <v>885</v>
      </c>
      <c r="D2915" s="61" t="s">
        <v>181</v>
      </c>
      <c r="E2915" s="61">
        <v>8</v>
      </c>
      <c r="F2915" s="61" t="s">
        <v>182</v>
      </c>
      <c r="G2915" s="61">
        <v>0</v>
      </c>
      <c r="H2915" s="61" t="s">
        <v>1519</v>
      </c>
      <c r="I2915" s="61" t="s">
        <v>184</v>
      </c>
      <c r="J2915" s="61" t="s">
        <v>10</v>
      </c>
      <c r="K2915" s="61" t="s">
        <v>9</v>
      </c>
      <c r="L2915" s="61" t="s">
        <v>979</v>
      </c>
      <c r="M2915" s="61">
        <f t="shared" si="46"/>
        <v>463</v>
      </c>
      <c r="N2915" t="str">
        <f>VLOOKUP(M2915,'zamestnanci číselník'!$A:$I,9,0)</f>
        <v>VP2</v>
      </c>
    </row>
    <row r="2916" spans="1:14" x14ac:dyDescent="0.2">
      <c r="A2916" s="60">
        <v>43684</v>
      </c>
      <c r="B2916" s="61" t="s">
        <v>978</v>
      </c>
      <c r="C2916" s="61" t="s">
        <v>885</v>
      </c>
      <c r="D2916" s="61" t="s">
        <v>181</v>
      </c>
      <c r="E2916" s="61">
        <v>8</v>
      </c>
      <c r="F2916" s="61" t="s">
        <v>182</v>
      </c>
      <c r="G2916" s="61">
        <v>0</v>
      </c>
      <c r="H2916" s="61" t="s">
        <v>1519</v>
      </c>
      <c r="I2916" s="61" t="s">
        <v>184</v>
      </c>
      <c r="J2916" s="61" t="s">
        <v>10</v>
      </c>
      <c r="K2916" s="61" t="s">
        <v>9</v>
      </c>
      <c r="L2916" s="61" t="s">
        <v>979</v>
      </c>
      <c r="M2916" s="61">
        <f t="shared" si="46"/>
        <v>463</v>
      </c>
      <c r="N2916" t="str">
        <f>VLOOKUP(M2916,'zamestnanci číselník'!$A:$I,9,0)</f>
        <v>VP2</v>
      </c>
    </row>
    <row r="2917" spans="1:14" x14ac:dyDescent="0.2">
      <c r="A2917" s="60">
        <v>43685</v>
      </c>
      <c r="B2917" s="61" t="s">
        <v>978</v>
      </c>
      <c r="C2917" s="61" t="s">
        <v>885</v>
      </c>
      <c r="D2917" s="61" t="s">
        <v>181</v>
      </c>
      <c r="E2917" s="61">
        <v>8</v>
      </c>
      <c r="F2917" s="61" t="s">
        <v>182</v>
      </c>
      <c r="G2917" s="61">
        <v>0</v>
      </c>
      <c r="H2917" s="61" t="s">
        <v>1449</v>
      </c>
      <c r="I2917" s="61" t="s">
        <v>184</v>
      </c>
      <c r="J2917" s="61" t="s">
        <v>10</v>
      </c>
      <c r="K2917" s="61" t="s">
        <v>9</v>
      </c>
      <c r="L2917" s="61" t="s">
        <v>979</v>
      </c>
      <c r="M2917" s="61">
        <f t="shared" si="46"/>
        <v>463</v>
      </c>
      <c r="N2917" t="str">
        <f>VLOOKUP(M2917,'zamestnanci číselník'!$A:$I,9,0)</f>
        <v>VP2</v>
      </c>
    </row>
    <row r="2918" spans="1:14" x14ac:dyDescent="0.2">
      <c r="A2918" s="60">
        <v>43686</v>
      </c>
      <c r="B2918" s="61" t="s">
        <v>978</v>
      </c>
      <c r="C2918" s="61" t="s">
        <v>885</v>
      </c>
      <c r="D2918" s="61" t="s">
        <v>181</v>
      </c>
      <c r="E2918" s="61">
        <v>3</v>
      </c>
      <c r="F2918" s="61" t="s">
        <v>182</v>
      </c>
      <c r="G2918" s="61">
        <v>0</v>
      </c>
      <c r="H2918" s="61" t="s">
        <v>1449</v>
      </c>
      <c r="I2918" s="61" t="s">
        <v>184</v>
      </c>
      <c r="J2918" s="61" t="s">
        <v>10</v>
      </c>
      <c r="K2918" s="61" t="s">
        <v>9</v>
      </c>
      <c r="L2918" s="61" t="s">
        <v>979</v>
      </c>
      <c r="M2918" s="61">
        <f t="shared" si="46"/>
        <v>463</v>
      </c>
      <c r="N2918" t="str">
        <f>VLOOKUP(M2918,'zamestnanci číselník'!$A:$I,9,0)</f>
        <v>VP2</v>
      </c>
    </row>
    <row r="2919" spans="1:14" x14ac:dyDescent="0.2">
      <c r="A2919" s="60">
        <v>43686</v>
      </c>
      <c r="B2919" s="61" t="s">
        <v>978</v>
      </c>
      <c r="C2919" s="61" t="s">
        <v>885</v>
      </c>
      <c r="D2919" s="61" t="s">
        <v>181</v>
      </c>
      <c r="E2919" s="61">
        <v>5</v>
      </c>
      <c r="F2919" s="61" t="s">
        <v>182</v>
      </c>
      <c r="G2919" s="61">
        <v>0</v>
      </c>
      <c r="H2919" s="61" t="s">
        <v>1519</v>
      </c>
      <c r="I2919" s="61" t="s">
        <v>184</v>
      </c>
      <c r="J2919" s="61" t="s">
        <v>10</v>
      </c>
      <c r="K2919" s="61" t="s">
        <v>9</v>
      </c>
      <c r="L2919" s="61" t="s">
        <v>979</v>
      </c>
      <c r="M2919" s="61">
        <f t="shared" si="46"/>
        <v>463</v>
      </c>
      <c r="N2919" t="str">
        <f>VLOOKUP(M2919,'zamestnanci číselník'!$A:$I,9,0)</f>
        <v>VP2</v>
      </c>
    </row>
    <row r="2920" spans="1:14" x14ac:dyDescent="0.2">
      <c r="A2920" s="60">
        <v>43704</v>
      </c>
      <c r="B2920" s="61" t="s">
        <v>978</v>
      </c>
      <c r="C2920" s="61" t="s">
        <v>888</v>
      </c>
      <c r="D2920" s="61" t="s">
        <v>181</v>
      </c>
      <c r="E2920" s="61">
        <v>1</v>
      </c>
      <c r="F2920" s="61" t="s">
        <v>182</v>
      </c>
      <c r="G2920" s="61">
        <v>0</v>
      </c>
      <c r="H2920" s="61" t="s">
        <v>183</v>
      </c>
      <c r="I2920" s="61" t="s">
        <v>184</v>
      </c>
      <c r="J2920" s="61" t="s">
        <v>10</v>
      </c>
      <c r="K2920" s="61" t="s">
        <v>9</v>
      </c>
      <c r="L2920" s="61" t="s">
        <v>979</v>
      </c>
      <c r="M2920" s="61">
        <f t="shared" si="46"/>
        <v>463</v>
      </c>
      <c r="N2920" t="str">
        <f>VLOOKUP(M2920,'zamestnanci číselník'!$A:$I,9,0)</f>
        <v>VP2</v>
      </c>
    </row>
    <row r="2921" spans="1:14" x14ac:dyDescent="0.2">
      <c r="A2921" s="60">
        <v>43699</v>
      </c>
      <c r="B2921" s="61" t="s">
        <v>303</v>
      </c>
      <c r="C2921" s="61" t="s">
        <v>887</v>
      </c>
      <c r="D2921" s="61" t="s">
        <v>181</v>
      </c>
      <c r="E2921" s="61">
        <v>4</v>
      </c>
      <c r="F2921" s="61" t="s">
        <v>182</v>
      </c>
      <c r="G2921" s="61">
        <v>0</v>
      </c>
      <c r="H2921" s="61" t="s">
        <v>183</v>
      </c>
      <c r="I2921" s="61" t="s">
        <v>184</v>
      </c>
      <c r="J2921" s="61" t="s">
        <v>37</v>
      </c>
      <c r="K2921" s="61" t="s">
        <v>9</v>
      </c>
      <c r="L2921" s="61" t="s">
        <v>304</v>
      </c>
      <c r="M2921" s="61">
        <f t="shared" si="46"/>
        <v>465</v>
      </c>
      <c r="N2921" t="str">
        <f>VLOOKUP(M2921,'zamestnanci číselník'!$A:$I,9,0)</f>
        <v>VP2</v>
      </c>
    </row>
    <row r="2922" spans="1:14" x14ac:dyDescent="0.2">
      <c r="A2922" s="60">
        <v>43703</v>
      </c>
      <c r="B2922" s="61" t="s">
        <v>303</v>
      </c>
      <c r="C2922" s="61" t="s">
        <v>885</v>
      </c>
      <c r="D2922" s="61" t="s">
        <v>181</v>
      </c>
      <c r="E2922" s="61">
        <v>8</v>
      </c>
      <c r="F2922" s="61" t="s">
        <v>897</v>
      </c>
      <c r="G2922" s="61">
        <v>1</v>
      </c>
      <c r="H2922" s="61" t="s">
        <v>1148</v>
      </c>
      <c r="I2922" s="61" t="s">
        <v>184</v>
      </c>
      <c r="J2922" s="61" t="s">
        <v>37</v>
      </c>
      <c r="K2922" s="61" t="s">
        <v>9</v>
      </c>
      <c r="L2922" s="61" t="s">
        <v>304</v>
      </c>
      <c r="M2922" s="61">
        <f t="shared" si="46"/>
        <v>465</v>
      </c>
      <c r="N2922" t="str">
        <f>VLOOKUP(M2922,'zamestnanci číselník'!$A:$I,9,0)</f>
        <v>VP2</v>
      </c>
    </row>
    <row r="2923" spans="1:14" x14ac:dyDescent="0.2">
      <c r="A2923" s="60">
        <v>43704</v>
      </c>
      <c r="B2923" s="61" t="s">
        <v>303</v>
      </c>
      <c r="C2923" s="61" t="s">
        <v>885</v>
      </c>
      <c r="D2923" s="61" t="s">
        <v>181</v>
      </c>
      <c r="E2923" s="61">
        <v>8</v>
      </c>
      <c r="F2923" s="61" t="s">
        <v>897</v>
      </c>
      <c r="G2923" s="61">
        <v>2</v>
      </c>
      <c r="H2923" s="61" t="s">
        <v>1148</v>
      </c>
      <c r="I2923" s="61" t="s">
        <v>184</v>
      </c>
      <c r="J2923" s="61" t="s">
        <v>37</v>
      </c>
      <c r="K2923" s="61" t="s">
        <v>9</v>
      </c>
      <c r="L2923" s="61" t="s">
        <v>304</v>
      </c>
      <c r="M2923" s="61">
        <f t="shared" si="46"/>
        <v>465</v>
      </c>
      <c r="N2923" t="str">
        <f>VLOOKUP(M2923,'zamestnanci číselník'!$A:$I,9,0)</f>
        <v>VP2</v>
      </c>
    </row>
    <row r="2924" spans="1:14" x14ac:dyDescent="0.2">
      <c r="A2924" s="60">
        <v>43705</v>
      </c>
      <c r="B2924" s="61" t="s">
        <v>303</v>
      </c>
      <c r="C2924" s="61" t="s">
        <v>885</v>
      </c>
      <c r="D2924" s="61" t="s">
        <v>181</v>
      </c>
      <c r="E2924" s="61">
        <v>8</v>
      </c>
      <c r="F2924" s="61" t="s">
        <v>897</v>
      </c>
      <c r="G2924" s="61">
        <v>2</v>
      </c>
      <c r="H2924" s="61" t="s">
        <v>1148</v>
      </c>
      <c r="I2924" s="61" t="s">
        <v>184</v>
      </c>
      <c r="J2924" s="61" t="s">
        <v>37</v>
      </c>
      <c r="K2924" s="61" t="s">
        <v>9</v>
      </c>
      <c r="L2924" s="61" t="s">
        <v>304</v>
      </c>
      <c r="M2924" s="61">
        <f t="shared" si="46"/>
        <v>465</v>
      </c>
      <c r="N2924" t="str">
        <f>VLOOKUP(M2924,'zamestnanci číselník'!$A:$I,9,0)</f>
        <v>VP2</v>
      </c>
    </row>
    <row r="2925" spans="1:14" x14ac:dyDescent="0.2">
      <c r="A2925" s="60">
        <v>43706</v>
      </c>
      <c r="B2925" s="61" t="s">
        <v>303</v>
      </c>
      <c r="C2925" s="61" t="s">
        <v>886</v>
      </c>
      <c r="D2925" s="61" t="s">
        <v>181</v>
      </c>
      <c r="E2925" s="61">
        <v>8</v>
      </c>
      <c r="F2925" s="61" t="s">
        <v>182</v>
      </c>
      <c r="G2925" s="61">
        <v>0</v>
      </c>
      <c r="H2925" s="61" t="s">
        <v>183</v>
      </c>
      <c r="I2925" s="61" t="s">
        <v>184</v>
      </c>
      <c r="J2925" s="61" t="s">
        <v>37</v>
      </c>
      <c r="K2925" s="61" t="s">
        <v>9</v>
      </c>
      <c r="L2925" s="61" t="s">
        <v>304</v>
      </c>
      <c r="M2925" s="61">
        <f t="shared" si="46"/>
        <v>465</v>
      </c>
      <c r="N2925" t="str">
        <f>VLOOKUP(M2925,'zamestnanci číselník'!$A:$I,9,0)</f>
        <v>VP2</v>
      </c>
    </row>
    <row r="2926" spans="1:14" x14ac:dyDescent="0.2">
      <c r="A2926" s="60">
        <v>43707</v>
      </c>
      <c r="B2926" s="61" t="s">
        <v>303</v>
      </c>
      <c r="C2926" s="61" t="s">
        <v>885</v>
      </c>
      <c r="D2926" s="61" t="s">
        <v>181</v>
      </c>
      <c r="E2926" s="61">
        <v>8</v>
      </c>
      <c r="F2926" s="61" t="s">
        <v>182</v>
      </c>
      <c r="G2926" s="61">
        <v>0</v>
      </c>
      <c r="H2926" s="61" t="s">
        <v>1148</v>
      </c>
      <c r="I2926" s="61" t="s">
        <v>184</v>
      </c>
      <c r="J2926" s="61" t="s">
        <v>37</v>
      </c>
      <c r="K2926" s="61" t="s">
        <v>9</v>
      </c>
      <c r="L2926" s="61" t="s">
        <v>304</v>
      </c>
      <c r="M2926" s="61">
        <f t="shared" si="46"/>
        <v>465</v>
      </c>
      <c r="N2926" t="str">
        <f>VLOOKUP(M2926,'zamestnanci číselník'!$A:$I,9,0)</f>
        <v>VP2</v>
      </c>
    </row>
    <row r="2927" spans="1:14" x14ac:dyDescent="0.2">
      <c r="A2927" s="60">
        <v>43708</v>
      </c>
      <c r="B2927" s="61" t="s">
        <v>303</v>
      </c>
      <c r="C2927" s="61" t="s">
        <v>885</v>
      </c>
      <c r="D2927" s="61" t="s">
        <v>181</v>
      </c>
      <c r="E2927" s="61">
        <v>0</v>
      </c>
      <c r="F2927" s="61" t="s">
        <v>897</v>
      </c>
      <c r="G2927" s="61">
        <v>6</v>
      </c>
      <c r="H2927" s="61" t="s">
        <v>1148</v>
      </c>
      <c r="I2927" s="61" t="s">
        <v>184</v>
      </c>
      <c r="J2927" s="61" t="s">
        <v>37</v>
      </c>
      <c r="K2927" s="61" t="s">
        <v>9</v>
      </c>
      <c r="L2927" s="61" t="s">
        <v>304</v>
      </c>
      <c r="M2927" s="61">
        <f t="shared" si="46"/>
        <v>465</v>
      </c>
      <c r="N2927" t="str">
        <f>VLOOKUP(M2927,'zamestnanci číselník'!$A:$I,9,0)</f>
        <v>VP2</v>
      </c>
    </row>
    <row r="2928" spans="1:14" x14ac:dyDescent="0.2">
      <c r="A2928" s="60">
        <v>43698</v>
      </c>
      <c r="B2928" s="61" t="s">
        <v>303</v>
      </c>
      <c r="C2928" s="61" t="s">
        <v>885</v>
      </c>
      <c r="D2928" s="61" t="s">
        <v>181</v>
      </c>
      <c r="E2928" s="61">
        <v>8</v>
      </c>
      <c r="F2928" s="61" t="s">
        <v>897</v>
      </c>
      <c r="G2928" s="61">
        <v>2</v>
      </c>
      <c r="H2928" s="61" t="s">
        <v>1148</v>
      </c>
      <c r="I2928" s="61" t="s">
        <v>184</v>
      </c>
      <c r="J2928" s="61" t="s">
        <v>37</v>
      </c>
      <c r="K2928" s="61" t="s">
        <v>9</v>
      </c>
      <c r="L2928" s="61" t="s">
        <v>304</v>
      </c>
      <c r="M2928" s="61">
        <f t="shared" si="46"/>
        <v>465</v>
      </c>
      <c r="N2928" t="str">
        <f>VLOOKUP(M2928,'zamestnanci číselník'!$A:$I,9,0)</f>
        <v>VP2</v>
      </c>
    </row>
    <row r="2929" spans="1:14" x14ac:dyDescent="0.2">
      <c r="A2929" s="60">
        <v>43699</v>
      </c>
      <c r="B2929" s="61" t="s">
        <v>303</v>
      </c>
      <c r="C2929" s="61" t="s">
        <v>885</v>
      </c>
      <c r="D2929" s="61" t="s">
        <v>181</v>
      </c>
      <c r="E2929" s="61">
        <v>4</v>
      </c>
      <c r="F2929" s="61" t="s">
        <v>182</v>
      </c>
      <c r="G2929" s="61">
        <v>0</v>
      </c>
      <c r="H2929" s="61" t="s">
        <v>1148</v>
      </c>
      <c r="I2929" s="61" t="s">
        <v>184</v>
      </c>
      <c r="J2929" s="61" t="s">
        <v>37</v>
      </c>
      <c r="K2929" s="61" t="s">
        <v>9</v>
      </c>
      <c r="L2929" s="61" t="s">
        <v>304</v>
      </c>
      <c r="M2929" s="61">
        <f t="shared" si="46"/>
        <v>465</v>
      </c>
      <c r="N2929" t="str">
        <f>VLOOKUP(M2929,'zamestnanci číselník'!$A:$I,9,0)</f>
        <v>VP2</v>
      </c>
    </row>
    <row r="2930" spans="1:14" x14ac:dyDescent="0.2">
      <c r="A2930" s="60">
        <v>43700</v>
      </c>
      <c r="B2930" s="61" t="s">
        <v>303</v>
      </c>
      <c r="C2930" s="61" t="s">
        <v>888</v>
      </c>
      <c r="D2930" s="61" t="s">
        <v>181</v>
      </c>
      <c r="E2930" s="61">
        <v>8</v>
      </c>
      <c r="F2930" s="61" t="s">
        <v>182</v>
      </c>
      <c r="G2930" s="61">
        <v>0</v>
      </c>
      <c r="H2930" s="61" t="s">
        <v>183</v>
      </c>
      <c r="I2930" s="61" t="s">
        <v>184</v>
      </c>
      <c r="J2930" s="61" t="s">
        <v>37</v>
      </c>
      <c r="K2930" s="61" t="s">
        <v>9</v>
      </c>
      <c r="L2930" s="61" t="s">
        <v>304</v>
      </c>
      <c r="M2930" s="61">
        <f t="shared" si="46"/>
        <v>465</v>
      </c>
      <c r="N2930" t="str">
        <f>VLOOKUP(M2930,'zamestnanci číselník'!$A:$I,9,0)</f>
        <v>VP2</v>
      </c>
    </row>
    <row r="2931" spans="1:14" x14ac:dyDescent="0.2">
      <c r="A2931" s="60">
        <v>43696</v>
      </c>
      <c r="B2931" s="61" t="s">
        <v>303</v>
      </c>
      <c r="C2931" s="61" t="s">
        <v>885</v>
      </c>
      <c r="D2931" s="61" t="s">
        <v>181</v>
      </c>
      <c r="E2931" s="61">
        <v>8</v>
      </c>
      <c r="F2931" s="61" t="s">
        <v>897</v>
      </c>
      <c r="G2931" s="61">
        <v>2</v>
      </c>
      <c r="H2931" s="61" t="s">
        <v>1148</v>
      </c>
      <c r="I2931" s="61" t="s">
        <v>184</v>
      </c>
      <c r="J2931" s="61" t="s">
        <v>37</v>
      </c>
      <c r="K2931" s="61" t="s">
        <v>9</v>
      </c>
      <c r="L2931" s="61" t="s">
        <v>304</v>
      </c>
      <c r="M2931" s="61">
        <f t="shared" si="46"/>
        <v>465</v>
      </c>
      <c r="N2931" t="str">
        <f>VLOOKUP(M2931,'zamestnanci číselník'!$A:$I,9,0)</f>
        <v>VP2</v>
      </c>
    </row>
    <row r="2932" spans="1:14" x14ac:dyDescent="0.2">
      <c r="A2932" s="60">
        <v>43697</v>
      </c>
      <c r="B2932" s="61" t="s">
        <v>303</v>
      </c>
      <c r="C2932" s="61" t="s">
        <v>885</v>
      </c>
      <c r="D2932" s="61" t="s">
        <v>181</v>
      </c>
      <c r="E2932" s="61">
        <v>8</v>
      </c>
      <c r="F2932" s="61" t="s">
        <v>182</v>
      </c>
      <c r="G2932" s="61">
        <v>0</v>
      </c>
      <c r="H2932" s="61" t="s">
        <v>1148</v>
      </c>
      <c r="I2932" s="61" t="s">
        <v>184</v>
      </c>
      <c r="J2932" s="61" t="s">
        <v>37</v>
      </c>
      <c r="K2932" s="61" t="s">
        <v>9</v>
      </c>
      <c r="L2932" s="61" t="s">
        <v>304</v>
      </c>
      <c r="M2932" s="61">
        <f t="shared" si="46"/>
        <v>465</v>
      </c>
      <c r="N2932" t="str">
        <f>VLOOKUP(M2932,'zamestnanci číselník'!$A:$I,9,0)</f>
        <v>VP2</v>
      </c>
    </row>
    <row r="2933" spans="1:14" x14ac:dyDescent="0.2">
      <c r="A2933" s="60">
        <v>43691</v>
      </c>
      <c r="B2933" s="61" t="s">
        <v>303</v>
      </c>
      <c r="C2933" s="61" t="s">
        <v>885</v>
      </c>
      <c r="D2933" s="61" t="s">
        <v>181</v>
      </c>
      <c r="E2933" s="61">
        <v>8</v>
      </c>
      <c r="F2933" s="61" t="s">
        <v>897</v>
      </c>
      <c r="G2933" s="61">
        <v>2</v>
      </c>
      <c r="H2933" s="61" t="s">
        <v>1148</v>
      </c>
      <c r="I2933" s="61" t="s">
        <v>184</v>
      </c>
      <c r="J2933" s="61" t="s">
        <v>37</v>
      </c>
      <c r="K2933" s="61" t="s">
        <v>9</v>
      </c>
      <c r="L2933" s="61" t="s">
        <v>304</v>
      </c>
      <c r="M2933" s="61">
        <f t="shared" si="46"/>
        <v>465</v>
      </c>
      <c r="N2933" t="str">
        <f>VLOOKUP(M2933,'zamestnanci číselník'!$A:$I,9,0)</f>
        <v>VP2</v>
      </c>
    </row>
    <row r="2934" spans="1:14" x14ac:dyDescent="0.2">
      <c r="A2934" s="60">
        <v>43692</v>
      </c>
      <c r="B2934" s="61" t="s">
        <v>303</v>
      </c>
      <c r="C2934" s="61" t="s">
        <v>885</v>
      </c>
      <c r="D2934" s="61" t="s">
        <v>181</v>
      </c>
      <c r="E2934" s="61">
        <v>8</v>
      </c>
      <c r="F2934" s="61" t="s">
        <v>182</v>
      </c>
      <c r="G2934" s="61">
        <v>0</v>
      </c>
      <c r="H2934" s="61" t="s">
        <v>1148</v>
      </c>
      <c r="I2934" s="61" t="s">
        <v>184</v>
      </c>
      <c r="J2934" s="61" t="s">
        <v>37</v>
      </c>
      <c r="K2934" s="61" t="s">
        <v>9</v>
      </c>
      <c r="L2934" s="61" t="s">
        <v>304</v>
      </c>
      <c r="M2934" s="61">
        <f t="shared" si="46"/>
        <v>465</v>
      </c>
      <c r="N2934" t="str">
        <f>VLOOKUP(M2934,'zamestnanci číselník'!$A:$I,9,0)</f>
        <v>VP2</v>
      </c>
    </row>
    <row r="2935" spans="1:14" x14ac:dyDescent="0.2">
      <c r="A2935" s="60">
        <v>43693</v>
      </c>
      <c r="B2935" s="61" t="s">
        <v>303</v>
      </c>
      <c r="C2935" s="61" t="s">
        <v>885</v>
      </c>
      <c r="D2935" s="61" t="s">
        <v>181</v>
      </c>
      <c r="E2935" s="61">
        <v>8</v>
      </c>
      <c r="F2935" s="61" t="s">
        <v>182</v>
      </c>
      <c r="G2935" s="61">
        <v>0</v>
      </c>
      <c r="H2935" s="61" t="s">
        <v>1148</v>
      </c>
      <c r="I2935" s="61" t="s">
        <v>184</v>
      </c>
      <c r="J2935" s="61" t="s">
        <v>37</v>
      </c>
      <c r="K2935" s="61" t="s">
        <v>9</v>
      </c>
      <c r="L2935" s="61" t="s">
        <v>304</v>
      </c>
      <c r="M2935" s="61">
        <f t="shared" si="46"/>
        <v>465</v>
      </c>
      <c r="N2935" t="str">
        <f>VLOOKUP(M2935,'zamestnanci číselník'!$A:$I,9,0)</f>
        <v>VP2</v>
      </c>
    </row>
    <row r="2936" spans="1:14" x14ac:dyDescent="0.2">
      <c r="A2936" s="60">
        <v>43694</v>
      </c>
      <c r="B2936" s="61" t="s">
        <v>303</v>
      </c>
      <c r="C2936" s="61" t="s">
        <v>885</v>
      </c>
      <c r="D2936" s="61" t="s">
        <v>181</v>
      </c>
      <c r="E2936" s="61">
        <v>0</v>
      </c>
      <c r="F2936" s="61" t="s">
        <v>897</v>
      </c>
      <c r="G2936" s="61">
        <v>6</v>
      </c>
      <c r="H2936" s="61" t="s">
        <v>1148</v>
      </c>
      <c r="I2936" s="61" t="s">
        <v>184</v>
      </c>
      <c r="J2936" s="61" t="s">
        <v>37</v>
      </c>
      <c r="K2936" s="61" t="s">
        <v>9</v>
      </c>
      <c r="L2936" s="61" t="s">
        <v>304</v>
      </c>
      <c r="M2936" s="61">
        <f t="shared" si="46"/>
        <v>465</v>
      </c>
      <c r="N2936" t="str">
        <f>VLOOKUP(M2936,'zamestnanci číselník'!$A:$I,9,0)</f>
        <v>VP2</v>
      </c>
    </row>
    <row r="2937" spans="1:14" x14ac:dyDescent="0.2">
      <c r="A2937" s="60">
        <v>43689</v>
      </c>
      <c r="B2937" s="61" t="s">
        <v>303</v>
      </c>
      <c r="C2937" s="61" t="s">
        <v>885</v>
      </c>
      <c r="D2937" s="61" t="s">
        <v>181</v>
      </c>
      <c r="E2937" s="61">
        <v>8</v>
      </c>
      <c r="F2937" s="61" t="s">
        <v>182</v>
      </c>
      <c r="G2937" s="61">
        <v>0</v>
      </c>
      <c r="H2937" s="61" t="s">
        <v>1148</v>
      </c>
      <c r="I2937" s="61" t="s">
        <v>184</v>
      </c>
      <c r="J2937" s="61" t="s">
        <v>37</v>
      </c>
      <c r="K2937" s="61" t="s">
        <v>9</v>
      </c>
      <c r="L2937" s="61" t="s">
        <v>304</v>
      </c>
      <c r="M2937" s="61">
        <f t="shared" si="46"/>
        <v>465</v>
      </c>
      <c r="N2937" t="str">
        <f>VLOOKUP(M2937,'zamestnanci číselník'!$A:$I,9,0)</f>
        <v>VP2</v>
      </c>
    </row>
    <row r="2938" spans="1:14" x14ac:dyDescent="0.2">
      <c r="A2938" s="60">
        <v>43690</v>
      </c>
      <c r="B2938" s="61" t="s">
        <v>303</v>
      </c>
      <c r="C2938" s="61" t="s">
        <v>885</v>
      </c>
      <c r="D2938" s="61" t="s">
        <v>181</v>
      </c>
      <c r="E2938" s="61">
        <v>8</v>
      </c>
      <c r="F2938" s="61" t="s">
        <v>897</v>
      </c>
      <c r="G2938" s="61">
        <v>2</v>
      </c>
      <c r="H2938" s="61" t="s">
        <v>1148</v>
      </c>
      <c r="I2938" s="61" t="s">
        <v>184</v>
      </c>
      <c r="J2938" s="61" t="s">
        <v>37</v>
      </c>
      <c r="K2938" s="61" t="s">
        <v>9</v>
      </c>
      <c r="L2938" s="61" t="s">
        <v>304</v>
      </c>
      <c r="M2938" s="61">
        <f t="shared" si="46"/>
        <v>465</v>
      </c>
      <c r="N2938" t="str">
        <f>VLOOKUP(M2938,'zamestnanci číselník'!$A:$I,9,0)</f>
        <v>VP2</v>
      </c>
    </row>
    <row r="2939" spans="1:14" x14ac:dyDescent="0.2">
      <c r="A2939" s="60">
        <v>43678</v>
      </c>
      <c r="B2939" s="61" t="s">
        <v>303</v>
      </c>
      <c r="C2939" s="61" t="s">
        <v>887</v>
      </c>
      <c r="D2939" s="61" t="s">
        <v>181</v>
      </c>
      <c r="E2939" s="61">
        <v>8</v>
      </c>
      <c r="F2939" s="61" t="s">
        <v>182</v>
      </c>
      <c r="G2939" s="61">
        <v>0</v>
      </c>
      <c r="H2939" s="61" t="s">
        <v>183</v>
      </c>
      <c r="I2939" s="61" t="s">
        <v>184</v>
      </c>
      <c r="J2939" s="61" t="s">
        <v>37</v>
      </c>
      <c r="K2939" s="61" t="s">
        <v>9</v>
      </c>
      <c r="L2939" s="61" t="s">
        <v>304</v>
      </c>
      <c r="M2939" s="61">
        <f t="shared" si="46"/>
        <v>465</v>
      </c>
      <c r="N2939" t="str">
        <f>VLOOKUP(M2939,'zamestnanci číselník'!$A:$I,9,0)</f>
        <v>VP2</v>
      </c>
    </row>
    <row r="2940" spans="1:14" x14ac:dyDescent="0.2">
      <c r="A2940" s="60">
        <v>43679</v>
      </c>
      <c r="B2940" s="61" t="s">
        <v>303</v>
      </c>
      <c r="C2940" s="61" t="s">
        <v>887</v>
      </c>
      <c r="D2940" s="61" t="s">
        <v>181</v>
      </c>
      <c r="E2940" s="61">
        <v>8</v>
      </c>
      <c r="F2940" s="61" t="s">
        <v>182</v>
      </c>
      <c r="G2940" s="61">
        <v>0</v>
      </c>
      <c r="H2940" s="61" t="s">
        <v>183</v>
      </c>
      <c r="I2940" s="61" t="s">
        <v>184</v>
      </c>
      <c r="J2940" s="61" t="s">
        <v>37</v>
      </c>
      <c r="K2940" s="61" t="s">
        <v>9</v>
      </c>
      <c r="L2940" s="61" t="s">
        <v>304</v>
      </c>
      <c r="M2940" s="61">
        <f t="shared" si="46"/>
        <v>465</v>
      </c>
      <c r="N2940" t="str">
        <f>VLOOKUP(M2940,'zamestnanci číselník'!$A:$I,9,0)</f>
        <v>VP2</v>
      </c>
    </row>
    <row r="2941" spans="1:14" x14ac:dyDescent="0.2">
      <c r="A2941" s="60">
        <v>43682</v>
      </c>
      <c r="B2941" s="61" t="s">
        <v>303</v>
      </c>
      <c r="C2941" s="61" t="s">
        <v>885</v>
      </c>
      <c r="D2941" s="61" t="s">
        <v>181</v>
      </c>
      <c r="E2941" s="61">
        <v>8</v>
      </c>
      <c r="F2941" s="61" t="s">
        <v>182</v>
      </c>
      <c r="G2941" s="61">
        <v>0</v>
      </c>
      <c r="H2941" s="61" t="s">
        <v>1148</v>
      </c>
      <c r="I2941" s="61" t="s">
        <v>184</v>
      </c>
      <c r="J2941" s="61" t="s">
        <v>37</v>
      </c>
      <c r="K2941" s="61" t="s">
        <v>9</v>
      </c>
      <c r="L2941" s="61" t="s">
        <v>304</v>
      </c>
      <c r="M2941" s="61">
        <f t="shared" si="46"/>
        <v>465</v>
      </c>
      <c r="N2941" t="str">
        <f>VLOOKUP(M2941,'zamestnanci číselník'!$A:$I,9,0)</f>
        <v>VP2</v>
      </c>
    </row>
    <row r="2942" spans="1:14" x14ac:dyDescent="0.2">
      <c r="A2942" s="60">
        <v>43683</v>
      </c>
      <c r="B2942" s="61" t="s">
        <v>303</v>
      </c>
      <c r="C2942" s="61" t="s">
        <v>885</v>
      </c>
      <c r="D2942" s="61" t="s">
        <v>181</v>
      </c>
      <c r="E2942" s="61">
        <v>8</v>
      </c>
      <c r="F2942" s="61" t="s">
        <v>897</v>
      </c>
      <c r="G2942" s="61">
        <v>2</v>
      </c>
      <c r="H2942" s="61" t="s">
        <v>1148</v>
      </c>
      <c r="I2942" s="61" t="s">
        <v>184</v>
      </c>
      <c r="J2942" s="61" t="s">
        <v>37</v>
      </c>
      <c r="K2942" s="61" t="s">
        <v>9</v>
      </c>
      <c r="L2942" s="61" t="s">
        <v>304</v>
      </c>
      <c r="M2942" s="61">
        <f t="shared" si="46"/>
        <v>465</v>
      </c>
      <c r="N2942" t="str">
        <f>VLOOKUP(M2942,'zamestnanci číselník'!$A:$I,9,0)</f>
        <v>VP2</v>
      </c>
    </row>
    <row r="2943" spans="1:14" x14ac:dyDescent="0.2">
      <c r="A2943" s="60">
        <v>43684</v>
      </c>
      <c r="B2943" s="61" t="s">
        <v>303</v>
      </c>
      <c r="C2943" s="61" t="s">
        <v>885</v>
      </c>
      <c r="D2943" s="61" t="s">
        <v>181</v>
      </c>
      <c r="E2943" s="61">
        <v>8</v>
      </c>
      <c r="F2943" s="61" t="s">
        <v>182</v>
      </c>
      <c r="G2943" s="61">
        <v>0</v>
      </c>
      <c r="H2943" s="61" t="s">
        <v>1148</v>
      </c>
      <c r="I2943" s="61" t="s">
        <v>184</v>
      </c>
      <c r="J2943" s="61" t="s">
        <v>37</v>
      </c>
      <c r="K2943" s="61" t="s">
        <v>9</v>
      </c>
      <c r="L2943" s="61" t="s">
        <v>304</v>
      </c>
      <c r="M2943" s="61">
        <f t="shared" si="46"/>
        <v>465</v>
      </c>
      <c r="N2943" t="str">
        <f>VLOOKUP(M2943,'zamestnanci číselník'!$A:$I,9,0)</f>
        <v>VP2</v>
      </c>
    </row>
    <row r="2944" spans="1:14" x14ac:dyDescent="0.2">
      <c r="A2944" s="60">
        <v>43685</v>
      </c>
      <c r="B2944" s="61" t="s">
        <v>303</v>
      </c>
      <c r="C2944" s="61" t="s">
        <v>885</v>
      </c>
      <c r="D2944" s="61" t="s">
        <v>181</v>
      </c>
      <c r="E2944" s="61">
        <v>8</v>
      </c>
      <c r="F2944" s="61" t="s">
        <v>897</v>
      </c>
      <c r="G2944" s="61">
        <v>2</v>
      </c>
      <c r="H2944" s="61" t="s">
        <v>1148</v>
      </c>
      <c r="I2944" s="61" t="s">
        <v>184</v>
      </c>
      <c r="J2944" s="61" t="s">
        <v>37</v>
      </c>
      <c r="K2944" s="61" t="s">
        <v>9</v>
      </c>
      <c r="L2944" s="61" t="s">
        <v>304</v>
      </c>
      <c r="M2944" s="61">
        <f t="shared" si="46"/>
        <v>465</v>
      </c>
      <c r="N2944" t="str">
        <f>VLOOKUP(M2944,'zamestnanci číselník'!$A:$I,9,0)</f>
        <v>VP2</v>
      </c>
    </row>
    <row r="2945" spans="1:14" x14ac:dyDescent="0.2">
      <c r="A2945" s="60">
        <v>43686</v>
      </c>
      <c r="B2945" s="61" t="s">
        <v>303</v>
      </c>
      <c r="C2945" s="61" t="s">
        <v>885</v>
      </c>
      <c r="D2945" s="61" t="s">
        <v>181</v>
      </c>
      <c r="E2945" s="61">
        <v>8</v>
      </c>
      <c r="F2945" s="61" t="s">
        <v>182</v>
      </c>
      <c r="G2945" s="61">
        <v>0</v>
      </c>
      <c r="H2945" s="61" t="s">
        <v>1148</v>
      </c>
      <c r="I2945" s="61" t="s">
        <v>184</v>
      </c>
      <c r="J2945" s="61" t="s">
        <v>37</v>
      </c>
      <c r="K2945" s="61" t="s">
        <v>9</v>
      </c>
      <c r="L2945" s="61" t="s">
        <v>304</v>
      </c>
      <c r="M2945" s="61">
        <f t="shared" si="46"/>
        <v>465</v>
      </c>
      <c r="N2945" t="str">
        <f>VLOOKUP(M2945,'zamestnanci číselník'!$A:$I,9,0)</f>
        <v>VP2</v>
      </c>
    </row>
    <row r="2946" spans="1:14" x14ac:dyDescent="0.2">
      <c r="A2946" s="60">
        <v>43687</v>
      </c>
      <c r="B2946" s="61" t="s">
        <v>303</v>
      </c>
      <c r="C2946" s="61" t="s">
        <v>885</v>
      </c>
      <c r="D2946" s="61" t="s">
        <v>181</v>
      </c>
      <c r="E2946" s="61">
        <v>0</v>
      </c>
      <c r="F2946" s="61" t="s">
        <v>897</v>
      </c>
      <c r="G2946" s="61">
        <v>6</v>
      </c>
      <c r="H2946" s="61" t="s">
        <v>1148</v>
      </c>
      <c r="I2946" s="61" t="s">
        <v>184</v>
      </c>
      <c r="J2946" s="61" t="s">
        <v>37</v>
      </c>
      <c r="K2946" s="61" t="s">
        <v>9</v>
      </c>
      <c r="L2946" s="61" t="s">
        <v>304</v>
      </c>
      <c r="M2946" s="61">
        <f t="shared" si="46"/>
        <v>465</v>
      </c>
      <c r="N2946" t="str">
        <f>VLOOKUP(M2946,'zamestnanci číselník'!$A:$I,9,0)</f>
        <v>VP2</v>
      </c>
    </row>
    <row r="2947" spans="1:14" x14ac:dyDescent="0.2">
      <c r="A2947" s="60">
        <v>43679</v>
      </c>
      <c r="B2947" s="61" t="s">
        <v>1297</v>
      </c>
      <c r="C2947" s="61" t="s">
        <v>902</v>
      </c>
      <c r="D2947" s="61" t="s">
        <v>181</v>
      </c>
      <c r="E2947" s="61">
        <v>8</v>
      </c>
      <c r="F2947" s="61" t="s">
        <v>182</v>
      </c>
      <c r="G2947" s="61">
        <v>0</v>
      </c>
      <c r="H2947" s="61" t="s">
        <v>183</v>
      </c>
      <c r="I2947" s="61" t="s">
        <v>1167</v>
      </c>
      <c r="J2947" s="61" t="s">
        <v>17</v>
      </c>
      <c r="K2947" s="61" t="s">
        <v>20</v>
      </c>
      <c r="L2947" s="61" t="s">
        <v>1298</v>
      </c>
      <c r="M2947" s="61">
        <f t="shared" ref="M2947:M3010" si="47">B2947*1</f>
        <v>467</v>
      </c>
      <c r="N2947" t="str">
        <f>VLOOKUP(M2947,'zamestnanci číselník'!$A:$I,9,0)</f>
        <v>Ostatné</v>
      </c>
    </row>
    <row r="2948" spans="1:14" x14ac:dyDescent="0.2">
      <c r="A2948" s="60">
        <v>43682</v>
      </c>
      <c r="B2948" s="61" t="s">
        <v>1297</v>
      </c>
      <c r="C2948" s="61" t="s">
        <v>902</v>
      </c>
      <c r="D2948" s="61" t="s">
        <v>181</v>
      </c>
      <c r="E2948" s="61">
        <v>8</v>
      </c>
      <c r="F2948" s="61" t="s">
        <v>182</v>
      </c>
      <c r="G2948" s="61">
        <v>0</v>
      </c>
      <c r="H2948" s="61" t="s">
        <v>183</v>
      </c>
      <c r="I2948" s="61" t="s">
        <v>1167</v>
      </c>
      <c r="J2948" s="61" t="s">
        <v>17</v>
      </c>
      <c r="K2948" s="61" t="s">
        <v>20</v>
      </c>
      <c r="L2948" s="61" t="s">
        <v>1298</v>
      </c>
      <c r="M2948" s="61">
        <f t="shared" si="47"/>
        <v>467</v>
      </c>
      <c r="N2948" t="str">
        <f>VLOOKUP(M2948,'zamestnanci číselník'!$A:$I,9,0)</f>
        <v>Ostatné</v>
      </c>
    </row>
    <row r="2949" spans="1:14" x14ac:dyDescent="0.2">
      <c r="A2949" s="60">
        <v>43683</v>
      </c>
      <c r="B2949" s="61" t="s">
        <v>1297</v>
      </c>
      <c r="C2949" s="61" t="s">
        <v>902</v>
      </c>
      <c r="D2949" s="61" t="s">
        <v>181</v>
      </c>
      <c r="E2949" s="61">
        <v>8</v>
      </c>
      <c r="F2949" s="61" t="s">
        <v>182</v>
      </c>
      <c r="G2949" s="61">
        <v>0</v>
      </c>
      <c r="H2949" s="61" t="s">
        <v>183</v>
      </c>
      <c r="I2949" s="61" t="s">
        <v>1167</v>
      </c>
      <c r="J2949" s="61" t="s">
        <v>17</v>
      </c>
      <c r="K2949" s="61" t="s">
        <v>20</v>
      </c>
      <c r="L2949" s="61" t="s">
        <v>1298</v>
      </c>
      <c r="M2949" s="61">
        <f t="shared" si="47"/>
        <v>467</v>
      </c>
      <c r="N2949" t="str">
        <f>VLOOKUP(M2949,'zamestnanci číselník'!$A:$I,9,0)</f>
        <v>Ostatné</v>
      </c>
    </row>
    <row r="2950" spans="1:14" x14ac:dyDescent="0.2">
      <c r="A2950" s="60">
        <v>43684</v>
      </c>
      <c r="B2950" s="61" t="s">
        <v>1297</v>
      </c>
      <c r="C2950" s="61" t="s">
        <v>902</v>
      </c>
      <c r="D2950" s="61" t="s">
        <v>181</v>
      </c>
      <c r="E2950" s="61">
        <v>8</v>
      </c>
      <c r="F2950" s="61" t="s">
        <v>182</v>
      </c>
      <c r="G2950" s="61">
        <v>0</v>
      </c>
      <c r="H2950" s="61" t="s">
        <v>183</v>
      </c>
      <c r="I2950" s="61" t="s">
        <v>1167</v>
      </c>
      <c r="J2950" s="61" t="s">
        <v>17</v>
      </c>
      <c r="K2950" s="61" t="s">
        <v>20</v>
      </c>
      <c r="L2950" s="61" t="s">
        <v>1298</v>
      </c>
      <c r="M2950" s="61">
        <f t="shared" si="47"/>
        <v>467</v>
      </c>
      <c r="N2950" t="str">
        <f>VLOOKUP(M2950,'zamestnanci číselník'!$A:$I,9,0)</f>
        <v>Ostatné</v>
      </c>
    </row>
    <row r="2951" spans="1:14" x14ac:dyDescent="0.2">
      <c r="A2951" s="60">
        <v>43685</v>
      </c>
      <c r="B2951" s="61" t="s">
        <v>1297</v>
      </c>
      <c r="C2951" s="61" t="s">
        <v>902</v>
      </c>
      <c r="D2951" s="61" t="s">
        <v>181</v>
      </c>
      <c r="E2951" s="61">
        <v>8</v>
      </c>
      <c r="F2951" s="61" t="s">
        <v>182</v>
      </c>
      <c r="G2951" s="61">
        <v>0</v>
      </c>
      <c r="H2951" s="61" t="s">
        <v>183</v>
      </c>
      <c r="I2951" s="61" t="s">
        <v>1167</v>
      </c>
      <c r="J2951" s="61" t="s">
        <v>17</v>
      </c>
      <c r="K2951" s="61" t="s">
        <v>20</v>
      </c>
      <c r="L2951" s="61" t="s">
        <v>1298</v>
      </c>
      <c r="M2951" s="61">
        <f t="shared" si="47"/>
        <v>467</v>
      </c>
      <c r="N2951" t="str">
        <f>VLOOKUP(M2951,'zamestnanci číselník'!$A:$I,9,0)</f>
        <v>Ostatné</v>
      </c>
    </row>
    <row r="2952" spans="1:14" x14ac:dyDescent="0.2">
      <c r="A2952" s="60">
        <v>43686</v>
      </c>
      <c r="B2952" s="61" t="s">
        <v>1297</v>
      </c>
      <c r="C2952" s="61" t="s">
        <v>902</v>
      </c>
      <c r="D2952" s="61" t="s">
        <v>181</v>
      </c>
      <c r="E2952" s="61">
        <v>8</v>
      </c>
      <c r="F2952" s="61" t="s">
        <v>182</v>
      </c>
      <c r="G2952" s="61">
        <v>0</v>
      </c>
      <c r="H2952" s="61" t="s">
        <v>183</v>
      </c>
      <c r="I2952" s="61" t="s">
        <v>1167</v>
      </c>
      <c r="J2952" s="61" t="s">
        <v>17</v>
      </c>
      <c r="K2952" s="61" t="s">
        <v>20</v>
      </c>
      <c r="L2952" s="61" t="s">
        <v>1298</v>
      </c>
      <c r="M2952" s="61">
        <f t="shared" si="47"/>
        <v>467</v>
      </c>
      <c r="N2952" t="str">
        <f>VLOOKUP(M2952,'zamestnanci číselník'!$A:$I,9,0)</f>
        <v>Ostatné</v>
      </c>
    </row>
    <row r="2953" spans="1:14" x14ac:dyDescent="0.2">
      <c r="A2953" s="60">
        <v>43689</v>
      </c>
      <c r="B2953" s="61" t="s">
        <v>1297</v>
      </c>
      <c r="C2953" s="61" t="s">
        <v>902</v>
      </c>
      <c r="D2953" s="61" t="s">
        <v>181</v>
      </c>
      <c r="E2953" s="61">
        <v>8</v>
      </c>
      <c r="F2953" s="61" t="s">
        <v>182</v>
      </c>
      <c r="G2953" s="61">
        <v>0</v>
      </c>
      <c r="H2953" s="61" t="s">
        <v>183</v>
      </c>
      <c r="I2953" s="61" t="s">
        <v>1167</v>
      </c>
      <c r="J2953" s="61" t="s">
        <v>17</v>
      </c>
      <c r="K2953" s="61" t="s">
        <v>20</v>
      </c>
      <c r="L2953" s="61" t="s">
        <v>1298</v>
      </c>
      <c r="M2953" s="61">
        <f t="shared" si="47"/>
        <v>467</v>
      </c>
      <c r="N2953" t="str">
        <f>VLOOKUP(M2953,'zamestnanci číselník'!$A:$I,9,0)</f>
        <v>Ostatné</v>
      </c>
    </row>
    <row r="2954" spans="1:14" x14ac:dyDescent="0.2">
      <c r="A2954" s="60">
        <v>43690</v>
      </c>
      <c r="B2954" s="61" t="s">
        <v>1297</v>
      </c>
      <c r="C2954" s="61" t="s">
        <v>902</v>
      </c>
      <c r="D2954" s="61" t="s">
        <v>181</v>
      </c>
      <c r="E2954" s="61">
        <v>8</v>
      </c>
      <c r="F2954" s="61" t="s">
        <v>182</v>
      </c>
      <c r="G2954" s="61">
        <v>0</v>
      </c>
      <c r="H2954" s="61" t="s">
        <v>183</v>
      </c>
      <c r="I2954" s="61" t="s">
        <v>1167</v>
      </c>
      <c r="J2954" s="61" t="s">
        <v>17</v>
      </c>
      <c r="K2954" s="61" t="s">
        <v>20</v>
      </c>
      <c r="L2954" s="61" t="s">
        <v>1298</v>
      </c>
      <c r="M2954" s="61">
        <f t="shared" si="47"/>
        <v>467</v>
      </c>
      <c r="N2954" t="str">
        <f>VLOOKUP(M2954,'zamestnanci číselník'!$A:$I,9,0)</f>
        <v>Ostatné</v>
      </c>
    </row>
    <row r="2955" spans="1:14" x14ac:dyDescent="0.2">
      <c r="A2955" s="60">
        <v>43691</v>
      </c>
      <c r="B2955" s="61" t="s">
        <v>1297</v>
      </c>
      <c r="C2955" s="61" t="s">
        <v>902</v>
      </c>
      <c r="D2955" s="61" t="s">
        <v>181</v>
      </c>
      <c r="E2955" s="61">
        <v>8</v>
      </c>
      <c r="F2955" s="61" t="s">
        <v>182</v>
      </c>
      <c r="G2955" s="61">
        <v>0</v>
      </c>
      <c r="H2955" s="61" t="s">
        <v>183</v>
      </c>
      <c r="I2955" s="61" t="s">
        <v>1167</v>
      </c>
      <c r="J2955" s="61" t="s">
        <v>17</v>
      </c>
      <c r="K2955" s="61" t="s">
        <v>20</v>
      </c>
      <c r="L2955" s="61" t="s">
        <v>1298</v>
      </c>
      <c r="M2955" s="61">
        <f t="shared" si="47"/>
        <v>467</v>
      </c>
      <c r="N2955" t="str">
        <f>VLOOKUP(M2955,'zamestnanci číselník'!$A:$I,9,0)</f>
        <v>Ostatné</v>
      </c>
    </row>
    <row r="2956" spans="1:14" x14ac:dyDescent="0.2">
      <c r="A2956" s="60">
        <v>43678</v>
      </c>
      <c r="B2956" s="61" t="s">
        <v>1297</v>
      </c>
      <c r="C2956" s="61" t="s">
        <v>902</v>
      </c>
      <c r="D2956" s="61" t="s">
        <v>181</v>
      </c>
      <c r="E2956" s="61">
        <v>8</v>
      </c>
      <c r="F2956" s="61" t="s">
        <v>182</v>
      </c>
      <c r="G2956" s="61">
        <v>0</v>
      </c>
      <c r="H2956" s="61" t="s">
        <v>183</v>
      </c>
      <c r="I2956" s="61" t="s">
        <v>1167</v>
      </c>
      <c r="J2956" s="61" t="s">
        <v>17</v>
      </c>
      <c r="K2956" s="61" t="s">
        <v>20</v>
      </c>
      <c r="L2956" s="61" t="s">
        <v>1298</v>
      </c>
      <c r="M2956" s="61">
        <f t="shared" si="47"/>
        <v>467</v>
      </c>
      <c r="N2956" t="str">
        <f>VLOOKUP(M2956,'zamestnanci číselník'!$A:$I,9,0)</f>
        <v>Ostatné</v>
      </c>
    </row>
    <row r="2957" spans="1:14" x14ac:dyDescent="0.2">
      <c r="A2957" s="60">
        <v>43692</v>
      </c>
      <c r="B2957" s="61" t="s">
        <v>1297</v>
      </c>
      <c r="C2957" s="61" t="s">
        <v>902</v>
      </c>
      <c r="D2957" s="61" t="s">
        <v>181</v>
      </c>
      <c r="E2957" s="61">
        <v>8</v>
      </c>
      <c r="F2957" s="61" t="s">
        <v>182</v>
      </c>
      <c r="G2957" s="61">
        <v>0</v>
      </c>
      <c r="H2957" s="61" t="s">
        <v>183</v>
      </c>
      <c r="I2957" s="61" t="s">
        <v>1167</v>
      </c>
      <c r="J2957" s="61" t="s">
        <v>17</v>
      </c>
      <c r="K2957" s="61" t="s">
        <v>20</v>
      </c>
      <c r="L2957" s="61" t="s">
        <v>1298</v>
      </c>
      <c r="M2957" s="61">
        <f t="shared" si="47"/>
        <v>467</v>
      </c>
      <c r="N2957" t="str">
        <f>VLOOKUP(M2957,'zamestnanci číselník'!$A:$I,9,0)</f>
        <v>Ostatné</v>
      </c>
    </row>
    <row r="2958" spans="1:14" x14ac:dyDescent="0.2">
      <c r="A2958" s="60">
        <v>43678</v>
      </c>
      <c r="B2958" s="61" t="s">
        <v>1299</v>
      </c>
      <c r="C2958" s="61" t="s">
        <v>887</v>
      </c>
      <c r="D2958" s="61" t="s">
        <v>181</v>
      </c>
      <c r="E2958" s="61">
        <v>8</v>
      </c>
      <c r="F2958" s="61" t="s">
        <v>182</v>
      </c>
      <c r="G2958" s="61">
        <v>0</v>
      </c>
      <c r="H2958" s="61" t="s">
        <v>183</v>
      </c>
      <c r="I2958" s="61" t="s">
        <v>1152</v>
      </c>
      <c r="J2958" s="61" t="s">
        <v>17</v>
      </c>
      <c r="K2958" s="61" t="s">
        <v>1153</v>
      </c>
      <c r="L2958" s="61" t="s">
        <v>1300</v>
      </c>
      <c r="M2958" s="61">
        <f t="shared" si="47"/>
        <v>469</v>
      </c>
      <c r="N2958" t="str">
        <f>VLOOKUP(M2958,'zamestnanci číselník'!$A:$I,9,0)</f>
        <v>VP4</v>
      </c>
    </row>
    <row r="2959" spans="1:14" x14ac:dyDescent="0.2">
      <c r="A2959" s="60">
        <v>43679</v>
      </c>
      <c r="B2959" s="61" t="s">
        <v>1299</v>
      </c>
      <c r="C2959" s="61" t="s">
        <v>887</v>
      </c>
      <c r="D2959" s="61" t="s">
        <v>181</v>
      </c>
      <c r="E2959" s="61">
        <v>8</v>
      </c>
      <c r="F2959" s="61" t="s">
        <v>182</v>
      </c>
      <c r="G2959" s="61">
        <v>0</v>
      </c>
      <c r="H2959" s="61" t="s">
        <v>183</v>
      </c>
      <c r="I2959" s="61" t="s">
        <v>1152</v>
      </c>
      <c r="J2959" s="61" t="s">
        <v>17</v>
      </c>
      <c r="K2959" s="61" t="s">
        <v>1153</v>
      </c>
      <c r="L2959" s="61" t="s">
        <v>1300</v>
      </c>
      <c r="M2959" s="61">
        <f t="shared" si="47"/>
        <v>469</v>
      </c>
      <c r="N2959" t="str">
        <f>VLOOKUP(M2959,'zamestnanci číselník'!$A:$I,9,0)</f>
        <v>VP4</v>
      </c>
    </row>
    <row r="2960" spans="1:14" x14ac:dyDescent="0.2">
      <c r="A2960" s="60">
        <v>43683</v>
      </c>
      <c r="B2960" s="61" t="s">
        <v>1299</v>
      </c>
      <c r="C2960" s="61" t="s">
        <v>887</v>
      </c>
      <c r="D2960" s="61" t="s">
        <v>181</v>
      </c>
      <c r="E2960" s="61">
        <v>8</v>
      </c>
      <c r="F2960" s="61" t="s">
        <v>182</v>
      </c>
      <c r="G2960" s="61">
        <v>0</v>
      </c>
      <c r="H2960" s="61" t="s">
        <v>183</v>
      </c>
      <c r="I2960" s="61" t="s">
        <v>1152</v>
      </c>
      <c r="J2960" s="61" t="s">
        <v>17</v>
      </c>
      <c r="K2960" s="61" t="s">
        <v>1153</v>
      </c>
      <c r="L2960" s="61" t="s">
        <v>1300</v>
      </c>
      <c r="M2960" s="61">
        <f t="shared" si="47"/>
        <v>469</v>
      </c>
      <c r="N2960" t="str">
        <f>VLOOKUP(M2960,'zamestnanci číselník'!$A:$I,9,0)</f>
        <v>VP4</v>
      </c>
    </row>
    <row r="2961" spans="1:14" x14ac:dyDescent="0.2">
      <c r="A2961" s="60">
        <v>43684</v>
      </c>
      <c r="B2961" s="61" t="s">
        <v>1299</v>
      </c>
      <c r="C2961" s="61" t="s">
        <v>910</v>
      </c>
      <c r="D2961" s="61" t="s">
        <v>181</v>
      </c>
      <c r="E2961" s="61">
        <v>4</v>
      </c>
      <c r="F2961" s="61" t="s">
        <v>182</v>
      </c>
      <c r="G2961" s="61">
        <v>0</v>
      </c>
      <c r="H2961" s="61" t="s">
        <v>183</v>
      </c>
      <c r="I2961" s="61" t="s">
        <v>1152</v>
      </c>
      <c r="J2961" s="61" t="s">
        <v>17</v>
      </c>
      <c r="K2961" s="61" t="s">
        <v>1153</v>
      </c>
      <c r="L2961" s="61" t="s">
        <v>1300</v>
      </c>
      <c r="M2961" s="61">
        <f t="shared" si="47"/>
        <v>469</v>
      </c>
      <c r="N2961" t="str">
        <f>VLOOKUP(M2961,'zamestnanci číselník'!$A:$I,9,0)</f>
        <v>VP4</v>
      </c>
    </row>
    <row r="2962" spans="1:14" x14ac:dyDescent="0.2">
      <c r="A2962" s="60">
        <v>43685</v>
      </c>
      <c r="B2962" s="61" t="s">
        <v>1299</v>
      </c>
      <c r="C2962" s="61" t="s">
        <v>887</v>
      </c>
      <c r="D2962" s="61" t="s">
        <v>181</v>
      </c>
      <c r="E2962" s="61">
        <v>8</v>
      </c>
      <c r="F2962" s="61" t="s">
        <v>182</v>
      </c>
      <c r="G2962" s="61">
        <v>0</v>
      </c>
      <c r="H2962" s="61" t="s">
        <v>183</v>
      </c>
      <c r="I2962" s="61" t="s">
        <v>1152</v>
      </c>
      <c r="J2962" s="61" t="s">
        <v>17</v>
      </c>
      <c r="K2962" s="61" t="s">
        <v>1153</v>
      </c>
      <c r="L2962" s="61" t="s">
        <v>1300</v>
      </c>
      <c r="M2962" s="61">
        <f t="shared" si="47"/>
        <v>469</v>
      </c>
      <c r="N2962" t="str">
        <f>VLOOKUP(M2962,'zamestnanci číselník'!$A:$I,9,0)</f>
        <v>VP4</v>
      </c>
    </row>
    <row r="2963" spans="1:14" x14ac:dyDescent="0.2">
      <c r="A2963" s="60">
        <v>43686</v>
      </c>
      <c r="B2963" s="61" t="s">
        <v>1299</v>
      </c>
      <c r="C2963" s="61" t="s">
        <v>887</v>
      </c>
      <c r="D2963" s="61" t="s">
        <v>181</v>
      </c>
      <c r="E2963" s="61">
        <v>8</v>
      </c>
      <c r="F2963" s="61" t="s">
        <v>182</v>
      </c>
      <c r="G2963" s="61">
        <v>0</v>
      </c>
      <c r="H2963" s="61" t="s">
        <v>183</v>
      </c>
      <c r="I2963" s="61" t="s">
        <v>1152</v>
      </c>
      <c r="J2963" s="61" t="s">
        <v>17</v>
      </c>
      <c r="K2963" s="61" t="s">
        <v>1153</v>
      </c>
      <c r="L2963" s="61" t="s">
        <v>1300</v>
      </c>
      <c r="M2963" s="61">
        <f t="shared" si="47"/>
        <v>469</v>
      </c>
      <c r="N2963" t="str">
        <f>VLOOKUP(M2963,'zamestnanci číselník'!$A:$I,9,0)</f>
        <v>VP4</v>
      </c>
    </row>
    <row r="2964" spans="1:14" x14ac:dyDescent="0.2">
      <c r="A2964" s="60">
        <v>43693</v>
      </c>
      <c r="B2964" s="61" t="s">
        <v>1299</v>
      </c>
      <c r="C2964" s="61" t="s">
        <v>887</v>
      </c>
      <c r="D2964" s="61" t="s">
        <v>181</v>
      </c>
      <c r="E2964" s="61">
        <v>8</v>
      </c>
      <c r="F2964" s="61" t="s">
        <v>182</v>
      </c>
      <c r="G2964" s="61">
        <v>0</v>
      </c>
      <c r="H2964" s="61" t="s">
        <v>183</v>
      </c>
      <c r="I2964" s="61" t="s">
        <v>1152</v>
      </c>
      <c r="J2964" s="61" t="s">
        <v>17</v>
      </c>
      <c r="K2964" s="61" t="s">
        <v>1153</v>
      </c>
      <c r="L2964" s="61" t="s">
        <v>1300</v>
      </c>
      <c r="M2964" s="61">
        <f t="shared" si="47"/>
        <v>469</v>
      </c>
      <c r="N2964" t="str">
        <f>VLOOKUP(M2964,'zamestnanci číselník'!$A:$I,9,0)</f>
        <v>VP4</v>
      </c>
    </row>
    <row r="2965" spans="1:14" x14ac:dyDescent="0.2">
      <c r="A2965" s="60">
        <v>43682</v>
      </c>
      <c r="B2965" s="61" t="s">
        <v>1299</v>
      </c>
      <c r="C2965" s="61" t="s">
        <v>885</v>
      </c>
      <c r="D2965" s="61" t="s">
        <v>909</v>
      </c>
      <c r="E2965" s="61">
        <v>0.5</v>
      </c>
      <c r="F2965" s="61" t="s">
        <v>182</v>
      </c>
      <c r="G2965" s="61">
        <v>0</v>
      </c>
      <c r="H2965" s="61" t="s">
        <v>42</v>
      </c>
      <c r="I2965" s="61" t="s">
        <v>1152</v>
      </c>
      <c r="J2965" s="61" t="s">
        <v>17</v>
      </c>
      <c r="K2965" s="61" t="s">
        <v>1153</v>
      </c>
      <c r="L2965" s="61" t="s">
        <v>1300</v>
      </c>
      <c r="M2965" s="61">
        <f t="shared" si="47"/>
        <v>469</v>
      </c>
      <c r="N2965" t="str">
        <f>VLOOKUP(M2965,'zamestnanci číselník'!$A:$I,9,0)</f>
        <v>VP4</v>
      </c>
    </row>
    <row r="2966" spans="1:14" x14ac:dyDescent="0.2">
      <c r="A2966" s="60">
        <v>43684</v>
      </c>
      <c r="B2966" s="61" t="s">
        <v>1299</v>
      </c>
      <c r="C2966" s="61" t="s">
        <v>885</v>
      </c>
      <c r="D2966" s="61" t="s">
        <v>181</v>
      </c>
      <c r="E2966" s="61">
        <v>4</v>
      </c>
      <c r="F2966" s="61" t="s">
        <v>182</v>
      </c>
      <c r="G2966" s="61">
        <v>0</v>
      </c>
      <c r="H2966" s="61" t="s">
        <v>42</v>
      </c>
      <c r="I2966" s="61" t="s">
        <v>1152</v>
      </c>
      <c r="J2966" s="61" t="s">
        <v>17</v>
      </c>
      <c r="K2966" s="61" t="s">
        <v>1153</v>
      </c>
      <c r="L2966" s="61" t="s">
        <v>1300</v>
      </c>
      <c r="M2966" s="61">
        <f t="shared" si="47"/>
        <v>469</v>
      </c>
      <c r="N2966" t="str">
        <f>VLOOKUP(M2966,'zamestnanci číselník'!$A:$I,9,0)</f>
        <v>VP4</v>
      </c>
    </row>
    <row r="2967" spans="1:14" x14ac:dyDescent="0.2">
      <c r="A2967" s="60">
        <v>43689</v>
      </c>
      <c r="B2967" s="61" t="s">
        <v>1299</v>
      </c>
      <c r="C2967" s="61" t="s">
        <v>885</v>
      </c>
      <c r="D2967" s="61" t="s">
        <v>181</v>
      </c>
      <c r="E2967" s="61">
        <v>8</v>
      </c>
      <c r="F2967" s="61" t="s">
        <v>890</v>
      </c>
      <c r="G2967" s="61">
        <v>0.5</v>
      </c>
      <c r="H2967" s="61" t="s">
        <v>42</v>
      </c>
      <c r="I2967" s="61" t="s">
        <v>1152</v>
      </c>
      <c r="J2967" s="61" t="s">
        <v>17</v>
      </c>
      <c r="K2967" s="61" t="s">
        <v>1153</v>
      </c>
      <c r="L2967" s="61" t="s">
        <v>1300</v>
      </c>
      <c r="M2967" s="61">
        <f t="shared" si="47"/>
        <v>469</v>
      </c>
      <c r="N2967" t="str">
        <f>VLOOKUP(M2967,'zamestnanci číselník'!$A:$I,9,0)</f>
        <v>VP4</v>
      </c>
    </row>
    <row r="2968" spans="1:14" x14ac:dyDescent="0.2">
      <c r="A2968" s="60">
        <v>43690</v>
      </c>
      <c r="B2968" s="61" t="s">
        <v>1299</v>
      </c>
      <c r="C2968" s="61" t="s">
        <v>885</v>
      </c>
      <c r="D2968" s="61" t="s">
        <v>181</v>
      </c>
      <c r="E2968" s="61">
        <v>8</v>
      </c>
      <c r="F2968" s="61" t="s">
        <v>890</v>
      </c>
      <c r="G2968" s="61">
        <v>0.5</v>
      </c>
      <c r="H2968" s="61" t="s">
        <v>42</v>
      </c>
      <c r="I2968" s="61" t="s">
        <v>1152</v>
      </c>
      <c r="J2968" s="61" t="s">
        <v>17</v>
      </c>
      <c r="K2968" s="61" t="s">
        <v>1153</v>
      </c>
      <c r="L2968" s="61" t="s">
        <v>1300</v>
      </c>
      <c r="M2968" s="61">
        <f t="shared" si="47"/>
        <v>469</v>
      </c>
      <c r="N2968" t="str">
        <f>VLOOKUP(M2968,'zamestnanci číselník'!$A:$I,9,0)</f>
        <v>VP4</v>
      </c>
    </row>
    <row r="2969" spans="1:14" x14ac:dyDescent="0.2">
      <c r="A2969" s="60">
        <v>43691</v>
      </c>
      <c r="B2969" s="61" t="s">
        <v>1299</v>
      </c>
      <c r="C2969" s="61" t="s">
        <v>885</v>
      </c>
      <c r="D2969" s="61" t="s">
        <v>181</v>
      </c>
      <c r="E2969" s="61">
        <v>8</v>
      </c>
      <c r="F2969" s="61" t="s">
        <v>890</v>
      </c>
      <c r="G2969" s="61">
        <v>0.5</v>
      </c>
      <c r="H2969" s="61" t="s">
        <v>42</v>
      </c>
      <c r="I2969" s="61" t="s">
        <v>1152</v>
      </c>
      <c r="J2969" s="61" t="s">
        <v>17</v>
      </c>
      <c r="K2969" s="61" t="s">
        <v>1153</v>
      </c>
      <c r="L2969" s="61" t="s">
        <v>1300</v>
      </c>
      <c r="M2969" s="61">
        <f t="shared" si="47"/>
        <v>469</v>
      </c>
      <c r="N2969" t="str">
        <f>VLOOKUP(M2969,'zamestnanci číselník'!$A:$I,9,0)</f>
        <v>VP4</v>
      </c>
    </row>
    <row r="2970" spans="1:14" x14ac:dyDescent="0.2">
      <c r="A2970" s="60">
        <v>43698</v>
      </c>
      <c r="B2970" s="61" t="s">
        <v>1299</v>
      </c>
      <c r="C2970" s="61" t="s">
        <v>885</v>
      </c>
      <c r="D2970" s="61" t="s">
        <v>181</v>
      </c>
      <c r="E2970" s="61">
        <v>8</v>
      </c>
      <c r="F2970" s="61" t="s">
        <v>890</v>
      </c>
      <c r="G2970" s="61">
        <v>0.5</v>
      </c>
      <c r="H2970" s="61" t="s">
        <v>42</v>
      </c>
      <c r="I2970" s="61" t="s">
        <v>1152</v>
      </c>
      <c r="J2970" s="61" t="s">
        <v>17</v>
      </c>
      <c r="K2970" s="61" t="s">
        <v>1153</v>
      </c>
      <c r="L2970" s="61" t="s">
        <v>1300</v>
      </c>
      <c r="M2970" s="61">
        <f t="shared" si="47"/>
        <v>469</v>
      </c>
      <c r="N2970" t="str">
        <f>VLOOKUP(M2970,'zamestnanci číselník'!$A:$I,9,0)</f>
        <v>VP4</v>
      </c>
    </row>
    <row r="2971" spans="1:14" x14ac:dyDescent="0.2">
      <c r="A2971" s="60">
        <v>43682</v>
      </c>
      <c r="B2971" s="61" t="s">
        <v>1299</v>
      </c>
      <c r="C2971" s="61" t="s">
        <v>885</v>
      </c>
      <c r="D2971" s="61" t="s">
        <v>181</v>
      </c>
      <c r="E2971" s="61">
        <v>7.5</v>
      </c>
      <c r="F2971" s="61" t="s">
        <v>890</v>
      </c>
      <c r="G2971" s="61">
        <v>0.5</v>
      </c>
      <c r="H2971" s="61" t="s">
        <v>42</v>
      </c>
      <c r="I2971" s="61" t="s">
        <v>1152</v>
      </c>
      <c r="J2971" s="61" t="s">
        <v>17</v>
      </c>
      <c r="K2971" s="61" t="s">
        <v>1153</v>
      </c>
      <c r="L2971" s="61" t="s">
        <v>1300</v>
      </c>
      <c r="M2971" s="61">
        <f t="shared" si="47"/>
        <v>469</v>
      </c>
      <c r="N2971" t="str">
        <f>VLOOKUP(M2971,'zamestnanci číselník'!$A:$I,9,0)</f>
        <v>VP4</v>
      </c>
    </row>
    <row r="2972" spans="1:14" x14ac:dyDescent="0.2">
      <c r="A2972" s="60">
        <v>43692</v>
      </c>
      <c r="B2972" s="61" t="s">
        <v>1299</v>
      </c>
      <c r="C2972" s="61" t="s">
        <v>885</v>
      </c>
      <c r="D2972" s="61" t="s">
        <v>181</v>
      </c>
      <c r="E2972" s="61">
        <v>8</v>
      </c>
      <c r="F2972" s="61" t="s">
        <v>890</v>
      </c>
      <c r="G2972" s="61">
        <v>0.5</v>
      </c>
      <c r="H2972" s="61" t="s">
        <v>42</v>
      </c>
      <c r="I2972" s="61" t="s">
        <v>1152</v>
      </c>
      <c r="J2972" s="61" t="s">
        <v>17</v>
      </c>
      <c r="K2972" s="61" t="s">
        <v>1153</v>
      </c>
      <c r="L2972" s="61" t="s">
        <v>1300</v>
      </c>
      <c r="M2972" s="61">
        <f t="shared" si="47"/>
        <v>469</v>
      </c>
      <c r="N2972" t="str">
        <f>VLOOKUP(M2972,'zamestnanci číselník'!$A:$I,9,0)</f>
        <v>VP4</v>
      </c>
    </row>
    <row r="2973" spans="1:14" x14ac:dyDescent="0.2">
      <c r="A2973" s="60">
        <v>43696</v>
      </c>
      <c r="B2973" s="61" t="s">
        <v>1299</v>
      </c>
      <c r="C2973" s="61" t="s">
        <v>910</v>
      </c>
      <c r="D2973" s="61" t="s">
        <v>181</v>
      </c>
      <c r="E2973" s="61">
        <v>8</v>
      </c>
      <c r="F2973" s="61" t="s">
        <v>182</v>
      </c>
      <c r="G2973" s="61">
        <v>0</v>
      </c>
      <c r="H2973" s="61" t="s">
        <v>183</v>
      </c>
      <c r="I2973" s="61" t="s">
        <v>1152</v>
      </c>
      <c r="J2973" s="61" t="s">
        <v>17</v>
      </c>
      <c r="K2973" s="61" t="s">
        <v>1153</v>
      </c>
      <c r="L2973" s="61" t="s">
        <v>1300</v>
      </c>
      <c r="M2973" s="61">
        <f t="shared" si="47"/>
        <v>469</v>
      </c>
      <c r="N2973" t="str">
        <f>VLOOKUP(M2973,'zamestnanci číselník'!$A:$I,9,0)</f>
        <v>VP4</v>
      </c>
    </row>
    <row r="2974" spans="1:14" x14ac:dyDescent="0.2">
      <c r="A2974" s="60">
        <v>43697</v>
      </c>
      <c r="B2974" s="61" t="s">
        <v>1299</v>
      </c>
      <c r="C2974" s="61" t="s">
        <v>910</v>
      </c>
      <c r="D2974" s="61" t="s">
        <v>181</v>
      </c>
      <c r="E2974" s="61">
        <v>8</v>
      </c>
      <c r="F2974" s="61" t="s">
        <v>182</v>
      </c>
      <c r="G2974" s="61">
        <v>0</v>
      </c>
      <c r="H2974" s="61" t="s">
        <v>183</v>
      </c>
      <c r="I2974" s="61" t="s">
        <v>1152</v>
      </c>
      <c r="J2974" s="61" t="s">
        <v>17</v>
      </c>
      <c r="K2974" s="61" t="s">
        <v>1153</v>
      </c>
      <c r="L2974" s="61" t="s">
        <v>1300</v>
      </c>
      <c r="M2974" s="61">
        <f t="shared" si="47"/>
        <v>469</v>
      </c>
      <c r="N2974" t="str">
        <f>VLOOKUP(M2974,'zamestnanci číselník'!$A:$I,9,0)</f>
        <v>VP4</v>
      </c>
    </row>
    <row r="2975" spans="1:14" x14ac:dyDescent="0.2">
      <c r="A2975" s="60">
        <v>43699</v>
      </c>
      <c r="B2975" s="61" t="s">
        <v>1299</v>
      </c>
      <c r="C2975" s="61" t="s">
        <v>885</v>
      </c>
      <c r="D2975" s="61" t="s">
        <v>909</v>
      </c>
      <c r="E2975" s="61">
        <v>1</v>
      </c>
      <c r="F2975" s="61" t="s">
        <v>182</v>
      </c>
      <c r="G2975" s="61">
        <v>0</v>
      </c>
      <c r="H2975" s="61" t="s">
        <v>42</v>
      </c>
      <c r="I2975" s="61" t="s">
        <v>1152</v>
      </c>
      <c r="J2975" s="61" t="s">
        <v>17</v>
      </c>
      <c r="K2975" s="61" t="s">
        <v>1153</v>
      </c>
      <c r="L2975" s="61" t="s">
        <v>1300</v>
      </c>
      <c r="M2975" s="61">
        <f t="shared" si="47"/>
        <v>469</v>
      </c>
      <c r="N2975" t="str">
        <f>VLOOKUP(M2975,'zamestnanci číselník'!$A:$I,9,0)</f>
        <v>VP4</v>
      </c>
    </row>
    <row r="2976" spans="1:14" x14ac:dyDescent="0.2">
      <c r="A2976" s="60">
        <v>43699</v>
      </c>
      <c r="B2976" s="61" t="s">
        <v>1299</v>
      </c>
      <c r="C2976" s="61" t="s">
        <v>885</v>
      </c>
      <c r="D2976" s="61" t="s">
        <v>181</v>
      </c>
      <c r="E2976" s="61">
        <v>7</v>
      </c>
      <c r="F2976" s="61" t="s">
        <v>182</v>
      </c>
      <c r="G2976" s="61">
        <v>0</v>
      </c>
      <c r="H2976" s="61" t="s">
        <v>42</v>
      </c>
      <c r="I2976" s="61" t="s">
        <v>1152</v>
      </c>
      <c r="J2976" s="61" t="s">
        <v>17</v>
      </c>
      <c r="K2976" s="61" t="s">
        <v>1153</v>
      </c>
      <c r="L2976" s="61" t="s">
        <v>1300</v>
      </c>
      <c r="M2976" s="61">
        <f t="shared" si="47"/>
        <v>469</v>
      </c>
      <c r="N2976" t="str">
        <f>VLOOKUP(M2976,'zamestnanci číselník'!$A:$I,9,0)</f>
        <v>VP4</v>
      </c>
    </row>
    <row r="2977" spans="1:14" x14ac:dyDescent="0.2">
      <c r="A2977" s="60">
        <v>43700</v>
      </c>
      <c r="B2977" s="61" t="s">
        <v>1299</v>
      </c>
      <c r="C2977" s="61" t="s">
        <v>885</v>
      </c>
      <c r="D2977" s="61" t="s">
        <v>909</v>
      </c>
      <c r="E2977" s="61">
        <v>0.5</v>
      </c>
      <c r="F2977" s="61" t="s">
        <v>182</v>
      </c>
      <c r="G2977" s="61">
        <v>0</v>
      </c>
      <c r="H2977" s="61" t="s">
        <v>42</v>
      </c>
      <c r="I2977" s="61" t="s">
        <v>1152</v>
      </c>
      <c r="J2977" s="61" t="s">
        <v>17</v>
      </c>
      <c r="K2977" s="61" t="s">
        <v>1153</v>
      </c>
      <c r="L2977" s="61" t="s">
        <v>1300</v>
      </c>
      <c r="M2977" s="61">
        <f t="shared" si="47"/>
        <v>469</v>
      </c>
      <c r="N2977" t="str">
        <f>VLOOKUP(M2977,'zamestnanci číselník'!$A:$I,9,0)</f>
        <v>VP4</v>
      </c>
    </row>
    <row r="2978" spans="1:14" x14ac:dyDescent="0.2">
      <c r="A2978" s="60">
        <v>43700</v>
      </c>
      <c r="B2978" s="61" t="s">
        <v>1299</v>
      </c>
      <c r="C2978" s="61" t="s">
        <v>885</v>
      </c>
      <c r="D2978" s="61" t="s">
        <v>181</v>
      </c>
      <c r="E2978" s="61">
        <v>7.5</v>
      </c>
      <c r="F2978" s="61" t="s">
        <v>890</v>
      </c>
      <c r="G2978" s="61">
        <v>0.5</v>
      </c>
      <c r="H2978" s="61" t="s">
        <v>42</v>
      </c>
      <c r="I2978" s="61" t="s">
        <v>1152</v>
      </c>
      <c r="J2978" s="61" t="s">
        <v>17</v>
      </c>
      <c r="K2978" s="61" t="s">
        <v>1153</v>
      </c>
      <c r="L2978" s="61" t="s">
        <v>1300</v>
      </c>
      <c r="M2978" s="61">
        <f t="shared" si="47"/>
        <v>469</v>
      </c>
      <c r="N2978" t="str">
        <f>VLOOKUP(M2978,'zamestnanci číselník'!$A:$I,9,0)</f>
        <v>VP4</v>
      </c>
    </row>
    <row r="2979" spans="1:14" x14ac:dyDescent="0.2">
      <c r="A2979" s="60">
        <v>43703</v>
      </c>
      <c r="B2979" s="61" t="s">
        <v>1299</v>
      </c>
      <c r="C2979" s="61" t="s">
        <v>885</v>
      </c>
      <c r="D2979" s="61" t="s">
        <v>909</v>
      </c>
      <c r="E2979" s="61">
        <v>0.25</v>
      </c>
      <c r="F2979" s="61" t="s">
        <v>182</v>
      </c>
      <c r="G2979" s="61">
        <v>0</v>
      </c>
      <c r="H2979" s="61" t="s">
        <v>42</v>
      </c>
      <c r="I2979" s="61" t="s">
        <v>1152</v>
      </c>
      <c r="J2979" s="61" t="s">
        <v>17</v>
      </c>
      <c r="K2979" s="61" t="s">
        <v>1153</v>
      </c>
      <c r="L2979" s="61" t="s">
        <v>1300</v>
      </c>
      <c r="M2979" s="61">
        <f t="shared" si="47"/>
        <v>469</v>
      </c>
      <c r="N2979" t="str">
        <f>VLOOKUP(M2979,'zamestnanci číselník'!$A:$I,9,0)</f>
        <v>VP4</v>
      </c>
    </row>
    <row r="2980" spans="1:14" x14ac:dyDescent="0.2">
      <c r="A2980" s="60">
        <v>43703</v>
      </c>
      <c r="B2980" s="61" t="s">
        <v>1299</v>
      </c>
      <c r="C2980" s="61" t="s">
        <v>885</v>
      </c>
      <c r="D2980" s="61" t="s">
        <v>181</v>
      </c>
      <c r="E2980" s="61">
        <v>7.75</v>
      </c>
      <c r="F2980" s="61" t="s">
        <v>182</v>
      </c>
      <c r="G2980" s="61">
        <v>0</v>
      </c>
      <c r="H2980" s="61" t="s">
        <v>42</v>
      </c>
      <c r="I2980" s="61" t="s">
        <v>1152</v>
      </c>
      <c r="J2980" s="61" t="s">
        <v>17</v>
      </c>
      <c r="K2980" s="61" t="s">
        <v>1153</v>
      </c>
      <c r="L2980" s="61" t="s">
        <v>1300</v>
      </c>
      <c r="M2980" s="61">
        <f t="shared" si="47"/>
        <v>469</v>
      </c>
      <c r="N2980" t="str">
        <f>VLOOKUP(M2980,'zamestnanci číselník'!$A:$I,9,0)</f>
        <v>VP4</v>
      </c>
    </row>
    <row r="2981" spans="1:14" x14ac:dyDescent="0.2">
      <c r="A2981" s="60">
        <v>43704</v>
      </c>
      <c r="B2981" s="61" t="s">
        <v>1299</v>
      </c>
      <c r="C2981" s="61" t="s">
        <v>885</v>
      </c>
      <c r="D2981" s="61" t="s">
        <v>181</v>
      </c>
      <c r="E2981" s="61">
        <v>8</v>
      </c>
      <c r="F2981" s="61" t="s">
        <v>182</v>
      </c>
      <c r="G2981" s="61">
        <v>0</v>
      </c>
      <c r="H2981" s="61" t="s">
        <v>42</v>
      </c>
      <c r="I2981" s="61" t="s">
        <v>1152</v>
      </c>
      <c r="J2981" s="61" t="s">
        <v>17</v>
      </c>
      <c r="K2981" s="61" t="s">
        <v>1153</v>
      </c>
      <c r="L2981" s="61" t="s">
        <v>1300</v>
      </c>
      <c r="M2981" s="61">
        <f t="shared" si="47"/>
        <v>469</v>
      </c>
      <c r="N2981" t="str">
        <f>VLOOKUP(M2981,'zamestnanci číselník'!$A:$I,9,0)</f>
        <v>VP4</v>
      </c>
    </row>
    <row r="2982" spans="1:14" x14ac:dyDescent="0.2">
      <c r="A2982" s="60">
        <v>43705</v>
      </c>
      <c r="B2982" s="61" t="s">
        <v>1299</v>
      </c>
      <c r="C2982" s="61" t="s">
        <v>885</v>
      </c>
      <c r="D2982" s="61" t="s">
        <v>909</v>
      </c>
      <c r="E2982" s="61">
        <v>0.5</v>
      </c>
      <c r="F2982" s="61" t="s">
        <v>182</v>
      </c>
      <c r="G2982" s="61">
        <v>0</v>
      </c>
      <c r="H2982" s="61" t="s">
        <v>42</v>
      </c>
      <c r="I2982" s="61" t="s">
        <v>1152</v>
      </c>
      <c r="J2982" s="61" t="s">
        <v>17</v>
      </c>
      <c r="K2982" s="61" t="s">
        <v>1153</v>
      </c>
      <c r="L2982" s="61" t="s">
        <v>1300</v>
      </c>
      <c r="M2982" s="61">
        <f t="shared" si="47"/>
        <v>469</v>
      </c>
      <c r="N2982" t="str">
        <f>VLOOKUP(M2982,'zamestnanci číselník'!$A:$I,9,0)</f>
        <v>VP4</v>
      </c>
    </row>
    <row r="2983" spans="1:14" x14ac:dyDescent="0.2">
      <c r="A2983" s="60">
        <v>43705</v>
      </c>
      <c r="B2983" s="61" t="s">
        <v>1299</v>
      </c>
      <c r="C2983" s="61" t="s">
        <v>885</v>
      </c>
      <c r="D2983" s="61" t="s">
        <v>181</v>
      </c>
      <c r="E2983" s="61">
        <v>7.5</v>
      </c>
      <c r="F2983" s="61" t="s">
        <v>890</v>
      </c>
      <c r="G2983" s="61">
        <v>0.5</v>
      </c>
      <c r="H2983" s="61" t="s">
        <v>42</v>
      </c>
      <c r="I2983" s="61" t="s">
        <v>1152</v>
      </c>
      <c r="J2983" s="61" t="s">
        <v>17</v>
      </c>
      <c r="K2983" s="61" t="s">
        <v>1153</v>
      </c>
      <c r="L2983" s="61" t="s">
        <v>1300</v>
      </c>
      <c r="M2983" s="61">
        <f t="shared" si="47"/>
        <v>469</v>
      </c>
      <c r="N2983" t="str">
        <f>VLOOKUP(M2983,'zamestnanci číselník'!$A:$I,9,0)</f>
        <v>VP4</v>
      </c>
    </row>
    <row r="2984" spans="1:14" x14ac:dyDescent="0.2">
      <c r="A2984" s="60">
        <v>43706</v>
      </c>
      <c r="B2984" s="61" t="s">
        <v>1299</v>
      </c>
      <c r="C2984" s="61" t="s">
        <v>886</v>
      </c>
      <c r="D2984" s="61" t="s">
        <v>181</v>
      </c>
      <c r="E2984" s="61">
        <v>2</v>
      </c>
      <c r="F2984" s="61" t="s">
        <v>182</v>
      </c>
      <c r="G2984" s="61">
        <v>0</v>
      </c>
      <c r="H2984" s="61" t="s">
        <v>183</v>
      </c>
      <c r="I2984" s="61" t="s">
        <v>1152</v>
      </c>
      <c r="J2984" s="61" t="s">
        <v>17</v>
      </c>
      <c r="K2984" s="61" t="s">
        <v>1153</v>
      </c>
      <c r="L2984" s="61" t="s">
        <v>1300</v>
      </c>
      <c r="M2984" s="61">
        <f t="shared" si="47"/>
        <v>469</v>
      </c>
      <c r="N2984" t="str">
        <f>VLOOKUP(M2984,'zamestnanci číselník'!$A:$I,9,0)</f>
        <v>VP4</v>
      </c>
    </row>
    <row r="2985" spans="1:14" x14ac:dyDescent="0.2">
      <c r="A2985" s="60">
        <v>43706</v>
      </c>
      <c r="B2985" s="61" t="s">
        <v>1299</v>
      </c>
      <c r="C2985" s="61" t="s">
        <v>885</v>
      </c>
      <c r="D2985" s="61" t="s">
        <v>909</v>
      </c>
      <c r="E2985" s="61">
        <v>0.5</v>
      </c>
      <c r="F2985" s="61" t="s">
        <v>182</v>
      </c>
      <c r="G2985" s="61">
        <v>0</v>
      </c>
      <c r="H2985" s="61" t="s">
        <v>42</v>
      </c>
      <c r="I2985" s="61" t="s">
        <v>1152</v>
      </c>
      <c r="J2985" s="61" t="s">
        <v>17</v>
      </c>
      <c r="K2985" s="61" t="s">
        <v>1153</v>
      </c>
      <c r="L2985" s="61" t="s">
        <v>1300</v>
      </c>
      <c r="M2985" s="61">
        <f t="shared" si="47"/>
        <v>469</v>
      </c>
      <c r="N2985" t="str">
        <f>VLOOKUP(M2985,'zamestnanci číselník'!$A:$I,9,0)</f>
        <v>VP4</v>
      </c>
    </row>
    <row r="2986" spans="1:14" x14ac:dyDescent="0.2">
      <c r="A2986" s="60">
        <v>43706</v>
      </c>
      <c r="B2986" s="61" t="s">
        <v>1299</v>
      </c>
      <c r="C2986" s="61" t="s">
        <v>885</v>
      </c>
      <c r="D2986" s="61" t="s">
        <v>181</v>
      </c>
      <c r="E2986" s="61">
        <v>5.5</v>
      </c>
      <c r="F2986" s="61" t="s">
        <v>182</v>
      </c>
      <c r="G2986" s="61">
        <v>0</v>
      </c>
      <c r="H2986" s="61" t="s">
        <v>42</v>
      </c>
      <c r="I2986" s="61" t="s">
        <v>1152</v>
      </c>
      <c r="J2986" s="61" t="s">
        <v>17</v>
      </c>
      <c r="K2986" s="61" t="s">
        <v>1153</v>
      </c>
      <c r="L2986" s="61" t="s">
        <v>1300</v>
      </c>
      <c r="M2986" s="61">
        <f t="shared" si="47"/>
        <v>469</v>
      </c>
      <c r="N2986" t="str">
        <f>VLOOKUP(M2986,'zamestnanci číselník'!$A:$I,9,0)</f>
        <v>VP4</v>
      </c>
    </row>
    <row r="2987" spans="1:14" x14ac:dyDescent="0.2">
      <c r="A2987" s="60">
        <v>43707</v>
      </c>
      <c r="B2987" s="61" t="s">
        <v>1299</v>
      </c>
      <c r="C2987" s="61" t="s">
        <v>885</v>
      </c>
      <c r="D2987" s="61" t="s">
        <v>909</v>
      </c>
      <c r="E2987" s="61">
        <v>0.5</v>
      </c>
      <c r="F2987" s="61" t="s">
        <v>182</v>
      </c>
      <c r="G2987" s="61">
        <v>0</v>
      </c>
      <c r="H2987" s="61" t="s">
        <v>42</v>
      </c>
      <c r="I2987" s="61" t="s">
        <v>1152</v>
      </c>
      <c r="J2987" s="61" t="s">
        <v>17</v>
      </c>
      <c r="K2987" s="61" t="s">
        <v>1153</v>
      </c>
      <c r="L2987" s="61" t="s">
        <v>1300</v>
      </c>
      <c r="M2987" s="61">
        <f t="shared" si="47"/>
        <v>469</v>
      </c>
      <c r="N2987" t="str">
        <f>VLOOKUP(M2987,'zamestnanci číselník'!$A:$I,9,0)</f>
        <v>VP4</v>
      </c>
    </row>
    <row r="2988" spans="1:14" x14ac:dyDescent="0.2">
      <c r="A2988" s="60">
        <v>43707</v>
      </c>
      <c r="B2988" s="61" t="s">
        <v>1299</v>
      </c>
      <c r="C2988" s="61" t="s">
        <v>885</v>
      </c>
      <c r="D2988" s="61" t="s">
        <v>181</v>
      </c>
      <c r="E2988" s="61">
        <v>7.5</v>
      </c>
      <c r="F2988" s="61" t="s">
        <v>890</v>
      </c>
      <c r="G2988" s="61">
        <v>1</v>
      </c>
      <c r="H2988" s="61" t="s">
        <v>42</v>
      </c>
      <c r="I2988" s="61" t="s">
        <v>1152</v>
      </c>
      <c r="J2988" s="61" t="s">
        <v>17</v>
      </c>
      <c r="K2988" s="61" t="s">
        <v>1153</v>
      </c>
      <c r="L2988" s="61" t="s">
        <v>1300</v>
      </c>
      <c r="M2988" s="61">
        <f t="shared" si="47"/>
        <v>469</v>
      </c>
      <c r="N2988" t="str">
        <f>VLOOKUP(M2988,'zamestnanci číselník'!$A:$I,9,0)</f>
        <v>VP4</v>
      </c>
    </row>
    <row r="2989" spans="1:14" x14ac:dyDescent="0.2">
      <c r="A2989" s="60">
        <v>43691</v>
      </c>
      <c r="B2989" s="61" t="s">
        <v>305</v>
      </c>
      <c r="C2989" s="61" t="s">
        <v>885</v>
      </c>
      <c r="D2989" s="61" t="s">
        <v>181</v>
      </c>
      <c r="E2989" s="61">
        <v>5</v>
      </c>
      <c r="F2989" s="61" t="s">
        <v>182</v>
      </c>
      <c r="G2989" s="61">
        <v>0</v>
      </c>
      <c r="H2989" s="61" t="s">
        <v>1471</v>
      </c>
      <c r="I2989" s="61" t="s">
        <v>184</v>
      </c>
      <c r="J2989" s="61" t="s">
        <v>28</v>
      </c>
      <c r="K2989" s="61" t="s">
        <v>9</v>
      </c>
      <c r="L2989" s="61" t="s">
        <v>306</v>
      </c>
      <c r="M2989" s="61">
        <f t="shared" si="47"/>
        <v>474</v>
      </c>
      <c r="N2989" t="str">
        <f>VLOOKUP(M2989,'zamestnanci číselník'!$A:$I,9,0)</f>
        <v>VP2</v>
      </c>
    </row>
    <row r="2990" spans="1:14" x14ac:dyDescent="0.2">
      <c r="A2990" s="60">
        <v>43700</v>
      </c>
      <c r="B2990" s="61" t="s">
        <v>305</v>
      </c>
      <c r="C2990" s="61" t="s">
        <v>888</v>
      </c>
      <c r="D2990" s="61" t="s">
        <v>181</v>
      </c>
      <c r="E2990" s="61">
        <v>8</v>
      </c>
      <c r="F2990" s="61" t="s">
        <v>182</v>
      </c>
      <c r="G2990" s="61">
        <v>0</v>
      </c>
      <c r="H2990" s="61" t="s">
        <v>183</v>
      </c>
      <c r="I2990" s="61" t="s">
        <v>184</v>
      </c>
      <c r="J2990" s="61" t="s">
        <v>28</v>
      </c>
      <c r="K2990" s="61" t="s">
        <v>9</v>
      </c>
      <c r="L2990" s="61" t="s">
        <v>306</v>
      </c>
      <c r="M2990" s="61">
        <f t="shared" si="47"/>
        <v>474</v>
      </c>
      <c r="N2990" t="str">
        <f>VLOOKUP(M2990,'zamestnanci číselník'!$A:$I,9,0)</f>
        <v>VP2</v>
      </c>
    </row>
    <row r="2991" spans="1:14" x14ac:dyDescent="0.2">
      <c r="A2991" s="60">
        <v>43703</v>
      </c>
      <c r="B2991" s="61" t="s">
        <v>305</v>
      </c>
      <c r="C2991" s="61" t="s">
        <v>885</v>
      </c>
      <c r="D2991" s="61" t="s">
        <v>181</v>
      </c>
      <c r="E2991" s="61">
        <v>8</v>
      </c>
      <c r="F2991" s="61" t="s">
        <v>182</v>
      </c>
      <c r="G2991" s="61">
        <v>0</v>
      </c>
      <c r="H2991" s="61" t="s">
        <v>1501</v>
      </c>
      <c r="I2991" s="61" t="s">
        <v>184</v>
      </c>
      <c r="J2991" s="61" t="s">
        <v>28</v>
      </c>
      <c r="K2991" s="61" t="s">
        <v>9</v>
      </c>
      <c r="L2991" s="61" t="s">
        <v>306</v>
      </c>
      <c r="M2991" s="61">
        <f t="shared" si="47"/>
        <v>474</v>
      </c>
      <c r="N2991" t="str">
        <f>VLOOKUP(M2991,'zamestnanci číselník'!$A:$I,9,0)</f>
        <v>VP2</v>
      </c>
    </row>
    <row r="2992" spans="1:14" x14ac:dyDescent="0.2">
      <c r="A2992" s="60">
        <v>43704</v>
      </c>
      <c r="B2992" s="61" t="s">
        <v>305</v>
      </c>
      <c r="C2992" s="61" t="s">
        <v>885</v>
      </c>
      <c r="D2992" s="61" t="s">
        <v>181</v>
      </c>
      <c r="E2992" s="61">
        <v>8</v>
      </c>
      <c r="F2992" s="61" t="s">
        <v>182</v>
      </c>
      <c r="G2992" s="61">
        <v>0</v>
      </c>
      <c r="H2992" s="61" t="s">
        <v>1501</v>
      </c>
      <c r="I2992" s="61" t="s">
        <v>184</v>
      </c>
      <c r="J2992" s="61" t="s">
        <v>28</v>
      </c>
      <c r="K2992" s="61" t="s">
        <v>9</v>
      </c>
      <c r="L2992" s="61" t="s">
        <v>306</v>
      </c>
      <c r="M2992" s="61">
        <f t="shared" si="47"/>
        <v>474</v>
      </c>
      <c r="N2992" t="str">
        <f>VLOOKUP(M2992,'zamestnanci číselník'!$A:$I,9,0)</f>
        <v>VP2</v>
      </c>
    </row>
    <row r="2993" spans="1:14" x14ac:dyDescent="0.2">
      <c r="A2993" s="60">
        <v>43705</v>
      </c>
      <c r="B2993" s="61" t="s">
        <v>305</v>
      </c>
      <c r="C2993" s="61" t="s">
        <v>885</v>
      </c>
      <c r="D2993" s="61" t="s">
        <v>181</v>
      </c>
      <c r="E2993" s="61">
        <v>2</v>
      </c>
      <c r="F2993" s="61" t="s">
        <v>182</v>
      </c>
      <c r="G2993" s="61">
        <v>0</v>
      </c>
      <c r="H2993" s="61" t="s">
        <v>1553</v>
      </c>
      <c r="I2993" s="61" t="s">
        <v>184</v>
      </c>
      <c r="J2993" s="61" t="s">
        <v>28</v>
      </c>
      <c r="K2993" s="61" t="s">
        <v>9</v>
      </c>
      <c r="L2993" s="61" t="s">
        <v>306</v>
      </c>
      <c r="M2993" s="61">
        <f t="shared" si="47"/>
        <v>474</v>
      </c>
      <c r="N2993" t="str">
        <f>VLOOKUP(M2993,'zamestnanci číselník'!$A:$I,9,0)</f>
        <v>VP2</v>
      </c>
    </row>
    <row r="2994" spans="1:14" x14ac:dyDescent="0.2">
      <c r="A2994" s="60">
        <v>43705</v>
      </c>
      <c r="B2994" s="61" t="s">
        <v>305</v>
      </c>
      <c r="C2994" s="61" t="s">
        <v>885</v>
      </c>
      <c r="D2994" s="61" t="s">
        <v>181</v>
      </c>
      <c r="E2994" s="61">
        <v>6</v>
      </c>
      <c r="F2994" s="61" t="s">
        <v>182</v>
      </c>
      <c r="G2994" s="61">
        <v>0</v>
      </c>
      <c r="H2994" s="61" t="s">
        <v>1561</v>
      </c>
      <c r="I2994" s="61" t="s">
        <v>184</v>
      </c>
      <c r="J2994" s="61" t="s">
        <v>28</v>
      </c>
      <c r="K2994" s="61" t="s">
        <v>9</v>
      </c>
      <c r="L2994" s="61" t="s">
        <v>306</v>
      </c>
      <c r="M2994" s="61">
        <f t="shared" si="47"/>
        <v>474</v>
      </c>
      <c r="N2994" t="str">
        <f>VLOOKUP(M2994,'zamestnanci číselník'!$A:$I,9,0)</f>
        <v>VP2</v>
      </c>
    </row>
    <row r="2995" spans="1:14" x14ac:dyDescent="0.2">
      <c r="A2995" s="60">
        <v>43706</v>
      </c>
      <c r="B2995" s="61" t="s">
        <v>305</v>
      </c>
      <c r="C2995" s="61" t="s">
        <v>886</v>
      </c>
      <c r="D2995" s="61" t="s">
        <v>181</v>
      </c>
      <c r="E2995" s="61">
        <v>8</v>
      </c>
      <c r="F2995" s="61" t="s">
        <v>182</v>
      </c>
      <c r="G2995" s="61">
        <v>0</v>
      </c>
      <c r="H2995" s="61" t="s">
        <v>183</v>
      </c>
      <c r="I2995" s="61" t="s">
        <v>184</v>
      </c>
      <c r="J2995" s="61" t="s">
        <v>28</v>
      </c>
      <c r="K2995" s="61" t="s">
        <v>9</v>
      </c>
      <c r="L2995" s="61" t="s">
        <v>306</v>
      </c>
      <c r="M2995" s="61">
        <f t="shared" si="47"/>
        <v>474</v>
      </c>
      <c r="N2995" t="str">
        <f>VLOOKUP(M2995,'zamestnanci číselník'!$A:$I,9,0)</f>
        <v>VP2</v>
      </c>
    </row>
    <row r="2996" spans="1:14" x14ac:dyDescent="0.2">
      <c r="A2996" s="60">
        <v>43707</v>
      </c>
      <c r="B2996" s="61" t="s">
        <v>305</v>
      </c>
      <c r="C2996" s="61" t="s">
        <v>885</v>
      </c>
      <c r="D2996" s="61" t="s">
        <v>181</v>
      </c>
      <c r="E2996" s="61">
        <v>7.5</v>
      </c>
      <c r="F2996" s="61" t="s">
        <v>182</v>
      </c>
      <c r="G2996" s="61">
        <v>0</v>
      </c>
      <c r="H2996" s="61" t="s">
        <v>1502</v>
      </c>
      <c r="I2996" s="61" t="s">
        <v>184</v>
      </c>
      <c r="J2996" s="61" t="s">
        <v>28</v>
      </c>
      <c r="K2996" s="61" t="s">
        <v>9</v>
      </c>
      <c r="L2996" s="61" t="s">
        <v>306</v>
      </c>
      <c r="M2996" s="61">
        <f t="shared" si="47"/>
        <v>474</v>
      </c>
      <c r="N2996" t="str">
        <f>VLOOKUP(M2996,'zamestnanci číselník'!$A:$I,9,0)</f>
        <v>VP2</v>
      </c>
    </row>
    <row r="2997" spans="1:14" x14ac:dyDescent="0.2">
      <c r="A2997" s="60">
        <v>43708</v>
      </c>
      <c r="B2997" s="61" t="s">
        <v>305</v>
      </c>
      <c r="C2997" s="61" t="s">
        <v>885</v>
      </c>
      <c r="D2997" s="61" t="s">
        <v>181</v>
      </c>
      <c r="E2997" s="61">
        <v>1.5</v>
      </c>
      <c r="F2997" s="61" t="s">
        <v>897</v>
      </c>
      <c r="G2997" s="61">
        <v>4.5</v>
      </c>
      <c r="H2997" s="61" t="s">
        <v>1502</v>
      </c>
      <c r="I2997" s="61" t="s">
        <v>184</v>
      </c>
      <c r="J2997" s="61" t="s">
        <v>28</v>
      </c>
      <c r="K2997" s="61" t="s">
        <v>9</v>
      </c>
      <c r="L2997" s="61" t="s">
        <v>306</v>
      </c>
      <c r="M2997" s="61">
        <f t="shared" si="47"/>
        <v>474</v>
      </c>
      <c r="N2997" t="str">
        <f>VLOOKUP(M2997,'zamestnanci číselník'!$A:$I,9,0)</f>
        <v>VP2</v>
      </c>
    </row>
    <row r="2998" spans="1:14" x14ac:dyDescent="0.2">
      <c r="A2998" s="60">
        <v>43698</v>
      </c>
      <c r="B2998" s="61" t="s">
        <v>305</v>
      </c>
      <c r="C2998" s="61" t="s">
        <v>885</v>
      </c>
      <c r="D2998" s="61" t="s">
        <v>181</v>
      </c>
      <c r="E2998" s="61">
        <v>6</v>
      </c>
      <c r="F2998" s="61" t="s">
        <v>182</v>
      </c>
      <c r="G2998" s="61">
        <v>0</v>
      </c>
      <c r="H2998" s="61" t="s">
        <v>1449</v>
      </c>
      <c r="I2998" s="61" t="s">
        <v>184</v>
      </c>
      <c r="J2998" s="61" t="s">
        <v>28</v>
      </c>
      <c r="K2998" s="61" t="s">
        <v>9</v>
      </c>
      <c r="L2998" s="61" t="s">
        <v>306</v>
      </c>
      <c r="M2998" s="61">
        <f t="shared" si="47"/>
        <v>474</v>
      </c>
      <c r="N2998" t="str">
        <f>VLOOKUP(M2998,'zamestnanci číselník'!$A:$I,9,0)</f>
        <v>VP2</v>
      </c>
    </row>
    <row r="2999" spans="1:14" x14ac:dyDescent="0.2">
      <c r="A2999" s="60">
        <v>43698</v>
      </c>
      <c r="B2999" s="61" t="s">
        <v>305</v>
      </c>
      <c r="C2999" s="61" t="s">
        <v>885</v>
      </c>
      <c r="D2999" s="61" t="s">
        <v>181</v>
      </c>
      <c r="E2999" s="61">
        <v>2</v>
      </c>
      <c r="F2999" s="61" t="s">
        <v>182</v>
      </c>
      <c r="G2999" s="61">
        <v>0</v>
      </c>
      <c r="H2999" s="61" t="s">
        <v>1508</v>
      </c>
      <c r="I2999" s="61" t="s">
        <v>184</v>
      </c>
      <c r="J2999" s="61" t="s">
        <v>28</v>
      </c>
      <c r="K2999" s="61" t="s">
        <v>9</v>
      </c>
      <c r="L2999" s="61" t="s">
        <v>306</v>
      </c>
      <c r="M2999" s="61">
        <f t="shared" si="47"/>
        <v>474</v>
      </c>
      <c r="N2999" t="str">
        <f>VLOOKUP(M2999,'zamestnanci číselník'!$A:$I,9,0)</f>
        <v>VP2</v>
      </c>
    </row>
    <row r="3000" spans="1:14" x14ac:dyDescent="0.2">
      <c r="A3000" s="60">
        <v>43699</v>
      </c>
      <c r="B3000" s="61" t="s">
        <v>305</v>
      </c>
      <c r="C3000" s="61" t="s">
        <v>885</v>
      </c>
      <c r="D3000" s="61" t="s">
        <v>181</v>
      </c>
      <c r="E3000" s="61">
        <v>4</v>
      </c>
      <c r="F3000" s="61" t="s">
        <v>182</v>
      </c>
      <c r="G3000" s="61">
        <v>0</v>
      </c>
      <c r="H3000" s="61" t="s">
        <v>1516</v>
      </c>
      <c r="I3000" s="61" t="s">
        <v>184</v>
      </c>
      <c r="J3000" s="61" t="s">
        <v>28</v>
      </c>
      <c r="K3000" s="61" t="s">
        <v>9</v>
      </c>
      <c r="L3000" s="61" t="s">
        <v>306</v>
      </c>
      <c r="M3000" s="61">
        <f t="shared" si="47"/>
        <v>474</v>
      </c>
      <c r="N3000" t="str">
        <f>VLOOKUP(M3000,'zamestnanci číselník'!$A:$I,9,0)</f>
        <v>VP2</v>
      </c>
    </row>
    <row r="3001" spans="1:14" x14ac:dyDescent="0.2">
      <c r="A3001" s="60">
        <v>43699</v>
      </c>
      <c r="B3001" s="61" t="s">
        <v>305</v>
      </c>
      <c r="C3001" s="61" t="s">
        <v>885</v>
      </c>
      <c r="D3001" s="61" t="s">
        <v>181</v>
      </c>
      <c r="E3001" s="61">
        <v>4</v>
      </c>
      <c r="F3001" s="61" t="s">
        <v>182</v>
      </c>
      <c r="G3001" s="61">
        <v>0</v>
      </c>
      <c r="H3001" s="61" t="s">
        <v>1519</v>
      </c>
      <c r="I3001" s="61" t="s">
        <v>184</v>
      </c>
      <c r="J3001" s="61" t="s">
        <v>28</v>
      </c>
      <c r="K3001" s="61" t="s">
        <v>9</v>
      </c>
      <c r="L3001" s="61" t="s">
        <v>306</v>
      </c>
      <c r="M3001" s="61">
        <f t="shared" si="47"/>
        <v>474</v>
      </c>
      <c r="N3001" t="str">
        <f>VLOOKUP(M3001,'zamestnanci číselník'!$A:$I,9,0)</f>
        <v>VP2</v>
      </c>
    </row>
    <row r="3002" spans="1:14" x14ac:dyDescent="0.2">
      <c r="A3002" s="60">
        <v>43691</v>
      </c>
      <c r="B3002" s="61" t="s">
        <v>305</v>
      </c>
      <c r="C3002" s="61" t="s">
        <v>885</v>
      </c>
      <c r="D3002" s="61" t="s">
        <v>181</v>
      </c>
      <c r="E3002" s="61">
        <v>3</v>
      </c>
      <c r="F3002" s="61" t="s">
        <v>182</v>
      </c>
      <c r="G3002" s="61">
        <v>0</v>
      </c>
      <c r="H3002" s="61" t="s">
        <v>1449</v>
      </c>
      <c r="I3002" s="61" t="s">
        <v>184</v>
      </c>
      <c r="J3002" s="61" t="s">
        <v>28</v>
      </c>
      <c r="K3002" s="61" t="s">
        <v>9</v>
      </c>
      <c r="L3002" s="61" t="s">
        <v>306</v>
      </c>
      <c r="M3002" s="61">
        <f t="shared" si="47"/>
        <v>474</v>
      </c>
      <c r="N3002" t="str">
        <f>VLOOKUP(M3002,'zamestnanci číselník'!$A:$I,9,0)</f>
        <v>VP2</v>
      </c>
    </row>
    <row r="3003" spans="1:14" x14ac:dyDescent="0.2">
      <c r="A3003" s="60">
        <v>43692</v>
      </c>
      <c r="B3003" s="61" t="s">
        <v>305</v>
      </c>
      <c r="C3003" s="61" t="s">
        <v>885</v>
      </c>
      <c r="D3003" s="61" t="s">
        <v>181</v>
      </c>
      <c r="E3003" s="61">
        <v>7</v>
      </c>
      <c r="F3003" s="61" t="s">
        <v>182</v>
      </c>
      <c r="G3003" s="61">
        <v>0</v>
      </c>
      <c r="H3003" s="61" t="s">
        <v>1471</v>
      </c>
      <c r="I3003" s="61" t="s">
        <v>184</v>
      </c>
      <c r="J3003" s="61" t="s">
        <v>28</v>
      </c>
      <c r="K3003" s="61" t="s">
        <v>9</v>
      </c>
      <c r="L3003" s="61" t="s">
        <v>306</v>
      </c>
      <c r="M3003" s="61">
        <f t="shared" si="47"/>
        <v>474</v>
      </c>
      <c r="N3003" t="str">
        <f>VLOOKUP(M3003,'zamestnanci číselník'!$A:$I,9,0)</f>
        <v>VP2</v>
      </c>
    </row>
    <row r="3004" spans="1:14" x14ac:dyDescent="0.2">
      <c r="A3004" s="60">
        <v>43693</v>
      </c>
      <c r="B3004" s="61" t="s">
        <v>305</v>
      </c>
      <c r="C3004" s="61" t="s">
        <v>885</v>
      </c>
      <c r="D3004" s="61" t="s">
        <v>181</v>
      </c>
      <c r="E3004" s="61">
        <v>8</v>
      </c>
      <c r="F3004" s="61" t="s">
        <v>182</v>
      </c>
      <c r="G3004" s="61">
        <v>0</v>
      </c>
      <c r="H3004" s="61" t="s">
        <v>1471</v>
      </c>
      <c r="I3004" s="61" t="s">
        <v>184</v>
      </c>
      <c r="J3004" s="61" t="s">
        <v>28</v>
      </c>
      <c r="K3004" s="61" t="s">
        <v>9</v>
      </c>
      <c r="L3004" s="61" t="s">
        <v>306</v>
      </c>
      <c r="M3004" s="61">
        <f t="shared" si="47"/>
        <v>474</v>
      </c>
      <c r="N3004" t="str">
        <f>VLOOKUP(M3004,'zamestnanci číselník'!$A:$I,9,0)</f>
        <v>VP2</v>
      </c>
    </row>
    <row r="3005" spans="1:14" x14ac:dyDescent="0.2">
      <c r="A3005" s="60">
        <v>43694</v>
      </c>
      <c r="B3005" s="61" t="s">
        <v>305</v>
      </c>
      <c r="C3005" s="61" t="s">
        <v>885</v>
      </c>
      <c r="D3005" s="61" t="s">
        <v>181</v>
      </c>
      <c r="E3005" s="61">
        <v>0</v>
      </c>
      <c r="F3005" s="61" t="s">
        <v>897</v>
      </c>
      <c r="G3005" s="61">
        <v>6</v>
      </c>
      <c r="H3005" s="61" t="s">
        <v>1471</v>
      </c>
      <c r="I3005" s="61" t="s">
        <v>184</v>
      </c>
      <c r="J3005" s="61" t="s">
        <v>28</v>
      </c>
      <c r="K3005" s="61" t="s">
        <v>9</v>
      </c>
      <c r="L3005" s="61" t="s">
        <v>306</v>
      </c>
      <c r="M3005" s="61">
        <f t="shared" si="47"/>
        <v>474</v>
      </c>
      <c r="N3005" t="str">
        <f>VLOOKUP(M3005,'zamestnanci číselník'!$A:$I,9,0)</f>
        <v>VP2</v>
      </c>
    </row>
    <row r="3006" spans="1:14" x14ac:dyDescent="0.2">
      <c r="A3006" s="60">
        <v>43696</v>
      </c>
      <c r="B3006" s="61" t="s">
        <v>305</v>
      </c>
      <c r="C3006" s="61" t="s">
        <v>885</v>
      </c>
      <c r="D3006" s="61" t="s">
        <v>181</v>
      </c>
      <c r="E3006" s="61">
        <v>8</v>
      </c>
      <c r="F3006" s="61" t="s">
        <v>182</v>
      </c>
      <c r="G3006" s="61">
        <v>0</v>
      </c>
      <c r="H3006" s="61" t="s">
        <v>1471</v>
      </c>
      <c r="I3006" s="61" t="s">
        <v>184</v>
      </c>
      <c r="J3006" s="61" t="s">
        <v>28</v>
      </c>
      <c r="K3006" s="61" t="s">
        <v>9</v>
      </c>
      <c r="L3006" s="61" t="s">
        <v>306</v>
      </c>
      <c r="M3006" s="61">
        <f t="shared" si="47"/>
        <v>474</v>
      </c>
      <c r="N3006" t="str">
        <f>VLOOKUP(M3006,'zamestnanci číselník'!$A:$I,9,0)</f>
        <v>VP2</v>
      </c>
    </row>
    <row r="3007" spans="1:14" x14ac:dyDescent="0.2">
      <c r="A3007" s="60">
        <v>43697</v>
      </c>
      <c r="B3007" s="61" t="s">
        <v>305</v>
      </c>
      <c r="C3007" s="61" t="s">
        <v>885</v>
      </c>
      <c r="D3007" s="61" t="s">
        <v>181</v>
      </c>
      <c r="E3007" s="61">
        <v>8</v>
      </c>
      <c r="F3007" s="61" t="s">
        <v>182</v>
      </c>
      <c r="G3007" s="61">
        <v>0</v>
      </c>
      <c r="H3007" s="61" t="s">
        <v>1508</v>
      </c>
      <c r="I3007" s="61" t="s">
        <v>184</v>
      </c>
      <c r="J3007" s="61" t="s">
        <v>28</v>
      </c>
      <c r="K3007" s="61" t="s">
        <v>9</v>
      </c>
      <c r="L3007" s="61" t="s">
        <v>306</v>
      </c>
      <c r="M3007" s="61">
        <f t="shared" si="47"/>
        <v>474</v>
      </c>
      <c r="N3007" t="str">
        <f>VLOOKUP(M3007,'zamestnanci číselník'!$A:$I,9,0)</f>
        <v>VP2</v>
      </c>
    </row>
    <row r="3008" spans="1:14" x14ac:dyDescent="0.2">
      <c r="A3008" s="60">
        <v>43689</v>
      </c>
      <c r="B3008" s="61" t="s">
        <v>305</v>
      </c>
      <c r="C3008" s="61" t="s">
        <v>885</v>
      </c>
      <c r="D3008" s="61" t="s">
        <v>181</v>
      </c>
      <c r="E3008" s="61">
        <v>8</v>
      </c>
      <c r="F3008" s="61" t="s">
        <v>182</v>
      </c>
      <c r="G3008" s="61">
        <v>0</v>
      </c>
      <c r="H3008" s="61" t="s">
        <v>1553</v>
      </c>
      <c r="I3008" s="61" t="s">
        <v>184</v>
      </c>
      <c r="J3008" s="61" t="s">
        <v>28</v>
      </c>
      <c r="K3008" s="61" t="s">
        <v>9</v>
      </c>
      <c r="L3008" s="61" t="s">
        <v>306</v>
      </c>
      <c r="M3008" s="61">
        <f t="shared" si="47"/>
        <v>474</v>
      </c>
      <c r="N3008" t="str">
        <f>VLOOKUP(M3008,'zamestnanci číselník'!$A:$I,9,0)</f>
        <v>VP2</v>
      </c>
    </row>
    <row r="3009" spans="1:14" x14ac:dyDescent="0.2">
      <c r="A3009" s="60">
        <v>43690</v>
      </c>
      <c r="B3009" s="61" t="s">
        <v>305</v>
      </c>
      <c r="C3009" s="61" t="s">
        <v>885</v>
      </c>
      <c r="D3009" s="61" t="s">
        <v>181</v>
      </c>
      <c r="E3009" s="61">
        <v>8</v>
      </c>
      <c r="F3009" s="61" t="s">
        <v>182</v>
      </c>
      <c r="G3009" s="61">
        <v>0</v>
      </c>
      <c r="H3009" s="61" t="s">
        <v>1555</v>
      </c>
      <c r="I3009" s="61" t="s">
        <v>184</v>
      </c>
      <c r="J3009" s="61" t="s">
        <v>28</v>
      </c>
      <c r="K3009" s="61" t="s">
        <v>9</v>
      </c>
      <c r="L3009" s="61" t="s">
        <v>306</v>
      </c>
      <c r="M3009" s="61">
        <f t="shared" si="47"/>
        <v>474</v>
      </c>
      <c r="N3009" t="str">
        <f>VLOOKUP(M3009,'zamestnanci číselník'!$A:$I,9,0)</f>
        <v>VP2</v>
      </c>
    </row>
    <row r="3010" spans="1:14" x14ac:dyDescent="0.2">
      <c r="A3010" s="60">
        <v>43678</v>
      </c>
      <c r="B3010" s="61" t="s">
        <v>305</v>
      </c>
      <c r="C3010" s="61" t="s">
        <v>887</v>
      </c>
      <c r="D3010" s="61" t="s">
        <v>181</v>
      </c>
      <c r="E3010" s="61">
        <v>8</v>
      </c>
      <c r="F3010" s="61" t="s">
        <v>182</v>
      </c>
      <c r="G3010" s="61">
        <v>0</v>
      </c>
      <c r="H3010" s="61" t="s">
        <v>183</v>
      </c>
      <c r="I3010" s="61" t="s">
        <v>184</v>
      </c>
      <c r="J3010" s="61" t="s">
        <v>28</v>
      </c>
      <c r="K3010" s="61" t="s">
        <v>9</v>
      </c>
      <c r="L3010" s="61" t="s">
        <v>306</v>
      </c>
      <c r="M3010" s="61">
        <f t="shared" si="47"/>
        <v>474</v>
      </c>
      <c r="N3010" t="str">
        <f>VLOOKUP(M3010,'zamestnanci číselník'!$A:$I,9,0)</f>
        <v>VP2</v>
      </c>
    </row>
    <row r="3011" spans="1:14" x14ac:dyDescent="0.2">
      <c r="A3011" s="60">
        <v>43679</v>
      </c>
      <c r="B3011" s="61" t="s">
        <v>305</v>
      </c>
      <c r="C3011" s="61" t="s">
        <v>887</v>
      </c>
      <c r="D3011" s="61" t="s">
        <v>181</v>
      </c>
      <c r="E3011" s="61">
        <v>8</v>
      </c>
      <c r="F3011" s="61" t="s">
        <v>182</v>
      </c>
      <c r="G3011" s="61">
        <v>0</v>
      </c>
      <c r="H3011" s="61" t="s">
        <v>183</v>
      </c>
      <c r="I3011" s="61" t="s">
        <v>184</v>
      </c>
      <c r="J3011" s="61" t="s">
        <v>28</v>
      </c>
      <c r="K3011" s="61" t="s">
        <v>9</v>
      </c>
      <c r="L3011" s="61" t="s">
        <v>306</v>
      </c>
      <c r="M3011" s="61">
        <f t="shared" ref="M3011:M3074" si="48">B3011*1</f>
        <v>474</v>
      </c>
      <c r="N3011" t="str">
        <f>VLOOKUP(M3011,'zamestnanci číselník'!$A:$I,9,0)</f>
        <v>VP2</v>
      </c>
    </row>
    <row r="3012" spans="1:14" x14ac:dyDescent="0.2">
      <c r="A3012" s="60">
        <v>43682</v>
      </c>
      <c r="B3012" s="61" t="s">
        <v>305</v>
      </c>
      <c r="C3012" s="61" t="s">
        <v>887</v>
      </c>
      <c r="D3012" s="61" t="s">
        <v>181</v>
      </c>
      <c r="E3012" s="61">
        <v>8</v>
      </c>
      <c r="F3012" s="61" t="s">
        <v>182</v>
      </c>
      <c r="G3012" s="61">
        <v>0</v>
      </c>
      <c r="H3012" s="61" t="s">
        <v>183</v>
      </c>
      <c r="I3012" s="61" t="s">
        <v>184</v>
      </c>
      <c r="J3012" s="61" t="s">
        <v>28</v>
      </c>
      <c r="K3012" s="61" t="s">
        <v>9</v>
      </c>
      <c r="L3012" s="61" t="s">
        <v>306</v>
      </c>
      <c r="M3012" s="61">
        <f t="shared" si="48"/>
        <v>474</v>
      </c>
      <c r="N3012" t="str">
        <f>VLOOKUP(M3012,'zamestnanci číselník'!$A:$I,9,0)</f>
        <v>VP2</v>
      </c>
    </row>
    <row r="3013" spans="1:14" x14ac:dyDescent="0.2">
      <c r="A3013" s="60">
        <v>43683</v>
      </c>
      <c r="B3013" s="61" t="s">
        <v>305</v>
      </c>
      <c r="C3013" s="61" t="s">
        <v>887</v>
      </c>
      <c r="D3013" s="61" t="s">
        <v>181</v>
      </c>
      <c r="E3013" s="61">
        <v>8</v>
      </c>
      <c r="F3013" s="61" t="s">
        <v>182</v>
      </c>
      <c r="G3013" s="61">
        <v>0</v>
      </c>
      <c r="H3013" s="61" t="s">
        <v>183</v>
      </c>
      <c r="I3013" s="61" t="s">
        <v>184</v>
      </c>
      <c r="J3013" s="61" t="s">
        <v>28</v>
      </c>
      <c r="K3013" s="61" t="s">
        <v>9</v>
      </c>
      <c r="L3013" s="61" t="s">
        <v>306</v>
      </c>
      <c r="M3013" s="61">
        <f t="shared" si="48"/>
        <v>474</v>
      </c>
      <c r="N3013" t="str">
        <f>VLOOKUP(M3013,'zamestnanci číselník'!$A:$I,9,0)</f>
        <v>VP2</v>
      </c>
    </row>
    <row r="3014" spans="1:14" x14ac:dyDescent="0.2">
      <c r="A3014" s="60">
        <v>43684</v>
      </c>
      <c r="B3014" s="61" t="s">
        <v>305</v>
      </c>
      <c r="C3014" s="61" t="s">
        <v>887</v>
      </c>
      <c r="D3014" s="61" t="s">
        <v>181</v>
      </c>
      <c r="E3014" s="61">
        <v>8</v>
      </c>
      <c r="F3014" s="61" t="s">
        <v>182</v>
      </c>
      <c r="G3014" s="61">
        <v>0</v>
      </c>
      <c r="H3014" s="61" t="s">
        <v>183</v>
      </c>
      <c r="I3014" s="61" t="s">
        <v>184</v>
      </c>
      <c r="J3014" s="61" t="s">
        <v>28</v>
      </c>
      <c r="K3014" s="61" t="s">
        <v>9</v>
      </c>
      <c r="L3014" s="61" t="s">
        <v>306</v>
      </c>
      <c r="M3014" s="61">
        <f t="shared" si="48"/>
        <v>474</v>
      </c>
      <c r="N3014" t="str">
        <f>VLOOKUP(M3014,'zamestnanci číselník'!$A:$I,9,0)</f>
        <v>VP2</v>
      </c>
    </row>
    <row r="3015" spans="1:14" x14ac:dyDescent="0.2">
      <c r="A3015" s="60">
        <v>43685</v>
      </c>
      <c r="B3015" s="61" t="s">
        <v>305</v>
      </c>
      <c r="C3015" s="61" t="s">
        <v>887</v>
      </c>
      <c r="D3015" s="61" t="s">
        <v>181</v>
      </c>
      <c r="E3015" s="61">
        <v>8</v>
      </c>
      <c r="F3015" s="61" t="s">
        <v>182</v>
      </c>
      <c r="G3015" s="61">
        <v>0</v>
      </c>
      <c r="H3015" s="61" t="s">
        <v>183</v>
      </c>
      <c r="I3015" s="61" t="s">
        <v>184</v>
      </c>
      <c r="J3015" s="61" t="s">
        <v>28</v>
      </c>
      <c r="K3015" s="61" t="s">
        <v>9</v>
      </c>
      <c r="L3015" s="61" t="s">
        <v>306</v>
      </c>
      <c r="M3015" s="61">
        <f t="shared" si="48"/>
        <v>474</v>
      </c>
      <c r="N3015" t="str">
        <f>VLOOKUP(M3015,'zamestnanci číselník'!$A:$I,9,0)</f>
        <v>VP2</v>
      </c>
    </row>
    <row r="3016" spans="1:14" x14ac:dyDescent="0.2">
      <c r="A3016" s="60">
        <v>43686</v>
      </c>
      <c r="B3016" s="61" t="s">
        <v>305</v>
      </c>
      <c r="C3016" s="61" t="s">
        <v>887</v>
      </c>
      <c r="D3016" s="61" t="s">
        <v>181</v>
      </c>
      <c r="E3016" s="61">
        <v>8</v>
      </c>
      <c r="F3016" s="61" t="s">
        <v>182</v>
      </c>
      <c r="G3016" s="61">
        <v>0</v>
      </c>
      <c r="H3016" s="61" t="s">
        <v>183</v>
      </c>
      <c r="I3016" s="61" t="s">
        <v>184</v>
      </c>
      <c r="J3016" s="61" t="s">
        <v>28</v>
      </c>
      <c r="K3016" s="61" t="s">
        <v>9</v>
      </c>
      <c r="L3016" s="61" t="s">
        <v>306</v>
      </c>
      <c r="M3016" s="61">
        <f t="shared" si="48"/>
        <v>474</v>
      </c>
      <c r="N3016" t="str">
        <f>VLOOKUP(M3016,'zamestnanci číselník'!$A:$I,9,0)</f>
        <v>VP2</v>
      </c>
    </row>
    <row r="3017" spans="1:14" x14ac:dyDescent="0.2">
      <c r="A3017" s="60">
        <v>43704</v>
      </c>
      <c r="B3017" s="61" t="s">
        <v>186</v>
      </c>
      <c r="C3017" s="61" t="s">
        <v>885</v>
      </c>
      <c r="D3017" s="61" t="s">
        <v>909</v>
      </c>
      <c r="E3017" s="61">
        <v>7.5</v>
      </c>
      <c r="F3017" s="61" t="s">
        <v>182</v>
      </c>
      <c r="G3017" s="61">
        <v>0</v>
      </c>
      <c r="H3017" s="61" t="s">
        <v>1446</v>
      </c>
      <c r="I3017" s="61" t="s">
        <v>184</v>
      </c>
      <c r="J3017" s="61" t="s">
        <v>10</v>
      </c>
      <c r="K3017" s="61" t="s">
        <v>9</v>
      </c>
      <c r="L3017" s="61" t="s">
        <v>187</v>
      </c>
      <c r="M3017" s="61">
        <f t="shared" si="48"/>
        <v>479</v>
      </c>
      <c r="N3017" t="str">
        <f>VLOOKUP(M3017,'zamestnanci číselník'!$A:$I,9,0)</f>
        <v>VP4</v>
      </c>
    </row>
    <row r="3018" spans="1:14" x14ac:dyDescent="0.2">
      <c r="A3018" s="60">
        <v>43704</v>
      </c>
      <c r="B3018" s="61" t="s">
        <v>186</v>
      </c>
      <c r="C3018" s="61" t="s">
        <v>885</v>
      </c>
      <c r="D3018" s="61" t="s">
        <v>908</v>
      </c>
      <c r="E3018" s="61">
        <v>0.5</v>
      </c>
      <c r="F3018" s="61" t="s">
        <v>897</v>
      </c>
      <c r="G3018" s="61">
        <v>3</v>
      </c>
      <c r="H3018" s="61" t="s">
        <v>1446</v>
      </c>
      <c r="I3018" s="61" t="s">
        <v>184</v>
      </c>
      <c r="J3018" s="61" t="s">
        <v>10</v>
      </c>
      <c r="K3018" s="61" t="s">
        <v>9</v>
      </c>
      <c r="L3018" s="61" t="s">
        <v>187</v>
      </c>
      <c r="M3018" s="61">
        <f t="shared" si="48"/>
        <v>479</v>
      </c>
      <c r="N3018" t="str">
        <f>VLOOKUP(M3018,'zamestnanci číselník'!$A:$I,9,0)</f>
        <v>VP4</v>
      </c>
    </row>
    <row r="3019" spans="1:14" x14ac:dyDescent="0.2">
      <c r="A3019" s="60">
        <v>43705</v>
      </c>
      <c r="B3019" s="61" t="s">
        <v>186</v>
      </c>
      <c r="C3019" s="61" t="s">
        <v>885</v>
      </c>
      <c r="D3019" s="61" t="s">
        <v>908</v>
      </c>
      <c r="E3019" s="61">
        <v>6</v>
      </c>
      <c r="F3019" s="61" t="s">
        <v>182</v>
      </c>
      <c r="G3019" s="61">
        <v>0</v>
      </c>
      <c r="H3019" s="61" t="s">
        <v>1446</v>
      </c>
      <c r="I3019" s="61" t="s">
        <v>184</v>
      </c>
      <c r="J3019" s="61" t="s">
        <v>10</v>
      </c>
      <c r="K3019" s="61" t="s">
        <v>9</v>
      </c>
      <c r="L3019" s="61" t="s">
        <v>187</v>
      </c>
      <c r="M3019" s="61">
        <f t="shared" si="48"/>
        <v>479</v>
      </c>
      <c r="N3019" t="str">
        <f>VLOOKUP(M3019,'zamestnanci číselník'!$A:$I,9,0)</f>
        <v>VP4</v>
      </c>
    </row>
    <row r="3020" spans="1:14" x14ac:dyDescent="0.2">
      <c r="A3020" s="60">
        <v>43696</v>
      </c>
      <c r="B3020" s="61" t="s">
        <v>186</v>
      </c>
      <c r="C3020" s="61" t="s">
        <v>885</v>
      </c>
      <c r="D3020" s="61" t="s">
        <v>181</v>
      </c>
      <c r="E3020" s="61">
        <v>5</v>
      </c>
      <c r="F3020" s="61" t="s">
        <v>182</v>
      </c>
      <c r="G3020" s="61">
        <v>0</v>
      </c>
      <c r="H3020" s="61" t="s">
        <v>42</v>
      </c>
      <c r="I3020" s="61" t="s">
        <v>184</v>
      </c>
      <c r="J3020" s="61" t="s">
        <v>10</v>
      </c>
      <c r="K3020" s="61" t="s">
        <v>9</v>
      </c>
      <c r="L3020" s="61" t="s">
        <v>187</v>
      </c>
      <c r="M3020" s="61">
        <f t="shared" si="48"/>
        <v>479</v>
      </c>
      <c r="N3020" t="str">
        <f>VLOOKUP(M3020,'zamestnanci číselník'!$A:$I,9,0)</f>
        <v>VP4</v>
      </c>
    </row>
    <row r="3021" spans="1:14" x14ac:dyDescent="0.2">
      <c r="A3021" s="60">
        <v>43699</v>
      </c>
      <c r="B3021" s="61" t="s">
        <v>186</v>
      </c>
      <c r="C3021" s="61" t="s">
        <v>885</v>
      </c>
      <c r="D3021" s="61" t="s">
        <v>181</v>
      </c>
      <c r="E3021" s="61">
        <v>8</v>
      </c>
      <c r="F3021" s="61" t="s">
        <v>897</v>
      </c>
      <c r="G3021" s="61">
        <v>0.5</v>
      </c>
      <c r="H3021" s="61" t="s">
        <v>1446</v>
      </c>
      <c r="I3021" s="61" t="s">
        <v>184</v>
      </c>
      <c r="J3021" s="61" t="s">
        <v>10</v>
      </c>
      <c r="K3021" s="61" t="s">
        <v>9</v>
      </c>
      <c r="L3021" s="61" t="s">
        <v>187</v>
      </c>
      <c r="M3021" s="61">
        <f t="shared" si="48"/>
        <v>479</v>
      </c>
      <c r="N3021" t="str">
        <f>VLOOKUP(M3021,'zamestnanci číselník'!$A:$I,9,0)</f>
        <v>VP4</v>
      </c>
    </row>
    <row r="3022" spans="1:14" x14ac:dyDescent="0.2">
      <c r="A3022" s="60">
        <v>43700</v>
      </c>
      <c r="B3022" s="61" t="s">
        <v>186</v>
      </c>
      <c r="C3022" s="61" t="s">
        <v>885</v>
      </c>
      <c r="D3022" s="61" t="s">
        <v>181</v>
      </c>
      <c r="E3022" s="61">
        <v>5</v>
      </c>
      <c r="F3022" s="61" t="s">
        <v>182</v>
      </c>
      <c r="G3022" s="61">
        <v>0</v>
      </c>
      <c r="H3022" s="61" t="s">
        <v>1446</v>
      </c>
      <c r="I3022" s="61" t="s">
        <v>184</v>
      </c>
      <c r="J3022" s="61" t="s">
        <v>10</v>
      </c>
      <c r="K3022" s="61" t="s">
        <v>9</v>
      </c>
      <c r="L3022" s="61" t="s">
        <v>187</v>
      </c>
      <c r="M3022" s="61">
        <f t="shared" si="48"/>
        <v>479</v>
      </c>
      <c r="N3022" t="str">
        <f>VLOOKUP(M3022,'zamestnanci číselník'!$A:$I,9,0)</f>
        <v>VP4</v>
      </c>
    </row>
    <row r="3023" spans="1:14" x14ac:dyDescent="0.2">
      <c r="A3023" s="60">
        <v>43702</v>
      </c>
      <c r="B3023" s="61" t="s">
        <v>186</v>
      </c>
      <c r="C3023" s="61" t="s">
        <v>885</v>
      </c>
      <c r="D3023" s="61" t="s">
        <v>909</v>
      </c>
      <c r="E3023" s="61">
        <v>7.5</v>
      </c>
      <c r="F3023" s="61" t="s">
        <v>182</v>
      </c>
      <c r="G3023" s="61">
        <v>0</v>
      </c>
      <c r="H3023" s="61" t="s">
        <v>1446</v>
      </c>
      <c r="I3023" s="61" t="s">
        <v>184</v>
      </c>
      <c r="J3023" s="61" t="s">
        <v>10</v>
      </c>
      <c r="K3023" s="61" t="s">
        <v>9</v>
      </c>
      <c r="L3023" s="61" t="s">
        <v>187</v>
      </c>
      <c r="M3023" s="61">
        <f t="shared" si="48"/>
        <v>479</v>
      </c>
      <c r="N3023" t="str">
        <f>VLOOKUP(M3023,'zamestnanci číselník'!$A:$I,9,0)</f>
        <v>VP4</v>
      </c>
    </row>
    <row r="3024" spans="1:14" x14ac:dyDescent="0.2">
      <c r="A3024" s="60">
        <v>43702</v>
      </c>
      <c r="B3024" s="61" t="s">
        <v>186</v>
      </c>
      <c r="C3024" s="61" t="s">
        <v>885</v>
      </c>
      <c r="D3024" s="61" t="s">
        <v>908</v>
      </c>
      <c r="E3024" s="61">
        <v>1</v>
      </c>
      <c r="F3024" s="61" t="s">
        <v>897</v>
      </c>
      <c r="G3024" s="61">
        <v>2.5</v>
      </c>
      <c r="H3024" s="61" t="s">
        <v>1446</v>
      </c>
      <c r="I3024" s="61" t="s">
        <v>184</v>
      </c>
      <c r="J3024" s="61" t="s">
        <v>10</v>
      </c>
      <c r="K3024" s="61" t="s">
        <v>9</v>
      </c>
      <c r="L3024" s="61" t="s">
        <v>187</v>
      </c>
      <c r="M3024" s="61">
        <f t="shared" si="48"/>
        <v>479</v>
      </c>
      <c r="N3024" t="str">
        <f>VLOOKUP(M3024,'zamestnanci číselník'!$A:$I,9,0)</f>
        <v>VP4</v>
      </c>
    </row>
    <row r="3025" spans="1:14" x14ac:dyDescent="0.2">
      <c r="A3025" s="60">
        <v>43703</v>
      </c>
      <c r="B3025" s="61" t="s">
        <v>186</v>
      </c>
      <c r="C3025" s="61" t="s">
        <v>885</v>
      </c>
      <c r="D3025" s="61" t="s">
        <v>909</v>
      </c>
      <c r="E3025" s="61">
        <v>7.5</v>
      </c>
      <c r="F3025" s="61" t="s">
        <v>182</v>
      </c>
      <c r="G3025" s="61">
        <v>0</v>
      </c>
      <c r="H3025" s="61" t="s">
        <v>1446</v>
      </c>
      <c r="I3025" s="61" t="s">
        <v>184</v>
      </c>
      <c r="J3025" s="61" t="s">
        <v>10</v>
      </c>
      <c r="K3025" s="61" t="s">
        <v>9</v>
      </c>
      <c r="L3025" s="61" t="s">
        <v>187</v>
      </c>
      <c r="M3025" s="61">
        <f t="shared" si="48"/>
        <v>479</v>
      </c>
      <c r="N3025" t="str">
        <f>VLOOKUP(M3025,'zamestnanci číselník'!$A:$I,9,0)</f>
        <v>VP4</v>
      </c>
    </row>
    <row r="3026" spans="1:14" x14ac:dyDescent="0.2">
      <c r="A3026" s="60">
        <v>43703</v>
      </c>
      <c r="B3026" s="61" t="s">
        <v>186</v>
      </c>
      <c r="C3026" s="61" t="s">
        <v>885</v>
      </c>
      <c r="D3026" s="61" t="s">
        <v>908</v>
      </c>
      <c r="E3026" s="61">
        <v>2.5</v>
      </c>
      <c r="F3026" s="61" t="s">
        <v>897</v>
      </c>
      <c r="G3026" s="61">
        <v>0.5</v>
      </c>
      <c r="H3026" s="61" t="s">
        <v>1446</v>
      </c>
      <c r="I3026" s="61" t="s">
        <v>184</v>
      </c>
      <c r="J3026" s="61" t="s">
        <v>10</v>
      </c>
      <c r="K3026" s="61" t="s">
        <v>9</v>
      </c>
      <c r="L3026" s="61" t="s">
        <v>187</v>
      </c>
      <c r="M3026" s="61">
        <f t="shared" si="48"/>
        <v>479</v>
      </c>
      <c r="N3026" t="str">
        <f>VLOOKUP(M3026,'zamestnanci číselník'!$A:$I,9,0)</f>
        <v>VP4</v>
      </c>
    </row>
    <row r="3027" spans="1:14" x14ac:dyDescent="0.2">
      <c r="A3027" s="60">
        <v>43678</v>
      </c>
      <c r="B3027" s="61" t="s">
        <v>186</v>
      </c>
      <c r="C3027" s="61" t="s">
        <v>887</v>
      </c>
      <c r="D3027" s="61" t="s">
        <v>181</v>
      </c>
      <c r="E3027" s="61">
        <v>8</v>
      </c>
      <c r="F3027" s="61" t="s">
        <v>182</v>
      </c>
      <c r="G3027" s="61">
        <v>0</v>
      </c>
      <c r="H3027" s="61" t="s">
        <v>183</v>
      </c>
      <c r="I3027" s="61" t="s">
        <v>184</v>
      </c>
      <c r="J3027" s="61" t="s">
        <v>10</v>
      </c>
      <c r="K3027" s="61" t="s">
        <v>9</v>
      </c>
      <c r="L3027" s="61" t="s">
        <v>187</v>
      </c>
      <c r="M3027" s="61">
        <f t="shared" si="48"/>
        <v>479</v>
      </c>
      <c r="N3027" t="str">
        <f>VLOOKUP(M3027,'zamestnanci číselník'!$A:$I,9,0)</f>
        <v>VP4</v>
      </c>
    </row>
    <row r="3028" spans="1:14" x14ac:dyDescent="0.2">
      <c r="A3028" s="60">
        <v>43679</v>
      </c>
      <c r="B3028" s="61" t="s">
        <v>186</v>
      </c>
      <c r="C3028" s="61" t="s">
        <v>893</v>
      </c>
      <c r="D3028" s="61" t="s">
        <v>181</v>
      </c>
      <c r="E3028" s="61">
        <v>8</v>
      </c>
      <c r="F3028" s="61" t="s">
        <v>182</v>
      </c>
      <c r="G3028" s="61">
        <v>0</v>
      </c>
      <c r="H3028" s="61" t="s">
        <v>183</v>
      </c>
      <c r="I3028" s="61" t="s">
        <v>184</v>
      </c>
      <c r="J3028" s="61" t="s">
        <v>10</v>
      </c>
      <c r="K3028" s="61" t="s">
        <v>9</v>
      </c>
      <c r="L3028" s="61" t="s">
        <v>187</v>
      </c>
      <c r="M3028" s="61">
        <f t="shared" si="48"/>
        <v>479</v>
      </c>
      <c r="N3028" t="str">
        <f>VLOOKUP(M3028,'zamestnanci číselník'!$A:$I,9,0)</f>
        <v>VP4</v>
      </c>
    </row>
    <row r="3029" spans="1:14" x14ac:dyDescent="0.2">
      <c r="A3029" s="60">
        <v>43682</v>
      </c>
      <c r="B3029" s="61" t="s">
        <v>186</v>
      </c>
      <c r="C3029" s="61" t="s">
        <v>885</v>
      </c>
      <c r="D3029" s="61" t="s">
        <v>181</v>
      </c>
      <c r="E3029" s="61">
        <v>8</v>
      </c>
      <c r="F3029" s="61" t="s">
        <v>182</v>
      </c>
      <c r="G3029" s="61">
        <v>0</v>
      </c>
      <c r="H3029" s="61" t="s">
        <v>1446</v>
      </c>
      <c r="I3029" s="61" t="s">
        <v>184</v>
      </c>
      <c r="J3029" s="61" t="s">
        <v>10</v>
      </c>
      <c r="K3029" s="61" t="s">
        <v>9</v>
      </c>
      <c r="L3029" s="61" t="s">
        <v>187</v>
      </c>
      <c r="M3029" s="61">
        <f t="shared" si="48"/>
        <v>479</v>
      </c>
      <c r="N3029" t="str">
        <f>VLOOKUP(M3029,'zamestnanci číselník'!$A:$I,9,0)</f>
        <v>VP4</v>
      </c>
    </row>
    <row r="3030" spans="1:14" x14ac:dyDescent="0.2">
      <c r="A3030" s="60">
        <v>43683</v>
      </c>
      <c r="B3030" s="61" t="s">
        <v>186</v>
      </c>
      <c r="C3030" s="61" t="s">
        <v>885</v>
      </c>
      <c r="D3030" s="61" t="s">
        <v>181</v>
      </c>
      <c r="E3030" s="61">
        <v>8</v>
      </c>
      <c r="F3030" s="61" t="s">
        <v>182</v>
      </c>
      <c r="G3030" s="61">
        <v>0</v>
      </c>
      <c r="H3030" s="61" t="s">
        <v>1446</v>
      </c>
      <c r="I3030" s="61" t="s">
        <v>184</v>
      </c>
      <c r="J3030" s="61" t="s">
        <v>10</v>
      </c>
      <c r="K3030" s="61" t="s">
        <v>9</v>
      </c>
      <c r="L3030" s="61" t="s">
        <v>187</v>
      </c>
      <c r="M3030" s="61">
        <f t="shared" si="48"/>
        <v>479</v>
      </c>
      <c r="N3030" t="str">
        <f>VLOOKUP(M3030,'zamestnanci číselník'!$A:$I,9,0)</f>
        <v>VP4</v>
      </c>
    </row>
    <row r="3031" spans="1:14" x14ac:dyDescent="0.2">
      <c r="A3031" s="60">
        <v>43684</v>
      </c>
      <c r="B3031" s="61" t="s">
        <v>186</v>
      </c>
      <c r="C3031" s="61" t="s">
        <v>885</v>
      </c>
      <c r="D3031" s="61" t="s">
        <v>181</v>
      </c>
      <c r="E3031" s="61">
        <v>7</v>
      </c>
      <c r="F3031" s="61" t="s">
        <v>182</v>
      </c>
      <c r="G3031" s="61">
        <v>0</v>
      </c>
      <c r="H3031" s="61" t="s">
        <v>1446</v>
      </c>
      <c r="I3031" s="61" t="s">
        <v>184</v>
      </c>
      <c r="J3031" s="61" t="s">
        <v>10</v>
      </c>
      <c r="K3031" s="61" t="s">
        <v>9</v>
      </c>
      <c r="L3031" s="61" t="s">
        <v>187</v>
      </c>
      <c r="M3031" s="61">
        <f t="shared" si="48"/>
        <v>479</v>
      </c>
      <c r="N3031" t="str">
        <f>VLOOKUP(M3031,'zamestnanci číselník'!$A:$I,9,0)</f>
        <v>VP4</v>
      </c>
    </row>
    <row r="3032" spans="1:14" x14ac:dyDescent="0.2">
      <c r="A3032" s="60">
        <v>43685</v>
      </c>
      <c r="B3032" s="61" t="s">
        <v>186</v>
      </c>
      <c r="C3032" s="61" t="s">
        <v>885</v>
      </c>
      <c r="D3032" s="61" t="s">
        <v>181</v>
      </c>
      <c r="E3032" s="61">
        <v>8</v>
      </c>
      <c r="F3032" s="61" t="s">
        <v>182</v>
      </c>
      <c r="G3032" s="61">
        <v>0</v>
      </c>
      <c r="H3032" s="61" t="s">
        <v>1446</v>
      </c>
      <c r="I3032" s="61" t="s">
        <v>184</v>
      </c>
      <c r="J3032" s="61" t="s">
        <v>10</v>
      </c>
      <c r="K3032" s="61" t="s">
        <v>9</v>
      </c>
      <c r="L3032" s="61" t="s">
        <v>187</v>
      </c>
      <c r="M3032" s="61">
        <f t="shared" si="48"/>
        <v>479</v>
      </c>
      <c r="N3032" t="str">
        <f>VLOOKUP(M3032,'zamestnanci číselník'!$A:$I,9,0)</f>
        <v>VP4</v>
      </c>
    </row>
    <row r="3033" spans="1:14" x14ac:dyDescent="0.2">
      <c r="A3033" s="60">
        <v>43686</v>
      </c>
      <c r="B3033" s="61" t="s">
        <v>186</v>
      </c>
      <c r="C3033" s="61" t="s">
        <v>885</v>
      </c>
      <c r="D3033" s="61" t="s">
        <v>181</v>
      </c>
      <c r="E3033" s="61">
        <v>7</v>
      </c>
      <c r="F3033" s="61" t="s">
        <v>182</v>
      </c>
      <c r="G3033" s="61">
        <v>0</v>
      </c>
      <c r="H3033" s="61" t="s">
        <v>1446</v>
      </c>
      <c r="I3033" s="61" t="s">
        <v>184</v>
      </c>
      <c r="J3033" s="61" t="s">
        <v>10</v>
      </c>
      <c r="K3033" s="61" t="s">
        <v>9</v>
      </c>
      <c r="L3033" s="61" t="s">
        <v>187</v>
      </c>
      <c r="M3033" s="61">
        <f t="shared" si="48"/>
        <v>479</v>
      </c>
      <c r="N3033" t="str">
        <f>VLOOKUP(M3033,'zamestnanci číselník'!$A:$I,9,0)</f>
        <v>VP4</v>
      </c>
    </row>
    <row r="3034" spans="1:14" x14ac:dyDescent="0.2">
      <c r="A3034" s="60">
        <v>43689</v>
      </c>
      <c r="B3034" s="61" t="s">
        <v>186</v>
      </c>
      <c r="C3034" s="61" t="s">
        <v>885</v>
      </c>
      <c r="D3034" s="61" t="s">
        <v>181</v>
      </c>
      <c r="E3034" s="61">
        <v>7</v>
      </c>
      <c r="F3034" s="61" t="s">
        <v>182</v>
      </c>
      <c r="G3034" s="61">
        <v>0</v>
      </c>
      <c r="H3034" s="61" t="s">
        <v>1446</v>
      </c>
      <c r="I3034" s="61" t="s">
        <v>184</v>
      </c>
      <c r="J3034" s="61" t="s">
        <v>10</v>
      </c>
      <c r="K3034" s="61" t="s">
        <v>9</v>
      </c>
      <c r="L3034" s="61" t="s">
        <v>187</v>
      </c>
      <c r="M3034" s="61">
        <f t="shared" si="48"/>
        <v>479</v>
      </c>
      <c r="N3034" t="str">
        <f>VLOOKUP(M3034,'zamestnanci číselník'!$A:$I,9,0)</f>
        <v>VP4</v>
      </c>
    </row>
    <row r="3035" spans="1:14" x14ac:dyDescent="0.2">
      <c r="A3035" s="60">
        <v>43690</v>
      </c>
      <c r="B3035" s="61" t="s">
        <v>186</v>
      </c>
      <c r="C3035" s="61" t="s">
        <v>885</v>
      </c>
      <c r="D3035" s="61" t="s">
        <v>181</v>
      </c>
      <c r="E3035" s="61">
        <v>10</v>
      </c>
      <c r="F3035" s="61" t="s">
        <v>182</v>
      </c>
      <c r="G3035" s="61">
        <v>0</v>
      </c>
      <c r="H3035" s="61" t="s">
        <v>1446</v>
      </c>
      <c r="I3035" s="61" t="s">
        <v>184</v>
      </c>
      <c r="J3035" s="61" t="s">
        <v>10</v>
      </c>
      <c r="K3035" s="61" t="s">
        <v>9</v>
      </c>
      <c r="L3035" s="61" t="s">
        <v>187</v>
      </c>
      <c r="M3035" s="61">
        <f t="shared" si="48"/>
        <v>479</v>
      </c>
      <c r="N3035" t="str">
        <f>VLOOKUP(M3035,'zamestnanci číselník'!$A:$I,9,0)</f>
        <v>VP4</v>
      </c>
    </row>
    <row r="3036" spans="1:14" x14ac:dyDescent="0.2">
      <c r="A3036" s="60">
        <v>43691</v>
      </c>
      <c r="B3036" s="61" t="s">
        <v>186</v>
      </c>
      <c r="C3036" s="61" t="s">
        <v>885</v>
      </c>
      <c r="D3036" s="61" t="s">
        <v>181</v>
      </c>
      <c r="E3036" s="61">
        <v>8</v>
      </c>
      <c r="F3036" s="61" t="s">
        <v>182</v>
      </c>
      <c r="G3036" s="61">
        <v>0</v>
      </c>
      <c r="H3036" s="61" t="s">
        <v>1446</v>
      </c>
      <c r="I3036" s="61" t="s">
        <v>184</v>
      </c>
      <c r="J3036" s="61" t="s">
        <v>10</v>
      </c>
      <c r="K3036" s="61" t="s">
        <v>9</v>
      </c>
      <c r="L3036" s="61" t="s">
        <v>187</v>
      </c>
      <c r="M3036" s="61">
        <f t="shared" si="48"/>
        <v>479</v>
      </c>
      <c r="N3036" t="str">
        <f>VLOOKUP(M3036,'zamestnanci číselník'!$A:$I,9,0)</f>
        <v>VP4</v>
      </c>
    </row>
    <row r="3037" spans="1:14" x14ac:dyDescent="0.2">
      <c r="A3037" s="60">
        <v>43692</v>
      </c>
      <c r="B3037" s="61" t="s">
        <v>186</v>
      </c>
      <c r="C3037" s="61" t="s">
        <v>885</v>
      </c>
      <c r="D3037" s="61" t="s">
        <v>181</v>
      </c>
      <c r="E3037" s="61">
        <v>8</v>
      </c>
      <c r="F3037" s="61" t="s">
        <v>182</v>
      </c>
      <c r="G3037" s="61">
        <v>0</v>
      </c>
      <c r="H3037" s="61" t="s">
        <v>1446</v>
      </c>
      <c r="I3037" s="61" t="s">
        <v>184</v>
      </c>
      <c r="J3037" s="61" t="s">
        <v>10</v>
      </c>
      <c r="K3037" s="61" t="s">
        <v>9</v>
      </c>
      <c r="L3037" s="61" t="s">
        <v>187</v>
      </c>
      <c r="M3037" s="61">
        <f t="shared" si="48"/>
        <v>479</v>
      </c>
      <c r="N3037" t="str">
        <f>VLOOKUP(M3037,'zamestnanci číselník'!$A:$I,9,0)</f>
        <v>VP4</v>
      </c>
    </row>
    <row r="3038" spans="1:14" x14ac:dyDescent="0.2">
      <c r="A3038" s="60">
        <v>43693</v>
      </c>
      <c r="B3038" s="61" t="s">
        <v>186</v>
      </c>
      <c r="C3038" s="61" t="s">
        <v>885</v>
      </c>
      <c r="D3038" s="61" t="s">
        <v>181</v>
      </c>
      <c r="E3038" s="61">
        <v>5.5</v>
      </c>
      <c r="F3038" s="61" t="s">
        <v>182</v>
      </c>
      <c r="G3038" s="61">
        <v>0</v>
      </c>
      <c r="H3038" s="61" t="s">
        <v>1446</v>
      </c>
      <c r="I3038" s="61" t="s">
        <v>184</v>
      </c>
      <c r="J3038" s="61" t="s">
        <v>10</v>
      </c>
      <c r="K3038" s="61" t="s">
        <v>9</v>
      </c>
      <c r="L3038" s="61" t="s">
        <v>187</v>
      </c>
      <c r="M3038" s="61">
        <f t="shared" si="48"/>
        <v>479</v>
      </c>
      <c r="N3038" t="str">
        <f>VLOOKUP(M3038,'zamestnanci číselník'!$A:$I,9,0)</f>
        <v>VP4</v>
      </c>
    </row>
    <row r="3039" spans="1:14" x14ac:dyDescent="0.2">
      <c r="A3039" s="60">
        <v>43696</v>
      </c>
      <c r="B3039" s="61" t="s">
        <v>186</v>
      </c>
      <c r="C3039" s="61" t="s">
        <v>885</v>
      </c>
      <c r="D3039" s="61" t="s">
        <v>181</v>
      </c>
      <c r="E3039" s="61">
        <v>6</v>
      </c>
      <c r="F3039" s="61" t="s">
        <v>182</v>
      </c>
      <c r="G3039" s="61">
        <v>0</v>
      </c>
      <c r="H3039" s="61" t="s">
        <v>1446</v>
      </c>
      <c r="I3039" s="61" t="s">
        <v>184</v>
      </c>
      <c r="J3039" s="61" t="s">
        <v>10</v>
      </c>
      <c r="K3039" s="61" t="s">
        <v>9</v>
      </c>
      <c r="L3039" s="61" t="s">
        <v>187</v>
      </c>
      <c r="M3039" s="61">
        <f t="shared" si="48"/>
        <v>479</v>
      </c>
      <c r="N3039" t="str">
        <f>VLOOKUP(M3039,'zamestnanci číselník'!$A:$I,9,0)</f>
        <v>VP4</v>
      </c>
    </row>
    <row r="3040" spans="1:14" x14ac:dyDescent="0.2">
      <c r="A3040" s="60">
        <v>43697</v>
      </c>
      <c r="B3040" s="61" t="s">
        <v>186</v>
      </c>
      <c r="C3040" s="61" t="s">
        <v>885</v>
      </c>
      <c r="D3040" s="61" t="s">
        <v>181</v>
      </c>
      <c r="E3040" s="61">
        <v>8</v>
      </c>
      <c r="F3040" s="61" t="s">
        <v>182</v>
      </c>
      <c r="G3040" s="61">
        <v>0</v>
      </c>
      <c r="H3040" s="61" t="s">
        <v>1446</v>
      </c>
      <c r="I3040" s="61" t="s">
        <v>184</v>
      </c>
      <c r="J3040" s="61" t="s">
        <v>10</v>
      </c>
      <c r="K3040" s="61" t="s">
        <v>9</v>
      </c>
      <c r="L3040" s="61" t="s">
        <v>187</v>
      </c>
      <c r="M3040" s="61">
        <f t="shared" si="48"/>
        <v>479</v>
      </c>
      <c r="N3040" t="str">
        <f>VLOOKUP(M3040,'zamestnanci číselník'!$A:$I,9,0)</f>
        <v>VP4</v>
      </c>
    </row>
    <row r="3041" spans="1:14" x14ac:dyDescent="0.2">
      <c r="A3041" s="60">
        <v>43698</v>
      </c>
      <c r="B3041" s="61" t="s">
        <v>186</v>
      </c>
      <c r="C3041" s="61" t="s">
        <v>885</v>
      </c>
      <c r="D3041" s="61" t="s">
        <v>181</v>
      </c>
      <c r="E3041" s="61">
        <v>8</v>
      </c>
      <c r="F3041" s="61" t="s">
        <v>182</v>
      </c>
      <c r="G3041" s="61">
        <v>0</v>
      </c>
      <c r="H3041" s="61" t="s">
        <v>1446</v>
      </c>
      <c r="I3041" s="61" t="s">
        <v>184</v>
      </c>
      <c r="J3041" s="61" t="s">
        <v>10</v>
      </c>
      <c r="K3041" s="61" t="s">
        <v>9</v>
      </c>
      <c r="L3041" s="61" t="s">
        <v>187</v>
      </c>
      <c r="M3041" s="61">
        <f t="shared" si="48"/>
        <v>479</v>
      </c>
      <c r="N3041" t="str">
        <f>VLOOKUP(M3041,'zamestnanci číselník'!$A:$I,9,0)</f>
        <v>VP4</v>
      </c>
    </row>
    <row r="3042" spans="1:14" x14ac:dyDescent="0.2">
      <c r="A3042" s="60">
        <v>43706</v>
      </c>
      <c r="B3042" s="61" t="s">
        <v>186</v>
      </c>
      <c r="C3042" s="61" t="s">
        <v>886</v>
      </c>
      <c r="D3042" s="61" t="s">
        <v>181</v>
      </c>
      <c r="E3042" s="61">
        <v>8</v>
      </c>
      <c r="F3042" s="61" t="s">
        <v>182</v>
      </c>
      <c r="G3042" s="61">
        <v>0</v>
      </c>
      <c r="H3042" s="61" t="s">
        <v>183</v>
      </c>
      <c r="I3042" s="61" t="s">
        <v>184</v>
      </c>
      <c r="J3042" s="61" t="s">
        <v>10</v>
      </c>
      <c r="K3042" s="61" t="s">
        <v>9</v>
      </c>
      <c r="L3042" s="61" t="s">
        <v>187</v>
      </c>
      <c r="M3042" s="61">
        <f t="shared" si="48"/>
        <v>479</v>
      </c>
      <c r="N3042" t="str">
        <f>VLOOKUP(M3042,'zamestnanci číselník'!$A:$I,9,0)</f>
        <v>VP4</v>
      </c>
    </row>
    <row r="3043" spans="1:14" x14ac:dyDescent="0.2">
      <c r="A3043" s="60">
        <v>43700</v>
      </c>
      <c r="B3043" s="61" t="s">
        <v>186</v>
      </c>
      <c r="C3043" s="61" t="s">
        <v>885</v>
      </c>
      <c r="D3043" s="61" t="s">
        <v>181</v>
      </c>
      <c r="E3043" s="61">
        <v>3</v>
      </c>
      <c r="F3043" s="61" t="s">
        <v>182</v>
      </c>
      <c r="G3043" s="61">
        <v>0</v>
      </c>
      <c r="H3043" s="61" t="s">
        <v>1567</v>
      </c>
      <c r="I3043" s="61" t="s">
        <v>184</v>
      </c>
      <c r="J3043" s="61" t="s">
        <v>10</v>
      </c>
      <c r="K3043" s="61" t="s">
        <v>9</v>
      </c>
      <c r="L3043" s="61" t="s">
        <v>187</v>
      </c>
      <c r="M3043" s="61">
        <f t="shared" si="48"/>
        <v>479</v>
      </c>
      <c r="N3043" t="str">
        <f>VLOOKUP(M3043,'zamestnanci číselník'!$A:$I,9,0)</f>
        <v>VP4</v>
      </c>
    </row>
    <row r="3044" spans="1:14" x14ac:dyDescent="0.2">
      <c r="A3044" s="60">
        <v>43704</v>
      </c>
      <c r="B3044" s="61" t="s">
        <v>1301</v>
      </c>
      <c r="C3044" s="61" t="s">
        <v>885</v>
      </c>
      <c r="D3044" s="61" t="s">
        <v>181</v>
      </c>
      <c r="E3044" s="61">
        <v>8</v>
      </c>
      <c r="F3044" s="61" t="s">
        <v>182</v>
      </c>
      <c r="G3044" s="61">
        <v>0</v>
      </c>
      <c r="H3044" s="61" t="s">
        <v>42</v>
      </c>
      <c r="I3044" s="61" t="s">
        <v>1167</v>
      </c>
      <c r="J3044" s="61" t="s">
        <v>17</v>
      </c>
      <c r="K3044" s="61" t="s">
        <v>20</v>
      </c>
      <c r="L3044" s="61" t="s">
        <v>1302</v>
      </c>
      <c r="M3044" s="61">
        <f t="shared" si="48"/>
        <v>482</v>
      </c>
      <c r="N3044" t="str">
        <f>VLOOKUP(M3044,'zamestnanci číselník'!$A:$I,9,0)</f>
        <v>VP1</v>
      </c>
    </row>
    <row r="3045" spans="1:14" x14ac:dyDescent="0.2">
      <c r="A3045" s="60">
        <v>43705</v>
      </c>
      <c r="B3045" s="61" t="s">
        <v>1301</v>
      </c>
      <c r="C3045" s="61" t="s">
        <v>885</v>
      </c>
      <c r="D3045" s="61" t="s">
        <v>181</v>
      </c>
      <c r="E3045" s="61">
        <v>8</v>
      </c>
      <c r="F3045" s="61" t="s">
        <v>890</v>
      </c>
      <c r="G3045" s="61">
        <v>2</v>
      </c>
      <c r="H3045" s="61" t="s">
        <v>42</v>
      </c>
      <c r="I3045" s="61" t="s">
        <v>1167</v>
      </c>
      <c r="J3045" s="61" t="s">
        <v>17</v>
      </c>
      <c r="K3045" s="61" t="s">
        <v>20</v>
      </c>
      <c r="L3045" s="61" t="s">
        <v>1302</v>
      </c>
      <c r="M3045" s="61">
        <f t="shared" si="48"/>
        <v>482</v>
      </c>
      <c r="N3045" t="str">
        <f>VLOOKUP(M3045,'zamestnanci číselník'!$A:$I,9,0)</f>
        <v>VP1</v>
      </c>
    </row>
    <row r="3046" spans="1:14" x14ac:dyDescent="0.2">
      <c r="A3046" s="60">
        <v>43707</v>
      </c>
      <c r="B3046" s="61" t="s">
        <v>1301</v>
      </c>
      <c r="C3046" s="61" t="s">
        <v>885</v>
      </c>
      <c r="D3046" s="61" t="s">
        <v>181</v>
      </c>
      <c r="E3046" s="61">
        <v>8</v>
      </c>
      <c r="F3046" s="61" t="s">
        <v>182</v>
      </c>
      <c r="G3046" s="61">
        <v>0</v>
      </c>
      <c r="H3046" s="61" t="s">
        <v>42</v>
      </c>
      <c r="I3046" s="61" t="s">
        <v>1167</v>
      </c>
      <c r="J3046" s="61" t="s">
        <v>17</v>
      </c>
      <c r="K3046" s="61" t="s">
        <v>20</v>
      </c>
      <c r="L3046" s="61" t="s">
        <v>1302</v>
      </c>
      <c r="M3046" s="61">
        <f t="shared" si="48"/>
        <v>482</v>
      </c>
      <c r="N3046" t="str">
        <f>VLOOKUP(M3046,'zamestnanci číselník'!$A:$I,9,0)</f>
        <v>VP1</v>
      </c>
    </row>
    <row r="3047" spans="1:14" x14ac:dyDescent="0.2">
      <c r="A3047" s="60">
        <v>43698</v>
      </c>
      <c r="B3047" s="61" t="s">
        <v>1301</v>
      </c>
      <c r="C3047" s="61" t="s">
        <v>885</v>
      </c>
      <c r="D3047" s="61" t="s">
        <v>181</v>
      </c>
      <c r="E3047" s="61">
        <v>8</v>
      </c>
      <c r="F3047" s="61" t="s">
        <v>182</v>
      </c>
      <c r="G3047" s="61">
        <v>0</v>
      </c>
      <c r="H3047" s="61" t="s">
        <v>42</v>
      </c>
      <c r="I3047" s="61" t="s">
        <v>1167</v>
      </c>
      <c r="J3047" s="61" t="s">
        <v>17</v>
      </c>
      <c r="K3047" s="61" t="s">
        <v>20</v>
      </c>
      <c r="L3047" s="61" t="s">
        <v>1302</v>
      </c>
      <c r="M3047" s="61">
        <f t="shared" si="48"/>
        <v>482</v>
      </c>
      <c r="N3047" t="str">
        <f>VLOOKUP(M3047,'zamestnanci číselník'!$A:$I,9,0)</f>
        <v>VP1</v>
      </c>
    </row>
    <row r="3048" spans="1:14" x14ac:dyDescent="0.2">
      <c r="A3048" s="60">
        <v>43699</v>
      </c>
      <c r="B3048" s="61" t="s">
        <v>1301</v>
      </c>
      <c r="C3048" s="61" t="s">
        <v>885</v>
      </c>
      <c r="D3048" s="61" t="s">
        <v>181</v>
      </c>
      <c r="E3048" s="61">
        <v>8</v>
      </c>
      <c r="F3048" s="61" t="s">
        <v>890</v>
      </c>
      <c r="G3048" s="61">
        <v>2</v>
      </c>
      <c r="H3048" s="61" t="s">
        <v>42</v>
      </c>
      <c r="I3048" s="61" t="s">
        <v>1167</v>
      </c>
      <c r="J3048" s="61" t="s">
        <v>17</v>
      </c>
      <c r="K3048" s="61" t="s">
        <v>20</v>
      </c>
      <c r="L3048" s="61" t="s">
        <v>1302</v>
      </c>
      <c r="M3048" s="61">
        <f t="shared" si="48"/>
        <v>482</v>
      </c>
      <c r="N3048" t="str">
        <f>VLOOKUP(M3048,'zamestnanci číselník'!$A:$I,9,0)</f>
        <v>VP1</v>
      </c>
    </row>
    <row r="3049" spans="1:14" x14ac:dyDescent="0.2">
      <c r="A3049" s="60">
        <v>43700</v>
      </c>
      <c r="B3049" s="61" t="s">
        <v>1301</v>
      </c>
      <c r="C3049" s="61" t="s">
        <v>887</v>
      </c>
      <c r="D3049" s="61" t="s">
        <v>181</v>
      </c>
      <c r="E3049" s="61">
        <v>8</v>
      </c>
      <c r="F3049" s="61" t="s">
        <v>182</v>
      </c>
      <c r="G3049" s="61">
        <v>0</v>
      </c>
      <c r="H3049" s="61" t="s">
        <v>183</v>
      </c>
      <c r="I3049" s="61" t="s">
        <v>1167</v>
      </c>
      <c r="J3049" s="61" t="s">
        <v>17</v>
      </c>
      <c r="K3049" s="61" t="s">
        <v>20</v>
      </c>
      <c r="L3049" s="61" t="s">
        <v>1302</v>
      </c>
      <c r="M3049" s="61">
        <f t="shared" si="48"/>
        <v>482</v>
      </c>
      <c r="N3049" t="str">
        <f>VLOOKUP(M3049,'zamestnanci číselník'!$A:$I,9,0)</f>
        <v>VP1</v>
      </c>
    </row>
    <row r="3050" spans="1:14" x14ac:dyDescent="0.2">
      <c r="A3050" s="60">
        <v>43703</v>
      </c>
      <c r="B3050" s="61" t="s">
        <v>1301</v>
      </c>
      <c r="C3050" s="61" t="s">
        <v>885</v>
      </c>
      <c r="D3050" s="61" t="s">
        <v>181</v>
      </c>
      <c r="E3050" s="61">
        <v>8</v>
      </c>
      <c r="F3050" s="61" t="s">
        <v>890</v>
      </c>
      <c r="G3050" s="61">
        <v>2</v>
      </c>
      <c r="H3050" s="61" t="s">
        <v>42</v>
      </c>
      <c r="I3050" s="61" t="s">
        <v>1167</v>
      </c>
      <c r="J3050" s="61" t="s">
        <v>17</v>
      </c>
      <c r="K3050" s="61" t="s">
        <v>20</v>
      </c>
      <c r="L3050" s="61" t="s">
        <v>1302</v>
      </c>
      <c r="M3050" s="61">
        <f t="shared" si="48"/>
        <v>482</v>
      </c>
      <c r="N3050" t="str">
        <f>VLOOKUP(M3050,'zamestnanci číselník'!$A:$I,9,0)</f>
        <v>VP1</v>
      </c>
    </row>
    <row r="3051" spans="1:14" x14ac:dyDescent="0.2">
      <c r="A3051" s="60">
        <v>43692</v>
      </c>
      <c r="B3051" s="61" t="s">
        <v>1301</v>
      </c>
      <c r="C3051" s="61" t="s">
        <v>885</v>
      </c>
      <c r="D3051" s="61" t="s">
        <v>181</v>
      </c>
      <c r="E3051" s="61">
        <v>8</v>
      </c>
      <c r="F3051" s="61" t="s">
        <v>182</v>
      </c>
      <c r="G3051" s="61">
        <v>0</v>
      </c>
      <c r="H3051" s="61" t="s">
        <v>42</v>
      </c>
      <c r="I3051" s="61" t="s">
        <v>1167</v>
      </c>
      <c r="J3051" s="61" t="s">
        <v>17</v>
      </c>
      <c r="K3051" s="61" t="s">
        <v>20</v>
      </c>
      <c r="L3051" s="61" t="s">
        <v>1302</v>
      </c>
      <c r="M3051" s="61">
        <f t="shared" si="48"/>
        <v>482</v>
      </c>
      <c r="N3051" t="str">
        <f>VLOOKUP(M3051,'zamestnanci číselník'!$A:$I,9,0)</f>
        <v>VP1</v>
      </c>
    </row>
    <row r="3052" spans="1:14" x14ac:dyDescent="0.2">
      <c r="A3052" s="60">
        <v>43693</v>
      </c>
      <c r="B3052" s="61" t="s">
        <v>1301</v>
      </c>
      <c r="C3052" s="61" t="s">
        <v>885</v>
      </c>
      <c r="D3052" s="61" t="s">
        <v>181</v>
      </c>
      <c r="E3052" s="61">
        <v>8</v>
      </c>
      <c r="F3052" s="61" t="s">
        <v>890</v>
      </c>
      <c r="G3052" s="61">
        <v>2</v>
      </c>
      <c r="H3052" s="61" t="s">
        <v>42</v>
      </c>
      <c r="I3052" s="61" t="s">
        <v>1167</v>
      </c>
      <c r="J3052" s="61" t="s">
        <v>17</v>
      </c>
      <c r="K3052" s="61" t="s">
        <v>20</v>
      </c>
      <c r="L3052" s="61" t="s">
        <v>1302</v>
      </c>
      <c r="M3052" s="61">
        <f t="shared" si="48"/>
        <v>482</v>
      </c>
      <c r="N3052" t="str">
        <f>VLOOKUP(M3052,'zamestnanci číselník'!$A:$I,9,0)</f>
        <v>VP1</v>
      </c>
    </row>
    <row r="3053" spans="1:14" x14ac:dyDescent="0.2">
      <c r="A3053" s="60">
        <v>43694</v>
      </c>
      <c r="B3053" s="61" t="s">
        <v>1301</v>
      </c>
      <c r="C3053" s="61" t="s">
        <v>885</v>
      </c>
      <c r="D3053" s="61" t="s">
        <v>181</v>
      </c>
      <c r="E3053" s="61">
        <v>0</v>
      </c>
      <c r="F3053" s="61" t="s">
        <v>890</v>
      </c>
      <c r="G3053" s="61">
        <v>4</v>
      </c>
      <c r="H3053" s="61" t="s">
        <v>42</v>
      </c>
      <c r="I3053" s="61" t="s">
        <v>1167</v>
      </c>
      <c r="J3053" s="61" t="s">
        <v>17</v>
      </c>
      <c r="K3053" s="61" t="s">
        <v>20</v>
      </c>
      <c r="L3053" s="61" t="s">
        <v>1302</v>
      </c>
      <c r="M3053" s="61">
        <f t="shared" si="48"/>
        <v>482</v>
      </c>
      <c r="N3053" t="str">
        <f>VLOOKUP(M3053,'zamestnanci číselník'!$A:$I,9,0)</f>
        <v>VP1</v>
      </c>
    </row>
    <row r="3054" spans="1:14" x14ac:dyDescent="0.2">
      <c r="A3054" s="60">
        <v>43696</v>
      </c>
      <c r="B3054" s="61" t="s">
        <v>1301</v>
      </c>
      <c r="C3054" s="61" t="s">
        <v>885</v>
      </c>
      <c r="D3054" s="61" t="s">
        <v>181</v>
      </c>
      <c r="E3054" s="61">
        <v>8</v>
      </c>
      <c r="F3054" s="61" t="s">
        <v>182</v>
      </c>
      <c r="G3054" s="61">
        <v>0</v>
      </c>
      <c r="H3054" s="61" t="s">
        <v>42</v>
      </c>
      <c r="I3054" s="61" t="s">
        <v>1167</v>
      </c>
      <c r="J3054" s="61" t="s">
        <v>17</v>
      </c>
      <c r="K3054" s="61" t="s">
        <v>20</v>
      </c>
      <c r="L3054" s="61" t="s">
        <v>1302</v>
      </c>
      <c r="M3054" s="61">
        <f t="shared" si="48"/>
        <v>482</v>
      </c>
      <c r="N3054" t="str">
        <f>VLOOKUP(M3054,'zamestnanci číselník'!$A:$I,9,0)</f>
        <v>VP1</v>
      </c>
    </row>
    <row r="3055" spans="1:14" x14ac:dyDescent="0.2">
      <c r="A3055" s="60">
        <v>43697</v>
      </c>
      <c r="B3055" s="61" t="s">
        <v>1301</v>
      </c>
      <c r="C3055" s="61" t="s">
        <v>885</v>
      </c>
      <c r="D3055" s="61" t="s">
        <v>181</v>
      </c>
      <c r="E3055" s="61">
        <v>8</v>
      </c>
      <c r="F3055" s="61" t="s">
        <v>890</v>
      </c>
      <c r="G3055" s="61">
        <v>2</v>
      </c>
      <c r="H3055" s="61" t="s">
        <v>42</v>
      </c>
      <c r="I3055" s="61" t="s">
        <v>1167</v>
      </c>
      <c r="J3055" s="61" t="s">
        <v>17</v>
      </c>
      <c r="K3055" s="61" t="s">
        <v>20</v>
      </c>
      <c r="L3055" s="61" t="s">
        <v>1302</v>
      </c>
      <c r="M3055" s="61">
        <f t="shared" si="48"/>
        <v>482</v>
      </c>
      <c r="N3055" t="str">
        <f>VLOOKUP(M3055,'zamestnanci číselník'!$A:$I,9,0)</f>
        <v>VP1</v>
      </c>
    </row>
    <row r="3056" spans="1:14" x14ac:dyDescent="0.2">
      <c r="A3056" s="60">
        <v>43689</v>
      </c>
      <c r="B3056" s="61" t="s">
        <v>1301</v>
      </c>
      <c r="C3056" s="61" t="s">
        <v>885</v>
      </c>
      <c r="D3056" s="61" t="s">
        <v>181</v>
      </c>
      <c r="E3056" s="61">
        <v>8</v>
      </c>
      <c r="F3056" s="61" t="s">
        <v>182</v>
      </c>
      <c r="G3056" s="61">
        <v>0</v>
      </c>
      <c r="H3056" s="61" t="s">
        <v>42</v>
      </c>
      <c r="I3056" s="61" t="s">
        <v>1167</v>
      </c>
      <c r="J3056" s="61" t="s">
        <v>17</v>
      </c>
      <c r="K3056" s="61" t="s">
        <v>20</v>
      </c>
      <c r="L3056" s="61" t="s">
        <v>1302</v>
      </c>
      <c r="M3056" s="61">
        <f t="shared" si="48"/>
        <v>482</v>
      </c>
      <c r="N3056" t="str">
        <f>VLOOKUP(M3056,'zamestnanci číselník'!$A:$I,9,0)</f>
        <v>VP1</v>
      </c>
    </row>
    <row r="3057" spans="1:14" x14ac:dyDescent="0.2">
      <c r="A3057" s="60">
        <v>43690</v>
      </c>
      <c r="B3057" s="61" t="s">
        <v>1301</v>
      </c>
      <c r="C3057" s="61" t="s">
        <v>885</v>
      </c>
      <c r="D3057" s="61" t="s">
        <v>181</v>
      </c>
      <c r="E3057" s="61">
        <v>8</v>
      </c>
      <c r="F3057" s="61" t="s">
        <v>182</v>
      </c>
      <c r="G3057" s="61">
        <v>0</v>
      </c>
      <c r="H3057" s="61" t="s">
        <v>42</v>
      </c>
      <c r="I3057" s="61" t="s">
        <v>1167</v>
      </c>
      <c r="J3057" s="61" t="s">
        <v>17</v>
      </c>
      <c r="K3057" s="61" t="s">
        <v>20</v>
      </c>
      <c r="L3057" s="61" t="s">
        <v>1302</v>
      </c>
      <c r="M3057" s="61">
        <f t="shared" si="48"/>
        <v>482</v>
      </c>
      <c r="N3057" t="str">
        <f>VLOOKUP(M3057,'zamestnanci číselník'!$A:$I,9,0)</f>
        <v>VP1</v>
      </c>
    </row>
    <row r="3058" spans="1:14" x14ac:dyDescent="0.2">
      <c r="A3058" s="60">
        <v>43691</v>
      </c>
      <c r="B3058" s="61" t="s">
        <v>1301</v>
      </c>
      <c r="C3058" s="61" t="s">
        <v>885</v>
      </c>
      <c r="D3058" s="61" t="s">
        <v>181</v>
      </c>
      <c r="E3058" s="61">
        <v>8</v>
      </c>
      <c r="F3058" s="61" t="s">
        <v>890</v>
      </c>
      <c r="G3058" s="61">
        <v>2</v>
      </c>
      <c r="H3058" s="61" t="s">
        <v>42</v>
      </c>
      <c r="I3058" s="61" t="s">
        <v>1167</v>
      </c>
      <c r="J3058" s="61" t="s">
        <v>17</v>
      </c>
      <c r="K3058" s="61" t="s">
        <v>20</v>
      </c>
      <c r="L3058" s="61" t="s">
        <v>1302</v>
      </c>
      <c r="M3058" s="61">
        <f t="shared" si="48"/>
        <v>482</v>
      </c>
      <c r="N3058" t="str">
        <f>VLOOKUP(M3058,'zamestnanci číselník'!$A:$I,9,0)</f>
        <v>VP1</v>
      </c>
    </row>
    <row r="3059" spans="1:14" x14ac:dyDescent="0.2">
      <c r="A3059" s="60">
        <v>43678</v>
      </c>
      <c r="B3059" s="61" t="s">
        <v>1301</v>
      </c>
      <c r="C3059" s="61" t="s">
        <v>887</v>
      </c>
      <c r="D3059" s="61" t="s">
        <v>181</v>
      </c>
      <c r="E3059" s="61">
        <v>8</v>
      </c>
      <c r="F3059" s="61" t="s">
        <v>182</v>
      </c>
      <c r="G3059" s="61">
        <v>0</v>
      </c>
      <c r="H3059" s="61" t="s">
        <v>183</v>
      </c>
      <c r="I3059" s="61" t="s">
        <v>1167</v>
      </c>
      <c r="J3059" s="61" t="s">
        <v>17</v>
      </c>
      <c r="K3059" s="61" t="s">
        <v>20</v>
      </c>
      <c r="L3059" s="61" t="s">
        <v>1302</v>
      </c>
      <c r="M3059" s="61">
        <f t="shared" si="48"/>
        <v>482</v>
      </c>
      <c r="N3059" t="str">
        <f>VLOOKUP(M3059,'zamestnanci číselník'!$A:$I,9,0)</f>
        <v>VP1</v>
      </c>
    </row>
    <row r="3060" spans="1:14" x14ac:dyDescent="0.2">
      <c r="A3060" s="60">
        <v>43679</v>
      </c>
      <c r="B3060" s="61" t="s">
        <v>1301</v>
      </c>
      <c r="C3060" s="61" t="s">
        <v>887</v>
      </c>
      <c r="D3060" s="61" t="s">
        <v>181</v>
      </c>
      <c r="E3060" s="61">
        <v>8</v>
      </c>
      <c r="F3060" s="61" t="s">
        <v>182</v>
      </c>
      <c r="G3060" s="61">
        <v>0</v>
      </c>
      <c r="H3060" s="61" t="s">
        <v>183</v>
      </c>
      <c r="I3060" s="61" t="s">
        <v>1167</v>
      </c>
      <c r="J3060" s="61" t="s">
        <v>17</v>
      </c>
      <c r="K3060" s="61" t="s">
        <v>20</v>
      </c>
      <c r="L3060" s="61" t="s">
        <v>1302</v>
      </c>
      <c r="M3060" s="61">
        <f t="shared" si="48"/>
        <v>482</v>
      </c>
      <c r="N3060" t="str">
        <f>VLOOKUP(M3060,'zamestnanci číselník'!$A:$I,9,0)</f>
        <v>VP1</v>
      </c>
    </row>
    <row r="3061" spans="1:14" x14ac:dyDescent="0.2">
      <c r="A3061" s="60">
        <v>43682</v>
      </c>
      <c r="B3061" s="61" t="s">
        <v>1301</v>
      </c>
      <c r="C3061" s="61" t="s">
        <v>885</v>
      </c>
      <c r="D3061" s="61" t="s">
        <v>181</v>
      </c>
      <c r="E3061" s="61">
        <v>8</v>
      </c>
      <c r="F3061" s="61" t="s">
        <v>182</v>
      </c>
      <c r="G3061" s="61">
        <v>0</v>
      </c>
      <c r="H3061" s="61" t="s">
        <v>42</v>
      </c>
      <c r="I3061" s="61" t="s">
        <v>1167</v>
      </c>
      <c r="J3061" s="61" t="s">
        <v>17</v>
      </c>
      <c r="K3061" s="61" t="s">
        <v>20</v>
      </c>
      <c r="L3061" s="61" t="s">
        <v>1302</v>
      </c>
      <c r="M3061" s="61">
        <f t="shared" si="48"/>
        <v>482</v>
      </c>
      <c r="N3061" t="str">
        <f>VLOOKUP(M3061,'zamestnanci číselník'!$A:$I,9,0)</f>
        <v>VP1</v>
      </c>
    </row>
    <row r="3062" spans="1:14" x14ac:dyDescent="0.2">
      <c r="A3062" s="60">
        <v>43683</v>
      </c>
      <c r="B3062" s="61" t="s">
        <v>1301</v>
      </c>
      <c r="C3062" s="61" t="s">
        <v>885</v>
      </c>
      <c r="D3062" s="61" t="s">
        <v>181</v>
      </c>
      <c r="E3062" s="61">
        <v>8</v>
      </c>
      <c r="F3062" s="61" t="s">
        <v>890</v>
      </c>
      <c r="G3062" s="61">
        <v>2</v>
      </c>
      <c r="H3062" s="61" t="s">
        <v>42</v>
      </c>
      <c r="I3062" s="61" t="s">
        <v>1167</v>
      </c>
      <c r="J3062" s="61" t="s">
        <v>17</v>
      </c>
      <c r="K3062" s="61" t="s">
        <v>20</v>
      </c>
      <c r="L3062" s="61" t="s">
        <v>1302</v>
      </c>
      <c r="M3062" s="61">
        <f t="shared" si="48"/>
        <v>482</v>
      </c>
      <c r="N3062" t="str">
        <f>VLOOKUP(M3062,'zamestnanci číselník'!$A:$I,9,0)</f>
        <v>VP1</v>
      </c>
    </row>
    <row r="3063" spans="1:14" x14ac:dyDescent="0.2">
      <c r="A3063" s="60">
        <v>43684</v>
      </c>
      <c r="B3063" s="61" t="s">
        <v>1301</v>
      </c>
      <c r="C3063" s="61" t="s">
        <v>885</v>
      </c>
      <c r="D3063" s="61" t="s">
        <v>181</v>
      </c>
      <c r="E3063" s="61">
        <v>8</v>
      </c>
      <c r="F3063" s="61" t="s">
        <v>182</v>
      </c>
      <c r="G3063" s="61">
        <v>0</v>
      </c>
      <c r="H3063" s="61" t="s">
        <v>42</v>
      </c>
      <c r="I3063" s="61" t="s">
        <v>1167</v>
      </c>
      <c r="J3063" s="61" t="s">
        <v>17</v>
      </c>
      <c r="K3063" s="61" t="s">
        <v>20</v>
      </c>
      <c r="L3063" s="61" t="s">
        <v>1302</v>
      </c>
      <c r="M3063" s="61">
        <f t="shared" si="48"/>
        <v>482</v>
      </c>
      <c r="N3063" t="str">
        <f>VLOOKUP(M3063,'zamestnanci číselník'!$A:$I,9,0)</f>
        <v>VP1</v>
      </c>
    </row>
    <row r="3064" spans="1:14" x14ac:dyDescent="0.2">
      <c r="A3064" s="60">
        <v>43685</v>
      </c>
      <c r="B3064" s="61" t="s">
        <v>1301</v>
      </c>
      <c r="C3064" s="61" t="s">
        <v>885</v>
      </c>
      <c r="D3064" s="61" t="s">
        <v>181</v>
      </c>
      <c r="E3064" s="61">
        <v>8</v>
      </c>
      <c r="F3064" s="61" t="s">
        <v>890</v>
      </c>
      <c r="G3064" s="61">
        <v>2</v>
      </c>
      <c r="H3064" s="61" t="s">
        <v>42</v>
      </c>
      <c r="I3064" s="61" t="s">
        <v>1167</v>
      </c>
      <c r="J3064" s="61" t="s">
        <v>17</v>
      </c>
      <c r="K3064" s="61" t="s">
        <v>20</v>
      </c>
      <c r="L3064" s="61" t="s">
        <v>1302</v>
      </c>
      <c r="M3064" s="61">
        <f t="shared" si="48"/>
        <v>482</v>
      </c>
      <c r="N3064" t="str">
        <f>VLOOKUP(M3064,'zamestnanci číselník'!$A:$I,9,0)</f>
        <v>VP1</v>
      </c>
    </row>
    <row r="3065" spans="1:14" x14ac:dyDescent="0.2">
      <c r="A3065" s="60">
        <v>43686</v>
      </c>
      <c r="B3065" s="61" t="s">
        <v>1301</v>
      </c>
      <c r="C3065" s="61" t="s">
        <v>885</v>
      </c>
      <c r="D3065" s="61" t="s">
        <v>181</v>
      </c>
      <c r="E3065" s="61">
        <v>8</v>
      </c>
      <c r="F3065" s="61" t="s">
        <v>182</v>
      </c>
      <c r="G3065" s="61">
        <v>0</v>
      </c>
      <c r="H3065" s="61" t="s">
        <v>42</v>
      </c>
      <c r="I3065" s="61" t="s">
        <v>1167</v>
      </c>
      <c r="J3065" s="61" t="s">
        <v>17</v>
      </c>
      <c r="K3065" s="61" t="s">
        <v>20</v>
      </c>
      <c r="L3065" s="61" t="s">
        <v>1302</v>
      </c>
      <c r="M3065" s="61">
        <f t="shared" si="48"/>
        <v>482</v>
      </c>
      <c r="N3065" t="str">
        <f>VLOOKUP(M3065,'zamestnanci číselník'!$A:$I,9,0)</f>
        <v>VP1</v>
      </c>
    </row>
    <row r="3066" spans="1:14" x14ac:dyDescent="0.2">
      <c r="A3066" s="60">
        <v>43706</v>
      </c>
      <c r="B3066" s="61" t="s">
        <v>1301</v>
      </c>
      <c r="C3066" s="61" t="s">
        <v>886</v>
      </c>
      <c r="D3066" s="61" t="s">
        <v>181</v>
      </c>
      <c r="E3066" s="61">
        <v>8</v>
      </c>
      <c r="F3066" s="61" t="s">
        <v>182</v>
      </c>
      <c r="G3066" s="61">
        <v>0</v>
      </c>
      <c r="H3066" s="61" t="s">
        <v>183</v>
      </c>
      <c r="I3066" s="61" t="s">
        <v>1167</v>
      </c>
      <c r="J3066" s="61" t="s">
        <v>17</v>
      </c>
      <c r="K3066" s="61" t="s">
        <v>20</v>
      </c>
      <c r="L3066" s="61" t="s">
        <v>1302</v>
      </c>
      <c r="M3066" s="61">
        <f t="shared" si="48"/>
        <v>482</v>
      </c>
      <c r="N3066" t="str">
        <f>VLOOKUP(M3066,'zamestnanci číselník'!$A:$I,9,0)</f>
        <v>VP1</v>
      </c>
    </row>
    <row r="3067" spans="1:14" x14ac:dyDescent="0.2">
      <c r="A3067" s="60">
        <v>43700</v>
      </c>
      <c r="B3067" s="61" t="s">
        <v>307</v>
      </c>
      <c r="C3067" s="61" t="s">
        <v>885</v>
      </c>
      <c r="D3067" s="61" t="s">
        <v>181</v>
      </c>
      <c r="E3067" s="61">
        <v>8</v>
      </c>
      <c r="F3067" s="61" t="s">
        <v>182</v>
      </c>
      <c r="G3067" s="61">
        <v>0</v>
      </c>
      <c r="H3067" s="61" t="s">
        <v>1501</v>
      </c>
      <c r="I3067" s="61" t="s">
        <v>184</v>
      </c>
      <c r="J3067" s="61" t="s">
        <v>10</v>
      </c>
      <c r="K3067" s="61" t="s">
        <v>9</v>
      </c>
      <c r="L3067" s="61" t="s">
        <v>308</v>
      </c>
      <c r="M3067" s="61">
        <f t="shared" si="48"/>
        <v>483</v>
      </c>
      <c r="N3067" t="str">
        <f>VLOOKUP(M3067,'zamestnanci číselník'!$A:$I,9,0)</f>
        <v>VP2</v>
      </c>
    </row>
    <row r="3068" spans="1:14" x14ac:dyDescent="0.2">
      <c r="A3068" s="60">
        <v>43704</v>
      </c>
      <c r="B3068" s="61" t="s">
        <v>307</v>
      </c>
      <c r="C3068" s="61" t="s">
        <v>885</v>
      </c>
      <c r="D3068" s="61" t="s">
        <v>181</v>
      </c>
      <c r="E3068" s="61">
        <v>8</v>
      </c>
      <c r="F3068" s="61" t="s">
        <v>182</v>
      </c>
      <c r="G3068" s="61">
        <v>0</v>
      </c>
      <c r="H3068" s="61" t="s">
        <v>1501</v>
      </c>
      <c r="I3068" s="61" t="s">
        <v>184</v>
      </c>
      <c r="J3068" s="61" t="s">
        <v>10</v>
      </c>
      <c r="K3068" s="61" t="s">
        <v>9</v>
      </c>
      <c r="L3068" s="61" t="s">
        <v>308</v>
      </c>
      <c r="M3068" s="61">
        <f t="shared" si="48"/>
        <v>483</v>
      </c>
      <c r="N3068" t="str">
        <f>VLOOKUP(M3068,'zamestnanci číselník'!$A:$I,9,0)</f>
        <v>VP2</v>
      </c>
    </row>
    <row r="3069" spans="1:14" x14ac:dyDescent="0.2">
      <c r="A3069" s="60">
        <v>43705</v>
      </c>
      <c r="B3069" s="61" t="s">
        <v>307</v>
      </c>
      <c r="C3069" s="61" t="s">
        <v>885</v>
      </c>
      <c r="D3069" s="61" t="s">
        <v>181</v>
      </c>
      <c r="E3069" s="61">
        <v>8</v>
      </c>
      <c r="F3069" s="61" t="s">
        <v>182</v>
      </c>
      <c r="G3069" s="61">
        <v>0</v>
      </c>
      <c r="H3069" s="61" t="s">
        <v>279</v>
      </c>
      <c r="I3069" s="61" t="s">
        <v>184</v>
      </c>
      <c r="J3069" s="61" t="s">
        <v>10</v>
      </c>
      <c r="K3069" s="61" t="s">
        <v>9</v>
      </c>
      <c r="L3069" s="61" t="s">
        <v>308</v>
      </c>
      <c r="M3069" s="61">
        <f t="shared" si="48"/>
        <v>483</v>
      </c>
      <c r="N3069" t="str">
        <f>VLOOKUP(M3069,'zamestnanci číselník'!$A:$I,9,0)</f>
        <v>VP2</v>
      </c>
    </row>
    <row r="3070" spans="1:14" x14ac:dyDescent="0.2">
      <c r="A3070" s="60">
        <v>43706</v>
      </c>
      <c r="B3070" s="61" t="s">
        <v>307</v>
      </c>
      <c r="C3070" s="61" t="s">
        <v>886</v>
      </c>
      <c r="D3070" s="61" t="s">
        <v>181</v>
      </c>
      <c r="E3070" s="61">
        <v>8</v>
      </c>
      <c r="F3070" s="61" t="s">
        <v>182</v>
      </c>
      <c r="G3070" s="61">
        <v>0</v>
      </c>
      <c r="H3070" s="61" t="s">
        <v>183</v>
      </c>
      <c r="I3070" s="61" t="s">
        <v>184</v>
      </c>
      <c r="J3070" s="61" t="s">
        <v>10</v>
      </c>
      <c r="K3070" s="61" t="s">
        <v>9</v>
      </c>
      <c r="L3070" s="61" t="s">
        <v>308</v>
      </c>
      <c r="M3070" s="61">
        <f t="shared" si="48"/>
        <v>483</v>
      </c>
      <c r="N3070" t="str">
        <f>VLOOKUP(M3070,'zamestnanci číselník'!$A:$I,9,0)</f>
        <v>VP2</v>
      </c>
    </row>
    <row r="3071" spans="1:14" x14ac:dyDescent="0.2">
      <c r="A3071" s="60">
        <v>43707</v>
      </c>
      <c r="B3071" s="61" t="s">
        <v>307</v>
      </c>
      <c r="C3071" s="61" t="s">
        <v>887</v>
      </c>
      <c r="D3071" s="61" t="s">
        <v>181</v>
      </c>
      <c r="E3071" s="61">
        <v>8</v>
      </c>
      <c r="F3071" s="61" t="s">
        <v>182</v>
      </c>
      <c r="G3071" s="61">
        <v>0</v>
      </c>
      <c r="H3071" s="61" t="s">
        <v>183</v>
      </c>
      <c r="I3071" s="61" t="s">
        <v>184</v>
      </c>
      <c r="J3071" s="61" t="s">
        <v>10</v>
      </c>
      <c r="K3071" s="61" t="s">
        <v>9</v>
      </c>
      <c r="L3071" s="61" t="s">
        <v>308</v>
      </c>
      <c r="M3071" s="61">
        <f t="shared" si="48"/>
        <v>483</v>
      </c>
      <c r="N3071" t="str">
        <f>VLOOKUP(M3071,'zamestnanci číselník'!$A:$I,9,0)</f>
        <v>VP2</v>
      </c>
    </row>
    <row r="3072" spans="1:14" x14ac:dyDescent="0.2">
      <c r="A3072" s="60">
        <v>43698</v>
      </c>
      <c r="B3072" s="61" t="s">
        <v>307</v>
      </c>
      <c r="C3072" s="61" t="s">
        <v>885</v>
      </c>
      <c r="D3072" s="61" t="s">
        <v>181</v>
      </c>
      <c r="E3072" s="61">
        <v>8</v>
      </c>
      <c r="F3072" s="61" t="s">
        <v>897</v>
      </c>
      <c r="G3072" s="61">
        <v>1.5</v>
      </c>
      <c r="H3072" s="61" t="s">
        <v>1501</v>
      </c>
      <c r="I3072" s="61" t="s">
        <v>184</v>
      </c>
      <c r="J3072" s="61" t="s">
        <v>10</v>
      </c>
      <c r="K3072" s="61" t="s">
        <v>9</v>
      </c>
      <c r="L3072" s="61" t="s">
        <v>308</v>
      </c>
      <c r="M3072" s="61">
        <f t="shared" si="48"/>
        <v>483</v>
      </c>
      <c r="N3072" t="str">
        <f>VLOOKUP(M3072,'zamestnanci číselník'!$A:$I,9,0)</f>
        <v>VP2</v>
      </c>
    </row>
    <row r="3073" spans="1:14" x14ac:dyDescent="0.2">
      <c r="A3073" s="60">
        <v>43699</v>
      </c>
      <c r="B3073" s="61" t="s">
        <v>307</v>
      </c>
      <c r="C3073" s="61" t="s">
        <v>885</v>
      </c>
      <c r="D3073" s="61" t="s">
        <v>181</v>
      </c>
      <c r="E3073" s="61">
        <v>8</v>
      </c>
      <c r="F3073" s="61" t="s">
        <v>897</v>
      </c>
      <c r="G3073" s="61">
        <v>1</v>
      </c>
      <c r="H3073" s="61" t="s">
        <v>1501</v>
      </c>
      <c r="I3073" s="61" t="s">
        <v>184</v>
      </c>
      <c r="J3073" s="61" t="s">
        <v>10</v>
      </c>
      <c r="K3073" s="61" t="s">
        <v>9</v>
      </c>
      <c r="L3073" s="61" t="s">
        <v>308</v>
      </c>
      <c r="M3073" s="61">
        <f t="shared" si="48"/>
        <v>483</v>
      </c>
      <c r="N3073" t="str">
        <f>VLOOKUP(M3073,'zamestnanci číselník'!$A:$I,9,0)</f>
        <v>VP2</v>
      </c>
    </row>
    <row r="3074" spans="1:14" x14ac:dyDescent="0.2">
      <c r="A3074" s="60">
        <v>43703</v>
      </c>
      <c r="B3074" s="61" t="s">
        <v>307</v>
      </c>
      <c r="C3074" s="61" t="s">
        <v>888</v>
      </c>
      <c r="D3074" s="61" t="s">
        <v>181</v>
      </c>
      <c r="E3074" s="61">
        <v>8</v>
      </c>
      <c r="F3074" s="61" t="s">
        <v>182</v>
      </c>
      <c r="G3074" s="61">
        <v>0</v>
      </c>
      <c r="H3074" s="61" t="s">
        <v>183</v>
      </c>
      <c r="I3074" s="61" t="s">
        <v>184</v>
      </c>
      <c r="J3074" s="61" t="s">
        <v>10</v>
      </c>
      <c r="K3074" s="61" t="s">
        <v>9</v>
      </c>
      <c r="L3074" s="61" t="s">
        <v>308</v>
      </c>
      <c r="M3074" s="61">
        <f t="shared" si="48"/>
        <v>483</v>
      </c>
      <c r="N3074" t="str">
        <f>VLOOKUP(M3074,'zamestnanci číselník'!$A:$I,9,0)</f>
        <v>VP2</v>
      </c>
    </row>
    <row r="3075" spans="1:14" x14ac:dyDescent="0.2">
      <c r="A3075" s="60">
        <v>43696</v>
      </c>
      <c r="B3075" s="61" t="s">
        <v>307</v>
      </c>
      <c r="C3075" s="61" t="s">
        <v>885</v>
      </c>
      <c r="D3075" s="61" t="s">
        <v>181</v>
      </c>
      <c r="E3075" s="61">
        <v>8</v>
      </c>
      <c r="F3075" s="61" t="s">
        <v>897</v>
      </c>
      <c r="G3075" s="61">
        <v>1.5</v>
      </c>
      <c r="H3075" s="61" t="s">
        <v>1501</v>
      </c>
      <c r="I3075" s="61" t="s">
        <v>184</v>
      </c>
      <c r="J3075" s="61" t="s">
        <v>10</v>
      </c>
      <c r="K3075" s="61" t="s">
        <v>9</v>
      </c>
      <c r="L3075" s="61" t="s">
        <v>308</v>
      </c>
      <c r="M3075" s="61">
        <f t="shared" ref="M3075:M3138" si="49">B3075*1</f>
        <v>483</v>
      </c>
      <c r="N3075" t="str">
        <f>VLOOKUP(M3075,'zamestnanci číselník'!$A:$I,9,0)</f>
        <v>VP2</v>
      </c>
    </row>
    <row r="3076" spans="1:14" x14ac:dyDescent="0.2">
      <c r="A3076" s="60">
        <v>43697</v>
      </c>
      <c r="B3076" s="61" t="s">
        <v>307</v>
      </c>
      <c r="C3076" s="61" t="s">
        <v>885</v>
      </c>
      <c r="D3076" s="61" t="s">
        <v>181</v>
      </c>
      <c r="E3076" s="61">
        <v>8</v>
      </c>
      <c r="F3076" s="61" t="s">
        <v>897</v>
      </c>
      <c r="G3076" s="61">
        <v>1.5</v>
      </c>
      <c r="H3076" s="61" t="s">
        <v>1501</v>
      </c>
      <c r="I3076" s="61" t="s">
        <v>184</v>
      </c>
      <c r="J3076" s="61" t="s">
        <v>10</v>
      </c>
      <c r="K3076" s="61" t="s">
        <v>9</v>
      </c>
      <c r="L3076" s="61" t="s">
        <v>308</v>
      </c>
      <c r="M3076" s="61">
        <f t="shared" si="49"/>
        <v>483</v>
      </c>
      <c r="N3076" t="str">
        <f>VLOOKUP(M3076,'zamestnanci číselník'!$A:$I,9,0)</f>
        <v>VP2</v>
      </c>
    </row>
    <row r="3077" spans="1:14" x14ac:dyDescent="0.2">
      <c r="A3077" s="60">
        <v>43691</v>
      </c>
      <c r="B3077" s="61" t="s">
        <v>307</v>
      </c>
      <c r="C3077" s="61" t="s">
        <v>885</v>
      </c>
      <c r="D3077" s="61" t="s">
        <v>181</v>
      </c>
      <c r="E3077" s="61">
        <v>8</v>
      </c>
      <c r="F3077" s="61" t="s">
        <v>897</v>
      </c>
      <c r="G3077" s="61">
        <v>1.5</v>
      </c>
      <c r="H3077" s="61" t="s">
        <v>279</v>
      </c>
      <c r="I3077" s="61" t="s">
        <v>184</v>
      </c>
      <c r="J3077" s="61" t="s">
        <v>10</v>
      </c>
      <c r="K3077" s="61" t="s">
        <v>9</v>
      </c>
      <c r="L3077" s="61" t="s">
        <v>308</v>
      </c>
      <c r="M3077" s="61">
        <f t="shared" si="49"/>
        <v>483</v>
      </c>
      <c r="N3077" t="str">
        <f>VLOOKUP(M3077,'zamestnanci číselník'!$A:$I,9,0)</f>
        <v>VP2</v>
      </c>
    </row>
    <row r="3078" spans="1:14" x14ac:dyDescent="0.2">
      <c r="A3078" s="60">
        <v>43692</v>
      </c>
      <c r="B3078" s="61" t="s">
        <v>307</v>
      </c>
      <c r="C3078" s="61" t="s">
        <v>885</v>
      </c>
      <c r="D3078" s="61" t="s">
        <v>181</v>
      </c>
      <c r="E3078" s="61">
        <v>8</v>
      </c>
      <c r="F3078" s="61" t="s">
        <v>897</v>
      </c>
      <c r="G3078" s="61">
        <v>1</v>
      </c>
      <c r="H3078" s="61" t="s">
        <v>279</v>
      </c>
      <c r="I3078" s="61" t="s">
        <v>184</v>
      </c>
      <c r="J3078" s="61" t="s">
        <v>10</v>
      </c>
      <c r="K3078" s="61" t="s">
        <v>9</v>
      </c>
      <c r="L3078" s="61" t="s">
        <v>308</v>
      </c>
      <c r="M3078" s="61">
        <f t="shared" si="49"/>
        <v>483</v>
      </c>
      <c r="N3078" t="str">
        <f>VLOOKUP(M3078,'zamestnanci číselník'!$A:$I,9,0)</f>
        <v>VP2</v>
      </c>
    </row>
    <row r="3079" spans="1:14" x14ac:dyDescent="0.2">
      <c r="A3079" s="60">
        <v>43693</v>
      </c>
      <c r="B3079" s="61" t="s">
        <v>307</v>
      </c>
      <c r="C3079" s="61" t="s">
        <v>885</v>
      </c>
      <c r="D3079" s="61" t="s">
        <v>181</v>
      </c>
      <c r="E3079" s="61">
        <v>8</v>
      </c>
      <c r="F3079" s="61" t="s">
        <v>182</v>
      </c>
      <c r="G3079" s="61">
        <v>0</v>
      </c>
      <c r="H3079" s="61" t="s">
        <v>279</v>
      </c>
      <c r="I3079" s="61" t="s">
        <v>184</v>
      </c>
      <c r="J3079" s="61" t="s">
        <v>10</v>
      </c>
      <c r="K3079" s="61" t="s">
        <v>9</v>
      </c>
      <c r="L3079" s="61" t="s">
        <v>308</v>
      </c>
      <c r="M3079" s="61">
        <f t="shared" si="49"/>
        <v>483</v>
      </c>
      <c r="N3079" t="str">
        <f>VLOOKUP(M3079,'zamestnanci číselník'!$A:$I,9,0)</f>
        <v>VP2</v>
      </c>
    </row>
    <row r="3080" spans="1:14" x14ac:dyDescent="0.2">
      <c r="A3080" s="60">
        <v>43689</v>
      </c>
      <c r="B3080" s="61" t="s">
        <v>307</v>
      </c>
      <c r="C3080" s="61" t="s">
        <v>885</v>
      </c>
      <c r="D3080" s="61" t="s">
        <v>181</v>
      </c>
      <c r="E3080" s="61">
        <v>8</v>
      </c>
      <c r="F3080" s="61" t="s">
        <v>897</v>
      </c>
      <c r="G3080" s="61">
        <v>1.5</v>
      </c>
      <c r="H3080" s="61" t="s">
        <v>279</v>
      </c>
      <c r="I3080" s="61" t="s">
        <v>184</v>
      </c>
      <c r="J3080" s="61" t="s">
        <v>10</v>
      </c>
      <c r="K3080" s="61" t="s">
        <v>9</v>
      </c>
      <c r="L3080" s="61" t="s">
        <v>308</v>
      </c>
      <c r="M3080" s="61">
        <f t="shared" si="49"/>
        <v>483</v>
      </c>
      <c r="N3080" t="str">
        <f>VLOOKUP(M3080,'zamestnanci číselník'!$A:$I,9,0)</f>
        <v>VP2</v>
      </c>
    </row>
    <row r="3081" spans="1:14" x14ac:dyDescent="0.2">
      <c r="A3081" s="60">
        <v>43690</v>
      </c>
      <c r="B3081" s="61" t="s">
        <v>307</v>
      </c>
      <c r="C3081" s="61" t="s">
        <v>885</v>
      </c>
      <c r="D3081" s="61" t="s">
        <v>181</v>
      </c>
      <c r="E3081" s="61">
        <v>8</v>
      </c>
      <c r="F3081" s="61" t="s">
        <v>897</v>
      </c>
      <c r="G3081" s="61">
        <v>1.5</v>
      </c>
      <c r="H3081" s="61" t="s">
        <v>279</v>
      </c>
      <c r="I3081" s="61" t="s">
        <v>184</v>
      </c>
      <c r="J3081" s="61" t="s">
        <v>10</v>
      </c>
      <c r="K3081" s="61" t="s">
        <v>9</v>
      </c>
      <c r="L3081" s="61" t="s">
        <v>308</v>
      </c>
      <c r="M3081" s="61">
        <f t="shared" si="49"/>
        <v>483</v>
      </c>
      <c r="N3081" t="str">
        <f>VLOOKUP(M3081,'zamestnanci číselník'!$A:$I,9,0)</f>
        <v>VP2</v>
      </c>
    </row>
    <row r="3082" spans="1:14" x14ac:dyDescent="0.2">
      <c r="A3082" s="60">
        <v>43678</v>
      </c>
      <c r="B3082" s="61" t="s">
        <v>307</v>
      </c>
      <c r="C3082" s="61" t="s">
        <v>887</v>
      </c>
      <c r="D3082" s="61" t="s">
        <v>181</v>
      </c>
      <c r="E3082" s="61">
        <v>8</v>
      </c>
      <c r="F3082" s="61" t="s">
        <v>182</v>
      </c>
      <c r="G3082" s="61">
        <v>0</v>
      </c>
      <c r="H3082" s="61" t="s">
        <v>183</v>
      </c>
      <c r="I3082" s="61" t="s">
        <v>184</v>
      </c>
      <c r="J3082" s="61" t="s">
        <v>10</v>
      </c>
      <c r="K3082" s="61" t="s">
        <v>9</v>
      </c>
      <c r="L3082" s="61" t="s">
        <v>308</v>
      </c>
      <c r="M3082" s="61">
        <f t="shared" si="49"/>
        <v>483</v>
      </c>
      <c r="N3082" t="str">
        <f>VLOOKUP(M3082,'zamestnanci číselník'!$A:$I,9,0)</f>
        <v>VP2</v>
      </c>
    </row>
    <row r="3083" spans="1:14" x14ac:dyDescent="0.2">
      <c r="A3083" s="60">
        <v>43679</v>
      </c>
      <c r="B3083" s="61" t="s">
        <v>307</v>
      </c>
      <c r="C3083" s="61" t="s">
        <v>887</v>
      </c>
      <c r="D3083" s="61" t="s">
        <v>181</v>
      </c>
      <c r="E3083" s="61">
        <v>8</v>
      </c>
      <c r="F3083" s="61" t="s">
        <v>182</v>
      </c>
      <c r="G3083" s="61">
        <v>0</v>
      </c>
      <c r="H3083" s="61" t="s">
        <v>183</v>
      </c>
      <c r="I3083" s="61" t="s">
        <v>184</v>
      </c>
      <c r="J3083" s="61" t="s">
        <v>10</v>
      </c>
      <c r="K3083" s="61" t="s">
        <v>9</v>
      </c>
      <c r="L3083" s="61" t="s">
        <v>308</v>
      </c>
      <c r="M3083" s="61">
        <f t="shared" si="49"/>
        <v>483</v>
      </c>
      <c r="N3083" t="str">
        <f>VLOOKUP(M3083,'zamestnanci číselník'!$A:$I,9,0)</f>
        <v>VP2</v>
      </c>
    </row>
    <row r="3084" spans="1:14" x14ac:dyDescent="0.2">
      <c r="A3084" s="60">
        <v>43682</v>
      </c>
      <c r="B3084" s="61" t="s">
        <v>307</v>
      </c>
      <c r="C3084" s="61" t="s">
        <v>885</v>
      </c>
      <c r="D3084" s="61" t="s">
        <v>181</v>
      </c>
      <c r="E3084" s="61">
        <v>8</v>
      </c>
      <c r="F3084" s="61" t="s">
        <v>897</v>
      </c>
      <c r="G3084" s="61">
        <v>1.5</v>
      </c>
      <c r="H3084" s="61" t="s">
        <v>279</v>
      </c>
      <c r="I3084" s="61" t="s">
        <v>184</v>
      </c>
      <c r="J3084" s="61" t="s">
        <v>10</v>
      </c>
      <c r="K3084" s="61" t="s">
        <v>9</v>
      </c>
      <c r="L3084" s="61" t="s">
        <v>308</v>
      </c>
      <c r="M3084" s="61">
        <f t="shared" si="49"/>
        <v>483</v>
      </c>
      <c r="N3084" t="str">
        <f>VLOOKUP(M3084,'zamestnanci číselník'!$A:$I,9,0)</f>
        <v>VP2</v>
      </c>
    </row>
    <row r="3085" spans="1:14" x14ac:dyDescent="0.2">
      <c r="A3085" s="60">
        <v>43683</v>
      </c>
      <c r="B3085" s="61" t="s">
        <v>307</v>
      </c>
      <c r="C3085" s="61" t="s">
        <v>885</v>
      </c>
      <c r="D3085" s="61" t="s">
        <v>181</v>
      </c>
      <c r="E3085" s="61">
        <v>8</v>
      </c>
      <c r="F3085" s="61" t="s">
        <v>897</v>
      </c>
      <c r="G3085" s="61">
        <v>1.5</v>
      </c>
      <c r="H3085" s="61" t="s">
        <v>279</v>
      </c>
      <c r="I3085" s="61" t="s">
        <v>184</v>
      </c>
      <c r="J3085" s="61" t="s">
        <v>10</v>
      </c>
      <c r="K3085" s="61" t="s">
        <v>9</v>
      </c>
      <c r="L3085" s="61" t="s">
        <v>308</v>
      </c>
      <c r="M3085" s="61">
        <f t="shared" si="49"/>
        <v>483</v>
      </c>
      <c r="N3085" t="str">
        <f>VLOOKUP(M3085,'zamestnanci číselník'!$A:$I,9,0)</f>
        <v>VP2</v>
      </c>
    </row>
    <row r="3086" spans="1:14" x14ac:dyDescent="0.2">
      <c r="A3086" s="60">
        <v>43684</v>
      </c>
      <c r="B3086" s="61" t="s">
        <v>307</v>
      </c>
      <c r="C3086" s="61" t="s">
        <v>885</v>
      </c>
      <c r="D3086" s="61" t="s">
        <v>181</v>
      </c>
      <c r="E3086" s="61">
        <v>8</v>
      </c>
      <c r="F3086" s="61" t="s">
        <v>897</v>
      </c>
      <c r="G3086" s="61">
        <v>1</v>
      </c>
      <c r="H3086" s="61" t="s">
        <v>279</v>
      </c>
      <c r="I3086" s="61" t="s">
        <v>184</v>
      </c>
      <c r="J3086" s="61" t="s">
        <v>10</v>
      </c>
      <c r="K3086" s="61" t="s">
        <v>9</v>
      </c>
      <c r="L3086" s="61" t="s">
        <v>308</v>
      </c>
      <c r="M3086" s="61">
        <f t="shared" si="49"/>
        <v>483</v>
      </c>
      <c r="N3086" t="str">
        <f>VLOOKUP(M3086,'zamestnanci číselník'!$A:$I,9,0)</f>
        <v>VP2</v>
      </c>
    </row>
    <row r="3087" spans="1:14" x14ac:dyDescent="0.2">
      <c r="A3087" s="60">
        <v>43685</v>
      </c>
      <c r="B3087" s="61" t="s">
        <v>307</v>
      </c>
      <c r="C3087" s="61" t="s">
        <v>885</v>
      </c>
      <c r="D3087" s="61" t="s">
        <v>181</v>
      </c>
      <c r="E3087" s="61">
        <v>8</v>
      </c>
      <c r="F3087" s="61" t="s">
        <v>897</v>
      </c>
      <c r="G3087" s="61">
        <v>1.5</v>
      </c>
      <c r="H3087" s="61" t="s">
        <v>279</v>
      </c>
      <c r="I3087" s="61" t="s">
        <v>184</v>
      </c>
      <c r="J3087" s="61" t="s">
        <v>10</v>
      </c>
      <c r="K3087" s="61" t="s">
        <v>9</v>
      </c>
      <c r="L3087" s="61" t="s">
        <v>308</v>
      </c>
      <c r="M3087" s="61">
        <f t="shared" si="49"/>
        <v>483</v>
      </c>
      <c r="N3087" t="str">
        <f>VLOOKUP(M3087,'zamestnanci číselník'!$A:$I,9,0)</f>
        <v>VP2</v>
      </c>
    </row>
    <row r="3088" spans="1:14" x14ac:dyDescent="0.2">
      <c r="A3088" s="60">
        <v>43686</v>
      </c>
      <c r="B3088" s="61" t="s">
        <v>307</v>
      </c>
      <c r="C3088" s="61" t="s">
        <v>885</v>
      </c>
      <c r="D3088" s="61" t="s">
        <v>181</v>
      </c>
      <c r="E3088" s="61">
        <v>8</v>
      </c>
      <c r="F3088" s="61" t="s">
        <v>182</v>
      </c>
      <c r="G3088" s="61">
        <v>0</v>
      </c>
      <c r="H3088" s="61" t="s">
        <v>279</v>
      </c>
      <c r="I3088" s="61" t="s">
        <v>184</v>
      </c>
      <c r="J3088" s="61" t="s">
        <v>10</v>
      </c>
      <c r="K3088" s="61" t="s">
        <v>9</v>
      </c>
      <c r="L3088" s="61" t="s">
        <v>308</v>
      </c>
      <c r="M3088" s="61">
        <f t="shared" si="49"/>
        <v>483</v>
      </c>
      <c r="N3088" t="str">
        <f>VLOOKUP(M3088,'zamestnanci číselník'!$A:$I,9,0)</f>
        <v>VP2</v>
      </c>
    </row>
    <row r="3089" spans="1:14" x14ac:dyDescent="0.2">
      <c r="A3089" s="60">
        <v>43700</v>
      </c>
      <c r="B3089" s="61" t="s">
        <v>309</v>
      </c>
      <c r="C3089" s="61" t="s">
        <v>885</v>
      </c>
      <c r="D3089" s="61" t="s">
        <v>181</v>
      </c>
      <c r="E3089" s="61">
        <v>7.5</v>
      </c>
      <c r="F3089" s="61" t="s">
        <v>182</v>
      </c>
      <c r="G3089" s="61">
        <v>0</v>
      </c>
      <c r="H3089" s="61" t="s">
        <v>1506</v>
      </c>
      <c r="I3089" s="61" t="s">
        <v>184</v>
      </c>
      <c r="J3089" s="61" t="s">
        <v>10</v>
      </c>
      <c r="K3089" s="61" t="s">
        <v>9</v>
      </c>
      <c r="L3089" s="61" t="s">
        <v>310</v>
      </c>
      <c r="M3089" s="61">
        <f t="shared" si="49"/>
        <v>484</v>
      </c>
      <c r="N3089" t="str">
        <f>VLOOKUP(M3089,'zamestnanci číselník'!$A:$I,9,0)</f>
        <v>VP2</v>
      </c>
    </row>
    <row r="3090" spans="1:14" x14ac:dyDescent="0.2">
      <c r="A3090" s="60">
        <v>43703</v>
      </c>
      <c r="B3090" s="61" t="s">
        <v>309</v>
      </c>
      <c r="C3090" s="61" t="s">
        <v>885</v>
      </c>
      <c r="D3090" s="61" t="s">
        <v>181</v>
      </c>
      <c r="E3090" s="61">
        <v>8.5</v>
      </c>
      <c r="F3090" s="61" t="s">
        <v>897</v>
      </c>
      <c r="G3090" s="61">
        <v>1</v>
      </c>
      <c r="H3090" s="61" t="s">
        <v>213</v>
      </c>
      <c r="I3090" s="61" t="s">
        <v>184</v>
      </c>
      <c r="J3090" s="61" t="s">
        <v>10</v>
      </c>
      <c r="K3090" s="61" t="s">
        <v>9</v>
      </c>
      <c r="L3090" s="61" t="s">
        <v>310</v>
      </c>
      <c r="M3090" s="61">
        <f t="shared" si="49"/>
        <v>484</v>
      </c>
      <c r="N3090" t="str">
        <f>VLOOKUP(M3090,'zamestnanci číselník'!$A:$I,9,0)</f>
        <v>VP2</v>
      </c>
    </row>
    <row r="3091" spans="1:14" x14ac:dyDescent="0.2">
      <c r="A3091" s="60">
        <v>43704</v>
      </c>
      <c r="B3091" s="61" t="s">
        <v>309</v>
      </c>
      <c r="C3091" s="61" t="s">
        <v>885</v>
      </c>
      <c r="D3091" s="61" t="s">
        <v>181</v>
      </c>
      <c r="E3091" s="61">
        <v>8</v>
      </c>
      <c r="F3091" s="61" t="s">
        <v>182</v>
      </c>
      <c r="G3091" s="61">
        <v>0</v>
      </c>
      <c r="H3091" s="61" t="s">
        <v>213</v>
      </c>
      <c r="I3091" s="61" t="s">
        <v>184</v>
      </c>
      <c r="J3091" s="61" t="s">
        <v>10</v>
      </c>
      <c r="K3091" s="61" t="s">
        <v>9</v>
      </c>
      <c r="L3091" s="61" t="s">
        <v>310</v>
      </c>
      <c r="M3091" s="61">
        <f t="shared" si="49"/>
        <v>484</v>
      </c>
      <c r="N3091" t="str">
        <f>VLOOKUP(M3091,'zamestnanci číselník'!$A:$I,9,0)</f>
        <v>VP2</v>
      </c>
    </row>
    <row r="3092" spans="1:14" x14ac:dyDescent="0.2">
      <c r="A3092" s="60">
        <v>43704</v>
      </c>
      <c r="B3092" s="61" t="s">
        <v>309</v>
      </c>
      <c r="C3092" s="61" t="s">
        <v>885</v>
      </c>
      <c r="D3092" s="61" t="s">
        <v>181</v>
      </c>
      <c r="E3092" s="61">
        <v>0</v>
      </c>
      <c r="F3092" s="61" t="s">
        <v>897</v>
      </c>
      <c r="G3092" s="61">
        <v>1.5</v>
      </c>
      <c r="H3092" s="61" t="s">
        <v>1507</v>
      </c>
      <c r="I3092" s="61" t="s">
        <v>184</v>
      </c>
      <c r="J3092" s="61" t="s">
        <v>10</v>
      </c>
      <c r="K3092" s="61" t="s">
        <v>9</v>
      </c>
      <c r="L3092" s="61" t="s">
        <v>310</v>
      </c>
      <c r="M3092" s="61">
        <f t="shared" si="49"/>
        <v>484</v>
      </c>
      <c r="N3092" t="str">
        <f>VLOOKUP(M3092,'zamestnanci číselník'!$A:$I,9,0)</f>
        <v>VP2</v>
      </c>
    </row>
    <row r="3093" spans="1:14" x14ac:dyDescent="0.2">
      <c r="A3093" s="60">
        <v>43705</v>
      </c>
      <c r="B3093" s="61" t="s">
        <v>309</v>
      </c>
      <c r="C3093" s="61" t="s">
        <v>885</v>
      </c>
      <c r="D3093" s="61" t="s">
        <v>181</v>
      </c>
      <c r="E3093" s="61">
        <v>8</v>
      </c>
      <c r="F3093" s="61" t="s">
        <v>182</v>
      </c>
      <c r="G3093" s="61">
        <v>0</v>
      </c>
      <c r="H3093" s="61" t="s">
        <v>1507</v>
      </c>
      <c r="I3093" s="61" t="s">
        <v>184</v>
      </c>
      <c r="J3093" s="61" t="s">
        <v>10</v>
      </c>
      <c r="K3093" s="61" t="s">
        <v>9</v>
      </c>
      <c r="L3093" s="61" t="s">
        <v>310</v>
      </c>
      <c r="M3093" s="61">
        <f t="shared" si="49"/>
        <v>484</v>
      </c>
      <c r="N3093" t="str">
        <f>VLOOKUP(M3093,'zamestnanci číselník'!$A:$I,9,0)</f>
        <v>VP2</v>
      </c>
    </row>
    <row r="3094" spans="1:14" x14ac:dyDescent="0.2">
      <c r="A3094" s="60">
        <v>43706</v>
      </c>
      <c r="B3094" s="61" t="s">
        <v>309</v>
      </c>
      <c r="C3094" s="61" t="s">
        <v>886</v>
      </c>
      <c r="D3094" s="61" t="s">
        <v>181</v>
      </c>
      <c r="E3094" s="61">
        <v>8</v>
      </c>
      <c r="F3094" s="61" t="s">
        <v>182</v>
      </c>
      <c r="G3094" s="61">
        <v>0</v>
      </c>
      <c r="H3094" s="61" t="s">
        <v>183</v>
      </c>
      <c r="I3094" s="61" t="s">
        <v>184</v>
      </c>
      <c r="J3094" s="61" t="s">
        <v>10</v>
      </c>
      <c r="K3094" s="61" t="s">
        <v>9</v>
      </c>
      <c r="L3094" s="61" t="s">
        <v>310</v>
      </c>
      <c r="M3094" s="61">
        <f t="shared" si="49"/>
        <v>484</v>
      </c>
      <c r="N3094" t="str">
        <f>VLOOKUP(M3094,'zamestnanci číselník'!$A:$I,9,0)</f>
        <v>VP2</v>
      </c>
    </row>
    <row r="3095" spans="1:14" x14ac:dyDescent="0.2">
      <c r="A3095" s="60">
        <v>43707</v>
      </c>
      <c r="B3095" s="61" t="s">
        <v>309</v>
      </c>
      <c r="C3095" s="61" t="s">
        <v>885</v>
      </c>
      <c r="D3095" s="61" t="s">
        <v>181</v>
      </c>
      <c r="E3095" s="61">
        <v>8</v>
      </c>
      <c r="F3095" s="61" t="s">
        <v>182</v>
      </c>
      <c r="G3095" s="61">
        <v>0</v>
      </c>
      <c r="H3095" s="61" t="s">
        <v>1507</v>
      </c>
      <c r="I3095" s="61" t="s">
        <v>184</v>
      </c>
      <c r="J3095" s="61" t="s">
        <v>10</v>
      </c>
      <c r="K3095" s="61" t="s">
        <v>9</v>
      </c>
      <c r="L3095" s="61" t="s">
        <v>310</v>
      </c>
      <c r="M3095" s="61">
        <f t="shared" si="49"/>
        <v>484</v>
      </c>
      <c r="N3095" t="str">
        <f>VLOOKUP(M3095,'zamestnanci číselník'!$A:$I,9,0)</f>
        <v>VP2</v>
      </c>
    </row>
    <row r="3096" spans="1:14" x14ac:dyDescent="0.2">
      <c r="A3096" s="60">
        <v>43698</v>
      </c>
      <c r="B3096" s="61" t="s">
        <v>309</v>
      </c>
      <c r="C3096" s="61" t="s">
        <v>885</v>
      </c>
      <c r="D3096" s="61" t="s">
        <v>181</v>
      </c>
      <c r="E3096" s="61">
        <v>8</v>
      </c>
      <c r="F3096" s="61" t="s">
        <v>897</v>
      </c>
      <c r="G3096" s="61">
        <v>1.5</v>
      </c>
      <c r="H3096" s="61" t="s">
        <v>1507</v>
      </c>
      <c r="I3096" s="61" t="s">
        <v>184</v>
      </c>
      <c r="J3096" s="61" t="s">
        <v>10</v>
      </c>
      <c r="K3096" s="61" t="s">
        <v>9</v>
      </c>
      <c r="L3096" s="61" t="s">
        <v>310</v>
      </c>
      <c r="M3096" s="61">
        <f t="shared" si="49"/>
        <v>484</v>
      </c>
      <c r="N3096" t="str">
        <f>VLOOKUP(M3096,'zamestnanci číselník'!$A:$I,9,0)</f>
        <v>VP2</v>
      </c>
    </row>
    <row r="3097" spans="1:14" x14ac:dyDescent="0.2">
      <c r="A3097" s="60">
        <v>43699</v>
      </c>
      <c r="B3097" s="61" t="s">
        <v>309</v>
      </c>
      <c r="C3097" s="61" t="s">
        <v>885</v>
      </c>
      <c r="D3097" s="61" t="s">
        <v>181</v>
      </c>
      <c r="E3097" s="61">
        <v>8</v>
      </c>
      <c r="F3097" s="61" t="s">
        <v>897</v>
      </c>
      <c r="G3097" s="61">
        <v>1.5</v>
      </c>
      <c r="H3097" s="61" t="s">
        <v>1506</v>
      </c>
      <c r="I3097" s="61" t="s">
        <v>184</v>
      </c>
      <c r="J3097" s="61" t="s">
        <v>10</v>
      </c>
      <c r="K3097" s="61" t="s">
        <v>9</v>
      </c>
      <c r="L3097" s="61" t="s">
        <v>310</v>
      </c>
      <c r="M3097" s="61">
        <f t="shared" si="49"/>
        <v>484</v>
      </c>
      <c r="N3097" t="str">
        <f>VLOOKUP(M3097,'zamestnanci číselník'!$A:$I,9,0)</f>
        <v>VP2</v>
      </c>
    </row>
    <row r="3098" spans="1:14" x14ac:dyDescent="0.2">
      <c r="A3098" s="60">
        <v>43696</v>
      </c>
      <c r="B3098" s="61" t="s">
        <v>309</v>
      </c>
      <c r="C3098" s="61" t="s">
        <v>885</v>
      </c>
      <c r="D3098" s="61" t="s">
        <v>181</v>
      </c>
      <c r="E3098" s="61">
        <v>8</v>
      </c>
      <c r="F3098" s="61" t="s">
        <v>182</v>
      </c>
      <c r="G3098" s="61">
        <v>0</v>
      </c>
      <c r="H3098" s="61" t="s">
        <v>1507</v>
      </c>
      <c r="I3098" s="61" t="s">
        <v>184</v>
      </c>
      <c r="J3098" s="61" t="s">
        <v>10</v>
      </c>
      <c r="K3098" s="61" t="s">
        <v>9</v>
      </c>
      <c r="L3098" s="61" t="s">
        <v>310</v>
      </c>
      <c r="M3098" s="61">
        <f t="shared" si="49"/>
        <v>484</v>
      </c>
      <c r="N3098" t="str">
        <f>VLOOKUP(M3098,'zamestnanci číselník'!$A:$I,9,0)</f>
        <v>VP2</v>
      </c>
    </row>
    <row r="3099" spans="1:14" x14ac:dyDescent="0.2">
      <c r="A3099" s="60">
        <v>43696</v>
      </c>
      <c r="B3099" s="61" t="s">
        <v>309</v>
      </c>
      <c r="C3099" s="61" t="s">
        <v>885</v>
      </c>
      <c r="D3099" s="61" t="s">
        <v>181</v>
      </c>
      <c r="E3099" s="61">
        <v>0</v>
      </c>
      <c r="F3099" s="61" t="s">
        <v>897</v>
      </c>
      <c r="G3099" s="61">
        <v>2</v>
      </c>
      <c r="H3099" s="61" t="s">
        <v>1471</v>
      </c>
      <c r="I3099" s="61" t="s">
        <v>184</v>
      </c>
      <c r="J3099" s="61" t="s">
        <v>10</v>
      </c>
      <c r="K3099" s="61" t="s">
        <v>9</v>
      </c>
      <c r="L3099" s="61" t="s">
        <v>310</v>
      </c>
      <c r="M3099" s="61">
        <f t="shared" si="49"/>
        <v>484</v>
      </c>
      <c r="N3099" t="str">
        <f>VLOOKUP(M3099,'zamestnanci číselník'!$A:$I,9,0)</f>
        <v>VP2</v>
      </c>
    </row>
    <row r="3100" spans="1:14" x14ac:dyDescent="0.2">
      <c r="A3100" s="60">
        <v>43697</v>
      </c>
      <c r="B3100" s="61" t="s">
        <v>309</v>
      </c>
      <c r="C3100" s="61" t="s">
        <v>885</v>
      </c>
      <c r="D3100" s="61" t="s">
        <v>181</v>
      </c>
      <c r="E3100" s="61">
        <v>8</v>
      </c>
      <c r="F3100" s="61" t="s">
        <v>897</v>
      </c>
      <c r="G3100" s="61">
        <v>1.5</v>
      </c>
      <c r="H3100" s="61" t="s">
        <v>1507</v>
      </c>
      <c r="I3100" s="61" t="s">
        <v>184</v>
      </c>
      <c r="J3100" s="61" t="s">
        <v>10</v>
      </c>
      <c r="K3100" s="61" t="s">
        <v>9</v>
      </c>
      <c r="L3100" s="61" t="s">
        <v>310</v>
      </c>
      <c r="M3100" s="61">
        <f t="shared" si="49"/>
        <v>484</v>
      </c>
      <c r="N3100" t="str">
        <f>VLOOKUP(M3100,'zamestnanci číselník'!$A:$I,9,0)</f>
        <v>VP2</v>
      </c>
    </row>
    <row r="3101" spans="1:14" x14ac:dyDescent="0.2">
      <c r="A3101" s="60">
        <v>43691</v>
      </c>
      <c r="B3101" s="61" t="s">
        <v>309</v>
      </c>
      <c r="C3101" s="61" t="s">
        <v>885</v>
      </c>
      <c r="D3101" s="61" t="s">
        <v>181</v>
      </c>
      <c r="E3101" s="61">
        <v>8</v>
      </c>
      <c r="F3101" s="61" t="s">
        <v>897</v>
      </c>
      <c r="G3101" s="61">
        <v>1.5</v>
      </c>
      <c r="H3101" s="61" t="s">
        <v>1435</v>
      </c>
      <c r="I3101" s="61" t="s">
        <v>184</v>
      </c>
      <c r="J3101" s="61" t="s">
        <v>10</v>
      </c>
      <c r="K3101" s="61" t="s">
        <v>9</v>
      </c>
      <c r="L3101" s="61" t="s">
        <v>310</v>
      </c>
      <c r="M3101" s="61">
        <f t="shared" si="49"/>
        <v>484</v>
      </c>
      <c r="N3101" t="str">
        <f>VLOOKUP(M3101,'zamestnanci číselník'!$A:$I,9,0)</f>
        <v>VP2</v>
      </c>
    </row>
    <row r="3102" spans="1:14" x14ac:dyDescent="0.2">
      <c r="A3102" s="60">
        <v>43692</v>
      </c>
      <c r="B3102" s="61" t="s">
        <v>309</v>
      </c>
      <c r="C3102" s="61" t="s">
        <v>885</v>
      </c>
      <c r="D3102" s="61" t="s">
        <v>181</v>
      </c>
      <c r="E3102" s="61">
        <v>8</v>
      </c>
      <c r="F3102" s="61" t="s">
        <v>897</v>
      </c>
      <c r="G3102" s="61">
        <v>1.5</v>
      </c>
      <c r="H3102" s="61" t="s">
        <v>1435</v>
      </c>
      <c r="I3102" s="61" t="s">
        <v>184</v>
      </c>
      <c r="J3102" s="61" t="s">
        <v>10</v>
      </c>
      <c r="K3102" s="61" t="s">
        <v>9</v>
      </c>
      <c r="L3102" s="61" t="s">
        <v>310</v>
      </c>
      <c r="M3102" s="61">
        <f t="shared" si="49"/>
        <v>484</v>
      </c>
      <c r="N3102" t="str">
        <f>VLOOKUP(M3102,'zamestnanci číselník'!$A:$I,9,0)</f>
        <v>VP2</v>
      </c>
    </row>
    <row r="3103" spans="1:14" x14ac:dyDescent="0.2">
      <c r="A3103" s="60">
        <v>43693</v>
      </c>
      <c r="B3103" s="61" t="s">
        <v>309</v>
      </c>
      <c r="C3103" s="61" t="s">
        <v>887</v>
      </c>
      <c r="D3103" s="61" t="s">
        <v>181</v>
      </c>
      <c r="E3103" s="61">
        <v>8</v>
      </c>
      <c r="F3103" s="61" t="s">
        <v>182</v>
      </c>
      <c r="G3103" s="61">
        <v>0</v>
      </c>
      <c r="H3103" s="61" t="s">
        <v>183</v>
      </c>
      <c r="I3103" s="61" t="s">
        <v>184</v>
      </c>
      <c r="J3103" s="61" t="s">
        <v>10</v>
      </c>
      <c r="K3103" s="61" t="s">
        <v>9</v>
      </c>
      <c r="L3103" s="61" t="s">
        <v>310</v>
      </c>
      <c r="M3103" s="61">
        <f t="shared" si="49"/>
        <v>484</v>
      </c>
      <c r="N3103" t="str">
        <f>VLOOKUP(M3103,'zamestnanci číselník'!$A:$I,9,0)</f>
        <v>VP2</v>
      </c>
    </row>
    <row r="3104" spans="1:14" x14ac:dyDescent="0.2">
      <c r="A3104" s="60">
        <v>43689</v>
      </c>
      <c r="B3104" s="61" t="s">
        <v>309</v>
      </c>
      <c r="C3104" s="61" t="s">
        <v>885</v>
      </c>
      <c r="D3104" s="61" t="s">
        <v>181</v>
      </c>
      <c r="E3104" s="61">
        <v>8</v>
      </c>
      <c r="F3104" s="61" t="s">
        <v>897</v>
      </c>
      <c r="G3104" s="61">
        <v>1.5</v>
      </c>
      <c r="H3104" s="61" t="s">
        <v>1507</v>
      </c>
      <c r="I3104" s="61" t="s">
        <v>184</v>
      </c>
      <c r="J3104" s="61" t="s">
        <v>10</v>
      </c>
      <c r="K3104" s="61" t="s">
        <v>9</v>
      </c>
      <c r="L3104" s="61" t="s">
        <v>310</v>
      </c>
      <c r="M3104" s="61">
        <f t="shared" si="49"/>
        <v>484</v>
      </c>
      <c r="N3104" t="str">
        <f>VLOOKUP(M3104,'zamestnanci číselník'!$A:$I,9,0)</f>
        <v>VP2</v>
      </c>
    </row>
    <row r="3105" spans="1:14" x14ac:dyDescent="0.2">
      <c r="A3105" s="60">
        <v>43690</v>
      </c>
      <c r="B3105" s="61" t="s">
        <v>309</v>
      </c>
      <c r="C3105" s="61" t="s">
        <v>885</v>
      </c>
      <c r="D3105" s="61" t="s">
        <v>181</v>
      </c>
      <c r="E3105" s="61">
        <v>8</v>
      </c>
      <c r="F3105" s="61" t="s">
        <v>897</v>
      </c>
      <c r="G3105" s="61">
        <v>1.5</v>
      </c>
      <c r="H3105" s="61" t="s">
        <v>1435</v>
      </c>
      <c r="I3105" s="61" t="s">
        <v>184</v>
      </c>
      <c r="J3105" s="61" t="s">
        <v>10</v>
      </c>
      <c r="K3105" s="61" t="s">
        <v>9</v>
      </c>
      <c r="L3105" s="61" t="s">
        <v>310</v>
      </c>
      <c r="M3105" s="61">
        <f t="shared" si="49"/>
        <v>484</v>
      </c>
      <c r="N3105" t="str">
        <f>VLOOKUP(M3105,'zamestnanci číselník'!$A:$I,9,0)</f>
        <v>VP2</v>
      </c>
    </row>
    <row r="3106" spans="1:14" x14ac:dyDescent="0.2">
      <c r="A3106" s="60">
        <v>43678</v>
      </c>
      <c r="B3106" s="61" t="s">
        <v>309</v>
      </c>
      <c r="C3106" s="61" t="s">
        <v>887</v>
      </c>
      <c r="D3106" s="61" t="s">
        <v>181</v>
      </c>
      <c r="E3106" s="61">
        <v>8</v>
      </c>
      <c r="F3106" s="61" t="s">
        <v>182</v>
      </c>
      <c r="G3106" s="61">
        <v>0</v>
      </c>
      <c r="H3106" s="61" t="s">
        <v>183</v>
      </c>
      <c r="I3106" s="61" t="s">
        <v>184</v>
      </c>
      <c r="J3106" s="61" t="s">
        <v>10</v>
      </c>
      <c r="K3106" s="61" t="s">
        <v>9</v>
      </c>
      <c r="L3106" s="61" t="s">
        <v>310</v>
      </c>
      <c r="M3106" s="61">
        <f t="shared" si="49"/>
        <v>484</v>
      </c>
      <c r="N3106" t="str">
        <f>VLOOKUP(M3106,'zamestnanci číselník'!$A:$I,9,0)</f>
        <v>VP2</v>
      </c>
    </row>
    <row r="3107" spans="1:14" x14ac:dyDescent="0.2">
      <c r="A3107" s="60">
        <v>43679</v>
      </c>
      <c r="B3107" s="61" t="s">
        <v>309</v>
      </c>
      <c r="C3107" s="61" t="s">
        <v>887</v>
      </c>
      <c r="D3107" s="61" t="s">
        <v>181</v>
      </c>
      <c r="E3107" s="61">
        <v>8</v>
      </c>
      <c r="F3107" s="61" t="s">
        <v>182</v>
      </c>
      <c r="G3107" s="61">
        <v>0</v>
      </c>
      <c r="H3107" s="61" t="s">
        <v>183</v>
      </c>
      <c r="I3107" s="61" t="s">
        <v>184</v>
      </c>
      <c r="J3107" s="61" t="s">
        <v>10</v>
      </c>
      <c r="K3107" s="61" t="s">
        <v>9</v>
      </c>
      <c r="L3107" s="61" t="s">
        <v>310</v>
      </c>
      <c r="M3107" s="61">
        <f t="shared" si="49"/>
        <v>484</v>
      </c>
      <c r="N3107" t="str">
        <f>VLOOKUP(M3107,'zamestnanci číselník'!$A:$I,9,0)</f>
        <v>VP2</v>
      </c>
    </row>
    <row r="3108" spans="1:14" x14ac:dyDescent="0.2">
      <c r="A3108" s="60">
        <v>43682</v>
      </c>
      <c r="B3108" s="61" t="s">
        <v>309</v>
      </c>
      <c r="C3108" s="61" t="s">
        <v>885</v>
      </c>
      <c r="D3108" s="61" t="s">
        <v>181</v>
      </c>
      <c r="E3108" s="61">
        <v>8</v>
      </c>
      <c r="F3108" s="61" t="s">
        <v>897</v>
      </c>
      <c r="G3108" s="61">
        <v>1.5</v>
      </c>
      <c r="H3108" s="61" t="s">
        <v>1506</v>
      </c>
      <c r="I3108" s="61" t="s">
        <v>184</v>
      </c>
      <c r="J3108" s="61" t="s">
        <v>10</v>
      </c>
      <c r="K3108" s="61" t="s">
        <v>9</v>
      </c>
      <c r="L3108" s="61" t="s">
        <v>310</v>
      </c>
      <c r="M3108" s="61">
        <f t="shared" si="49"/>
        <v>484</v>
      </c>
      <c r="N3108" t="str">
        <f>VLOOKUP(M3108,'zamestnanci číselník'!$A:$I,9,0)</f>
        <v>VP2</v>
      </c>
    </row>
    <row r="3109" spans="1:14" x14ac:dyDescent="0.2">
      <c r="A3109" s="60">
        <v>43683</v>
      </c>
      <c r="B3109" s="61" t="s">
        <v>309</v>
      </c>
      <c r="C3109" s="61" t="s">
        <v>885</v>
      </c>
      <c r="D3109" s="61" t="s">
        <v>181</v>
      </c>
      <c r="E3109" s="61">
        <v>8</v>
      </c>
      <c r="F3109" s="61" t="s">
        <v>897</v>
      </c>
      <c r="G3109" s="61">
        <v>1.5</v>
      </c>
      <c r="H3109" s="61" t="s">
        <v>1506</v>
      </c>
      <c r="I3109" s="61" t="s">
        <v>184</v>
      </c>
      <c r="J3109" s="61" t="s">
        <v>10</v>
      </c>
      <c r="K3109" s="61" t="s">
        <v>9</v>
      </c>
      <c r="L3109" s="61" t="s">
        <v>310</v>
      </c>
      <c r="M3109" s="61">
        <f t="shared" si="49"/>
        <v>484</v>
      </c>
      <c r="N3109" t="str">
        <f>VLOOKUP(M3109,'zamestnanci číselník'!$A:$I,9,0)</f>
        <v>VP2</v>
      </c>
    </row>
    <row r="3110" spans="1:14" x14ac:dyDescent="0.2">
      <c r="A3110" s="60">
        <v>43684</v>
      </c>
      <c r="B3110" s="61" t="s">
        <v>309</v>
      </c>
      <c r="C3110" s="61" t="s">
        <v>885</v>
      </c>
      <c r="D3110" s="61" t="s">
        <v>181</v>
      </c>
      <c r="E3110" s="61">
        <v>8</v>
      </c>
      <c r="F3110" s="61" t="s">
        <v>897</v>
      </c>
      <c r="G3110" s="61">
        <v>1.5</v>
      </c>
      <c r="H3110" s="61" t="s">
        <v>1506</v>
      </c>
      <c r="I3110" s="61" t="s">
        <v>184</v>
      </c>
      <c r="J3110" s="61" t="s">
        <v>10</v>
      </c>
      <c r="K3110" s="61" t="s">
        <v>9</v>
      </c>
      <c r="L3110" s="61" t="s">
        <v>310</v>
      </c>
      <c r="M3110" s="61">
        <f t="shared" si="49"/>
        <v>484</v>
      </c>
      <c r="N3110" t="str">
        <f>VLOOKUP(M3110,'zamestnanci číselník'!$A:$I,9,0)</f>
        <v>VP2</v>
      </c>
    </row>
    <row r="3111" spans="1:14" x14ac:dyDescent="0.2">
      <c r="A3111" s="60">
        <v>43685</v>
      </c>
      <c r="B3111" s="61" t="s">
        <v>309</v>
      </c>
      <c r="C3111" s="61" t="s">
        <v>885</v>
      </c>
      <c r="D3111" s="61" t="s">
        <v>181</v>
      </c>
      <c r="E3111" s="61">
        <v>8</v>
      </c>
      <c r="F3111" s="61" t="s">
        <v>897</v>
      </c>
      <c r="G3111" s="61">
        <v>1.5</v>
      </c>
      <c r="H3111" s="61" t="s">
        <v>1507</v>
      </c>
      <c r="I3111" s="61" t="s">
        <v>184</v>
      </c>
      <c r="J3111" s="61" t="s">
        <v>10</v>
      </c>
      <c r="K3111" s="61" t="s">
        <v>9</v>
      </c>
      <c r="L3111" s="61" t="s">
        <v>310</v>
      </c>
      <c r="M3111" s="61">
        <f t="shared" si="49"/>
        <v>484</v>
      </c>
      <c r="N3111" t="str">
        <f>VLOOKUP(M3111,'zamestnanci číselník'!$A:$I,9,0)</f>
        <v>VP2</v>
      </c>
    </row>
    <row r="3112" spans="1:14" x14ac:dyDescent="0.2">
      <c r="A3112" s="60">
        <v>43686</v>
      </c>
      <c r="B3112" s="61" t="s">
        <v>309</v>
      </c>
      <c r="C3112" s="61" t="s">
        <v>885</v>
      </c>
      <c r="D3112" s="61" t="s">
        <v>181</v>
      </c>
      <c r="E3112" s="61">
        <v>3</v>
      </c>
      <c r="F3112" s="61" t="s">
        <v>182</v>
      </c>
      <c r="G3112" s="61">
        <v>0</v>
      </c>
      <c r="H3112" s="61" t="s">
        <v>1506</v>
      </c>
      <c r="I3112" s="61" t="s">
        <v>184</v>
      </c>
      <c r="J3112" s="61" t="s">
        <v>10</v>
      </c>
      <c r="K3112" s="61" t="s">
        <v>9</v>
      </c>
      <c r="L3112" s="61" t="s">
        <v>310</v>
      </c>
      <c r="M3112" s="61">
        <f t="shared" si="49"/>
        <v>484</v>
      </c>
      <c r="N3112" t="str">
        <f>VLOOKUP(M3112,'zamestnanci číselník'!$A:$I,9,0)</f>
        <v>VP2</v>
      </c>
    </row>
    <row r="3113" spans="1:14" x14ac:dyDescent="0.2">
      <c r="A3113" s="60">
        <v>43686</v>
      </c>
      <c r="B3113" s="61" t="s">
        <v>309</v>
      </c>
      <c r="C3113" s="61" t="s">
        <v>885</v>
      </c>
      <c r="D3113" s="61" t="s">
        <v>181</v>
      </c>
      <c r="E3113" s="61">
        <v>5</v>
      </c>
      <c r="F3113" s="61" t="s">
        <v>182</v>
      </c>
      <c r="G3113" s="61">
        <v>0</v>
      </c>
      <c r="H3113" s="61" t="s">
        <v>1507</v>
      </c>
      <c r="I3113" s="61" t="s">
        <v>184</v>
      </c>
      <c r="J3113" s="61" t="s">
        <v>10</v>
      </c>
      <c r="K3113" s="61" t="s">
        <v>9</v>
      </c>
      <c r="L3113" s="61" t="s">
        <v>310</v>
      </c>
      <c r="M3113" s="61">
        <f t="shared" si="49"/>
        <v>484</v>
      </c>
      <c r="N3113" t="str">
        <f>VLOOKUP(M3113,'zamestnanci číselník'!$A:$I,9,0)</f>
        <v>VP2</v>
      </c>
    </row>
    <row r="3114" spans="1:14" x14ac:dyDescent="0.2">
      <c r="A3114" s="60">
        <v>43705</v>
      </c>
      <c r="B3114" s="61" t="s">
        <v>980</v>
      </c>
      <c r="C3114" s="61" t="s">
        <v>885</v>
      </c>
      <c r="D3114" s="61" t="s">
        <v>181</v>
      </c>
      <c r="E3114" s="61">
        <v>6.25</v>
      </c>
      <c r="F3114" s="61" t="s">
        <v>182</v>
      </c>
      <c r="G3114" s="61">
        <v>0</v>
      </c>
      <c r="H3114" s="61" t="s">
        <v>1475</v>
      </c>
      <c r="I3114" s="61" t="s">
        <v>185</v>
      </c>
      <c r="J3114" s="61" t="s">
        <v>24</v>
      </c>
      <c r="K3114" s="61" t="s">
        <v>9</v>
      </c>
      <c r="L3114" s="61" t="s">
        <v>981</v>
      </c>
      <c r="M3114" s="61">
        <f t="shared" si="49"/>
        <v>486</v>
      </c>
      <c r="N3114" t="str">
        <f>VLOOKUP(M3114,'zamestnanci číselník'!$A:$I,9,0)</f>
        <v>VP5</v>
      </c>
    </row>
    <row r="3115" spans="1:14" x14ac:dyDescent="0.2">
      <c r="A3115" s="60">
        <v>43705</v>
      </c>
      <c r="B3115" s="61" t="s">
        <v>980</v>
      </c>
      <c r="C3115" s="61" t="s">
        <v>885</v>
      </c>
      <c r="D3115" s="61" t="s">
        <v>181</v>
      </c>
      <c r="E3115" s="61">
        <v>1.75</v>
      </c>
      <c r="F3115" s="61" t="s">
        <v>182</v>
      </c>
      <c r="G3115" s="61">
        <v>0</v>
      </c>
      <c r="H3115" s="61" t="s">
        <v>42</v>
      </c>
      <c r="I3115" s="61" t="s">
        <v>185</v>
      </c>
      <c r="J3115" s="61" t="s">
        <v>24</v>
      </c>
      <c r="K3115" s="61" t="s">
        <v>9</v>
      </c>
      <c r="L3115" s="61" t="s">
        <v>981</v>
      </c>
      <c r="M3115" s="61">
        <f t="shared" si="49"/>
        <v>486</v>
      </c>
      <c r="N3115" t="str">
        <f>VLOOKUP(M3115,'zamestnanci číselník'!$A:$I,9,0)</f>
        <v>VP5</v>
      </c>
    </row>
    <row r="3116" spans="1:14" x14ac:dyDescent="0.2">
      <c r="A3116" s="60">
        <v>43703</v>
      </c>
      <c r="B3116" s="61" t="s">
        <v>980</v>
      </c>
      <c r="C3116" s="61" t="s">
        <v>885</v>
      </c>
      <c r="D3116" s="61" t="s">
        <v>181</v>
      </c>
      <c r="E3116" s="61">
        <v>4.5</v>
      </c>
      <c r="F3116" s="61" t="s">
        <v>182</v>
      </c>
      <c r="G3116" s="61">
        <v>0</v>
      </c>
      <c r="H3116" s="61" t="s">
        <v>1447</v>
      </c>
      <c r="I3116" s="61" t="s">
        <v>185</v>
      </c>
      <c r="J3116" s="61" t="s">
        <v>24</v>
      </c>
      <c r="K3116" s="61" t="s">
        <v>9</v>
      </c>
      <c r="L3116" s="61" t="s">
        <v>981</v>
      </c>
      <c r="M3116" s="61">
        <f t="shared" si="49"/>
        <v>486</v>
      </c>
      <c r="N3116" t="str">
        <f>VLOOKUP(M3116,'zamestnanci číselník'!$A:$I,9,0)</f>
        <v>VP5</v>
      </c>
    </row>
    <row r="3117" spans="1:14" x14ac:dyDescent="0.2">
      <c r="A3117" s="60">
        <v>43703</v>
      </c>
      <c r="B3117" s="61" t="s">
        <v>980</v>
      </c>
      <c r="C3117" s="61" t="s">
        <v>885</v>
      </c>
      <c r="D3117" s="61" t="s">
        <v>181</v>
      </c>
      <c r="E3117" s="61">
        <v>3.5</v>
      </c>
      <c r="F3117" s="61" t="s">
        <v>182</v>
      </c>
      <c r="G3117" s="61">
        <v>0</v>
      </c>
      <c r="H3117" s="61" t="s">
        <v>1512</v>
      </c>
      <c r="I3117" s="61" t="s">
        <v>185</v>
      </c>
      <c r="J3117" s="61" t="s">
        <v>24</v>
      </c>
      <c r="K3117" s="61" t="s">
        <v>9</v>
      </c>
      <c r="L3117" s="61" t="s">
        <v>981</v>
      </c>
      <c r="M3117" s="61">
        <f t="shared" si="49"/>
        <v>486</v>
      </c>
      <c r="N3117" t="str">
        <f>VLOOKUP(M3117,'zamestnanci číselník'!$A:$I,9,0)</f>
        <v>VP5</v>
      </c>
    </row>
    <row r="3118" spans="1:14" x14ac:dyDescent="0.2">
      <c r="A3118" s="60">
        <v>43704</v>
      </c>
      <c r="B3118" s="61" t="s">
        <v>980</v>
      </c>
      <c r="C3118" s="61" t="s">
        <v>885</v>
      </c>
      <c r="D3118" s="61" t="s">
        <v>181</v>
      </c>
      <c r="E3118" s="61">
        <v>3.25</v>
      </c>
      <c r="F3118" s="61" t="s">
        <v>182</v>
      </c>
      <c r="G3118" s="61">
        <v>0</v>
      </c>
      <c r="H3118" s="61" t="s">
        <v>1475</v>
      </c>
      <c r="I3118" s="61" t="s">
        <v>185</v>
      </c>
      <c r="J3118" s="61" t="s">
        <v>24</v>
      </c>
      <c r="K3118" s="61" t="s">
        <v>9</v>
      </c>
      <c r="L3118" s="61" t="s">
        <v>981</v>
      </c>
      <c r="M3118" s="61">
        <f t="shared" si="49"/>
        <v>486</v>
      </c>
      <c r="N3118" t="str">
        <f>VLOOKUP(M3118,'zamestnanci číselník'!$A:$I,9,0)</f>
        <v>VP5</v>
      </c>
    </row>
    <row r="3119" spans="1:14" x14ac:dyDescent="0.2">
      <c r="A3119" s="60">
        <v>43704</v>
      </c>
      <c r="B3119" s="61" t="s">
        <v>980</v>
      </c>
      <c r="C3119" s="61" t="s">
        <v>885</v>
      </c>
      <c r="D3119" s="61" t="s">
        <v>181</v>
      </c>
      <c r="E3119" s="61">
        <v>4.75</v>
      </c>
      <c r="F3119" s="61" t="s">
        <v>182</v>
      </c>
      <c r="G3119" s="61">
        <v>0</v>
      </c>
      <c r="H3119" s="61" t="s">
        <v>1447</v>
      </c>
      <c r="I3119" s="61" t="s">
        <v>185</v>
      </c>
      <c r="J3119" s="61" t="s">
        <v>24</v>
      </c>
      <c r="K3119" s="61" t="s">
        <v>9</v>
      </c>
      <c r="L3119" s="61" t="s">
        <v>981</v>
      </c>
      <c r="M3119" s="61">
        <f t="shared" si="49"/>
        <v>486</v>
      </c>
      <c r="N3119" t="str">
        <f>VLOOKUP(M3119,'zamestnanci číselník'!$A:$I,9,0)</f>
        <v>VP5</v>
      </c>
    </row>
    <row r="3120" spans="1:14" x14ac:dyDescent="0.2">
      <c r="A3120" s="60">
        <v>43700</v>
      </c>
      <c r="B3120" s="61" t="s">
        <v>980</v>
      </c>
      <c r="C3120" s="61" t="s">
        <v>885</v>
      </c>
      <c r="D3120" s="61" t="s">
        <v>181</v>
      </c>
      <c r="E3120" s="61">
        <v>8</v>
      </c>
      <c r="F3120" s="61" t="s">
        <v>182</v>
      </c>
      <c r="G3120" s="61">
        <v>0</v>
      </c>
      <c r="H3120" s="61" t="s">
        <v>1472</v>
      </c>
      <c r="I3120" s="61" t="s">
        <v>185</v>
      </c>
      <c r="J3120" s="61" t="s">
        <v>24</v>
      </c>
      <c r="K3120" s="61" t="s">
        <v>9</v>
      </c>
      <c r="L3120" s="61" t="s">
        <v>981</v>
      </c>
      <c r="M3120" s="61">
        <f t="shared" si="49"/>
        <v>486</v>
      </c>
      <c r="N3120" t="str">
        <f>VLOOKUP(M3120,'zamestnanci číselník'!$A:$I,9,0)</f>
        <v>VP5</v>
      </c>
    </row>
    <row r="3121" spans="1:14" x14ac:dyDescent="0.2">
      <c r="A3121" s="60">
        <v>43707</v>
      </c>
      <c r="B3121" s="61" t="s">
        <v>980</v>
      </c>
      <c r="C3121" s="61" t="s">
        <v>887</v>
      </c>
      <c r="D3121" s="61" t="s">
        <v>181</v>
      </c>
      <c r="E3121" s="61">
        <v>8</v>
      </c>
      <c r="F3121" s="61" t="s">
        <v>182</v>
      </c>
      <c r="G3121" s="61">
        <v>0</v>
      </c>
      <c r="H3121" s="61" t="s">
        <v>183</v>
      </c>
      <c r="I3121" s="61" t="s">
        <v>185</v>
      </c>
      <c r="J3121" s="61" t="s">
        <v>24</v>
      </c>
      <c r="K3121" s="61" t="s">
        <v>9</v>
      </c>
      <c r="L3121" s="61" t="s">
        <v>981</v>
      </c>
      <c r="M3121" s="61">
        <f t="shared" si="49"/>
        <v>486</v>
      </c>
      <c r="N3121" t="str">
        <f>VLOOKUP(M3121,'zamestnanci číselník'!$A:$I,9,0)</f>
        <v>VP5</v>
      </c>
    </row>
    <row r="3122" spans="1:14" x14ac:dyDescent="0.2">
      <c r="A3122" s="60">
        <v>43698</v>
      </c>
      <c r="B3122" s="61" t="s">
        <v>980</v>
      </c>
      <c r="C3122" s="61" t="s">
        <v>887</v>
      </c>
      <c r="D3122" s="61" t="s">
        <v>181</v>
      </c>
      <c r="E3122" s="61">
        <v>8</v>
      </c>
      <c r="F3122" s="61" t="s">
        <v>182</v>
      </c>
      <c r="G3122" s="61">
        <v>0</v>
      </c>
      <c r="H3122" s="61" t="s">
        <v>183</v>
      </c>
      <c r="I3122" s="61" t="s">
        <v>185</v>
      </c>
      <c r="J3122" s="61" t="s">
        <v>24</v>
      </c>
      <c r="K3122" s="61" t="s">
        <v>9</v>
      </c>
      <c r="L3122" s="61" t="s">
        <v>981</v>
      </c>
      <c r="M3122" s="61">
        <f t="shared" si="49"/>
        <v>486</v>
      </c>
      <c r="N3122" t="str">
        <f>VLOOKUP(M3122,'zamestnanci číselník'!$A:$I,9,0)</f>
        <v>VP5</v>
      </c>
    </row>
    <row r="3123" spans="1:14" x14ac:dyDescent="0.2">
      <c r="A3123" s="60">
        <v>43699</v>
      </c>
      <c r="B3123" s="61" t="s">
        <v>980</v>
      </c>
      <c r="C3123" s="61" t="s">
        <v>885</v>
      </c>
      <c r="D3123" s="61" t="s">
        <v>181</v>
      </c>
      <c r="E3123" s="61">
        <v>8</v>
      </c>
      <c r="F3123" s="61" t="s">
        <v>182</v>
      </c>
      <c r="G3123" s="61">
        <v>0</v>
      </c>
      <c r="H3123" s="61" t="s">
        <v>1435</v>
      </c>
      <c r="I3123" s="61" t="s">
        <v>185</v>
      </c>
      <c r="J3123" s="61" t="s">
        <v>24</v>
      </c>
      <c r="K3123" s="61" t="s">
        <v>9</v>
      </c>
      <c r="L3123" s="61" t="s">
        <v>981</v>
      </c>
      <c r="M3123" s="61">
        <f t="shared" si="49"/>
        <v>486</v>
      </c>
      <c r="N3123" t="str">
        <f>VLOOKUP(M3123,'zamestnanci číselník'!$A:$I,9,0)</f>
        <v>VP5</v>
      </c>
    </row>
    <row r="3124" spans="1:14" x14ac:dyDescent="0.2">
      <c r="A3124" s="60">
        <v>43696</v>
      </c>
      <c r="B3124" s="61" t="s">
        <v>980</v>
      </c>
      <c r="C3124" s="61" t="s">
        <v>885</v>
      </c>
      <c r="D3124" s="61" t="s">
        <v>181</v>
      </c>
      <c r="E3124" s="61">
        <v>8</v>
      </c>
      <c r="F3124" s="61" t="s">
        <v>182</v>
      </c>
      <c r="G3124" s="61">
        <v>0</v>
      </c>
      <c r="H3124" s="61" t="s">
        <v>1474</v>
      </c>
      <c r="I3124" s="61" t="s">
        <v>185</v>
      </c>
      <c r="J3124" s="61" t="s">
        <v>24</v>
      </c>
      <c r="K3124" s="61" t="s">
        <v>9</v>
      </c>
      <c r="L3124" s="61" t="s">
        <v>981</v>
      </c>
      <c r="M3124" s="61">
        <f t="shared" si="49"/>
        <v>486</v>
      </c>
      <c r="N3124" t="str">
        <f>VLOOKUP(M3124,'zamestnanci číselník'!$A:$I,9,0)</f>
        <v>VP5</v>
      </c>
    </row>
    <row r="3125" spans="1:14" x14ac:dyDescent="0.2">
      <c r="A3125" s="60">
        <v>43697</v>
      </c>
      <c r="B3125" s="61" t="s">
        <v>980</v>
      </c>
      <c r="C3125" s="61" t="s">
        <v>885</v>
      </c>
      <c r="D3125" s="61" t="s">
        <v>181</v>
      </c>
      <c r="E3125" s="61">
        <v>8</v>
      </c>
      <c r="F3125" s="61" t="s">
        <v>897</v>
      </c>
      <c r="G3125" s="61">
        <v>2</v>
      </c>
      <c r="H3125" s="61" t="s">
        <v>1452</v>
      </c>
      <c r="I3125" s="61" t="s">
        <v>185</v>
      </c>
      <c r="J3125" s="61" t="s">
        <v>24</v>
      </c>
      <c r="K3125" s="61" t="s">
        <v>9</v>
      </c>
      <c r="L3125" s="61" t="s">
        <v>981</v>
      </c>
      <c r="M3125" s="61">
        <f t="shared" si="49"/>
        <v>486</v>
      </c>
      <c r="N3125" t="str">
        <f>VLOOKUP(M3125,'zamestnanci číselník'!$A:$I,9,0)</f>
        <v>VP5</v>
      </c>
    </row>
    <row r="3126" spans="1:14" x14ac:dyDescent="0.2">
      <c r="A3126" s="60">
        <v>43706</v>
      </c>
      <c r="B3126" s="61" t="s">
        <v>980</v>
      </c>
      <c r="C3126" s="61" t="s">
        <v>886</v>
      </c>
      <c r="D3126" s="61" t="s">
        <v>181</v>
      </c>
      <c r="E3126" s="61">
        <v>8</v>
      </c>
      <c r="F3126" s="61" t="s">
        <v>182</v>
      </c>
      <c r="G3126" s="61">
        <v>0</v>
      </c>
      <c r="H3126" s="61" t="s">
        <v>183</v>
      </c>
      <c r="I3126" s="61" t="s">
        <v>185</v>
      </c>
      <c r="J3126" s="61" t="s">
        <v>24</v>
      </c>
      <c r="K3126" s="61" t="s">
        <v>9</v>
      </c>
      <c r="L3126" s="61" t="s">
        <v>981</v>
      </c>
      <c r="M3126" s="61">
        <f t="shared" si="49"/>
        <v>486</v>
      </c>
      <c r="N3126" t="str">
        <f>VLOOKUP(M3126,'zamestnanci číselník'!$A:$I,9,0)</f>
        <v>VP5</v>
      </c>
    </row>
    <row r="3127" spans="1:14" x14ac:dyDescent="0.2">
      <c r="A3127" s="60">
        <v>43689</v>
      </c>
      <c r="B3127" s="61" t="s">
        <v>980</v>
      </c>
      <c r="C3127" s="61" t="s">
        <v>885</v>
      </c>
      <c r="D3127" s="61" t="s">
        <v>181</v>
      </c>
      <c r="E3127" s="61">
        <v>8</v>
      </c>
      <c r="F3127" s="61" t="s">
        <v>897</v>
      </c>
      <c r="G3127" s="61">
        <v>2.5</v>
      </c>
      <c r="H3127" s="61" t="s">
        <v>1452</v>
      </c>
      <c r="I3127" s="61" t="s">
        <v>185</v>
      </c>
      <c r="J3127" s="61" t="s">
        <v>24</v>
      </c>
      <c r="K3127" s="61" t="s">
        <v>9</v>
      </c>
      <c r="L3127" s="61" t="s">
        <v>981</v>
      </c>
      <c r="M3127" s="61">
        <f t="shared" si="49"/>
        <v>486</v>
      </c>
      <c r="N3127" t="str">
        <f>VLOOKUP(M3127,'zamestnanci číselník'!$A:$I,9,0)</f>
        <v>VP5</v>
      </c>
    </row>
    <row r="3128" spans="1:14" x14ac:dyDescent="0.2">
      <c r="A3128" s="60">
        <v>43690</v>
      </c>
      <c r="B3128" s="61" t="s">
        <v>980</v>
      </c>
      <c r="C3128" s="61" t="s">
        <v>885</v>
      </c>
      <c r="D3128" s="61" t="s">
        <v>181</v>
      </c>
      <c r="E3128" s="61">
        <v>8</v>
      </c>
      <c r="F3128" s="61" t="s">
        <v>897</v>
      </c>
      <c r="G3128" s="61">
        <v>3.5</v>
      </c>
      <c r="H3128" s="61" t="s">
        <v>1452</v>
      </c>
      <c r="I3128" s="61" t="s">
        <v>185</v>
      </c>
      <c r="J3128" s="61" t="s">
        <v>24</v>
      </c>
      <c r="K3128" s="61" t="s">
        <v>9</v>
      </c>
      <c r="L3128" s="61" t="s">
        <v>981</v>
      </c>
      <c r="M3128" s="61">
        <f t="shared" si="49"/>
        <v>486</v>
      </c>
      <c r="N3128" t="str">
        <f>VLOOKUP(M3128,'zamestnanci číselník'!$A:$I,9,0)</f>
        <v>VP5</v>
      </c>
    </row>
    <row r="3129" spans="1:14" x14ac:dyDescent="0.2">
      <c r="A3129" s="60">
        <v>43691</v>
      </c>
      <c r="B3129" s="61" t="s">
        <v>980</v>
      </c>
      <c r="C3129" s="61" t="s">
        <v>885</v>
      </c>
      <c r="D3129" s="61" t="s">
        <v>181</v>
      </c>
      <c r="E3129" s="61">
        <v>8</v>
      </c>
      <c r="F3129" s="61" t="s">
        <v>897</v>
      </c>
      <c r="G3129" s="61">
        <v>3.5</v>
      </c>
      <c r="H3129" s="61" t="s">
        <v>1452</v>
      </c>
      <c r="I3129" s="61" t="s">
        <v>185</v>
      </c>
      <c r="J3129" s="61" t="s">
        <v>24</v>
      </c>
      <c r="K3129" s="61" t="s">
        <v>9</v>
      </c>
      <c r="L3129" s="61" t="s">
        <v>981</v>
      </c>
      <c r="M3129" s="61">
        <f t="shared" si="49"/>
        <v>486</v>
      </c>
      <c r="N3129" t="str">
        <f>VLOOKUP(M3129,'zamestnanci číselník'!$A:$I,9,0)</f>
        <v>VP5</v>
      </c>
    </row>
    <row r="3130" spans="1:14" x14ac:dyDescent="0.2">
      <c r="A3130" s="60">
        <v>43692</v>
      </c>
      <c r="B3130" s="61" t="s">
        <v>980</v>
      </c>
      <c r="C3130" s="61" t="s">
        <v>885</v>
      </c>
      <c r="D3130" s="61" t="s">
        <v>181</v>
      </c>
      <c r="E3130" s="61">
        <v>8</v>
      </c>
      <c r="F3130" s="61" t="s">
        <v>897</v>
      </c>
      <c r="G3130" s="61">
        <v>2.5</v>
      </c>
      <c r="H3130" s="61" t="s">
        <v>1452</v>
      </c>
      <c r="I3130" s="61" t="s">
        <v>185</v>
      </c>
      <c r="J3130" s="61" t="s">
        <v>24</v>
      </c>
      <c r="K3130" s="61" t="s">
        <v>9</v>
      </c>
      <c r="L3130" s="61" t="s">
        <v>981</v>
      </c>
      <c r="M3130" s="61">
        <f t="shared" si="49"/>
        <v>486</v>
      </c>
      <c r="N3130" t="str">
        <f>VLOOKUP(M3130,'zamestnanci číselník'!$A:$I,9,0)</f>
        <v>VP5</v>
      </c>
    </row>
    <row r="3131" spans="1:14" x14ac:dyDescent="0.2">
      <c r="A3131" s="60">
        <v>43693</v>
      </c>
      <c r="B3131" s="61" t="s">
        <v>980</v>
      </c>
      <c r="C3131" s="61" t="s">
        <v>885</v>
      </c>
      <c r="D3131" s="61" t="s">
        <v>908</v>
      </c>
      <c r="E3131" s="61">
        <v>8</v>
      </c>
      <c r="F3131" s="61" t="s">
        <v>182</v>
      </c>
      <c r="G3131" s="61">
        <v>0</v>
      </c>
      <c r="H3131" s="61" t="s">
        <v>1474</v>
      </c>
      <c r="I3131" s="61" t="s">
        <v>185</v>
      </c>
      <c r="J3131" s="61" t="s">
        <v>24</v>
      </c>
      <c r="K3131" s="61" t="s">
        <v>9</v>
      </c>
      <c r="L3131" s="61" t="s">
        <v>981</v>
      </c>
      <c r="M3131" s="61">
        <f t="shared" si="49"/>
        <v>486</v>
      </c>
      <c r="N3131" t="str">
        <f>VLOOKUP(M3131,'zamestnanci číselník'!$A:$I,9,0)</f>
        <v>VP5</v>
      </c>
    </row>
    <row r="3132" spans="1:14" x14ac:dyDescent="0.2">
      <c r="A3132" s="60">
        <v>43678</v>
      </c>
      <c r="B3132" s="61" t="s">
        <v>980</v>
      </c>
      <c r="C3132" s="61" t="s">
        <v>887</v>
      </c>
      <c r="D3132" s="61" t="s">
        <v>181</v>
      </c>
      <c r="E3132" s="61">
        <v>8</v>
      </c>
      <c r="F3132" s="61" t="s">
        <v>182</v>
      </c>
      <c r="G3132" s="61">
        <v>0</v>
      </c>
      <c r="H3132" s="61" t="s">
        <v>183</v>
      </c>
      <c r="I3132" s="61" t="s">
        <v>185</v>
      </c>
      <c r="J3132" s="61" t="s">
        <v>24</v>
      </c>
      <c r="K3132" s="61" t="s">
        <v>9</v>
      </c>
      <c r="L3132" s="61" t="s">
        <v>981</v>
      </c>
      <c r="M3132" s="61">
        <f t="shared" si="49"/>
        <v>486</v>
      </c>
      <c r="N3132" t="str">
        <f>VLOOKUP(M3132,'zamestnanci číselník'!$A:$I,9,0)</f>
        <v>VP5</v>
      </c>
    </row>
    <row r="3133" spans="1:14" x14ac:dyDescent="0.2">
      <c r="A3133" s="60">
        <v>43679</v>
      </c>
      <c r="B3133" s="61" t="s">
        <v>980</v>
      </c>
      <c r="C3133" s="61" t="s">
        <v>887</v>
      </c>
      <c r="D3133" s="61" t="s">
        <v>181</v>
      </c>
      <c r="E3133" s="61">
        <v>8</v>
      </c>
      <c r="F3133" s="61" t="s">
        <v>182</v>
      </c>
      <c r="G3133" s="61">
        <v>0</v>
      </c>
      <c r="H3133" s="61" t="s">
        <v>183</v>
      </c>
      <c r="I3133" s="61" t="s">
        <v>185</v>
      </c>
      <c r="J3133" s="61" t="s">
        <v>24</v>
      </c>
      <c r="K3133" s="61" t="s">
        <v>9</v>
      </c>
      <c r="L3133" s="61" t="s">
        <v>981</v>
      </c>
      <c r="M3133" s="61">
        <f t="shared" si="49"/>
        <v>486</v>
      </c>
      <c r="N3133" t="str">
        <f>VLOOKUP(M3133,'zamestnanci číselník'!$A:$I,9,0)</f>
        <v>VP5</v>
      </c>
    </row>
    <row r="3134" spans="1:14" x14ac:dyDescent="0.2">
      <c r="A3134" s="60">
        <v>43682</v>
      </c>
      <c r="B3134" s="61" t="s">
        <v>980</v>
      </c>
      <c r="C3134" s="61" t="s">
        <v>885</v>
      </c>
      <c r="D3134" s="61" t="s">
        <v>181</v>
      </c>
      <c r="E3134" s="61">
        <v>8</v>
      </c>
      <c r="F3134" s="61" t="s">
        <v>182</v>
      </c>
      <c r="G3134" s="61">
        <v>0</v>
      </c>
      <c r="H3134" s="61" t="s">
        <v>1512</v>
      </c>
      <c r="I3134" s="61" t="s">
        <v>185</v>
      </c>
      <c r="J3134" s="61" t="s">
        <v>24</v>
      </c>
      <c r="K3134" s="61" t="s">
        <v>9</v>
      </c>
      <c r="L3134" s="61" t="s">
        <v>981</v>
      </c>
      <c r="M3134" s="61">
        <f t="shared" si="49"/>
        <v>486</v>
      </c>
      <c r="N3134" t="str">
        <f>VLOOKUP(M3134,'zamestnanci číselník'!$A:$I,9,0)</f>
        <v>VP5</v>
      </c>
    </row>
    <row r="3135" spans="1:14" x14ac:dyDescent="0.2">
      <c r="A3135" s="60">
        <v>43683</v>
      </c>
      <c r="B3135" s="61" t="s">
        <v>980</v>
      </c>
      <c r="C3135" s="61" t="s">
        <v>885</v>
      </c>
      <c r="D3135" s="61" t="s">
        <v>181</v>
      </c>
      <c r="E3135" s="61">
        <v>8</v>
      </c>
      <c r="F3135" s="61" t="s">
        <v>182</v>
      </c>
      <c r="G3135" s="61">
        <v>0</v>
      </c>
      <c r="H3135" s="61" t="s">
        <v>1512</v>
      </c>
      <c r="I3135" s="61" t="s">
        <v>185</v>
      </c>
      <c r="J3135" s="61" t="s">
        <v>24</v>
      </c>
      <c r="K3135" s="61" t="s">
        <v>9</v>
      </c>
      <c r="L3135" s="61" t="s">
        <v>981</v>
      </c>
      <c r="M3135" s="61">
        <f t="shared" si="49"/>
        <v>486</v>
      </c>
      <c r="N3135" t="str">
        <f>VLOOKUP(M3135,'zamestnanci číselník'!$A:$I,9,0)</f>
        <v>VP5</v>
      </c>
    </row>
    <row r="3136" spans="1:14" x14ac:dyDescent="0.2">
      <c r="A3136" s="60">
        <v>43684</v>
      </c>
      <c r="B3136" s="61" t="s">
        <v>980</v>
      </c>
      <c r="C3136" s="61" t="s">
        <v>885</v>
      </c>
      <c r="D3136" s="61" t="s">
        <v>181</v>
      </c>
      <c r="E3136" s="61">
        <v>8</v>
      </c>
      <c r="F3136" s="61" t="s">
        <v>182</v>
      </c>
      <c r="G3136" s="61">
        <v>0</v>
      </c>
      <c r="H3136" s="61" t="s">
        <v>1472</v>
      </c>
      <c r="I3136" s="61" t="s">
        <v>185</v>
      </c>
      <c r="J3136" s="61" t="s">
        <v>24</v>
      </c>
      <c r="K3136" s="61" t="s">
        <v>9</v>
      </c>
      <c r="L3136" s="61" t="s">
        <v>981</v>
      </c>
      <c r="M3136" s="61">
        <f t="shared" si="49"/>
        <v>486</v>
      </c>
      <c r="N3136" t="str">
        <f>VLOOKUP(M3136,'zamestnanci číselník'!$A:$I,9,0)</f>
        <v>VP5</v>
      </c>
    </row>
    <row r="3137" spans="1:14" x14ac:dyDescent="0.2">
      <c r="A3137" s="60">
        <v>43685</v>
      </c>
      <c r="B3137" s="61" t="s">
        <v>980</v>
      </c>
      <c r="C3137" s="61" t="s">
        <v>885</v>
      </c>
      <c r="D3137" s="61" t="s">
        <v>181</v>
      </c>
      <c r="E3137" s="61">
        <v>8</v>
      </c>
      <c r="F3137" s="61" t="s">
        <v>182</v>
      </c>
      <c r="G3137" s="61">
        <v>0</v>
      </c>
      <c r="H3137" s="61" t="s">
        <v>1474</v>
      </c>
      <c r="I3137" s="61" t="s">
        <v>185</v>
      </c>
      <c r="J3137" s="61" t="s">
        <v>24</v>
      </c>
      <c r="K3137" s="61" t="s">
        <v>9</v>
      </c>
      <c r="L3137" s="61" t="s">
        <v>981</v>
      </c>
      <c r="M3137" s="61">
        <f t="shared" si="49"/>
        <v>486</v>
      </c>
      <c r="N3137" t="str">
        <f>VLOOKUP(M3137,'zamestnanci číselník'!$A:$I,9,0)</f>
        <v>VP5</v>
      </c>
    </row>
    <row r="3138" spans="1:14" x14ac:dyDescent="0.2">
      <c r="A3138" s="60">
        <v>43686</v>
      </c>
      <c r="B3138" s="61" t="s">
        <v>980</v>
      </c>
      <c r="C3138" s="61" t="s">
        <v>885</v>
      </c>
      <c r="D3138" s="61" t="s">
        <v>181</v>
      </c>
      <c r="E3138" s="61">
        <v>8</v>
      </c>
      <c r="F3138" s="61" t="s">
        <v>182</v>
      </c>
      <c r="G3138" s="61">
        <v>0</v>
      </c>
      <c r="H3138" s="61" t="s">
        <v>1472</v>
      </c>
      <c r="I3138" s="61" t="s">
        <v>185</v>
      </c>
      <c r="J3138" s="61" t="s">
        <v>24</v>
      </c>
      <c r="K3138" s="61" t="s">
        <v>9</v>
      </c>
      <c r="L3138" s="61" t="s">
        <v>981</v>
      </c>
      <c r="M3138" s="61">
        <f t="shared" si="49"/>
        <v>486</v>
      </c>
      <c r="N3138" t="str">
        <f>VLOOKUP(M3138,'zamestnanci číselník'!$A:$I,9,0)</f>
        <v>VP5</v>
      </c>
    </row>
    <row r="3139" spans="1:14" x14ac:dyDescent="0.2">
      <c r="A3139" s="60">
        <v>43704</v>
      </c>
      <c r="B3139" s="61" t="s">
        <v>983</v>
      </c>
      <c r="C3139" s="61" t="s">
        <v>885</v>
      </c>
      <c r="D3139" s="61" t="s">
        <v>181</v>
      </c>
      <c r="E3139" s="61">
        <v>8</v>
      </c>
      <c r="F3139" s="61" t="s">
        <v>897</v>
      </c>
      <c r="G3139" s="61">
        <v>2</v>
      </c>
      <c r="H3139" s="61" t="s">
        <v>1448</v>
      </c>
      <c r="I3139" s="61" t="s">
        <v>184</v>
      </c>
      <c r="J3139" s="61" t="s">
        <v>13</v>
      </c>
      <c r="K3139" s="61" t="s">
        <v>9</v>
      </c>
      <c r="L3139" s="61" t="s">
        <v>984</v>
      </c>
      <c r="M3139" s="61">
        <f t="shared" ref="M3139:M3202" si="50">B3139*1</f>
        <v>488</v>
      </c>
      <c r="N3139" t="str">
        <f>VLOOKUP(M3139,'zamestnanci číselník'!$A:$I,9,0)</f>
        <v>VP1</v>
      </c>
    </row>
    <row r="3140" spans="1:14" x14ac:dyDescent="0.2">
      <c r="A3140" s="60">
        <v>43705</v>
      </c>
      <c r="B3140" s="61" t="s">
        <v>983</v>
      </c>
      <c r="C3140" s="61" t="s">
        <v>885</v>
      </c>
      <c r="D3140" s="61" t="s">
        <v>181</v>
      </c>
      <c r="E3140" s="61">
        <v>8</v>
      </c>
      <c r="F3140" s="61" t="s">
        <v>182</v>
      </c>
      <c r="G3140" s="61">
        <v>0</v>
      </c>
      <c r="H3140" s="61" t="s">
        <v>1504</v>
      </c>
      <c r="I3140" s="61" t="s">
        <v>184</v>
      </c>
      <c r="J3140" s="61" t="s">
        <v>13</v>
      </c>
      <c r="K3140" s="61" t="s">
        <v>9</v>
      </c>
      <c r="L3140" s="61" t="s">
        <v>984</v>
      </c>
      <c r="M3140" s="61">
        <f t="shared" si="50"/>
        <v>488</v>
      </c>
      <c r="N3140" t="str">
        <f>VLOOKUP(M3140,'zamestnanci číselník'!$A:$I,9,0)</f>
        <v>VP1</v>
      </c>
    </row>
    <row r="3141" spans="1:14" x14ac:dyDescent="0.2">
      <c r="A3141" s="60">
        <v>43703</v>
      </c>
      <c r="B3141" s="61" t="s">
        <v>983</v>
      </c>
      <c r="C3141" s="61" t="s">
        <v>885</v>
      </c>
      <c r="D3141" s="61" t="s">
        <v>181</v>
      </c>
      <c r="E3141" s="61">
        <v>8</v>
      </c>
      <c r="F3141" s="61" t="s">
        <v>897</v>
      </c>
      <c r="G3141" s="61">
        <v>2</v>
      </c>
      <c r="H3141" s="61" t="s">
        <v>1448</v>
      </c>
      <c r="I3141" s="61" t="s">
        <v>184</v>
      </c>
      <c r="J3141" s="61" t="s">
        <v>13</v>
      </c>
      <c r="K3141" s="61" t="s">
        <v>9</v>
      </c>
      <c r="L3141" s="61" t="s">
        <v>984</v>
      </c>
      <c r="M3141" s="61">
        <f t="shared" si="50"/>
        <v>488</v>
      </c>
      <c r="N3141" t="str">
        <f>VLOOKUP(M3141,'zamestnanci číselník'!$A:$I,9,0)</f>
        <v>VP1</v>
      </c>
    </row>
    <row r="3142" spans="1:14" x14ac:dyDescent="0.2">
      <c r="A3142" s="60">
        <v>43698</v>
      </c>
      <c r="B3142" s="61" t="s">
        <v>983</v>
      </c>
      <c r="C3142" s="61" t="s">
        <v>885</v>
      </c>
      <c r="D3142" s="61" t="s">
        <v>181</v>
      </c>
      <c r="E3142" s="61">
        <v>8</v>
      </c>
      <c r="F3142" s="61" t="s">
        <v>897</v>
      </c>
      <c r="G3142" s="61">
        <v>2</v>
      </c>
      <c r="H3142" s="61" t="s">
        <v>1448</v>
      </c>
      <c r="I3142" s="61" t="s">
        <v>184</v>
      </c>
      <c r="J3142" s="61" t="s">
        <v>13</v>
      </c>
      <c r="K3142" s="61" t="s">
        <v>9</v>
      </c>
      <c r="L3142" s="61" t="s">
        <v>984</v>
      </c>
      <c r="M3142" s="61">
        <f t="shared" si="50"/>
        <v>488</v>
      </c>
      <c r="N3142" t="str">
        <f>VLOOKUP(M3142,'zamestnanci číselník'!$A:$I,9,0)</f>
        <v>VP1</v>
      </c>
    </row>
    <row r="3143" spans="1:14" x14ac:dyDescent="0.2">
      <c r="A3143" s="60">
        <v>43699</v>
      </c>
      <c r="B3143" s="61" t="s">
        <v>983</v>
      </c>
      <c r="C3143" s="61" t="s">
        <v>885</v>
      </c>
      <c r="D3143" s="61" t="s">
        <v>181</v>
      </c>
      <c r="E3143" s="61">
        <v>8</v>
      </c>
      <c r="F3143" s="61" t="s">
        <v>182</v>
      </c>
      <c r="G3143" s="61">
        <v>0</v>
      </c>
      <c r="H3143" s="61" t="s">
        <v>1448</v>
      </c>
      <c r="I3143" s="61" t="s">
        <v>184</v>
      </c>
      <c r="J3143" s="61" t="s">
        <v>13</v>
      </c>
      <c r="K3143" s="61" t="s">
        <v>9</v>
      </c>
      <c r="L3143" s="61" t="s">
        <v>984</v>
      </c>
      <c r="M3143" s="61">
        <f t="shared" si="50"/>
        <v>488</v>
      </c>
      <c r="N3143" t="str">
        <f>VLOOKUP(M3143,'zamestnanci číselník'!$A:$I,9,0)</f>
        <v>VP1</v>
      </c>
    </row>
    <row r="3144" spans="1:14" x14ac:dyDescent="0.2">
      <c r="A3144" s="60">
        <v>43700</v>
      </c>
      <c r="B3144" s="61" t="s">
        <v>983</v>
      </c>
      <c r="C3144" s="61" t="s">
        <v>887</v>
      </c>
      <c r="D3144" s="61" t="s">
        <v>181</v>
      </c>
      <c r="E3144" s="61">
        <v>8</v>
      </c>
      <c r="F3144" s="61" t="s">
        <v>182</v>
      </c>
      <c r="G3144" s="61">
        <v>0</v>
      </c>
      <c r="H3144" s="61" t="s">
        <v>183</v>
      </c>
      <c r="I3144" s="61" t="s">
        <v>184</v>
      </c>
      <c r="J3144" s="61" t="s">
        <v>13</v>
      </c>
      <c r="K3144" s="61" t="s">
        <v>9</v>
      </c>
      <c r="L3144" s="61" t="s">
        <v>984</v>
      </c>
      <c r="M3144" s="61">
        <f t="shared" si="50"/>
        <v>488</v>
      </c>
      <c r="N3144" t="str">
        <f>VLOOKUP(M3144,'zamestnanci číselník'!$A:$I,9,0)</f>
        <v>VP1</v>
      </c>
    </row>
    <row r="3145" spans="1:14" x14ac:dyDescent="0.2">
      <c r="A3145" s="60">
        <v>43707</v>
      </c>
      <c r="B3145" s="61" t="s">
        <v>983</v>
      </c>
      <c r="C3145" s="61" t="s">
        <v>887</v>
      </c>
      <c r="D3145" s="61" t="s">
        <v>181</v>
      </c>
      <c r="E3145" s="61">
        <v>8</v>
      </c>
      <c r="F3145" s="61" t="s">
        <v>182</v>
      </c>
      <c r="G3145" s="61">
        <v>0</v>
      </c>
      <c r="H3145" s="61" t="s">
        <v>183</v>
      </c>
      <c r="I3145" s="61" t="s">
        <v>184</v>
      </c>
      <c r="J3145" s="61" t="s">
        <v>13</v>
      </c>
      <c r="K3145" s="61" t="s">
        <v>9</v>
      </c>
      <c r="L3145" s="61" t="s">
        <v>984</v>
      </c>
      <c r="M3145" s="61">
        <f t="shared" si="50"/>
        <v>488</v>
      </c>
      <c r="N3145" t="str">
        <f>VLOOKUP(M3145,'zamestnanci číselník'!$A:$I,9,0)</f>
        <v>VP1</v>
      </c>
    </row>
    <row r="3146" spans="1:14" x14ac:dyDescent="0.2">
      <c r="A3146" s="60">
        <v>43692</v>
      </c>
      <c r="B3146" s="61" t="s">
        <v>983</v>
      </c>
      <c r="C3146" s="61" t="s">
        <v>885</v>
      </c>
      <c r="D3146" s="61" t="s">
        <v>181</v>
      </c>
      <c r="E3146" s="61">
        <v>8</v>
      </c>
      <c r="F3146" s="61" t="s">
        <v>897</v>
      </c>
      <c r="G3146" s="61">
        <v>2</v>
      </c>
      <c r="H3146" s="61" t="s">
        <v>39</v>
      </c>
      <c r="I3146" s="61" t="s">
        <v>184</v>
      </c>
      <c r="J3146" s="61" t="s">
        <v>13</v>
      </c>
      <c r="K3146" s="61" t="s">
        <v>9</v>
      </c>
      <c r="L3146" s="61" t="s">
        <v>984</v>
      </c>
      <c r="M3146" s="61">
        <f t="shared" si="50"/>
        <v>488</v>
      </c>
      <c r="N3146" t="str">
        <f>VLOOKUP(M3146,'zamestnanci číselník'!$A:$I,9,0)</f>
        <v>VP1</v>
      </c>
    </row>
    <row r="3147" spans="1:14" x14ac:dyDescent="0.2">
      <c r="A3147" s="60">
        <v>43693</v>
      </c>
      <c r="B3147" s="61" t="s">
        <v>983</v>
      </c>
      <c r="C3147" s="61" t="s">
        <v>885</v>
      </c>
      <c r="D3147" s="61" t="s">
        <v>181</v>
      </c>
      <c r="E3147" s="61">
        <v>8</v>
      </c>
      <c r="F3147" s="61" t="s">
        <v>182</v>
      </c>
      <c r="G3147" s="61">
        <v>0</v>
      </c>
      <c r="H3147" s="61" t="s">
        <v>39</v>
      </c>
      <c r="I3147" s="61" t="s">
        <v>184</v>
      </c>
      <c r="J3147" s="61" t="s">
        <v>13</v>
      </c>
      <c r="K3147" s="61" t="s">
        <v>9</v>
      </c>
      <c r="L3147" s="61" t="s">
        <v>984</v>
      </c>
      <c r="M3147" s="61">
        <f t="shared" si="50"/>
        <v>488</v>
      </c>
      <c r="N3147" t="str">
        <f>VLOOKUP(M3147,'zamestnanci číselník'!$A:$I,9,0)</f>
        <v>VP1</v>
      </c>
    </row>
    <row r="3148" spans="1:14" x14ac:dyDescent="0.2">
      <c r="A3148" s="60">
        <v>43694</v>
      </c>
      <c r="B3148" s="61" t="s">
        <v>983</v>
      </c>
      <c r="C3148" s="61" t="s">
        <v>885</v>
      </c>
      <c r="D3148" s="61" t="s">
        <v>181</v>
      </c>
      <c r="E3148" s="61">
        <v>0</v>
      </c>
      <c r="F3148" s="61" t="s">
        <v>897</v>
      </c>
      <c r="G3148" s="61">
        <v>6</v>
      </c>
      <c r="H3148" s="61" t="s">
        <v>39</v>
      </c>
      <c r="I3148" s="61" t="s">
        <v>184</v>
      </c>
      <c r="J3148" s="61" t="s">
        <v>13</v>
      </c>
      <c r="K3148" s="61" t="s">
        <v>9</v>
      </c>
      <c r="L3148" s="61" t="s">
        <v>984</v>
      </c>
      <c r="M3148" s="61">
        <f t="shared" si="50"/>
        <v>488</v>
      </c>
      <c r="N3148" t="str">
        <f>VLOOKUP(M3148,'zamestnanci číselník'!$A:$I,9,0)</f>
        <v>VP1</v>
      </c>
    </row>
    <row r="3149" spans="1:14" x14ac:dyDescent="0.2">
      <c r="A3149" s="60">
        <v>43696</v>
      </c>
      <c r="B3149" s="61" t="s">
        <v>983</v>
      </c>
      <c r="C3149" s="61" t="s">
        <v>885</v>
      </c>
      <c r="D3149" s="61" t="s">
        <v>181</v>
      </c>
      <c r="E3149" s="61">
        <v>8</v>
      </c>
      <c r="F3149" s="61" t="s">
        <v>897</v>
      </c>
      <c r="G3149" s="61">
        <v>2</v>
      </c>
      <c r="H3149" s="61" t="s">
        <v>39</v>
      </c>
      <c r="I3149" s="61" t="s">
        <v>184</v>
      </c>
      <c r="J3149" s="61" t="s">
        <v>13</v>
      </c>
      <c r="K3149" s="61" t="s">
        <v>9</v>
      </c>
      <c r="L3149" s="61" t="s">
        <v>984</v>
      </c>
      <c r="M3149" s="61">
        <f t="shared" si="50"/>
        <v>488</v>
      </c>
      <c r="N3149" t="str">
        <f>VLOOKUP(M3149,'zamestnanci číselník'!$A:$I,9,0)</f>
        <v>VP1</v>
      </c>
    </row>
    <row r="3150" spans="1:14" x14ac:dyDescent="0.2">
      <c r="A3150" s="60">
        <v>43697</v>
      </c>
      <c r="B3150" s="61" t="s">
        <v>983</v>
      </c>
      <c r="C3150" s="61" t="s">
        <v>885</v>
      </c>
      <c r="D3150" s="61" t="s">
        <v>181</v>
      </c>
      <c r="E3150" s="61">
        <v>3</v>
      </c>
      <c r="F3150" s="61" t="s">
        <v>182</v>
      </c>
      <c r="G3150" s="61">
        <v>0</v>
      </c>
      <c r="H3150" s="61" t="s">
        <v>39</v>
      </c>
      <c r="I3150" s="61" t="s">
        <v>184</v>
      </c>
      <c r="J3150" s="61" t="s">
        <v>13</v>
      </c>
      <c r="K3150" s="61" t="s">
        <v>9</v>
      </c>
      <c r="L3150" s="61" t="s">
        <v>984</v>
      </c>
      <c r="M3150" s="61">
        <f t="shared" si="50"/>
        <v>488</v>
      </c>
      <c r="N3150" t="str">
        <f>VLOOKUP(M3150,'zamestnanci číselník'!$A:$I,9,0)</f>
        <v>VP1</v>
      </c>
    </row>
    <row r="3151" spans="1:14" x14ac:dyDescent="0.2">
      <c r="A3151" s="60">
        <v>43697</v>
      </c>
      <c r="B3151" s="61" t="s">
        <v>983</v>
      </c>
      <c r="C3151" s="61" t="s">
        <v>885</v>
      </c>
      <c r="D3151" s="61" t="s">
        <v>181</v>
      </c>
      <c r="E3151" s="61">
        <v>5</v>
      </c>
      <c r="F3151" s="61" t="s">
        <v>897</v>
      </c>
      <c r="G3151" s="61">
        <v>2</v>
      </c>
      <c r="H3151" s="61" t="s">
        <v>1448</v>
      </c>
      <c r="I3151" s="61" t="s">
        <v>184</v>
      </c>
      <c r="J3151" s="61" t="s">
        <v>13</v>
      </c>
      <c r="K3151" s="61" t="s">
        <v>9</v>
      </c>
      <c r="L3151" s="61" t="s">
        <v>984</v>
      </c>
      <c r="M3151" s="61">
        <f t="shared" si="50"/>
        <v>488</v>
      </c>
      <c r="N3151" t="str">
        <f>VLOOKUP(M3151,'zamestnanci číselník'!$A:$I,9,0)</f>
        <v>VP1</v>
      </c>
    </row>
    <row r="3152" spans="1:14" x14ac:dyDescent="0.2">
      <c r="A3152" s="60">
        <v>43689</v>
      </c>
      <c r="B3152" s="61" t="s">
        <v>983</v>
      </c>
      <c r="C3152" s="61" t="s">
        <v>885</v>
      </c>
      <c r="D3152" s="61" t="s">
        <v>181</v>
      </c>
      <c r="E3152" s="61">
        <v>8</v>
      </c>
      <c r="F3152" s="61" t="s">
        <v>897</v>
      </c>
      <c r="G3152" s="61">
        <v>2</v>
      </c>
      <c r="H3152" s="61" t="s">
        <v>1448</v>
      </c>
      <c r="I3152" s="61" t="s">
        <v>184</v>
      </c>
      <c r="J3152" s="61" t="s">
        <v>13</v>
      </c>
      <c r="K3152" s="61" t="s">
        <v>9</v>
      </c>
      <c r="L3152" s="61" t="s">
        <v>984</v>
      </c>
      <c r="M3152" s="61">
        <f t="shared" si="50"/>
        <v>488</v>
      </c>
      <c r="N3152" t="str">
        <f>VLOOKUP(M3152,'zamestnanci číselník'!$A:$I,9,0)</f>
        <v>VP1</v>
      </c>
    </row>
    <row r="3153" spans="1:14" x14ac:dyDescent="0.2">
      <c r="A3153" s="60">
        <v>43690</v>
      </c>
      <c r="B3153" s="61" t="s">
        <v>983</v>
      </c>
      <c r="C3153" s="61" t="s">
        <v>885</v>
      </c>
      <c r="D3153" s="61" t="s">
        <v>181</v>
      </c>
      <c r="E3153" s="61">
        <v>8</v>
      </c>
      <c r="F3153" s="61" t="s">
        <v>897</v>
      </c>
      <c r="G3153" s="61">
        <v>2</v>
      </c>
      <c r="H3153" s="61" t="s">
        <v>1448</v>
      </c>
      <c r="I3153" s="61" t="s">
        <v>184</v>
      </c>
      <c r="J3153" s="61" t="s">
        <v>13</v>
      </c>
      <c r="K3153" s="61" t="s">
        <v>9</v>
      </c>
      <c r="L3153" s="61" t="s">
        <v>984</v>
      </c>
      <c r="M3153" s="61">
        <f t="shared" si="50"/>
        <v>488</v>
      </c>
      <c r="N3153" t="str">
        <f>VLOOKUP(M3153,'zamestnanci číselník'!$A:$I,9,0)</f>
        <v>VP1</v>
      </c>
    </row>
    <row r="3154" spans="1:14" x14ac:dyDescent="0.2">
      <c r="A3154" s="60">
        <v>43691</v>
      </c>
      <c r="B3154" s="61" t="s">
        <v>983</v>
      </c>
      <c r="C3154" s="61" t="s">
        <v>885</v>
      </c>
      <c r="D3154" s="61" t="s">
        <v>181</v>
      </c>
      <c r="E3154" s="61">
        <v>3</v>
      </c>
      <c r="F3154" s="61" t="s">
        <v>182</v>
      </c>
      <c r="G3154" s="61">
        <v>0</v>
      </c>
      <c r="H3154" s="61" t="s">
        <v>39</v>
      </c>
      <c r="I3154" s="61" t="s">
        <v>184</v>
      </c>
      <c r="J3154" s="61" t="s">
        <v>13</v>
      </c>
      <c r="K3154" s="61" t="s">
        <v>9</v>
      </c>
      <c r="L3154" s="61" t="s">
        <v>984</v>
      </c>
      <c r="M3154" s="61">
        <f t="shared" si="50"/>
        <v>488</v>
      </c>
      <c r="N3154" t="str">
        <f>VLOOKUP(M3154,'zamestnanci číselník'!$A:$I,9,0)</f>
        <v>VP1</v>
      </c>
    </row>
    <row r="3155" spans="1:14" x14ac:dyDescent="0.2">
      <c r="A3155" s="60">
        <v>43691</v>
      </c>
      <c r="B3155" s="61" t="s">
        <v>983</v>
      </c>
      <c r="C3155" s="61" t="s">
        <v>885</v>
      </c>
      <c r="D3155" s="61" t="s">
        <v>181</v>
      </c>
      <c r="E3155" s="61">
        <v>5</v>
      </c>
      <c r="F3155" s="61" t="s">
        <v>897</v>
      </c>
      <c r="G3155" s="61">
        <v>2</v>
      </c>
      <c r="H3155" s="61" t="s">
        <v>1448</v>
      </c>
      <c r="I3155" s="61" t="s">
        <v>184</v>
      </c>
      <c r="J3155" s="61" t="s">
        <v>13</v>
      </c>
      <c r="K3155" s="61" t="s">
        <v>9</v>
      </c>
      <c r="L3155" s="61" t="s">
        <v>984</v>
      </c>
      <c r="M3155" s="61">
        <f t="shared" si="50"/>
        <v>488</v>
      </c>
      <c r="N3155" t="str">
        <f>VLOOKUP(M3155,'zamestnanci číselník'!$A:$I,9,0)</f>
        <v>VP1</v>
      </c>
    </row>
    <row r="3156" spans="1:14" x14ac:dyDescent="0.2">
      <c r="A3156" s="60">
        <v>43678</v>
      </c>
      <c r="B3156" s="61" t="s">
        <v>983</v>
      </c>
      <c r="C3156" s="61" t="s">
        <v>887</v>
      </c>
      <c r="D3156" s="61" t="s">
        <v>181</v>
      </c>
      <c r="E3156" s="61">
        <v>8</v>
      </c>
      <c r="F3156" s="61" t="s">
        <v>182</v>
      </c>
      <c r="G3156" s="61">
        <v>0</v>
      </c>
      <c r="H3156" s="61" t="s">
        <v>183</v>
      </c>
      <c r="I3156" s="61" t="s">
        <v>184</v>
      </c>
      <c r="J3156" s="61" t="s">
        <v>13</v>
      </c>
      <c r="K3156" s="61" t="s">
        <v>9</v>
      </c>
      <c r="L3156" s="61" t="s">
        <v>984</v>
      </c>
      <c r="M3156" s="61">
        <f t="shared" si="50"/>
        <v>488</v>
      </c>
      <c r="N3156" t="str">
        <f>VLOOKUP(M3156,'zamestnanci číselník'!$A:$I,9,0)</f>
        <v>VP1</v>
      </c>
    </row>
    <row r="3157" spans="1:14" x14ac:dyDescent="0.2">
      <c r="A3157" s="60">
        <v>43679</v>
      </c>
      <c r="B3157" s="61" t="s">
        <v>983</v>
      </c>
      <c r="C3157" s="61" t="s">
        <v>887</v>
      </c>
      <c r="D3157" s="61" t="s">
        <v>181</v>
      </c>
      <c r="E3157" s="61">
        <v>8</v>
      </c>
      <c r="F3157" s="61" t="s">
        <v>182</v>
      </c>
      <c r="G3157" s="61">
        <v>0</v>
      </c>
      <c r="H3157" s="61" t="s">
        <v>183</v>
      </c>
      <c r="I3157" s="61" t="s">
        <v>184</v>
      </c>
      <c r="J3157" s="61" t="s">
        <v>13</v>
      </c>
      <c r="K3157" s="61" t="s">
        <v>9</v>
      </c>
      <c r="L3157" s="61" t="s">
        <v>984</v>
      </c>
      <c r="M3157" s="61">
        <f t="shared" si="50"/>
        <v>488</v>
      </c>
      <c r="N3157" t="str">
        <f>VLOOKUP(M3157,'zamestnanci číselník'!$A:$I,9,0)</f>
        <v>VP1</v>
      </c>
    </row>
    <row r="3158" spans="1:14" x14ac:dyDescent="0.2">
      <c r="A3158" s="60">
        <v>43682</v>
      </c>
      <c r="B3158" s="61" t="s">
        <v>983</v>
      </c>
      <c r="C3158" s="61" t="s">
        <v>885</v>
      </c>
      <c r="D3158" s="61" t="s">
        <v>181</v>
      </c>
      <c r="E3158" s="61">
        <v>8</v>
      </c>
      <c r="F3158" s="61" t="s">
        <v>897</v>
      </c>
      <c r="G3158" s="61">
        <v>2</v>
      </c>
      <c r="H3158" s="61" t="s">
        <v>1448</v>
      </c>
      <c r="I3158" s="61" t="s">
        <v>184</v>
      </c>
      <c r="J3158" s="61" t="s">
        <v>13</v>
      </c>
      <c r="K3158" s="61" t="s">
        <v>9</v>
      </c>
      <c r="L3158" s="61" t="s">
        <v>984</v>
      </c>
      <c r="M3158" s="61">
        <f t="shared" si="50"/>
        <v>488</v>
      </c>
      <c r="N3158" t="str">
        <f>VLOOKUP(M3158,'zamestnanci číselník'!$A:$I,9,0)</f>
        <v>VP1</v>
      </c>
    </row>
    <row r="3159" spans="1:14" x14ac:dyDescent="0.2">
      <c r="A3159" s="60">
        <v>43683</v>
      </c>
      <c r="B3159" s="61" t="s">
        <v>983</v>
      </c>
      <c r="C3159" s="61" t="s">
        <v>885</v>
      </c>
      <c r="D3159" s="61" t="s">
        <v>181</v>
      </c>
      <c r="E3159" s="61">
        <v>8</v>
      </c>
      <c r="F3159" s="61" t="s">
        <v>897</v>
      </c>
      <c r="G3159" s="61">
        <v>2</v>
      </c>
      <c r="H3159" s="61" t="s">
        <v>1448</v>
      </c>
      <c r="I3159" s="61" t="s">
        <v>184</v>
      </c>
      <c r="J3159" s="61" t="s">
        <v>13</v>
      </c>
      <c r="K3159" s="61" t="s">
        <v>9</v>
      </c>
      <c r="L3159" s="61" t="s">
        <v>984</v>
      </c>
      <c r="M3159" s="61">
        <f t="shared" si="50"/>
        <v>488</v>
      </c>
      <c r="N3159" t="str">
        <f>VLOOKUP(M3159,'zamestnanci číselník'!$A:$I,9,0)</f>
        <v>VP1</v>
      </c>
    </row>
    <row r="3160" spans="1:14" x14ac:dyDescent="0.2">
      <c r="A3160" s="60">
        <v>43684</v>
      </c>
      <c r="B3160" s="61" t="s">
        <v>983</v>
      </c>
      <c r="C3160" s="61" t="s">
        <v>885</v>
      </c>
      <c r="D3160" s="61" t="s">
        <v>181</v>
      </c>
      <c r="E3160" s="61">
        <v>8</v>
      </c>
      <c r="F3160" s="61" t="s">
        <v>897</v>
      </c>
      <c r="G3160" s="61">
        <v>2</v>
      </c>
      <c r="H3160" s="61" t="s">
        <v>1448</v>
      </c>
      <c r="I3160" s="61" t="s">
        <v>184</v>
      </c>
      <c r="J3160" s="61" t="s">
        <v>13</v>
      </c>
      <c r="K3160" s="61" t="s">
        <v>9</v>
      </c>
      <c r="L3160" s="61" t="s">
        <v>984</v>
      </c>
      <c r="M3160" s="61">
        <f t="shared" si="50"/>
        <v>488</v>
      </c>
      <c r="N3160" t="str">
        <f>VLOOKUP(M3160,'zamestnanci číselník'!$A:$I,9,0)</f>
        <v>VP1</v>
      </c>
    </row>
    <row r="3161" spans="1:14" x14ac:dyDescent="0.2">
      <c r="A3161" s="60">
        <v>43685</v>
      </c>
      <c r="B3161" s="61" t="s">
        <v>983</v>
      </c>
      <c r="C3161" s="61" t="s">
        <v>885</v>
      </c>
      <c r="D3161" s="61" t="s">
        <v>181</v>
      </c>
      <c r="E3161" s="61">
        <v>8</v>
      </c>
      <c r="F3161" s="61" t="s">
        <v>182</v>
      </c>
      <c r="G3161" s="61">
        <v>0</v>
      </c>
      <c r="H3161" s="61" t="s">
        <v>1448</v>
      </c>
      <c r="I3161" s="61" t="s">
        <v>184</v>
      </c>
      <c r="J3161" s="61" t="s">
        <v>13</v>
      </c>
      <c r="K3161" s="61" t="s">
        <v>9</v>
      </c>
      <c r="L3161" s="61" t="s">
        <v>984</v>
      </c>
      <c r="M3161" s="61">
        <f t="shared" si="50"/>
        <v>488</v>
      </c>
      <c r="N3161" t="str">
        <f>VLOOKUP(M3161,'zamestnanci číselník'!$A:$I,9,0)</f>
        <v>VP1</v>
      </c>
    </row>
    <row r="3162" spans="1:14" x14ac:dyDescent="0.2">
      <c r="A3162" s="60">
        <v>43686</v>
      </c>
      <c r="B3162" s="61" t="s">
        <v>983</v>
      </c>
      <c r="C3162" s="61" t="s">
        <v>885</v>
      </c>
      <c r="D3162" s="61" t="s">
        <v>181</v>
      </c>
      <c r="E3162" s="61">
        <v>8</v>
      </c>
      <c r="F3162" s="61" t="s">
        <v>182</v>
      </c>
      <c r="G3162" s="61">
        <v>0</v>
      </c>
      <c r="H3162" s="61" t="s">
        <v>1448</v>
      </c>
      <c r="I3162" s="61" t="s">
        <v>184</v>
      </c>
      <c r="J3162" s="61" t="s">
        <v>13</v>
      </c>
      <c r="K3162" s="61" t="s">
        <v>9</v>
      </c>
      <c r="L3162" s="61" t="s">
        <v>984</v>
      </c>
      <c r="M3162" s="61">
        <f t="shared" si="50"/>
        <v>488</v>
      </c>
      <c r="N3162" t="str">
        <f>VLOOKUP(M3162,'zamestnanci číselník'!$A:$I,9,0)</f>
        <v>VP1</v>
      </c>
    </row>
    <row r="3163" spans="1:14" x14ac:dyDescent="0.2">
      <c r="A3163" s="60">
        <v>43706</v>
      </c>
      <c r="B3163" s="61" t="s">
        <v>983</v>
      </c>
      <c r="C3163" s="61" t="s">
        <v>886</v>
      </c>
      <c r="D3163" s="61" t="s">
        <v>181</v>
      </c>
      <c r="E3163" s="61">
        <v>8</v>
      </c>
      <c r="F3163" s="61" t="s">
        <v>182</v>
      </c>
      <c r="G3163" s="61">
        <v>0</v>
      </c>
      <c r="H3163" s="61" t="s">
        <v>183</v>
      </c>
      <c r="I3163" s="61" t="s">
        <v>184</v>
      </c>
      <c r="J3163" s="61" t="s">
        <v>13</v>
      </c>
      <c r="K3163" s="61" t="s">
        <v>9</v>
      </c>
      <c r="L3163" s="61" t="s">
        <v>984</v>
      </c>
      <c r="M3163" s="61">
        <f t="shared" si="50"/>
        <v>488</v>
      </c>
      <c r="N3163" t="str">
        <f>VLOOKUP(M3163,'zamestnanci číselník'!$A:$I,9,0)</f>
        <v>VP1</v>
      </c>
    </row>
    <row r="3164" spans="1:14" x14ac:dyDescent="0.2">
      <c r="A3164" s="60">
        <v>43692</v>
      </c>
      <c r="B3164" s="61" t="s">
        <v>985</v>
      </c>
      <c r="C3164" s="61" t="s">
        <v>885</v>
      </c>
      <c r="D3164" s="61" t="s">
        <v>181</v>
      </c>
      <c r="E3164" s="61">
        <v>7.75</v>
      </c>
      <c r="F3164" s="61" t="s">
        <v>182</v>
      </c>
      <c r="G3164" s="61">
        <v>0</v>
      </c>
      <c r="H3164" s="61" t="s">
        <v>1391</v>
      </c>
      <c r="I3164" s="61" t="s">
        <v>906</v>
      </c>
      <c r="J3164" s="61" t="s">
        <v>18</v>
      </c>
      <c r="K3164" s="61" t="s">
        <v>9</v>
      </c>
      <c r="L3164" s="61" t="s">
        <v>986</v>
      </c>
      <c r="M3164" s="61">
        <f t="shared" si="50"/>
        <v>491</v>
      </c>
      <c r="N3164" t="str">
        <f>VLOOKUP(M3164,'zamestnanci číselník'!$A:$I,9,0)</f>
        <v>VP1</v>
      </c>
    </row>
    <row r="3165" spans="1:14" x14ac:dyDescent="0.2">
      <c r="A3165" s="60">
        <v>43693</v>
      </c>
      <c r="B3165" s="61" t="s">
        <v>985</v>
      </c>
      <c r="C3165" s="61" t="s">
        <v>885</v>
      </c>
      <c r="D3165" s="61" t="s">
        <v>181</v>
      </c>
      <c r="E3165" s="61">
        <v>7.75</v>
      </c>
      <c r="F3165" s="61" t="s">
        <v>182</v>
      </c>
      <c r="G3165" s="61">
        <v>0</v>
      </c>
      <c r="H3165" s="61" t="s">
        <v>1391</v>
      </c>
      <c r="I3165" s="61" t="s">
        <v>906</v>
      </c>
      <c r="J3165" s="61" t="s">
        <v>18</v>
      </c>
      <c r="K3165" s="61" t="s">
        <v>9</v>
      </c>
      <c r="L3165" s="61" t="s">
        <v>986</v>
      </c>
      <c r="M3165" s="61">
        <f t="shared" si="50"/>
        <v>491</v>
      </c>
      <c r="N3165" t="str">
        <f>VLOOKUP(M3165,'zamestnanci číselník'!$A:$I,9,0)</f>
        <v>VP1</v>
      </c>
    </row>
    <row r="3166" spans="1:14" x14ac:dyDescent="0.2">
      <c r="A3166" s="60">
        <v>43689</v>
      </c>
      <c r="B3166" s="61" t="s">
        <v>985</v>
      </c>
      <c r="C3166" s="61" t="s">
        <v>885</v>
      </c>
      <c r="D3166" s="61" t="s">
        <v>181</v>
      </c>
      <c r="E3166" s="61">
        <v>7.75</v>
      </c>
      <c r="F3166" s="61" t="s">
        <v>182</v>
      </c>
      <c r="G3166" s="61">
        <v>0</v>
      </c>
      <c r="H3166" s="61" t="s">
        <v>1517</v>
      </c>
      <c r="I3166" s="61" t="s">
        <v>906</v>
      </c>
      <c r="J3166" s="61" t="s">
        <v>18</v>
      </c>
      <c r="K3166" s="61" t="s">
        <v>9</v>
      </c>
      <c r="L3166" s="61" t="s">
        <v>986</v>
      </c>
      <c r="M3166" s="61">
        <f t="shared" si="50"/>
        <v>491</v>
      </c>
      <c r="N3166" t="str">
        <f>VLOOKUP(M3166,'zamestnanci číselník'!$A:$I,9,0)</f>
        <v>VP1</v>
      </c>
    </row>
    <row r="3167" spans="1:14" x14ac:dyDescent="0.2">
      <c r="A3167" s="60">
        <v>43690</v>
      </c>
      <c r="B3167" s="61" t="s">
        <v>985</v>
      </c>
      <c r="C3167" s="61" t="s">
        <v>893</v>
      </c>
      <c r="D3167" s="61" t="s">
        <v>181</v>
      </c>
      <c r="E3167" s="61">
        <v>7.75</v>
      </c>
      <c r="F3167" s="61" t="s">
        <v>182</v>
      </c>
      <c r="G3167" s="61">
        <v>0</v>
      </c>
      <c r="H3167" s="61" t="s">
        <v>183</v>
      </c>
      <c r="I3167" s="61" t="s">
        <v>906</v>
      </c>
      <c r="J3167" s="61" t="s">
        <v>18</v>
      </c>
      <c r="K3167" s="61" t="s">
        <v>9</v>
      </c>
      <c r="L3167" s="61" t="s">
        <v>986</v>
      </c>
      <c r="M3167" s="61">
        <f t="shared" si="50"/>
        <v>491</v>
      </c>
      <c r="N3167" t="str">
        <f>VLOOKUP(M3167,'zamestnanci číselník'!$A:$I,9,0)</f>
        <v>VP1</v>
      </c>
    </row>
    <row r="3168" spans="1:14" x14ac:dyDescent="0.2">
      <c r="A3168" s="60">
        <v>43691</v>
      </c>
      <c r="B3168" s="61" t="s">
        <v>985</v>
      </c>
      <c r="C3168" s="61" t="s">
        <v>885</v>
      </c>
      <c r="D3168" s="61" t="s">
        <v>181</v>
      </c>
      <c r="E3168" s="61">
        <v>7.75</v>
      </c>
      <c r="F3168" s="61" t="s">
        <v>182</v>
      </c>
      <c r="G3168" s="61">
        <v>0</v>
      </c>
      <c r="H3168" s="61" t="s">
        <v>1556</v>
      </c>
      <c r="I3168" s="61" t="s">
        <v>906</v>
      </c>
      <c r="J3168" s="61" t="s">
        <v>18</v>
      </c>
      <c r="K3168" s="61" t="s">
        <v>9</v>
      </c>
      <c r="L3168" s="61" t="s">
        <v>986</v>
      </c>
      <c r="M3168" s="61">
        <f t="shared" si="50"/>
        <v>491</v>
      </c>
      <c r="N3168" t="str">
        <f>VLOOKUP(M3168,'zamestnanci číselník'!$A:$I,9,0)</f>
        <v>VP1</v>
      </c>
    </row>
    <row r="3169" spans="1:14" x14ac:dyDescent="0.2">
      <c r="A3169" s="60">
        <v>43678</v>
      </c>
      <c r="B3169" s="61" t="s">
        <v>985</v>
      </c>
      <c r="C3169" s="61" t="s">
        <v>887</v>
      </c>
      <c r="D3169" s="61" t="s">
        <v>181</v>
      </c>
      <c r="E3169" s="61">
        <v>7.75</v>
      </c>
      <c r="F3169" s="61" t="s">
        <v>182</v>
      </c>
      <c r="G3169" s="61">
        <v>0</v>
      </c>
      <c r="H3169" s="61" t="s">
        <v>183</v>
      </c>
      <c r="I3169" s="61" t="s">
        <v>906</v>
      </c>
      <c r="J3169" s="61" t="s">
        <v>18</v>
      </c>
      <c r="K3169" s="61" t="s">
        <v>9</v>
      </c>
      <c r="L3169" s="61" t="s">
        <v>986</v>
      </c>
      <c r="M3169" s="61">
        <f t="shared" si="50"/>
        <v>491</v>
      </c>
      <c r="N3169" t="str">
        <f>VLOOKUP(M3169,'zamestnanci číselník'!$A:$I,9,0)</f>
        <v>VP1</v>
      </c>
    </row>
    <row r="3170" spans="1:14" x14ac:dyDescent="0.2">
      <c r="A3170" s="60">
        <v>43679</v>
      </c>
      <c r="B3170" s="61" t="s">
        <v>985</v>
      </c>
      <c r="C3170" s="61" t="s">
        <v>887</v>
      </c>
      <c r="D3170" s="61" t="s">
        <v>181</v>
      </c>
      <c r="E3170" s="61">
        <v>7.75</v>
      </c>
      <c r="F3170" s="61" t="s">
        <v>182</v>
      </c>
      <c r="G3170" s="61">
        <v>0</v>
      </c>
      <c r="H3170" s="61" t="s">
        <v>183</v>
      </c>
      <c r="I3170" s="61" t="s">
        <v>906</v>
      </c>
      <c r="J3170" s="61" t="s">
        <v>18</v>
      </c>
      <c r="K3170" s="61" t="s">
        <v>9</v>
      </c>
      <c r="L3170" s="61" t="s">
        <v>986</v>
      </c>
      <c r="M3170" s="61">
        <f t="shared" si="50"/>
        <v>491</v>
      </c>
      <c r="N3170" t="str">
        <f>VLOOKUP(M3170,'zamestnanci číselník'!$A:$I,9,0)</f>
        <v>VP1</v>
      </c>
    </row>
    <row r="3171" spans="1:14" x14ac:dyDescent="0.2">
      <c r="A3171" s="60">
        <v>43682</v>
      </c>
      <c r="B3171" s="61" t="s">
        <v>985</v>
      </c>
      <c r="C3171" s="61" t="s">
        <v>885</v>
      </c>
      <c r="D3171" s="61" t="s">
        <v>181</v>
      </c>
      <c r="E3171" s="61">
        <v>7.75</v>
      </c>
      <c r="F3171" s="61" t="s">
        <v>182</v>
      </c>
      <c r="G3171" s="61">
        <v>0</v>
      </c>
      <c r="H3171" s="61" t="s">
        <v>279</v>
      </c>
      <c r="I3171" s="61" t="s">
        <v>906</v>
      </c>
      <c r="J3171" s="61" t="s">
        <v>18</v>
      </c>
      <c r="K3171" s="61" t="s">
        <v>9</v>
      </c>
      <c r="L3171" s="61" t="s">
        <v>986</v>
      </c>
      <c r="M3171" s="61">
        <f t="shared" si="50"/>
        <v>491</v>
      </c>
      <c r="N3171" t="str">
        <f>VLOOKUP(M3171,'zamestnanci číselník'!$A:$I,9,0)</f>
        <v>VP1</v>
      </c>
    </row>
    <row r="3172" spans="1:14" x14ac:dyDescent="0.2">
      <c r="A3172" s="60">
        <v>43683</v>
      </c>
      <c r="B3172" s="61" t="s">
        <v>985</v>
      </c>
      <c r="C3172" s="61" t="s">
        <v>885</v>
      </c>
      <c r="D3172" s="61" t="s">
        <v>181</v>
      </c>
      <c r="E3172" s="61">
        <v>7.75</v>
      </c>
      <c r="F3172" s="61" t="s">
        <v>182</v>
      </c>
      <c r="G3172" s="61">
        <v>0</v>
      </c>
      <c r="H3172" s="61" t="s">
        <v>279</v>
      </c>
      <c r="I3172" s="61" t="s">
        <v>906</v>
      </c>
      <c r="J3172" s="61" t="s">
        <v>18</v>
      </c>
      <c r="K3172" s="61" t="s">
        <v>9</v>
      </c>
      <c r="L3172" s="61" t="s">
        <v>986</v>
      </c>
      <c r="M3172" s="61">
        <f t="shared" si="50"/>
        <v>491</v>
      </c>
      <c r="N3172" t="str">
        <f>VLOOKUP(M3172,'zamestnanci číselník'!$A:$I,9,0)</f>
        <v>VP1</v>
      </c>
    </row>
    <row r="3173" spans="1:14" x14ac:dyDescent="0.2">
      <c r="A3173" s="60">
        <v>43684</v>
      </c>
      <c r="B3173" s="61" t="s">
        <v>985</v>
      </c>
      <c r="C3173" s="61" t="s">
        <v>885</v>
      </c>
      <c r="D3173" s="61" t="s">
        <v>181</v>
      </c>
      <c r="E3173" s="61">
        <v>7.75</v>
      </c>
      <c r="F3173" s="61" t="s">
        <v>182</v>
      </c>
      <c r="G3173" s="61">
        <v>0</v>
      </c>
      <c r="H3173" s="61" t="s">
        <v>279</v>
      </c>
      <c r="I3173" s="61" t="s">
        <v>906</v>
      </c>
      <c r="J3173" s="61" t="s">
        <v>18</v>
      </c>
      <c r="K3173" s="61" t="s">
        <v>9</v>
      </c>
      <c r="L3173" s="61" t="s">
        <v>986</v>
      </c>
      <c r="M3173" s="61">
        <f t="shared" si="50"/>
        <v>491</v>
      </c>
      <c r="N3173" t="str">
        <f>VLOOKUP(M3173,'zamestnanci číselník'!$A:$I,9,0)</f>
        <v>VP1</v>
      </c>
    </row>
    <row r="3174" spans="1:14" x14ac:dyDescent="0.2">
      <c r="A3174" s="60">
        <v>43685</v>
      </c>
      <c r="B3174" s="61" t="s">
        <v>985</v>
      </c>
      <c r="C3174" s="61" t="s">
        <v>885</v>
      </c>
      <c r="D3174" s="61" t="s">
        <v>181</v>
      </c>
      <c r="E3174" s="61">
        <v>7.75</v>
      </c>
      <c r="F3174" s="61" t="s">
        <v>182</v>
      </c>
      <c r="G3174" s="61">
        <v>0</v>
      </c>
      <c r="H3174" s="61" t="s">
        <v>279</v>
      </c>
      <c r="I3174" s="61" t="s">
        <v>906</v>
      </c>
      <c r="J3174" s="61" t="s">
        <v>18</v>
      </c>
      <c r="K3174" s="61" t="s">
        <v>9</v>
      </c>
      <c r="L3174" s="61" t="s">
        <v>986</v>
      </c>
      <c r="M3174" s="61">
        <f t="shared" si="50"/>
        <v>491</v>
      </c>
      <c r="N3174" t="str">
        <f>VLOOKUP(M3174,'zamestnanci číselník'!$A:$I,9,0)</f>
        <v>VP1</v>
      </c>
    </row>
    <row r="3175" spans="1:14" x14ac:dyDescent="0.2">
      <c r="A3175" s="60">
        <v>43686</v>
      </c>
      <c r="B3175" s="61" t="s">
        <v>985</v>
      </c>
      <c r="C3175" s="61" t="s">
        <v>885</v>
      </c>
      <c r="D3175" s="61" t="s">
        <v>181</v>
      </c>
      <c r="E3175" s="61">
        <v>7.75</v>
      </c>
      <c r="F3175" s="61" t="s">
        <v>182</v>
      </c>
      <c r="G3175" s="61">
        <v>0</v>
      </c>
      <c r="H3175" s="61" t="s">
        <v>1517</v>
      </c>
      <c r="I3175" s="61" t="s">
        <v>906</v>
      </c>
      <c r="J3175" s="61" t="s">
        <v>18</v>
      </c>
      <c r="K3175" s="61" t="s">
        <v>9</v>
      </c>
      <c r="L3175" s="61" t="s">
        <v>986</v>
      </c>
      <c r="M3175" s="61">
        <f t="shared" si="50"/>
        <v>491</v>
      </c>
      <c r="N3175" t="str">
        <f>VLOOKUP(M3175,'zamestnanci číselník'!$A:$I,9,0)</f>
        <v>VP1</v>
      </c>
    </row>
    <row r="3176" spans="1:14" x14ac:dyDescent="0.2">
      <c r="A3176" s="60">
        <v>43678</v>
      </c>
      <c r="B3176" s="61" t="s">
        <v>1303</v>
      </c>
      <c r="C3176" s="61" t="s">
        <v>885</v>
      </c>
      <c r="D3176" s="61" t="s">
        <v>181</v>
      </c>
      <c r="E3176" s="61">
        <v>8</v>
      </c>
      <c r="F3176" s="61" t="s">
        <v>182</v>
      </c>
      <c r="G3176" s="61">
        <v>0</v>
      </c>
      <c r="H3176" s="61" t="s">
        <v>42</v>
      </c>
      <c r="I3176" s="61" t="s">
        <v>1167</v>
      </c>
      <c r="J3176" s="61" t="s">
        <v>1153</v>
      </c>
      <c r="K3176" s="61" t="s">
        <v>1153</v>
      </c>
      <c r="L3176" s="61" t="s">
        <v>1304</v>
      </c>
      <c r="M3176" s="61">
        <f t="shared" si="50"/>
        <v>494</v>
      </c>
      <c r="N3176" t="str">
        <f>VLOOKUP(M3176,'zamestnanci číselník'!$A:$I,9,0)</f>
        <v>Ostatné</v>
      </c>
    </row>
    <row r="3177" spans="1:14" x14ac:dyDescent="0.2">
      <c r="A3177" s="60">
        <v>43679</v>
      </c>
      <c r="B3177" s="61" t="s">
        <v>1303</v>
      </c>
      <c r="C3177" s="61" t="s">
        <v>885</v>
      </c>
      <c r="D3177" s="61" t="s">
        <v>181</v>
      </c>
      <c r="E3177" s="61">
        <v>8</v>
      </c>
      <c r="F3177" s="61" t="s">
        <v>182</v>
      </c>
      <c r="G3177" s="61">
        <v>0</v>
      </c>
      <c r="H3177" s="61" t="s">
        <v>42</v>
      </c>
      <c r="I3177" s="61" t="s">
        <v>1167</v>
      </c>
      <c r="J3177" s="61" t="s">
        <v>1153</v>
      </c>
      <c r="K3177" s="61" t="s">
        <v>1153</v>
      </c>
      <c r="L3177" s="61" t="s">
        <v>1304</v>
      </c>
      <c r="M3177" s="61">
        <f t="shared" si="50"/>
        <v>494</v>
      </c>
      <c r="N3177" t="str">
        <f>VLOOKUP(M3177,'zamestnanci číselník'!$A:$I,9,0)</f>
        <v>Ostatné</v>
      </c>
    </row>
    <row r="3178" spans="1:14" x14ac:dyDescent="0.2">
      <c r="A3178" s="60">
        <v>43684</v>
      </c>
      <c r="B3178" s="61" t="s">
        <v>1303</v>
      </c>
      <c r="C3178" s="61" t="s">
        <v>910</v>
      </c>
      <c r="D3178" s="61" t="s">
        <v>181</v>
      </c>
      <c r="E3178" s="61">
        <v>4</v>
      </c>
      <c r="F3178" s="61" t="s">
        <v>182</v>
      </c>
      <c r="G3178" s="61">
        <v>0</v>
      </c>
      <c r="H3178" s="61" t="s">
        <v>183</v>
      </c>
      <c r="I3178" s="61" t="s">
        <v>1167</v>
      </c>
      <c r="J3178" s="61" t="s">
        <v>1153</v>
      </c>
      <c r="K3178" s="61" t="s">
        <v>1153</v>
      </c>
      <c r="L3178" s="61" t="s">
        <v>1304</v>
      </c>
      <c r="M3178" s="61">
        <f t="shared" si="50"/>
        <v>494</v>
      </c>
      <c r="N3178" t="str">
        <f>VLOOKUP(M3178,'zamestnanci číselník'!$A:$I,9,0)</f>
        <v>Ostatné</v>
      </c>
    </row>
    <row r="3179" spans="1:14" x14ac:dyDescent="0.2">
      <c r="A3179" s="60">
        <v>43704</v>
      </c>
      <c r="B3179" s="61" t="s">
        <v>1303</v>
      </c>
      <c r="C3179" s="61" t="s">
        <v>910</v>
      </c>
      <c r="D3179" s="61" t="s">
        <v>181</v>
      </c>
      <c r="E3179" s="61">
        <v>3.5</v>
      </c>
      <c r="F3179" s="61" t="s">
        <v>182</v>
      </c>
      <c r="G3179" s="61">
        <v>0</v>
      </c>
      <c r="H3179" s="61" t="s">
        <v>183</v>
      </c>
      <c r="I3179" s="61" t="s">
        <v>1167</v>
      </c>
      <c r="J3179" s="61" t="s">
        <v>1153</v>
      </c>
      <c r="K3179" s="61" t="s">
        <v>1153</v>
      </c>
      <c r="L3179" s="61" t="s">
        <v>1304</v>
      </c>
      <c r="M3179" s="61">
        <f t="shared" si="50"/>
        <v>494</v>
      </c>
      <c r="N3179" t="str">
        <f>VLOOKUP(M3179,'zamestnanci číselník'!$A:$I,9,0)</f>
        <v>Ostatné</v>
      </c>
    </row>
    <row r="3180" spans="1:14" x14ac:dyDescent="0.2">
      <c r="A3180" s="60">
        <v>43704</v>
      </c>
      <c r="B3180" s="61" t="s">
        <v>1303</v>
      </c>
      <c r="C3180" s="61" t="s">
        <v>885</v>
      </c>
      <c r="D3180" s="61" t="s">
        <v>181</v>
      </c>
      <c r="E3180" s="61">
        <v>4.5</v>
      </c>
      <c r="F3180" s="61" t="s">
        <v>182</v>
      </c>
      <c r="G3180" s="61">
        <v>0</v>
      </c>
      <c r="H3180" s="61" t="s">
        <v>42</v>
      </c>
      <c r="I3180" s="61" t="s">
        <v>1167</v>
      </c>
      <c r="J3180" s="61" t="s">
        <v>1153</v>
      </c>
      <c r="K3180" s="61" t="s">
        <v>1153</v>
      </c>
      <c r="L3180" s="61" t="s">
        <v>1304</v>
      </c>
      <c r="M3180" s="61">
        <f t="shared" si="50"/>
        <v>494</v>
      </c>
      <c r="N3180" t="str">
        <f>VLOOKUP(M3180,'zamestnanci číselník'!$A:$I,9,0)</f>
        <v>Ostatné</v>
      </c>
    </row>
    <row r="3181" spans="1:14" x14ac:dyDescent="0.2">
      <c r="A3181" s="60">
        <v>43705</v>
      </c>
      <c r="B3181" s="61" t="s">
        <v>1303</v>
      </c>
      <c r="C3181" s="61" t="s">
        <v>885</v>
      </c>
      <c r="D3181" s="61" t="s">
        <v>181</v>
      </c>
      <c r="E3181" s="61">
        <v>8</v>
      </c>
      <c r="F3181" s="61" t="s">
        <v>182</v>
      </c>
      <c r="G3181" s="61">
        <v>0</v>
      </c>
      <c r="H3181" s="61" t="s">
        <v>42</v>
      </c>
      <c r="I3181" s="61" t="s">
        <v>1167</v>
      </c>
      <c r="J3181" s="61" t="s">
        <v>1153</v>
      </c>
      <c r="K3181" s="61" t="s">
        <v>1153</v>
      </c>
      <c r="L3181" s="61" t="s">
        <v>1304</v>
      </c>
      <c r="M3181" s="61">
        <f t="shared" si="50"/>
        <v>494</v>
      </c>
      <c r="N3181" t="str">
        <f>VLOOKUP(M3181,'zamestnanci číselník'!$A:$I,9,0)</f>
        <v>Ostatné</v>
      </c>
    </row>
    <row r="3182" spans="1:14" x14ac:dyDescent="0.2">
      <c r="A3182" s="60">
        <v>43707</v>
      </c>
      <c r="B3182" s="61" t="s">
        <v>1303</v>
      </c>
      <c r="C3182" s="61" t="s">
        <v>885</v>
      </c>
      <c r="D3182" s="61" t="s">
        <v>181</v>
      </c>
      <c r="E3182" s="61">
        <v>8</v>
      </c>
      <c r="F3182" s="61" t="s">
        <v>182</v>
      </c>
      <c r="G3182" s="61">
        <v>0</v>
      </c>
      <c r="H3182" s="61" t="s">
        <v>42</v>
      </c>
      <c r="I3182" s="61" t="s">
        <v>1167</v>
      </c>
      <c r="J3182" s="61" t="s">
        <v>1153</v>
      </c>
      <c r="K3182" s="61" t="s">
        <v>1153</v>
      </c>
      <c r="L3182" s="61" t="s">
        <v>1304</v>
      </c>
      <c r="M3182" s="61">
        <f t="shared" si="50"/>
        <v>494</v>
      </c>
      <c r="N3182" t="str">
        <f>VLOOKUP(M3182,'zamestnanci číselník'!$A:$I,9,0)</f>
        <v>Ostatné</v>
      </c>
    </row>
    <row r="3183" spans="1:14" x14ac:dyDescent="0.2">
      <c r="A3183" s="60">
        <v>43699</v>
      </c>
      <c r="B3183" s="61" t="s">
        <v>1303</v>
      </c>
      <c r="C3183" s="61" t="s">
        <v>885</v>
      </c>
      <c r="D3183" s="61" t="s">
        <v>181</v>
      </c>
      <c r="E3183" s="61">
        <v>8</v>
      </c>
      <c r="F3183" s="61" t="s">
        <v>182</v>
      </c>
      <c r="G3183" s="61">
        <v>0</v>
      </c>
      <c r="H3183" s="61" t="s">
        <v>1148</v>
      </c>
      <c r="I3183" s="61" t="s">
        <v>1167</v>
      </c>
      <c r="J3183" s="61" t="s">
        <v>1153</v>
      </c>
      <c r="K3183" s="61" t="s">
        <v>1153</v>
      </c>
      <c r="L3183" s="61" t="s">
        <v>1304</v>
      </c>
      <c r="M3183" s="61">
        <f t="shared" si="50"/>
        <v>494</v>
      </c>
      <c r="N3183" t="str">
        <f>VLOOKUP(M3183,'zamestnanci číselník'!$A:$I,9,0)</f>
        <v>Ostatné</v>
      </c>
    </row>
    <row r="3184" spans="1:14" x14ac:dyDescent="0.2">
      <c r="A3184" s="60">
        <v>43700</v>
      </c>
      <c r="B3184" s="61" t="s">
        <v>1303</v>
      </c>
      <c r="C3184" s="61" t="s">
        <v>885</v>
      </c>
      <c r="D3184" s="61" t="s">
        <v>181</v>
      </c>
      <c r="E3184" s="61">
        <v>8</v>
      </c>
      <c r="F3184" s="61" t="s">
        <v>182</v>
      </c>
      <c r="G3184" s="61">
        <v>0</v>
      </c>
      <c r="H3184" s="61" t="s">
        <v>1148</v>
      </c>
      <c r="I3184" s="61" t="s">
        <v>1167</v>
      </c>
      <c r="J3184" s="61" t="s">
        <v>1153</v>
      </c>
      <c r="K3184" s="61" t="s">
        <v>1153</v>
      </c>
      <c r="L3184" s="61" t="s">
        <v>1304</v>
      </c>
      <c r="M3184" s="61">
        <f t="shared" si="50"/>
        <v>494</v>
      </c>
      <c r="N3184" t="str">
        <f>VLOOKUP(M3184,'zamestnanci číselník'!$A:$I,9,0)</f>
        <v>Ostatné</v>
      </c>
    </row>
    <row r="3185" spans="1:14" x14ac:dyDescent="0.2">
      <c r="A3185" s="60">
        <v>43703</v>
      </c>
      <c r="B3185" s="61" t="s">
        <v>1303</v>
      </c>
      <c r="C3185" s="61" t="s">
        <v>885</v>
      </c>
      <c r="D3185" s="61" t="s">
        <v>181</v>
      </c>
      <c r="E3185" s="61">
        <v>8</v>
      </c>
      <c r="F3185" s="61" t="s">
        <v>182</v>
      </c>
      <c r="G3185" s="61">
        <v>0</v>
      </c>
      <c r="H3185" s="61" t="s">
        <v>42</v>
      </c>
      <c r="I3185" s="61" t="s">
        <v>1167</v>
      </c>
      <c r="J3185" s="61" t="s">
        <v>1153</v>
      </c>
      <c r="K3185" s="61" t="s">
        <v>1153</v>
      </c>
      <c r="L3185" s="61" t="s">
        <v>1304</v>
      </c>
      <c r="M3185" s="61">
        <f t="shared" si="50"/>
        <v>494</v>
      </c>
      <c r="N3185" t="str">
        <f>VLOOKUP(M3185,'zamestnanci číselník'!$A:$I,9,0)</f>
        <v>Ostatné</v>
      </c>
    </row>
    <row r="3186" spans="1:14" x14ac:dyDescent="0.2">
      <c r="A3186" s="60">
        <v>43697</v>
      </c>
      <c r="B3186" s="61" t="s">
        <v>1303</v>
      </c>
      <c r="C3186" s="61" t="s">
        <v>885</v>
      </c>
      <c r="D3186" s="61" t="s">
        <v>181</v>
      </c>
      <c r="E3186" s="61">
        <v>8</v>
      </c>
      <c r="F3186" s="61" t="s">
        <v>182</v>
      </c>
      <c r="G3186" s="61">
        <v>0</v>
      </c>
      <c r="H3186" s="61" t="s">
        <v>1148</v>
      </c>
      <c r="I3186" s="61" t="s">
        <v>1167</v>
      </c>
      <c r="J3186" s="61" t="s">
        <v>1153</v>
      </c>
      <c r="K3186" s="61" t="s">
        <v>1153</v>
      </c>
      <c r="L3186" s="61" t="s">
        <v>1304</v>
      </c>
      <c r="M3186" s="61">
        <f t="shared" si="50"/>
        <v>494</v>
      </c>
      <c r="N3186" t="str">
        <f>VLOOKUP(M3186,'zamestnanci číselník'!$A:$I,9,0)</f>
        <v>Ostatné</v>
      </c>
    </row>
    <row r="3187" spans="1:14" x14ac:dyDescent="0.2">
      <c r="A3187" s="60">
        <v>43698</v>
      </c>
      <c r="B3187" s="61" t="s">
        <v>1303</v>
      </c>
      <c r="C3187" s="61" t="s">
        <v>885</v>
      </c>
      <c r="D3187" s="61" t="s">
        <v>181</v>
      </c>
      <c r="E3187" s="61">
        <v>8</v>
      </c>
      <c r="F3187" s="61" t="s">
        <v>182</v>
      </c>
      <c r="G3187" s="61">
        <v>0</v>
      </c>
      <c r="H3187" s="61" t="s">
        <v>1148</v>
      </c>
      <c r="I3187" s="61" t="s">
        <v>1167</v>
      </c>
      <c r="J3187" s="61" t="s">
        <v>1153</v>
      </c>
      <c r="K3187" s="61" t="s">
        <v>1153</v>
      </c>
      <c r="L3187" s="61" t="s">
        <v>1304</v>
      </c>
      <c r="M3187" s="61">
        <f t="shared" si="50"/>
        <v>494</v>
      </c>
      <c r="N3187" t="str">
        <f>VLOOKUP(M3187,'zamestnanci číselník'!$A:$I,9,0)</f>
        <v>Ostatné</v>
      </c>
    </row>
    <row r="3188" spans="1:14" x14ac:dyDescent="0.2">
      <c r="A3188" s="60">
        <v>43706</v>
      </c>
      <c r="B3188" s="61" t="s">
        <v>1303</v>
      </c>
      <c r="C3188" s="61" t="s">
        <v>886</v>
      </c>
      <c r="D3188" s="61" t="s">
        <v>181</v>
      </c>
      <c r="E3188" s="61">
        <v>8</v>
      </c>
      <c r="F3188" s="61" t="s">
        <v>182</v>
      </c>
      <c r="G3188" s="61">
        <v>0</v>
      </c>
      <c r="H3188" s="61" t="s">
        <v>183</v>
      </c>
      <c r="I3188" s="61" t="s">
        <v>1167</v>
      </c>
      <c r="J3188" s="61" t="s">
        <v>1153</v>
      </c>
      <c r="K3188" s="61" t="s">
        <v>1153</v>
      </c>
      <c r="L3188" s="61" t="s">
        <v>1304</v>
      </c>
      <c r="M3188" s="61">
        <f t="shared" si="50"/>
        <v>494</v>
      </c>
      <c r="N3188" t="str">
        <f>VLOOKUP(M3188,'zamestnanci číselník'!$A:$I,9,0)</f>
        <v>Ostatné</v>
      </c>
    </row>
    <row r="3189" spans="1:14" x14ac:dyDescent="0.2">
      <c r="A3189" s="60">
        <v>43682</v>
      </c>
      <c r="B3189" s="61" t="s">
        <v>1303</v>
      </c>
      <c r="C3189" s="61" t="s">
        <v>885</v>
      </c>
      <c r="D3189" s="61" t="s">
        <v>181</v>
      </c>
      <c r="E3189" s="61">
        <v>8</v>
      </c>
      <c r="F3189" s="61" t="s">
        <v>182</v>
      </c>
      <c r="G3189" s="61">
        <v>0</v>
      </c>
      <c r="H3189" s="61" t="s">
        <v>1159</v>
      </c>
      <c r="I3189" s="61" t="s">
        <v>1167</v>
      </c>
      <c r="J3189" s="61" t="s">
        <v>1153</v>
      </c>
      <c r="K3189" s="61" t="s">
        <v>1153</v>
      </c>
      <c r="L3189" s="61" t="s">
        <v>1304</v>
      </c>
      <c r="M3189" s="61">
        <f t="shared" si="50"/>
        <v>494</v>
      </c>
      <c r="N3189" t="str">
        <f>VLOOKUP(M3189,'zamestnanci číselník'!$A:$I,9,0)</f>
        <v>Ostatné</v>
      </c>
    </row>
    <row r="3190" spans="1:14" x14ac:dyDescent="0.2">
      <c r="A3190" s="60">
        <v>43683</v>
      </c>
      <c r="B3190" s="61" t="s">
        <v>1303</v>
      </c>
      <c r="C3190" s="61" t="s">
        <v>885</v>
      </c>
      <c r="D3190" s="61" t="s">
        <v>181</v>
      </c>
      <c r="E3190" s="61">
        <v>8</v>
      </c>
      <c r="F3190" s="61" t="s">
        <v>182</v>
      </c>
      <c r="G3190" s="61">
        <v>0</v>
      </c>
      <c r="H3190" s="61" t="s">
        <v>1159</v>
      </c>
      <c r="I3190" s="61" t="s">
        <v>1167</v>
      </c>
      <c r="J3190" s="61" t="s">
        <v>1153</v>
      </c>
      <c r="K3190" s="61" t="s">
        <v>1153</v>
      </c>
      <c r="L3190" s="61" t="s">
        <v>1304</v>
      </c>
      <c r="M3190" s="61">
        <f t="shared" si="50"/>
        <v>494</v>
      </c>
      <c r="N3190" t="str">
        <f>VLOOKUP(M3190,'zamestnanci číselník'!$A:$I,9,0)</f>
        <v>Ostatné</v>
      </c>
    </row>
    <row r="3191" spans="1:14" x14ac:dyDescent="0.2">
      <c r="A3191" s="60">
        <v>43684</v>
      </c>
      <c r="B3191" s="61" t="s">
        <v>1303</v>
      </c>
      <c r="C3191" s="61" t="s">
        <v>885</v>
      </c>
      <c r="D3191" s="61" t="s">
        <v>181</v>
      </c>
      <c r="E3191" s="61">
        <v>4</v>
      </c>
      <c r="F3191" s="61" t="s">
        <v>182</v>
      </c>
      <c r="G3191" s="61">
        <v>0</v>
      </c>
      <c r="H3191" s="61" t="s">
        <v>42</v>
      </c>
      <c r="I3191" s="61" t="s">
        <v>1167</v>
      </c>
      <c r="J3191" s="61" t="s">
        <v>1153</v>
      </c>
      <c r="K3191" s="61" t="s">
        <v>1153</v>
      </c>
      <c r="L3191" s="61" t="s">
        <v>1304</v>
      </c>
      <c r="M3191" s="61">
        <f t="shared" si="50"/>
        <v>494</v>
      </c>
      <c r="N3191" t="str">
        <f>VLOOKUP(M3191,'zamestnanci číselník'!$A:$I,9,0)</f>
        <v>Ostatné</v>
      </c>
    </row>
    <row r="3192" spans="1:14" x14ac:dyDescent="0.2">
      <c r="A3192" s="60">
        <v>43685</v>
      </c>
      <c r="B3192" s="61" t="s">
        <v>1303</v>
      </c>
      <c r="C3192" s="61" t="s">
        <v>885</v>
      </c>
      <c r="D3192" s="61" t="s">
        <v>181</v>
      </c>
      <c r="E3192" s="61">
        <v>8</v>
      </c>
      <c r="F3192" s="61" t="s">
        <v>182</v>
      </c>
      <c r="G3192" s="61">
        <v>0</v>
      </c>
      <c r="H3192" s="61" t="s">
        <v>1159</v>
      </c>
      <c r="I3192" s="61" t="s">
        <v>1167</v>
      </c>
      <c r="J3192" s="61" t="s">
        <v>1153</v>
      </c>
      <c r="K3192" s="61" t="s">
        <v>1153</v>
      </c>
      <c r="L3192" s="61" t="s">
        <v>1304</v>
      </c>
      <c r="M3192" s="61">
        <f t="shared" si="50"/>
        <v>494</v>
      </c>
      <c r="N3192" t="str">
        <f>VLOOKUP(M3192,'zamestnanci číselník'!$A:$I,9,0)</f>
        <v>Ostatné</v>
      </c>
    </row>
    <row r="3193" spans="1:14" x14ac:dyDescent="0.2">
      <c r="A3193" s="60">
        <v>43686</v>
      </c>
      <c r="B3193" s="61" t="s">
        <v>1303</v>
      </c>
      <c r="C3193" s="61" t="s">
        <v>885</v>
      </c>
      <c r="D3193" s="61" t="s">
        <v>181</v>
      </c>
      <c r="E3193" s="61">
        <v>8</v>
      </c>
      <c r="F3193" s="61" t="s">
        <v>182</v>
      </c>
      <c r="G3193" s="61">
        <v>0</v>
      </c>
      <c r="H3193" s="61" t="s">
        <v>1159</v>
      </c>
      <c r="I3193" s="61" t="s">
        <v>1167</v>
      </c>
      <c r="J3193" s="61" t="s">
        <v>1153</v>
      </c>
      <c r="K3193" s="61" t="s">
        <v>1153</v>
      </c>
      <c r="L3193" s="61" t="s">
        <v>1304</v>
      </c>
      <c r="M3193" s="61">
        <f t="shared" si="50"/>
        <v>494</v>
      </c>
      <c r="N3193" t="str">
        <f>VLOOKUP(M3193,'zamestnanci číselník'!$A:$I,9,0)</f>
        <v>Ostatné</v>
      </c>
    </row>
    <row r="3194" spans="1:14" x14ac:dyDescent="0.2">
      <c r="A3194" s="60">
        <v>43689</v>
      </c>
      <c r="B3194" s="61" t="s">
        <v>1303</v>
      </c>
      <c r="C3194" s="61" t="s">
        <v>885</v>
      </c>
      <c r="D3194" s="61" t="s">
        <v>181</v>
      </c>
      <c r="E3194" s="61">
        <v>8</v>
      </c>
      <c r="F3194" s="61" t="s">
        <v>182</v>
      </c>
      <c r="G3194" s="61">
        <v>0</v>
      </c>
      <c r="H3194" s="61" t="s">
        <v>1159</v>
      </c>
      <c r="I3194" s="61" t="s">
        <v>1167</v>
      </c>
      <c r="J3194" s="61" t="s">
        <v>1153</v>
      </c>
      <c r="K3194" s="61" t="s">
        <v>1153</v>
      </c>
      <c r="L3194" s="61" t="s">
        <v>1304</v>
      </c>
      <c r="M3194" s="61">
        <f t="shared" si="50"/>
        <v>494</v>
      </c>
      <c r="N3194" t="str">
        <f>VLOOKUP(M3194,'zamestnanci číselník'!$A:$I,9,0)</f>
        <v>Ostatné</v>
      </c>
    </row>
    <row r="3195" spans="1:14" x14ac:dyDescent="0.2">
      <c r="A3195" s="60">
        <v>43690</v>
      </c>
      <c r="B3195" s="61" t="s">
        <v>1303</v>
      </c>
      <c r="C3195" s="61" t="s">
        <v>885</v>
      </c>
      <c r="D3195" s="61" t="s">
        <v>181</v>
      </c>
      <c r="E3195" s="61">
        <v>8</v>
      </c>
      <c r="F3195" s="61" t="s">
        <v>182</v>
      </c>
      <c r="G3195" s="61">
        <v>0</v>
      </c>
      <c r="H3195" s="61" t="s">
        <v>1159</v>
      </c>
      <c r="I3195" s="61" t="s">
        <v>1167</v>
      </c>
      <c r="J3195" s="61" t="s">
        <v>1153</v>
      </c>
      <c r="K3195" s="61" t="s">
        <v>1153</v>
      </c>
      <c r="L3195" s="61" t="s">
        <v>1304</v>
      </c>
      <c r="M3195" s="61">
        <f t="shared" si="50"/>
        <v>494</v>
      </c>
      <c r="N3195" t="str">
        <f>VLOOKUP(M3195,'zamestnanci číselník'!$A:$I,9,0)</f>
        <v>Ostatné</v>
      </c>
    </row>
    <row r="3196" spans="1:14" x14ac:dyDescent="0.2">
      <c r="A3196" s="60">
        <v>43691</v>
      </c>
      <c r="B3196" s="61" t="s">
        <v>1303</v>
      </c>
      <c r="C3196" s="61" t="s">
        <v>885</v>
      </c>
      <c r="D3196" s="61" t="s">
        <v>181</v>
      </c>
      <c r="E3196" s="61">
        <v>8</v>
      </c>
      <c r="F3196" s="61" t="s">
        <v>182</v>
      </c>
      <c r="G3196" s="61">
        <v>0</v>
      </c>
      <c r="H3196" s="61" t="s">
        <v>1159</v>
      </c>
      <c r="I3196" s="61" t="s">
        <v>1167</v>
      </c>
      <c r="J3196" s="61" t="s">
        <v>1153</v>
      </c>
      <c r="K3196" s="61" t="s">
        <v>1153</v>
      </c>
      <c r="L3196" s="61" t="s">
        <v>1304</v>
      </c>
      <c r="M3196" s="61">
        <f t="shared" si="50"/>
        <v>494</v>
      </c>
      <c r="N3196" t="str">
        <f>VLOOKUP(M3196,'zamestnanci číselník'!$A:$I,9,0)</f>
        <v>Ostatné</v>
      </c>
    </row>
    <row r="3197" spans="1:14" x14ac:dyDescent="0.2">
      <c r="A3197" s="60">
        <v>43692</v>
      </c>
      <c r="B3197" s="61" t="s">
        <v>1303</v>
      </c>
      <c r="C3197" s="61" t="s">
        <v>885</v>
      </c>
      <c r="D3197" s="61" t="s">
        <v>181</v>
      </c>
      <c r="E3197" s="61">
        <v>8</v>
      </c>
      <c r="F3197" s="61" t="s">
        <v>182</v>
      </c>
      <c r="G3197" s="61">
        <v>0</v>
      </c>
      <c r="H3197" s="61" t="s">
        <v>1159</v>
      </c>
      <c r="I3197" s="61" t="s">
        <v>1167</v>
      </c>
      <c r="J3197" s="61" t="s">
        <v>1153</v>
      </c>
      <c r="K3197" s="61" t="s">
        <v>1153</v>
      </c>
      <c r="L3197" s="61" t="s">
        <v>1304</v>
      </c>
      <c r="M3197" s="61">
        <f t="shared" si="50"/>
        <v>494</v>
      </c>
      <c r="N3197" t="str">
        <f>VLOOKUP(M3197,'zamestnanci číselník'!$A:$I,9,0)</f>
        <v>Ostatné</v>
      </c>
    </row>
    <row r="3198" spans="1:14" x14ac:dyDescent="0.2">
      <c r="A3198" s="60">
        <v>43693</v>
      </c>
      <c r="B3198" s="61" t="s">
        <v>1303</v>
      </c>
      <c r="C3198" s="61" t="s">
        <v>885</v>
      </c>
      <c r="D3198" s="61" t="s">
        <v>181</v>
      </c>
      <c r="E3198" s="61">
        <v>8</v>
      </c>
      <c r="F3198" s="61" t="s">
        <v>182</v>
      </c>
      <c r="G3198" s="61">
        <v>0</v>
      </c>
      <c r="H3198" s="61" t="s">
        <v>1159</v>
      </c>
      <c r="I3198" s="61" t="s">
        <v>1167</v>
      </c>
      <c r="J3198" s="61" t="s">
        <v>1153</v>
      </c>
      <c r="K3198" s="61" t="s">
        <v>1153</v>
      </c>
      <c r="L3198" s="61" t="s">
        <v>1304</v>
      </c>
      <c r="M3198" s="61">
        <f t="shared" si="50"/>
        <v>494</v>
      </c>
      <c r="N3198" t="str">
        <f>VLOOKUP(M3198,'zamestnanci číselník'!$A:$I,9,0)</f>
        <v>Ostatné</v>
      </c>
    </row>
    <row r="3199" spans="1:14" x14ac:dyDescent="0.2">
      <c r="A3199" s="60">
        <v>43696</v>
      </c>
      <c r="B3199" s="61" t="s">
        <v>1303</v>
      </c>
      <c r="C3199" s="61" t="s">
        <v>885</v>
      </c>
      <c r="D3199" s="61" t="s">
        <v>181</v>
      </c>
      <c r="E3199" s="61">
        <v>8</v>
      </c>
      <c r="F3199" s="61" t="s">
        <v>182</v>
      </c>
      <c r="G3199" s="61">
        <v>0</v>
      </c>
      <c r="H3199" s="61" t="s">
        <v>1159</v>
      </c>
      <c r="I3199" s="61" t="s">
        <v>1167</v>
      </c>
      <c r="J3199" s="61" t="s">
        <v>1153</v>
      </c>
      <c r="K3199" s="61" t="s">
        <v>1153</v>
      </c>
      <c r="L3199" s="61" t="s">
        <v>1304</v>
      </c>
      <c r="M3199" s="61">
        <f t="shared" si="50"/>
        <v>494</v>
      </c>
      <c r="N3199" t="str">
        <f>VLOOKUP(M3199,'zamestnanci číselník'!$A:$I,9,0)</f>
        <v>Ostatné</v>
      </c>
    </row>
    <row r="3200" spans="1:14" x14ac:dyDescent="0.2">
      <c r="A3200" s="60">
        <v>43696</v>
      </c>
      <c r="B3200" s="61" t="s">
        <v>311</v>
      </c>
      <c r="C3200" s="61" t="s">
        <v>885</v>
      </c>
      <c r="D3200" s="61" t="s">
        <v>181</v>
      </c>
      <c r="E3200" s="61">
        <v>7</v>
      </c>
      <c r="F3200" s="61" t="s">
        <v>182</v>
      </c>
      <c r="G3200" s="61">
        <v>0</v>
      </c>
      <c r="H3200" s="61" t="s">
        <v>279</v>
      </c>
      <c r="I3200" s="61" t="s">
        <v>184</v>
      </c>
      <c r="J3200" s="61" t="s">
        <v>13</v>
      </c>
      <c r="K3200" s="61" t="s">
        <v>9</v>
      </c>
      <c r="L3200" s="61" t="s">
        <v>312</v>
      </c>
      <c r="M3200" s="61">
        <f t="shared" si="50"/>
        <v>496</v>
      </c>
      <c r="N3200" t="str">
        <f>VLOOKUP(M3200,'zamestnanci číselník'!$A:$I,9,0)</f>
        <v>VP2</v>
      </c>
    </row>
    <row r="3201" spans="1:14" x14ac:dyDescent="0.2">
      <c r="A3201" s="60">
        <v>43691</v>
      </c>
      <c r="B3201" s="61" t="s">
        <v>311</v>
      </c>
      <c r="C3201" s="61" t="s">
        <v>885</v>
      </c>
      <c r="D3201" s="61" t="s">
        <v>181</v>
      </c>
      <c r="E3201" s="61">
        <v>8</v>
      </c>
      <c r="F3201" s="61" t="s">
        <v>182</v>
      </c>
      <c r="G3201" s="61">
        <v>0</v>
      </c>
      <c r="H3201" s="61" t="s">
        <v>279</v>
      </c>
      <c r="I3201" s="61" t="s">
        <v>184</v>
      </c>
      <c r="J3201" s="61" t="s">
        <v>13</v>
      </c>
      <c r="K3201" s="61" t="s">
        <v>9</v>
      </c>
      <c r="L3201" s="61" t="s">
        <v>312</v>
      </c>
      <c r="M3201" s="61">
        <f t="shared" si="50"/>
        <v>496</v>
      </c>
      <c r="N3201" t="str">
        <f>VLOOKUP(M3201,'zamestnanci číselník'!$A:$I,9,0)</f>
        <v>VP2</v>
      </c>
    </row>
    <row r="3202" spans="1:14" x14ac:dyDescent="0.2">
      <c r="A3202" s="60">
        <v>43692</v>
      </c>
      <c r="B3202" s="61" t="s">
        <v>311</v>
      </c>
      <c r="C3202" s="61" t="s">
        <v>885</v>
      </c>
      <c r="D3202" s="61" t="s">
        <v>181</v>
      </c>
      <c r="E3202" s="61">
        <v>8</v>
      </c>
      <c r="F3202" s="61" t="s">
        <v>897</v>
      </c>
      <c r="G3202" s="61">
        <v>1.5</v>
      </c>
      <c r="H3202" s="61" t="s">
        <v>1449</v>
      </c>
      <c r="I3202" s="61" t="s">
        <v>184</v>
      </c>
      <c r="J3202" s="61" t="s">
        <v>13</v>
      </c>
      <c r="K3202" s="61" t="s">
        <v>9</v>
      </c>
      <c r="L3202" s="61" t="s">
        <v>312</v>
      </c>
      <c r="M3202" s="61">
        <f t="shared" si="50"/>
        <v>496</v>
      </c>
      <c r="N3202" t="str">
        <f>VLOOKUP(M3202,'zamestnanci číselník'!$A:$I,9,0)</f>
        <v>VP2</v>
      </c>
    </row>
    <row r="3203" spans="1:14" x14ac:dyDescent="0.2">
      <c r="A3203" s="60">
        <v>43693</v>
      </c>
      <c r="B3203" s="61" t="s">
        <v>311</v>
      </c>
      <c r="C3203" s="61" t="s">
        <v>885</v>
      </c>
      <c r="D3203" s="61" t="s">
        <v>181</v>
      </c>
      <c r="E3203" s="61">
        <v>5</v>
      </c>
      <c r="F3203" s="61" t="s">
        <v>182</v>
      </c>
      <c r="G3203" s="61">
        <v>0</v>
      </c>
      <c r="H3203" s="61" t="s">
        <v>1471</v>
      </c>
      <c r="I3203" s="61" t="s">
        <v>184</v>
      </c>
      <c r="J3203" s="61" t="s">
        <v>13</v>
      </c>
      <c r="K3203" s="61" t="s">
        <v>9</v>
      </c>
      <c r="L3203" s="61" t="s">
        <v>312</v>
      </c>
      <c r="M3203" s="61">
        <f t="shared" ref="M3203:M3266" si="51">B3203*1</f>
        <v>496</v>
      </c>
      <c r="N3203" t="str">
        <f>VLOOKUP(M3203,'zamestnanci číselník'!$A:$I,9,0)</f>
        <v>VP2</v>
      </c>
    </row>
    <row r="3204" spans="1:14" x14ac:dyDescent="0.2">
      <c r="A3204" s="60">
        <v>43694</v>
      </c>
      <c r="B3204" s="61" t="s">
        <v>311</v>
      </c>
      <c r="C3204" s="61" t="s">
        <v>885</v>
      </c>
      <c r="D3204" s="61" t="s">
        <v>181</v>
      </c>
      <c r="E3204" s="61">
        <v>4</v>
      </c>
      <c r="F3204" s="61" t="s">
        <v>182</v>
      </c>
      <c r="G3204" s="61">
        <v>0</v>
      </c>
      <c r="H3204" s="61" t="s">
        <v>1471</v>
      </c>
      <c r="I3204" s="61" t="s">
        <v>184</v>
      </c>
      <c r="J3204" s="61" t="s">
        <v>13</v>
      </c>
      <c r="K3204" s="61" t="s">
        <v>9</v>
      </c>
      <c r="L3204" s="61" t="s">
        <v>312</v>
      </c>
      <c r="M3204" s="61">
        <f t="shared" si="51"/>
        <v>496</v>
      </c>
      <c r="N3204" t="str">
        <f>VLOOKUP(M3204,'zamestnanci číselník'!$A:$I,9,0)</f>
        <v>VP2</v>
      </c>
    </row>
    <row r="3205" spans="1:14" x14ac:dyDescent="0.2">
      <c r="A3205" s="60">
        <v>43697</v>
      </c>
      <c r="B3205" s="61" t="s">
        <v>311</v>
      </c>
      <c r="C3205" s="61" t="s">
        <v>893</v>
      </c>
      <c r="D3205" s="61" t="s">
        <v>181</v>
      </c>
      <c r="E3205" s="61">
        <v>8</v>
      </c>
      <c r="F3205" s="61" t="s">
        <v>182</v>
      </c>
      <c r="G3205" s="61">
        <v>0</v>
      </c>
      <c r="H3205" s="61" t="s">
        <v>183</v>
      </c>
      <c r="I3205" s="61" t="s">
        <v>184</v>
      </c>
      <c r="J3205" s="61" t="s">
        <v>13</v>
      </c>
      <c r="K3205" s="61" t="s">
        <v>9</v>
      </c>
      <c r="L3205" s="61" t="s">
        <v>312</v>
      </c>
      <c r="M3205" s="61">
        <f t="shared" si="51"/>
        <v>496</v>
      </c>
      <c r="N3205" t="str">
        <f>VLOOKUP(M3205,'zamestnanci číselník'!$A:$I,9,0)</f>
        <v>VP2</v>
      </c>
    </row>
    <row r="3206" spans="1:14" x14ac:dyDescent="0.2">
      <c r="A3206" s="60">
        <v>43698</v>
      </c>
      <c r="B3206" s="61" t="s">
        <v>311</v>
      </c>
      <c r="C3206" s="61" t="s">
        <v>888</v>
      </c>
      <c r="D3206" s="61" t="s">
        <v>181</v>
      </c>
      <c r="E3206" s="61">
        <v>8</v>
      </c>
      <c r="F3206" s="61" t="s">
        <v>182</v>
      </c>
      <c r="G3206" s="61">
        <v>0</v>
      </c>
      <c r="H3206" s="61" t="s">
        <v>183</v>
      </c>
      <c r="I3206" s="61" t="s">
        <v>184</v>
      </c>
      <c r="J3206" s="61" t="s">
        <v>13</v>
      </c>
      <c r="K3206" s="61" t="s">
        <v>9</v>
      </c>
      <c r="L3206" s="61" t="s">
        <v>312</v>
      </c>
      <c r="M3206" s="61">
        <f t="shared" si="51"/>
        <v>496</v>
      </c>
      <c r="N3206" t="str">
        <f>VLOOKUP(M3206,'zamestnanci číselník'!$A:$I,9,0)</f>
        <v>VP2</v>
      </c>
    </row>
    <row r="3207" spans="1:14" x14ac:dyDescent="0.2">
      <c r="A3207" s="60">
        <v>43699</v>
      </c>
      <c r="B3207" s="61" t="s">
        <v>311</v>
      </c>
      <c r="C3207" s="61" t="s">
        <v>887</v>
      </c>
      <c r="D3207" s="61" t="s">
        <v>181</v>
      </c>
      <c r="E3207" s="61">
        <v>8</v>
      </c>
      <c r="F3207" s="61" t="s">
        <v>182</v>
      </c>
      <c r="G3207" s="61">
        <v>0</v>
      </c>
      <c r="H3207" s="61" t="s">
        <v>183</v>
      </c>
      <c r="I3207" s="61" t="s">
        <v>184</v>
      </c>
      <c r="J3207" s="61" t="s">
        <v>13</v>
      </c>
      <c r="K3207" s="61" t="s">
        <v>9</v>
      </c>
      <c r="L3207" s="61" t="s">
        <v>312</v>
      </c>
      <c r="M3207" s="61">
        <f t="shared" si="51"/>
        <v>496</v>
      </c>
      <c r="N3207" t="str">
        <f>VLOOKUP(M3207,'zamestnanci číselník'!$A:$I,9,0)</f>
        <v>VP2</v>
      </c>
    </row>
    <row r="3208" spans="1:14" x14ac:dyDescent="0.2">
      <c r="A3208" s="60">
        <v>43700</v>
      </c>
      <c r="B3208" s="61" t="s">
        <v>311</v>
      </c>
      <c r="C3208" s="61" t="s">
        <v>887</v>
      </c>
      <c r="D3208" s="61" t="s">
        <v>181</v>
      </c>
      <c r="E3208" s="61">
        <v>8</v>
      </c>
      <c r="F3208" s="61" t="s">
        <v>182</v>
      </c>
      <c r="G3208" s="61">
        <v>0</v>
      </c>
      <c r="H3208" s="61" t="s">
        <v>183</v>
      </c>
      <c r="I3208" s="61" t="s">
        <v>184</v>
      </c>
      <c r="J3208" s="61" t="s">
        <v>13</v>
      </c>
      <c r="K3208" s="61" t="s">
        <v>9</v>
      </c>
      <c r="L3208" s="61" t="s">
        <v>312</v>
      </c>
      <c r="M3208" s="61">
        <f t="shared" si="51"/>
        <v>496</v>
      </c>
      <c r="N3208" t="str">
        <f>VLOOKUP(M3208,'zamestnanci číselník'!$A:$I,9,0)</f>
        <v>VP2</v>
      </c>
    </row>
    <row r="3209" spans="1:14" x14ac:dyDescent="0.2">
      <c r="A3209" s="60">
        <v>43703</v>
      </c>
      <c r="B3209" s="61" t="s">
        <v>311</v>
      </c>
      <c r="C3209" s="61" t="s">
        <v>887</v>
      </c>
      <c r="D3209" s="61" t="s">
        <v>181</v>
      </c>
      <c r="E3209" s="61">
        <v>8</v>
      </c>
      <c r="F3209" s="61" t="s">
        <v>182</v>
      </c>
      <c r="G3209" s="61">
        <v>0</v>
      </c>
      <c r="H3209" s="61" t="s">
        <v>183</v>
      </c>
      <c r="I3209" s="61" t="s">
        <v>184</v>
      </c>
      <c r="J3209" s="61" t="s">
        <v>13</v>
      </c>
      <c r="K3209" s="61" t="s">
        <v>9</v>
      </c>
      <c r="L3209" s="61" t="s">
        <v>312</v>
      </c>
      <c r="M3209" s="61">
        <f t="shared" si="51"/>
        <v>496</v>
      </c>
      <c r="N3209" t="str">
        <f>VLOOKUP(M3209,'zamestnanci číselník'!$A:$I,9,0)</f>
        <v>VP2</v>
      </c>
    </row>
    <row r="3210" spans="1:14" x14ac:dyDescent="0.2">
      <c r="A3210" s="60">
        <v>43704</v>
      </c>
      <c r="B3210" s="61" t="s">
        <v>311</v>
      </c>
      <c r="C3210" s="61" t="s">
        <v>887</v>
      </c>
      <c r="D3210" s="61" t="s">
        <v>181</v>
      </c>
      <c r="E3210" s="61">
        <v>8</v>
      </c>
      <c r="F3210" s="61" t="s">
        <v>182</v>
      </c>
      <c r="G3210" s="61">
        <v>0</v>
      </c>
      <c r="H3210" s="61" t="s">
        <v>183</v>
      </c>
      <c r="I3210" s="61" t="s">
        <v>184</v>
      </c>
      <c r="J3210" s="61" t="s">
        <v>13</v>
      </c>
      <c r="K3210" s="61" t="s">
        <v>9</v>
      </c>
      <c r="L3210" s="61" t="s">
        <v>312</v>
      </c>
      <c r="M3210" s="61">
        <f t="shared" si="51"/>
        <v>496</v>
      </c>
      <c r="N3210" t="str">
        <f>VLOOKUP(M3210,'zamestnanci číselník'!$A:$I,9,0)</f>
        <v>VP2</v>
      </c>
    </row>
    <row r="3211" spans="1:14" x14ac:dyDescent="0.2">
      <c r="A3211" s="60">
        <v>43705</v>
      </c>
      <c r="B3211" s="61" t="s">
        <v>311</v>
      </c>
      <c r="C3211" s="61" t="s">
        <v>887</v>
      </c>
      <c r="D3211" s="61" t="s">
        <v>181</v>
      </c>
      <c r="E3211" s="61">
        <v>8</v>
      </c>
      <c r="F3211" s="61" t="s">
        <v>182</v>
      </c>
      <c r="G3211" s="61">
        <v>0</v>
      </c>
      <c r="H3211" s="61" t="s">
        <v>183</v>
      </c>
      <c r="I3211" s="61" t="s">
        <v>184</v>
      </c>
      <c r="J3211" s="61" t="s">
        <v>13</v>
      </c>
      <c r="K3211" s="61" t="s">
        <v>9</v>
      </c>
      <c r="L3211" s="61" t="s">
        <v>312</v>
      </c>
      <c r="M3211" s="61">
        <f t="shared" si="51"/>
        <v>496</v>
      </c>
      <c r="N3211" t="str">
        <f>VLOOKUP(M3211,'zamestnanci číselník'!$A:$I,9,0)</f>
        <v>VP2</v>
      </c>
    </row>
    <row r="3212" spans="1:14" x14ac:dyDescent="0.2">
      <c r="A3212" s="60">
        <v>43706</v>
      </c>
      <c r="B3212" s="61" t="s">
        <v>311</v>
      </c>
      <c r="C3212" s="61" t="s">
        <v>886</v>
      </c>
      <c r="D3212" s="61" t="s">
        <v>181</v>
      </c>
      <c r="E3212" s="61">
        <v>8</v>
      </c>
      <c r="F3212" s="61" t="s">
        <v>182</v>
      </c>
      <c r="G3212" s="61">
        <v>0</v>
      </c>
      <c r="H3212" s="61" t="s">
        <v>183</v>
      </c>
      <c r="I3212" s="61" t="s">
        <v>184</v>
      </c>
      <c r="J3212" s="61" t="s">
        <v>13</v>
      </c>
      <c r="K3212" s="61" t="s">
        <v>9</v>
      </c>
      <c r="L3212" s="61" t="s">
        <v>312</v>
      </c>
      <c r="M3212" s="61">
        <f t="shared" si="51"/>
        <v>496</v>
      </c>
      <c r="N3212" t="str">
        <f>VLOOKUP(M3212,'zamestnanci číselník'!$A:$I,9,0)</f>
        <v>VP2</v>
      </c>
    </row>
    <row r="3213" spans="1:14" x14ac:dyDescent="0.2">
      <c r="A3213" s="60">
        <v>43707</v>
      </c>
      <c r="B3213" s="61" t="s">
        <v>311</v>
      </c>
      <c r="C3213" s="61" t="s">
        <v>887</v>
      </c>
      <c r="D3213" s="61" t="s">
        <v>181</v>
      </c>
      <c r="E3213" s="61">
        <v>8</v>
      </c>
      <c r="F3213" s="61" t="s">
        <v>182</v>
      </c>
      <c r="G3213" s="61">
        <v>0</v>
      </c>
      <c r="H3213" s="61" t="s">
        <v>183</v>
      </c>
      <c r="I3213" s="61" t="s">
        <v>184</v>
      </c>
      <c r="J3213" s="61" t="s">
        <v>13</v>
      </c>
      <c r="K3213" s="61" t="s">
        <v>9</v>
      </c>
      <c r="L3213" s="61" t="s">
        <v>312</v>
      </c>
      <c r="M3213" s="61">
        <f t="shared" si="51"/>
        <v>496</v>
      </c>
      <c r="N3213" t="str">
        <f>VLOOKUP(M3213,'zamestnanci číselník'!$A:$I,9,0)</f>
        <v>VP2</v>
      </c>
    </row>
    <row r="3214" spans="1:14" x14ac:dyDescent="0.2">
      <c r="A3214" s="60">
        <v>43689</v>
      </c>
      <c r="B3214" s="61" t="s">
        <v>311</v>
      </c>
      <c r="C3214" s="61" t="s">
        <v>885</v>
      </c>
      <c r="D3214" s="61" t="s">
        <v>181</v>
      </c>
      <c r="E3214" s="61">
        <v>8</v>
      </c>
      <c r="F3214" s="61" t="s">
        <v>182</v>
      </c>
      <c r="G3214" s="61">
        <v>0</v>
      </c>
      <c r="H3214" s="61" t="s">
        <v>279</v>
      </c>
      <c r="I3214" s="61" t="s">
        <v>184</v>
      </c>
      <c r="J3214" s="61" t="s">
        <v>13</v>
      </c>
      <c r="K3214" s="61" t="s">
        <v>9</v>
      </c>
      <c r="L3214" s="61" t="s">
        <v>312</v>
      </c>
      <c r="M3214" s="61">
        <f t="shared" si="51"/>
        <v>496</v>
      </c>
      <c r="N3214" t="str">
        <f>VLOOKUP(M3214,'zamestnanci číselník'!$A:$I,9,0)</f>
        <v>VP2</v>
      </c>
    </row>
    <row r="3215" spans="1:14" x14ac:dyDescent="0.2">
      <c r="A3215" s="60">
        <v>43690</v>
      </c>
      <c r="B3215" s="61" t="s">
        <v>311</v>
      </c>
      <c r="C3215" s="61" t="s">
        <v>885</v>
      </c>
      <c r="D3215" s="61" t="s">
        <v>181</v>
      </c>
      <c r="E3215" s="61">
        <v>8</v>
      </c>
      <c r="F3215" s="61" t="s">
        <v>182</v>
      </c>
      <c r="G3215" s="61">
        <v>0</v>
      </c>
      <c r="H3215" s="61" t="s">
        <v>279</v>
      </c>
      <c r="I3215" s="61" t="s">
        <v>184</v>
      </c>
      <c r="J3215" s="61" t="s">
        <v>13</v>
      </c>
      <c r="K3215" s="61" t="s">
        <v>9</v>
      </c>
      <c r="L3215" s="61" t="s">
        <v>312</v>
      </c>
      <c r="M3215" s="61">
        <f t="shared" si="51"/>
        <v>496</v>
      </c>
      <c r="N3215" t="str">
        <f>VLOOKUP(M3215,'zamestnanci číselník'!$A:$I,9,0)</f>
        <v>VP2</v>
      </c>
    </row>
    <row r="3216" spans="1:14" x14ac:dyDescent="0.2">
      <c r="A3216" s="60">
        <v>43678</v>
      </c>
      <c r="B3216" s="61" t="s">
        <v>311</v>
      </c>
      <c r="C3216" s="61" t="s">
        <v>902</v>
      </c>
      <c r="D3216" s="61" t="s">
        <v>181</v>
      </c>
      <c r="E3216" s="61">
        <v>8</v>
      </c>
      <c r="F3216" s="61" t="s">
        <v>182</v>
      </c>
      <c r="G3216" s="61">
        <v>0</v>
      </c>
      <c r="H3216" s="61" t="s">
        <v>183</v>
      </c>
      <c r="I3216" s="61" t="s">
        <v>184</v>
      </c>
      <c r="J3216" s="61" t="s">
        <v>13</v>
      </c>
      <c r="K3216" s="61" t="s">
        <v>9</v>
      </c>
      <c r="L3216" s="61" t="s">
        <v>312</v>
      </c>
      <c r="M3216" s="61">
        <f t="shared" si="51"/>
        <v>496</v>
      </c>
      <c r="N3216" t="str">
        <f>VLOOKUP(M3216,'zamestnanci číselník'!$A:$I,9,0)</f>
        <v>VP2</v>
      </c>
    </row>
    <row r="3217" spans="1:14" x14ac:dyDescent="0.2">
      <c r="A3217" s="60">
        <v>43679</v>
      </c>
      <c r="B3217" s="61" t="s">
        <v>311</v>
      </c>
      <c r="C3217" s="61" t="s">
        <v>902</v>
      </c>
      <c r="D3217" s="61" t="s">
        <v>181</v>
      </c>
      <c r="E3217" s="61">
        <v>8</v>
      </c>
      <c r="F3217" s="61" t="s">
        <v>182</v>
      </c>
      <c r="G3217" s="61">
        <v>0</v>
      </c>
      <c r="H3217" s="61" t="s">
        <v>183</v>
      </c>
      <c r="I3217" s="61" t="s">
        <v>184</v>
      </c>
      <c r="J3217" s="61" t="s">
        <v>13</v>
      </c>
      <c r="K3217" s="61" t="s">
        <v>9</v>
      </c>
      <c r="L3217" s="61" t="s">
        <v>312</v>
      </c>
      <c r="M3217" s="61">
        <f t="shared" si="51"/>
        <v>496</v>
      </c>
      <c r="N3217" t="str">
        <f>VLOOKUP(M3217,'zamestnanci číselník'!$A:$I,9,0)</f>
        <v>VP2</v>
      </c>
    </row>
    <row r="3218" spans="1:14" x14ac:dyDescent="0.2">
      <c r="A3218" s="60">
        <v>43682</v>
      </c>
      <c r="B3218" s="61" t="s">
        <v>311</v>
      </c>
      <c r="C3218" s="61" t="s">
        <v>885</v>
      </c>
      <c r="D3218" s="61" t="s">
        <v>181</v>
      </c>
      <c r="E3218" s="61">
        <v>8</v>
      </c>
      <c r="F3218" s="61" t="s">
        <v>182</v>
      </c>
      <c r="G3218" s="61">
        <v>0</v>
      </c>
      <c r="H3218" s="61" t="s">
        <v>279</v>
      </c>
      <c r="I3218" s="61" t="s">
        <v>184</v>
      </c>
      <c r="J3218" s="61" t="s">
        <v>13</v>
      </c>
      <c r="K3218" s="61" t="s">
        <v>9</v>
      </c>
      <c r="L3218" s="61" t="s">
        <v>312</v>
      </c>
      <c r="M3218" s="61">
        <f t="shared" si="51"/>
        <v>496</v>
      </c>
      <c r="N3218" t="str">
        <f>VLOOKUP(M3218,'zamestnanci číselník'!$A:$I,9,0)</f>
        <v>VP2</v>
      </c>
    </row>
    <row r="3219" spans="1:14" x14ac:dyDescent="0.2">
      <c r="A3219" s="60">
        <v>43683</v>
      </c>
      <c r="B3219" s="61" t="s">
        <v>311</v>
      </c>
      <c r="C3219" s="61" t="s">
        <v>885</v>
      </c>
      <c r="D3219" s="61" t="s">
        <v>181</v>
      </c>
      <c r="E3219" s="61">
        <v>8</v>
      </c>
      <c r="F3219" s="61" t="s">
        <v>897</v>
      </c>
      <c r="G3219" s="61">
        <v>1.5</v>
      </c>
      <c r="H3219" s="61" t="s">
        <v>279</v>
      </c>
      <c r="I3219" s="61" t="s">
        <v>184</v>
      </c>
      <c r="J3219" s="61" t="s">
        <v>13</v>
      </c>
      <c r="K3219" s="61" t="s">
        <v>9</v>
      </c>
      <c r="L3219" s="61" t="s">
        <v>312</v>
      </c>
      <c r="M3219" s="61">
        <f t="shared" si="51"/>
        <v>496</v>
      </c>
      <c r="N3219" t="str">
        <f>VLOOKUP(M3219,'zamestnanci číselník'!$A:$I,9,0)</f>
        <v>VP2</v>
      </c>
    </row>
    <row r="3220" spans="1:14" x14ac:dyDescent="0.2">
      <c r="A3220" s="60">
        <v>43684</v>
      </c>
      <c r="B3220" s="61" t="s">
        <v>311</v>
      </c>
      <c r="C3220" s="61" t="s">
        <v>885</v>
      </c>
      <c r="D3220" s="61" t="s">
        <v>181</v>
      </c>
      <c r="E3220" s="61">
        <v>8</v>
      </c>
      <c r="F3220" s="61" t="s">
        <v>182</v>
      </c>
      <c r="G3220" s="61">
        <v>0</v>
      </c>
      <c r="H3220" s="61" t="s">
        <v>279</v>
      </c>
      <c r="I3220" s="61" t="s">
        <v>184</v>
      </c>
      <c r="J3220" s="61" t="s">
        <v>13</v>
      </c>
      <c r="K3220" s="61" t="s">
        <v>9</v>
      </c>
      <c r="L3220" s="61" t="s">
        <v>312</v>
      </c>
      <c r="M3220" s="61">
        <f t="shared" si="51"/>
        <v>496</v>
      </c>
      <c r="N3220" t="str">
        <f>VLOOKUP(M3220,'zamestnanci číselník'!$A:$I,9,0)</f>
        <v>VP2</v>
      </c>
    </row>
    <row r="3221" spans="1:14" x14ac:dyDescent="0.2">
      <c r="A3221" s="60">
        <v>43685</v>
      </c>
      <c r="B3221" s="61" t="s">
        <v>311</v>
      </c>
      <c r="C3221" s="61" t="s">
        <v>893</v>
      </c>
      <c r="D3221" s="61" t="s">
        <v>181</v>
      </c>
      <c r="E3221" s="61">
        <v>8</v>
      </c>
      <c r="F3221" s="61" t="s">
        <v>182</v>
      </c>
      <c r="G3221" s="61">
        <v>0</v>
      </c>
      <c r="H3221" s="61" t="s">
        <v>183</v>
      </c>
      <c r="I3221" s="61" t="s">
        <v>184</v>
      </c>
      <c r="J3221" s="61" t="s">
        <v>13</v>
      </c>
      <c r="K3221" s="61" t="s">
        <v>9</v>
      </c>
      <c r="L3221" s="61" t="s">
        <v>312</v>
      </c>
      <c r="M3221" s="61">
        <f t="shared" si="51"/>
        <v>496</v>
      </c>
      <c r="N3221" t="str">
        <f>VLOOKUP(M3221,'zamestnanci číselník'!$A:$I,9,0)</f>
        <v>VP2</v>
      </c>
    </row>
    <row r="3222" spans="1:14" x14ac:dyDescent="0.2">
      <c r="A3222" s="60">
        <v>43686</v>
      </c>
      <c r="B3222" s="61" t="s">
        <v>311</v>
      </c>
      <c r="C3222" s="61" t="s">
        <v>885</v>
      </c>
      <c r="D3222" s="61" t="s">
        <v>181</v>
      </c>
      <c r="E3222" s="61">
        <v>8</v>
      </c>
      <c r="F3222" s="61" t="s">
        <v>182</v>
      </c>
      <c r="G3222" s="61">
        <v>0</v>
      </c>
      <c r="H3222" s="61" t="s">
        <v>279</v>
      </c>
      <c r="I3222" s="61" t="s">
        <v>184</v>
      </c>
      <c r="J3222" s="61" t="s">
        <v>13</v>
      </c>
      <c r="K3222" s="61" t="s">
        <v>9</v>
      </c>
      <c r="L3222" s="61" t="s">
        <v>312</v>
      </c>
      <c r="M3222" s="61">
        <f t="shared" si="51"/>
        <v>496</v>
      </c>
      <c r="N3222" t="str">
        <f>VLOOKUP(M3222,'zamestnanci číselník'!$A:$I,9,0)</f>
        <v>VP2</v>
      </c>
    </row>
    <row r="3223" spans="1:14" x14ac:dyDescent="0.2">
      <c r="A3223" s="60">
        <v>43678</v>
      </c>
      <c r="B3223" s="61" t="s">
        <v>1305</v>
      </c>
      <c r="C3223" s="61" t="s">
        <v>885</v>
      </c>
      <c r="D3223" s="61" t="s">
        <v>181</v>
      </c>
      <c r="E3223" s="61">
        <v>7.75</v>
      </c>
      <c r="F3223" s="61" t="s">
        <v>182</v>
      </c>
      <c r="G3223" s="61">
        <v>0</v>
      </c>
      <c r="H3223" s="61" t="s">
        <v>42</v>
      </c>
      <c r="I3223" s="61" t="s">
        <v>1167</v>
      </c>
      <c r="J3223" s="61" t="s">
        <v>17</v>
      </c>
      <c r="K3223" s="61" t="s">
        <v>20</v>
      </c>
      <c r="L3223" s="61" t="s">
        <v>1306</v>
      </c>
      <c r="M3223" s="61">
        <f t="shared" si="51"/>
        <v>503</v>
      </c>
      <c r="N3223" t="str">
        <f>VLOOKUP(M3223,'zamestnanci číselník'!$A:$I,9,0)</f>
        <v>Údržba</v>
      </c>
    </row>
    <row r="3224" spans="1:14" x14ac:dyDescent="0.2">
      <c r="A3224" s="60">
        <v>43679</v>
      </c>
      <c r="B3224" s="61" t="s">
        <v>1305</v>
      </c>
      <c r="C3224" s="61" t="s">
        <v>885</v>
      </c>
      <c r="D3224" s="61" t="s">
        <v>181</v>
      </c>
      <c r="E3224" s="61">
        <v>7.75</v>
      </c>
      <c r="F3224" s="61" t="s">
        <v>182</v>
      </c>
      <c r="G3224" s="61">
        <v>0</v>
      </c>
      <c r="H3224" s="61" t="s">
        <v>42</v>
      </c>
      <c r="I3224" s="61" t="s">
        <v>1167</v>
      </c>
      <c r="J3224" s="61" t="s">
        <v>17</v>
      </c>
      <c r="K3224" s="61" t="s">
        <v>20</v>
      </c>
      <c r="L3224" s="61" t="s">
        <v>1306</v>
      </c>
      <c r="M3224" s="61">
        <f t="shared" si="51"/>
        <v>503</v>
      </c>
      <c r="N3224" t="str">
        <f>VLOOKUP(M3224,'zamestnanci číselník'!$A:$I,9,0)</f>
        <v>Údržba</v>
      </c>
    </row>
    <row r="3225" spans="1:14" x14ac:dyDescent="0.2">
      <c r="A3225" s="60">
        <v>43682</v>
      </c>
      <c r="B3225" s="61" t="s">
        <v>1305</v>
      </c>
      <c r="C3225" s="61" t="s">
        <v>887</v>
      </c>
      <c r="D3225" s="61" t="s">
        <v>181</v>
      </c>
      <c r="E3225" s="61">
        <v>7.75</v>
      </c>
      <c r="F3225" s="61" t="s">
        <v>182</v>
      </c>
      <c r="G3225" s="61">
        <v>0</v>
      </c>
      <c r="H3225" s="61" t="s">
        <v>183</v>
      </c>
      <c r="I3225" s="61" t="s">
        <v>1167</v>
      </c>
      <c r="J3225" s="61" t="s">
        <v>17</v>
      </c>
      <c r="K3225" s="61" t="s">
        <v>20</v>
      </c>
      <c r="L3225" s="61" t="s">
        <v>1306</v>
      </c>
      <c r="M3225" s="61">
        <f t="shared" si="51"/>
        <v>503</v>
      </c>
      <c r="N3225" t="str">
        <f>VLOOKUP(M3225,'zamestnanci číselník'!$A:$I,9,0)</f>
        <v>Údržba</v>
      </c>
    </row>
    <row r="3226" spans="1:14" x14ac:dyDescent="0.2">
      <c r="A3226" s="60">
        <v>43683</v>
      </c>
      <c r="B3226" s="61" t="s">
        <v>1305</v>
      </c>
      <c r="C3226" s="61" t="s">
        <v>887</v>
      </c>
      <c r="D3226" s="61" t="s">
        <v>181</v>
      </c>
      <c r="E3226" s="61">
        <v>7.75</v>
      </c>
      <c r="F3226" s="61" t="s">
        <v>182</v>
      </c>
      <c r="G3226" s="61">
        <v>0</v>
      </c>
      <c r="H3226" s="61" t="s">
        <v>183</v>
      </c>
      <c r="I3226" s="61" t="s">
        <v>1167</v>
      </c>
      <c r="J3226" s="61" t="s">
        <v>17</v>
      </c>
      <c r="K3226" s="61" t="s">
        <v>20</v>
      </c>
      <c r="L3226" s="61" t="s">
        <v>1306</v>
      </c>
      <c r="M3226" s="61">
        <f t="shared" si="51"/>
        <v>503</v>
      </c>
      <c r="N3226" t="str">
        <f>VLOOKUP(M3226,'zamestnanci číselník'!$A:$I,9,0)</f>
        <v>Údržba</v>
      </c>
    </row>
    <row r="3227" spans="1:14" x14ac:dyDescent="0.2">
      <c r="A3227" s="60">
        <v>43684</v>
      </c>
      <c r="B3227" s="61" t="s">
        <v>1305</v>
      </c>
      <c r="C3227" s="61" t="s">
        <v>887</v>
      </c>
      <c r="D3227" s="61" t="s">
        <v>181</v>
      </c>
      <c r="E3227" s="61">
        <v>7.75</v>
      </c>
      <c r="F3227" s="61" t="s">
        <v>182</v>
      </c>
      <c r="G3227" s="61">
        <v>0</v>
      </c>
      <c r="H3227" s="61" t="s">
        <v>183</v>
      </c>
      <c r="I3227" s="61" t="s">
        <v>1167</v>
      </c>
      <c r="J3227" s="61" t="s">
        <v>17</v>
      </c>
      <c r="K3227" s="61" t="s">
        <v>20</v>
      </c>
      <c r="L3227" s="61" t="s">
        <v>1306</v>
      </c>
      <c r="M3227" s="61">
        <f t="shared" si="51"/>
        <v>503</v>
      </c>
      <c r="N3227" t="str">
        <f>VLOOKUP(M3227,'zamestnanci číselník'!$A:$I,9,0)</f>
        <v>Údržba</v>
      </c>
    </row>
    <row r="3228" spans="1:14" x14ac:dyDescent="0.2">
      <c r="A3228" s="60">
        <v>43685</v>
      </c>
      <c r="B3228" s="61" t="s">
        <v>1305</v>
      </c>
      <c r="C3228" s="61" t="s">
        <v>887</v>
      </c>
      <c r="D3228" s="61" t="s">
        <v>181</v>
      </c>
      <c r="E3228" s="61">
        <v>7.75</v>
      </c>
      <c r="F3228" s="61" t="s">
        <v>182</v>
      </c>
      <c r="G3228" s="61">
        <v>0</v>
      </c>
      <c r="H3228" s="61" t="s">
        <v>183</v>
      </c>
      <c r="I3228" s="61" t="s">
        <v>1167</v>
      </c>
      <c r="J3228" s="61" t="s">
        <v>17</v>
      </c>
      <c r="K3228" s="61" t="s">
        <v>20</v>
      </c>
      <c r="L3228" s="61" t="s">
        <v>1306</v>
      </c>
      <c r="M3228" s="61">
        <f t="shared" si="51"/>
        <v>503</v>
      </c>
      <c r="N3228" t="str">
        <f>VLOOKUP(M3228,'zamestnanci číselník'!$A:$I,9,0)</f>
        <v>Údržba</v>
      </c>
    </row>
    <row r="3229" spans="1:14" x14ac:dyDescent="0.2">
      <c r="A3229" s="60">
        <v>43686</v>
      </c>
      <c r="B3229" s="61" t="s">
        <v>1305</v>
      </c>
      <c r="C3229" s="61" t="s">
        <v>887</v>
      </c>
      <c r="D3229" s="61" t="s">
        <v>181</v>
      </c>
      <c r="E3229" s="61">
        <v>7.75</v>
      </c>
      <c r="F3229" s="61" t="s">
        <v>182</v>
      </c>
      <c r="G3229" s="61">
        <v>0</v>
      </c>
      <c r="H3229" s="61" t="s">
        <v>183</v>
      </c>
      <c r="I3229" s="61" t="s">
        <v>1167</v>
      </c>
      <c r="J3229" s="61" t="s">
        <v>17</v>
      </c>
      <c r="K3229" s="61" t="s">
        <v>20</v>
      </c>
      <c r="L3229" s="61" t="s">
        <v>1306</v>
      </c>
      <c r="M3229" s="61">
        <f t="shared" si="51"/>
        <v>503</v>
      </c>
      <c r="N3229" t="str">
        <f>VLOOKUP(M3229,'zamestnanci číselník'!$A:$I,9,0)</f>
        <v>Údržba</v>
      </c>
    </row>
    <row r="3230" spans="1:14" x14ac:dyDescent="0.2">
      <c r="A3230" s="60">
        <v>43689</v>
      </c>
      <c r="B3230" s="61" t="s">
        <v>1305</v>
      </c>
      <c r="C3230" s="61" t="s">
        <v>885</v>
      </c>
      <c r="D3230" s="61" t="s">
        <v>181</v>
      </c>
      <c r="E3230" s="61">
        <v>7.75</v>
      </c>
      <c r="F3230" s="61" t="s">
        <v>182</v>
      </c>
      <c r="G3230" s="61">
        <v>0</v>
      </c>
      <c r="H3230" s="61" t="s">
        <v>42</v>
      </c>
      <c r="I3230" s="61" t="s">
        <v>1167</v>
      </c>
      <c r="J3230" s="61" t="s">
        <v>17</v>
      </c>
      <c r="K3230" s="61" t="s">
        <v>20</v>
      </c>
      <c r="L3230" s="61" t="s">
        <v>1306</v>
      </c>
      <c r="M3230" s="61">
        <f t="shared" si="51"/>
        <v>503</v>
      </c>
      <c r="N3230" t="str">
        <f>VLOOKUP(M3230,'zamestnanci číselník'!$A:$I,9,0)</f>
        <v>Údržba</v>
      </c>
    </row>
    <row r="3231" spans="1:14" x14ac:dyDescent="0.2">
      <c r="A3231" s="60">
        <v>43690</v>
      </c>
      <c r="B3231" s="61" t="s">
        <v>1305</v>
      </c>
      <c r="C3231" s="61" t="s">
        <v>885</v>
      </c>
      <c r="D3231" s="61" t="s">
        <v>181</v>
      </c>
      <c r="E3231" s="61">
        <v>7.75</v>
      </c>
      <c r="F3231" s="61" t="s">
        <v>182</v>
      </c>
      <c r="G3231" s="61">
        <v>0</v>
      </c>
      <c r="H3231" s="61" t="s">
        <v>42</v>
      </c>
      <c r="I3231" s="61" t="s">
        <v>1167</v>
      </c>
      <c r="J3231" s="61" t="s">
        <v>17</v>
      </c>
      <c r="K3231" s="61" t="s">
        <v>20</v>
      </c>
      <c r="L3231" s="61" t="s">
        <v>1306</v>
      </c>
      <c r="M3231" s="61">
        <f t="shared" si="51"/>
        <v>503</v>
      </c>
      <c r="N3231" t="str">
        <f>VLOOKUP(M3231,'zamestnanci číselník'!$A:$I,9,0)</f>
        <v>Údržba</v>
      </c>
    </row>
    <row r="3232" spans="1:14" x14ac:dyDescent="0.2">
      <c r="A3232" s="60">
        <v>43691</v>
      </c>
      <c r="B3232" s="61" t="s">
        <v>1305</v>
      </c>
      <c r="C3232" s="61" t="s">
        <v>885</v>
      </c>
      <c r="D3232" s="61" t="s">
        <v>181</v>
      </c>
      <c r="E3232" s="61">
        <v>7.75</v>
      </c>
      <c r="F3232" s="61" t="s">
        <v>182</v>
      </c>
      <c r="G3232" s="61">
        <v>0</v>
      </c>
      <c r="H3232" s="61" t="s">
        <v>42</v>
      </c>
      <c r="I3232" s="61" t="s">
        <v>1167</v>
      </c>
      <c r="J3232" s="61" t="s">
        <v>17</v>
      </c>
      <c r="K3232" s="61" t="s">
        <v>20</v>
      </c>
      <c r="L3232" s="61" t="s">
        <v>1306</v>
      </c>
      <c r="M3232" s="61">
        <f t="shared" si="51"/>
        <v>503</v>
      </c>
      <c r="N3232" t="str">
        <f>VLOOKUP(M3232,'zamestnanci číselník'!$A:$I,9,0)</f>
        <v>Údržba</v>
      </c>
    </row>
    <row r="3233" spans="1:14" x14ac:dyDescent="0.2">
      <c r="A3233" s="60">
        <v>43692</v>
      </c>
      <c r="B3233" s="61" t="s">
        <v>1305</v>
      </c>
      <c r="C3233" s="61" t="s">
        <v>885</v>
      </c>
      <c r="D3233" s="61" t="s">
        <v>181</v>
      </c>
      <c r="E3233" s="61">
        <v>7.75</v>
      </c>
      <c r="F3233" s="61" t="s">
        <v>182</v>
      </c>
      <c r="G3233" s="61">
        <v>0</v>
      </c>
      <c r="H3233" s="61" t="s">
        <v>42</v>
      </c>
      <c r="I3233" s="61" t="s">
        <v>1167</v>
      </c>
      <c r="J3233" s="61" t="s">
        <v>17</v>
      </c>
      <c r="K3233" s="61" t="s">
        <v>20</v>
      </c>
      <c r="L3233" s="61" t="s">
        <v>1306</v>
      </c>
      <c r="M3233" s="61">
        <f t="shared" si="51"/>
        <v>503</v>
      </c>
      <c r="N3233" t="str">
        <f>VLOOKUP(M3233,'zamestnanci číselník'!$A:$I,9,0)</f>
        <v>Údržba</v>
      </c>
    </row>
    <row r="3234" spans="1:14" x14ac:dyDescent="0.2">
      <c r="A3234" s="60">
        <v>43693</v>
      </c>
      <c r="B3234" s="61" t="s">
        <v>1305</v>
      </c>
      <c r="C3234" s="61" t="s">
        <v>885</v>
      </c>
      <c r="D3234" s="61" t="s">
        <v>181</v>
      </c>
      <c r="E3234" s="61">
        <v>7.75</v>
      </c>
      <c r="F3234" s="61" t="s">
        <v>182</v>
      </c>
      <c r="G3234" s="61">
        <v>0</v>
      </c>
      <c r="H3234" s="61" t="s">
        <v>42</v>
      </c>
      <c r="I3234" s="61" t="s">
        <v>1167</v>
      </c>
      <c r="J3234" s="61" t="s">
        <v>17</v>
      </c>
      <c r="K3234" s="61" t="s">
        <v>20</v>
      </c>
      <c r="L3234" s="61" t="s">
        <v>1306</v>
      </c>
      <c r="M3234" s="61">
        <f t="shared" si="51"/>
        <v>503</v>
      </c>
      <c r="N3234" t="str">
        <f>VLOOKUP(M3234,'zamestnanci číselník'!$A:$I,9,0)</f>
        <v>Údržba</v>
      </c>
    </row>
    <row r="3235" spans="1:14" x14ac:dyDescent="0.2">
      <c r="A3235" s="60">
        <v>43696</v>
      </c>
      <c r="B3235" s="61" t="s">
        <v>1305</v>
      </c>
      <c r="C3235" s="61" t="s">
        <v>893</v>
      </c>
      <c r="D3235" s="61" t="s">
        <v>181</v>
      </c>
      <c r="E3235" s="61">
        <v>3.5</v>
      </c>
      <c r="F3235" s="61" t="s">
        <v>182</v>
      </c>
      <c r="G3235" s="61">
        <v>0</v>
      </c>
      <c r="H3235" s="61" t="s">
        <v>183</v>
      </c>
      <c r="I3235" s="61" t="s">
        <v>1167</v>
      </c>
      <c r="J3235" s="61" t="s">
        <v>17</v>
      </c>
      <c r="K3235" s="61" t="s">
        <v>20</v>
      </c>
      <c r="L3235" s="61" t="s">
        <v>1306</v>
      </c>
      <c r="M3235" s="61">
        <f t="shared" si="51"/>
        <v>503</v>
      </c>
      <c r="N3235" t="str">
        <f>VLOOKUP(M3235,'zamestnanci číselník'!$A:$I,9,0)</f>
        <v>Údržba</v>
      </c>
    </row>
    <row r="3236" spans="1:14" x14ac:dyDescent="0.2">
      <c r="A3236" s="60">
        <v>43696</v>
      </c>
      <c r="B3236" s="61" t="s">
        <v>1305</v>
      </c>
      <c r="C3236" s="61" t="s">
        <v>885</v>
      </c>
      <c r="D3236" s="61" t="s">
        <v>181</v>
      </c>
      <c r="E3236" s="61">
        <v>4.25</v>
      </c>
      <c r="F3236" s="61" t="s">
        <v>182</v>
      </c>
      <c r="G3236" s="61">
        <v>0</v>
      </c>
      <c r="H3236" s="61" t="s">
        <v>42</v>
      </c>
      <c r="I3236" s="61" t="s">
        <v>1167</v>
      </c>
      <c r="J3236" s="61" t="s">
        <v>17</v>
      </c>
      <c r="K3236" s="61" t="s">
        <v>20</v>
      </c>
      <c r="L3236" s="61" t="s">
        <v>1306</v>
      </c>
      <c r="M3236" s="61">
        <f t="shared" si="51"/>
        <v>503</v>
      </c>
      <c r="N3236" t="str">
        <f>VLOOKUP(M3236,'zamestnanci číselník'!$A:$I,9,0)</f>
        <v>Údržba</v>
      </c>
    </row>
    <row r="3237" spans="1:14" x14ac:dyDescent="0.2">
      <c r="A3237" s="60">
        <v>43697</v>
      </c>
      <c r="B3237" s="61" t="s">
        <v>1305</v>
      </c>
      <c r="C3237" s="61" t="s">
        <v>885</v>
      </c>
      <c r="D3237" s="61" t="s">
        <v>181</v>
      </c>
      <c r="E3237" s="61">
        <v>7.75</v>
      </c>
      <c r="F3237" s="61" t="s">
        <v>182</v>
      </c>
      <c r="G3237" s="61">
        <v>0</v>
      </c>
      <c r="H3237" s="61" t="s">
        <v>42</v>
      </c>
      <c r="I3237" s="61" t="s">
        <v>1167</v>
      </c>
      <c r="J3237" s="61" t="s">
        <v>17</v>
      </c>
      <c r="K3237" s="61" t="s">
        <v>20</v>
      </c>
      <c r="L3237" s="61" t="s">
        <v>1306</v>
      </c>
      <c r="M3237" s="61">
        <f t="shared" si="51"/>
        <v>503</v>
      </c>
      <c r="N3237" t="str">
        <f>VLOOKUP(M3237,'zamestnanci číselník'!$A:$I,9,0)</f>
        <v>Údržba</v>
      </c>
    </row>
    <row r="3238" spans="1:14" x14ac:dyDescent="0.2">
      <c r="A3238" s="60">
        <v>43698</v>
      </c>
      <c r="B3238" s="61" t="s">
        <v>1305</v>
      </c>
      <c r="C3238" s="61" t="s">
        <v>885</v>
      </c>
      <c r="D3238" s="61" t="s">
        <v>181</v>
      </c>
      <c r="E3238" s="61">
        <v>7.75</v>
      </c>
      <c r="F3238" s="61" t="s">
        <v>182</v>
      </c>
      <c r="G3238" s="61">
        <v>0</v>
      </c>
      <c r="H3238" s="61" t="s">
        <v>42</v>
      </c>
      <c r="I3238" s="61" t="s">
        <v>1167</v>
      </c>
      <c r="J3238" s="61" t="s">
        <v>17</v>
      </c>
      <c r="K3238" s="61" t="s">
        <v>20</v>
      </c>
      <c r="L3238" s="61" t="s">
        <v>1306</v>
      </c>
      <c r="M3238" s="61">
        <f t="shared" si="51"/>
        <v>503</v>
      </c>
      <c r="N3238" t="str">
        <f>VLOOKUP(M3238,'zamestnanci číselník'!$A:$I,9,0)</f>
        <v>Údržba</v>
      </c>
    </row>
    <row r="3239" spans="1:14" x14ac:dyDescent="0.2">
      <c r="A3239" s="60">
        <v>43699</v>
      </c>
      <c r="B3239" s="61" t="s">
        <v>1305</v>
      </c>
      <c r="C3239" s="61" t="s">
        <v>885</v>
      </c>
      <c r="D3239" s="61" t="s">
        <v>181</v>
      </c>
      <c r="E3239" s="61">
        <v>7.75</v>
      </c>
      <c r="F3239" s="61" t="s">
        <v>182</v>
      </c>
      <c r="G3239" s="61">
        <v>0</v>
      </c>
      <c r="H3239" s="61" t="s">
        <v>42</v>
      </c>
      <c r="I3239" s="61" t="s">
        <v>1167</v>
      </c>
      <c r="J3239" s="61" t="s">
        <v>17</v>
      </c>
      <c r="K3239" s="61" t="s">
        <v>20</v>
      </c>
      <c r="L3239" s="61" t="s">
        <v>1306</v>
      </c>
      <c r="M3239" s="61">
        <f t="shared" si="51"/>
        <v>503</v>
      </c>
      <c r="N3239" t="str">
        <f>VLOOKUP(M3239,'zamestnanci číselník'!$A:$I,9,0)</f>
        <v>Údržba</v>
      </c>
    </row>
    <row r="3240" spans="1:14" x14ac:dyDescent="0.2">
      <c r="A3240" s="60">
        <v>43700</v>
      </c>
      <c r="B3240" s="61" t="s">
        <v>1305</v>
      </c>
      <c r="C3240" s="61" t="s">
        <v>887</v>
      </c>
      <c r="D3240" s="61" t="s">
        <v>181</v>
      </c>
      <c r="E3240" s="61">
        <v>3.875</v>
      </c>
      <c r="F3240" s="61" t="s">
        <v>182</v>
      </c>
      <c r="G3240" s="61">
        <v>0</v>
      </c>
      <c r="H3240" s="61" t="s">
        <v>183</v>
      </c>
      <c r="I3240" s="61" t="s">
        <v>1167</v>
      </c>
      <c r="J3240" s="61" t="s">
        <v>17</v>
      </c>
      <c r="K3240" s="61" t="s">
        <v>20</v>
      </c>
      <c r="L3240" s="61" t="s">
        <v>1306</v>
      </c>
      <c r="M3240" s="61">
        <f t="shared" si="51"/>
        <v>503</v>
      </c>
      <c r="N3240" t="str">
        <f>VLOOKUP(M3240,'zamestnanci číselník'!$A:$I,9,0)</f>
        <v>Údržba</v>
      </c>
    </row>
    <row r="3241" spans="1:14" x14ac:dyDescent="0.2">
      <c r="A3241" s="60">
        <v>43700</v>
      </c>
      <c r="B3241" s="61" t="s">
        <v>1305</v>
      </c>
      <c r="C3241" s="61" t="s">
        <v>885</v>
      </c>
      <c r="D3241" s="61" t="s">
        <v>181</v>
      </c>
      <c r="E3241" s="61">
        <v>3.875</v>
      </c>
      <c r="F3241" s="61" t="s">
        <v>890</v>
      </c>
      <c r="G3241" s="61">
        <v>0.75</v>
      </c>
      <c r="H3241" s="61" t="s">
        <v>42</v>
      </c>
      <c r="I3241" s="61" t="s">
        <v>1167</v>
      </c>
      <c r="J3241" s="61" t="s">
        <v>17</v>
      </c>
      <c r="K3241" s="61" t="s">
        <v>20</v>
      </c>
      <c r="L3241" s="61" t="s">
        <v>1306</v>
      </c>
      <c r="M3241" s="61">
        <f t="shared" si="51"/>
        <v>503</v>
      </c>
      <c r="N3241" t="str">
        <f>VLOOKUP(M3241,'zamestnanci číselník'!$A:$I,9,0)</f>
        <v>Údržba</v>
      </c>
    </row>
    <row r="3242" spans="1:14" x14ac:dyDescent="0.2">
      <c r="A3242" s="60">
        <v>43703</v>
      </c>
      <c r="B3242" s="61" t="s">
        <v>1305</v>
      </c>
      <c r="C3242" s="61" t="s">
        <v>885</v>
      </c>
      <c r="D3242" s="61" t="s">
        <v>181</v>
      </c>
      <c r="E3242" s="61">
        <v>7.75</v>
      </c>
      <c r="F3242" s="61" t="s">
        <v>890</v>
      </c>
      <c r="G3242" s="61">
        <v>0.25</v>
      </c>
      <c r="H3242" s="61" t="s">
        <v>42</v>
      </c>
      <c r="I3242" s="61" t="s">
        <v>1167</v>
      </c>
      <c r="J3242" s="61" t="s">
        <v>17</v>
      </c>
      <c r="K3242" s="61" t="s">
        <v>20</v>
      </c>
      <c r="L3242" s="61" t="s">
        <v>1306</v>
      </c>
      <c r="M3242" s="61">
        <f t="shared" si="51"/>
        <v>503</v>
      </c>
      <c r="N3242" t="str">
        <f>VLOOKUP(M3242,'zamestnanci číselník'!$A:$I,9,0)</f>
        <v>Údržba</v>
      </c>
    </row>
    <row r="3243" spans="1:14" x14ac:dyDescent="0.2">
      <c r="A3243" s="60">
        <v>43704</v>
      </c>
      <c r="B3243" s="61" t="s">
        <v>1305</v>
      </c>
      <c r="C3243" s="61" t="s">
        <v>885</v>
      </c>
      <c r="D3243" s="61" t="s">
        <v>181</v>
      </c>
      <c r="E3243" s="61">
        <v>7.75</v>
      </c>
      <c r="F3243" s="61" t="s">
        <v>890</v>
      </c>
      <c r="G3243" s="61">
        <v>0.75</v>
      </c>
      <c r="H3243" s="61" t="s">
        <v>42</v>
      </c>
      <c r="I3243" s="61" t="s">
        <v>1167</v>
      </c>
      <c r="J3243" s="61" t="s">
        <v>17</v>
      </c>
      <c r="K3243" s="61" t="s">
        <v>20</v>
      </c>
      <c r="L3243" s="61" t="s">
        <v>1306</v>
      </c>
      <c r="M3243" s="61">
        <f t="shared" si="51"/>
        <v>503</v>
      </c>
      <c r="N3243" t="str">
        <f>VLOOKUP(M3243,'zamestnanci číselník'!$A:$I,9,0)</f>
        <v>Údržba</v>
      </c>
    </row>
    <row r="3244" spans="1:14" x14ac:dyDescent="0.2">
      <c r="A3244" s="60">
        <v>43705</v>
      </c>
      <c r="B3244" s="61" t="s">
        <v>1305</v>
      </c>
      <c r="C3244" s="61" t="s">
        <v>885</v>
      </c>
      <c r="D3244" s="61" t="s">
        <v>181</v>
      </c>
      <c r="E3244" s="61">
        <v>7.75</v>
      </c>
      <c r="F3244" s="61" t="s">
        <v>890</v>
      </c>
      <c r="G3244" s="61">
        <v>0.25</v>
      </c>
      <c r="H3244" s="61" t="s">
        <v>42</v>
      </c>
      <c r="I3244" s="61" t="s">
        <v>1167</v>
      </c>
      <c r="J3244" s="61" t="s">
        <v>17</v>
      </c>
      <c r="K3244" s="61" t="s">
        <v>20</v>
      </c>
      <c r="L3244" s="61" t="s">
        <v>1306</v>
      </c>
      <c r="M3244" s="61">
        <f t="shared" si="51"/>
        <v>503</v>
      </c>
      <c r="N3244" t="str">
        <f>VLOOKUP(M3244,'zamestnanci číselník'!$A:$I,9,0)</f>
        <v>Údržba</v>
      </c>
    </row>
    <row r="3245" spans="1:14" x14ac:dyDescent="0.2">
      <c r="A3245" s="60">
        <v>43706</v>
      </c>
      <c r="B3245" s="61" t="s">
        <v>1305</v>
      </c>
      <c r="C3245" s="61" t="s">
        <v>886</v>
      </c>
      <c r="D3245" s="61" t="s">
        <v>181</v>
      </c>
      <c r="E3245" s="61">
        <v>7.75</v>
      </c>
      <c r="F3245" s="61" t="s">
        <v>182</v>
      </c>
      <c r="G3245" s="61">
        <v>0</v>
      </c>
      <c r="H3245" s="61" t="s">
        <v>183</v>
      </c>
      <c r="I3245" s="61" t="s">
        <v>1167</v>
      </c>
      <c r="J3245" s="61" t="s">
        <v>17</v>
      </c>
      <c r="K3245" s="61" t="s">
        <v>20</v>
      </c>
      <c r="L3245" s="61" t="s">
        <v>1306</v>
      </c>
      <c r="M3245" s="61">
        <f t="shared" si="51"/>
        <v>503</v>
      </c>
      <c r="N3245" t="str">
        <f>VLOOKUP(M3245,'zamestnanci číselník'!$A:$I,9,0)</f>
        <v>Údržba</v>
      </c>
    </row>
    <row r="3246" spans="1:14" x14ac:dyDescent="0.2">
      <c r="A3246" s="60">
        <v>43707</v>
      </c>
      <c r="B3246" s="61" t="s">
        <v>1305</v>
      </c>
      <c r="C3246" s="61" t="s">
        <v>888</v>
      </c>
      <c r="D3246" s="61" t="s">
        <v>181</v>
      </c>
      <c r="E3246" s="61">
        <v>7.75</v>
      </c>
      <c r="F3246" s="61" t="s">
        <v>182</v>
      </c>
      <c r="G3246" s="61">
        <v>0</v>
      </c>
      <c r="H3246" s="61" t="s">
        <v>183</v>
      </c>
      <c r="I3246" s="61" t="s">
        <v>1167</v>
      </c>
      <c r="J3246" s="61" t="s">
        <v>17</v>
      </c>
      <c r="K3246" s="61" t="s">
        <v>20</v>
      </c>
      <c r="L3246" s="61" t="s">
        <v>1306</v>
      </c>
      <c r="M3246" s="61">
        <f t="shared" si="51"/>
        <v>503</v>
      </c>
      <c r="N3246" t="str">
        <f>VLOOKUP(M3246,'zamestnanci číselník'!$A:$I,9,0)</f>
        <v>Údržba</v>
      </c>
    </row>
    <row r="3247" spans="1:14" x14ac:dyDescent="0.2">
      <c r="A3247" s="60">
        <v>43706</v>
      </c>
      <c r="B3247" s="61" t="s">
        <v>987</v>
      </c>
      <c r="C3247" s="61" t="s">
        <v>886</v>
      </c>
      <c r="D3247" s="61" t="s">
        <v>181</v>
      </c>
      <c r="E3247" s="61">
        <v>8</v>
      </c>
      <c r="F3247" s="61" t="s">
        <v>182</v>
      </c>
      <c r="G3247" s="61">
        <v>0</v>
      </c>
      <c r="H3247" s="61" t="s">
        <v>183</v>
      </c>
      <c r="I3247" s="61" t="s">
        <v>891</v>
      </c>
      <c r="J3247" s="61" t="s">
        <v>22</v>
      </c>
      <c r="K3247" s="61" t="s">
        <v>9</v>
      </c>
      <c r="L3247" s="61" t="s">
        <v>988</v>
      </c>
      <c r="M3247" s="61">
        <f t="shared" si="51"/>
        <v>507</v>
      </c>
      <c r="N3247" t="str">
        <f>VLOOKUP(M3247,'zamestnanci číselník'!$A:$I,9,0)</f>
        <v>VP3M</v>
      </c>
    </row>
    <row r="3248" spans="1:14" x14ac:dyDescent="0.2">
      <c r="A3248" s="60">
        <v>43678</v>
      </c>
      <c r="B3248" s="61" t="s">
        <v>987</v>
      </c>
      <c r="C3248" s="61" t="s">
        <v>887</v>
      </c>
      <c r="D3248" s="61" t="s">
        <v>181</v>
      </c>
      <c r="E3248" s="61">
        <v>8</v>
      </c>
      <c r="F3248" s="61" t="s">
        <v>182</v>
      </c>
      <c r="G3248" s="61">
        <v>0</v>
      </c>
      <c r="H3248" s="61" t="s">
        <v>183</v>
      </c>
      <c r="I3248" s="61" t="s">
        <v>891</v>
      </c>
      <c r="J3248" s="61" t="s">
        <v>22</v>
      </c>
      <c r="K3248" s="61" t="s">
        <v>9</v>
      </c>
      <c r="L3248" s="61" t="s">
        <v>988</v>
      </c>
      <c r="M3248" s="61">
        <f t="shared" si="51"/>
        <v>507</v>
      </c>
      <c r="N3248" t="str">
        <f>VLOOKUP(M3248,'zamestnanci číselník'!$A:$I,9,0)</f>
        <v>VP3M</v>
      </c>
    </row>
    <row r="3249" spans="1:14" x14ac:dyDescent="0.2">
      <c r="A3249" s="60">
        <v>43679</v>
      </c>
      <c r="B3249" s="61" t="s">
        <v>987</v>
      </c>
      <c r="C3249" s="61" t="s">
        <v>887</v>
      </c>
      <c r="D3249" s="61" t="s">
        <v>181</v>
      </c>
      <c r="E3249" s="61">
        <v>8</v>
      </c>
      <c r="F3249" s="61" t="s">
        <v>182</v>
      </c>
      <c r="G3249" s="61">
        <v>0</v>
      </c>
      <c r="H3249" s="61" t="s">
        <v>183</v>
      </c>
      <c r="I3249" s="61" t="s">
        <v>891</v>
      </c>
      <c r="J3249" s="61" t="s">
        <v>22</v>
      </c>
      <c r="K3249" s="61" t="s">
        <v>9</v>
      </c>
      <c r="L3249" s="61" t="s">
        <v>988</v>
      </c>
      <c r="M3249" s="61">
        <f t="shared" si="51"/>
        <v>507</v>
      </c>
      <c r="N3249" t="str">
        <f>VLOOKUP(M3249,'zamestnanci číselník'!$A:$I,9,0)</f>
        <v>VP3M</v>
      </c>
    </row>
    <row r="3250" spans="1:14" x14ac:dyDescent="0.2">
      <c r="A3250" s="60">
        <v>43682</v>
      </c>
      <c r="B3250" s="61" t="s">
        <v>987</v>
      </c>
      <c r="C3250" s="61" t="s">
        <v>887</v>
      </c>
      <c r="D3250" s="61" t="s">
        <v>181</v>
      </c>
      <c r="E3250" s="61">
        <v>8</v>
      </c>
      <c r="F3250" s="61" t="s">
        <v>182</v>
      </c>
      <c r="G3250" s="61">
        <v>0</v>
      </c>
      <c r="H3250" s="61" t="s">
        <v>183</v>
      </c>
      <c r="I3250" s="61" t="s">
        <v>891</v>
      </c>
      <c r="J3250" s="61" t="s">
        <v>22</v>
      </c>
      <c r="K3250" s="61" t="s">
        <v>9</v>
      </c>
      <c r="L3250" s="61" t="s">
        <v>988</v>
      </c>
      <c r="M3250" s="61">
        <f t="shared" si="51"/>
        <v>507</v>
      </c>
      <c r="N3250" t="str">
        <f>VLOOKUP(M3250,'zamestnanci číselník'!$A:$I,9,0)</f>
        <v>VP3M</v>
      </c>
    </row>
    <row r="3251" spans="1:14" x14ac:dyDescent="0.2">
      <c r="A3251" s="60">
        <v>43700</v>
      </c>
      <c r="B3251" s="61" t="s">
        <v>987</v>
      </c>
      <c r="C3251" s="61" t="s">
        <v>888</v>
      </c>
      <c r="D3251" s="61" t="s">
        <v>181</v>
      </c>
      <c r="E3251" s="61">
        <v>8</v>
      </c>
      <c r="F3251" s="61" t="s">
        <v>182</v>
      </c>
      <c r="G3251" s="61">
        <v>0</v>
      </c>
      <c r="H3251" s="61" t="s">
        <v>183</v>
      </c>
      <c r="I3251" s="61" t="s">
        <v>891</v>
      </c>
      <c r="J3251" s="61" t="s">
        <v>22</v>
      </c>
      <c r="K3251" s="61" t="s">
        <v>9</v>
      </c>
      <c r="L3251" s="61" t="s">
        <v>988</v>
      </c>
      <c r="M3251" s="61">
        <f t="shared" si="51"/>
        <v>507</v>
      </c>
      <c r="N3251" t="str">
        <f>VLOOKUP(M3251,'zamestnanci číselník'!$A:$I,9,0)</f>
        <v>VP3M</v>
      </c>
    </row>
    <row r="3252" spans="1:14" x14ac:dyDescent="0.2">
      <c r="A3252" s="60">
        <v>43683</v>
      </c>
      <c r="B3252" s="61" t="s">
        <v>987</v>
      </c>
      <c r="C3252" s="61" t="s">
        <v>885</v>
      </c>
      <c r="D3252" s="61" t="s">
        <v>181</v>
      </c>
      <c r="E3252" s="61">
        <v>8</v>
      </c>
      <c r="F3252" s="61" t="s">
        <v>182</v>
      </c>
      <c r="G3252" s="61">
        <v>0</v>
      </c>
      <c r="H3252" s="61" t="s">
        <v>1512</v>
      </c>
      <c r="I3252" s="61" t="s">
        <v>891</v>
      </c>
      <c r="J3252" s="61" t="s">
        <v>22</v>
      </c>
      <c r="K3252" s="61" t="s">
        <v>9</v>
      </c>
      <c r="L3252" s="61" t="s">
        <v>988</v>
      </c>
      <c r="M3252" s="61">
        <f t="shared" si="51"/>
        <v>507</v>
      </c>
      <c r="N3252" t="str">
        <f>VLOOKUP(M3252,'zamestnanci číselník'!$A:$I,9,0)</f>
        <v>VP3M</v>
      </c>
    </row>
    <row r="3253" spans="1:14" x14ac:dyDescent="0.2">
      <c r="A3253" s="60">
        <v>43684</v>
      </c>
      <c r="B3253" s="61" t="s">
        <v>987</v>
      </c>
      <c r="C3253" s="61" t="s">
        <v>885</v>
      </c>
      <c r="D3253" s="61" t="s">
        <v>181</v>
      </c>
      <c r="E3253" s="61">
        <v>8</v>
      </c>
      <c r="F3253" s="61" t="s">
        <v>182</v>
      </c>
      <c r="G3253" s="61">
        <v>0</v>
      </c>
      <c r="H3253" s="61" t="s">
        <v>1512</v>
      </c>
      <c r="I3253" s="61" t="s">
        <v>891</v>
      </c>
      <c r="J3253" s="61" t="s">
        <v>22</v>
      </c>
      <c r="K3253" s="61" t="s">
        <v>9</v>
      </c>
      <c r="L3253" s="61" t="s">
        <v>988</v>
      </c>
      <c r="M3253" s="61">
        <f t="shared" si="51"/>
        <v>507</v>
      </c>
      <c r="N3253" t="str">
        <f>VLOOKUP(M3253,'zamestnanci číselník'!$A:$I,9,0)</f>
        <v>VP3M</v>
      </c>
    </row>
    <row r="3254" spans="1:14" x14ac:dyDescent="0.2">
      <c r="A3254" s="60">
        <v>43685</v>
      </c>
      <c r="B3254" s="61" t="s">
        <v>987</v>
      </c>
      <c r="C3254" s="61" t="s">
        <v>885</v>
      </c>
      <c r="D3254" s="61" t="s">
        <v>181</v>
      </c>
      <c r="E3254" s="61">
        <v>8</v>
      </c>
      <c r="F3254" s="61" t="s">
        <v>182</v>
      </c>
      <c r="G3254" s="61">
        <v>0</v>
      </c>
      <c r="H3254" s="61" t="s">
        <v>1512</v>
      </c>
      <c r="I3254" s="61" t="s">
        <v>891</v>
      </c>
      <c r="J3254" s="61" t="s">
        <v>22</v>
      </c>
      <c r="K3254" s="61" t="s">
        <v>9</v>
      </c>
      <c r="L3254" s="61" t="s">
        <v>988</v>
      </c>
      <c r="M3254" s="61">
        <f t="shared" si="51"/>
        <v>507</v>
      </c>
      <c r="N3254" t="str">
        <f>VLOOKUP(M3254,'zamestnanci číselník'!$A:$I,9,0)</f>
        <v>VP3M</v>
      </c>
    </row>
    <row r="3255" spans="1:14" x14ac:dyDescent="0.2">
      <c r="A3255" s="60">
        <v>43686</v>
      </c>
      <c r="B3255" s="61" t="s">
        <v>987</v>
      </c>
      <c r="C3255" s="61" t="s">
        <v>885</v>
      </c>
      <c r="D3255" s="61" t="s">
        <v>181</v>
      </c>
      <c r="E3255" s="61">
        <v>8</v>
      </c>
      <c r="F3255" s="61" t="s">
        <v>182</v>
      </c>
      <c r="G3255" s="61">
        <v>0</v>
      </c>
      <c r="H3255" s="61" t="s">
        <v>1512</v>
      </c>
      <c r="I3255" s="61" t="s">
        <v>891</v>
      </c>
      <c r="J3255" s="61" t="s">
        <v>22</v>
      </c>
      <c r="K3255" s="61" t="s">
        <v>9</v>
      </c>
      <c r="L3255" s="61" t="s">
        <v>988</v>
      </c>
      <c r="M3255" s="61">
        <f t="shared" si="51"/>
        <v>507</v>
      </c>
      <c r="N3255" t="str">
        <f>VLOOKUP(M3255,'zamestnanci číselník'!$A:$I,9,0)</f>
        <v>VP3M</v>
      </c>
    </row>
    <row r="3256" spans="1:14" x14ac:dyDescent="0.2">
      <c r="A3256" s="60">
        <v>43689</v>
      </c>
      <c r="B3256" s="61" t="s">
        <v>987</v>
      </c>
      <c r="C3256" s="61" t="s">
        <v>885</v>
      </c>
      <c r="D3256" s="61" t="s">
        <v>181</v>
      </c>
      <c r="E3256" s="61">
        <v>8</v>
      </c>
      <c r="F3256" s="61" t="s">
        <v>182</v>
      </c>
      <c r="G3256" s="61">
        <v>0</v>
      </c>
      <c r="H3256" s="61" t="s">
        <v>1504</v>
      </c>
      <c r="I3256" s="61" t="s">
        <v>891</v>
      </c>
      <c r="J3256" s="61" t="s">
        <v>22</v>
      </c>
      <c r="K3256" s="61" t="s">
        <v>9</v>
      </c>
      <c r="L3256" s="61" t="s">
        <v>988</v>
      </c>
      <c r="M3256" s="61">
        <f t="shared" si="51"/>
        <v>507</v>
      </c>
      <c r="N3256" t="str">
        <f>VLOOKUP(M3256,'zamestnanci číselník'!$A:$I,9,0)</f>
        <v>VP3M</v>
      </c>
    </row>
    <row r="3257" spans="1:14" x14ac:dyDescent="0.2">
      <c r="A3257" s="60">
        <v>43690</v>
      </c>
      <c r="B3257" s="61" t="s">
        <v>987</v>
      </c>
      <c r="C3257" s="61" t="s">
        <v>885</v>
      </c>
      <c r="D3257" s="61" t="s">
        <v>181</v>
      </c>
      <c r="E3257" s="61">
        <v>8</v>
      </c>
      <c r="F3257" s="61" t="s">
        <v>182</v>
      </c>
      <c r="G3257" s="61">
        <v>0</v>
      </c>
      <c r="H3257" s="61" t="s">
        <v>1504</v>
      </c>
      <c r="I3257" s="61" t="s">
        <v>891</v>
      </c>
      <c r="J3257" s="61" t="s">
        <v>22</v>
      </c>
      <c r="K3257" s="61" t="s">
        <v>9</v>
      </c>
      <c r="L3257" s="61" t="s">
        <v>988</v>
      </c>
      <c r="M3257" s="61">
        <f t="shared" si="51"/>
        <v>507</v>
      </c>
      <c r="N3257" t="str">
        <f>VLOOKUP(M3257,'zamestnanci číselník'!$A:$I,9,0)</f>
        <v>VP3M</v>
      </c>
    </row>
    <row r="3258" spans="1:14" x14ac:dyDescent="0.2">
      <c r="A3258" s="60">
        <v>43691</v>
      </c>
      <c r="B3258" s="61" t="s">
        <v>987</v>
      </c>
      <c r="C3258" s="61" t="s">
        <v>885</v>
      </c>
      <c r="D3258" s="61" t="s">
        <v>181</v>
      </c>
      <c r="E3258" s="61">
        <v>8</v>
      </c>
      <c r="F3258" s="61" t="s">
        <v>182</v>
      </c>
      <c r="G3258" s="61">
        <v>0</v>
      </c>
      <c r="H3258" s="61" t="s">
        <v>1504</v>
      </c>
      <c r="I3258" s="61" t="s">
        <v>891</v>
      </c>
      <c r="J3258" s="61" t="s">
        <v>22</v>
      </c>
      <c r="K3258" s="61" t="s">
        <v>9</v>
      </c>
      <c r="L3258" s="61" t="s">
        <v>988</v>
      </c>
      <c r="M3258" s="61">
        <f t="shared" si="51"/>
        <v>507</v>
      </c>
      <c r="N3258" t="str">
        <f>VLOOKUP(M3258,'zamestnanci číselník'!$A:$I,9,0)</f>
        <v>VP3M</v>
      </c>
    </row>
    <row r="3259" spans="1:14" x14ac:dyDescent="0.2">
      <c r="A3259" s="60">
        <v>43692</v>
      </c>
      <c r="B3259" s="61" t="s">
        <v>987</v>
      </c>
      <c r="C3259" s="61" t="s">
        <v>885</v>
      </c>
      <c r="D3259" s="61" t="s">
        <v>181</v>
      </c>
      <c r="E3259" s="61">
        <v>8</v>
      </c>
      <c r="F3259" s="61" t="s">
        <v>182</v>
      </c>
      <c r="G3259" s="61">
        <v>0</v>
      </c>
      <c r="H3259" s="61" t="s">
        <v>1504</v>
      </c>
      <c r="I3259" s="61" t="s">
        <v>891</v>
      </c>
      <c r="J3259" s="61" t="s">
        <v>22</v>
      </c>
      <c r="K3259" s="61" t="s">
        <v>9</v>
      </c>
      <c r="L3259" s="61" t="s">
        <v>988</v>
      </c>
      <c r="M3259" s="61">
        <f t="shared" si="51"/>
        <v>507</v>
      </c>
      <c r="N3259" t="str">
        <f>VLOOKUP(M3259,'zamestnanci číselník'!$A:$I,9,0)</f>
        <v>VP3M</v>
      </c>
    </row>
    <row r="3260" spans="1:14" x14ac:dyDescent="0.2">
      <c r="A3260" s="60">
        <v>43693</v>
      </c>
      <c r="B3260" s="61" t="s">
        <v>987</v>
      </c>
      <c r="C3260" s="61" t="s">
        <v>885</v>
      </c>
      <c r="D3260" s="61" t="s">
        <v>181</v>
      </c>
      <c r="E3260" s="61">
        <v>8</v>
      </c>
      <c r="F3260" s="61" t="s">
        <v>182</v>
      </c>
      <c r="G3260" s="61">
        <v>0</v>
      </c>
      <c r="H3260" s="61" t="s">
        <v>1504</v>
      </c>
      <c r="I3260" s="61" t="s">
        <v>891</v>
      </c>
      <c r="J3260" s="61" t="s">
        <v>22</v>
      </c>
      <c r="K3260" s="61" t="s">
        <v>9</v>
      </c>
      <c r="L3260" s="61" t="s">
        <v>988</v>
      </c>
      <c r="M3260" s="61">
        <f t="shared" si="51"/>
        <v>507</v>
      </c>
      <c r="N3260" t="str">
        <f>VLOOKUP(M3260,'zamestnanci číselník'!$A:$I,9,0)</f>
        <v>VP3M</v>
      </c>
    </row>
    <row r="3261" spans="1:14" x14ac:dyDescent="0.2">
      <c r="A3261" s="60">
        <v>43696</v>
      </c>
      <c r="B3261" s="61" t="s">
        <v>987</v>
      </c>
      <c r="C3261" s="61" t="s">
        <v>885</v>
      </c>
      <c r="D3261" s="61" t="s">
        <v>181</v>
      </c>
      <c r="E3261" s="61">
        <v>8</v>
      </c>
      <c r="F3261" s="61" t="s">
        <v>182</v>
      </c>
      <c r="G3261" s="61">
        <v>0</v>
      </c>
      <c r="H3261" s="61" t="s">
        <v>1504</v>
      </c>
      <c r="I3261" s="61" t="s">
        <v>891</v>
      </c>
      <c r="J3261" s="61" t="s">
        <v>22</v>
      </c>
      <c r="K3261" s="61" t="s">
        <v>9</v>
      </c>
      <c r="L3261" s="61" t="s">
        <v>988</v>
      </c>
      <c r="M3261" s="61">
        <f t="shared" si="51"/>
        <v>507</v>
      </c>
      <c r="N3261" t="str">
        <f>VLOOKUP(M3261,'zamestnanci číselník'!$A:$I,9,0)</f>
        <v>VP3M</v>
      </c>
    </row>
    <row r="3262" spans="1:14" x14ac:dyDescent="0.2">
      <c r="A3262" s="60">
        <v>43697</v>
      </c>
      <c r="B3262" s="61" t="s">
        <v>987</v>
      </c>
      <c r="C3262" s="61" t="s">
        <v>885</v>
      </c>
      <c r="D3262" s="61" t="s">
        <v>181</v>
      </c>
      <c r="E3262" s="61">
        <v>8</v>
      </c>
      <c r="F3262" s="61" t="s">
        <v>182</v>
      </c>
      <c r="G3262" s="61">
        <v>0</v>
      </c>
      <c r="H3262" s="61" t="s">
        <v>1504</v>
      </c>
      <c r="I3262" s="61" t="s">
        <v>891</v>
      </c>
      <c r="J3262" s="61" t="s">
        <v>22</v>
      </c>
      <c r="K3262" s="61" t="s">
        <v>9</v>
      </c>
      <c r="L3262" s="61" t="s">
        <v>988</v>
      </c>
      <c r="M3262" s="61">
        <f t="shared" si="51"/>
        <v>507</v>
      </c>
      <c r="N3262" t="str">
        <f>VLOOKUP(M3262,'zamestnanci číselník'!$A:$I,9,0)</f>
        <v>VP3M</v>
      </c>
    </row>
    <row r="3263" spans="1:14" x14ac:dyDescent="0.2">
      <c r="A3263" s="60">
        <v>43698</v>
      </c>
      <c r="B3263" s="61" t="s">
        <v>987</v>
      </c>
      <c r="C3263" s="61" t="s">
        <v>885</v>
      </c>
      <c r="D3263" s="61" t="s">
        <v>181</v>
      </c>
      <c r="E3263" s="61">
        <v>8</v>
      </c>
      <c r="F3263" s="61" t="s">
        <v>182</v>
      </c>
      <c r="G3263" s="61">
        <v>0</v>
      </c>
      <c r="H3263" s="61" t="s">
        <v>1504</v>
      </c>
      <c r="I3263" s="61" t="s">
        <v>891</v>
      </c>
      <c r="J3263" s="61" t="s">
        <v>22</v>
      </c>
      <c r="K3263" s="61" t="s">
        <v>9</v>
      </c>
      <c r="L3263" s="61" t="s">
        <v>988</v>
      </c>
      <c r="M3263" s="61">
        <f t="shared" si="51"/>
        <v>507</v>
      </c>
      <c r="N3263" t="str">
        <f>VLOOKUP(M3263,'zamestnanci číselník'!$A:$I,9,0)</f>
        <v>VP3M</v>
      </c>
    </row>
    <row r="3264" spans="1:14" x14ac:dyDescent="0.2">
      <c r="A3264" s="60">
        <v>43699</v>
      </c>
      <c r="B3264" s="61" t="s">
        <v>987</v>
      </c>
      <c r="C3264" s="61" t="s">
        <v>885</v>
      </c>
      <c r="D3264" s="61" t="s">
        <v>181</v>
      </c>
      <c r="E3264" s="61">
        <v>8</v>
      </c>
      <c r="F3264" s="61" t="s">
        <v>182</v>
      </c>
      <c r="G3264" s="61">
        <v>0</v>
      </c>
      <c r="H3264" s="61" t="s">
        <v>1504</v>
      </c>
      <c r="I3264" s="61" t="s">
        <v>891</v>
      </c>
      <c r="J3264" s="61" t="s">
        <v>22</v>
      </c>
      <c r="K3264" s="61" t="s">
        <v>9</v>
      </c>
      <c r="L3264" s="61" t="s">
        <v>988</v>
      </c>
      <c r="M3264" s="61">
        <f t="shared" si="51"/>
        <v>507</v>
      </c>
      <c r="N3264" t="str">
        <f>VLOOKUP(M3264,'zamestnanci číselník'!$A:$I,9,0)</f>
        <v>VP3M</v>
      </c>
    </row>
    <row r="3265" spans="1:14" x14ac:dyDescent="0.2">
      <c r="A3265" s="60">
        <v>43703</v>
      </c>
      <c r="B3265" s="61" t="s">
        <v>987</v>
      </c>
      <c r="C3265" s="61" t="s">
        <v>885</v>
      </c>
      <c r="D3265" s="61" t="s">
        <v>181</v>
      </c>
      <c r="E3265" s="61">
        <v>8</v>
      </c>
      <c r="F3265" s="61" t="s">
        <v>182</v>
      </c>
      <c r="G3265" s="61">
        <v>0</v>
      </c>
      <c r="H3265" s="61" t="s">
        <v>1504</v>
      </c>
      <c r="I3265" s="61" t="s">
        <v>891</v>
      </c>
      <c r="J3265" s="61" t="s">
        <v>22</v>
      </c>
      <c r="K3265" s="61" t="s">
        <v>9</v>
      </c>
      <c r="L3265" s="61" t="s">
        <v>988</v>
      </c>
      <c r="M3265" s="61">
        <f t="shared" si="51"/>
        <v>507</v>
      </c>
      <c r="N3265" t="str">
        <f>VLOOKUP(M3265,'zamestnanci číselník'!$A:$I,9,0)</f>
        <v>VP3M</v>
      </c>
    </row>
    <row r="3266" spans="1:14" x14ac:dyDescent="0.2">
      <c r="A3266" s="60">
        <v>43704</v>
      </c>
      <c r="B3266" s="61" t="s">
        <v>987</v>
      </c>
      <c r="C3266" s="61" t="s">
        <v>885</v>
      </c>
      <c r="D3266" s="61" t="s">
        <v>181</v>
      </c>
      <c r="E3266" s="61">
        <v>8</v>
      </c>
      <c r="F3266" s="61" t="s">
        <v>182</v>
      </c>
      <c r="G3266" s="61">
        <v>0</v>
      </c>
      <c r="H3266" s="61" t="s">
        <v>1504</v>
      </c>
      <c r="I3266" s="61" t="s">
        <v>891</v>
      </c>
      <c r="J3266" s="61" t="s">
        <v>22</v>
      </c>
      <c r="K3266" s="61" t="s">
        <v>9</v>
      </c>
      <c r="L3266" s="61" t="s">
        <v>988</v>
      </c>
      <c r="M3266" s="61">
        <f t="shared" si="51"/>
        <v>507</v>
      </c>
      <c r="N3266" t="str">
        <f>VLOOKUP(M3266,'zamestnanci číselník'!$A:$I,9,0)</f>
        <v>VP3M</v>
      </c>
    </row>
    <row r="3267" spans="1:14" x14ac:dyDescent="0.2">
      <c r="A3267" s="60">
        <v>43705</v>
      </c>
      <c r="B3267" s="61" t="s">
        <v>987</v>
      </c>
      <c r="C3267" s="61" t="s">
        <v>885</v>
      </c>
      <c r="D3267" s="61" t="s">
        <v>181</v>
      </c>
      <c r="E3267" s="61">
        <v>8</v>
      </c>
      <c r="F3267" s="61" t="s">
        <v>182</v>
      </c>
      <c r="G3267" s="61">
        <v>0</v>
      </c>
      <c r="H3267" s="61" t="s">
        <v>1504</v>
      </c>
      <c r="I3267" s="61" t="s">
        <v>891</v>
      </c>
      <c r="J3267" s="61" t="s">
        <v>22</v>
      </c>
      <c r="K3267" s="61" t="s">
        <v>9</v>
      </c>
      <c r="L3267" s="61" t="s">
        <v>988</v>
      </c>
      <c r="M3267" s="61">
        <f t="shared" ref="M3267:M3330" si="52">B3267*1</f>
        <v>507</v>
      </c>
      <c r="N3267" t="str">
        <f>VLOOKUP(M3267,'zamestnanci číselník'!$A:$I,9,0)</f>
        <v>VP3M</v>
      </c>
    </row>
    <row r="3268" spans="1:14" x14ac:dyDescent="0.2">
      <c r="A3268" s="60">
        <v>43707</v>
      </c>
      <c r="B3268" s="61" t="s">
        <v>987</v>
      </c>
      <c r="C3268" s="61" t="s">
        <v>885</v>
      </c>
      <c r="D3268" s="61" t="s">
        <v>181</v>
      </c>
      <c r="E3268" s="61">
        <v>8</v>
      </c>
      <c r="F3268" s="61" t="s">
        <v>182</v>
      </c>
      <c r="G3268" s="61">
        <v>0</v>
      </c>
      <c r="H3268" s="61" t="s">
        <v>1504</v>
      </c>
      <c r="I3268" s="61" t="s">
        <v>891</v>
      </c>
      <c r="J3268" s="61" t="s">
        <v>22</v>
      </c>
      <c r="K3268" s="61" t="s">
        <v>9</v>
      </c>
      <c r="L3268" s="61" t="s">
        <v>988</v>
      </c>
      <c r="M3268" s="61">
        <f t="shared" si="52"/>
        <v>507</v>
      </c>
      <c r="N3268" t="str">
        <f>VLOOKUP(M3268,'zamestnanci číselník'!$A:$I,9,0)</f>
        <v>VP3M</v>
      </c>
    </row>
    <row r="3269" spans="1:14" x14ac:dyDescent="0.2">
      <c r="A3269" s="60">
        <v>43699</v>
      </c>
      <c r="B3269" s="61" t="s">
        <v>990</v>
      </c>
      <c r="C3269" s="61" t="s">
        <v>885</v>
      </c>
      <c r="D3269" s="61" t="s">
        <v>181</v>
      </c>
      <c r="E3269" s="61">
        <v>8</v>
      </c>
      <c r="F3269" s="61" t="s">
        <v>182</v>
      </c>
      <c r="G3269" s="61">
        <v>0</v>
      </c>
      <c r="H3269" s="61" t="s">
        <v>1446</v>
      </c>
      <c r="I3269" s="61" t="s">
        <v>185</v>
      </c>
      <c r="J3269" s="61" t="s">
        <v>16</v>
      </c>
      <c r="K3269" s="61" t="s">
        <v>9</v>
      </c>
      <c r="L3269" s="61" t="s">
        <v>991</v>
      </c>
      <c r="M3269" s="61">
        <f t="shared" si="52"/>
        <v>508</v>
      </c>
      <c r="N3269" t="str">
        <f>VLOOKUP(M3269,'zamestnanci číselník'!$A:$I,9,0)</f>
        <v>VP4</v>
      </c>
    </row>
    <row r="3270" spans="1:14" x14ac:dyDescent="0.2">
      <c r="A3270" s="60">
        <v>43700</v>
      </c>
      <c r="B3270" s="61" t="s">
        <v>990</v>
      </c>
      <c r="C3270" s="61" t="s">
        <v>885</v>
      </c>
      <c r="D3270" s="61" t="s">
        <v>181</v>
      </c>
      <c r="E3270" s="61">
        <v>8</v>
      </c>
      <c r="F3270" s="61" t="s">
        <v>182</v>
      </c>
      <c r="G3270" s="61">
        <v>0</v>
      </c>
      <c r="H3270" s="61" t="s">
        <v>1446</v>
      </c>
      <c r="I3270" s="61" t="s">
        <v>185</v>
      </c>
      <c r="J3270" s="61" t="s">
        <v>16</v>
      </c>
      <c r="K3270" s="61" t="s">
        <v>9</v>
      </c>
      <c r="L3270" s="61" t="s">
        <v>991</v>
      </c>
      <c r="M3270" s="61">
        <f t="shared" si="52"/>
        <v>508</v>
      </c>
      <c r="N3270" t="str">
        <f>VLOOKUP(M3270,'zamestnanci číselník'!$A:$I,9,0)</f>
        <v>VP4</v>
      </c>
    </row>
    <row r="3271" spans="1:14" x14ac:dyDescent="0.2">
      <c r="A3271" s="60">
        <v>43703</v>
      </c>
      <c r="B3271" s="61" t="s">
        <v>990</v>
      </c>
      <c r="C3271" s="61" t="s">
        <v>885</v>
      </c>
      <c r="D3271" s="61" t="s">
        <v>181</v>
      </c>
      <c r="E3271" s="61">
        <v>8</v>
      </c>
      <c r="F3271" s="61" t="s">
        <v>182</v>
      </c>
      <c r="G3271" s="61">
        <v>0</v>
      </c>
      <c r="H3271" s="61" t="s">
        <v>1446</v>
      </c>
      <c r="I3271" s="61" t="s">
        <v>185</v>
      </c>
      <c r="J3271" s="61" t="s">
        <v>16</v>
      </c>
      <c r="K3271" s="61" t="s">
        <v>9</v>
      </c>
      <c r="L3271" s="61" t="s">
        <v>991</v>
      </c>
      <c r="M3271" s="61">
        <f t="shared" si="52"/>
        <v>508</v>
      </c>
      <c r="N3271" t="str">
        <f>VLOOKUP(M3271,'zamestnanci číselník'!$A:$I,9,0)</f>
        <v>VP4</v>
      </c>
    </row>
    <row r="3272" spans="1:14" x14ac:dyDescent="0.2">
      <c r="A3272" s="60">
        <v>43704</v>
      </c>
      <c r="B3272" s="61" t="s">
        <v>990</v>
      </c>
      <c r="C3272" s="61" t="s">
        <v>885</v>
      </c>
      <c r="D3272" s="61" t="s">
        <v>181</v>
      </c>
      <c r="E3272" s="61">
        <v>8</v>
      </c>
      <c r="F3272" s="61" t="s">
        <v>897</v>
      </c>
      <c r="G3272" s="61">
        <v>2.5</v>
      </c>
      <c r="H3272" s="61" t="s">
        <v>1446</v>
      </c>
      <c r="I3272" s="61" t="s">
        <v>185</v>
      </c>
      <c r="J3272" s="61" t="s">
        <v>16</v>
      </c>
      <c r="K3272" s="61" t="s">
        <v>9</v>
      </c>
      <c r="L3272" s="61" t="s">
        <v>991</v>
      </c>
      <c r="M3272" s="61">
        <f t="shared" si="52"/>
        <v>508</v>
      </c>
      <c r="N3272" t="str">
        <f>VLOOKUP(M3272,'zamestnanci číselník'!$A:$I,9,0)</f>
        <v>VP4</v>
      </c>
    </row>
    <row r="3273" spans="1:14" x14ac:dyDescent="0.2">
      <c r="A3273" s="60">
        <v>43707</v>
      </c>
      <c r="B3273" s="61" t="s">
        <v>990</v>
      </c>
      <c r="C3273" s="61" t="s">
        <v>885</v>
      </c>
      <c r="D3273" s="61" t="s">
        <v>181</v>
      </c>
      <c r="E3273" s="61">
        <v>8</v>
      </c>
      <c r="F3273" s="61" t="s">
        <v>182</v>
      </c>
      <c r="G3273" s="61">
        <v>0</v>
      </c>
      <c r="H3273" s="61" t="s">
        <v>1446</v>
      </c>
      <c r="I3273" s="61" t="s">
        <v>185</v>
      </c>
      <c r="J3273" s="61" t="s">
        <v>16</v>
      </c>
      <c r="K3273" s="61" t="s">
        <v>9</v>
      </c>
      <c r="L3273" s="61" t="s">
        <v>991</v>
      </c>
      <c r="M3273" s="61">
        <f t="shared" si="52"/>
        <v>508</v>
      </c>
      <c r="N3273" t="str">
        <f>VLOOKUP(M3273,'zamestnanci číselník'!$A:$I,9,0)</f>
        <v>VP4</v>
      </c>
    </row>
    <row r="3274" spans="1:14" x14ac:dyDescent="0.2">
      <c r="A3274" s="60">
        <v>43705</v>
      </c>
      <c r="B3274" s="61" t="s">
        <v>990</v>
      </c>
      <c r="C3274" s="61" t="s">
        <v>885</v>
      </c>
      <c r="D3274" s="61" t="s">
        <v>181</v>
      </c>
      <c r="E3274" s="61">
        <v>8</v>
      </c>
      <c r="F3274" s="61" t="s">
        <v>182</v>
      </c>
      <c r="G3274" s="61">
        <v>0</v>
      </c>
      <c r="H3274" s="61" t="s">
        <v>39</v>
      </c>
      <c r="I3274" s="61" t="s">
        <v>185</v>
      </c>
      <c r="J3274" s="61" t="s">
        <v>28</v>
      </c>
      <c r="K3274" s="61" t="s">
        <v>9</v>
      </c>
      <c r="L3274" s="61" t="s">
        <v>991</v>
      </c>
      <c r="M3274" s="61">
        <f t="shared" si="52"/>
        <v>508</v>
      </c>
      <c r="N3274" t="str">
        <f>VLOOKUP(M3274,'zamestnanci číselník'!$A:$I,9,0)</f>
        <v>VP4</v>
      </c>
    </row>
    <row r="3275" spans="1:14" x14ac:dyDescent="0.2">
      <c r="A3275" s="60">
        <v>43696</v>
      </c>
      <c r="B3275" s="61" t="s">
        <v>990</v>
      </c>
      <c r="C3275" s="61" t="s">
        <v>887</v>
      </c>
      <c r="D3275" s="61" t="s">
        <v>181</v>
      </c>
      <c r="E3275" s="61">
        <v>8</v>
      </c>
      <c r="F3275" s="61" t="s">
        <v>182</v>
      </c>
      <c r="G3275" s="61">
        <v>0</v>
      </c>
      <c r="H3275" s="61" t="s">
        <v>183</v>
      </c>
      <c r="I3275" s="61" t="s">
        <v>185</v>
      </c>
      <c r="J3275" s="61" t="s">
        <v>24</v>
      </c>
      <c r="K3275" s="61" t="s">
        <v>9</v>
      </c>
      <c r="L3275" s="61" t="s">
        <v>991</v>
      </c>
      <c r="M3275" s="61">
        <f t="shared" si="52"/>
        <v>508</v>
      </c>
      <c r="N3275" t="str">
        <f>VLOOKUP(M3275,'zamestnanci číselník'!$A:$I,9,0)</f>
        <v>VP4</v>
      </c>
    </row>
    <row r="3276" spans="1:14" x14ac:dyDescent="0.2">
      <c r="A3276" s="60">
        <v>43706</v>
      </c>
      <c r="B3276" s="61" t="s">
        <v>990</v>
      </c>
      <c r="C3276" s="61" t="s">
        <v>885</v>
      </c>
      <c r="D3276" s="61" t="s">
        <v>181</v>
      </c>
      <c r="E3276" s="61">
        <v>6.5</v>
      </c>
      <c r="F3276" s="61" t="s">
        <v>1577</v>
      </c>
      <c r="G3276" s="61">
        <v>0</v>
      </c>
      <c r="H3276" s="61" t="s">
        <v>1446</v>
      </c>
      <c r="I3276" s="61" t="s">
        <v>185</v>
      </c>
      <c r="J3276" s="61" t="s">
        <v>24</v>
      </c>
      <c r="K3276" s="61" t="s">
        <v>9</v>
      </c>
      <c r="L3276" s="61" t="s">
        <v>991</v>
      </c>
      <c r="M3276" s="61">
        <f t="shared" si="52"/>
        <v>508</v>
      </c>
      <c r="N3276" t="str">
        <f>VLOOKUP(M3276,'zamestnanci číselník'!$A:$I,9,0)</f>
        <v>VP4</v>
      </c>
    </row>
    <row r="3277" spans="1:14" x14ac:dyDescent="0.2">
      <c r="A3277" s="60">
        <v>43684</v>
      </c>
      <c r="B3277" s="61" t="s">
        <v>990</v>
      </c>
      <c r="C3277" s="61" t="s">
        <v>885</v>
      </c>
      <c r="D3277" s="61" t="s">
        <v>181</v>
      </c>
      <c r="E3277" s="61">
        <v>7</v>
      </c>
      <c r="F3277" s="61" t="s">
        <v>182</v>
      </c>
      <c r="G3277" s="61">
        <v>0</v>
      </c>
      <c r="H3277" s="61" t="s">
        <v>1446</v>
      </c>
      <c r="I3277" s="61" t="s">
        <v>185</v>
      </c>
      <c r="J3277" s="61" t="s">
        <v>24</v>
      </c>
      <c r="K3277" s="61" t="s">
        <v>9</v>
      </c>
      <c r="L3277" s="61" t="s">
        <v>991</v>
      </c>
      <c r="M3277" s="61">
        <f t="shared" si="52"/>
        <v>508</v>
      </c>
      <c r="N3277" t="str">
        <f>VLOOKUP(M3277,'zamestnanci číselník'!$A:$I,9,0)</f>
        <v>VP4</v>
      </c>
    </row>
    <row r="3278" spans="1:14" x14ac:dyDescent="0.2">
      <c r="A3278" s="60">
        <v>43685</v>
      </c>
      <c r="B3278" s="61" t="s">
        <v>990</v>
      </c>
      <c r="C3278" s="61" t="s">
        <v>885</v>
      </c>
      <c r="D3278" s="61" t="s">
        <v>181</v>
      </c>
      <c r="E3278" s="61">
        <v>8</v>
      </c>
      <c r="F3278" s="61" t="s">
        <v>182</v>
      </c>
      <c r="G3278" s="61">
        <v>0</v>
      </c>
      <c r="H3278" s="61" t="s">
        <v>1446</v>
      </c>
      <c r="I3278" s="61" t="s">
        <v>185</v>
      </c>
      <c r="J3278" s="61" t="s">
        <v>16</v>
      </c>
      <c r="K3278" s="61" t="s">
        <v>9</v>
      </c>
      <c r="L3278" s="61" t="s">
        <v>991</v>
      </c>
      <c r="M3278" s="61">
        <f t="shared" si="52"/>
        <v>508</v>
      </c>
      <c r="N3278" t="str">
        <f>VLOOKUP(M3278,'zamestnanci číselník'!$A:$I,9,0)</f>
        <v>VP4</v>
      </c>
    </row>
    <row r="3279" spans="1:14" x14ac:dyDescent="0.2">
      <c r="A3279" s="60">
        <v>43686</v>
      </c>
      <c r="B3279" s="61" t="s">
        <v>990</v>
      </c>
      <c r="C3279" s="61" t="s">
        <v>885</v>
      </c>
      <c r="D3279" s="61" t="s">
        <v>181</v>
      </c>
      <c r="E3279" s="61">
        <v>8</v>
      </c>
      <c r="F3279" s="61" t="s">
        <v>182</v>
      </c>
      <c r="G3279" s="61">
        <v>0</v>
      </c>
      <c r="H3279" s="61" t="s">
        <v>1446</v>
      </c>
      <c r="I3279" s="61" t="s">
        <v>185</v>
      </c>
      <c r="J3279" s="61" t="s">
        <v>16</v>
      </c>
      <c r="K3279" s="61" t="s">
        <v>9</v>
      </c>
      <c r="L3279" s="61" t="s">
        <v>991</v>
      </c>
      <c r="M3279" s="61">
        <f t="shared" si="52"/>
        <v>508</v>
      </c>
      <c r="N3279" t="str">
        <f>VLOOKUP(M3279,'zamestnanci číselník'!$A:$I,9,0)</f>
        <v>VP4</v>
      </c>
    </row>
    <row r="3280" spans="1:14" x14ac:dyDescent="0.2">
      <c r="A3280" s="60">
        <v>43689</v>
      </c>
      <c r="B3280" s="61" t="s">
        <v>990</v>
      </c>
      <c r="C3280" s="61" t="s">
        <v>885</v>
      </c>
      <c r="D3280" s="61" t="s">
        <v>181</v>
      </c>
      <c r="E3280" s="61">
        <v>8</v>
      </c>
      <c r="F3280" s="61" t="s">
        <v>182</v>
      </c>
      <c r="G3280" s="61">
        <v>0</v>
      </c>
      <c r="H3280" s="61" t="s">
        <v>1446</v>
      </c>
      <c r="I3280" s="61" t="s">
        <v>185</v>
      </c>
      <c r="J3280" s="61" t="s">
        <v>16</v>
      </c>
      <c r="K3280" s="61" t="s">
        <v>9</v>
      </c>
      <c r="L3280" s="61" t="s">
        <v>991</v>
      </c>
      <c r="M3280" s="61">
        <f t="shared" si="52"/>
        <v>508</v>
      </c>
      <c r="N3280" t="str">
        <f>VLOOKUP(M3280,'zamestnanci číselník'!$A:$I,9,0)</f>
        <v>VP4</v>
      </c>
    </row>
    <row r="3281" spans="1:14" x14ac:dyDescent="0.2">
      <c r="A3281" s="60">
        <v>43690</v>
      </c>
      <c r="B3281" s="61" t="s">
        <v>990</v>
      </c>
      <c r="C3281" s="61" t="s">
        <v>885</v>
      </c>
      <c r="D3281" s="61" t="s">
        <v>181</v>
      </c>
      <c r="E3281" s="61">
        <v>9</v>
      </c>
      <c r="F3281" s="61" t="s">
        <v>897</v>
      </c>
      <c r="G3281" s="61">
        <v>1</v>
      </c>
      <c r="H3281" s="61" t="s">
        <v>1505</v>
      </c>
      <c r="I3281" s="61" t="s">
        <v>185</v>
      </c>
      <c r="J3281" s="61" t="s">
        <v>16</v>
      </c>
      <c r="K3281" s="61" t="s">
        <v>9</v>
      </c>
      <c r="L3281" s="61" t="s">
        <v>991</v>
      </c>
      <c r="M3281" s="61">
        <f t="shared" si="52"/>
        <v>508</v>
      </c>
      <c r="N3281" t="str">
        <f>VLOOKUP(M3281,'zamestnanci číselník'!$A:$I,9,0)</f>
        <v>VP4</v>
      </c>
    </row>
    <row r="3282" spans="1:14" x14ac:dyDescent="0.2">
      <c r="A3282" s="60">
        <v>43691</v>
      </c>
      <c r="B3282" s="61" t="s">
        <v>990</v>
      </c>
      <c r="C3282" s="61" t="s">
        <v>885</v>
      </c>
      <c r="D3282" s="61" t="s">
        <v>181</v>
      </c>
      <c r="E3282" s="61">
        <v>8</v>
      </c>
      <c r="F3282" s="61" t="s">
        <v>182</v>
      </c>
      <c r="G3282" s="61">
        <v>0</v>
      </c>
      <c r="H3282" s="61" t="s">
        <v>1505</v>
      </c>
      <c r="I3282" s="61" t="s">
        <v>185</v>
      </c>
      <c r="J3282" s="61" t="s">
        <v>16</v>
      </c>
      <c r="K3282" s="61" t="s">
        <v>9</v>
      </c>
      <c r="L3282" s="61" t="s">
        <v>991</v>
      </c>
      <c r="M3282" s="61">
        <f t="shared" si="52"/>
        <v>508</v>
      </c>
      <c r="N3282" t="str">
        <f>VLOOKUP(M3282,'zamestnanci číselník'!$A:$I,9,0)</f>
        <v>VP4</v>
      </c>
    </row>
    <row r="3283" spans="1:14" x14ac:dyDescent="0.2">
      <c r="A3283" s="60">
        <v>43692</v>
      </c>
      <c r="B3283" s="61" t="s">
        <v>990</v>
      </c>
      <c r="C3283" s="61" t="s">
        <v>885</v>
      </c>
      <c r="D3283" s="61" t="s">
        <v>181</v>
      </c>
      <c r="E3283" s="61">
        <v>7</v>
      </c>
      <c r="F3283" s="61" t="s">
        <v>182</v>
      </c>
      <c r="G3283" s="61">
        <v>0</v>
      </c>
      <c r="H3283" s="61" t="s">
        <v>1505</v>
      </c>
      <c r="I3283" s="61" t="s">
        <v>185</v>
      </c>
      <c r="J3283" s="61" t="s">
        <v>16</v>
      </c>
      <c r="K3283" s="61" t="s">
        <v>9</v>
      </c>
      <c r="L3283" s="61" t="s">
        <v>991</v>
      </c>
      <c r="M3283" s="61">
        <f t="shared" si="52"/>
        <v>508</v>
      </c>
      <c r="N3283" t="str">
        <f>VLOOKUP(M3283,'zamestnanci číselník'!$A:$I,9,0)</f>
        <v>VP4</v>
      </c>
    </row>
    <row r="3284" spans="1:14" x14ac:dyDescent="0.2">
      <c r="A3284" s="60">
        <v>43693</v>
      </c>
      <c r="B3284" s="61" t="s">
        <v>990</v>
      </c>
      <c r="C3284" s="61" t="s">
        <v>885</v>
      </c>
      <c r="D3284" s="61" t="s">
        <v>181</v>
      </c>
      <c r="E3284" s="61">
        <v>8</v>
      </c>
      <c r="F3284" s="61" t="s">
        <v>182</v>
      </c>
      <c r="G3284" s="61">
        <v>0</v>
      </c>
      <c r="H3284" s="61" t="s">
        <v>1505</v>
      </c>
      <c r="I3284" s="61" t="s">
        <v>185</v>
      </c>
      <c r="J3284" s="61" t="s">
        <v>16</v>
      </c>
      <c r="K3284" s="61" t="s">
        <v>9</v>
      </c>
      <c r="L3284" s="61" t="s">
        <v>991</v>
      </c>
      <c r="M3284" s="61">
        <f t="shared" si="52"/>
        <v>508</v>
      </c>
      <c r="N3284" t="str">
        <f>VLOOKUP(M3284,'zamestnanci číselník'!$A:$I,9,0)</f>
        <v>VP4</v>
      </c>
    </row>
    <row r="3285" spans="1:14" x14ac:dyDescent="0.2">
      <c r="A3285" s="60">
        <v>43697</v>
      </c>
      <c r="B3285" s="61" t="s">
        <v>990</v>
      </c>
      <c r="C3285" s="61" t="s">
        <v>885</v>
      </c>
      <c r="D3285" s="61" t="s">
        <v>181</v>
      </c>
      <c r="E3285" s="61">
        <v>9</v>
      </c>
      <c r="F3285" s="61" t="s">
        <v>897</v>
      </c>
      <c r="G3285" s="61">
        <v>2</v>
      </c>
      <c r="H3285" s="61" t="s">
        <v>1446</v>
      </c>
      <c r="I3285" s="61" t="s">
        <v>185</v>
      </c>
      <c r="J3285" s="61" t="s">
        <v>16</v>
      </c>
      <c r="K3285" s="61" t="s">
        <v>9</v>
      </c>
      <c r="L3285" s="61" t="s">
        <v>991</v>
      </c>
      <c r="M3285" s="61">
        <f t="shared" si="52"/>
        <v>508</v>
      </c>
      <c r="N3285" t="str">
        <f>VLOOKUP(M3285,'zamestnanci číselník'!$A:$I,9,0)</f>
        <v>VP4</v>
      </c>
    </row>
    <row r="3286" spans="1:14" x14ac:dyDescent="0.2">
      <c r="A3286" s="60">
        <v>43698</v>
      </c>
      <c r="B3286" s="61" t="s">
        <v>990</v>
      </c>
      <c r="C3286" s="61" t="s">
        <v>885</v>
      </c>
      <c r="D3286" s="61" t="s">
        <v>181</v>
      </c>
      <c r="E3286" s="61">
        <v>6</v>
      </c>
      <c r="F3286" s="61" t="s">
        <v>897</v>
      </c>
      <c r="G3286" s="61">
        <v>3</v>
      </c>
      <c r="H3286" s="61" t="s">
        <v>1446</v>
      </c>
      <c r="I3286" s="61" t="s">
        <v>185</v>
      </c>
      <c r="J3286" s="61" t="s">
        <v>16</v>
      </c>
      <c r="K3286" s="61" t="s">
        <v>9</v>
      </c>
      <c r="L3286" s="61" t="s">
        <v>991</v>
      </c>
      <c r="M3286" s="61">
        <f t="shared" si="52"/>
        <v>508</v>
      </c>
      <c r="N3286" t="str">
        <f>VLOOKUP(M3286,'zamestnanci číselník'!$A:$I,9,0)</f>
        <v>VP4</v>
      </c>
    </row>
    <row r="3287" spans="1:14" x14ac:dyDescent="0.2">
      <c r="A3287" s="60">
        <v>43698</v>
      </c>
      <c r="B3287" s="61" t="s">
        <v>990</v>
      </c>
      <c r="C3287" s="61" t="s">
        <v>885</v>
      </c>
      <c r="D3287" s="61" t="s">
        <v>181</v>
      </c>
      <c r="E3287" s="61">
        <v>2</v>
      </c>
      <c r="F3287" s="61" t="s">
        <v>182</v>
      </c>
      <c r="G3287" s="61">
        <v>0</v>
      </c>
      <c r="H3287" s="61" t="s">
        <v>1559</v>
      </c>
      <c r="I3287" s="61" t="s">
        <v>185</v>
      </c>
      <c r="J3287" s="61" t="s">
        <v>33</v>
      </c>
      <c r="K3287" s="61" t="s">
        <v>9</v>
      </c>
      <c r="L3287" s="61" t="s">
        <v>991</v>
      </c>
      <c r="M3287" s="61">
        <f t="shared" si="52"/>
        <v>508</v>
      </c>
      <c r="N3287" t="str">
        <f>VLOOKUP(M3287,'zamestnanci číselník'!$A:$I,9,0)</f>
        <v>VP4</v>
      </c>
    </row>
    <row r="3288" spans="1:14" x14ac:dyDescent="0.2">
      <c r="A3288" s="60">
        <v>43682</v>
      </c>
      <c r="B3288" s="61" t="s">
        <v>990</v>
      </c>
      <c r="C3288" s="61" t="s">
        <v>885</v>
      </c>
      <c r="D3288" s="61" t="s">
        <v>181</v>
      </c>
      <c r="E3288" s="61">
        <v>8</v>
      </c>
      <c r="F3288" s="61" t="s">
        <v>182</v>
      </c>
      <c r="G3288" s="61">
        <v>0</v>
      </c>
      <c r="H3288" s="61" t="s">
        <v>1446</v>
      </c>
      <c r="I3288" s="61" t="s">
        <v>185</v>
      </c>
      <c r="J3288" s="61" t="s">
        <v>28</v>
      </c>
      <c r="K3288" s="61" t="s">
        <v>9</v>
      </c>
      <c r="L3288" s="61" t="s">
        <v>991</v>
      </c>
      <c r="M3288" s="61">
        <f t="shared" si="52"/>
        <v>508</v>
      </c>
      <c r="N3288" t="str">
        <f>VLOOKUP(M3288,'zamestnanci číselník'!$A:$I,9,0)</f>
        <v>VP4</v>
      </c>
    </row>
    <row r="3289" spans="1:14" x14ac:dyDescent="0.2">
      <c r="A3289" s="60">
        <v>43683</v>
      </c>
      <c r="B3289" s="61" t="s">
        <v>990</v>
      </c>
      <c r="C3289" s="61" t="s">
        <v>885</v>
      </c>
      <c r="D3289" s="61" t="s">
        <v>181</v>
      </c>
      <c r="E3289" s="61">
        <v>8</v>
      </c>
      <c r="F3289" s="61" t="s">
        <v>182</v>
      </c>
      <c r="G3289" s="61">
        <v>0</v>
      </c>
      <c r="H3289" s="61" t="s">
        <v>1446</v>
      </c>
      <c r="I3289" s="61" t="s">
        <v>185</v>
      </c>
      <c r="J3289" s="61" t="s">
        <v>28</v>
      </c>
      <c r="K3289" s="61" t="s">
        <v>9</v>
      </c>
      <c r="L3289" s="61" t="s">
        <v>991</v>
      </c>
      <c r="M3289" s="61">
        <f t="shared" si="52"/>
        <v>508</v>
      </c>
      <c r="N3289" t="str">
        <f>VLOOKUP(M3289,'zamestnanci číselník'!$A:$I,9,0)</f>
        <v>VP4</v>
      </c>
    </row>
    <row r="3290" spans="1:14" x14ac:dyDescent="0.2">
      <c r="A3290" s="60">
        <v>43678</v>
      </c>
      <c r="B3290" s="61" t="s">
        <v>990</v>
      </c>
      <c r="C3290" s="61" t="s">
        <v>887</v>
      </c>
      <c r="D3290" s="61" t="s">
        <v>181</v>
      </c>
      <c r="E3290" s="61">
        <v>8</v>
      </c>
      <c r="F3290" s="61" t="s">
        <v>182</v>
      </c>
      <c r="G3290" s="61">
        <v>0</v>
      </c>
      <c r="H3290" s="61" t="s">
        <v>183</v>
      </c>
      <c r="I3290" s="61" t="s">
        <v>185</v>
      </c>
      <c r="J3290" s="61" t="s">
        <v>24</v>
      </c>
      <c r="K3290" s="61" t="s">
        <v>9</v>
      </c>
      <c r="L3290" s="61" t="s">
        <v>991</v>
      </c>
      <c r="M3290" s="61">
        <f t="shared" si="52"/>
        <v>508</v>
      </c>
      <c r="N3290" t="str">
        <f>VLOOKUP(M3290,'zamestnanci číselník'!$A:$I,9,0)</f>
        <v>VP4</v>
      </c>
    </row>
    <row r="3291" spans="1:14" x14ac:dyDescent="0.2">
      <c r="A3291" s="60">
        <v>43679</v>
      </c>
      <c r="B3291" s="61" t="s">
        <v>990</v>
      </c>
      <c r="C3291" s="61" t="s">
        <v>887</v>
      </c>
      <c r="D3291" s="61" t="s">
        <v>181</v>
      </c>
      <c r="E3291" s="61">
        <v>8</v>
      </c>
      <c r="F3291" s="61" t="s">
        <v>182</v>
      </c>
      <c r="G3291" s="61">
        <v>0</v>
      </c>
      <c r="H3291" s="61" t="s">
        <v>183</v>
      </c>
      <c r="I3291" s="61" t="s">
        <v>185</v>
      </c>
      <c r="J3291" s="61" t="s">
        <v>24</v>
      </c>
      <c r="K3291" s="61" t="s">
        <v>9</v>
      </c>
      <c r="L3291" s="61" t="s">
        <v>991</v>
      </c>
      <c r="M3291" s="61">
        <f t="shared" si="52"/>
        <v>508</v>
      </c>
      <c r="N3291" t="str">
        <f>VLOOKUP(M3291,'zamestnanci číselník'!$A:$I,9,0)</f>
        <v>VP4</v>
      </c>
    </row>
    <row r="3292" spans="1:14" x14ac:dyDescent="0.2">
      <c r="A3292" s="60">
        <v>43706</v>
      </c>
      <c r="B3292" s="61" t="s">
        <v>990</v>
      </c>
      <c r="C3292" s="61" t="s">
        <v>886</v>
      </c>
      <c r="D3292" s="61" t="s">
        <v>181</v>
      </c>
      <c r="E3292" s="61">
        <v>1.5</v>
      </c>
      <c r="F3292" s="61" t="s">
        <v>182</v>
      </c>
      <c r="G3292" s="61">
        <v>0</v>
      </c>
      <c r="H3292" s="61" t="s">
        <v>183</v>
      </c>
      <c r="I3292" s="61" t="s">
        <v>185</v>
      </c>
      <c r="J3292" s="61" t="s">
        <v>24</v>
      </c>
      <c r="K3292" s="61" t="s">
        <v>9</v>
      </c>
      <c r="L3292" s="61" t="s">
        <v>991</v>
      </c>
      <c r="M3292" s="61">
        <f t="shared" si="52"/>
        <v>508</v>
      </c>
      <c r="N3292" t="str">
        <f>VLOOKUP(M3292,'zamestnanci číselník'!$A:$I,9,0)</f>
        <v>VP4</v>
      </c>
    </row>
    <row r="3293" spans="1:14" x14ac:dyDescent="0.2">
      <c r="A3293" s="60">
        <v>43679</v>
      </c>
      <c r="B3293" s="61" t="s">
        <v>992</v>
      </c>
      <c r="C3293" s="61" t="s">
        <v>887</v>
      </c>
      <c r="D3293" s="61" t="s">
        <v>181</v>
      </c>
      <c r="E3293" s="61">
        <v>11.25</v>
      </c>
      <c r="F3293" s="61" t="s">
        <v>182</v>
      </c>
      <c r="G3293" s="61">
        <v>0</v>
      </c>
      <c r="H3293" s="61" t="s">
        <v>183</v>
      </c>
      <c r="I3293" s="61" t="s">
        <v>957</v>
      </c>
      <c r="J3293" s="61" t="s">
        <v>12</v>
      </c>
      <c r="K3293" s="61" t="s">
        <v>9</v>
      </c>
      <c r="L3293" s="61" t="s">
        <v>993</v>
      </c>
      <c r="M3293" s="61">
        <f t="shared" si="52"/>
        <v>512</v>
      </c>
      <c r="N3293" t="str">
        <f>VLOOKUP(M3293,'zamestnanci číselník'!$A:$I,9,0)</f>
        <v>VP3V</v>
      </c>
    </row>
    <row r="3294" spans="1:14" x14ac:dyDescent="0.2">
      <c r="A3294" s="60">
        <v>43682</v>
      </c>
      <c r="B3294" s="61" t="s">
        <v>992</v>
      </c>
      <c r="C3294" s="61" t="s">
        <v>885</v>
      </c>
      <c r="D3294" s="61" t="s">
        <v>181</v>
      </c>
      <c r="E3294" s="61">
        <v>11.25</v>
      </c>
      <c r="F3294" s="61" t="s">
        <v>182</v>
      </c>
      <c r="G3294" s="61">
        <v>0</v>
      </c>
      <c r="H3294" s="61" t="s">
        <v>1512</v>
      </c>
      <c r="I3294" s="61" t="s">
        <v>957</v>
      </c>
      <c r="J3294" s="61" t="s">
        <v>12</v>
      </c>
      <c r="K3294" s="61" t="s">
        <v>9</v>
      </c>
      <c r="L3294" s="61" t="s">
        <v>993</v>
      </c>
      <c r="M3294" s="61">
        <f t="shared" si="52"/>
        <v>512</v>
      </c>
      <c r="N3294" t="str">
        <f>VLOOKUP(M3294,'zamestnanci číselník'!$A:$I,9,0)</f>
        <v>VP3V</v>
      </c>
    </row>
    <row r="3295" spans="1:14" x14ac:dyDescent="0.2">
      <c r="A3295" s="60">
        <v>43683</v>
      </c>
      <c r="B3295" s="61" t="s">
        <v>992</v>
      </c>
      <c r="C3295" s="61" t="s">
        <v>885</v>
      </c>
      <c r="D3295" s="61" t="s">
        <v>181</v>
      </c>
      <c r="E3295" s="61">
        <v>7.75</v>
      </c>
      <c r="F3295" s="61" t="s">
        <v>182</v>
      </c>
      <c r="G3295" s="61">
        <v>0</v>
      </c>
      <c r="H3295" s="61" t="s">
        <v>1512</v>
      </c>
      <c r="I3295" s="61" t="s">
        <v>957</v>
      </c>
      <c r="J3295" s="61" t="s">
        <v>12</v>
      </c>
      <c r="K3295" s="61" t="s">
        <v>9</v>
      </c>
      <c r="L3295" s="61" t="s">
        <v>993</v>
      </c>
      <c r="M3295" s="61">
        <f t="shared" si="52"/>
        <v>512</v>
      </c>
      <c r="N3295" t="str">
        <f>VLOOKUP(M3295,'zamestnanci číselník'!$A:$I,9,0)</f>
        <v>VP3V</v>
      </c>
    </row>
    <row r="3296" spans="1:14" x14ac:dyDescent="0.2">
      <c r="A3296" s="60">
        <v>43686</v>
      </c>
      <c r="B3296" s="61" t="s">
        <v>992</v>
      </c>
      <c r="C3296" s="61" t="s">
        <v>885</v>
      </c>
      <c r="D3296" s="61" t="s">
        <v>181</v>
      </c>
      <c r="E3296" s="61">
        <v>7.75</v>
      </c>
      <c r="F3296" s="61" t="s">
        <v>182</v>
      </c>
      <c r="G3296" s="61">
        <v>0</v>
      </c>
      <c r="H3296" s="61" t="s">
        <v>1512</v>
      </c>
      <c r="I3296" s="61" t="s">
        <v>957</v>
      </c>
      <c r="J3296" s="61" t="s">
        <v>12</v>
      </c>
      <c r="K3296" s="61" t="s">
        <v>9</v>
      </c>
      <c r="L3296" s="61" t="s">
        <v>993</v>
      </c>
      <c r="M3296" s="61">
        <f t="shared" si="52"/>
        <v>512</v>
      </c>
      <c r="N3296" t="str">
        <f>VLOOKUP(M3296,'zamestnanci číselník'!$A:$I,9,0)</f>
        <v>VP3V</v>
      </c>
    </row>
    <row r="3297" spans="1:14" x14ac:dyDescent="0.2">
      <c r="A3297" s="60">
        <v>43689</v>
      </c>
      <c r="B3297" s="61" t="s">
        <v>992</v>
      </c>
      <c r="C3297" s="61" t="s">
        <v>885</v>
      </c>
      <c r="D3297" s="61" t="s">
        <v>181</v>
      </c>
      <c r="E3297" s="61">
        <v>11.25</v>
      </c>
      <c r="F3297" s="61" t="s">
        <v>182</v>
      </c>
      <c r="G3297" s="61">
        <v>0</v>
      </c>
      <c r="H3297" s="61" t="s">
        <v>1512</v>
      </c>
      <c r="I3297" s="61" t="s">
        <v>957</v>
      </c>
      <c r="J3297" s="61" t="s">
        <v>12</v>
      </c>
      <c r="K3297" s="61" t="s">
        <v>9</v>
      </c>
      <c r="L3297" s="61" t="s">
        <v>993</v>
      </c>
      <c r="M3297" s="61">
        <f t="shared" si="52"/>
        <v>512</v>
      </c>
      <c r="N3297" t="str">
        <f>VLOOKUP(M3297,'zamestnanci číselník'!$A:$I,9,0)</f>
        <v>VP3V</v>
      </c>
    </row>
    <row r="3298" spans="1:14" x14ac:dyDescent="0.2">
      <c r="A3298" s="60">
        <v>43690</v>
      </c>
      <c r="B3298" s="61" t="s">
        <v>992</v>
      </c>
      <c r="C3298" s="61" t="s">
        <v>885</v>
      </c>
      <c r="D3298" s="61" t="s">
        <v>909</v>
      </c>
      <c r="E3298" s="61">
        <v>7.75</v>
      </c>
      <c r="F3298" s="61" t="s">
        <v>182</v>
      </c>
      <c r="G3298" s="61">
        <v>0</v>
      </c>
      <c r="H3298" s="61" t="s">
        <v>1512</v>
      </c>
      <c r="I3298" s="61" t="s">
        <v>957</v>
      </c>
      <c r="J3298" s="61" t="s">
        <v>12</v>
      </c>
      <c r="K3298" s="61" t="s">
        <v>9</v>
      </c>
      <c r="L3298" s="61" t="s">
        <v>993</v>
      </c>
      <c r="M3298" s="61">
        <f t="shared" si="52"/>
        <v>512</v>
      </c>
      <c r="N3298" t="str">
        <f>VLOOKUP(M3298,'zamestnanci číselník'!$A:$I,9,0)</f>
        <v>VP3V</v>
      </c>
    </row>
    <row r="3299" spans="1:14" x14ac:dyDescent="0.2">
      <c r="A3299" s="60">
        <v>43691</v>
      </c>
      <c r="B3299" s="61" t="s">
        <v>992</v>
      </c>
      <c r="C3299" s="61" t="s">
        <v>885</v>
      </c>
      <c r="D3299" s="61" t="s">
        <v>909</v>
      </c>
      <c r="E3299" s="61">
        <v>7.75</v>
      </c>
      <c r="F3299" s="61" t="s">
        <v>182</v>
      </c>
      <c r="G3299" s="61">
        <v>0</v>
      </c>
      <c r="H3299" s="61" t="s">
        <v>1512</v>
      </c>
      <c r="I3299" s="61" t="s">
        <v>957</v>
      </c>
      <c r="J3299" s="61" t="s">
        <v>12</v>
      </c>
      <c r="K3299" s="61" t="s">
        <v>9</v>
      </c>
      <c r="L3299" s="61" t="s">
        <v>993</v>
      </c>
      <c r="M3299" s="61">
        <f t="shared" si="52"/>
        <v>512</v>
      </c>
      <c r="N3299" t="str">
        <f>VLOOKUP(M3299,'zamestnanci číselník'!$A:$I,9,0)</f>
        <v>VP3V</v>
      </c>
    </row>
    <row r="3300" spans="1:14" x14ac:dyDescent="0.2">
      <c r="A3300" s="60">
        <v>43692</v>
      </c>
      <c r="B3300" s="61" t="s">
        <v>992</v>
      </c>
      <c r="C3300" s="61" t="s">
        <v>885</v>
      </c>
      <c r="D3300" s="61" t="s">
        <v>908</v>
      </c>
      <c r="E3300" s="61">
        <v>0.5</v>
      </c>
      <c r="F3300" s="61" t="s">
        <v>182</v>
      </c>
      <c r="G3300" s="61">
        <v>0</v>
      </c>
      <c r="H3300" s="61" t="s">
        <v>1512</v>
      </c>
      <c r="I3300" s="61" t="s">
        <v>957</v>
      </c>
      <c r="J3300" s="61" t="s">
        <v>12</v>
      </c>
      <c r="K3300" s="61" t="s">
        <v>9</v>
      </c>
      <c r="L3300" s="61" t="s">
        <v>993</v>
      </c>
      <c r="M3300" s="61">
        <f t="shared" si="52"/>
        <v>512</v>
      </c>
      <c r="N3300" t="str">
        <f>VLOOKUP(M3300,'zamestnanci číselník'!$A:$I,9,0)</f>
        <v>VP3V</v>
      </c>
    </row>
    <row r="3301" spans="1:14" x14ac:dyDescent="0.2">
      <c r="A3301" s="60">
        <v>43692</v>
      </c>
      <c r="B3301" s="61" t="s">
        <v>992</v>
      </c>
      <c r="C3301" s="61" t="s">
        <v>885</v>
      </c>
      <c r="D3301" s="61" t="s">
        <v>909</v>
      </c>
      <c r="E3301" s="61">
        <v>7.5</v>
      </c>
      <c r="F3301" s="61" t="s">
        <v>182</v>
      </c>
      <c r="G3301" s="61">
        <v>0</v>
      </c>
      <c r="H3301" s="61" t="s">
        <v>1512</v>
      </c>
      <c r="I3301" s="61" t="s">
        <v>957</v>
      </c>
      <c r="J3301" s="61" t="s">
        <v>12</v>
      </c>
      <c r="K3301" s="61" t="s">
        <v>9</v>
      </c>
      <c r="L3301" s="61" t="s">
        <v>993</v>
      </c>
      <c r="M3301" s="61">
        <f t="shared" si="52"/>
        <v>512</v>
      </c>
      <c r="N3301" t="str">
        <f>VLOOKUP(M3301,'zamestnanci číselník'!$A:$I,9,0)</f>
        <v>VP3V</v>
      </c>
    </row>
    <row r="3302" spans="1:14" x14ac:dyDescent="0.2">
      <c r="A3302" s="60">
        <v>43696</v>
      </c>
      <c r="B3302" s="61" t="s">
        <v>992</v>
      </c>
      <c r="C3302" s="61" t="s">
        <v>885</v>
      </c>
      <c r="D3302" s="61" t="s">
        <v>181</v>
      </c>
      <c r="E3302" s="61">
        <v>11.25</v>
      </c>
      <c r="F3302" s="61" t="s">
        <v>182</v>
      </c>
      <c r="G3302" s="61">
        <v>0</v>
      </c>
      <c r="H3302" s="61" t="s">
        <v>1512</v>
      </c>
      <c r="I3302" s="61" t="s">
        <v>957</v>
      </c>
      <c r="J3302" s="61" t="s">
        <v>12</v>
      </c>
      <c r="K3302" s="61" t="s">
        <v>9</v>
      </c>
      <c r="L3302" s="61" t="s">
        <v>993</v>
      </c>
      <c r="M3302" s="61">
        <f t="shared" si="52"/>
        <v>512</v>
      </c>
      <c r="N3302" t="str">
        <f>VLOOKUP(M3302,'zamestnanci číselník'!$A:$I,9,0)</f>
        <v>VP3V</v>
      </c>
    </row>
    <row r="3303" spans="1:14" x14ac:dyDescent="0.2">
      <c r="A3303" s="60">
        <v>43697</v>
      </c>
      <c r="B3303" s="61" t="s">
        <v>992</v>
      </c>
      <c r="C3303" s="61" t="s">
        <v>885</v>
      </c>
      <c r="D3303" s="61" t="s">
        <v>181</v>
      </c>
      <c r="E3303" s="61">
        <v>10.5</v>
      </c>
      <c r="F3303" s="61" t="s">
        <v>182</v>
      </c>
      <c r="G3303" s="61">
        <v>0</v>
      </c>
      <c r="H3303" s="61" t="s">
        <v>1512</v>
      </c>
      <c r="I3303" s="61" t="s">
        <v>957</v>
      </c>
      <c r="J3303" s="61" t="s">
        <v>12</v>
      </c>
      <c r="K3303" s="61" t="s">
        <v>9</v>
      </c>
      <c r="L3303" s="61" t="s">
        <v>993</v>
      </c>
      <c r="M3303" s="61">
        <f t="shared" si="52"/>
        <v>512</v>
      </c>
      <c r="N3303" t="str">
        <f>VLOOKUP(M3303,'zamestnanci číselník'!$A:$I,9,0)</f>
        <v>VP3V</v>
      </c>
    </row>
    <row r="3304" spans="1:14" x14ac:dyDescent="0.2">
      <c r="A3304" s="60">
        <v>43698</v>
      </c>
      <c r="B3304" s="61" t="s">
        <v>992</v>
      </c>
      <c r="C3304" s="61" t="s">
        <v>885</v>
      </c>
      <c r="D3304" s="61" t="s">
        <v>181</v>
      </c>
      <c r="E3304" s="61">
        <v>11.25</v>
      </c>
      <c r="F3304" s="61" t="s">
        <v>182</v>
      </c>
      <c r="G3304" s="61">
        <v>0</v>
      </c>
      <c r="H3304" s="61" t="s">
        <v>1512</v>
      </c>
      <c r="I3304" s="61" t="s">
        <v>957</v>
      </c>
      <c r="J3304" s="61" t="s">
        <v>12</v>
      </c>
      <c r="K3304" s="61" t="s">
        <v>9</v>
      </c>
      <c r="L3304" s="61" t="s">
        <v>993</v>
      </c>
      <c r="M3304" s="61">
        <f t="shared" si="52"/>
        <v>512</v>
      </c>
      <c r="N3304" t="str">
        <f>VLOOKUP(M3304,'zamestnanci číselník'!$A:$I,9,0)</f>
        <v>VP3V</v>
      </c>
    </row>
    <row r="3305" spans="1:14" x14ac:dyDescent="0.2">
      <c r="A3305" s="60">
        <v>43702</v>
      </c>
      <c r="B3305" s="61" t="s">
        <v>992</v>
      </c>
      <c r="C3305" s="61" t="s">
        <v>885</v>
      </c>
      <c r="D3305" s="61" t="s">
        <v>908</v>
      </c>
      <c r="E3305" s="61">
        <v>3.75</v>
      </c>
      <c r="F3305" s="61" t="s">
        <v>182</v>
      </c>
      <c r="G3305" s="61">
        <v>0</v>
      </c>
      <c r="H3305" s="61" t="s">
        <v>1512</v>
      </c>
      <c r="I3305" s="61" t="s">
        <v>957</v>
      </c>
      <c r="J3305" s="61" t="s">
        <v>12</v>
      </c>
      <c r="K3305" s="61" t="s">
        <v>9</v>
      </c>
      <c r="L3305" s="61" t="s">
        <v>993</v>
      </c>
      <c r="M3305" s="61">
        <f t="shared" si="52"/>
        <v>512</v>
      </c>
      <c r="N3305" t="str">
        <f>VLOOKUP(M3305,'zamestnanci číselník'!$A:$I,9,0)</f>
        <v>VP3V</v>
      </c>
    </row>
    <row r="3306" spans="1:14" x14ac:dyDescent="0.2">
      <c r="A3306" s="60">
        <v>43702</v>
      </c>
      <c r="B3306" s="61" t="s">
        <v>992</v>
      </c>
      <c r="C3306" s="61" t="s">
        <v>885</v>
      </c>
      <c r="D3306" s="61" t="s">
        <v>909</v>
      </c>
      <c r="E3306" s="61">
        <v>7.5</v>
      </c>
      <c r="F3306" s="61" t="s">
        <v>182</v>
      </c>
      <c r="G3306" s="61">
        <v>0</v>
      </c>
      <c r="H3306" s="61" t="s">
        <v>1512</v>
      </c>
      <c r="I3306" s="61" t="s">
        <v>957</v>
      </c>
      <c r="J3306" s="61" t="s">
        <v>12</v>
      </c>
      <c r="K3306" s="61" t="s">
        <v>9</v>
      </c>
      <c r="L3306" s="61" t="s">
        <v>993</v>
      </c>
      <c r="M3306" s="61">
        <f t="shared" si="52"/>
        <v>512</v>
      </c>
      <c r="N3306" t="str">
        <f>VLOOKUP(M3306,'zamestnanci číselník'!$A:$I,9,0)</f>
        <v>VP3V</v>
      </c>
    </row>
    <row r="3307" spans="1:14" x14ac:dyDescent="0.2">
      <c r="A3307" s="60">
        <v>43703</v>
      </c>
      <c r="B3307" s="61" t="s">
        <v>992</v>
      </c>
      <c r="C3307" s="61" t="s">
        <v>885</v>
      </c>
      <c r="D3307" s="61" t="s">
        <v>908</v>
      </c>
      <c r="E3307" s="61">
        <v>3.75</v>
      </c>
      <c r="F3307" s="61" t="s">
        <v>182</v>
      </c>
      <c r="G3307" s="61">
        <v>0</v>
      </c>
      <c r="H3307" s="61" t="s">
        <v>1512</v>
      </c>
      <c r="I3307" s="61" t="s">
        <v>957</v>
      </c>
      <c r="J3307" s="61" t="s">
        <v>12</v>
      </c>
      <c r="K3307" s="61" t="s">
        <v>9</v>
      </c>
      <c r="L3307" s="61" t="s">
        <v>993</v>
      </c>
      <c r="M3307" s="61">
        <f t="shared" si="52"/>
        <v>512</v>
      </c>
      <c r="N3307" t="str">
        <f>VLOOKUP(M3307,'zamestnanci číselník'!$A:$I,9,0)</f>
        <v>VP3V</v>
      </c>
    </row>
    <row r="3308" spans="1:14" x14ac:dyDescent="0.2">
      <c r="A3308" s="60">
        <v>43703</v>
      </c>
      <c r="B3308" s="61" t="s">
        <v>992</v>
      </c>
      <c r="C3308" s="61" t="s">
        <v>885</v>
      </c>
      <c r="D3308" s="61" t="s">
        <v>909</v>
      </c>
      <c r="E3308" s="61">
        <v>7.5</v>
      </c>
      <c r="F3308" s="61" t="s">
        <v>182</v>
      </c>
      <c r="G3308" s="61">
        <v>0</v>
      </c>
      <c r="H3308" s="61" t="s">
        <v>1512</v>
      </c>
      <c r="I3308" s="61" t="s">
        <v>957</v>
      </c>
      <c r="J3308" s="61" t="s">
        <v>12</v>
      </c>
      <c r="K3308" s="61" t="s">
        <v>9</v>
      </c>
      <c r="L3308" s="61" t="s">
        <v>993</v>
      </c>
      <c r="M3308" s="61">
        <f t="shared" si="52"/>
        <v>512</v>
      </c>
      <c r="N3308" t="str">
        <f>VLOOKUP(M3308,'zamestnanci číselník'!$A:$I,9,0)</f>
        <v>VP3V</v>
      </c>
    </row>
    <row r="3309" spans="1:14" x14ac:dyDescent="0.2">
      <c r="A3309" s="60">
        <v>43704</v>
      </c>
      <c r="B3309" s="61" t="s">
        <v>992</v>
      </c>
      <c r="C3309" s="61" t="s">
        <v>885</v>
      </c>
      <c r="D3309" s="61" t="s">
        <v>908</v>
      </c>
      <c r="E3309" s="61">
        <v>2.75</v>
      </c>
      <c r="F3309" s="61" t="s">
        <v>182</v>
      </c>
      <c r="G3309" s="61">
        <v>0</v>
      </c>
      <c r="H3309" s="61" t="s">
        <v>1512</v>
      </c>
      <c r="I3309" s="61" t="s">
        <v>957</v>
      </c>
      <c r="J3309" s="61" t="s">
        <v>12</v>
      </c>
      <c r="K3309" s="61" t="s">
        <v>9</v>
      </c>
      <c r="L3309" s="61" t="s">
        <v>993</v>
      </c>
      <c r="M3309" s="61">
        <f t="shared" si="52"/>
        <v>512</v>
      </c>
      <c r="N3309" t="str">
        <f>VLOOKUP(M3309,'zamestnanci číselník'!$A:$I,9,0)</f>
        <v>VP3V</v>
      </c>
    </row>
    <row r="3310" spans="1:14" x14ac:dyDescent="0.2">
      <c r="A3310" s="60">
        <v>43704</v>
      </c>
      <c r="B3310" s="61" t="s">
        <v>992</v>
      </c>
      <c r="C3310" s="61" t="s">
        <v>885</v>
      </c>
      <c r="D3310" s="61" t="s">
        <v>909</v>
      </c>
      <c r="E3310" s="61">
        <v>7.5</v>
      </c>
      <c r="F3310" s="61" t="s">
        <v>182</v>
      </c>
      <c r="G3310" s="61">
        <v>0</v>
      </c>
      <c r="H3310" s="61" t="s">
        <v>1512</v>
      </c>
      <c r="I3310" s="61" t="s">
        <v>957</v>
      </c>
      <c r="J3310" s="61" t="s">
        <v>12</v>
      </c>
      <c r="K3310" s="61" t="s">
        <v>9</v>
      </c>
      <c r="L3310" s="61" t="s">
        <v>993</v>
      </c>
      <c r="M3310" s="61">
        <f t="shared" si="52"/>
        <v>512</v>
      </c>
      <c r="N3310" t="str">
        <f>VLOOKUP(M3310,'zamestnanci číselník'!$A:$I,9,0)</f>
        <v>VP3V</v>
      </c>
    </row>
    <row r="3311" spans="1:14" x14ac:dyDescent="0.2">
      <c r="A3311" s="60">
        <v>43705</v>
      </c>
      <c r="B3311" s="61" t="s">
        <v>992</v>
      </c>
      <c r="C3311" s="61" t="s">
        <v>885</v>
      </c>
      <c r="D3311" s="61" t="s">
        <v>909</v>
      </c>
      <c r="E3311" s="61">
        <v>7.75</v>
      </c>
      <c r="F3311" s="61" t="s">
        <v>182</v>
      </c>
      <c r="G3311" s="61">
        <v>0</v>
      </c>
      <c r="H3311" s="61" t="s">
        <v>1512</v>
      </c>
      <c r="I3311" s="61" t="s">
        <v>957</v>
      </c>
      <c r="J3311" s="61" t="s">
        <v>12</v>
      </c>
      <c r="K3311" s="61" t="s">
        <v>9</v>
      </c>
      <c r="L3311" s="61" t="s">
        <v>993</v>
      </c>
      <c r="M3311" s="61">
        <f t="shared" si="52"/>
        <v>512</v>
      </c>
      <c r="N3311" t="str">
        <f>VLOOKUP(M3311,'zamestnanci číselník'!$A:$I,9,0)</f>
        <v>VP3V</v>
      </c>
    </row>
    <row r="3312" spans="1:14" x14ac:dyDescent="0.2">
      <c r="A3312" s="60">
        <v>43685</v>
      </c>
      <c r="B3312" s="61" t="s">
        <v>992</v>
      </c>
      <c r="C3312" s="61" t="s">
        <v>885</v>
      </c>
      <c r="D3312" s="61" t="s">
        <v>181</v>
      </c>
      <c r="E3312" s="61">
        <v>11.25</v>
      </c>
      <c r="F3312" s="61" t="s">
        <v>182</v>
      </c>
      <c r="G3312" s="61">
        <v>0</v>
      </c>
      <c r="H3312" s="61" t="s">
        <v>1516</v>
      </c>
      <c r="I3312" s="61" t="s">
        <v>957</v>
      </c>
      <c r="J3312" s="61" t="s">
        <v>30</v>
      </c>
      <c r="K3312" s="61" t="s">
        <v>9</v>
      </c>
      <c r="L3312" s="61" t="s">
        <v>993</v>
      </c>
      <c r="M3312" s="61">
        <f t="shared" si="52"/>
        <v>512</v>
      </c>
      <c r="N3312" t="str">
        <f>VLOOKUP(M3312,'zamestnanci číselník'!$A:$I,9,0)</f>
        <v>VP3V</v>
      </c>
    </row>
    <row r="3313" spans="1:14" x14ac:dyDescent="0.2">
      <c r="A3313" s="60">
        <v>43682</v>
      </c>
      <c r="B3313" s="61" t="s">
        <v>994</v>
      </c>
      <c r="C3313" s="61" t="s">
        <v>885</v>
      </c>
      <c r="D3313" s="61" t="s">
        <v>181</v>
      </c>
      <c r="E3313" s="61">
        <v>7.75</v>
      </c>
      <c r="F3313" s="61" t="s">
        <v>182</v>
      </c>
      <c r="G3313" s="61">
        <v>0</v>
      </c>
      <c r="H3313" s="61" t="s">
        <v>1513</v>
      </c>
      <c r="I3313" s="61" t="s">
        <v>989</v>
      </c>
      <c r="J3313" s="61" t="s">
        <v>30</v>
      </c>
      <c r="K3313" s="61" t="s">
        <v>9</v>
      </c>
      <c r="L3313" s="61" t="s">
        <v>995</v>
      </c>
      <c r="M3313" s="61">
        <f t="shared" si="52"/>
        <v>514</v>
      </c>
      <c r="N3313" t="str">
        <f>VLOOKUP(M3313,'zamestnanci číselník'!$A:$I,9,0)</f>
        <v>VP3M</v>
      </c>
    </row>
    <row r="3314" spans="1:14" x14ac:dyDescent="0.2">
      <c r="A3314" s="60">
        <v>43683</v>
      </c>
      <c r="B3314" s="61" t="s">
        <v>994</v>
      </c>
      <c r="C3314" s="61" t="s">
        <v>885</v>
      </c>
      <c r="D3314" s="61" t="s">
        <v>181</v>
      </c>
      <c r="E3314" s="61">
        <v>7.75</v>
      </c>
      <c r="F3314" s="61" t="s">
        <v>182</v>
      </c>
      <c r="G3314" s="61">
        <v>0</v>
      </c>
      <c r="H3314" s="61" t="s">
        <v>1513</v>
      </c>
      <c r="I3314" s="61" t="s">
        <v>989</v>
      </c>
      <c r="J3314" s="61" t="s">
        <v>30</v>
      </c>
      <c r="K3314" s="61" t="s">
        <v>9</v>
      </c>
      <c r="L3314" s="61" t="s">
        <v>995</v>
      </c>
      <c r="M3314" s="61">
        <f t="shared" si="52"/>
        <v>514</v>
      </c>
      <c r="N3314" t="str">
        <f>VLOOKUP(M3314,'zamestnanci číselník'!$A:$I,9,0)</f>
        <v>VP3M</v>
      </c>
    </row>
    <row r="3315" spans="1:14" x14ac:dyDescent="0.2">
      <c r="A3315" s="60">
        <v>43684</v>
      </c>
      <c r="B3315" s="61" t="s">
        <v>994</v>
      </c>
      <c r="C3315" s="61" t="s">
        <v>885</v>
      </c>
      <c r="D3315" s="61" t="s">
        <v>181</v>
      </c>
      <c r="E3315" s="61">
        <v>7.75</v>
      </c>
      <c r="F3315" s="61" t="s">
        <v>182</v>
      </c>
      <c r="G3315" s="61">
        <v>0</v>
      </c>
      <c r="H3315" s="61" t="s">
        <v>1513</v>
      </c>
      <c r="I3315" s="61" t="s">
        <v>989</v>
      </c>
      <c r="J3315" s="61" t="s">
        <v>30</v>
      </c>
      <c r="K3315" s="61" t="s">
        <v>9</v>
      </c>
      <c r="L3315" s="61" t="s">
        <v>995</v>
      </c>
      <c r="M3315" s="61">
        <f t="shared" si="52"/>
        <v>514</v>
      </c>
      <c r="N3315" t="str">
        <f>VLOOKUP(M3315,'zamestnanci číselník'!$A:$I,9,0)</f>
        <v>VP3M</v>
      </c>
    </row>
    <row r="3316" spans="1:14" x14ac:dyDescent="0.2">
      <c r="A3316" s="60">
        <v>43685</v>
      </c>
      <c r="B3316" s="61" t="s">
        <v>994</v>
      </c>
      <c r="C3316" s="61" t="s">
        <v>885</v>
      </c>
      <c r="D3316" s="61" t="s">
        <v>181</v>
      </c>
      <c r="E3316" s="61">
        <v>7.75</v>
      </c>
      <c r="F3316" s="61" t="s">
        <v>182</v>
      </c>
      <c r="G3316" s="61">
        <v>0</v>
      </c>
      <c r="H3316" s="61" t="s">
        <v>279</v>
      </c>
      <c r="I3316" s="61" t="s">
        <v>989</v>
      </c>
      <c r="J3316" s="61" t="s">
        <v>30</v>
      </c>
      <c r="K3316" s="61" t="s">
        <v>9</v>
      </c>
      <c r="L3316" s="61" t="s">
        <v>995</v>
      </c>
      <c r="M3316" s="61">
        <f t="shared" si="52"/>
        <v>514</v>
      </c>
      <c r="N3316" t="str">
        <f>VLOOKUP(M3316,'zamestnanci číselník'!$A:$I,9,0)</f>
        <v>VP3M</v>
      </c>
    </row>
    <row r="3317" spans="1:14" x14ac:dyDescent="0.2">
      <c r="A3317" s="60">
        <v>43686</v>
      </c>
      <c r="B3317" s="61" t="s">
        <v>994</v>
      </c>
      <c r="C3317" s="61" t="s">
        <v>885</v>
      </c>
      <c r="D3317" s="61" t="s">
        <v>181</v>
      </c>
      <c r="E3317" s="61">
        <v>7.75</v>
      </c>
      <c r="F3317" s="61" t="s">
        <v>182</v>
      </c>
      <c r="G3317" s="61">
        <v>0</v>
      </c>
      <c r="H3317" s="61" t="s">
        <v>279</v>
      </c>
      <c r="I3317" s="61" t="s">
        <v>989</v>
      </c>
      <c r="J3317" s="61" t="s">
        <v>30</v>
      </c>
      <c r="K3317" s="61" t="s">
        <v>9</v>
      </c>
      <c r="L3317" s="61" t="s">
        <v>995</v>
      </c>
      <c r="M3317" s="61">
        <f t="shared" si="52"/>
        <v>514</v>
      </c>
      <c r="N3317" t="str">
        <f>VLOOKUP(M3317,'zamestnanci číselník'!$A:$I,9,0)</f>
        <v>VP3M</v>
      </c>
    </row>
    <row r="3318" spans="1:14" x14ac:dyDescent="0.2">
      <c r="A3318" s="60">
        <v>43689</v>
      </c>
      <c r="B3318" s="61" t="s">
        <v>994</v>
      </c>
      <c r="C3318" s="61" t="s">
        <v>885</v>
      </c>
      <c r="D3318" s="61" t="s">
        <v>181</v>
      </c>
      <c r="E3318" s="61">
        <v>7.75</v>
      </c>
      <c r="F3318" s="61" t="s">
        <v>890</v>
      </c>
      <c r="G3318" s="61">
        <v>2.25</v>
      </c>
      <c r="H3318" s="61" t="s">
        <v>279</v>
      </c>
      <c r="I3318" s="61" t="s">
        <v>989</v>
      </c>
      <c r="J3318" s="61" t="s">
        <v>30</v>
      </c>
      <c r="K3318" s="61" t="s">
        <v>9</v>
      </c>
      <c r="L3318" s="61" t="s">
        <v>995</v>
      </c>
      <c r="M3318" s="61">
        <f t="shared" si="52"/>
        <v>514</v>
      </c>
      <c r="N3318" t="str">
        <f>VLOOKUP(M3318,'zamestnanci číselník'!$A:$I,9,0)</f>
        <v>VP3M</v>
      </c>
    </row>
    <row r="3319" spans="1:14" x14ac:dyDescent="0.2">
      <c r="A3319" s="60">
        <v>43690</v>
      </c>
      <c r="B3319" s="61" t="s">
        <v>994</v>
      </c>
      <c r="C3319" s="61" t="s">
        <v>885</v>
      </c>
      <c r="D3319" s="61" t="s">
        <v>181</v>
      </c>
      <c r="E3319" s="61">
        <v>7.75</v>
      </c>
      <c r="F3319" s="61" t="s">
        <v>890</v>
      </c>
      <c r="G3319" s="61">
        <v>2.25</v>
      </c>
      <c r="H3319" s="61" t="s">
        <v>1504</v>
      </c>
      <c r="I3319" s="61" t="s">
        <v>989</v>
      </c>
      <c r="J3319" s="61" t="s">
        <v>30</v>
      </c>
      <c r="K3319" s="61" t="s">
        <v>9</v>
      </c>
      <c r="L3319" s="61" t="s">
        <v>995</v>
      </c>
      <c r="M3319" s="61">
        <f t="shared" si="52"/>
        <v>514</v>
      </c>
      <c r="N3319" t="str">
        <f>VLOOKUP(M3319,'zamestnanci číselník'!$A:$I,9,0)</f>
        <v>VP3M</v>
      </c>
    </row>
    <row r="3320" spans="1:14" x14ac:dyDescent="0.2">
      <c r="A3320" s="60">
        <v>43691</v>
      </c>
      <c r="B3320" s="61" t="s">
        <v>994</v>
      </c>
      <c r="C3320" s="61" t="s">
        <v>885</v>
      </c>
      <c r="D3320" s="61" t="s">
        <v>181</v>
      </c>
      <c r="E3320" s="61">
        <v>7.75</v>
      </c>
      <c r="F3320" s="61" t="s">
        <v>182</v>
      </c>
      <c r="G3320" s="61">
        <v>0</v>
      </c>
      <c r="H3320" s="61" t="s">
        <v>1504</v>
      </c>
      <c r="I3320" s="61" t="s">
        <v>989</v>
      </c>
      <c r="J3320" s="61" t="s">
        <v>30</v>
      </c>
      <c r="K3320" s="61" t="s">
        <v>9</v>
      </c>
      <c r="L3320" s="61" t="s">
        <v>995</v>
      </c>
      <c r="M3320" s="61">
        <f t="shared" si="52"/>
        <v>514</v>
      </c>
      <c r="N3320" t="str">
        <f>VLOOKUP(M3320,'zamestnanci číselník'!$A:$I,9,0)</f>
        <v>VP3M</v>
      </c>
    </row>
    <row r="3321" spans="1:14" x14ac:dyDescent="0.2">
      <c r="A3321" s="60">
        <v>43692</v>
      </c>
      <c r="B3321" s="61" t="s">
        <v>994</v>
      </c>
      <c r="C3321" s="61" t="s">
        <v>885</v>
      </c>
      <c r="D3321" s="61" t="s">
        <v>181</v>
      </c>
      <c r="E3321" s="61">
        <v>7.75</v>
      </c>
      <c r="F3321" s="61" t="s">
        <v>182</v>
      </c>
      <c r="G3321" s="61">
        <v>0</v>
      </c>
      <c r="H3321" s="61" t="s">
        <v>1514</v>
      </c>
      <c r="I3321" s="61" t="s">
        <v>989</v>
      </c>
      <c r="J3321" s="61" t="s">
        <v>30</v>
      </c>
      <c r="K3321" s="61" t="s">
        <v>9</v>
      </c>
      <c r="L3321" s="61" t="s">
        <v>995</v>
      </c>
      <c r="M3321" s="61">
        <f t="shared" si="52"/>
        <v>514</v>
      </c>
      <c r="N3321" t="str">
        <f>VLOOKUP(M3321,'zamestnanci číselník'!$A:$I,9,0)</f>
        <v>VP3M</v>
      </c>
    </row>
    <row r="3322" spans="1:14" x14ac:dyDescent="0.2">
      <c r="A3322" s="60">
        <v>43692</v>
      </c>
      <c r="B3322" s="61" t="s">
        <v>994</v>
      </c>
      <c r="C3322" s="61" t="s">
        <v>885</v>
      </c>
      <c r="D3322" s="61" t="s">
        <v>181</v>
      </c>
      <c r="E3322" s="61">
        <v>0</v>
      </c>
      <c r="F3322" s="61" t="s">
        <v>890</v>
      </c>
      <c r="G3322" s="61">
        <v>2.25</v>
      </c>
      <c r="H3322" s="61" t="s">
        <v>42</v>
      </c>
      <c r="I3322" s="61" t="s">
        <v>989</v>
      </c>
      <c r="J3322" s="61" t="s">
        <v>30</v>
      </c>
      <c r="K3322" s="61" t="s">
        <v>9</v>
      </c>
      <c r="L3322" s="61" t="s">
        <v>995</v>
      </c>
      <c r="M3322" s="61">
        <f t="shared" si="52"/>
        <v>514</v>
      </c>
      <c r="N3322" t="str">
        <f>VLOOKUP(M3322,'zamestnanci číselník'!$A:$I,9,0)</f>
        <v>VP3M</v>
      </c>
    </row>
    <row r="3323" spans="1:14" x14ac:dyDescent="0.2">
      <c r="A3323" s="60">
        <v>43693</v>
      </c>
      <c r="B3323" s="61" t="s">
        <v>994</v>
      </c>
      <c r="C3323" s="61" t="s">
        <v>885</v>
      </c>
      <c r="D3323" s="61" t="s">
        <v>181</v>
      </c>
      <c r="E3323" s="61">
        <v>7.75</v>
      </c>
      <c r="F3323" s="61" t="s">
        <v>182</v>
      </c>
      <c r="G3323" s="61">
        <v>0</v>
      </c>
      <c r="H3323" s="61" t="s">
        <v>1514</v>
      </c>
      <c r="I3323" s="61" t="s">
        <v>989</v>
      </c>
      <c r="J3323" s="61" t="s">
        <v>30</v>
      </c>
      <c r="K3323" s="61" t="s">
        <v>9</v>
      </c>
      <c r="L3323" s="61" t="s">
        <v>995</v>
      </c>
      <c r="M3323" s="61">
        <f t="shared" si="52"/>
        <v>514</v>
      </c>
      <c r="N3323" t="str">
        <f>VLOOKUP(M3323,'zamestnanci číselník'!$A:$I,9,0)</f>
        <v>VP3M</v>
      </c>
    </row>
    <row r="3324" spans="1:14" x14ac:dyDescent="0.2">
      <c r="A3324" s="60">
        <v>43696</v>
      </c>
      <c r="B3324" s="61" t="s">
        <v>994</v>
      </c>
      <c r="C3324" s="61" t="s">
        <v>885</v>
      </c>
      <c r="D3324" s="61" t="s">
        <v>181</v>
      </c>
      <c r="E3324" s="61">
        <v>7.75</v>
      </c>
      <c r="F3324" s="61" t="s">
        <v>182</v>
      </c>
      <c r="G3324" s="61">
        <v>0</v>
      </c>
      <c r="H3324" s="61" t="s">
        <v>1504</v>
      </c>
      <c r="I3324" s="61" t="s">
        <v>989</v>
      </c>
      <c r="J3324" s="61" t="s">
        <v>30</v>
      </c>
      <c r="K3324" s="61" t="s">
        <v>9</v>
      </c>
      <c r="L3324" s="61" t="s">
        <v>995</v>
      </c>
      <c r="M3324" s="61">
        <f t="shared" si="52"/>
        <v>514</v>
      </c>
      <c r="N3324" t="str">
        <f>VLOOKUP(M3324,'zamestnanci číselník'!$A:$I,9,0)</f>
        <v>VP3M</v>
      </c>
    </row>
    <row r="3325" spans="1:14" x14ac:dyDescent="0.2">
      <c r="A3325" s="60">
        <v>43697</v>
      </c>
      <c r="B3325" s="61" t="s">
        <v>994</v>
      </c>
      <c r="C3325" s="61" t="s">
        <v>885</v>
      </c>
      <c r="D3325" s="61" t="s">
        <v>181</v>
      </c>
      <c r="E3325" s="61">
        <v>7.75</v>
      </c>
      <c r="F3325" s="61" t="s">
        <v>890</v>
      </c>
      <c r="G3325" s="61">
        <v>2.25</v>
      </c>
      <c r="H3325" s="61" t="s">
        <v>1504</v>
      </c>
      <c r="I3325" s="61" t="s">
        <v>989</v>
      </c>
      <c r="J3325" s="61" t="s">
        <v>30</v>
      </c>
      <c r="K3325" s="61" t="s">
        <v>9</v>
      </c>
      <c r="L3325" s="61" t="s">
        <v>995</v>
      </c>
      <c r="M3325" s="61">
        <f t="shared" si="52"/>
        <v>514</v>
      </c>
      <c r="N3325" t="str">
        <f>VLOOKUP(M3325,'zamestnanci číselník'!$A:$I,9,0)</f>
        <v>VP3M</v>
      </c>
    </row>
    <row r="3326" spans="1:14" x14ac:dyDescent="0.2">
      <c r="A3326" s="60">
        <v>43698</v>
      </c>
      <c r="B3326" s="61" t="s">
        <v>994</v>
      </c>
      <c r="C3326" s="61" t="s">
        <v>885</v>
      </c>
      <c r="D3326" s="61" t="s">
        <v>181</v>
      </c>
      <c r="E3326" s="61">
        <v>7.75</v>
      </c>
      <c r="F3326" s="61" t="s">
        <v>890</v>
      </c>
      <c r="G3326" s="61">
        <v>2.25</v>
      </c>
      <c r="H3326" s="61" t="s">
        <v>1504</v>
      </c>
      <c r="I3326" s="61" t="s">
        <v>989</v>
      </c>
      <c r="J3326" s="61" t="s">
        <v>30</v>
      </c>
      <c r="K3326" s="61" t="s">
        <v>9</v>
      </c>
      <c r="L3326" s="61" t="s">
        <v>995</v>
      </c>
      <c r="M3326" s="61">
        <f t="shared" si="52"/>
        <v>514</v>
      </c>
      <c r="N3326" t="str">
        <f>VLOOKUP(M3326,'zamestnanci číselník'!$A:$I,9,0)</f>
        <v>VP3M</v>
      </c>
    </row>
    <row r="3327" spans="1:14" x14ac:dyDescent="0.2">
      <c r="A3327" s="60">
        <v>43699</v>
      </c>
      <c r="B3327" s="61" t="s">
        <v>994</v>
      </c>
      <c r="C3327" s="61" t="s">
        <v>885</v>
      </c>
      <c r="D3327" s="61" t="s">
        <v>181</v>
      </c>
      <c r="E3327" s="61">
        <v>7.75</v>
      </c>
      <c r="F3327" s="61" t="s">
        <v>890</v>
      </c>
      <c r="G3327" s="61">
        <v>3.25</v>
      </c>
      <c r="H3327" s="61" t="s">
        <v>1504</v>
      </c>
      <c r="I3327" s="61" t="s">
        <v>989</v>
      </c>
      <c r="J3327" s="61" t="s">
        <v>30</v>
      </c>
      <c r="K3327" s="61" t="s">
        <v>9</v>
      </c>
      <c r="L3327" s="61" t="s">
        <v>995</v>
      </c>
      <c r="M3327" s="61">
        <f t="shared" si="52"/>
        <v>514</v>
      </c>
      <c r="N3327" t="str">
        <f>VLOOKUP(M3327,'zamestnanci číselník'!$A:$I,9,0)</f>
        <v>VP3M</v>
      </c>
    </row>
    <row r="3328" spans="1:14" x14ac:dyDescent="0.2">
      <c r="A3328" s="60">
        <v>43700</v>
      </c>
      <c r="B3328" s="61" t="s">
        <v>994</v>
      </c>
      <c r="C3328" s="61" t="s">
        <v>885</v>
      </c>
      <c r="D3328" s="61" t="s">
        <v>181</v>
      </c>
      <c r="E3328" s="61">
        <v>7.75</v>
      </c>
      <c r="F3328" s="61" t="s">
        <v>182</v>
      </c>
      <c r="G3328" s="61">
        <v>0</v>
      </c>
      <c r="H3328" s="61" t="s">
        <v>1504</v>
      </c>
      <c r="I3328" s="61" t="s">
        <v>989</v>
      </c>
      <c r="J3328" s="61" t="s">
        <v>30</v>
      </c>
      <c r="K3328" s="61" t="s">
        <v>9</v>
      </c>
      <c r="L3328" s="61" t="s">
        <v>995</v>
      </c>
      <c r="M3328" s="61">
        <f t="shared" si="52"/>
        <v>514</v>
      </c>
      <c r="N3328" t="str">
        <f>VLOOKUP(M3328,'zamestnanci číselník'!$A:$I,9,0)</f>
        <v>VP3M</v>
      </c>
    </row>
    <row r="3329" spans="1:14" x14ac:dyDescent="0.2">
      <c r="A3329" s="60">
        <v>43701</v>
      </c>
      <c r="B3329" s="61" t="s">
        <v>994</v>
      </c>
      <c r="C3329" s="61" t="s">
        <v>885</v>
      </c>
      <c r="D3329" s="61" t="s">
        <v>181</v>
      </c>
      <c r="E3329" s="61">
        <v>0</v>
      </c>
      <c r="F3329" s="61" t="s">
        <v>890</v>
      </c>
      <c r="G3329" s="61">
        <v>7</v>
      </c>
      <c r="H3329" s="61" t="s">
        <v>1504</v>
      </c>
      <c r="I3329" s="61" t="s">
        <v>989</v>
      </c>
      <c r="J3329" s="61" t="s">
        <v>30</v>
      </c>
      <c r="K3329" s="61" t="s">
        <v>9</v>
      </c>
      <c r="L3329" s="61" t="s">
        <v>995</v>
      </c>
      <c r="M3329" s="61">
        <f t="shared" si="52"/>
        <v>514</v>
      </c>
      <c r="N3329" t="str">
        <f>VLOOKUP(M3329,'zamestnanci číselník'!$A:$I,9,0)</f>
        <v>VP3M</v>
      </c>
    </row>
    <row r="3330" spans="1:14" x14ac:dyDescent="0.2">
      <c r="A3330" s="60">
        <v>43703</v>
      </c>
      <c r="B3330" s="61" t="s">
        <v>994</v>
      </c>
      <c r="C3330" s="61" t="s">
        <v>885</v>
      </c>
      <c r="D3330" s="61" t="s">
        <v>181</v>
      </c>
      <c r="E3330" s="61">
        <v>7.75</v>
      </c>
      <c r="F3330" s="61" t="s">
        <v>890</v>
      </c>
      <c r="G3330" s="61">
        <v>2.25</v>
      </c>
      <c r="H3330" s="61" t="s">
        <v>1504</v>
      </c>
      <c r="I3330" s="61" t="s">
        <v>989</v>
      </c>
      <c r="J3330" s="61" t="s">
        <v>30</v>
      </c>
      <c r="K3330" s="61" t="s">
        <v>9</v>
      </c>
      <c r="L3330" s="61" t="s">
        <v>995</v>
      </c>
      <c r="M3330" s="61">
        <f t="shared" si="52"/>
        <v>514</v>
      </c>
      <c r="N3330" t="str">
        <f>VLOOKUP(M3330,'zamestnanci číselník'!$A:$I,9,0)</f>
        <v>VP3M</v>
      </c>
    </row>
    <row r="3331" spans="1:14" x14ac:dyDescent="0.2">
      <c r="A3331" s="60">
        <v>43704</v>
      </c>
      <c r="B3331" s="61" t="s">
        <v>994</v>
      </c>
      <c r="C3331" s="61" t="s">
        <v>885</v>
      </c>
      <c r="D3331" s="61" t="s">
        <v>181</v>
      </c>
      <c r="E3331" s="61">
        <v>7.75</v>
      </c>
      <c r="F3331" s="61" t="s">
        <v>890</v>
      </c>
      <c r="G3331" s="61">
        <v>2.25</v>
      </c>
      <c r="H3331" s="61" t="s">
        <v>1504</v>
      </c>
      <c r="I3331" s="61" t="s">
        <v>989</v>
      </c>
      <c r="J3331" s="61" t="s">
        <v>30</v>
      </c>
      <c r="K3331" s="61" t="s">
        <v>9</v>
      </c>
      <c r="L3331" s="61" t="s">
        <v>995</v>
      </c>
      <c r="M3331" s="61">
        <f t="shared" ref="M3331:M3394" si="53">B3331*1</f>
        <v>514</v>
      </c>
      <c r="N3331" t="str">
        <f>VLOOKUP(M3331,'zamestnanci číselník'!$A:$I,9,0)</f>
        <v>VP3M</v>
      </c>
    </row>
    <row r="3332" spans="1:14" x14ac:dyDescent="0.2">
      <c r="A3332" s="60">
        <v>43705</v>
      </c>
      <c r="B3332" s="61" t="s">
        <v>994</v>
      </c>
      <c r="C3332" s="61" t="s">
        <v>885</v>
      </c>
      <c r="D3332" s="61" t="s">
        <v>181</v>
      </c>
      <c r="E3332" s="61">
        <v>7.75</v>
      </c>
      <c r="F3332" s="61" t="s">
        <v>182</v>
      </c>
      <c r="G3332" s="61">
        <v>0</v>
      </c>
      <c r="H3332" s="61" t="s">
        <v>1504</v>
      </c>
      <c r="I3332" s="61" t="s">
        <v>989</v>
      </c>
      <c r="J3332" s="61" t="s">
        <v>30</v>
      </c>
      <c r="K3332" s="61" t="s">
        <v>9</v>
      </c>
      <c r="L3332" s="61" t="s">
        <v>995</v>
      </c>
      <c r="M3332" s="61">
        <f t="shared" si="53"/>
        <v>514</v>
      </c>
      <c r="N3332" t="str">
        <f>VLOOKUP(M3332,'zamestnanci číselník'!$A:$I,9,0)</f>
        <v>VP3M</v>
      </c>
    </row>
    <row r="3333" spans="1:14" x14ac:dyDescent="0.2">
      <c r="A3333" s="60">
        <v>43678</v>
      </c>
      <c r="B3333" s="61" t="s">
        <v>994</v>
      </c>
      <c r="C3333" s="61" t="s">
        <v>887</v>
      </c>
      <c r="D3333" s="61" t="s">
        <v>181</v>
      </c>
      <c r="E3333" s="61">
        <v>7.75</v>
      </c>
      <c r="F3333" s="61" t="s">
        <v>182</v>
      </c>
      <c r="G3333" s="61">
        <v>0</v>
      </c>
      <c r="H3333" s="61" t="s">
        <v>183</v>
      </c>
      <c r="I3333" s="61" t="s">
        <v>989</v>
      </c>
      <c r="J3333" s="61" t="s">
        <v>30</v>
      </c>
      <c r="K3333" s="61" t="s">
        <v>9</v>
      </c>
      <c r="L3333" s="61" t="s">
        <v>995</v>
      </c>
      <c r="M3333" s="61">
        <f t="shared" si="53"/>
        <v>514</v>
      </c>
      <c r="N3333" t="str">
        <f>VLOOKUP(M3333,'zamestnanci číselník'!$A:$I,9,0)</f>
        <v>VP3M</v>
      </c>
    </row>
    <row r="3334" spans="1:14" x14ac:dyDescent="0.2">
      <c r="A3334" s="60">
        <v>43679</v>
      </c>
      <c r="B3334" s="61" t="s">
        <v>994</v>
      </c>
      <c r="C3334" s="61" t="s">
        <v>887</v>
      </c>
      <c r="D3334" s="61" t="s">
        <v>181</v>
      </c>
      <c r="E3334" s="61">
        <v>7.75</v>
      </c>
      <c r="F3334" s="61" t="s">
        <v>182</v>
      </c>
      <c r="G3334" s="61">
        <v>0</v>
      </c>
      <c r="H3334" s="61" t="s">
        <v>183</v>
      </c>
      <c r="I3334" s="61" t="s">
        <v>989</v>
      </c>
      <c r="J3334" s="61" t="s">
        <v>30</v>
      </c>
      <c r="K3334" s="61" t="s">
        <v>9</v>
      </c>
      <c r="L3334" s="61" t="s">
        <v>995</v>
      </c>
      <c r="M3334" s="61">
        <f t="shared" si="53"/>
        <v>514</v>
      </c>
      <c r="N3334" t="str">
        <f>VLOOKUP(M3334,'zamestnanci číselník'!$A:$I,9,0)</f>
        <v>VP3M</v>
      </c>
    </row>
    <row r="3335" spans="1:14" x14ac:dyDescent="0.2">
      <c r="A3335" s="60">
        <v>43706</v>
      </c>
      <c r="B3335" s="61" t="s">
        <v>994</v>
      </c>
      <c r="C3335" s="61" t="s">
        <v>886</v>
      </c>
      <c r="D3335" s="61" t="s">
        <v>181</v>
      </c>
      <c r="E3335" s="61">
        <v>7.75</v>
      </c>
      <c r="F3335" s="61" t="s">
        <v>182</v>
      </c>
      <c r="G3335" s="61">
        <v>0</v>
      </c>
      <c r="H3335" s="61" t="s">
        <v>183</v>
      </c>
      <c r="I3335" s="61" t="s">
        <v>989</v>
      </c>
      <c r="J3335" s="61" t="s">
        <v>30</v>
      </c>
      <c r="K3335" s="61" t="s">
        <v>9</v>
      </c>
      <c r="L3335" s="61" t="s">
        <v>995</v>
      </c>
      <c r="M3335" s="61">
        <f t="shared" si="53"/>
        <v>514</v>
      </c>
      <c r="N3335" t="str">
        <f>VLOOKUP(M3335,'zamestnanci číselník'!$A:$I,9,0)</f>
        <v>VP3M</v>
      </c>
    </row>
    <row r="3336" spans="1:14" x14ac:dyDescent="0.2">
      <c r="A3336" s="60">
        <v>43707</v>
      </c>
      <c r="B3336" s="61" t="s">
        <v>994</v>
      </c>
      <c r="C3336" s="61" t="s">
        <v>887</v>
      </c>
      <c r="D3336" s="61" t="s">
        <v>181</v>
      </c>
      <c r="E3336" s="61">
        <v>7.75</v>
      </c>
      <c r="F3336" s="61" t="s">
        <v>182</v>
      </c>
      <c r="G3336" s="61">
        <v>0</v>
      </c>
      <c r="H3336" s="61" t="s">
        <v>183</v>
      </c>
      <c r="I3336" s="61" t="s">
        <v>989</v>
      </c>
      <c r="J3336" s="61" t="s">
        <v>30</v>
      </c>
      <c r="K3336" s="61" t="s">
        <v>9</v>
      </c>
      <c r="L3336" s="61" t="s">
        <v>995</v>
      </c>
      <c r="M3336" s="61">
        <f t="shared" si="53"/>
        <v>514</v>
      </c>
      <c r="N3336" t="str">
        <f>VLOOKUP(M3336,'zamestnanci číselník'!$A:$I,9,0)</f>
        <v>VP3M</v>
      </c>
    </row>
    <row r="3337" spans="1:14" x14ac:dyDescent="0.2">
      <c r="A3337" s="60">
        <v>43699</v>
      </c>
      <c r="B3337" s="61" t="s">
        <v>1307</v>
      </c>
      <c r="C3337" s="61" t="s">
        <v>885</v>
      </c>
      <c r="D3337" s="61" t="s">
        <v>181</v>
      </c>
      <c r="E3337" s="61">
        <v>8</v>
      </c>
      <c r="F3337" s="61" t="s">
        <v>182</v>
      </c>
      <c r="G3337" s="61">
        <v>0</v>
      </c>
      <c r="H3337" s="61" t="s">
        <v>42</v>
      </c>
      <c r="I3337" s="61" t="s">
        <v>1167</v>
      </c>
      <c r="J3337" s="61" t="s">
        <v>17</v>
      </c>
      <c r="K3337" s="61" t="s">
        <v>1153</v>
      </c>
      <c r="L3337" s="61" t="s">
        <v>1308</v>
      </c>
      <c r="M3337" s="61">
        <f t="shared" si="53"/>
        <v>521</v>
      </c>
      <c r="N3337" t="str">
        <f>VLOOKUP(M3337,'zamestnanci číselník'!$A:$I,9,0)</f>
        <v>Ostatné</v>
      </c>
    </row>
    <row r="3338" spans="1:14" x14ac:dyDescent="0.2">
      <c r="A3338" s="60">
        <v>43700</v>
      </c>
      <c r="B3338" s="61" t="s">
        <v>1307</v>
      </c>
      <c r="C3338" s="61" t="s">
        <v>885</v>
      </c>
      <c r="D3338" s="61" t="s">
        <v>181</v>
      </c>
      <c r="E3338" s="61">
        <v>8</v>
      </c>
      <c r="F3338" s="61" t="s">
        <v>182</v>
      </c>
      <c r="G3338" s="61">
        <v>0</v>
      </c>
      <c r="H3338" s="61" t="s">
        <v>42</v>
      </c>
      <c r="I3338" s="61" t="s">
        <v>1167</v>
      </c>
      <c r="J3338" s="61" t="s">
        <v>17</v>
      </c>
      <c r="K3338" s="61" t="s">
        <v>1153</v>
      </c>
      <c r="L3338" s="61" t="s">
        <v>1308</v>
      </c>
      <c r="M3338" s="61">
        <f t="shared" si="53"/>
        <v>521</v>
      </c>
      <c r="N3338" t="str">
        <f>VLOOKUP(M3338,'zamestnanci číselník'!$A:$I,9,0)</f>
        <v>Ostatné</v>
      </c>
    </row>
    <row r="3339" spans="1:14" x14ac:dyDescent="0.2">
      <c r="A3339" s="60">
        <v>43703</v>
      </c>
      <c r="B3339" s="61" t="s">
        <v>1307</v>
      </c>
      <c r="C3339" s="61" t="s">
        <v>885</v>
      </c>
      <c r="D3339" s="61" t="s">
        <v>181</v>
      </c>
      <c r="E3339" s="61">
        <v>8</v>
      </c>
      <c r="F3339" s="61" t="s">
        <v>182</v>
      </c>
      <c r="G3339" s="61">
        <v>0</v>
      </c>
      <c r="H3339" s="61" t="s">
        <v>42</v>
      </c>
      <c r="I3339" s="61" t="s">
        <v>1167</v>
      </c>
      <c r="J3339" s="61" t="s">
        <v>17</v>
      </c>
      <c r="K3339" s="61" t="s">
        <v>1153</v>
      </c>
      <c r="L3339" s="61" t="s">
        <v>1308</v>
      </c>
      <c r="M3339" s="61">
        <f t="shared" si="53"/>
        <v>521</v>
      </c>
      <c r="N3339" t="str">
        <f>VLOOKUP(M3339,'zamestnanci číselník'!$A:$I,9,0)</f>
        <v>Ostatné</v>
      </c>
    </row>
    <row r="3340" spans="1:14" x14ac:dyDescent="0.2">
      <c r="A3340" s="60">
        <v>43693</v>
      </c>
      <c r="B3340" s="61" t="s">
        <v>1307</v>
      </c>
      <c r="C3340" s="61" t="s">
        <v>888</v>
      </c>
      <c r="D3340" s="61" t="s">
        <v>181</v>
      </c>
      <c r="E3340" s="61">
        <v>8</v>
      </c>
      <c r="F3340" s="61" t="s">
        <v>182</v>
      </c>
      <c r="G3340" s="61">
        <v>0</v>
      </c>
      <c r="H3340" s="61" t="s">
        <v>183</v>
      </c>
      <c r="I3340" s="61" t="s">
        <v>1167</v>
      </c>
      <c r="J3340" s="61" t="s">
        <v>17</v>
      </c>
      <c r="K3340" s="61" t="s">
        <v>1153</v>
      </c>
      <c r="L3340" s="61" t="s">
        <v>1308</v>
      </c>
      <c r="M3340" s="61">
        <f t="shared" si="53"/>
        <v>521</v>
      </c>
      <c r="N3340" t="str">
        <f>VLOOKUP(M3340,'zamestnanci číselník'!$A:$I,9,0)</f>
        <v>Ostatné</v>
      </c>
    </row>
    <row r="3341" spans="1:14" x14ac:dyDescent="0.2">
      <c r="A3341" s="60">
        <v>43678</v>
      </c>
      <c r="B3341" s="61" t="s">
        <v>1307</v>
      </c>
      <c r="C3341" s="61" t="s">
        <v>887</v>
      </c>
      <c r="D3341" s="61" t="s">
        <v>181</v>
      </c>
      <c r="E3341" s="61">
        <v>8</v>
      </c>
      <c r="F3341" s="61" t="s">
        <v>182</v>
      </c>
      <c r="G3341" s="61">
        <v>0</v>
      </c>
      <c r="H3341" s="61" t="s">
        <v>183</v>
      </c>
      <c r="I3341" s="61" t="s">
        <v>1167</v>
      </c>
      <c r="J3341" s="61" t="s">
        <v>17</v>
      </c>
      <c r="K3341" s="61" t="s">
        <v>1153</v>
      </c>
      <c r="L3341" s="61" t="s">
        <v>1308</v>
      </c>
      <c r="M3341" s="61">
        <f t="shared" si="53"/>
        <v>521</v>
      </c>
      <c r="N3341" t="str">
        <f>VLOOKUP(M3341,'zamestnanci číselník'!$A:$I,9,0)</f>
        <v>Ostatné</v>
      </c>
    </row>
    <row r="3342" spans="1:14" x14ac:dyDescent="0.2">
      <c r="A3342" s="60">
        <v>43679</v>
      </c>
      <c r="B3342" s="61" t="s">
        <v>1307</v>
      </c>
      <c r="C3342" s="61" t="s">
        <v>887</v>
      </c>
      <c r="D3342" s="61" t="s">
        <v>181</v>
      </c>
      <c r="E3342" s="61">
        <v>8</v>
      </c>
      <c r="F3342" s="61" t="s">
        <v>182</v>
      </c>
      <c r="G3342" s="61">
        <v>0</v>
      </c>
      <c r="H3342" s="61" t="s">
        <v>183</v>
      </c>
      <c r="I3342" s="61" t="s">
        <v>1167</v>
      </c>
      <c r="J3342" s="61" t="s">
        <v>17</v>
      </c>
      <c r="K3342" s="61" t="s">
        <v>1153</v>
      </c>
      <c r="L3342" s="61" t="s">
        <v>1308</v>
      </c>
      <c r="M3342" s="61">
        <f t="shared" si="53"/>
        <v>521</v>
      </c>
      <c r="N3342" t="str">
        <f>VLOOKUP(M3342,'zamestnanci číselník'!$A:$I,9,0)</f>
        <v>Ostatné</v>
      </c>
    </row>
    <row r="3343" spans="1:14" x14ac:dyDescent="0.2">
      <c r="A3343" s="60">
        <v>43682</v>
      </c>
      <c r="B3343" s="61" t="s">
        <v>1307</v>
      </c>
      <c r="C3343" s="61" t="s">
        <v>885</v>
      </c>
      <c r="D3343" s="61" t="s">
        <v>181</v>
      </c>
      <c r="E3343" s="61">
        <v>8</v>
      </c>
      <c r="F3343" s="61" t="s">
        <v>182</v>
      </c>
      <c r="G3343" s="61">
        <v>0</v>
      </c>
      <c r="H3343" s="61" t="s">
        <v>42</v>
      </c>
      <c r="I3343" s="61" t="s">
        <v>1167</v>
      </c>
      <c r="J3343" s="61" t="s">
        <v>17</v>
      </c>
      <c r="K3343" s="61" t="s">
        <v>1153</v>
      </c>
      <c r="L3343" s="61" t="s">
        <v>1308</v>
      </c>
      <c r="M3343" s="61">
        <f t="shared" si="53"/>
        <v>521</v>
      </c>
      <c r="N3343" t="str">
        <f>VLOOKUP(M3343,'zamestnanci číselník'!$A:$I,9,0)</f>
        <v>Ostatné</v>
      </c>
    </row>
    <row r="3344" spans="1:14" x14ac:dyDescent="0.2">
      <c r="A3344" s="60">
        <v>43683</v>
      </c>
      <c r="B3344" s="61" t="s">
        <v>1307</v>
      </c>
      <c r="C3344" s="61" t="s">
        <v>885</v>
      </c>
      <c r="D3344" s="61" t="s">
        <v>181</v>
      </c>
      <c r="E3344" s="61">
        <v>8</v>
      </c>
      <c r="F3344" s="61" t="s">
        <v>182</v>
      </c>
      <c r="G3344" s="61">
        <v>0</v>
      </c>
      <c r="H3344" s="61" t="s">
        <v>42</v>
      </c>
      <c r="I3344" s="61" t="s">
        <v>1167</v>
      </c>
      <c r="J3344" s="61" t="s">
        <v>17</v>
      </c>
      <c r="K3344" s="61" t="s">
        <v>1153</v>
      </c>
      <c r="L3344" s="61" t="s">
        <v>1308</v>
      </c>
      <c r="M3344" s="61">
        <f t="shared" si="53"/>
        <v>521</v>
      </c>
      <c r="N3344" t="str">
        <f>VLOOKUP(M3344,'zamestnanci číselník'!$A:$I,9,0)</f>
        <v>Ostatné</v>
      </c>
    </row>
    <row r="3345" spans="1:14" x14ac:dyDescent="0.2">
      <c r="A3345" s="60">
        <v>43684</v>
      </c>
      <c r="B3345" s="61" t="s">
        <v>1307</v>
      </c>
      <c r="C3345" s="61" t="s">
        <v>885</v>
      </c>
      <c r="D3345" s="61" t="s">
        <v>181</v>
      </c>
      <c r="E3345" s="61">
        <v>8</v>
      </c>
      <c r="F3345" s="61" t="s">
        <v>182</v>
      </c>
      <c r="G3345" s="61">
        <v>0</v>
      </c>
      <c r="H3345" s="61" t="s">
        <v>42</v>
      </c>
      <c r="I3345" s="61" t="s">
        <v>1167</v>
      </c>
      <c r="J3345" s="61" t="s">
        <v>17</v>
      </c>
      <c r="K3345" s="61" t="s">
        <v>1153</v>
      </c>
      <c r="L3345" s="61" t="s">
        <v>1308</v>
      </c>
      <c r="M3345" s="61">
        <f t="shared" si="53"/>
        <v>521</v>
      </c>
      <c r="N3345" t="str">
        <f>VLOOKUP(M3345,'zamestnanci číselník'!$A:$I,9,0)</f>
        <v>Ostatné</v>
      </c>
    </row>
    <row r="3346" spans="1:14" x14ac:dyDescent="0.2">
      <c r="A3346" s="60">
        <v>43685</v>
      </c>
      <c r="B3346" s="61" t="s">
        <v>1307</v>
      </c>
      <c r="C3346" s="61" t="s">
        <v>885</v>
      </c>
      <c r="D3346" s="61" t="s">
        <v>181</v>
      </c>
      <c r="E3346" s="61">
        <v>8</v>
      </c>
      <c r="F3346" s="61" t="s">
        <v>182</v>
      </c>
      <c r="G3346" s="61">
        <v>0</v>
      </c>
      <c r="H3346" s="61" t="s">
        <v>42</v>
      </c>
      <c r="I3346" s="61" t="s">
        <v>1167</v>
      </c>
      <c r="J3346" s="61" t="s">
        <v>17</v>
      </c>
      <c r="K3346" s="61" t="s">
        <v>1153</v>
      </c>
      <c r="L3346" s="61" t="s">
        <v>1308</v>
      </c>
      <c r="M3346" s="61">
        <f t="shared" si="53"/>
        <v>521</v>
      </c>
      <c r="N3346" t="str">
        <f>VLOOKUP(M3346,'zamestnanci číselník'!$A:$I,9,0)</f>
        <v>Ostatné</v>
      </c>
    </row>
    <row r="3347" spans="1:14" x14ac:dyDescent="0.2">
      <c r="A3347" s="60">
        <v>43686</v>
      </c>
      <c r="B3347" s="61" t="s">
        <v>1307</v>
      </c>
      <c r="C3347" s="61" t="s">
        <v>885</v>
      </c>
      <c r="D3347" s="61" t="s">
        <v>181</v>
      </c>
      <c r="E3347" s="61">
        <v>8</v>
      </c>
      <c r="F3347" s="61" t="s">
        <v>182</v>
      </c>
      <c r="G3347" s="61">
        <v>0</v>
      </c>
      <c r="H3347" s="61" t="s">
        <v>42</v>
      </c>
      <c r="I3347" s="61" t="s">
        <v>1167</v>
      </c>
      <c r="J3347" s="61" t="s">
        <v>17</v>
      </c>
      <c r="K3347" s="61" t="s">
        <v>1153</v>
      </c>
      <c r="L3347" s="61" t="s">
        <v>1308</v>
      </c>
      <c r="M3347" s="61">
        <f t="shared" si="53"/>
        <v>521</v>
      </c>
      <c r="N3347" t="str">
        <f>VLOOKUP(M3347,'zamestnanci číselník'!$A:$I,9,0)</f>
        <v>Ostatné</v>
      </c>
    </row>
    <row r="3348" spans="1:14" x14ac:dyDescent="0.2">
      <c r="A3348" s="60">
        <v>43689</v>
      </c>
      <c r="B3348" s="61" t="s">
        <v>1307</v>
      </c>
      <c r="C3348" s="61" t="s">
        <v>885</v>
      </c>
      <c r="D3348" s="61" t="s">
        <v>181</v>
      </c>
      <c r="E3348" s="61">
        <v>8</v>
      </c>
      <c r="F3348" s="61" t="s">
        <v>182</v>
      </c>
      <c r="G3348" s="61">
        <v>0</v>
      </c>
      <c r="H3348" s="61" t="s">
        <v>42</v>
      </c>
      <c r="I3348" s="61" t="s">
        <v>1167</v>
      </c>
      <c r="J3348" s="61" t="s">
        <v>17</v>
      </c>
      <c r="K3348" s="61" t="s">
        <v>1153</v>
      </c>
      <c r="L3348" s="61" t="s">
        <v>1308</v>
      </c>
      <c r="M3348" s="61">
        <f t="shared" si="53"/>
        <v>521</v>
      </c>
      <c r="N3348" t="str">
        <f>VLOOKUP(M3348,'zamestnanci číselník'!$A:$I,9,0)</f>
        <v>Ostatné</v>
      </c>
    </row>
    <row r="3349" spans="1:14" x14ac:dyDescent="0.2">
      <c r="A3349" s="60">
        <v>43690</v>
      </c>
      <c r="B3349" s="61" t="s">
        <v>1307</v>
      </c>
      <c r="C3349" s="61" t="s">
        <v>885</v>
      </c>
      <c r="D3349" s="61" t="s">
        <v>181</v>
      </c>
      <c r="E3349" s="61">
        <v>8</v>
      </c>
      <c r="F3349" s="61" t="s">
        <v>182</v>
      </c>
      <c r="G3349" s="61">
        <v>0</v>
      </c>
      <c r="H3349" s="61" t="s">
        <v>42</v>
      </c>
      <c r="I3349" s="61" t="s">
        <v>1167</v>
      </c>
      <c r="J3349" s="61" t="s">
        <v>17</v>
      </c>
      <c r="K3349" s="61" t="s">
        <v>1153</v>
      </c>
      <c r="L3349" s="61" t="s">
        <v>1308</v>
      </c>
      <c r="M3349" s="61">
        <f t="shared" si="53"/>
        <v>521</v>
      </c>
      <c r="N3349" t="str">
        <f>VLOOKUP(M3349,'zamestnanci číselník'!$A:$I,9,0)</f>
        <v>Ostatné</v>
      </c>
    </row>
    <row r="3350" spans="1:14" x14ac:dyDescent="0.2">
      <c r="A3350" s="60">
        <v>43691</v>
      </c>
      <c r="B3350" s="61" t="s">
        <v>1307</v>
      </c>
      <c r="C3350" s="61" t="s">
        <v>885</v>
      </c>
      <c r="D3350" s="61" t="s">
        <v>181</v>
      </c>
      <c r="E3350" s="61">
        <v>8</v>
      </c>
      <c r="F3350" s="61" t="s">
        <v>182</v>
      </c>
      <c r="G3350" s="61">
        <v>0</v>
      </c>
      <c r="H3350" s="61" t="s">
        <v>42</v>
      </c>
      <c r="I3350" s="61" t="s">
        <v>1167</v>
      </c>
      <c r="J3350" s="61" t="s">
        <v>17</v>
      </c>
      <c r="K3350" s="61" t="s">
        <v>1153</v>
      </c>
      <c r="L3350" s="61" t="s">
        <v>1308</v>
      </c>
      <c r="M3350" s="61">
        <f t="shared" si="53"/>
        <v>521</v>
      </c>
      <c r="N3350" t="str">
        <f>VLOOKUP(M3350,'zamestnanci číselník'!$A:$I,9,0)</f>
        <v>Ostatné</v>
      </c>
    </row>
    <row r="3351" spans="1:14" x14ac:dyDescent="0.2">
      <c r="A3351" s="60">
        <v>43692</v>
      </c>
      <c r="B3351" s="61" t="s">
        <v>1307</v>
      </c>
      <c r="C3351" s="61" t="s">
        <v>885</v>
      </c>
      <c r="D3351" s="61" t="s">
        <v>181</v>
      </c>
      <c r="E3351" s="61">
        <v>8</v>
      </c>
      <c r="F3351" s="61" t="s">
        <v>182</v>
      </c>
      <c r="G3351" s="61">
        <v>0</v>
      </c>
      <c r="H3351" s="61" t="s">
        <v>42</v>
      </c>
      <c r="I3351" s="61" t="s">
        <v>1167</v>
      </c>
      <c r="J3351" s="61" t="s">
        <v>17</v>
      </c>
      <c r="K3351" s="61" t="s">
        <v>1153</v>
      </c>
      <c r="L3351" s="61" t="s">
        <v>1308</v>
      </c>
      <c r="M3351" s="61">
        <f t="shared" si="53"/>
        <v>521</v>
      </c>
      <c r="N3351" t="str">
        <f>VLOOKUP(M3351,'zamestnanci číselník'!$A:$I,9,0)</f>
        <v>Ostatné</v>
      </c>
    </row>
    <row r="3352" spans="1:14" x14ac:dyDescent="0.2">
      <c r="A3352" s="60">
        <v>43696</v>
      </c>
      <c r="B3352" s="61" t="s">
        <v>1307</v>
      </c>
      <c r="C3352" s="61" t="s">
        <v>885</v>
      </c>
      <c r="D3352" s="61" t="s">
        <v>181</v>
      </c>
      <c r="E3352" s="61">
        <v>8</v>
      </c>
      <c r="F3352" s="61" t="s">
        <v>182</v>
      </c>
      <c r="G3352" s="61">
        <v>0</v>
      </c>
      <c r="H3352" s="61" t="s">
        <v>42</v>
      </c>
      <c r="I3352" s="61" t="s">
        <v>1167</v>
      </c>
      <c r="J3352" s="61" t="s">
        <v>17</v>
      </c>
      <c r="K3352" s="61" t="s">
        <v>1153</v>
      </c>
      <c r="L3352" s="61" t="s">
        <v>1308</v>
      </c>
      <c r="M3352" s="61">
        <f t="shared" si="53"/>
        <v>521</v>
      </c>
      <c r="N3352" t="str">
        <f>VLOOKUP(M3352,'zamestnanci číselník'!$A:$I,9,0)</f>
        <v>Ostatné</v>
      </c>
    </row>
    <row r="3353" spans="1:14" x14ac:dyDescent="0.2">
      <c r="A3353" s="60">
        <v>43697</v>
      </c>
      <c r="B3353" s="61" t="s">
        <v>1307</v>
      </c>
      <c r="C3353" s="61" t="s">
        <v>885</v>
      </c>
      <c r="D3353" s="61" t="s">
        <v>181</v>
      </c>
      <c r="E3353" s="61">
        <v>8</v>
      </c>
      <c r="F3353" s="61" t="s">
        <v>182</v>
      </c>
      <c r="G3353" s="61">
        <v>0</v>
      </c>
      <c r="H3353" s="61" t="s">
        <v>42</v>
      </c>
      <c r="I3353" s="61" t="s">
        <v>1167</v>
      </c>
      <c r="J3353" s="61" t="s">
        <v>17</v>
      </c>
      <c r="K3353" s="61" t="s">
        <v>1153</v>
      </c>
      <c r="L3353" s="61" t="s">
        <v>1308</v>
      </c>
      <c r="M3353" s="61">
        <f t="shared" si="53"/>
        <v>521</v>
      </c>
      <c r="N3353" t="str">
        <f>VLOOKUP(M3353,'zamestnanci číselník'!$A:$I,9,0)</f>
        <v>Ostatné</v>
      </c>
    </row>
    <row r="3354" spans="1:14" x14ac:dyDescent="0.2">
      <c r="A3354" s="60">
        <v>43698</v>
      </c>
      <c r="B3354" s="61" t="s">
        <v>1307</v>
      </c>
      <c r="C3354" s="61" t="s">
        <v>885</v>
      </c>
      <c r="D3354" s="61" t="s">
        <v>181</v>
      </c>
      <c r="E3354" s="61">
        <v>8</v>
      </c>
      <c r="F3354" s="61" t="s">
        <v>182</v>
      </c>
      <c r="G3354" s="61">
        <v>0</v>
      </c>
      <c r="H3354" s="61" t="s">
        <v>42</v>
      </c>
      <c r="I3354" s="61" t="s">
        <v>1167</v>
      </c>
      <c r="J3354" s="61" t="s">
        <v>17</v>
      </c>
      <c r="K3354" s="61" t="s">
        <v>1153</v>
      </c>
      <c r="L3354" s="61" t="s">
        <v>1308</v>
      </c>
      <c r="M3354" s="61">
        <f t="shared" si="53"/>
        <v>521</v>
      </c>
      <c r="N3354" t="str">
        <f>VLOOKUP(M3354,'zamestnanci číselník'!$A:$I,9,0)</f>
        <v>Ostatné</v>
      </c>
    </row>
    <row r="3355" spans="1:14" x14ac:dyDescent="0.2">
      <c r="A3355" s="60">
        <v>43706</v>
      </c>
      <c r="B3355" s="61" t="s">
        <v>1307</v>
      </c>
      <c r="C3355" s="61" t="s">
        <v>886</v>
      </c>
      <c r="D3355" s="61" t="s">
        <v>181</v>
      </c>
      <c r="E3355" s="61">
        <v>8</v>
      </c>
      <c r="F3355" s="61" t="s">
        <v>182</v>
      </c>
      <c r="G3355" s="61">
        <v>0</v>
      </c>
      <c r="H3355" s="61" t="s">
        <v>183</v>
      </c>
      <c r="I3355" s="61" t="s">
        <v>1167</v>
      </c>
      <c r="J3355" s="61" t="s">
        <v>17</v>
      </c>
      <c r="K3355" s="61" t="s">
        <v>1153</v>
      </c>
      <c r="L3355" s="61" t="s">
        <v>1308</v>
      </c>
      <c r="M3355" s="61">
        <f t="shared" si="53"/>
        <v>521</v>
      </c>
      <c r="N3355" t="str">
        <f>VLOOKUP(M3355,'zamestnanci číselník'!$A:$I,9,0)</f>
        <v>Ostatné</v>
      </c>
    </row>
    <row r="3356" spans="1:14" x14ac:dyDescent="0.2">
      <c r="A3356" s="60">
        <v>43704</v>
      </c>
      <c r="B3356" s="61" t="s">
        <v>1307</v>
      </c>
      <c r="C3356" s="61" t="s">
        <v>885</v>
      </c>
      <c r="D3356" s="61" t="s">
        <v>181</v>
      </c>
      <c r="E3356" s="61">
        <v>8</v>
      </c>
      <c r="F3356" s="61" t="s">
        <v>182</v>
      </c>
      <c r="G3356" s="61">
        <v>0</v>
      </c>
      <c r="H3356" s="61" t="s">
        <v>42</v>
      </c>
      <c r="I3356" s="61" t="s">
        <v>1167</v>
      </c>
      <c r="J3356" s="61" t="s">
        <v>17</v>
      </c>
      <c r="K3356" s="61" t="s">
        <v>1153</v>
      </c>
      <c r="L3356" s="61" t="s">
        <v>1308</v>
      </c>
      <c r="M3356" s="61">
        <f t="shared" si="53"/>
        <v>521</v>
      </c>
      <c r="N3356" t="str">
        <f>VLOOKUP(M3356,'zamestnanci číselník'!$A:$I,9,0)</f>
        <v>Ostatné</v>
      </c>
    </row>
    <row r="3357" spans="1:14" x14ac:dyDescent="0.2">
      <c r="A3357" s="60">
        <v>43705</v>
      </c>
      <c r="B3357" s="61" t="s">
        <v>1307</v>
      </c>
      <c r="C3357" s="61" t="s">
        <v>885</v>
      </c>
      <c r="D3357" s="61" t="s">
        <v>181</v>
      </c>
      <c r="E3357" s="61">
        <v>8</v>
      </c>
      <c r="F3357" s="61" t="s">
        <v>182</v>
      </c>
      <c r="G3357" s="61">
        <v>0</v>
      </c>
      <c r="H3357" s="61" t="s">
        <v>42</v>
      </c>
      <c r="I3357" s="61" t="s">
        <v>1167</v>
      </c>
      <c r="J3357" s="61" t="s">
        <v>17</v>
      </c>
      <c r="K3357" s="61" t="s">
        <v>1153</v>
      </c>
      <c r="L3357" s="61" t="s">
        <v>1308</v>
      </c>
      <c r="M3357" s="61">
        <f t="shared" si="53"/>
        <v>521</v>
      </c>
      <c r="N3357" t="str">
        <f>VLOOKUP(M3357,'zamestnanci číselník'!$A:$I,9,0)</f>
        <v>Ostatné</v>
      </c>
    </row>
    <row r="3358" spans="1:14" x14ac:dyDescent="0.2">
      <c r="A3358" s="60">
        <v>43707</v>
      </c>
      <c r="B3358" s="61" t="s">
        <v>1307</v>
      </c>
      <c r="C3358" s="61" t="s">
        <v>888</v>
      </c>
      <c r="D3358" s="61" t="s">
        <v>181</v>
      </c>
      <c r="E3358" s="61">
        <v>8</v>
      </c>
      <c r="F3358" s="61" t="s">
        <v>182</v>
      </c>
      <c r="G3358" s="61">
        <v>0</v>
      </c>
      <c r="H3358" s="61" t="s">
        <v>183</v>
      </c>
      <c r="I3358" s="61" t="s">
        <v>1167</v>
      </c>
      <c r="J3358" s="61" t="s">
        <v>17</v>
      </c>
      <c r="K3358" s="61" t="s">
        <v>1153</v>
      </c>
      <c r="L3358" s="61" t="s">
        <v>1308</v>
      </c>
      <c r="M3358" s="61">
        <f t="shared" si="53"/>
        <v>521</v>
      </c>
      <c r="N3358" t="str">
        <f>VLOOKUP(M3358,'zamestnanci číselník'!$A:$I,9,0)</f>
        <v>Ostatné</v>
      </c>
    </row>
    <row r="3359" spans="1:14" x14ac:dyDescent="0.2">
      <c r="A3359" s="60">
        <v>43696</v>
      </c>
      <c r="B3359" s="61" t="s">
        <v>996</v>
      </c>
      <c r="C3359" s="61" t="s">
        <v>893</v>
      </c>
      <c r="D3359" s="61" t="s">
        <v>181</v>
      </c>
      <c r="E3359" s="61">
        <v>8</v>
      </c>
      <c r="F3359" s="61" t="s">
        <v>182</v>
      </c>
      <c r="G3359" s="61">
        <v>0</v>
      </c>
      <c r="H3359" s="61" t="s">
        <v>183</v>
      </c>
      <c r="I3359" s="61" t="s">
        <v>998</v>
      </c>
      <c r="J3359" s="61" t="s">
        <v>41</v>
      </c>
      <c r="K3359" s="61" t="s">
        <v>9</v>
      </c>
      <c r="L3359" s="61" t="s">
        <v>997</v>
      </c>
      <c r="M3359" s="61">
        <f t="shared" si="53"/>
        <v>526</v>
      </c>
      <c r="N3359" t="str">
        <f>VLOOKUP(M3359,'zamestnanci číselník'!$A:$I,9,0)</f>
        <v>VP3M</v>
      </c>
    </row>
    <row r="3360" spans="1:14" x14ac:dyDescent="0.2">
      <c r="A3360" s="60">
        <v>43678</v>
      </c>
      <c r="B3360" s="61" t="s">
        <v>996</v>
      </c>
      <c r="C3360" s="61" t="s">
        <v>887</v>
      </c>
      <c r="D3360" s="61" t="s">
        <v>181</v>
      </c>
      <c r="E3360" s="61">
        <v>8</v>
      </c>
      <c r="F3360" s="61" t="s">
        <v>182</v>
      </c>
      <c r="G3360" s="61">
        <v>0</v>
      </c>
      <c r="H3360" s="61" t="s">
        <v>183</v>
      </c>
      <c r="I3360" s="61" t="s">
        <v>998</v>
      </c>
      <c r="J3360" s="61" t="s">
        <v>41</v>
      </c>
      <c r="K3360" s="61" t="s">
        <v>9</v>
      </c>
      <c r="L3360" s="61" t="s">
        <v>997</v>
      </c>
      <c r="M3360" s="61">
        <f t="shared" si="53"/>
        <v>526</v>
      </c>
      <c r="N3360" t="str">
        <f>VLOOKUP(M3360,'zamestnanci číselník'!$A:$I,9,0)</f>
        <v>VP3M</v>
      </c>
    </row>
    <row r="3361" spans="1:14" x14ac:dyDescent="0.2">
      <c r="A3361" s="60">
        <v>43679</v>
      </c>
      <c r="B3361" s="61" t="s">
        <v>996</v>
      </c>
      <c r="C3361" s="61" t="s">
        <v>887</v>
      </c>
      <c r="D3361" s="61" t="s">
        <v>181</v>
      </c>
      <c r="E3361" s="61">
        <v>8</v>
      </c>
      <c r="F3361" s="61" t="s">
        <v>182</v>
      </c>
      <c r="G3361" s="61">
        <v>0</v>
      </c>
      <c r="H3361" s="61" t="s">
        <v>183</v>
      </c>
      <c r="I3361" s="61" t="s">
        <v>998</v>
      </c>
      <c r="J3361" s="61" t="s">
        <v>41</v>
      </c>
      <c r="K3361" s="61" t="s">
        <v>9</v>
      </c>
      <c r="L3361" s="61" t="s">
        <v>997</v>
      </c>
      <c r="M3361" s="61">
        <f t="shared" si="53"/>
        <v>526</v>
      </c>
      <c r="N3361" t="str">
        <f>VLOOKUP(M3361,'zamestnanci číselník'!$A:$I,9,0)</f>
        <v>VP3M</v>
      </c>
    </row>
    <row r="3362" spans="1:14" x14ac:dyDescent="0.2">
      <c r="A3362" s="60">
        <v>43706</v>
      </c>
      <c r="B3362" s="61" t="s">
        <v>996</v>
      </c>
      <c r="C3362" s="61" t="s">
        <v>886</v>
      </c>
      <c r="D3362" s="61" t="s">
        <v>181</v>
      </c>
      <c r="E3362" s="61">
        <v>8</v>
      </c>
      <c r="F3362" s="61" t="s">
        <v>182</v>
      </c>
      <c r="G3362" s="61">
        <v>0</v>
      </c>
      <c r="H3362" s="61" t="s">
        <v>183</v>
      </c>
      <c r="I3362" s="61" t="s">
        <v>998</v>
      </c>
      <c r="J3362" s="61" t="s">
        <v>41</v>
      </c>
      <c r="K3362" s="61" t="s">
        <v>9</v>
      </c>
      <c r="L3362" s="61" t="s">
        <v>997</v>
      </c>
      <c r="M3362" s="61">
        <f t="shared" si="53"/>
        <v>526</v>
      </c>
      <c r="N3362" t="str">
        <f>VLOOKUP(M3362,'zamestnanci číselník'!$A:$I,9,0)</f>
        <v>VP3M</v>
      </c>
    </row>
    <row r="3363" spans="1:14" x14ac:dyDescent="0.2">
      <c r="A3363" s="60">
        <v>43707</v>
      </c>
      <c r="B3363" s="61" t="s">
        <v>996</v>
      </c>
      <c r="C3363" s="61" t="s">
        <v>887</v>
      </c>
      <c r="D3363" s="61" t="s">
        <v>181</v>
      </c>
      <c r="E3363" s="61">
        <v>8</v>
      </c>
      <c r="F3363" s="61" t="s">
        <v>182</v>
      </c>
      <c r="G3363" s="61">
        <v>0</v>
      </c>
      <c r="H3363" s="61" t="s">
        <v>183</v>
      </c>
      <c r="I3363" s="61" t="s">
        <v>998</v>
      </c>
      <c r="J3363" s="61" t="s">
        <v>41</v>
      </c>
      <c r="K3363" s="61" t="s">
        <v>9</v>
      </c>
      <c r="L3363" s="61" t="s">
        <v>997</v>
      </c>
      <c r="M3363" s="61">
        <f t="shared" si="53"/>
        <v>526</v>
      </c>
      <c r="N3363" t="str">
        <f>VLOOKUP(M3363,'zamestnanci číselník'!$A:$I,9,0)</f>
        <v>VP3M</v>
      </c>
    </row>
    <row r="3364" spans="1:14" x14ac:dyDescent="0.2">
      <c r="A3364" s="60">
        <v>43685</v>
      </c>
      <c r="B3364" s="61" t="s">
        <v>996</v>
      </c>
      <c r="C3364" s="61" t="s">
        <v>885</v>
      </c>
      <c r="D3364" s="61" t="s">
        <v>181</v>
      </c>
      <c r="E3364" s="61">
        <v>8</v>
      </c>
      <c r="F3364" s="61" t="s">
        <v>182</v>
      </c>
      <c r="G3364" s="61">
        <v>0</v>
      </c>
      <c r="H3364" s="61" t="s">
        <v>1504</v>
      </c>
      <c r="I3364" s="61" t="s">
        <v>998</v>
      </c>
      <c r="J3364" s="61" t="s">
        <v>30</v>
      </c>
      <c r="K3364" s="61" t="s">
        <v>9</v>
      </c>
      <c r="L3364" s="61" t="s">
        <v>997</v>
      </c>
      <c r="M3364" s="61">
        <f t="shared" si="53"/>
        <v>526</v>
      </c>
      <c r="N3364" t="str">
        <f>VLOOKUP(M3364,'zamestnanci číselník'!$A:$I,9,0)</f>
        <v>VP3M</v>
      </c>
    </row>
    <row r="3365" spans="1:14" x14ac:dyDescent="0.2">
      <c r="A3365" s="60">
        <v>43689</v>
      </c>
      <c r="B3365" s="61" t="s">
        <v>996</v>
      </c>
      <c r="C3365" s="61" t="s">
        <v>885</v>
      </c>
      <c r="D3365" s="61" t="s">
        <v>181</v>
      </c>
      <c r="E3365" s="61">
        <v>8</v>
      </c>
      <c r="F3365" s="61" t="s">
        <v>182</v>
      </c>
      <c r="G3365" s="61">
        <v>0</v>
      </c>
      <c r="H3365" s="61" t="s">
        <v>1146</v>
      </c>
      <c r="I3365" s="61" t="s">
        <v>998</v>
      </c>
      <c r="J3365" s="61" t="s">
        <v>30</v>
      </c>
      <c r="K3365" s="61" t="s">
        <v>9</v>
      </c>
      <c r="L3365" s="61" t="s">
        <v>997</v>
      </c>
      <c r="M3365" s="61">
        <f t="shared" si="53"/>
        <v>526</v>
      </c>
      <c r="N3365" t="str">
        <f>VLOOKUP(M3365,'zamestnanci číselník'!$A:$I,9,0)</f>
        <v>VP3M</v>
      </c>
    </row>
    <row r="3366" spans="1:14" x14ac:dyDescent="0.2">
      <c r="A3366" s="60">
        <v>43691</v>
      </c>
      <c r="B3366" s="61" t="s">
        <v>996</v>
      </c>
      <c r="C3366" s="61" t="s">
        <v>885</v>
      </c>
      <c r="D3366" s="61" t="s">
        <v>181</v>
      </c>
      <c r="E3366" s="61">
        <v>8</v>
      </c>
      <c r="F3366" s="61" t="s">
        <v>182</v>
      </c>
      <c r="G3366" s="61">
        <v>0</v>
      </c>
      <c r="H3366" s="61" t="s">
        <v>1146</v>
      </c>
      <c r="I3366" s="61" t="s">
        <v>998</v>
      </c>
      <c r="J3366" s="61" t="s">
        <v>30</v>
      </c>
      <c r="K3366" s="61" t="s">
        <v>9</v>
      </c>
      <c r="L3366" s="61" t="s">
        <v>997</v>
      </c>
      <c r="M3366" s="61">
        <f t="shared" si="53"/>
        <v>526</v>
      </c>
      <c r="N3366" t="str">
        <f>VLOOKUP(M3366,'zamestnanci číselník'!$A:$I,9,0)</f>
        <v>VP3M</v>
      </c>
    </row>
    <row r="3367" spans="1:14" x14ac:dyDescent="0.2">
      <c r="A3367" s="60">
        <v>43692</v>
      </c>
      <c r="B3367" s="61" t="s">
        <v>996</v>
      </c>
      <c r="C3367" s="61" t="s">
        <v>885</v>
      </c>
      <c r="D3367" s="61" t="s">
        <v>181</v>
      </c>
      <c r="E3367" s="61">
        <v>8</v>
      </c>
      <c r="F3367" s="61" t="s">
        <v>182</v>
      </c>
      <c r="G3367" s="61">
        <v>0</v>
      </c>
      <c r="H3367" s="61" t="s">
        <v>1146</v>
      </c>
      <c r="I3367" s="61" t="s">
        <v>998</v>
      </c>
      <c r="J3367" s="61" t="s">
        <v>30</v>
      </c>
      <c r="K3367" s="61" t="s">
        <v>9</v>
      </c>
      <c r="L3367" s="61" t="s">
        <v>997</v>
      </c>
      <c r="M3367" s="61">
        <f t="shared" si="53"/>
        <v>526</v>
      </c>
      <c r="N3367" t="str">
        <f>VLOOKUP(M3367,'zamestnanci číselník'!$A:$I,9,0)</f>
        <v>VP3M</v>
      </c>
    </row>
    <row r="3368" spans="1:14" x14ac:dyDescent="0.2">
      <c r="A3368" s="60">
        <v>43682</v>
      </c>
      <c r="B3368" s="61" t="s">
        <v>996</v>
      </c>
      <c r="C3368" s="61" t="s">
        <v>885</v>
      </c>
      <c r="D3368" s="61" t="s">
        <v>181</v>
      </c>
      <c r="E3368" s="61">
        <v>8</v>
      </c>
      <c r="F3368" s="61" t="s">
        <v>182</v>
      </c>
      <c r="G3368" s="61">
        <v>0</v>
      </c>
      <c r="H3368" s="61" t="s">
        <v>39</v>
      </c>
      <c r="I3368" s="61" t="s">
        <v>998</v>
      </c>
      <c r="J3368" s="61" t="s">
        <v>41</v>
      </c>
      <c r="K3368" s="61" t="s">
        <v>9</v>
      </c>
      <c r="L3368" s="61" t="s">
        <v>997</v>
      </c>
      <c r="M3368" s="61">
        <f t="shared" si="53"/>
        <v>526</v>
      </c>
      <c r="N3368" t="str">
        <f>VLOOKUP(M3368,'zamestnanci číselník'!$A:$I,9,0)</f>
        <v>VP3M</v>
      </c>
    </row>
    <row r="3369" spans="1:14" x14ac:dyDescent="0.2">
      <c r="A3369" s="60">
        <v>43683</v>
      </c>
      <c r="B3369" s="61" t="s">
        <v>996</v>
      </c>
      <c r="C3369" s="61" t="s">
        <v>885</v>
      </c>
      <c r="D3369" s="61" t="s">
        <v>181</v>
      </c>
      <c r="E3369" s="61">
        <v>8</v>
      </c>
      <c r="F3369" s="61" t="s">
        <v>182</v>
      </c>
      <c r="G3369" s="61">
        <v>0</v>
      </c>
      <c r="H3369" s="61" t="s">
        <v>1450</v>
      </c>
      <c r="I3369" s="61" t="s">
        <v>998</v>
      </c>
      <c r="J3369" s="61" t="s">
        <v>41</v>
      </c>
      <c r="K3369" s="61" t="s">
        <v>9</v>
      </c>
      <c r="L3369" s="61" t="s">
        <v>997</v>
      </c>
      <c r="M3369" s="61">
        <f t="shared" si="53"/>
        <v>526</v>
      </c>
      <c r="N3369" t="str">
        <f>VLOOKUP(M3369,'zamestnanci číselník'!$A:$I,9,0)</f>
        <v>VP3M</v>
      </c>
    </row>
    <row r="3370" spans="1:14" x14ac:dyDescent="0.2">
      <c r="A3370" s="60">
        <v>43684</v>
      </c>
      <c r="B3370" s="61" t="s">
        <v>996</v>
      </c>
      <c r="C3370" s="61" t="s">
        <v>885</v>
      </c>
      <c r="D3370" s="61" t="s">
        <v>181</v>
      </c>
      <c r="E3370" s="61">
        <v>10.5</v>
      </c>
      <c r="F3370" s="61" t="s">
        <v>182</v>
      </c>
      <c r="G3370" s="61">
        <v>0</v>
      </c>
      <c r="H3370" s="61" t="s">
        <v>1450</v>
      </c>
      <c r="I3370" s="61" t="s">
        <v>998</v>
      </c>
      <c r="J3370" s="61" t="s">
        <v>41</v>
      </c>
      <c r="K3370" s="61" t="s">
        <v>9</v>
      </c>
      <c r="L3370" s="61" t="s">
        <v>997</v>
      </c>
      <c r="M3370" s="61">
        <f t="shared" si="53"/>
        <v>526</v>
      </c>
      <c r="N3370" t="str">
        <f>VLOOKUP(M3370,'zamestnanci číselník'!$A:$I,9,0)</f>
        <v>VP3M</v>
      </c>
    </row>
    <row r="3371" spans="1:14" x14ac:dyDescent="0.2">
      <c r="A3371" s="60">
        <v>43686</v>
      </c>
      <c r="B3371" s="61" t="s">
        <v>996</v>
      </c>
      <c r="C3371" s="61" t="s">
        <v>885</v>
      </c>
      <c r="D3371" s="61" t="s">
        <v>181</v>
      </c>
      <c r="E3371" s="61">
        <v>8</v>
      </c>
      <c r="F3371" s="61" t="s">
        <v>182</v>
      </c>
      <c r="G3371" s="61">
        <v>0</v>
      </c>
      <c r="H3371" s="61" t="s">
        <v>1504</v>
      </c>
      <c r="I3371" s="61" t="s">
        <v>998</v>
      </c>
      <c r="J3371" s="61" t="s">
        <v>41</v>
      </c>
      <c r="K3371" s="61" t="s">
        <v>9</v>
      </c>
      <c r="L3371" s="61" t="s">
        <v>997</v>
      </c>
      <c r="M3371" s="61">
        <f t="shared" si="53"/>
        <v>526</v>
      </c>
      <c r="N3371" t="str">
        <f>VLOOKUP(M3371,'zamestnanci číselník'!$A:$I,9,0)</f>
        <v>VP3M</v>
      </c>
    </row>
    <row r="3372" spans="1:14" x14ac:dyDescent="0.2">
      <c r="A3372" s="60">
        <v>43687</v>
      </c>
      <c r="B3372" s="61" t="s">
        <v>996</v>
      </c>
      <c r="C3372" s="61" t="s">
        <v>885</v>
      </c>
      <c r="D3372" s="61" t="s">
        <v>181</v>
      </c>
      <c r="E3372" s="61">
        <v>6</v>
      </c>
      <c r="F3372" s="61" t="s">
        <v>182</v>
      </c>
      <c r="G3372" s="61">
        <v>0</v>
      </c>
      <c r="H3372" s="61" t="s">
        <v>1504</v>
      </c>
      <c r="I3372" s="61" t="s">
        <v>998</v>
      </c>
      <c r="J3372" s="61" t="s">
        <v>41</v>
      </c>
      <c r="K3372" s="61" t="s">
        <v>9</v>
      </c>
      <c r="L3372" s="61" t="s">
        <v>997</v>
      </c>
      <c r="M3372" s="61">
        <f t="shared" si="53"/>
        <v>526</v>
      </c>
      <c r="N3372" t="str">
        <f>VLOOKUP(M3372,'zamestnanci číselník'!$A:$I,9,0)</f>
        <v>VP3M</v>
      </c>
    </row>
    <row r="3373" spans="1:14" x14ac:dyDescent="0.2">
      <c r="A3373" s="60">
        <v>43690</v>
      </c>
      <c r="B3373" s="61" t="s">
        <v>996</v>
      </c>
      <c r="C3373" s="61" t="s">
        <v>893</v>
      </c>
      <c r="D3373" s="61" t="s">
        <v>181</v>
      </c>
      <c r="E3373" s="61">
        <v>4</v>
      </c>
      <c r="F3373" s="61" t="s">
        <v>182</v>
      </c>
      <c r="G3373" s="61">
        <v>0</v>
      </c>
      <c r="H3373" s="61" t="s">
        <v>183</v>
      </c>
      <c r="I3373" s="61" t="s">
        <v>998</v>
      </c>
      <c r="J3373" s="61" t="s">
        <v>41</v>
      </c>
      <c r="K3373" s="61" t="s">
        <v>9</v>
      </c>
      <c r="L3373" s="61" t="s">
        <v>997</v>
      </c>
      <c r="M3373" s="61">
        <f t="shared" si="53"/>
        <v>526</v>
      </c>
      <c r="N3373" t="str">
        <f>VLOOKUP(M3373,'zamestnanci číselník'!$A:$I,9,0)</f>
        <v>VP3M</v>
      </c>
    </row>
    <row r="3374" spans="1:14" x14ac:dyDescent="0.2">
      <c r="A3374" s="60">
        <v>43690</v>
      </c>
      <c r="B3374" s="61" t="s">
        <v>996</v>
      </c>
      <c r="C3374" s="61" t="s">
        <v>885</v>
      </c>
      <c r="D3374" s="61" t="s">
        <v>181</v>
      </c>
      <c r="E3374" s="61">
        <v>4</v>
      </c>
      <c r="F3374" s="61" t="s">
        <v>182</v>
      </c>
      <c r="G3374" s="61">
        <v>0</v>
      </c>
      <c r="H3374" s="61" t="s">
        <v>39</v>
      </c>
      <c r="I3374" s="61" t="s">
        <v>998</v>
      </c>
      <c r="J3374" s="61" t="s">
        <v>41</v>
      </c>
      <c r="K3374" s="61" t="s">
        <v>9</v>
      </c>
      <c r="L3374" s="61" t="s">
        <v>997</v>
      </c>
      <c r="M3374" s="61">
        <f t="shared" si="53"/>
        <v>526</v>
      </c>
      <c r="N3374" t="str">
        <f>VLOOKUP(M3374,'zamestnanci číselník'!$A:$I,9,0)</f>
        <v>VP3M</v>
      </c>
    </row>
    <row r="3375" spans="1:14" x14ac:dyDescent="0.2">
      <c r="A3375" s="60">
        <v>43693</v>
      </c>
      <c r="B3375" s="61" t="s">
        <v>996</v>
      </c>
      <c r="C3375" s="61" t="s">
        <v>885</v>
      </c>
      <c r="D3375" s="61" t="s">
        <v>181</v>
      </c>
      <c r="E3375" s="61">
        <v>8</v>
      </c>
      <c r="F3375" s="61" t="s">
        <v>182</v>
      </c>
      <c r="G3375" s="61">
        <v>0</v>
      </c>
      <c r="H3375" s="61" t="s">
        <v>1504</v>
      </c>
      <c r="I3375" s="61" t="s">
        <v>998</v>
      </c>
      <c r="J3375" s="61" t="s">
        <v>41</v>
      </c>
      <c r="K3375" s="61" t="s">
        <v>9</v>
      </c>
      <c r="L3375" s="61" t="s">
        <v>997</v>
      </c>
      <c r="M3375" s="61">
        <f t="shared" si="53"/>
        <v>526</v>
      </c>
      <c r="N3375" t="str">
        <f>VLOOKUP(M3375,'zamestnanci číselník'!$A:$I,9,0)</f>
        <v>VP3M</v>
      </c>
    </row>
    <row r="3376" spans="1:14" x14ac:dyDescent="0.2">
      <c r="A3376" s="60">
        <v>43694</v>
      </c>
      <c r="B3376" s="61" t="s">
        <v>996</v>
      </c>
      <c r="C3376" s="61" t="s">
        <v>885</v>
      </c>
      <c r="D3376" s="61" t="s">
        <v>181</v>
      </c>
      <c r="E3376" s="61">
        <v>1</v>
      </c>
      <c r="F3376" s="61" t="s">
        <v>890</v>
      </c>
      <c r="G3376" s="61">
        <v>5</v>
      </c>
      <c r="H3376" s="61" t="s">
        <v>1504</v>
      </c>
      <c r="I3376" s="61" t="s">
        <v>998</v>
      </c>
      <c r="J3376" s="61" t="s">
        <v>41</v>
      </c>
      <c r="K3376" s="61" t="s">
        <v>9</v>
      </c>
      <c r="L3376" s="61" t="s">
        <v>997</v>
      </c>
      <c r="M3376" s="61">
        <f t="shared" si="53"/>
        <v>526</v>
      </c>
      <c r="N3376" t="str">
        <f>VLOOKUP(M3376,'zamestnanci číselník'!$A:$I,9,0)</f>
        <v>VP3M</v>
      </c>
    </row>
    <row r="3377" spans="1:14" x14ac:dyDescent="0.2">
      <c r="A3377" s="60">
        <v>43697</v>
      </c>
      <c r="B3377" s="61" t="s">
        <v>996</v>
      </c>
      <c r="C3377" s="61" t="s">
        <v>885</v>
      </c>
      <c r="D3377" s="61" t="s">
        <v>181</v>
      </c>
      <c r="E3377" s="61">
        <v>8</v>
      </c>
      <c r="F3377" s="61" t="s">
        <v>182</v>
      </c>
      <c r="G3377" s="61">
        <v>0</v>
      </c>
      <c r="H3377" s="61" t="s">
        <v>1146</v>
      </c>
      <c r="I3377" s="61" t="s">
        <v>998</v>
      </c>
      <c r="J3377" s="61" t="s">
        <v>41</v>
      </c>
      <c r="K3377" s="61" t="s">
        <v>9</v>
      </c>
      <c r="L3377" s="61" t="s">
        <v>997</v>
      </c>
      <c r="M3377" s="61">
        <f t="shared" si="53"/>
        <v>526</v>
      </c>
      <c r="N3377" t="str">
        <f>VLOOKUP(M3377,'zamestnanci číselník'!$A:$I,9,0)</f>
        <v>VP3M</v>
      </c>
    </row>
    <row r="3378" spans="1:14" x14ac:dyDescent="0.2">
      <c r="A3378" s="60">
        <v>43698</v>
      </c>
      <c r="B3378" s="61" t="s">
        <v>996</v>
      </c>
      <c r="C3378" s="61" t="s">
        <v>885</v>
      </c>
      <c r="D3378" s="61" t="s">
        <v>181</v>
      </c>
      <c r="E3378" s="61">
        <v>7</v>
      </c>
      <c r="F3378" s="61" t="s">
        <v>182</v>
      </c>
      <c r="G3378" s="61">
        <v>0</v>
      </c>
      <c r="H3378" s="61" t="s">
        <v>1473</v>
      </c>
      <c r="I3378" s="61" t="s">
        <v>998</v>
      </c>
      <c r="J3378" s="61" t="s">
        <v>41</v>
      </c>
      <c r="K3378" s="61" t="s">
        <v>9</v>
      </c>
      <c r="L3378" s="61" t="s">
        <v>997</v>
      </c>
      <c r="M3378" s="61">
        <f t="shared" si="53"/>
        <v>526</v>
      </c>
      <c r="N3378" t="str">
        <f>VLOOKUP(M3378,'zamestnanci číselník'!$A:$I,9,0)</f>
        <v>VP3M</v>
      </c>
    </row>
    <row r="3379" spans="1:14" x14ac:dyDescent="0.2">
      <c r="A3379" s="60">
        <v>43699</v>
      </c>
      <c r="B3379" s="61" t="s">
        <v>996</v>
      </c>
      <c r="C3379" s="61" t="s">
        <v>885</v>
      </c>
      <c r="D3379" s="61" t="s">
        <v>181</v>
      </c>
      <c r="E3379" s="61">
        <v>2.5</v>
      </c>
      <c r="F3379" s="61" t="s">
        <v>890</v>
      </c>
      <c r="G3379" s="61">
        <v>8</v>
      </c>
      <c r="H3379" s="61" t="s">
        <v>1473</v>
      </c>
      <c r="I3379" s="61" t="s">
        <v>998</v>
      </c>
      <c r="J3379" s="61" t="s">
        <v>41</v>
      </c>
      <c r="K3379" s="61" t="s">
        <v>9</v>
      </c>
      <c r="L3379" s="61" t="s">
        <v>997</v>
      </c>
      <c r="M3379" s="61">
        <f t="shared" si="53"/>
        <v>526</v>
      </c>
      <c r="N3379" t="str">
        <f>VLOOKUP(M3379,'zamestnanci číselník'!$A:$I,9,0)</f>
        <v>VP3M</v>
      </c>
    </row>
    <row r="3380" spans="1:14" x14ac:dyDescent="0.2">
      <c r="A3380" s="60">
        <v>43700</v>
      </c>
      <c r="B3380" s="61" t="s">
        <v>996</v>
      </c>
      <c r="C3380" s="61" t="s">
        <v>885</v>
      </c>
      <c r="D3380" s="61" t="s">
        <v>181</v>
      </c>
      <c r="E3380" s="61">
        <v>7</v>
      </c>
      <c r="F3380" s="61" t="s">
        <v>182</v>
      </c>
      <c r="G3380" s="61">
        <v>0</v>
      </c>
      <c r="H3380" s="61" t="s">
        <v>1473</v>
      </c>
      <c r="I3380" s="61" t="s">
        <v>998</v>
      </c>
      <c r="J3380" s="61" t="s">
        <v>41</v>
      </c>
      <c r="K3380" s="61" t="s">
        <v>9</v>
      </c>
      <c r="L3380" s="61" t="s">
        <v>997</v>
      </c>
      <c r="M3380" s="61">
        <f t="shared" si="53"/>
        <v>526</v>
      </c>
      <c r="N3380" t="str">
        <f>VLOOKUP(M3380,'zamestnanci číselník'!$A:$I,9,0)</f>
        <v>VP3M</v>
      </c>
    </row>
    <row r="3381" spans="1:14" x14ac:dyDescent="0.2">
      <c r="A3381" s="60">
        <v>43703</v>
      </c>
      <c r="B3381" s="61" t="s">
        <v>996</v>
      </c>
      <c r="C3381" s="61" t="s">
        <v>885</v>
      </c>
      <c r="D3381" s="61" t="s">
        <v>181</v>
      </c>
      <c r="E3381" s="61">
        <v>7</v>
      </c>
      <c r="F3381" s="61" t="s">
        <v>890</v>
      </c>
      <c r="G3381" s="61">
        <v>3.5</v>
      </c>
      <c r="H3381" s="61" t="s">
        <v>1146</v>
      </c>
      <c r="I3381" s="61" t="s">
        <v>998</v>
      </c>
      <c r="J3381" s="61" t="s">
        <v>41</v>
      </c>
      <c r="K3381" s="61" t="s">
        <v>9</v>
      </c>
      <c r="L3381" s="61" t="s">
        <v>997</v>
      </c>
      <c r="M3381" s="61">
        <f t="shared" si="53"/>
        <v>526</v>
      </c>
      <c r="N3381" t="str">
        <f>VLOOKUP(M3381,'zamestnanci číselník'!$A:$I,9,0)</f>
        <v>VP3M</v>
      </c>
    </row>
    <row r="3382" spans="1:14" x14ac:dyDescent="0.2">
      <c r="A3382" s="60">
        <v>43704</v>
      </c>
      <c r="B3382" s="61" t="s">
        <v>996</v>
      </c>
      <c r="C3382" s="61" t="s">
        <v>885</v>
      </c>
      <c r="D3382" s="61" t="s">
        <v>181</v>
      </c>
      <c r="E3382" s="61">
        <v>7</v>
      </c>
      <c r="F3382" s="61" t="s">
        <v>182</v>
      </c>
      <c r="G3382" s="61">
        <v>0</v>
      </c>
      <c r="H3382" s="61" t="s">
        <v>1146</v>
      </c>
      <c r="I3382" s="61" t="s">
        <v>998</v>
      </c>
      <c r="J3382" s="61" t="s">
        <v>41</v>
      </c>
      <c r="K3382" s="61" t="s">
        <v>9</v>
      </c>
      <c r="L3382" s="61" t="s">
        <v>997</v>
      </c>
      <c r="M3382" s="61">
        <f t="shared" si="53"/>
        <v>526</v>
      </c>
      <c r="N3382" t="str">
        <f>VLOOKUP(M3382,'zamestnanci číselník'!$A:$I,9,0)</f>
        <v>VP3M</v>
      </c>
    </row>
    <row r="3383" spans="1:14" x14ac:dyDescent="0.2">
      <c r="A3383" s="60">
        <v>43705</v>
      </c>
      <c r="B3383" s="61" t="s">
        <v>996</v>
      </c>
      <c r="C3383" s="61" t="s">
        <v>885</v>
      </c>
      <c r="D3383" s="61" t="s">
        <v>181</v>
      </c>
      <c r="E3383" s="61">
        <v>8</v>
      </c>
      <c r="F3383" s="61" t="s">
        <v>182</v>
      </c>
      <c r="G3383" s="61">
        <v>0</v>
      </c>
      <c r="H3383" s="61" t="s">
        <v>1146</v>
      </c>
      <c r="I3383" s="61" t="s">
        <v>998</v>
      </c>
      <c r="J3383" s="61" t="s">
        <v>41</v>
      </c>
      <c r="K3383" s="61" t="s">
        <v>9</v>
      </c>
      <c r="L3383" s="61" t="s">
        <v>997</v>
      </c>
      <c r="M3383" s="61">
        <f t="shared" si="53"/>
        <v>526</v>
      </c>
      <c r="N3383" t="str">
        <f>VLOOKUP(M3383,'zamestnanci číselník'!$A:$I,9,0)</f>
        <v>VP3M</v>
      </c>
    </row>
    <row r="3384" spans="1:14" x14ac:dyDescent="0.2">
      <c r="A3384" s="60">
        <v>43699</v>
      </c>
      <c r="B3384" s="61" t="s">
        <v>1309</v>
      </c>
      <c r="C3384" s="61" t="s">
        <v>885</v>
      </c>
      <c r="D3384" s="61" t="s">
        <v>181</v>
      </c>
      <c r="E3384" s="61">
        <v>8</v>
      </c>
      <c r="F3384" s="61" t="s">
        <v>182</v>
      </c>
      <c r="G3384" s="61">
        <v>0</v>
      </c>
      <c r="H3384" s="61" t="s">
        <v>42</v>
      </c>
      <c r="I3384" s="61" t="s">
        <v>1167</v>
      </c>
      <c r="J3384" s="61" t="s">
        <v>17</v>
      </c>
      <c r="K3384" s="61" t="s">
        <v>1153</v>
      </c>
      <c r="L3384" s="61" t="s">
        <v>1310</v>
      </c>
      <c r="M3384" s="61">
        <f t="shared" si="53"/>
        <v>527</v>
      </c>
      <c r="N3384" t="str">
        <f>VLOOKUP(M3384,'zamestnanci číselník'!$A:$I,9,0)</f>
        <v>VP2</v>
      </c>
    </row>
    <row r="3385" spans="1:14" x14ac:dyDescent="0.2">
      <c r="A3385" s="60">
        <v>43700</v>
      </c>
      <c r="B3385" s="61" t="s">
        <v>1309</v>
      </c>
      <c r="C3385" s="61" t="s">
        <v>887</v>
      </c>
      <c r="D3385" s="61" t="s">
        <v>181</v>
      </c>
      <c r="E3385" s="61">
        <v>8</v>
      </c>
      <c r="F3385" s="61" t="s">
        <v>182</v>
      </c>
      <c r="G3385" s="61">
        <v>0</v>
      </c>
      <c r="H3385" s="61" t="s">
        <v>183</v>
      </c>
      <c r="I3385" s="61" t="s">
        <v>1167</v>
      </c>
      <c r="J3385" s="61" t="s">
        <v>17</v>
      </c>
      <c r="K3385" s="61" t="s">
        <v>1153</v>
      </c>
      <c r="L3385" s="61" t="s">
        <v>1310</v>
      </c>
      <c r="M3385" s="61">
        <f t="shared" si="53"/>
        <v>527</v>
      </c>
      <c r="N3385" t="str">
        <f>VLOOKUP(M3385,'zamestnanci číselník'!$A:$I,9,0)</f>
        <v>VP2</v>
      </c>
    </row>
    <row r="3386" spans="1:14" x14ac:dyDescent="0.2">
      <c r="A3386" s="60">
        <v>43707</v>
      </c>
      <c r="B3386" s="61" t="s">
        <v>1309</v>
      </c>
      <c r="C3386" s="61" t="s">
        <v>887</v>
      </c>
      <c r="D3386" s="61" t="s">
        <v>181</v>
      </c>
      <c r="E3386" s="61">
        <v>8</v>
      </c>
      <c r="F3386" s="61" t="s">
        <v>182</v>
      </c>
      <c r="G3386" s="61">
        <v>0</v>
      </c>
      <c r="H3386" s="61" t="s">
        <v>183</v>
      </c>
      <c r="I3386" s="61" t="s">
        <v>1167</v>
      </c>
      <c r="J3386" s="61" t="s">
        <v>17</v>
      </c>
      <c r="K3386" s="61" t="s">
        <v>1153</v>
      </c>
      <c r="L3386" s="61" t="s">
        <v>1310</v>
      </c>
      <c r="M3386" s="61">
        <f t="shared" si="53"/>
        <v>527</v>
      </c>
      <c r="N3386" t="str">
        <f>VLOOKUP(M3386,'zamestnanci číselník'!$A:$I,9,0)</f>
        <v>VP2</v>
      </c>
    </row>
    <row r="3387" spans="1:14" x14ac:dyDescent="0.2">
      <c r="A3387" s="60">
        <v>43678</v>
      </c>
      <c r="B3387" s="61" t="s">
        <v>1309</v>
      </c>
      <c r="C3387" s="61" t="s">
        <v>887</v>
      </c>
      <c r="D3387" s="61" t="s">
        <v>181</v>
      </c>
      <c r="E3387" s="61">
        <v>8</v>
      </c>
      <c r="F3387" s="61" t="s">
        <v>182</v>
      </c>
      <c r="G3387" s="61">
        <v>0</v>
      </c>
      <c r="H3387" s="61" t="s">
        <v>183</v>
      </c>
      <c r="I3387" s="61" t="s">
        <v>1167</v>
      </c>
      <c r="J3387" s="61" t="s">
        <v>17</v>
      </c>
      <c r="K3387" s="61" t="s">
        <v>1153</v>
      </c>
      <c r="L3387" s="61" t="s">
        <v>1310</v>
      </c>
      <c r="M3387" s="61">
        <f t="shared" si="53"/>
        <v>527</v>
      </c>
      <c r="N3387" t="str">
        <f>VLOOKUP(M3387,'zamestnanci číselník'!$A:$I,9,0)</f>
        <v>VP2</v>
      </c>
    </row>
    <row r="3388" spans="1:14" x14ac:dyDescent="0.2">
      <c r="A3388" s="60">
        <v>43679</v>
      </c>
      <c r="B3388" s="61" t="s">
        <v>1309</v>
      </c>
      <c r="C3388" s="61" t="s">
        <v>887</v>
      </c>
      <c r="D3388" s="61" t="s">
        <v>181</v>
      </c>
      <c r="E3388" s="61">
        <v>8</v>
      </c>
      <c r="F3388" s="61" t="s">
        <v>182</v>
      </c>
      <c r="G3388" s="61">
        <v>0</v>
      </c>
      <c r="H3388" s="61" t="s">
        <v>183</v>
      </c>
      <c r="I3388" s="61" t="s">
        <v>1167</v>
      </c>
      <c r="J3388" s="61" t="s">
        <v>17</v>
      </c>
      <c r="K3388" s="61" t="s">
        <v>1153</v>
      </c>
      <c r="L3388" s="61" t="s">
        <v>1310</v>
      </c>
      <c r="M3388" s="61">
        <f t="shared" si="53"/>
        <v>527</v>
      </c>
      <c r="N3388" t="str">
        <f>VLOOKUP(M3388,'zamestnanci číselník'!$A:$I,9,0)</f>
        <v>VP2</v>
      </c>
    </row>
    <row r="3389" spans="1:14" x14ac:dyDescent="0.2">
      <c r="A3389" s="60">
        <v>43682</v>
      </c>
      <c r="B3389" s="61" t="s">
        <v>1309</v>
      </c>
      <c r="C3389" s="61" t="s">
        <v>887</v>
      </c>
      <c r="D3389" s="61" t="s">
        <v>181</v>
      </c>
      <c r="E3389" s="61">
        <v>8</v>
      </c>
      <c r="F3389" s="61" t="s">
        <v>182</v>
      </c>
      <c r="G3389" s="61">
        <v>0</v>
      </c>
      <c r="H3389" s="61" t="s">
        <v>183</v>
      </c>
      <c r="I3389" s="61" t="s">
        <v>1167</v>
      </c>
      <c r="J3389" s="61" t="s">
        <v>17</v>
      </c>
      <c r="K3389" s="61" t="s">
        <v>1153</v>
      </c>
      <c r="L3389" s="61" t="s">
        <v>1310</v>
      </c>
      <c r="M3389" s="61">
        <f t="shared" si="53"/>
        <v>527</v>
      </c>
      <c r="N3389" t="str">
        <f>VLOOKUP(M3389,'zamestnanci číselník'!$A:$I,9,0)</f>
        <v>VP2</v>
      </c>
    </row>
    <row r="3390" spans="1:14" x14ac:dyDescent="0.2">
      <c r="A3390" s="60">
        <v>43683</v>
      </c>
      <c r="B3390" s="61" t="s">
        <v>1309</v>
      </c>
      <c r="C3390" s="61" t="s">
        <v>887</v>
      </c>
      <c r="D3390" s="61" t="s">
        <v>181</v>
      </c>
      <c r="E3390" s="61">
        <v>8</v>
      </c>
      <c r="F3390" s="61" t="s">
        <v>182</v>
      </c>
      <c r="G3390" s="61">
        <v>0</v>
      </c>
      <c r="H3390" s="61" t="s">
        <v>183</v>
      </c>
      <c r="I3390" s="61" t="s">
        <v>1167</v>
      </c>
      <c r="J3390" s="61" t="s">
        <v>17</v>
      </c>
      <c r="K3390" s="61" t="s">
        <v>1153</v>
      </c>
      <c r="L3390" s="61" t="s">
        <v>1310</v>
      </c>
      <c r="M3390" s="61">
        <f t="shared" si="53"/>
        <v>527</v>
      </c>
      <c r="N3390" t="str">
        <f>VLOOKUP(M3390,'zamestnanci číselník'!$A:$I,9,0)</f>
        <v>VP2</v>
      </c>
    </row>
    <row r="3391" spans="1:14" x14ac:dyDescent="0.2">
      <c r="A3391" s="60">
        <v>43684</v>
      </c>
      <c r="B3391" s="61" t="s">
        <v>1309</v>
      </c>
      <c r="C3391" s="61" t="s">
        <v>887</v>
      </c>
      <c r="D3391" s="61" t="s">
        <v>181</v>
      </c>
      <c r="E3391" s="61">
        <v>8</v>
      </c>
      <c r="F3391" s="61" t="s">
        <v>182</v>
      </c>
      <c r="G3391" s="61">
        <v>0</v>
      </c>
      <c r="H3391" s="61" t="s">
        <v>183</v>
      </c>
      <c r="I3391" s="61" t="s">
        <v>1167</v>
      </c>
      <c r="J3391" s="61" t="s">
        <v>17</v>
      </c>
      <c r="K3391" s="61" t="s">
        <v>1153</v>
      </c>
      <c r="L3391" s="61" t="s">
        <v>1310</v>
      </c>
      <c r="M3391" s="61">
        <f t="shared" si="53"/>
        <v>527</v>
      </c>
      <c r="N3391" t="str">
        <f>VLOOKUP(M3391,'zamestnanci číselník'!$A:$I,9,0)</f>
        <v>VP2</v>
      </c>
    </row>
    <row r="3392" spans="1:14" x14ac:dyDescent="0.2">
      <c r="A3392" s="60">
        <v>43685</v>
      </c>
      <c r="B3392" s="61" t="s">
        <v>1309</v>
      </c>
      <c r="C3392" s="61" t="s">
        <v>887</v>
      </c>
      <c r="D3392" s="61" t="s">
        <v>181</v>
      </c>
      <c r="E3392" s="61">
        <v>8</v>
      </c>
      <c r="F3392" s="61" t="s">
        <v>182</v>
      </c>
      <c r="G3392" s="61">
        <v>0</v>
      </c>
      <c r="H3392" s="61" t="s">
        <v>183</v>
      </c>
      <c r="I3392" s="61" t="s">
        <v>1167</v>
      </c>
      <c r="J3392" s="61" t="s">
        <v>17</v>
      </c>
      <c r="K3392" s="61" t="s">
        <v>1153</v>
      </c>
      <c r="L3392" s="61" t="s">
        <v>1310</v>
      </c>
      <c r="M3392" s="61">
        <f t="shared" si="53"/>
        <v>527</v>
      </c>
      <c r="N3392" t="str">
        <f>VLOOKUP(M3392,'zamestnanci číselník'!$A:$I,9,0)</f>
        <v>VP2</v>
      </c>
    </row>
    <row r="3393" spans="1:14" x14ac:dyDescent="0.2">
      <c r="A3393" s="60">
        <v>43686</v>
      </c>
      <c r="B3393" s="61" t="s">
        <v>1309</v>
      </c>
      <c r="C3393" s="61" t="s">
        <v>887</v>
      </c>
      <c r="D3393" s="61" t="s">
        <v>181</v>
      </c>
      <c r="E3393" s="61">
        <v>8</v>
      </c>
      <c r="F3393" s="61" t="s">
        <v>182</v>
      </c>
      <c r="G3393" s="61">
        <v>0</v>
      </c>
      <c r="H3393" s="61" t="s">
        <v>183</v>
      </c>
      <c r="I3393" s="61" t="s">
        <v>1167</v>
      </c>
      <c r="J3393" s="61" t="s">
        <v>17</v>
      </c>
      <c r="K3393" s="61" t="s">
        <v>1153</v>
      </c>
      <c r="L3393" s="61" t="s">
        <v>1310</v>
      </c>
      <c r="M3393" s="61">
        <f t="shared" si="53"/>
        <v>527</v>
      </c>
      <c r="N3393" t="str">
        <f>VLOOKUP(M3393,'zamestnanci číselník'!$A:$I,9,0)</f>
        <v>VP2</v>
      </c>
    </row>
    <row r="3394" spans="1:14" x14ac:dyDescent="0.2">
      <c r="A3394" s="60">
        <v>43689</v>
      </c>
      <c r="B3394" s="61" t="s">
        <v>1309</v>
      </c>
      <c r="C3394" s="61" t="s">
        <v>885</v>
      </c>
      <c r="D3394" s="61" t="s">
        <v>181</v>
      </c>
      <c r="E3394" s="61">
        <v>8</v>
      </c>
      <c r="F3394" s="61" t="s">
        <v>182</v>
      </c>
      <c r="G3394" s="61">
        <v>0</v>
      </c>
      <c r="H3394" s="61" t="s">
        <v>42</v>
      </c>
      <c r="I3394" s="61" t="s">
        <v>1167</v>
      </c>
      <c r="J3394" s="61" t="s">
        <v>17</v>
      </c>
      <c r="K3394" s="61" t="s">
        <v>1153</v>
      </c>
      <c r="L3394" s="61" t="s">
        <v>1310</v>
      </c>
      <c r="M3394" s="61">
        <f t="shared" si="53"/>
        <v>527</v>
      </c>
      <c r="N3394" t="str">
        <f>VLOOKUP(M3394,'zamestnanci číselník'!$A:$I,9,0)</f>
        <v>VP2</v>
      </c>
    </row>
    <row r="3395" spans="1:14" x14ac:dyDescent="0.2">
      <c r="A3395" s="60">
        <v>43690</v>
      </c>
      <c r="B3395" s="61" t="s">
        <v>1309</v>
      </c>
      <c r="C3395" s="61" t="s">
        <v>885</v>
      </c>
      <c r="D3395" s="61" t="s">
        <v>181</v>
      </c>
      <c r="E3395" s="61">
        <v>8</v>
      </c>
      <c r="F3395" s="61" t="s">
        <v>890</v>
      </c>
      <c r="G3395" s="61">
        <v>1</v>
      </c>
      <c r="H3395" s="61" t="s">
        <v>42</v>
      </c>
      <c r="I3395" s="61" t="s">
        <v>1167</v>
      </c>
      <c r="J3395" s="61" t="s">
        <v>17</v>
      </c>
      <c r="K3395" s="61" t="s">
        <v>1153</v>
      </c>
      <c r="L3395" s="61" t="s">
        <v>1310</v>
      </c>
      <c r="M3395" s="61">
        <f t="shared" ref="M3395:M3458" si="54">B3395*1</f>
        <v>527</v>
      </c>
      <c r="N3395" t="str">
        <f>VLOOKUP(M3395,'zamestnanci číselník'!$A:$I,9,0)</f>
        <v>VP2</v>
      </c>
    </row>
    <row r="3396" spans="1:14" x14ac:dyDescent="0.2">
      <c r="A3396" s="60">
        <v>43691</v>
      </c>
      <c r="B3396" s="61" t="s">
        <v>1309</v>
      </c>
      <c r="C3396" s="61" t="s">
        <v>885</v>
      </c>
      <c r="D3396" s="61" t="s">
        <v>181</v>
      </c>
      <c r="E3396" s="61">
        <v>8</v>
      </c>
      <c r="F3396" s="61" t="s">
        <v>890</v>
      </c>
      <c r="G3396" s="61">
        <v>1</v>
      </c>
      <c r="H3396" s="61" t="s">
        <v>42</v>
      </c>
      <c r="I3396" s="61" t="s">
        <v>1167</v>
      </c>
      <c r="J3396" s="61" t="s">
        <v>17</v>
      </c>
      <c r="K3396" s="61" t="s">
        <v>1153</v>
      </c>
      <c r="L3396" s="61" t="s">
        <v>1310</v>
      </c>
      <c r="M3396" s="61">
        <f t="shared" si="54"/>
        <v>527</v>
      </c>
      <c r="N3396" t="str">
        <f>VLOOKUP(M3396,'zamestnanci číselník'!$A:$I,9,0)</f>
        <v>VP2</v>
      </c>
    </row>
    <row r="3397" spans="1:14" x14ac:dyDescent="0.2">
      <c r="A3397" s="60">
        <v>43692</v>
      </c>
      <c r="B3397" s="61" t="s">
        <v>1309</v>
      </c>
      <c r="C3397" s="61" t="s">
        <v>885</v>
      </c>
      <c r="D3397" s="61" t="s">
        <v>181</v>
      </c>
      <c r="E3397" s="61">
        <v>8</v>
      </c>
      <c r="F3397" s="61" t="s">
        <v>890</v>
      </c>
      <c r="G3397" s="61">
        <v>1</v>
      </c>
      <c r="H3397" s="61" t="s">
        <v>42</v>
      </c>
      <c r="I3397" s="61" t="s">
        <v>1167</v>
      </c>
      <c r="J3397" s="61" t="s">
        <v>17</v>
      </c>
      <c r="K3397" s="61" t="s">
        <v>1153</v>
      </c>
      <c r="L3397" s="61" t="s">
        <v>1310</v>
      </c>
      <c r="M3397" s="61">
        <f t="shared" si="54"/>
        <v>527</v>
      </c>
      <c r="N3397" t="str">
        <f>VLOOKUP(M3397,'zamestnanci číselník'!$A:$I,9,0)</f>
        <v>VP2</v>
      </c>
    </row>
    <row r="3398" spans="1:14" x14ac:dyDescent="0.2">
      <c r="A3398" s="60">
        <v>43693</v>
      </c>
      <c r="B3398" s="61" t="s">
        <v>1309</v>
      </c>
      <c r="C3398" s="61" t="s">
        <v>885</v>
      </c>
      <c r="D3398" s="61" t="s">
        <v>181</v>
      </c>
      <c r="E3398" s="61">
        <v>8</v>
      </c>
      <c r="F3398" s="61" t="s">
        <v>182</v>
      </c>
      <c r="G3398" s="61">
        <v>0</v>
      </c>
      <c r="H3398" s="61" t="s">
        <v>42</v>
      </c>
      <c r="I3398" s="61" t="s">
        <v>1167</v>
      </c>
      <c r="J3398" s="61" t="s">
        <v>17</v>
      </c>
      <c r="K3398" s="61" t="s">
        <v>1153</v>
      </c>
      <c r="L3398" s="61" t="s">
        <v>1310</v>
      </c>
      <c r="M3398" s="61">
        <f t="shared" si="54"/>
        <v>527</v>
      </c>
      <c r="N3398" t="str">
        <f>VLOOKUP(M3398,'zamestnanci číselník'!$A:$I,9,0)</f>
        <v>VP2</v>
      </c>
    </row>
    <row r="3399" spans="1:14" x14ac:dyDescent="0.2">
      <c r="A3399" s="60">
        <v>43696</v>
      </c>
      <c r="B3399" s="61" t="s">
        <v>1309</v>
      </c>
      <c r="C3399" s="61" t="s">
        <v>885</v>
      </c>
      <c r="D3399" s="61" t="s">
        <v>181</v>
      </c>
      <c r="E3399" s="61">
        <v>8</v>
      </c>
      <c r="F3399" s="61" t="s">
        <v>890</v>
      </c>
      <c r="G3399" s="61">
        <v>1</v>
      </c>
      <c r="H3399" s="61" t="s">
        <v>42</v>
      </c>
      <c r="I3399" s="61" t="s">
        <v>1167</v>
      </c>
      <c r="J3399" s="61" t="s">
        <v>17</v>
      </c>
      <c r="K3399" s="61" t="s">
        <v>1153</v>
      </c>
      <c r="L3399" s="61" t="s">
        <v>1310</v>
      </c>
      <c r="M3399" s="61">
        <f t="shared" si="54"/>
        <v>527</v>
      </c>
      <c r="N3399" t="str">
        <f>VLOOKUP(M3399,'zamestnanci číselník'!$A:$I,9,0)</f>
        <v>VP2</v>
      </c>
    </row>
    <row r="3400" spans="1:14" x14ac:dyDescent="0.2">
      <c r="A3400" s="60">
        <v>43697</v>
      </c>
      <c r="B3400" s="61" t="s">
        <v>1309</v>
      </c>
      <c r="C3400" s="61" t="s">
        <v>885</v>
      </c>
      <c r="D3400" s="61" t="s">
        <v>181</v>
      </c>
      <c r="E3400" s="61">
        <v>8</v>
      </c>
      <c r="F3400" s="61" t="s">
        <v>182</v>
      </c>
      <c r="G3400" s="61">
        <v>0</v>
      </c>
      <c r="H3400" s="61" t="s">
        <v>42</v>
      </c>
      <c r="I3400" s="61" t="s">
        <v>1167</v>
      </c>
      <c r="J3400" s="61" t="s">
        <v>17</v>
      </c>
      <c r="K3400" s="61" t="s">
        <v>1153</v>
      </c>
      <c r="L3400" s="61" t="s">
        <v>1310</v>
      </c>
      <c r="M3400" s="61">
        <f t="shared" si="54"/>
        <v>527</v>
      </c>
      <c r="N3400" t="str">
        <f>VLOOKUP(M3400,'zamestnanci číselník'!$A:$I,9,0)</f>
        <v>VP2</v>
      </c>
    </row>
    <row r="3401" spans="1:14" x14ac:dyDescent="0.2">
      <c r="A3401" s="60">
        <v>43698</v>
      </c>
      <c r="B3401" s="61" t="s">
        <v>1309</v>
      </c>
      <c r="C3401" s="61" t="s">
        <v>885</v>
      </c>
      <c r="D3401" s="61" t="s">
        <v>181</v>
      </c>
      <c r="E3401" s="61">
        <v>8</v>
      </c>
      <c r="F3401" s="61" t="s">
        <v>182</v>
      </c>
      <c r="G3401" s="61">
        <v>0</v>
      </c>
      <c r="H3401" s="61" t="s">
        <v>42</v>
      </c>
      <c r="I3401" s="61" t="s">
        <v>1167</v>
      </c>
      <c r="J3401" s="61" t="s">
        <v>17</v>
      </c>
      <c r="K3401" s="61" t="s">
        <v>1153</v>
      </c>
      <c r="L3401" s="61" t="s">
        <v>1310</v>
      </c>
      <c r="M3401" s="61">
        <f t="shared" si="54"/>
        <v>527</v>
      </c>
      <c r="N3401" t="str">
        <f>VLOOKUP(M3401,'zamestnanci číselník'!$A:$I,9,0)</f>
        <v>VP2</v>
      </c>
    </row>
    <row r="3402" spans="1:14" x14ac:dyDescent="0.2">
      <c r="A3402" s="60">
        <v>43706</v>
      </c>
      <c r="B3402" s="61" t="s">
        <v>1309</v>
      </c>
      <c r="C3402" s="61" t="s">
        <v>886</v>
      </c>
      <c r="D3402" s="61" t="s">
        <v>181</v>
      </c>
      <c r="E3402" s="61">
        <v>8</v>
      </c>
      <c r="F3402" s="61" t="s">
        <v>182</v>
      </c>
      <c r="G3402" s="61">
        <v>0</v>
      </c>
      <c r="H3402" s="61" t="s">
        <v>183</v>
      </c>
      <c r="I3402" s="61" t="s">
        <v>1167</v>
      </c>
      <c r="J3402" s="61" t="s">
        <v>17</v>
      </c>
      <c r="K3402" s="61" t="s">
        <v>1153</v>
      </c>
      <c r="L3402" s="61" t="s">
        <v>1310</v>
      </c>
      <c r="M3402" s="61">
        <f t="shared" si="54"/>
        <v>527</v>
      </c>
      <c r="N3402" t="str">
        <f>VLOOKUP(M3402,'zamestnanci číselník'!$A:$I,9,0)</f>
        <v>VP2</v>
      </c>
    </row>
    <row r="3403" spans="1:14" x14ac:dyDescent="0.2">
      <c r="A3403" s="60">
        <v>43703</v>
      </c>
      <c r="B3403" s="61" t="s">
        <v>1309</v>
      </c>
      <c r="C3403" s="61" t="s">
        <v>885</v>
      </c>
      <c r="D3403" s="61" t="s">
        <v>181</v>
      </c>
      <c r="E3403" s="61">
        <v>8</v>
      </c>
      <c r="F3403" s="61" t="s">
        <v>182</v>
      </c>
      <c r="G3403" s="61">
        <v>0</v>
      </c>
      <c r="H3403" s="61" t="s">
        <v>42</v>
      </c>
      <c r="I3403" s="61" t="s">
        <v>1167</v>
      </c>
      <c r="J3403" s="61" t="s">
        <v>17</v>
      </c>
      <c r="K3403" s="61" t="s">
        <v>1153</v>
      </c>
      <c r="L3403" s="61" t="s">
        <v>1310</v>
      </c>
      <c r="M3403" s="61">
        <f t="shared" si="54"/>
        <v>527</v>
      </c>
      <c r="N3403" t="str">
        <f>VLOOKUP(M3403,'zamestnanci číselník'!$A:$I,9,0)</f>
        <v>VP2</v>
      </c>
    </row>
    <row r="3404" spans="1:14" x14ac:dyDescent="0.2">
      <c r="A3404" s="60">
        <v>43704</v>
      </c>
      <c r="B3404" s="61" t="s">
        <v>1309</v>
      </c>
      <c r="C3404" s="61" t="s">
        <v>885</v>
      </c>
      <c r="D3404" s="61" t="s">
        <v>181</v>
      </c>
      <c r="E3404" s="61">
        <v>8</v>
      </c>
      <c r="F3404" s="61" t="s">
        <v>890</v>
      </c>
      <c r="G3404" s="61">
        <v>1</v>
      </c>
      <c r="H3404" s="61" t="s">
        <v>42</v>
      </c>
      <c r="I3404" s="61" t="s">
        <v>1167</v>
      </c>
      <c r="J3404" s="61" t="s">
        <v>17</v>
      </c>
      <c r="K3404" s="61" t="s">
        <v>1153</v>
      </c>
      <c r="L3404" s="61" t="s">
        <v>1310</v>
      </c>
      <c r="M3404" s="61">
        <f t="shared" si="54"/>
        <v>527</v>
      </c>
      <c r="N3404" t="str">
        <f>VLOOKUP(M3404,'zamestnanci číselník'!$A:$I,9,0)</f>
        <v>VP2</v>
      </c>
    </row>
    <row r="3405" spans="1:14" x14ac:dyDescent="0.2">
      <c r="A3405" s="60">
        <v>43705</v>
      </c>
      <c r="B3405" s="61" t="s">
        <v>1309</v>
      </c>
      <c r="C3405" s="61" t="s">
        <v>885</v>
      </c>
      <c r="D3405" s="61" t="s">
        <v>181</v>
      </c>
      <c r="E3405" s="61">
        <v>8</v>
      </c>
      <c r="F3405" s="61" t="s">
        <v>890</v>
      </c>
      <c r="G3405" s="61">
        <v>1</v>
      </c>
      <c r="H3405" s="61" t="s">
        <v>42</v>
      </c>
      <c r="I3405" s="61" t="s">
        <v>1167</v>
      </c>
      <c r="J3405" s="61" t="s">
        <v>17</v>
      </c>
      <c r="K3405" s="61" t="s">
        <v>1153</v>
      </c>
      <c r="L3405" s="61" t="s">
        <v>1310</v>
      </c>
      <c r="M3405" s="61">
        <f t="shared" si="54"/>
        <v>527</v>
      </c>
      <c r="N3405" t="str">
        <f>VLOOKUP(M3405,'zamestnanci číselník'!$A:$I,9,0)</f>
        <v>VP2</v>
      </c>
    </row>
    <row r="3406" spans="1:14" x14ac:dyDescent="0.2">
      <c r="A3406" s="60">
        <v>43703</v>
      </c>
      <c r="B3406" s="61" t="s">
        <v>1311</v>
      </c>
      <c r="C3406" s="61" t="s">
        <v>885</v>
      </c>
      <c r="D3406" s="61" t="s">
        <v>181</v>
      </c>
      <c r="E3406" s="61">
        <v>8</v>
      </c>
      <c r="F3406" s="61" t="s">
        <v>182</v>
      </c>
      <c r="G3406" s="61">
        <v>0</v>
      </c>
      <c r="H3406" s="61" t="s">
        <v>42</v>
      </c>
      <c r="I3406" s="61" t="s">
        <v>1167</v>
      </c>
      <c r="J3406" s="61" t="s">
        <v>17</v>
      </c>
      <c r="K3406" s="61" t="s">
        <v>1153</v>
      </c>
      <c r="L3406" s="61" t="s">
        <v>1312</v>
      </c>
      <c r="M3406" s="61">
        <f t="shared" si="54"/>
        <v>528</v>
      </c>
      <c r="N3406" t="str">
        <f>VLOOKUP(M3406,'zamestnanci číselník'!$A:$I,9,0)</f>
        <v>Ostatné</v>
      </c>
    </row>
    <row r="3407" spans="1:14" x14ac:dyDescent="0.2">
      <c r="A3407" s="60">
        <v>43678</v>
      </c>
      <c r="B3407" s="61" t="s">
        <v>1311</v>
      </c>
      <c r="C3407" s="61" t="s">
        <v>887</v>
      </c>
      <c r="D3407" s="61" t="s">
        <v>181</v>
      </c>
      <c r="E3407" s="61">
        <v>8</v>
      </c>
      <c r="F3407" s="61" t="s">
        <v>182</v>
      </c>
      <c r="G3407" s="61">
        <v>0</v>
      </c>
      <c r="H3407" s="61" t="s">
        <v>183</v>
      </c>
      <c r="I3407" s="61" t="s">
        <v>1167</v>
      </c>
      <c r="J3407" s="61" t="s">
        <v>17</v>
      </c>
      <c r="K3407" s="61" t="s">
        <v>1153</v>
      </c>
      <c r="L3407" s="61" t="s">
        <v>1312</v>
      </c>
      <c r="M3407" s="61">
        <f t="shared" si="54"/>
        <v>528</v>
      </c>
      <c r="N3407" t="str">
        <f>VLOOKUP(M3407,'zamestnanci číselník'!$A:$I,9,0)</f>
        <v>Ostatné</v>
      </c>
    </row>
    <row r="3408" spans="1:14" x14ac:dyDescent="0.2">
      <c r="A3408" s="60">
        <v>43679</v>
      </c>
      <c r="B3408" s="61" t="s">
        <v>1311</v>
      </c>
      <c r="C3408" s="61" t="s">
        <v>887</v>
      </c>
      <c r="D3408" s="61" t="s">
        <v>181</v>
      </c>
      <c r="E3408" s="61">
        <v>8</v>
      </c>
      <c r="F3408" s="61" t="s">
        <v>182</v>
      </c>
      <c r="G3408" s="61">
        <v>0</v>
      </c>
      <c r="H3408" s="61" t="s">
        <v>183</v>
      </c>
      <c r="I3408" s="61" t="s">
        <v>1167</v>
      </c>
      <c r="J3408" s="61" t="s">
        <v>17</v>
      </c>
      <c r="K3408" s="61" t="s">
        <v>1153</v>
      </c>
      <c r="L3408" s="61" t="s">
        <v>1312</v>
      </c>
      <c r="M3408" s="61">
        <f t="shared" si="54"/>
        <v>528</v>
      </c>
      <c r="N3408" t="str">
        <f>VLOOKUP(M3408,'zamestnanci číselník'!$A:$I,9,0)</f>
        <v>Ostatné</v>
      </c>
    </row>
    <row r="3409" spans="1:14" x14ac:dyDescent="0.2">
      <c r="A3409" s="60">
        <v>43682</v>
      </c>
      <c r="B3409" s="61" t="s">
        <v>1311</v>
      </c>
      <c r="C3409" s="61" t="s">
        <v>885</v>
      </c>
      <c r="D3409" s="61" t="s">
        <v>181</v>
      </c>
      <c r="E3409" s="61">
        <v>8</v>
      </c>
      <c r="F3409" s="61" t="s">
        <v>182</v>
      </c>
      <c r="G3409" s="61">
        <v>0</v>
      </c>
      <c r="H3409" s="61" t="s">
        <v>42</v>
      </c>
      <c r="I3409" s="61" t="s">
        <v>1167</v>
      </c>
      <c r="J3409" s="61" t="s">
        <v>17</v>
      </c>
      <c r="K3409" s="61" t="s">
        <v>1153</v>
      </c>
      <c r="L3409" s="61" t="s">
        <v>1312</v>
      </c>
      <c r="M3409" s="61">
        <f t="shared" si="54"/>
        <v>528</v>
      </c>
      <c r="N3409" t="str">
        <f>VLOOKUP(M3409,'zamestnanci číselník'!$A:$I,9,0)</f>
        <v>Ostatné</v>
      </c>
    </row>
    <row r="3410" spans="1:14" x14ac:dyDescent="0.2">
      <c r="A3410" s="60">
        <v>43683</v>
      </c>
      <c r="B3410" s="61" t="s">
        <v>1311</v>
      </c>
      <c r="C3410" s="61" t="s">
        <v>885</v>
      </c>
      <c r="D3410" s="61" t="s">
        <v>181</v>
      </c>
      <c r="E3410" s="61">
        <v>8</v>
      </c>
      <c r="F3410" s="61" t="s">
        <v>182</v>
      </c>
      <c r="G3410" s="61">
        <v>0</v>
      </c>
      <c r="H3410" s="61" t="s">
        <v>42</v>
      </c>
      <c r="I3410" s="61" t="s">
        <v>1167</v>
      </c>
      <c r="J3410" s="61" t="s">
        <v>17</v>
      </c>
      <c r="K3410" s="61" t="s">
        <v>1153</v>
      </c>
      <c r="L3410" s="61" t="s">
        <v>1312</v>
      </c>
      <c r="M3410" s="61">
        <f t="shared" si="54"/>
        <v>528</v>
      </c>
      <c r="N3410" t="str">
        <f>VLOOKUP(M3410,'zamestnanci číselník'!$A:$I,9,0)</f>
        <v>Ostatné</v>
      </c>
    </row>
    <row r="3411" spans="1:14" x14ac:dyDescent="0.2">
      <c r="A3411" s="60">
        <v>43684</v>
      </c>
      <c r="B3411" s="61" t="s">
        <v>1311</v>
      </c>
      <c r="C3411" s="61" t="s">
        <v>885</v>
      </c>
      <c r="D3411" s="61" t="s">
        <v>181</v>
      </c>
      <c r="E3411" s="61">
        <v>8</v>
      </c>
      <c r="F3411" s="61" t="s">
        <v>182</v>
      </c>
      <c r="G3411" s="61">
        <v>0</v>
      </c>
      <c r="H3411" s="61" t="s">
        <v>42</v>
      </c>
      <c r="I3411" s="61" t="s">
        <v>1167</v>
      </c>
      <c r="J3411" s="61" t="s">
        <v>17</v>
      </c>
      <c r="K3411" s="61" t="s">
        <v>1153</v>
      </c>
      <c r="L3411" s="61" t="s">
        <v>1312</v>
      </c>
      <c r="M3411" s="61">
        <f t="shared" si="54"/>
        <v>528</v>
      </c>
      <c r="N3411" t="str">
        <f>VLOOKUP(M3411,'zamestnanci číselník'!$A:$I,9,0)</f>
        <v>Ostatné</v>
      </c>
    </row>
    <row r="3412" spans="1:14" x14ac:dyDescent="0.2">
      <c r="A3412" s="60">
        <v>43685</v>
      </c>
      <c r="B3412" s="61" t="s">
        <v>1311</v>
      </c>
      <c r="C3412" s="61" t="s">
        <v>885</v>
      </c>
      <c r="D3412" s="61" t="s">
        <v>181</v>
      </c>
      <c r="E3412" s="61">
        <v>8</v>
      </c>
      <c r="F3412" s="61" t="s">
        <v>182</v>
      </c>
      <c r="G3412" s="61">
        <v>0</v>
      </c>
      <c r="H3412" s="61" t="s">
        <v>42</v>
      </c>
      <c r="I3412" s="61" t="s">
        <v>1167</v>
      </c>
      <c r="J3412" s="61" t="s">
        <v>17</v>
      </c>
      <c r="K3412" s="61" t="s">
        <v>1153</v>
      </c>
      <c r="L3412" s="61" t="s">
        <v>1312</v>
      </c>
      <c r="M3412" s="61">
        <f t="shared" si="54"/>
        <v>528</v>
      </c>
      <c r="N3412" t="str">
        <f>VLOOKUP(M3412,'zamestnanci číselník'!$A:$I,9,0)</f>
        <v>Ostatné</v>
      </c>
    </row>
    <row r="3413" spans="1:14" x14ac:dyDescent="0.2">
      <c r="A3413" s="60">
        <v>43686</v>
      </c>
      <c r="B3413" s="61" t="s">
        <v>1311</v>
      </c>
      <c r="C3413" s="61" t="s">
        <v>885</v>
      </c>
      <c r="D3413" s="61" t="s">
        <v>181</v>
      </c>
      <c r="E3413" s="61">
        <v>8</v>
      </c>
      <c r="F3413" s="61" t="s">
        <v>182</v>
      </c>
      <c r="G3413" s="61">
        <v>0</v>
      </c>
      <c r="H3413" s="61" t="s">
        <v>42</v>
      </c>
      <c r="I3413" s="61" t="s">
        <v>1167</v>
      </c>
      <c r="J3413" s="61" t="s">
        <v>17</v>
      </c>
      <c r="K3413" s="61" t="s">
        <v>1153</v>
      </c>
      <c r="L3413" s="61" t="s">
        <v>1312</v>
      </c>
      <c r="M3413" s="61">
        <f t="shared" si="54"/>
        <v>528</v>
      </c>
      <c r="N3413" t="str">
        <f>VLOOKUP(M3413,'zamestnanci číselník'!$A:$I,9,0)</f>
        <v>Ostatné</v>
      </c>
    </row>
    <row r="3414" spans="1:14" x14ac:dyDescent="0.2">
      <c r="A3414" s="60">
        <v>43689</v>
      </c>
      <c r="B3414" s="61" t="s">
        <v>1311</v>
      </c>
      <c r="C3414" s="61" t="s">
        <v>885</v>
      </c>
      <c r="D3414" s="61" t="s">
        <v>181</v>
      </c>
      <c r="E3414" s="61">
        <v>8</v>
      </c>
      <c r="F3414" s="61" t="s">
        <v>182</v>
      </c>
      <c r="G3414" s="61">
        <v>0</v>
      </c>
      <c r="H3414" s="61" t="s">
        <v>42</v>
      </c>
      <c r="I3414" s="61" t="s">
        <v>1167</v>
      </c>
      <c r="J3414" s="61" t="s">
        <v>17</v>
      </c>
      <c r="K3414" s="61" t="s">
        <v>1153</v>
      </c>
      <c r="L3414" s="61" t="s">
        <v>1312</v>
      </c>
      <c r="M3414" s="61">
        <f t="shared" si="54"/>
        <v>528</v>
      </c>
      <c r="N3414" t="str">
        <f>VLOOKUP(M3414,'zamestnanci číselník'!$A:$I,9,0)</f>
        <v>Ostatné</v>
      </c>
    </row>
    <row r="3415" spans="1:14" x14ac:dyDescent="0.2">
      <c r="A3415" s="60">
        <v>43690</v>
      </c>
      <c r="B3415" s="61" t="s">
        <v>1311</v>
      </c>
      <c r="C3415" s="61" t="s">
        <v>885</v>
      </c>
      <c r="D3415" s="61" t="s">
        <v>181</v>
      </c>
      <c r="E3415" s="61">
        <v>8</v>
      </c>
      <c r="F3415" s="61" t="s">
        <v>182</v>
      </c>
      <c r="G3415" s="61">
        <v>0</v>
      </c>
      <c r="H3415" s="61" t="s">
        <v>42</v>
      </c>
      <c r="I3415" s="61" t="s">
        <v>1167</v>
      </c>
      <c r="J3415" s="61" t="s">
        <v>17</v>
      </c>
      <c r="K3415" s="61" t="s">
        <v>1153</v>
      </c>
      <c r="L3415" s="61" t="s">
        <v>1312</v>
      </c>
      <c r="M3415" s="61">
        <f t="shared" si="54"/>
        <v>528</v>
      </c>
      <c r="N3415" t="str">
        <f>VLOOKUP(M3415,'zamestnanci číselník'!$A:$I,9,0)</f>
        <v>Ostatné</v>
      </c>
    </row>
    <row r="3416" spans="1:14" x14ac:dyDescent="0.2">
      <c r="A3416" s="60">
        <v>43691</v>
      </c>
      <c r="B3416" s="61" t="s">
        <v>1311</v>
      </c>
      <c r="C3416" s="61" t="s">
        <v>885</v>
      </c>
      <c r="D3416" s="61" t="s">
        <v>181</v>
      </c>
      <c r="E3416" s="61">
        <v>8</v>
      </c>
      <c r="F3416" s="61" t="s">
        <v>182</v>
      </c>
      <c r="G3416" s="61">
        <v>0</v>
      </c>
      <c r="H3416" s="61" t="s">
        <v>42</v>
      </c>
      <c r="I3416" s="61" t="s">
        <v>1167</v>
      </c>
      <c r="J3416" s="61" t="s">
        <v>17</v>
      </c>
      <c r="K3416" s="61" t="s">
        <v>1153</v>
      </c>
      <c r="L3416" s="61" t="s">
        <v>1312</v>
      </c>
      <c r="M3416" s="61">
        <f t="shared" si="54"/>
        <v>528</v>
      </c>
      <c r="N3416" t="str">
        <f>VLOOKUP(M3416,'zamestnanci číselník'!$A:$I,9,0)</f>
        <v>Ostatné</v>
      </c>
    </row>
    <row r="3417" spans="1:14" x14ac:dyDescent="0.2">
      <c r="A3417" s="60">
        <v>43692</v>
      </c>
      <c r="B3417" s="61" t="s">
        <v>1311</v>
      </c>
      <c r="C3417" s="61" t="s">
        <v>887</v>
      </c>
      <c r="D3417" s="61" t="s">
        <v>181</v>
      </c>
      <c r="E3417" s="61">
        <v>8</v>
      </c>
      <c r="F3417" s="61" t="s">
        <v>182</v>
      </c>
      <c r="G3417" s="61">
        <v>0</v>
      </c>
      <c r="H3417" s="61" t="s">
        <v>183</v>
      </c>
      <c r="I3417" s="61" t="s">
        <v>1167</v>
      </c>
      <c r="J3417" s="61" t="s">
        <v>17</v>
      </c>
      <c r="K3417" s="61" t="s">
        <v>1153</v>
      </c>
      <c r="L3417" s="61" t="s">
        <v>1312</v>
      </c>
      <c r="M3417" s="61">
        <f t="shared" si="54"/>
        <v>528</v>
      </c>
      <c r="N3417" t="str">
        <f>VLOOKUP(M3417,'zamestnanci číselník'!$A:$I,9,0)</f>
        <v>Ostatné</v>
      </c>
    </row>
    <row r="3418" spans="1:14" x14ac:dyDescent="0.2">
      <c r="A3418" s="60">
        <v>43693</v>
      </c>
      <c r="B3418" s="61" t="s">
        <v>1311</v>
      </c>
      <c r="C3418" s="61" t="s">
        <v>887</v>
      </c>
      <c r="D3418" s="61" t="s">
        <v>181</v>
      </c>
      <c r="E3418" s="61">
        <v>8</v>
      </c>
      <c r="F3418" s="61" t="s">
        <v>182</v>
      </c>
      <c r="G3418" s="61">
        <v>0</v>
      </c>
      <c r="H3418" s="61" t="s">
        <v>183</v>
      </c>
      <c r="I3418" s="61" t="s">
        <v>1167</v>
      </c>
      <c r="J3418" s="61" t="s">
        <v>17</v>
      </c>
      <c r="K3418" s="61" t="s">
        <v>1153</v>
      </c>
      <c r="L3418" s="61" t="s">
        <v>1312</v>
      </c>
      <c r="M3418" s="61">
        <f t="shared" si="54"/>
        <v>528</v>
      </c>
      <c r="N3418" t="str">
        <f>VLOOKUP(M3418,'zamestnanci číselník'!$A:$I,9,0)</f>
        <v>Ostatné</v>
      </c>
    </row>
    <row r="3419" spans="1:14" x14ac:dyDescent="0.2">
      <c r="A3419" s="60">
        <v>43696</v>
      </c>
      <c r="B3419" s="61" t="s">
        <v>1311</v>
      </c>
      <c r="C3419" s="61" t="s">
        <v>887</v>
      </c>
      <c r="D3419" s="61" t="s">
        <v>181</v>
      </c>
      <c r="E3419" s="61">
        <v>8</v>
      </c>
      <c r="F3419" s="61" t="s">
        <v>182</v>
      </c>
      <c r="G3419" s="61">
        <v>0</v>
      </c>
      <c r="H3419" s="61" t="s">
        <v>183</v>
      </c>
      <c r="I3419" s="61" t="s">
        <v>1167</v>
      </c>
      <c r="J3419" s="61" t="s">
        <v>17</v>
      </c>
      <c r="K3419" s="61" t="s">
        <v>1153</v>
      </c>
      <c r="L3419" s="61" t="s">
        <v>1312</v>
      </c>
      <c r="M3419" s="61">
        <f t="shared" si="54"/>
        <v>528</v>
      </c>
      <c r="N3419" t="str">
        <f>VLOOKUP(M3419,'zamestnanci číselník'!$A:$I,9,0)</f>
        <v>Ostatné</v>
      </c>
    </row>
    <row r="3420" spans="1:14" x14ac:dyDescent="0.2">
      <c r="A3420" s="60">
        <v>43697</v>
      </c>
      <c r="B3420" s="61" t="s">
        <v>1311</v>
      </c>
      <c r="C3420" s="61" t="s">
        <v>887</v>
      </c>
      <c r="D3420" s="61" t="s">
        <v>181</v>
      </c>
      <c r="E3420" s="61">
        <v>8</v>
      </c>
      <c r="F3420" s="61" t="s">
        <v>182</v>
      </c>
      <c r="G3420" s="61">
        <v>0</v>
      </c>
      <c r="H3420" s="61" t="s">
        <v>183</v>
      </c>
      <c r="I3420" s="61" t="s">
        <v>1167</v>
      </c>
      <c r="J3420" s="61" t="s">
        <v>17</v>
      </c>
      <c r="K3420" s="61" t="s">
        <v>1153</v>
      </c>
      <c r="L3420" s="61" t="s">
        <v>1312</v>
      </c>
      <c r="M3420" s="61">
        <f t="shared" si="54"/>
        <v>528</v>
      </c>
      <c r="N3420" t="str">
        <f>VLOOKUP(M3420,'zamestnanci číselník'!$A:$I,9,0)</f>
        <v>Ostatné</v>
      </c>
    </row>
    <row r="3421" spans="1:14" x14ac:dyDescent="0.2">
      <c r="A3421" s="60">
        <v>43698</v>
      </c>
      <c r="B3421" s="61" t="s">
        <v>1311</v>
      </c>
      <c r="C3421" s="61" t="s">
        <v>887</v>
      </c>
      <c r="D3421" s="61" t="s">
        <v>181</v>
      </c>
      <c r="E3421" s="61">
        <v>8</v>
      </c>
      <c r="F3421" s="61" t="s">
        <v>182</v>
      </c>
      <c r="G3421" s="61">
        <v>0</v>
      </c>
      <c r="H3421" s="61" t="s">
        <v>183</v>
      </c>
      <c r="I3421" s="61" t="s">
        <v>1167</v>
      </c>
      <c r="J3421" s="61" t="s">
        <v>17</v>
      </c>
      <c r="K3421" s="61" t="s">
        <v>1153</v>
      </c>
      <c r="L3421" s="61" t="s">
        <v>1312</v>
      </c>
      <c r="M3421" s="61">
        <f t="shared" si="54"/>
        <v>528</v>
      </c>
      <c r="N3421" t="str">
        <f>VLOOKUP(M3421,'zamestnanci číselník'!$A:$I,9,0)</f>
        <v>Ostatné</v>
      </c>
    </row>
    <row r="3422" spans="1:14" x14ac:dyDescent="0.2">
      <c r="A3422" s="60">
        <v>43699</v>
      </c>
      <c r="B3422" s="61" t="s">
        <v>1311</v>
      </c>
      <c r="C3422" s="61" t="s">
        <v>887</v>
      </c>
      <c r="D3422" s="61" t="s">
        <v>181</v>
      </c>
      <c r="E3422" s="61">
        <v>8</v>
      </c>
      <c r="F3422" s="61" t="s">
        <v>182</v>
      </c>
      <c r="G3422" s="61">
        <v>0</v>
      </c>
      <c r="H3422" s="61" t="s">
        <v>183</v>
      </c>
      <c r="I3422" s="61" t="s">
        <v>1167</v>
      </c>
      <c r="J3422" s="61" t="s">
        <v>17</v>
      </c>
      <c r="K3422" s="61" t="s">
        <v>1153</v>
      </c>
      <c r="L3422" s="61" t="s">
        <v>1312</v>
      </c>
      <c r="M3422" s="61">
        <f t="shared" si="54"/>
        <v>528</v>
      </c>
      <c r="N3422" t="str">
        <f>VLOOKUP(M3422,'zamestnanci číselník'!$A:$I,9,0)</f>
        <v>Ostatné</v>
      </c>
    </row>
    <row r="3423" spans="1:14" x14ac:dyDescent="0.2">
      <c r="A3423" s="60">
        <v>43700</v>
      </c>
      <c r="B3423" s="61" t="s">
        <v>1311</v>
      </c>
      <c r="C3423" s="61" t="s">
        <v>910</v>
      </c>
      <c r="D3423" s="61" t="s">
        <v>181</v>
      </c>
      <c r="E3423" s="61">
        <v>1</v>
      </c>
      <c r="F3423" s="61" t="s">
        <v>182</v>
      </c>
      <c r="G3423" s="61">
        <v>0</v>
      </c>
      <c r="H3423" s="61" t="s">
        <v>183</v>
      </c>
      <c r="I3423" s="61" t="s">
        <v>1167</v>
      </c>
      <c r="J3423" s="61" t="s">
        <v>17</v>
      </c>
      <c r="K3423" s="61" t="s">
        <v>1153</v>
      </c>
      <c r="L3423" s="61" t="s">
        <v>1312</v>
      </c>
      <c r="M3423" s="61">
        <f t="shared" si="54"/>
        <v>528</v>
      </c>
      <c r="N3423" t="str">
        <f>VLOOKUP(M3423,'zamestnanci číselník'!$A:$I,9,0)</f>
        <v>Ostatné</v>
      </c>
    </row>
    <row r="3424" spans="1:14" x14ac:dyDescent="0.2">
      <c r="A3424" s="60">
        <v>43700</v>
      </c>
      <c r="B3424" s="61" t="s">
        <v>1311</v>
      </c>
      <c r="C3424" s="61" t="s">
        <v>910</v>
      </c>
      <c r="D3424" s="61" t="s">
        <v>181</v>
      </c>
      <c r="E3424" s="61">
        <v>7</v>
      </c>
      <c r="F3424" s="61" t="s">
        <v>182</v>
      </c>
      <c r="G3424" s="61">
        <v>0</v>
      </c>
      <c r="H3424" s="61" t="s">
        <v>183</v>
      </c>
      <c r="I3424" s="61" t="s">
        <v>1167</v>
      </c>
      <c r="J3424" s="61" t="s">
        <v>17</v>
      </c>
      <c r="K3424" s="61" t="s">
        <v>1153</v>
      </c>
      <c r="L3424" s="61" t="s">
        <v>1312</v>
      </c>
      <c r="M3424" s="61">
        <f t="shared" si="54"/>
        <v>528</v>
      </c>
      <c r="N3424" t="str">
        <f>VLOOKUP(M3424,'zamestnanci číselník'!$A:$I,9,0)</f>
        <v>Ostatné</v>
      </c>
    </row>
    <row r="3425" spans="1:14" x14ac:dyDescent="0.2">
      <c r="A3425" s="60">
        <v>43706</v>
      </c>
      <c r="B3425" s="61" t="s">
        <v>1311</v>
      </c>
      <c r="C3425" s="61" t="s">
        <v>886</v>
      </c>
      <c r="D3425" s="61" t="s">
        <v>181</v>
      </c>
      <c r="E3425" s="61">
        <v>8</v>
      </c>
      <c r="F3425" s="61" t="s">
        <v>182</v>
      </c>
      <c r="G3425" s="61">
        <v>0</v>
      </c>
      <c r="H3425" s="61" t="s">
        <v>183</v>
      </c>
      <c r="I3425" s="61" t="s">
        <v>1167</v>
      </c>
      <c r="J3425" s="61" t="s">
        <v>17</v>
      </c>
      <c r="K3425" s="61" t="s">
        <v>1153</v>
      </c>
      <c r="L3425" s="61" t="s">
        <v>1312</v>
      </c>
      <c r="M3425" s="61">
        <f t="shared" si="54"/>
        <v>528</v>
      </c>
      <c r="N3425" t="str">
        <f>VLOOKUP(M3425,'zamestnanci číselník'!$A:$I,9,0)</f>
        <v>Ostatné</v>
      </c>
    </row>
    <row r="3426" spans="1:14" x14ac:dyDescent="0.2">
      <c r="A3426" s="60">
        <v>43704</v>
      </c>
      <c r="B3426" s="61" t="s">
        <v>1311</v>
      </c>
      <c r="C3426" s="61" t="s">
        <v>885</v>
      </c>
      <c r="D3426" s="61" t="s">
        <v>181</v>
      </c>
      <c r="E3426" s="61">
        <v>8</v>
      </c>
      <c r="F3426" s="61" t="s">
        <v>182</v>
      </c>
      <c r="G3426" s="61">
        <v>0</v>
      </c>
      <c r="H3426" s="61" t="s">
        <v>42</v>
      </c>
      <c r="I3426" s="61" t="s">
        <v>1167</v>
      </c>
      <c r="J3426" s="61" t="s">
        <v>17</v>
      </c>
      <c r="K3426" s="61" t="s">
        <v>1153</v>
      </c>
      <c r="L3426" s="61" t="s">
        <v>1312</v>
      </c>
      <c r="M3426" s="61">
        <f t="shared" si="54"/>
        <v>528</v>
      </c>
      <c r="N3426" t="str">
        <f>VLOOKUP(M3426,'zamestnanci číselník'!$A:$I,9,0)</f>
        <v>Ostatné</v>
      </c>
    </row>
    <row r="3427" spans="1:14" x14ac:dyDescent="0.2">
      <c r="A3427" s="60">
        <v>43705</v>
      </c>
      <c r="B3427" s="61" t="s">
        <v>1311</v>
      </c>
      <c r="C3427" s="61" t="s">
        <v>885</v>
      </c>
      <c r="D3427" s="61" t="s">
        <v>181</v>
      </c>
      <c r="E3427" s="61">
        <v>8</v>
      </c>
      <c r="F3427" s="61" t="s">
        <v>182</v>
      </c>
      <c r="G3427" s="61">
        <v>0</v>
      </c>
      <c r="H3427" s="61" t="s">
        <v>42</v>
      </c>
      <c r="I3427" s="61" t="s">
        <v>1167</v>
      </c>
      <c r="J3427" s="61" t="s">
        <v>17</v>
      </c>
      <c r="K3427" s="61" t="s">
        <v>1153</v>
      </c>
      <c r="L3427" s="61" t="s">
        <v>1312</v>
      </c>
      <c r="M3427" s="61">
        <f t="shared" si="54"/>
        <v>528</v>
      </c>
      <c r="N3427" t="str">
        <f>VLOOKUP(M3427,'zamestnanci číselník'!$A:$I,9,0)</f>
        <v>Ostatné</v>
      </c>
    </row>
    <row r="3428" spans="1:14" x14ac:dyDescent="0.2">
      <c r="A3428" s="60">
        <v>43707</v>
      </c>
      <c r="B3428" s="61" t="s">
        <v>1311</v>
      </c>
      <c r="C3428" s="61" t="s">
        <v>885</v>
      </c>
      <c r="D3428" s="61" t="s">
        <v>181</v>
      </c>
      <c r="E3428" s="61">
        <v>8</v>
      </c>
      <c r="F3428" s="61" t="s">
        <v>182</v>
      </c>
      <c r="G3428" s="61">
        <v>0</v>
      </c>
      <c r="H3428" s="61" t="s">
        <v>42</v>
      </c>
      <c r="I3428" s="61" t="s">
        <v>1167</v>
      </c>
      <c r="J3428" s="61" t="s">
        <v>17</v>
      </c>
      <c r="K3428" s="61" t="s">
        <v>1153</v>
      </c>
      <c r="L3428" s="61" t="s">
        <v>1312</v>
      </c>
      <c r="M3428" s="61">
        <f t="shared" si="54"/>
        <v>528</v>
      </c>
      <c r="N3428" t="str">
        <f>VLOOKUP(M3428,'zamestnanci číselník'!$A:$I,9,0)</f>
        <v>Ostatné</v>
      </c>
    </row>
    <row r="3429" spans="1:14" x14ac:dyDescent="0.2">
      <c r="A3429" s="60">
        <v>43697</v>
      </c>
      <c r="B3429" s="61" t="s">
        <v>313</v>
      </c>
      <c r="C3429" s="61" t="s">
        <v>885</v>
      </c>
      <c r="D3429" s="61" t="s">
        <v>181</v>
      </c>
      <c r="E3429" s="61">
        <v>8</v>
      </c>
      <c r="F3429" s="61" t="s">
        <v>182</v>
      </c>
      <c r="G3429" s="61">
        <v>0</v>
      </c>
      <c r="H3429" s="61" t="s">
        <v>1516</v>
      </c>
      <c r="I3429" s="61" t="s">
        <v>288</v>
      </c>
      <c r="J3429" s="61" t="s">
        <v>19</v>
      </c>
      <c r="K3429" s="61" t="s">
        <v>9</v>
      </c>
      <c r="L3429" s="61" t="s">
        <v>314</v>
      </c>
      <c r="M3429" s="61">
        <f t="shared" si="54"/>
        <v>531</v>
      </c>
      <c r="N3429" t="str">
        <f>VLOOKUP(M3429,'zamestnanci číselník'!$A:$I,9,0)</f>
        <v>VP2</v>
      </c>
    </row>
    <row r="3430" spans="1:14" x14ac:dyDescent="0.2">
      <c r="A3430" s="60">
        <v>43700</v>
      </c>
      <c r="B3430" s="61" t="s">
        <v>313</v>
      </c>
      <c r="C3430" s="61" t="s">
        <v>887</v>
      </c>
      <c r="D3430" s="61" t="s">
        <v>181</v>
      </c>
      <c r="E3430" s="61">
        <v>4</v>
      </c>
      <c r="F3430" s="61" t="s">
        <v>182</v>
      </c>
      <c r="G3430" s="61">
        <v>0</v>
      </c>
      <c r="H3430" s="61" t="s">
        <v>183</v>
      </c>
      <c r="I3430" s="61" t="s">
        <v>288</v>
      </c>
      <c r="J3430" s="61" t="s">
        <v>19</v>
      </c>
      <c r="K3430" s="61" t="s">
        <v>9</v>
      </c>
      <c r="L3430" s="61" t="s">
        <v>314</v>
      </c>
      <c r="M3430" s="61">
        <f t="shared" si="54"/>
        <v>531</v>
      </c>
      <c r="N3430" t="str">
        <f>VLOOKUP(M3430,'zamestnanci číselník'!$A:$I,9,0)</f>
        <v>VP2</v>
      </c>
    </row>
    <row r="3431" spans="1:14" x14ac:dyDescent="0.2">
      <c r="A3431" s="60">
        <v>43700</v>
      </c>
      <c r="B3431" s="61" t="s">
        <v>313</v>
      </c>
      <c r="C3431" s="61" t="s">
        <v>885</v>
      </c>
      <c r="D3431" s="61" t="s">
        <v>181</v>
      </c>
      <c r="E3431" s="61">
        <v>4</v>
      </c>
      <c r="F3431" s="61" t="s">
        <v>182</v>
      </c>
      <c r="G3431" s="61">
        <v>0</v>
      </c>
      <c r="H3431" s="61" t="s">
        <v>1501</v>
      </c>
      <c r="I3431" s="61" t="s">
        <v>288</v>
      </c>
      <c r="J3431" s="61" t="s">
        <v>19</v>
      </c>
      <c r="K3431" s="61" t="s">
        <v>9</v>
      </c>
      <c r="L3431" s="61" t="s">
        <v>314</v>
      </c>
      <c r="M3431" s="61">
        <f t="shared" si="54"/>
        <v>531</v>
      </c>
      <c r="N3431" t="str">
        <f>VLOOKUP(M3431,'zamestnanci číselník'!$A:$I,9,0)</f>
        <v>VP2</v>
      </c>
    </row>
    <row r="3432" spans="1:14" x14ac:dyDescent="0.2">
      <c r="A3432" s="60">
        <v>43703</v>
      </c>
      <c r="B3432" s="61" t="s">
        <v>313</v>
      </c>
      <c r="C3432" s="61" t="s">
        <v>885</v>
      </c>
      <c r="D3432" s="61" t="s">
        <v>181</v>
      </c>
      <c r="E3432" s="61">
        <v>8</v>
      </c>
      <c r="F3432" s="61" t="s">
        <v>897</v>
      </c>
      <c r="G3432" s="61">
        <v>1.5</v>
      </c>
      <c r="H3432" s="61" t="s">
        <v>1501</v>
      </c>
      <c r="I3432" s="61" t="s">
        <v>288</v>
      </c>
      <c r="J3432" s="61" t="s">
        <v>19</v>
      </c>
      <c r="K3432" s="61" t="s">
        <v>9</v>
      </c>
      <c r="L3432" s="61" t="s">
        <v>314</v>
      </c>
      <c r="M3432" s="61">
        <f t="shared" si="54"/>
        <v>531</v>
      </c>
      <c r="N3432" t="str">
        <f>VLOOKUP(M3432,'zamestnanci číselník'!$A:$I,9,0)</f>
        <v>VP2</v>
      </c>
    </row>
    <row r="3433" spans="1:14" x14ac:dyDescent="0.2">
      <c r="A3433" s="60">
        <v>43704</v>
      </c>
      <c r="B3433" s="61" t="s">
        <v>313</v>
      </c>
      <c r="C3433" s="61" t="s">
        <v>885</v>
      </c>
      <c r="D3433" s="61" t="s">
        <v>181</v>
      </c>
      <c r="E3433" s="61">
        <v>8.5</v>
      </c>
      <c r="F3433" s="61" t="s">
        <v>897</v>
      </c>
      <c r="G3433" s="61">
        <v>1</v>
      </c>
      <c r="H3433" s="61" t="s">
        <v>1501</v>
      </c>
      <c r="I3433" s="61" t="s">
        <v>288</v>
      </c>
      <c r="J3433" s="61" t="s">
        <v>19</v>
      </c>
      <c r="K3433" s="61" t="s">
        <v>9</v>
      </c>
      <c r="L3433" s="61" t="s">
        <v>314</v>
      </c>
      <c r="M3433" s="61">
        <f t="shared" si="54"/>
        <v>531</v>
      </c>
      <c r="N3433" t="str">
        <f>VLOOKUP(M3433,'zamestnanci číselník'!$A:$I,9,0)</f>
        <v>VP2</v>
      </c>
    </row>
    <row r="3434" spans="1:14" x14ac:dyDescent="0.2">
      <c r="A3434" s="60">
        <v>43705</v>
      </c>
      <c r="B3434" s="61" t="s">
        <v>313</v>
      </c>
      <c r="C3434" s="61" t="s">
        <v>887</v>
      </c>
      <c r="D3434" s="61" t="s">
        <v>181</v>
      </c>
      <c r="E3434" s="61">
        <v>4</v>
      </c>
      <c r="F3434" s="61" t="s">
        <v>182</v>
      </c>
      <c r="G3434" s="61">
        <v>0</v>
      </c>
      <c r="H3434" s="61" t="s">
        <v>183</v>
      </c>
      <c r="I3434" s="61" t="s">
        <v>288</v>
      </c>
      <c r="J3434" s="61" t="s">
        <v>19</v>
      </c>
      <c r="K3434" s="61" t="s">
        <v>9</v>
      </c>
      <c r="L3434" s="61" t="s">
        <v>314</v>
      </c>
      <c r="M3434" s="61">
        <f t="shared" si="54"/>
        <v>531</v>
      </c>
      <c r="N3434" t="str">
        <f>VLOOKUP(M3434,'zamestnanci číselník'!$A:$I,9,0)</f>
        <v>VP2</v>
      </c>
    </row>
    <row r="3435" spans="1:14" x14ac:dyDescent="0.2">
      <c r="A3435" s="60">
        <v>43705</v>
      </c>
      <c r="B3435" s="61" t="s">
        <v>313</v>
      </c>
      <c r="C3435" s="61" t="s">
        <v>885</v>
      </c>
      <c r="D3435" s="61" t="s">
        <v>181</v>
      </c>
      <c r="E3435" s="61">
        <v>4</v>
      </c>
      <c r="F3435" s="61" t="s">
        <v>182</v>
      </c>
      <c r="G3435" s="61">
        <v>0</v>
      </c>
      <c r="H3435" s="61" t="s">
        <v>1501</v>
      </c>
      <c r="I3435" s="61" t="s">
        <v>288</v>
      </c>
      <c r="J3435" s="61" t="s">
        <v>19</v>
      </c>
      <c r="K3435" s="61" t="s">
        <v>9</v>
      </c>
      <c r="L3435" s="61" t="s">
        <v>314</v>
      </c>
      <c r="M3435" s="61">
        <f t="shared" si="54"/>
        <v>531</v>
      </c>
      <c r="N3435" t="str">
        <f>VLOOKUP(M3435,'zamestnanci číselník'!$A:$I,9,0)</f>
        <v>VP2</v>
      </c>
    </row>
    <row r="3436" spans="1:14" x14ac:dyDescent="0.2">
      <c r="A3436" s="60">
        <v>43706</v>
      </c>
      <c r="B3436" s="61" t="s">
        <v>313</v>
      </c>
      <c r="C3436" s="61" t="s">
        <v>886</v>
      </c>
      <c r="D3436" s="61" t="s">
        <v>181</v>
      </c>
      <c r="E3436" s="61">
        <v>8</v>
      </c>
      <c r="F3436" s="61" t="s">
        <v>182</v>
      </c>
      <c r="G3436" s="61">
        <v>0</v>
      </c>
      <c r="H3436" s="61" t="s">
        <v>183</v>
      </c>
      <c r="I3436" s="61" t="s">
        <v>288</v>
      </c>
      <c r="J3436" s="61" t="s">
        <v>19</v>
      </c>
      <c r="K3436" s="61" t="s">
        <v>9</v>
      </c>
      <c r="L3436" s="61" t="s">
        <v>314</v>
      </c>
      <c r="M3436" s="61">
        <f t="shared" si="54"/>
        <v>531</v>
      </c>
      <c r="N3436" t="str">
        <f>VLOOKUP(M3436,'zamestnanci číselník'!$A:$I,9,0)</f>
        <v>VP2</v>
      </c>
    </row>
    <row r="3437" spans="1:14" x14ac:dyDescent="0.2">
      <c r="A3437" s="60">
        <v>43707</v>
      </c>
      <c r="B3437" s="61" t="s">
        <v>313</v>
      </c>
      <c r="C3437" s="61" t="s">
        <v>887</v>
      </c>
      <c r="D3437" s="61" t="s">
        <v>181</v>
      </c>
      <c r="E3437" s="61">
        <v>8</v>
      </c>
      <c r="F3437" s="61" t="s">
        <v>182</v>
      </c>
      <c r="G3437" s="61">
        <v>0</v>
      </c>
      <c r="H3437" s="61" t="s">
        <v>183</v>
      </c>
      <c r="I3437" s="61" t="s">
        <v>288</v>
      </c>
      <c r="J3437" s="61" t="s">
        <v>19</v>
      </c>
      <c r="K3437" s="61" t="s">
        <v>9</v>
      </c>
      <c r="L3437" s="61" t="s">
        <v>314</v>
      </c>
      <c r="M3437" s="61">
        <f t="shared" si="54"/>
        <v>531</v>
      </c>
      <c r="N3437" t="str">
        <f>VLOOKUP(M3437,'zamestnanci číselník'!$A:$I,9,0)</f>
        <v>VP2</v>
      </c>
    </row>
    <row r="3438" spans="1:14" x14ac:dyDescent="0.2">
      <c r="A3438" s="60">
        <v>43698</v>
      </c>
      <c r="B3438" s="61" t="s">
        <v>313</v>
      </c>
      <c r="C3438" s="61" t="s">
        <v>885</v>
      </c>
      <c r="D3438" s="61" t="s">
        <v>181</v>
      </c>
      <c r="E3438" s="61">
        <v>8</v>
      </c>
      <c r="F3438" s="61" t="s">
        <v>182</v>
      </c>
      <c r="G3438" s="61">
        <v>0</v>
      </c>
      <c r="H3438" s="61" t="s">
        <v>1516</v>
      </c>
      <c r="I3438" s="61" t="s">
        <v>288</v>
      </c>
      <c r="J3438" s="61" t="s">
        <v>19</v>
      </c>
      <c r="K3438" s="61" t="s">
        <v>9</v>
      </c>
      <c r="L3438" s="61" t="s">
        <v>314</v>
      </c>
      <c r="M3438" s="61">
        <f t="shared" si="54"/>
        <v>531</v>
      </c>
      <c r="N3438" t="str">
        <f>VLOOKUP(M3438,'zamestnanci číselník'!$A:$I,9,0)</f>
        <v>VP2</v>
      </c>
    </row>
    <row r="3439" spans="1:14" x14ac:dyDescent="0.2">
      <c r="A3439" s="60">
        <v>43699</v>
      </c>
      <c r="B3439" s="61" t="s">
        <v>313</v>
      </c>
      <c r="C3439" s="61" t="s">
        <v>885</v>
      </c>
      <c r="D3439" s="61" t="s">
        <v>181</v>
      </c>
      <c r="E3439" s="61">
        <v>7.5</v>
      </c>
      <c r="F3439" s="61" t="s">
        <v>182</v>
      </c>
      <c r="G3439" s="61">
        <v>0</v>
      </c>
      <c r="H3439" s="61" t="s">
        <v>1516</v>
      </c>
      <c r="I3439" s="61" t="s">
        <v>288</v>
      </c>
      <c r="J3439" s="61" t="s">
        <v>19</v>
      </c>
      <c r="K3439" s="61" t="s">
        <v>9</v>
      </c>
      <c r="L3439" s="61" t="s">
        <v>314</v>
      </c>
      <c r="M3439" s="61">
        <f t="shared" si="54"/>
        <v>531</v>
      </c>
      <c r="N3439" t="str">
        <f>VLOOKUP(M3439,'zamestnanci číselník'!$A:$I,9,0)</f>
        <v>VP2</v>
      </c>
    </row>
    <row r="3440" spans="1:14" x14ac:dyDescent="0.2">
      <c r="A3440" s="60">
        <v>43696</v>
      </c>
      <c r="B3440" s="61" t="s">
        <v>313</v>
      </c>
      <c r="C3440" s="61" t="s">
        <v>885</v>
      </c>
      <c r="D3440" s="61" t="s">
        <v>181</v>
      </c>
      <c r="E3440" s="61">
        <v>8</v>
      </c>
      <c r="F3440" s="61" t="s">
        <v>182</v>
      </c>
      <c r="G3440" s="61">
        <v>0</v>
      </c>
      <c r="H3440" s="61" t="s">
        <v>1516</v>
      </c>
      <c r="I3440" s="61" t="s">
        <v>288</v>
      </c>
      <c r="J3440" s="61" t="s">
        <v>19</v>
      </c>
      <c r="K3440" s="61" t="s">
        <v>9</v>
      </c>
      <c r="L3440" s="61" t="s">
        <v>314</v>
      </c>
      <c r="M3440" s="61">
        <f t="shared" si="54"/>
        <v>531</v>
      </c>
      <c r="N3440" t="str">
        <f>VLOOKUP(M3440,'zamestnanci číselník'!$A:$I,9,0)</f>
        <v>VP2</v>
      </c>
    </row>
    <row r="3441" spans="1:14" x14ac:dyDescent="0.2">
      <c r="A3441" s="60">
        <v>43691</v>
      </c>
      <c r="B3441" s="61" t="s">
        <v>313</v>
      </c>
      <c r="C3441" s="61" t="s">
        <v>885</v>
      </c>
      <c r="D3441" s="61" t="s">
        <v>181</v>
      </c>
      <c r="E3441" s="61">
        <v>8</v>
      </c>
      <c r="F3441" s="61" t="s">
        <v>182</v>
      </c>
      <c r="G3441" s="61">
        <v>0</v>
      </c>
      <c r="H3441" s="61" t="s">
        <v>1449</v>
      </c>
      <c r="I3441" s="61" t="s">
        <v>288</v>
      </c>
      <c r="J3441" s="61" t="s">
        <v>19</v>
      </c>
      <c r="K3441" s="61" t="s">
        <v>9</v>
      </c>
      <c r="L3441" s="61" t="s">
        <v>314</v>
      </c>
      <c r="M3441" s="61">
        <f t="shared" si="54"/>
        <v>531</v>
      </c>
      <c r="N3441" t="str">
        <f>VLOOKUP(M3441,'zamestnanci číselník'!$A:$I,9,0)</f>
        <v>VP2</v>
      </c>
    </row>
    <row r="3442" spans="1:14" x14ac:dyDescent="0.2">
      <c r="A3442" s="60">
        <v>43691</v>
      </c>
      <c r="B3442" s="61" t="s">
        <v>313</v>
      </c>
      <c r="C3442" s="61" t="s">
        <v>885</v>
      </c>
      <c r="D3442" s="61" t="s">
        <v>181</v>
      </c>
      <c r="E3442" s="61">
        <v>0</v>
      </c>
      <c r="F3442" s="61" t="s">
        <v>897</v>
      </c>
      <c r="G3442" s="61">
        <v>1.5</v>
      </c>
      <c r="H3442" s="61" t="s">
        <v>1516</v>
      </c>
      <c r="I3442" s="61" t="s">
        <v>288</v>
      </c>
      <c r="J3442" s="61" t="s">
        <v>19</v>
      </c>
      <c r="K3442" s="61" t="s">
        <v>9</v>
      </c>
      <c r="L3442" s="61" t="s">
        <v>314</v>
      </c>
      <c r="M3442" s="61">
        <f t="shared" si="54"/>
        <v>531</v>
      </c>
      <c r="N3442" t="str">
        <f>VLOOKUP(M3442,'zamestnanci číselník'!$A:$I,9,0)</f>
        <v>VP2</v>
      </c>
    </row>
    <row r="3443" spans="1:14" x14ac:dyDescent="0.2">
      <c r="A3443" s="60">
        <v>43692</v>
      </c>
      <c r="B3443" s="61" t="s">
        <v>313</v>
      </c>
      <c r="C3443" s="61" t="s">
        <v>885</v>
      </c>
      <c r="D3443" s="61" t="s">
        <v>181</v>
      </c>
      <c r="E3443" s="61">
        <v>8</v>
      </c>
      <c r="F3443" s="61" t="s">
        <v>182</v>
      </c>
      <c r="G3443" s="61">
        <v>0</v>
      </c>
      <c r="H3443" s="61" t="s">
        <v>1516</v>
      </c>
      <c r="I3443" s="61" t="s">
        <v>288</v>
      </c>
      <c r="J3443" s="61" t="s">
        <v>19</v>
      </c>
      <c r="K3443" s="61" t="s">
        <v>9</v>
      </c>
      <c r="L3443" s="61" t="s">
        <v>314</v>
      </c>
      <c r="M3443" s="61">
        <f t="shared" si="54"/>
        <v>531</v>
      </c>
      <c r="N3443" t="str">
        <f>VLOOKUP(M3443,'zamestnanci číselník'!$A:$I,9,0)</f>
        <v>VP2</v>
      </c>
    </row>
    <row r="3444" spans="1:14" x14ac:dyDescent="0.2">
      <c r="A3444" s="60">
        <v>43693</v>
      </c>
      <c r="B3444" s="61" t="s">
        <v>313</v>
      </c>
      <c r="C3444" s="61" t="s">
        <v>885</v>
      </c>
      <c r="D3444" s="61" t="s">
        <v>181</v>
      </c>
      <c r="E3444" s="61">
        <v>8</v>
      </c>
      <c r="F3444" s="61" t="s">
        <v>182</v>
      </c>
      <c r="G3444" s="61">
        <v>0</v>
      </c>
      <c r="H3444" s="61" t="s">
        <v>1516</v>
      </c>
      <c r="I3444" s="61" t="s">
        <v>288</v>
      </c>
      <c r="J3444" s="61" t="s">
        <v>19</v>
      </c>
      <c r="K3444" s="61" t="s">
        <v>9</v>
      </c>
      <c r="L3444" s="61" t="s">
        <v>314</v>
      </c>
      <c r="M3444" s="61">
        <f t="shared" si="54"/>
        <v>531</v>
      </c>
      <c r="N3444" t="str">
        <f>VLOOKUP(M3444,'zamestnanci číselník'!$A:$I,9,0)</f>
        <v>VP2</v>
      </c>
    </row>
    <row r="3445" spans="1:14" x14ac:dyDescent="0.2">
      <c r="A3445" s="60">
        <v>43689</v>
      </c>
      <c r="B3445" s="61" t="s">
        <v>313</v>
      </c>
      <c r="C3445" s="61" t="s">
        <v>885</v>
      </c>
      <c r="D3445" s="61" t="s">
        <v>181</v>
      </c>
      <c r="E3445" s="61">
        <v>8</v>
      </c>
      <c r="F3445" s="61" t="s">
        <v>182</v>
      </c>
      <c r="G3445" s="61">
        <v>0</v>
      </c>
      <c r="H3445" s="61" t="s">
        <v>1449</v>
      </c>
      <c r="I3445" s="61" t="s">
        <v>288</v>
      </c>
      <c r="J3445" s="61" t="s">
        <v>19</v>
      </c>
      <c r="K3445" s="61" t="s">
        <v>9</v>
      </c>
      <c r="L3445" s="61" t="s">
        <v>314</v>
      </c>
      <c r="M3445" s="61">
        <f t="shared" si="54"/>
        <v>531</v>
      </c>
      <c r="N3445" t="str">
        <f>VLOOKUP(M3445,'zamestnanci číselník'!$A:$I,9,0)</f>
        <v>VP2</v>
      </c>
    </row>
    <row r="3446" spans="1:14" x14ac:dyDescent="0.2">
      <c r="A3446" s="60">
        <v>43690</v>
      </c>
      <c r="B3446" s="61" t="s">
        <v>313</v>
      </c>
      <c r="C3446" s="61" t="s">
        <v>885</v>
      </c>
      <c r="D3446" s="61" t="s">
        <v>181</v>
      </c>
      <c r="E3446" s="61">
        <v>8</v>
      </c>
      <c r="F3446" s="61" t="s">
        <v>182</v>
      </c>
      <c r="G3446" s="61">
        <v>0</v>
      </c>
      <c r="H3446" s="61" t="s">
        <v>1449</v>
      </c>
      <c r="I3446" s="61" t="s">
        <v>288</v>
      </c>
      <c r="J3446" s="61" t="s">
        <v>19</v>
      </c>
      <c r="K3446" s="61" t="s">
        <v>9</v>
      </c>
      <c r="L3446" s="61" t="s">
        <v>314</v>
      </c>
      <c r="M3446" s="61">
        <f t="shared" si="54"/>
        <v>531</v>
      </c>
      <c r="N3446" t="str">
        <f>VLOOKUP(M3446,'zamestnanci číselník'!$A:$I,9,0)</f>
        <v>VP2</v>
      </c>
    </row>
    <row r="3447" spans="1:14" x14ac:dyDescent="0.2">
      <c r="A3447" s="60">
        <v>43678</v>
      </c>
      <c r="B3447" s="61" t="s">
        <v>313</v>
      </c>
      <c r="C3447" s="61" t="s">
        <v>887</v>
      </c>
      <c r="D3447" s="61" t="s">
        <v>181</v>
      </c>
      <c r="E3447" s="61">
        <v>8</v>
      </c>
      <c r="F3447" s="61" t="s">
        <v>182</v>
      </c>
      <c r="G3447" s="61">
        <v>0</v>
      </c>
      <c r="H3447" s="61" t="s">
        <v>183</v>
      </c>
      <c r="I3447" s="61" t="s">
        <v>288</v>
      </c>
      <c r="J3447" s="61" t="s">
        <v>19</v>
      </c>
      <c r="K3447" s="61" t="s">
        <v>9</v>
      </c>
      <c r="L3447" s="61" t="s">
        <v>314</v>
      </c>
      <c r="M3447" s="61">
        <f t="shared" si="54"/>
        <v>531</v>
      </c>
      <c r="N3447" t="str">
        <f>VLOOKUP(M3447,'zamestnanci číselník'!$A:$I,9,0)</f>
        <v>VP2</v>
      </c>
    </row>
    <row r="3448" spans="1:14" x14ac:dyDescent="0.2">
      <c r="A3448" s="60">
        <v>43679</v>
      </c>
      <c r="B3448" s="61" t="s">
        <v>313</v>
      </c>
      <c r="C3448" s="61" t="s">
        <v>887</v>
      </c>
      <c r="D3448" s="61" t="s">
        <v>181</v>
      </c>
      <c r="E3448" s="61">
        <v>8</v>
      </c>
      <c r="F3448" s="61" t="s">
        <v>182</v>
      </c>
      <c r="G3448" s="61">
        <v>0</v>
      </c>
      <c r="H3448" s="61" t="s">
        <v>183</v>
      </c>
      <c r="I3448" s="61" t="s">
        <v>288</v>
      </c>
      <c r="J3448" s="61" t="s">
        <v>19</v>
      </c>
      <c r="K3448" s="61" t="s">
        <v>9</v>
      </c>
      <c r="L3448" s="61" t="s">
        <v>314</v>
      </c>
      <c r="M3448" s="61">
        <f t="shared" si="54"/>
        <v>531</v>
      </c>
      <c r="N3448" t="str">
        <f>VLOOKUP(M3448,'zamestnanci číselník'!$A:$I,9,0)</f>
        <v>VP2</v>
      </c>
    </row>
    <row r="3449" spans="1:14" x14ac:dyDescent="0.2">
      <c r="A3449" s="60">
        <v>43682</v>
      </c>
      <c r="B3449" s="61" t="s">
        <v>313</v>
      </c>
      <c r="C3449" s="61" t="s">
        <v>885</v>
      </c>
      <c r="D3449" s="61" t="s">
        <v>181</v>
      </c>
      <c r="E3449" s="61">
        <v>8</v>
      </c>
      <c r="F3449" s="61" t="s">
        <v>182</v>
      </c>
      <c r="G3449" s="61">
        <v>0</v>
      </c>
      <c r="H3449" s="61" t="s">
        <v>1449</v>
      </c>
      <c r="I3449" s="61" t="s">
        <v>288</v>
      </c>
      <c r="J3449" s="61" t="s">
        <v>19</v>
      </c>
      <c r="K3449" s="61" t="s">
        <v>9</v>
      </c>
      <c r="L3449" s="61" t="s">
        <v>314</v>
      </c>
      <c r="M3449" s="61">
        <f t="shared" si="54"/>
        <v>531</v>
      </c>
      <c r="N3449" t="str">
        <f>VLOOKUP(M3449,'zamestnanci číselník'!$A:$I,9,0)</f>
        <v>VP2</v>
      </c>
    </row>
    <row r="3450" spans="1:14" x14ac:dyDescent="0.2">
      <c r="A3450" s="60">
        <v>43683</v>
      </c>
      <c r="B3450" s="61" t="s">
        <v>313</v>
      </c>
      <c r="C3450" s="61" t="s">
        <v>885</v>
      </c>
      <c r="D3450" s="61" t="s">
        <v>181</v>
      </c>
      <c r="E3450" s="61">
        <v>8</v>
      </c>
      <c r="F3450" s="61" t="s">
        <v>182</v>
      </c>
      <c r="G3450" s="61">
        <v>0</v>
      </c>
      <c r="H3450" s="61" t="s">
        <v>1449</v>
      </c>
      <c r="I3450" s="61" t="s">
        <v>288</v>
      </c>
      <c r="J3450" s="61" t="s">
        <v>19</v>
      </c>
      <c r="K3450" s="61" t="s">
        <v>9</v>
      </c>
      <c r="L3450" s="61" t="s">
        <v>314</v>
      </c>
      <c r="M3450" s="61">
        <f t="shared" si="54"/>
        <v>531</v>
      </c>
      <c r="N3450" t="str">
        <f>VLOOKUP(M3450,'zamestnanci číselník'!$A:$I,9,0)</f>
        <v>VP2</v>
      </c>
    </row>
    <row r="3451" spans="1:14" x14ac:dyDescent="0.2">
      <c r="A3451" s="60">
        <v>43684</v>
      </c>
      <c r="B3451" s="61" t="s">
        <v>313</v>
      </c>
      <c r="C3451" s="61" t="s">
        <v>885</v>
      </c>
      <c r="D3451" s="61" t="s">
        <v>181</v>
      </c>
      <c r="E3451" s="61">
        <v>8</v>
      </c>
      <c r="F3451" s="61" t="s">
        <v>182</v>
      </c>
      <c r="G3451" s="61">
        <v>0</v>
      </c>
      <c r="H3451" s="61" t="s">
        <v>1449</v>
      </c>
      <c r="I3451" s="61" t="s">
        <v>288</v>
      </c>
      <c r="J3451" s="61" t="s">
        <v>19</v>
      </c>
      <c r="K3451" s="61" t="s">
        <v>9</v>
      </c>
      <c r="L3451" s="61" t="s">
        <v>314</v>
      </c>
      <c r="M3451" s="61">
        <f t="shared" si="54"/>
        <v>531</v>
      </c>
      <c r="N3451" t="str">
        <f>VLOOKUP(M3451,'zamestnanci číselník'!$A:$I,9,0)</f>
        <v>VP2</v>
      </c>
    </row>
    <row r="3452" spans="1:14" x14ac:dyDescent="0.2">
      <c r="A3452" s="60">
        <v>43685</v>
      </c>
      <c r="B3452" s="61" t="s">
        <v>313</v>
      </c>
      <c r="C3452" s="61" t="s">
        <v>885</v>
      </c>
      <c r="D3452" s="61" t="s">
        <v>181</v>
      </c>
      <c r="E3452" s="61">
        <v>8</v>
      </c>
      <c r="F3452" s="61" t="s">
        <v>182</v>
      </c>
      <c r="G3452" s="61">
        <v>0</v>
      </c>
      <c r="H3452" s="61" t="s">
        <v>1449</v>
      </c>
      <c r="I3452" s="61" t="s">
        <v>288</v>
      </c>
      <c r="J3452" s="61" t="s">
        <v>19</v>
      </c>
      <c r="K3452" s="61" t="s">
        <v>9</v>
      </c>
      <c r="L3452" s="61" t="s">
        <v>314</v>
      </c>
      <c r="M3452" s="61">
        <f t="shared" si="54"/>
        <v>531</v>
      </c>
      <c r="N3452" t="str">
        <f>VLOOKUP(M3452,'zamestnanci číselník'!$A:$I,9,0)</f>
        <v>VP2</v>
      </c>
    </row>
    <row r="3453" spans="1:14" x14ac:dyDescent="0.2">
      <c r="A3453" s="60">
        <v>43686</v>
      </c>
      <c r="B3453" s="61" t="s">
        <v>313</v>
      </c>
      <c r="C3453" s="61" t="s">
        <v>885</v>
      </c>
      <c r="D3453" s="61" t="s">
        <v>181</v>
      </c>
      <c r="E3453" s="61">
        <v>8</v>
      </c>
      <c r="F3453" s="61" t="s">
        <v>182</v>
      </c>
      <c r="G3453" s="61">
        <v>0</v>
      </c>
      <c r="H3453" s="61" t="s">
        <v>1449</v>
      </c>
      <c r="I3453" s="61" t="s">
        <v>288</v>
      </c>
      <c r="J3453" s="61" t="s">
        <v>19</v>
      </c>
      <c r="K3453" s="61" t="s">
        <v>9</v>
      </c>
      <c r="L3453" s="61" t="s">
        <v>314</v>
      </c>
      <c r="M3453" s="61">
        <f t="shared" si="54"/>
        <v>531</v>
      </c>
      <c r="N3453" t="str">
        <f>VLOOKUP(M3453,'zamestnanci číselník'!$A:$I,9,0)</f>
        <v>VP2</v>
      </c>
    </row>
    <row r="3454" spans="1:14" x14ac:dyDescent="0.2">
      <c r="A3454" s="60">
        <v>43699</v>
      </c>
      <c r="B3454" s="61" t="s">
        <v>1313</v>
      </c>
      <c r="C3454" s="61" t="s">
        <v>885</v>
      </c>
      <c r="D3454" s="61" t="s">
        <v>181</v>
      </c>
      <c r="E3454" s="61">
        <v>8</v>
      </c>
      <c r="F3454" s="61" t="s">
        <v>182</v>
      </c>
      <c r="G3454" s="61">
        <v>0</v>
      </c>
      <c r="H3454" s="61" t="s">
        <v>42</v>
      </c>
      <c r="I3454" s="61" t="s">
        <v>1152</v>
      </c>
      <c r="J3454" s="61" t="s">
        <v>17</v>
      </c>
      <c r="K3454" s="61" t="s">
        <v>1153</v>
      </c>
      <c r="L3454" s="61" t="s">
        <v>1314</v>
      </c>
      <c r="M3454" s="61">
        <f t="shared" si="54"/>
        <v>532</v>
      </c>
      <c r="N3454" t="str">
        <f>VLOOKUP(M3454,'zamestnanci číselník'!$A:$I,9,0)</f>
        <v>Ostatné</v>
      </c>
    </row>
    <row r="3455" spans="1:14" x14ac:dyDescent="0.2">
      <c r="A3455" s="60">
        <v>43700</v>
      </c>
      <c r="B3455" s="61" t="s">
        <v>1313</v>
      </c>
      <c r="C3455" s="61" t="s">
        <v>885</v>
      </c>
      <c r="D3455" s="61" t="s">
        <v>181</v>
      </c>
      <c r="E3455" s="61">
        <v>8</v>
      </c>
      <c r="F3455" s="61" t="s">
        <v>890</v>
      </c>
      <c r="G3455" s="61">
        <v>0.5</v>
      </c>
      <c r="H3455" s="61" t="s">
        <v>42</v>
      </c>
      <c r="I3455" s="61" t="s">
        <v>1152</v>
      </c>
      <c r="J3455" s="61" t="s">
        <v>17</v>
      </c>
      <c r="K3455" s="61" t="s">
        <v>1153</v>
      </c>
      <c r="L3455" s="61" t="s">
        <v>1314</v>
      </c>
      <c r="M3455" s="61">
        <f t="shared" si="54"/>
        <v>532</v>
      </c>
      <c r="N3455" t="str">
        <f>VLOOKUP(M3455,'zamestnanci číselník'!$A:$I,9,0)</f>
        <v>Ostatné</v>
      </c>
    </row>
    <row r="3456" spans="1:14" x14ac:dyDescent="0.2">
      <c r="A3456" s="60">
        <v>43703</v>
      </c>
      <c r="B3456" s="61" t="s">
        <v>1313</v>
      </c>
      <c r="C3456" s="61" t="s">
        <v>885</v>
      </c>
      <c r="D3456" s="61" t="s">
        <v>181</v>
      </c>
      <c r="E3456" s="61">
        <v>8</v>
      </c>
      <c r="F3456" s="61" t="s">
        <v>182</v>
      </c>
      <c r="G3456" s="61">
        <v>0</v>
      </c>
      <c r="H3456" s="61" t="s">
        <v>42</v>
      </c>
      <c r="I3456" s="61" t="s">
        <v>1152</v>
      </c>
      <c r="J3456" s="61" t="s">
        <v>17</v>
      </c>
      <c r="K3456" s="61" t="s">
        <v>1153</v>
      </c>
      <c r="L3456" s="61" t="s">
        <v>1314</v>
      </c>
      <c r="M3456" s="61">
        <f t="shared" si="54"/>
        <v>532</v>
      </c>
      <c r="N3456" t="str">
        <f>VLOOKUP(M3456,'zamestnanci číselník'!$A:$I,9,0)</f>
        <v>Ostatné</v>
      </c>
    </row>
    <row r="3457" spans="1:14" x14ac:dyDescent="0.2">
      <c r="A3457" s="60">
        <v>43678</v>
      </c>
      <c r="B3457" s="61" t="s">
        <v>1313</v>
      </c>
      <c r="C3457" s="61" t="s">
        <v>887</v>
      </c>
      <c r="D3457" s="61" t="s">
        <v>181</v>
      </c>
      <c r="E3457" s="61">
        <v>8</v>
      </c>
      <c r="F3457" s="61" t="s">
        <v>182</v>
      </c>
      <c r="G3457" s="61">
        <v>0</v>
      </c>
      <c r="H3457" s="61" t="s">
        <v>183</v>
      </c>
      <c r="I3457" s="61" t="s">
        <v>1152</v>
      </c>
      <c r="J3457" s="61" t="s">
        <v>17</v>
      </c>
      <c r="K3457" s="61" t="s">
        <v>1153</v>
      </c>
      <c r="L3457" s="61" t="s">
        <v>1314</v>
      </c>
      <c r="M3457" s="61">
        <f t="shared" si="54"/>
        <v>532</v>
      </c>
      <c r="N3457" t="str">
        <f>VLOOKUP(M3457,'zamestnanci číselník'!$A:$I,9,0)</f>
        <v>Ostatné</v>
      </c>
    </row>
    <row r="3458" spans="1:14" x14ac:dyDescent="0.2">
      <c r="A3458" s="60">
        <v>43679</v>
      </c>
      <c r="B3458" s="61" t="s">
        <v>1313</v>
      </c>
      <c r="C3458" s="61" t="s">
        <v>887</v>
      </c>
      <c r="D3458" s="61" t="s">
        <v>181</v>
      </c>
      <c r="E3458" s="61">
        <v>8</v>
      </c>
      <c r="F3458" s="61" t="s">
        <v>182</v>
      </c>
      <c r="G3458" s="61">
        <v>0</v>
      </c>
      <c r="H3458" s="61" t="s">
        <v>183</v>
      </c>
      <c r="I3458" s="61" t="s">
        <v>1152</v>
      </c>
      <c r="J3458" s="61" t="s">
        <v>17</v>
      </c>
      <c r="K3458" s="61" t="s">
        <v>1153</v>
      </c>
      <c r="L3458" s="61" t="s">
        <v>1314</v>
      </c>
      <c r="M3458" s="61">
        <f t="shared" si="54"/>
        <v>532</v>
      </c>
      <c r="N3458" t="str">
        <f>VLOOKUP(M3458,'zamestnanci číselník'!$A:$I,9,0)</f>
        <v>Ostatné</v>
      </c>
    </row>
    <row r="3459" spans="1:14" x14ac:dyDescent="0.2">
      <c r="A3459" s="60">
        <v>43698</v>
      </c>
      <c r="B3459" s="61" t="s">
        <v>1313</v>
      </c>
      <c r="C3459" s="61" t="s">
        <v>885</v>
      </c>
      <c r="D3459" s="61" t="s">
        <v>181</v>
      </c>
      <c r="E3459" s="61">
        <v>8</v>
      </c>
      <c r="F3459" s="61" t="s">
        <v>890</v>
      </c>
      <c r="G3459" s="61">
        <v>1.5</v>
      </c>
      <c r="H3459" s="61" t="s">
        <v>42</v>
      </c>
      <c r="I3459" s="61" t="s">
        <v>1152</v>
      </c>
      <c r="J3459" s="61" t="s">
        <v>17</v>
      </c>
      <c r="K3459" s="61" t="s">
        <v>1153</v>
      </c>
      <c r="L3459" s="61" t="s">
        <v>1314</v>
      </c>
      <c r="M3459" s="61">
        <f t="shared" ref="M3459:M3522" si="55">B3459*1</f>
        <v>532</v>
      </c>
      <c r="N3459" t="str">
        <f>VLOOKUP(M3459,'zamestnanci číselník'!$A:$I,9,0)</f>
        <v>Ostatné</v>
      </c>
    </row>
    <row r="3460" spans="1:14" x14ac:dyDescent="0.2">
      <c r="A3460" s="60">
        <v>43682</v>
      </c>
      <c r="B3460" s="61" t="s">
        <v>1313</v>
      </c>
      <c r="C3460" s="61" t="s">
        <v>885</v>
      </c>
      <c r="D3460" s="61" t="s">
        <v>181</v>
      </c>
      <c r="E3460" s="61">
        <v>8</v>
      </c>
      <c r="F3460" s="61" t="s">
        <v>890</v>
      </c>
      <c r="G3460" s="61">
        <v>0.5</v>
      </c>
      <c r="H3460" s="61" t="s">
        <v>42</v>
      </c>
      <c r="I3460" s="61" t="s">
        <v>1152</v>
      </c>
      <c r="J3460" s="61" t="s">
        <v>17</v>
      </c>
      <c r="K3460" s="61" t="s">
        <v>1153</v>
      </c>
      <c r="L3460" s="61" t="s">
        <v>1314</v>
      </c>
      <c r="M3460" s="61">
        <f t="shared" si="55"/>
        <v>532</v>
      </c>
      <c r="N3460" t="str">
        <f>VLOOKUP(M3460,'zamestnanci číselník'!$A:$I,9,0)</f>
        <v>Ostatné</v>
      </c>
    </row>
    <row r="3461" spans="1:14" x14ac:dyDescent="0.2">
      <c r="A3461" s="60">
        <v>43683</v>
      </c>
      <c r="B3461" s="61" t="s">
        <v>1313</v>
      </c>
      <c r="C3461" s="61" t="s">
        <v>885</v>
      </c>
      <c r="D3461" s="61" t="s">
        <v>181</v>
      </c>
      <c r="E3461" s="61">
        <v>8</v>
      </c>
      <c r="F3461" s="61" t="s">
        <v>890</v>
      </c>
      <c r="G3461" s="61">
        <v>0.5</v>
      </c>
      <c r="H3461" s="61" t="s">
        <v>42</v>
      </c>
      <c r="I3461" s="61" t="s">
        <v>1152</v>
      </c>
      <c r="J3461" s="61" t="s">
        <v>17</v>
      </c>
      <c r="K3461" s="61" t="s">
        <v>1153</v>
      </c>
      <c r="L3461" s="61" t="s">
        <v>1314</v>
      </c>
      <c r="M3461" s="61">
        <f t="shared" si="55"/>
        <v>532</v>
      </c>
      <c r="N3461" t="str">
        <f>VLOOKUP(M3461,'zamestnanci číselník'!$A:$I,9,0)</f>
        <v>Ostatné</v>
      </c>
    </row>
    <row r="3462" spans="1:14" x14ac:dyDescent="0.2">
      <c r="A3462" s="60">
        <v>43684</v>
      </c>
      <c r="B3462" s="61" t="s">
        <v>1313</v>
      </c>
      <c r="C3462" s="61" t="s">
        <v>885</v>
      </c>
      <c r="D3462" s="61" t="s">
        <v>181</v>
      </c>
      <c r="E3462" s="61">
        <v>8</v>
      </c>
      <c r="F3462" s="61" t="s">
        <v>890</v>
      </c>
      <c r="G3462" s="61">
        <v>0.5</v>
      </c>
      <c r="H3462" s="61" t="s">
        <v>42</v>
      </c>
      <c r="I3462" s="61" t="s">
        <v>1152</v>
      </c>
      <c r="J3462" s="61" t="s">
        <v>17</v>
      </c>
      <c r="K3462" s="61" t="s">
        <v>1153</v>
      </c>
      <c r="L3462" s="61" t="s">
        <v>1314</v>
      </c>
      <c r="M3462" s="61">
        <f t="shared" si="55"/>
        <v>532</v>
      </c>
      <c r="N3462" t="str">
        <f>VLOOKUP(M3462,'zamestnanci číselník'!$A:$I,9,0)</f>
        <v>Ostatné</v>
      </c>
    </row>
    <row r="3463" spans="1:14" x14ac:dyDescent="0.2">
      <c r="A3463" s="60">
        <v>43686</v>
      </c>
      <c r="B3463" s="61" t="s">
        <v>1313</v>
      </c>
      <c r="C3463" s="61" t="s">
        <v>885</v>
      </c>
      <c r="D3463" s="61" t="s">
        <v>181</v>
      </c>
      <c r="E3463" s="61">
        <v>8</v>
      </c>
      <c r="F3463" s="61" t="s">
        <v>890</v>
      </c>
      <c r="G3463" s="61">
        <v>0.5</v>
      </c>
      <c r="H3463" s="61" t="s">
        <v>42</v>
      </c>
      <c r="I3463" s="61" t="s">
        <v>1152</v>
      </c>
      <c r="J3463" s="61" t="s">
        <v>17</v>
      </c>
      <c r="K3463" s="61" t="s">
        <v>1153</v>
      </c>
      <c r="L3463" s="61" t="s">
        <v>1314</v>
      </c>
      <c r="M3463" s="61">
        <f t="shared" si="55"/>
        <v>532</v>
      </c>
      <c r="N3463" t="str">
        <f>VLOOKUP(M3463,'zamestnanci číselník'!$A:$I,9,0)</f>
        <v>Ostatné</v>
      </c>
    </row>
    <row r="3464" spans="1:14" x14ac:dyDescent="0.2">
      <c r="A3464" s="60">
        <v>43689</v>
      </c>
      <c r="B3464" s="61" t="s">
        <v>1313</v>
      </c>
      <c r="C3464" s="61" t="s">
        <v>885</v>
      </c>
      <c r="D3464" s="61" t="s">
        <v>181</v>
      </c>
      <c r="E3464" s="61">
        <v>8</v>
      </c>
      <c r="F3464" s="61" t="s">
        <v>182</v>
      </c>
      <c r="G3464" s="61">
        <v>0</v>
      </c>
      <c r="H3464" s="61" t="s">
        <v>42</v>
      </c>
      <c r="I3464" s="61" t="s">
        <v>1152</v>
      </c>
      <c r="J3464" s="61" t="s">
        <v>17</v>
      </c>
      <c r="K3464" s="61" t="s">
        <v>1153</v>
      </c>
      <c r="L3464" s="61" t="s">
        <v>1314</v>
      </c>
      <c r="M3464" s="61">
        <f t="shared" si="55"/>
        <v>532</v>
      </c>
      <c r="N3464" t="str">
        <f>VLOOKUP(M3464,'zamestnanci číselník'!$A:$I,9,0)</f>
        <v>Ostatné</v>
      </c>
    </row>
    <row r="3465" spans="1:14" x14ac:dyDescent="0.2">
      <c r="A3465" s="60">
        <v>43690</v>
      </c>
      <c r="B3465" s="61" t="s">
        <v>1313</v>
      </c>
      <c r="C3465" s="61" t="s">
        <v>885</v>
      </c>
      <c r="D3465" s="61" t="s">
        <v>181</v>
      </c>
      <c r="E3465" s="61">
        <v>8</v>
      </c>
      <c r="F3465" s="61" t="s">
        <v>890</v>
      </c>
      <c r="G3465" s="61">
        <v>1</v>
      </c>
      <c r="H3465" s="61" t="s">
        <v>42</v>
      </c>
      <c r="I3465" s="61" t="s">
        <v>1152</v>
      </c>
      <c r="J3465" s="61" t="s">
        <v>17</v>
      </c>
      <c r="K3465" s="61" t="s">
        <v>1153</v>
      </c>
      <c r="L3465" s="61" t="s">
        <v>1314</v>
      </c>
      <c r="M3465" s="61">
        <f t="shared" si="55"/>
        <v>532</v>
      </c>
      <c r="N3465" t="str">
        <f>VLOOKUP(M3465,'zamestnanci číselník'!$A:$I,9,0)</f>
        <v>Ostatné</v>
      </c>
    </row>
    <row r="3466" spans="1:14" x14ac:dyDescent="0.2">
      <c r="A3466" s="60">
        <v>43691</v>
      </c>
      <c r="B3466" s="61" t="s">
        <v>1313</v>
      </c>
      <c r="C3466" s="61" t="s">
        <v>885</v>
      </c>
      <c r="D3466" s="61" t="s">
        <v>181</v>
      </c>
      <c r="E3466" s="61">
        <v>8</v>
      </c>
      <c r="F3466" s="61" t="s">
        <v>890</v>
      </c>
      <c r="G3466" s="61">
        <v>1</v>
      </c>
      <c r="H3466" s="61" t="s">
        <v>42</v>
      </c>
      <c r="I3466" s="61" t="s">
        <v>1152</v>
      </c>
      <c r="J3466" s="61" t="s">
        <v>17</v>
      </c>
      <c r="K3466" s="61" t="s">
        <v>1153</v>
      </c>
      <c r="L3466" s="61" t="s">
        <v>1314</v>
      </c>
      <c r="M3466" s="61">
        <f t="shared" si="55"/>
        <v>532</v>
      </c>
      <c r="N3466" t="str">
        <f>VLOOKUP(M3466,'zamestnanci číselník'!$A:$I,9,0)</f>
        <v>Ostatné</v>
      </c>
    </row>
    <row r="3467" spans="1:14" x14ac:dyDescent="0.2">
      <c r="A3467" s="60">
        <v>43692</v>
      </c>
      <c r="B3467" s="61" t="s">
        <v>1313</v>
      </c>
      <c r="C3467" s="61" t="s">
        <v>885</v>
      </c>
      <c r="D3467" s="61" t="s">
        <v>181</v>
      </c>
      <c r="E3467" s="61">
        <v>5.5</v>
      </c>
      <c r="F3467" s="61" t="s">
        <v>182</v>
      </c>
      <c r="G3467" s="61">
        <v>0</v>
      </c>
      <c r="H3467" s="61" t="s">
        <v>42</v>
      </c>
      <c r="I3467" s="61" t="s">
        <v>1152</v>
      </c>
      <c r="J3467" s="61" t="s">
        <v>17</v>
      </c>
      <c r="K3467" s="61" t="s">
        <v>1153</v>
      </c>
      <c r="L3467" s="61" t="s">
        <v>1314</v>
      </c>
      <c r="M3467" s="61">
        <f t="shared" si="55"/>
        <v>532</v>
      </c>
      <c r="N3467" t="str">
        <f>VLOOKUP(M3467,'zamestnanci číselník'!$A:$I,9,0)</f>
        <v>Ostatné</v>
      </c>
    </row>
    <row r="3468" spans="1:14" x14ac:dyDescent="0.2">
      <c r="A3468" s="60">
        <v>43693</v>
      </c>
      <c r="B3468" s="61" t="s">
        <v>1313</v>
      </c>
      <c r="C3468" s="61" t="s">
        <v>885</v>
      </c>
      <c r="D3468" s="61" t="s">
        <v>181</v>
      </c>
      <c r="E3468" s="61">
        <v>8</v>
      </c>
      <c r="F3468" s="61" t="s">
        <v>182</v>
      </c>
      <c r="G3468" s="61">
        <v>0</v>
      </c>
      <c r="H3468" s="61" t="s">
        <v>42</v>
      </c>
      <c r="I3468" s="61" t="s">
        <v>1152</v>
      </c>
      <c r="J3468" s="61" t="s">
        <v>17</v>
      </c>
      <c r="K3468" s="61" t="s">
        <v>1153</v>
      </c>
      <c r="L3468" s="61" t="s">
        <v>1314</v>
      </c>
      <c r="M3468" s="61">
        <f t="shared" si="55"/>
        <v>532</v>
      </c>
      <c r="N3468" t="str">
        <f>VLOOKUP(M3468,'zamestnanci číselník'!$A:$I,9,0)</f>
        <v>Ostatné</v>
      </c>
    </row>
    <row r="3469" spans="1:14" x14ac:dyDescent="0.2">
      <c r="A3469" s="60">
        <v>43696</v>
      </c>
      <c r="B3469" s="61" t="s">
        <v>1313</v>
      </c>
      <c r="C3469" s="61" t="s">
        <v>885</v>
      </c>
      <c r="D3469" s="61" t="s">
        <v>181</v>
      </c>
      <c r="E3469" s="61">
        <v>8</v>
      </c>
      <c r="F3469" s="61" t="s">
        <v>890</v>
      </c>
      <c r="G3469" s="61">
        <v>1</v>
      </c>
      <c r="H3469" s="61" t="s">
        <v>42</v>
      </c>
      <c r="I3469" s="61" t="s">
        <v>1152</v>
      </c>
      <c r="J3469" s="61" t="s">
        <v>17</v>
      </c>
      <c r="K3469" s="61" t="s">
        <v>1153</v>
      </c>
      <c r="L3469" s="61" t="s">
        <v>1314</v>
      </c>
      <c r="M3469" s="61">
        <f t="shared" si="55"/>
        <v>532</v>
      </c>
      <c r="N3469" t="str">
        <f>VLOOKUP(M3469,'zamestnanci číselník'!$A:$I,9,0)</f>
        <v>Ostatné</v>
      </c>
    </row>
    <row r="3470" spans="1:14" x14ac:dyDescent="0.2">
      <c r="A3470" s="60">
        <v>43697</v>
      </c>
      <c r="B3470" s="61" t="s">
        <v>1313</v>
      </c>
      <c r="C3470" s="61" t="s">
        <v>885</v>
      </c>
      <c r="D3470" s="61" t="s">
        <v>181</v>
      </c>
      <c r="E3470" s="61">
        <v>8</v>
      </c>
      <c r="F3470" s="61" t="s">
        <v>182</v>
      </c>
      <c r="G3470" s="61">
        <v>0</v>
      </c>
      <c r="H3470" s="61" t="s">
        <v>42</v>
      </c>
      <c r="I3470" s="61" t="s">
        <v>1152</v>
      </c>
      <c r="J3470" s="61" t="s">
        <v>17</v>
      </c>
      <c r="K3470" s="61" t="s">
        <v>1153</v>
      </c>
      <c r="L3470" s="61" t="s">
        <v>1314</v>
      </c>
      <c r="M3470" s="61">
        <f t="shared" si="55"/>
        <v>532</v>
      </c>
      <c r="N3470" t="str">
        <f>VLOOKUP(M3470,'zamestnanci číselník'!$A:$I,9,0)</f>
        <v>Ostatné</v>
      </c>
    </row>
    <row r="3471" spans="1:14" x14ac:dyDescent="0.2">
      <c r="A3471" s="60">
        <v>43706</v>
      </c>
      <c r="B3471" s="61" t="s">
        <v>1313</v>
      </c>
      <c r="C3471" s="61" t="s">
        <v>886</v>
      </c>
      <c r="D3471" s="61" t="s">
        <v>181</v>
      </c>
      <c r="E3471" s="61">
        <v>8</v>
      </c>
      <c r="F3471" s="61" t="s">
        <v>182</v>
      </c>
      <c r="G3471" s="61">
        <v>0</v>
      </c>
      <c r="H3471" s="61" t="s">
        <v>183</v>
      </c>
      <c r="I3471" s="61" t="s">
        <v>1152</v>
      </c>
      <c r="J3471" s="61" t="s">
        <v>17</v>
      </c>
      <c r="K3471" s="61" t="s">
        <v>1153</v>
      </c>
      <c r="L3471" s="61" t="s">
        <v>1314</v>
      </c>
      <c r="M3471" s="61">
        <f t="shared" si="55"/>
        <v>532</v>
      </c>
      <c r="N3471" t="str">
        <f>VLOOKUP(M3471,'zamestnanci číselník'!$A:$I,9,0)</f>
        <v>Ostatné</v>
      </c>
    </row>
    <row r="3472" spans="1:14" x14ac:dyDescent="0.2">
      <c r="A3472" s="60">
        <v>43685</v>
      </c>
      <c r="B3472" s="61" t="s">
        <v>1313</v>
      </c>
      <c r="C3472" s="61" t="s">
        <v>893</v>
      </c>
      <c r="D3472" s="61" t="s">
        <v>181</v>
      </c>
      <c r="E3472" s="61">
        <v>8</v>
      </c>
      <c r="F3472" s="61" t="s">
        <v>182</v>
      </c>
      <c r="G3472" s="61">
        <v>0</v>
      </c>
      <c r="H3472" s="61" t="s">
        <v>183</v>
      </c>
      <c r="I3472" s="61" t="s">
        <v>1152</v>
      </c>
      <c r="J3472" s="61" t="s">
        <v>17</v>
      </c>
      <c r="K3472" s="61" t="s">
        <v>1153</v>
      </c>
      <c r="L3472" s="61" t="s">
        <v>1314</v>
      </c>
      <c r="M3472" s="61">
        <f t="shared" si="55"/>
        <v>532</v>
      </c>
      <c r="N3472" t="str">
        <f>VLOOKUP(M3472,'zamestnanci číselník'!$A:$I,9,0)</f>
        <v>Ostatné</v>
      </c>
    </row>
    <row r="3473" spans="1:14" x14ac:dyDescent="0.2">
      <c r="A3473" s="60">
        <v>43692</v>
      </c>
      <c r="B3473" s="61" t="s">
        <v>1313</v>
      </c>
      <c r="C3473" s="61" t="s">
        <v>893</v>
      </c>
      <c r="D3473" s="61" t="s">
        <v>181</v>
      </c>
      <c r="E3473" s="61">
        <v>2.5</v>
      </c>
      <c r="F3473" s="61" t="s">
        <v>182</v>
      </c>
      <c r="G3473" s="61">
        <v>0</v>
      </c>
      <c r="H3473" s="61" t="s">
        <v>183</v>
      </c>
      <c r="I3473" s="61" t="s">
        <v>1152</v>
      </c>
      <c r="J3473" s="61" t="s">
        <v>17</v>
      </c>
      <c r="K3473" s="61" t="s">
        <v>1153</v>
      </c>
      <c r="L3473" s="61" t="s">
        <v>1314</v>
      </c>
      <c r="M3473" s="61">
        <f t="shared" si="55"/>
        <v>532</v>
      </c>
      <c r="N3473" t="str">
        <f>VLOOKUP(M3473,'zamestnanci číselník'!$A:$I,9,0)</f>
        <v>Ostatné</v>
      </c>
    </row>
    <row r="3474" spans="1:14" x14ac:dyDescent="0.2">
      <c r="A3474" s="60">
        <v>43704</v>
      </c>
      <c r="B3474" s="61" t="s">
        <v>1313</v>
      </c>
      <c r="C3474" s="61" t="s">
        <v>885</v>
      </c>
      <c r="D3474" s="61" t="s">
        <v>181</v>
      </c>
      <c r="E3474" s="61">
        <v>8</v>
      </c>
      <c r="F3474" s="61" t="s">
        <v>890</v>
      </c>
      <c r="G3474" s="61">
        <v>1</v>
      </c>
      <c r="H3474" s="61" t="s">
        <v>42</v>
      </c>
      <c r="I3474" s="61" t="s">
        <v>1152</v>
      </c>
      <c r="J3474" s="61" t="s">
        <v>17</v>
      </c>
      <c r="K3474" s="61" t="s">
        <v>1153</v>
      </c>
      <c r="L3474" s="61" t="s">
        <v>1314</v>
      </c>
      <c r="M3474" s="61">
        <f t="shared" si="55"/>
        <v>532</v>
      </c>
      <c r="N3474" t="str">
        <f>VLOOKUP(M3474,'zamestnanci číselník'!$A:$I,9,0)</f>
        <v>Ostatné</v>
      </c>
    </row>
    <row r="3475" spans="1:14" x14ac:dyDescent="0.2">
      <c r="A3475" s="60">
        <v>43705</v>
      </c>
      <c r="B3475" s="61" t="s">
        <v>1313</v>
      </c>
      <c r="C3475" s="61" t="s">
        <v>885</v>
      </c>
      <c r="D3475" s="61" t="s">
        <v>181</v>
      </c>
      <c r="E3475" s="61">
        <v>8</v>
      </c>
      <c r="F3475" s="61" t="s">
        <v>890</v>
      </c>
      <c r="G3475" s="61">
        <v>1</v>
      </c>
      <c r="H3475" s="61" t="s">
        <v>42</v>
      </c>
      <c r="I3475" s="61" t="s">
        <v>1152</v>
      </c>
      <c r="J3475" s="61" t="s">
        <v>17</v>
      </c>
      <c r="K3475" s="61" t="s">
        <v>1153</v>
      </c>
      <c r="L3475" s="61" t="s">
        <v>1314</v>
      </c>
      <c r="M3475" s="61">
        <f t="shared" si="55"/>
        <v>532</v>
      </c>
      <c r="N3475" t="str">
        <f>VLOOKUP(M3475,'zamestnanci číselník'!$A:$I,9,0)</f>
        <v>Ostatné</v>
      </c>
    </row>
    <row r="3476" spans="1:14" x14ac:dyDescent="0.2">
      <c r="A3476" s="60">
        <v>43707</v>
      </c>
      <c r="B3476" s="61" t="s">
        <v>1313</v>
      </c>
      <c r="C3476" s="61" t="s">
        <v>887</v>
      </c>
      <c r="D3476" s="61" t="s">
        <v>181</v>
      </c>
      <c r="E3476" s="61">
        <v>8</v>
      </c>
      <c r="F3476" s="61" t="s">
        <v>182</v>
      </c>
      <c r="G3476" s="61">
        <v>0</v>
      </c>
      <c r="H3476" s="61" t="s">
        <v>183</v>
      </c>
      <c r="I3476" s="61" t="s">
        <v>1152</v>
      </c>
      <c r="J3476" s="61" t="s">
        <v>17</v>
      </c>
      <c r="K3476" s="61" t="s">
        <v>1153</v>
      </c>
      <c r="L3476" s="61" t="s">
        <v>1314</v>
      </c>
      <c r="M3476" s="61">
        <f t="shared" si="55"/>
        <v>532</v>
      </c>
      <c r="N3476" t="str">
        <f>VLOOKUP(M3476,'zamestnanci číselník'!$A:$I,9,0)</f>
        <v>Ostatné</v>
      </c>
    </row>
    <row r="3477" spans="1:14" x14ac:dyDescent="0.2">
      <c r="A3477" s="60">
        <v>43698</v>
      </c>
      <c r="B3477" s="61" t="s">
        <v>1315</v>
      </c>
      <c r="C3477" s="61" t="s">
        <v>887</v>
      </c>
      <c r="D3477" s="61" t="s">
        <v>181</v>
      </c>
      <c r="E3477" s="61">
        <v>7.75</v>
      </c>
      <c r="F3477" s="61" t="s">
        <v>182</v>
      </c>
      <c r="G3477" s="61">
        <v>0</v>
      </c>
      <c r="H3477" s="61" t="s">
        <v>183</v>
      </c>
      <c r="I3477" s="61" t="s">
        <v>1167</v>
      </c>
      <c r="J3477" s="61" t="s">
        <v>17</v>
      </c>
      <c r="K3477" s="61" t="s">
        <v>20</v>
      </c>
      <c r="L3477" s="61" t="s">
        <v>1316</v>
      </c>
      <c r="M3477" s="61">
        <f t="shared" si="55"/>
        <v>533</v>
      </c>
      <c r="N3477" t="str">
        <f>VLOOKUP(M3477,'zamestnanci číselník'!$A:$I,9,0)</f>
        <v>Údržba</v>
      </c>
    </row>
    <row r="3478" spans="1:14" x14ac:dyDescent="0.2">
      <c r="A3478" s="60">
        <v>43699</v>
      </c>
      <c r="B3478" s="61" t="s">
        <v>1315</v>
      </c>
      <c r="C3478" s="61" t="s">
        <v>887</v>
      </c>
      <c r="D3478" s="61" t="s">
        <v>181</v>
      </c>
      <c r="E3478" s="61">
        <v>7.75</v>
      </c>
      <c r="F3478" s="61" t="s">
        <v>182</v>
      </c>
      <c r="G3478" s="61">
        <v>0</v>
      </c>
      <c r="H3478" s="61" t="s">
        <v>183</v>
      </c>
      <c r="I3478" s="61" t="s">
        <v>1167</v>
      </c>
      <c r="J3478" s="61" t="s">
        <v>17</v>
      </c>
      <c r="K3478" s="61" t="s">
        <v>20</v>
      </c>
      <c r="L3478" s="61" t="s">
        <v>1316</v>
      </c>
      <c r="M3478" s="61">
        <f t="shared" si="55"/>
        <v>533</v>
      </c>
      <c r="N3478" t="str">
        <f>VLOOKUP(M3478,'zamestnanci číselník'!$A:$I,9,0)</f>
        <v>Údržba</v>
      </c>
    </row>
    <row r="3479" spans="1:14" x14ac:dyDescent="0.2">
      <c r="A3479" s="60">
        <v>43700</v>
      </c>
      <c r="B3479" s="61" t="s">
        <v>1315</v>
      </c>
      <c r="C3479" s="61" t="s">
        <v>887</v>
      </c>
      <c r="D3479" s="61" t="s">
        <v>181</v>
      </c>
      <c r="E3479" s="61">
        <v>7.75</v>
      </c>
      <c r="F3479" s="61" t="s">
        <v>182</v>
      </c>
      <c r="G3479" s="61">
        <v>0</v>
      </c>
      <c r="H3479" s="61" t="s">
        <v>183</v>
      </c>
      <c r="I3479" s="61" t="s">
        <v>1167</v>
      </c>
      <c r="J3479" s="61" t="s">
        <v>17</v>
      </c>
      <c r="K3479" s="61" t="s">
        <v>20</v>
      </c>
      <c r="L3479" s="61" t="s">
        <v>1316</v>
      </c>
      <c r="M3479" s="61">
        <f t="shared" si="55"/>
        <v>533</v>
      </c>
      <c r="N3479" t="str">
        <f>VLOOKUP(M3479,'zamestnanci číselník'!$A:$I,9,0)</f>
        <v>Údržba</v>
      </c>
    </row>
    <row r="3480" spans="1:14" x14ac:dyDescent="0.2">
      <c r="A3480" s="60">
        <v>43706</v>
      </c>
      <c r="B3480" s="61" t="s">
        <v>1315</v>
      </c>
      <c r="C3480" s="61" t="s">
        <v>886</v>
      </c>
      <c r="D3480" s="61" t="s">
        <v>181</v>
      </c>
      <c r="E3480" s="61">
        <v>7.75</v>
      </c>
      <c r="F3480" s="61" t="s">
        <v>182</v>
      </c>
      <c r="G3480" s="61">
        <v>0</v>
      </c>
      <c r="H3480" s="61" t="s">
        <v>183</v>
      </c>
      <c r="I3480" s="61" t="s">
        <v>1167</v>
      </c>
      <c r="J3480" s="61" t="s">
        <v>17</v>
      </c>
      <c r="K3480" s="61" t="s">
        <v>20</v>
      </c>
      <c r="L3480" s="61" t="s">
        <v>1316</v>
      </c>
      <c r="M3480" s="61">
        <f t="shared" si="55"/>
        <v>533</v>
      </c>
      <c r="N3480" t="str">
        <f>VLOOKUP(M3480,'zamestnanci číselník'!$A:$I,9,0)</f>
        <v>Údržba</v>
      </c>
    </row>
    <row r="3481" spans="1:14" x14ac:dyDescent="0.2">
      <c r="A3481" s="60">
        <v>43707</v>
      </c>
      <c r="B3481" s="61" t="s">
        <v>1315</v>
      </c>
      <c r="C3481" s="61" t="s">
        <v>885</v>
      </c>
      <c r="D3481" s="61" t="s">
        <v>181</v>
      </c>
      <c r="E3481" s="61">
        <v>7.75</v>
      </c>
      <c r="F3481" s="61" t="s">
        <v>890</v>
      </c>
      <c r="G3481" s="61">
        <v>3.75</v>
      </c>
      <c r="H3481" s="61" t="s">
        <v>42</v>
      </c>
      <c r="I3481" s="61" t="s">
        <v>1167</v>
      </c>
      <c r="J3481" s="61" t="s">
        <v>17</v>
      </c>
      <c r="K3481" s="61" t="s">
        <v>20</v>
      </c>
      <c r="L3481" s="61" t="s">
        <v>1316</v>
      </c>
      <c r="M3481" s="61">
        <f t="shared" si="55"/>
        <v>533</v>
      </c>
      <c r="N3481" t="str">
        <f>VLOOKUP(M3481,'zamestnanci číselník'!$A:$I,9,0)</f>
        <v>Údržba</v>
      </c>
    </row>
    <row r="3482" spans="1:14" x14ac:dyDescent="0.2">
      <c r="A3482" s="60">
        <v>43678</v>
      </c>
      <c r="B3482" s="61" t="s">
        <v>1315</v>
      </c>
      <c r="C3482" s="61" t="s">
        <v>885</v>
      </c>
      <c r="D3482" s="61" t="s">
        <v>181</v>
      </c>
      <c r="E3482" s="61">
        <v>7.75</v>
      </c>
      <c r="F3482" s="61" t="s">
        <v>182</v>
      </c>
      <c r="G3482" s="61">
        <v>0</v>
      </c>
      <c r="H3482" s="61" t="s">
        <v>42</v>
      </c>
      <c r="I3482" s="61" t="s">
        <v>1167</v>
      </c>
      <c r="J3482" s="61" t="s">
        <v>17</v>
      </c>
      <c r="K3482" s="61" t="s">
        <v>20</v>
      </c>
      <c r="L3482" s="61" t="s">
        <v>1316</v>
      </c>
      <c r="M3482" s="61">
        <f t="shared" si="55"/>
        <v>533</v>
      </c>
      <c r="N3482" t="str">
        <f>VLOOKUP(M3482,'zamestnanci číselník'!$A:$I,9,0)</f>
        <v>Údržba</v>
      </c>
    </row>
    <row r="3483" spans="1:14" x14ac:dyDescent="0.2">
      <c r="A3483" s="60">
        <v>43679</v>
      </c>
      <c r="B3483" s="61" t="s">
        <v>1315</v>
      </c>
      <c r="C3483" s="61" t="s">
        <v>885</v>
      </c>
      <c r="D3483" s="61" t="s">
        <v>181</v>
      </c>
      <c r="E3483" s="61">
        <v>7.75</v>
      </c>
      <c r="F3483" s="61" t="s">
        <v>182</v>
      </c>
      <c r="G3483" s="61">
        <v>0</v>
      </c>
      <c r="H3483" s="61" t="s">
        <v>42</v>
      </c>
      <c r="I3483" s="61" t="s">
        <v>1167</v>
      </c>
      <c r="J3483" s="61" t="s">
        <v>17</v>
      </c>
      <c r="K3483" s="61" t="s">
        <v>20</v>
      </c>
      <c r="L3483" s="61" t="s">
        <v>1316</v>
      </c>
      <c r="M3483" s="61">
        <f t="shared" si="55"/>
        <v>533</v>
      </c>
      <c r="N3483" t="str">
        <f>VLOOKUP(M3483,'zamestnanci číselník'!$A:$I,9,0)</f>
        <v>Údržba</v>
      </c>
    </row>
    <row r="3484" spans="1:14" x14ac:dyDescent="0.2">
      <c r="A3484" s="60">
        <v>43682</v>
      </c>
      <c r="B3484" s="61" t="s">
        <v>1315</v>
      </c>
      <c r="C3484" s="61" t="s">
        <v>885</v>
      </c>
      <c r="D3484" s="61" t="s">
        <v>181</v>
      </c>
      <c r="E3484" s="61">
        <v>7.75</v>
      </c>
      <c r="F3484" s="61" t="s">
        <v>890</v>
      </c>
      <c r="G3484" s="61">
        <v>3.75</v>
      </c>
      <c r="H3484" s="61" t="s">
        <v>42</v>
      </c>
      <c r="I3484" s="61" t="s">
        <v>1167</v>
      </c>
      <c r="J3484" s="61" t="s">
        <v>17</v>
      </c>
      <c r="K3484" s="61" t="s">
        <v>20</v>
      </c>
      <c r="L3484" s="61" t="s">
        <v>1316</v>
      </c>
      <c r="M3484" s="61">
        <f t="shared" si="55"/>
        <v>533</v>
      </c>
      <c r="N3484" t="str">
        <f>VLOOKUP(M3484,'zamestnanci číselník'!$A:$I,9,0)</f>
        <v>Údržba</v>
      </c>
    </row>
    <row r="3485" spans="1:14" x14ac:dyDescent="0.2">
      <c r="A3485" s="60">
        <v>43683</v>
      </c>
      <c r="B3485" s="61" t="s">
        <v>1315</v>
      </c>
      <c r="C3485" s="61" t="s">
        <v>885</v>
      </c>
      <c r="D3485" s="61" t="s">
        <v>181</v>
      </c>
      <c r="E3485" s="61">
        <v>7.75</v>
      </c>
      <c r="F3485" s="61" t="s">
        <v>182</v>
      </c>
      <c r="G3485" s="61">
        <v>0</v>
      </c>
      <c r="H3485" s="61" t="s">
        <v>42</v>
      </c>
      <c r="I3485" s="61" t="s">
        <v>1167</v>
      </c>
      <c r="J3485" s="61" t="s">
        <v>17</v>
      </c>
      <c r="K3485" s="61" t="s">
        <v>20</v>
      </c>
      <c r="L3485" s="61" t="s">
        <v>1316</v>
      </c>
      <c r="M3485" s="61">
        <f t="shared" si="55"/>
        <v>533</v>
      </c>
      <c r="N3485" t="str">
        <f>VLOOKUP(M3485,'zamestnanci číselník'!$A:$I,9,0)</f>
        <v>Údržba</v>
      </c>
    </row>
    <row r="3486" spans="1:14" x14ac:dyDescent="0.2">
      <c r="A3486" s="60">
        <v>43684</v>
      </c>
      <c r="B3486" s="61" t="s">
        <v>1315</v>
      </c>
      <c r="C3486" s="61" t="s">
        <v>885</v>
      </c>
      <c r="D3486" s="61" t="s">
        <v>181</v>
      </c>
      <c r="E3486" s="61">
        <v>7.75</v>
      </c>
      <c r="F3486" s="61" t="s">
        <v>182</v>
      </c>
      <c r="G3486" s="61">
        <v>0</v>
      </c>
      <c r="H3486" s="61" t="s">
        <v>42</v>
      </c>
      <c r="I3486" s="61" t="s">
        <v>1167</v>
      </c>
      <c r="J3486" s="61" t="s">
        <v>17</v>
      </c>
      <c r="K3486" s="61" t="s">
        <v>20</v>
      </c>
      <c r="L3486" s="61" t="s">
        <v>1316</v>
      </c>
      <c r="M3486" s="61">
        <f t="shared" si="55"/>
        <v>533</v>
      </c>
      <c r="N3486" t="str">
        <f>VLOOKUP(M3486,'zamestnanci číselník'!$A:$I,9,0)</f>
        <v>Údržba</v>
      </c>
    </row>
    <row r="3487" spans="1:14" x14ac:dyDescent="0.2">
      <c r="A3487" s="60">
        <v>43685</v>
      </c>
      <c r="B3487" s="61" t="s">
        <v>1315</v>
      </c>
      <c r="C3487" s="61" t="s">
        <v>885</v>
      </c>
      <c r="D3487" s="61" t="s">
        <v>181</v>
      </c>
      <c r="E3487" s="61">
        <v>9.75</v>
      </c>
      <c r="F3487" s="61" t="s">
        <v>890</v>
      </c>
      <c r="G3487" s="61">
        <v>1.75</v>
      </c>
      <c r="H3487" s="61" t="s">
        <v>42</v>
      </c>
      <c r="I3487" s="61" t="s">
        <v>1167</v>
      </c>
      <c r="J3487" s="61" t="s">
        <v>17</v>
      </c>
      <c r="K3487" s="61" t="s">
        <v>20</v>
      </c>
      <c r="L3487" s="61" t="s">
        <v>1316</v>
      </c>
      <c r="M3487" s="61">
        <f t="shared" si="55"/>
        <v>533</v>
      </c>
      <c r="N3487" t="str">
        <f>VLOOKUP(M3487,'zamestnanci číselník'!$A:$I,9,0)</f>
        <v>Údržba</v>
      </c>
    </row>
    <row r="3488" spans="1:14" x14ac:dyDescent="0.2">
      <c r="A3488" s="60">
        <v>43686</v>
      </c>
      <c r="B3488" s="61" t="s">
        <v>1315</v>
      </c>
      <c r="C3488" s="61" t="s">
        <v>885</v>
      </c>
      <c r="D3488" s="61" t="s">
        <v>181</v>
      </c>
      <c r="E3488" s="61">
        <v>5.75</v>
      </c>
      <c r="F3488" s="61" t="s">
        <v>182</v>
      </c>
      <c r="G3488" s="61">
        <v>0</v>
      </c>
      <c r="H3488" s="61" t="s">
        <v>42</v>
      </c>
      <c r="I3488" s="61" t="s">
        <v>1167</v>
      </c>
      <c r="J3488" s="61" t="s">
        <v>17</v>
      </c>
      <c r="K3488" s="61" t="s">
        <v>20</v>
      </c>
      <c r="L3488" s="61" t="s">
        <v>1316</v>
      </c>
      <c r="M3488" s="61">
        <f t="shared" si="55"/>
        <v>533</v>
      </c>
      <c r="N3488" t="str">
        <f>VLOOKUP(M3488,'zamestnanci číselník'!$A:$I,9,0)</f>
        <v>Údržba</v>
      </c>
    </row>
    <row r="3489" spans="1:14" x14ac:dyDescent="0.2">
      <c r="A3489" s="60">
        <v>43687</v>
      </c>
      <c r="B3489" s="61" t="s">
        <v>1315</v>
      </c>
      <c r="C3489" s="61" t="s">
        <v>885</v>
      </c>
      <c r="D3489" s="61" t="s">
        <v>181</v>
      </c>
      <c r="E3489" s="61">
        <v>0</v>
      </c>
      <c r="F3489" s="61" t="s">
        <v>890</v>
      </c>
      <c r="G3489" s="61">
        <v>7.75</v>
      </c>
      <c r="H3489" s="61" t="s">
        <v>42</v>
      </c>
      <c r="I3489" s="61" t="s">
        <v>1167</v>
      </c>
      <c r="J3489" s="61" t="s">
        <v>17</v>
      </c>
      <c r="K3489" s="61" t="s">
        <v>20</v>
      </c>
      <c r="L3489" s="61" t="s">
        <v>1316</v>
      </c>
      <c r="M3489" s="61">
        <f t="shared" si="55"/>
        <v>533</v>
      </c>
      <c r="N3489" t="str">
        <f>VLOOKUP(M3489,'zamestnanci číselník'!$A:$I,9,0)</f>
        <v>Údržba</v>
      </c>
    </row>
    <row r="3490" spans="1:14" x14ac:dyDescent="0.2">
      <c r="A3490" s="60">
        <v>43689</v>
      </c>
      <c r="B3490" s="61" t="s">
        <v>1315</v>
      </c>
      <c r="C3490" s="61" t="s">
        <v>885</v>
      </c>
      <c r="D3490" s="61" t="s">
        <v>181</v>
      </c>
      <c r="E3490" s="61">
        <v>7.75</v>
      </c>
      <c r="F3490" s="61" t="s">
        <v>890</v>
      </c>
      <c r="G3490" s="61">
        <v>0.75</v>
      </c>
      <c r="H3490" s="61" t="s">
        <v>42</v>
      </c>
      <c r="I3490" s="61" t="s">
        <v>1167</v>
      </c>
      <c r="J3490" s="61" t="s">
        <v>17</v>
      </c>
      <c r="K3490" s="61" t="s">
        <v>20</v>
      </c>
      <c r="L3490" s="61" t="s">
        <v>1316</v>
      </c>
      <c r="M3490" s="61">
        <f t="shared" si="55"/>
        <v>533</v>
      </c>
      <c r="N3490" t="str">
        <f>VLOOKUP(M3490,'zamestnanci číselník'!$A:$I,9,0)</f>
        <v>Údržba</v>
      </c>
    </row>
    <row r="3491" spans="1:14" x14ac:dyDescent="0.2">
      <c r="A3491" s="60">
        <v>43690</v>
      </c>
      <c r="B3491" s="61" t="s">
        <v>1315</v>
      </c>
      <c r="C3491" s="61" t="s">
        <v>885</v>
      </c>
      <c r="D3491" s="61" t="s">
        <v>181</v>
      </c>
      <c r="E3491" s="61">
        <v>7.75</v>
      </c>
      <c r="F3491" s="61" t="s">
        <v>890</v>
      </c>
      <c r="G3491" s="61">
        <v>3.75</v>
      </c>
      <c r="H3491" s="61" t="s">
        <v>42</v>
      </c>
      <c r="I3491" s="61" t="s">
        <v>1167</v>
      </c>
      <c r="J3491" s="61" t="s">
        <v>17</v>
      </c>
      <c r="K3491" s="61" t="s">
        <v>20</v>
      </c>
      <c r="L3491" s="61" t="s">
        <v>1316</v>
      </c>
      <c r="M3491" s="61">
        <f t="shared" si="55"/>
        <v>533</v>
      </c>
      <c r="N3491" t="str">
        <f>VLOOKUP(M3491,'zamestnanci číselník'!$A:$I,9,0)</f>
        <v>Údržba</v>
      </c>
    </row>
    <row r="3492" spans="1:14" x14ac:dyDescent="0.2">
      <c r="A3492" s="60">
        <v>43691</v>
      </c>
      <c r="B3492" s="61" t="s">
        <v>1315</v>
      </c>
      <c r="C3492" s="61" t="s">
        <v>885</v>
      </c>
      <c r="D3492" s="61" t="s">
        <v>181</v>
      </c>
      <c r="E3492" s="61">
        <v>7.75</v>
      </c>
      <c r="F3492" s="61" t="s">
        <v>182</v>
      </c>
      <c r="G3492" s="61">
        <v>0</v>
      </c>
      <c r="H3492" s="61" t="s">
        <v>42</v>
      </c>
      <c r="I3492" s="61" t="s">
        <v>1167</v>
      </c>
      <c r="J3492" s="61" t="s">
        <v>17</v>
      </c>
      <c r="K3492" s="61" t="s">
        <v>20</v>
      </c>
      <c r="L3492" s="61" t="s">
        <v>1316</v>
      </c>
      <c r="M3492" s="61">
        <f t="shared" si="55"/>
        <v>533</v>
      </c>
      <c r="N3492" t="str">
        <f>VLOOKUP(M3492,'zamestnanci číselník'!$A:$I,9,0)</f>
        <v>Údržba</v>
      </c>
    </row>
    <row r="3493" spans="1:14" x14ac:dyDescent="0.2">
      <c r="A3493" s="60">
        <v>43692</v>
      </c>
      <c r="B3493" s="61" t="s">
        <v>1315</v>
      </c>
      <c r="C3493" s="61" t="s">
        <v>885</v>
      </c>
      <c r="D3493" s="61" t="s">
        <v>181</v>
      </c>
      <c r="E3493" s="61">
        <v>7.75</v>
      </c>
      <c r="F3493" s="61" t="s">
        <v>182</v>
      </c>
      <c r="G3493" s="61">
        <v>0</v>
      </c>
      <c r="H3493" s="61" t="s">
        <v>42</v>
      </c>
      <c r="I3493" s="61" t="s">
        <v>1167</v>
      </c>
      <c r="J3493" s="61" t="s">
        <v>17</v>
      </c>
      <c r="K3493" s="61" t="s">
        <v>20</v>
      </c>
      <c r="L3493" s="61" t="s">
        <v>1316</v>
      </c>
      <c r="M3493" s="61">
        <f t="shared" si="55"/>
        <v>533</v>
      </c>
      <c r="N3493" t="str">
        <f>VLOOKUP(M3493,'zamestnanci číselník'!$A:$I,9,0)</f>
        <v>Údržba</v>
      </c>
    </row>
    <row r="3494" spans="1:14" x14ac:dyDescent="0.2">
      <c r="A3494" s="60">
        <v>43693</v>
      </c>
      <c r="B3494" s="61" t="s">
        <v>1315</v>
      </c>
      <c r="C3494" s="61" t="s">
        <v>885</v>
      </c>
      <c r="D3494" s="61" t="s">
        <v>181</v>
      </c>
      <c r="E3494" s="61">
        <v>7.75</v>
      </c>
      <c r="F3494" s="61" t="s">
        <v>890</v>
      </c>
      <c r="G3494" s="61">
        <v>3.75</v>
      </c>
      <c r="H3494" s="61" t="s">
        <v>42</v>
      </c>
      <c r="I3494" s="61" t="s">
        <v>1167</v>
      </c>
      <c r="J3494" s="61" t="s">
        <v>17</v>
      </c>
      <c r="K3494" s="61" t="s">
        <v>20</v>
      </c>
      <c r="L3494" s="61" t="s">
        <v>1316</v>
      </c>
      <c r="M3494" s="61">
        <f t="shared" si="55"/>
        <v>533</v>
      </c>
      <c r="N3494" t="str">
        <f>VLOOKUP(M3494,'zamestnanci číselník'!$A:$I,9,0)</f>
        <v>Údržba</v>
      </c>
    </row>
    <row r="3495" spans="1:14" x14ac:dyDescent="0.2">
      <c r="A3495" s="60">
        <v>43696</v>
      </c>
      <c r="B3495" s="61" t="s">
        <v>1315</v>
      </c>
      <c r="C3495" s="61" t="s">
        <v>885</v>
      </c>
      <c r="D3495" s="61" t="s">
        <v>181</v>
      </c>
      <c r="E3495" s="61">
        <v>7.75</v>
      </c>
      <c r="F3495" s="61" t="s">
        <v>182</v>
      </c>
      <c r="G3495" s="61">
        <v>0</v>
      </c>
      <c r="H3495" s="61" t="s">
        <v>42</v>
      </c>
      <c r="I3495" s="61" t="s">
        <v>1167</v>
      </c>
      <c r="J3495" s="61" t="s">
        <v>17</v>
      </c>
      <c r="K3495" s="61" t="s">
        <v>20</v>
      </c>
      <c r="L3495" s="61" t="s">
        <v>1316</v>
      </c>
      <c r="M3495" s="61">
        <f t="shared" si="55"/>
        <v>533</v>
      </c>
      <c r="N3495" t="str">
        <f>VLOOKUP(M3495,'zamestnanci číselník'!$A:$I,9,0)</f>
        <v>Údržba</v>
      </c>
    </row>
    <row r="3496" spans="1:14" x14ac:dyDescent="0.2">
      <c r="A3496" s="60">
        <v>43697</v>
      </c>
      <c r="B3496" s="61" t="s">
        <v>1315</v>
      </c>
      <c r="C3496" s="61" t="s">
        <v>885</v>
      </c>
      <c r="D3496" s="61" t="s">
        <v>181</v>
      </c>
      <c r="E3496" s="61">
        <v>7.75</v>
      </c>
      <c r="F3496" s="61" t="s">
        <v>890</v>
      </c>
      <c r="G3496" s="61">
        <v>3.75</v>
      </c>
      <c r="H3496" s="61" t="s">
        <v>42</v>
      </c>
      <c r="I3496" s="61" t="s">
        <v>1167</v>
      </c>
      <c r="J3496" s="61" t="s">
        <v>17</v>
      </c>
      <c r="K3496" s="61" t="s">
        <v>20</v>
      </c>
      <c r="L3496" s="61" t="s">
        <v>1316</v>
      </c>
      <c r="M3496" s="61">
        <f t="shared" si="55"/>
        <v>533</v>
      </c>
      <c r="N3496" t="str">
        <f>VLOOKUP(M3496,'zamestnanci číselník'!$A:$I,9,0)</f>
        <v>Údržba</v>
      </c>
    </row>
    <row r="3497" spans="1:14" x14ac:dyDescent="0.2">
      <c r="A3497" s="60">
        <v>43703</v>
      </c>
      <c r="B3497" s="61" t="s">
        <v>1315</v>
      </c>
      <c r="C3497" s="61" t="s">
        <v>885</v>
      </c>
      <c r="D3497" s="61" t="s">
        <v>181</v>
      </c>
      <c r="E3497" s="61">
        <v>7.75</v>
      </c>
      <c r="F3497" s="61" t="s">
        <v>890</v>
      </c>
      <c r="G3497" s="61">
        <v>3.75</v>
      </c>
      <c r="H3497" s="61" t="s">
        <v>42</v>
      </c>
      <c r="I3497" s="61" t="s">
        <v>1167</v>
      </c>
      <c r="J3497" s="61" t="s">
        <v>17</v>
      </c>
      <c r="K3497" s="61" t="s">
        <v>20</v>
      </c>
      <c r="L3497" s="61" t="s">
        <v>1316</v>
      </c>
      <c r="M3497" s="61">
        <f t="shared" si="55"/>
        <v>533</v>
      </c>
      <c r="N3497" t="str">
        <f>VLOOKUP(M3497,'zamestnanci číselník'!$A:$I,9,0)</f>
        <v>Údržba</v>
      </c>
    </row>
    <row r="3498" spans="1:14" x14ac:dyDescent="0.2">
      <c r="A3498" s="60">
        <v>43704</v>
      </c>
      <c r="B3498" s="61" t="s">
        <v>1315</v>
      </c>
      <c r="C3498" s="61" t="s">
        <v>885</v>
      </c>
      <c r="D3498" s="61" t="s">
        <v>181</v>
      </c>
      <c r="E3498" s="61">
        <v>7.75</v>
      </c>
      <c r="F3498" s="61" t="s">
        <v>182</v>
      </c>
      <c r="G3498" s="61">
        <v>0</v>
      </c>
      <c r="H3498" s="61" t="s">
        <v>42</v>
      </c>
      <c r="I3498" s="61" t="s">
        <v>1167</v>
      </c>
      <c r="J3498" s="61" t="s">
        <v>17</v>
      </c>
      <c r="K3498" s="61" t="s">
        <v>20</v>
      </c>
      <c r="L3498" s="61" t="s">
        <v>1316</v>
      </c>
      <c r="M3498" s="61">
        <f t="shared" si="55"/>
        <v>533</v>
      </c>
      <c r="N3498" t="str">
        <f>VLOOKUP(M3498,'zamestnanci číselník'!$A:$I,9,0)</f>
        <v>Údržba</v>
      </c>
    </row>
    <row r="3499" spans="1:14" x14ac:dyDescent="0.2">
      <c r="A3499" s="60">
        <v>43705</v>
      </c>
      <c r="B3499" s="61" t="s">
        <v>1315</v>
      </c>
      <c r="C3499" s="61" t="s">
        <v>885</v>
      </c>
      <c r="D3499" s="61" t="s">
        <v>181</v>
      </c>
      <c r="E3499" s="61">
        <v>7.75</v>
      </c>
      <c r="F3499" s="61" t="s">
        <v>890</v>
      </c>
      <c r="G3499" s="61">
        <v>0.25</v>
      </c>
      <c r="H3499" s="61" t="s">
        <v>42</v>
      </c>
      <c r="I3499" s="61" t="s">
        <v>1167</v>
      </c>
      <c r="J3499" s="61" t="s">
        <v>17</v>
      </c>
      <c r="K3499" s="61" t="s">
        <v>20</v>
      </c>
      <c r="L3499" s="61" t="s">
        <v>1316</v>
      </c>
      <c r="M3499" s="61">
        <f t="shared" si="55"/>
        <v>533</v>
      </c>
      <c r="N3499" t="str">
        <f>VLOOKUP(M3499,'zamestnanci číselník'!$A:$I,9,0)</f>
        <v>Údržba</v>
      </c>
    </row>
    <row r="3500" spans="1:14" x14ac:dyDescent="0.2">
      <c r="A3500" s="60">
        <v>43678</v>
      </c>
      <c r="B3500" s="61" t="s">
        <v>1317</v>
      </c>
      <c r="C3500" s="61" t="s">
        <v>887</v>
      </c>
      <c r="D3500" s="61" t="s">
        <v>181</v>
      </c>
      <c r="E3500" s="61">
        <v>8</v>
      </c>
      <c r="F3500" s="61" t="s">
        <v>182</v>
      </c>
      <c r="G3500" s="61">
        <v>0</v>
      </c>
      <c r="H3500" s="61" t="s">
        <v>183</v>
      </c>
      <c r="I3500" s="61" t="s">
        <v>1167</v>
      </c>
      <c r="J3500" s="61" t="s">
        <v>17</v>
      </c>
      <c r="K3500" s="61" t="s">
        <v>20</v>
      </c>
      <c r="L3500" s="61" t="s">
        <v>1318</v>
      </c>
      <c r="M3500" s="61">
        <f t="shared" si="55"/>
        <v>534</v>
      </c>
      <c r="N3500" t="str">
        <f>VLOOKUP(M3500,'zamestnanci číselník'!$A:$I,9,0)</f>
        <v>Doprava</v>
      </c>
    </row>
    <row r="3501" spans="1:14" x14ac:dyDescent="0.2">
      <c r="A3501" s="60">
        <v>43679</v>
      </c>
      <c r="B3501" s="61" t="s">
        <v>1317</v>
      </c>
      <c r="C3501" s="61" t="s">
        <v>887</v>
      </c>
      <c r="D3501" s="61" t="s">
        <v>181</v>
      </c>
      <c r="E3501" s="61">
        <v>8</v>
      </c>
      <c r="F3501" s="61" t="s">
        <v>182</v>
      </c>
      <c r="G3501" s="61">
        <v>0</v>
      </c>
      <c r="H3501" s="61" t="s">
        <v>183</v>
      </c>
      <c r="I3501" s="61" t="s">
        <v>1167</v>
      </c>
      <c r="J3501" s="61" t="s">
        <v>17</v>
      </c>
      <c r="K3501" s="61" t="s">
        <v>20</v>
      </c>
      <c r="L3501" s="61" t="s">
        <v>1318</v>
      </c>
      <c r="M3501" s="61">
        <f t="shared" si="55"/>
        <v>534</v>
      </c>
      <c r="N3501" t="str">
        <f>VLOOKUP(M3501,'zamestnanci číselník'!$A:$I,9,0)</f>
        <v>Doprava</v>
      </c>
    </row>
    <row r="3502" spans="1:14" x14ac:dyDescent="0.2">
      <c r="A3502" s="60">
        <v>43682</v>
      </c>
      <c r="B3502" s="61" t="s">
        <v>1317</v>
      </c>
      <c r="C3502" s="61" t="s">
        <v>885</v>
      </c>
      <c r="D3502" s="61" t="s">
        <v>181</v>
      </c>
      <c r="E3502" s="61">
        <v>8</v>
      </c>
      <c r="F3502" s="61" t="s">
        <v>890</v>
      </c>
      <c r="G3502" s="61">
        <v>1</v>
      </c>
      <c r="H3502" s="61" t="s">
        <v>42</v>
      </c>
      <c r="I3502" s="61" t="s">
        <v>1167</v>
      </c>
      <c r="J3502" s="61" t="s">
        <v>17</v>
      </c>
      <c r="K3502" s="61" t="s">
        <v>20</v>
      </c>
      <c r="L3502" s="61" t="s">
        <v>1318</v>
      </c>
      <c r="M3502" s="61">
        <f t="shared" si="55"/>
        <v>534</v>
      </c>
      <c r="N3502" t="str">
        <f>VLOOKUP(M3502,'zamestnanci číselník'!$A:$I,9,0)</f>
        <v>Doprava</v>
      </c>
    </row>
    <row r="3503" spans="1:14" x14ac:dyDescent="0.2">
      <c r="A3503" s="60">
        <v>43683</v>
      </c>
      <c r="B3503" s="61" t="s">
        <v>1317</v>
      </c>
      <c r="C3503" s="61" t="s">
        <v>885</v>
      </c>
      <c r="D3503" s="61" t="s">
        <v>181</v>
      </c>
      <c r="E3503" s="61">
        <v>8</v>
      </c>
      <c r="F3503" s="61" t="s">
        <v>890</v>
      </c>
      <c r="G3503" s="61">
        <v>1</v>
      </c>
      <c r="H3503" s="61" t="s">
        <v>42</v>
      </c>
      <c r="I3503" s="61" t="s">
        <v>1167</v>
      </c>
      <c r="J3503" s="61" t="s">
        <v>17</v>
      </c>
      <c r="K3503" s="61" t="s">
        <v>20</v>
      </c>
      <c r="L3503" s="61" t="s">
        <v>1318</v>
      </c>
      <c r="M3503" s="61">
        <f t="shared" si="55"/>
        <v>534</v>
      </c>
      <c r="N3503" t="str">
        <f>VLOOKUP(M3503,'zamestnanci číselník'!$A:$I,9,0)</f>
        <v>Doprava</v>
      </c>
    </row>
    <row r="3504" spans="1:14" x14ac:dyDescent="0.2">
      <c r="A3504" s="60">
        <v>43684</v>
      </c>
      <c r="B3504" s="61" t="s">
        <v>1317</v>
      </c>
      <c r="C3504" s="61" t="s">
        <v>885</v>
      </c>
      <c r="D3504" s="61" t="s">
        <v>181</v>
      </c>
      <c r="E3504" s="61">
        <v>8</v>
      </c>
      <c r="F3504" s="61" t="s">
        <v>890</v>
      </c>
      <c r="G3504" s="61">
        <v>1</v>
      </c>
      <c r="H3504" s="61" t="s">
        <v>42</v>
      </c>
      <c r="I3504" s="61" t="s">
        <v>1167</v>
      </c>
      <c r="J3504" s="61" t="s">
        <v>17</v>
      </c>
      <c r="K3504" s="61" t="s">
        <v>20</v>
      </c>
      <c r="L3504" s="61" t="s">
        <v>1318</v>
      </c>
      <c r="M3504" s="61">
        <f t="shared" si="55"/>
        <v>534</v>
      </c>
      <c r="N3504" t="str">
        <f>VLOOKUP(M3504,'zamestnanci číselník'!$A:$I,9,0)</f>
        <v>Doprava</v>
      </c>
    </row>
    <row r="3505" spans="1:14" x14ac:dyDescent="0.2">
      <c r="A3505" s="60">
        <v>43685</v>
      </c>
      <c r="B3505" s="61" t="s">
        <v>1317</v>
      </c>
      <c r="C3505" s="61" t="s">
        <v>885</v>
      </c>
      <c r="D3505" s="61" t="s">
        <v>181</v>
      </c>
      <c r="E3505" s="61">
        <v>8</v>
      </c>
      <c r="F3505" s="61" t="s">
        <v>890</v>
      </c>
      <c r="G3505" s="61">
        <v>1.5</v>
      </c>
      <c r="H3505" s="61" t="s">
        <v>42</v>
      </c>
      <c r="I3505" s="61" t="s">
        <v>1167</v>
      </c>
      <c r="J3505" s="61" t="s">
        <v>17</v>
      </c>
      <c r="K3505" s="61" t="s">
        <v>20</v>
      </c>
      <c r="L3505" s="61" t="s">
        <v>1318</v>
      </c>
      <c r="M3505" s="61">
        <f t="shared" si="55"/>
        <v>534</v>
      </c>
      <c r="N3505" t="str">
        <f>VLOOKUP(M3505,'zamestnanci číselník'!$A:$I,9,0)</f>
        <v>Doprava</v>
      </c>
    </row>
    <row r="3506" spans="1:14" x14ac:dyDescent="0.2">
      <c r="A3506" s="60">
        <v>43686</v>
      </c>
      <c r="B3506" s="61" t="s">
        <v>1317</v>
      </c>
      <c r="C3506" s="61" t="s">
        <v>885</v>
      </c>
      <c r="D3506" s="61" t="s">
        <v>181</v>
      </c>
      <c r="E3506" s="61">
        <v>8</v>
      </c>
      <c r="F3506" s="61" t="s">
        <v>182</v>
      </c>
      <c r="G3506" s="61">
        <v>0</v>
      </c>
      <c r="H3506" s="61" t="s">
        <v>42</v>
      </c>
      <c r="I3506" s="61" t="s">
        <v>1167</v>
      </c>
      <c r="J3506" s="61" t="s">
        <v>17</v>
      </c>
      <c r="K3506" s="61" t="s">
        <v>20</v>
      </c>
      <c r="L3506" s="61" t="s">
        <v>1318</v>
      </c>
      <c r="M3506" s="61">
        <f t="shared" si="55"/>
        <v>534</v>
      </c>
      <c r="N3506" t="str">
        <f>VLOOKUP(M3506,'zamestnanci číselník'!$A:$I,9,0)</f>
        <v>Doprava</v>
      </c>
    </row>
    <row r="3507" spans="1:14" x14ac:dyDescent="0.2">
      <c r="A3507" s="60">
        <v>43689</v>
      </c>
      <c r="B3507" s="61" t="s">
        <v>1317</v>
      </c>
      <c r="C3507" s="61" t="s">
        <v>885</v>
      </c>
      <c r="D3507" s="61" t="s">
        <v>181</v>
      </c>
      <c r="E3507" s="61">
        <v>8</v>
      </c>
      <c r="F3507" s="61" t="s">
        <v>890</v>
      </c>
      <c r="G3507" s="61">
        <v>1</v>
      </c>
      <c r="H3507" s="61" t="s">
        <v>42</v>
      </c>
      <c r="I3507" s="61" t="s">
        <v>1167</v>
      </c>
      <c r="J3507" s="61" t="s">
        <v>17</v>
      </c>
      <c r="K3507" s="61" t="s">
        <v>20</v>
      </c>
      <c r="L3507" s="61" t="s">
        <v>1318</v>
      </c>
      <c r="M3507" s="61">
        <f t="shared" si="55"/>
        <v>534</v>
      </c>
      <c r="N3507" t="str">
        <f>VLOOKUP(M3507,'zamestnanci číselník'!$A:$I,9,0)</f>
        <v>Doprava</v>
      </c>
    </row>
    <row r="3508" spans="1:14" x14ac:dyDescent="0.2">
      <c r="A3508" s="60">
        <v>43690</v>
      </c>
      <c r="B3508" s="61" t="s">
        <v>1317</v>
      </c>
      <c r="C3508" s="61" t="s">
        <v>885</v>
      </c>
      <c r="D3508" s="61" t="s">
        <v>181</v>
      </c>
      <c r="E3508" s="61">
        <v>8</v>
      </c>
      <c r="F3508" s="61" t="s">
        <v>890</v>
      </c>
      <c r="G3508" s="61">
        <v>1</v>
      </c>
      <c r="H3508" s="61" t="s">
        <v>42</v>
      </c>
      <c r="I3508" s="61" t="s">
        <v>1167</v>
      </c>
      <c r="J3508" s="61" t="s">
        <v>17</v>
      </c>
      <c r="K3508" s="61" t="s">
        <v>20</v>
      </c>
      <c r="L3508" s="61" t="s">
        <v>1318</v>
      </c>
      <c r="M3508" s="61">
        <f t="shared" si="55"/>
        <v>534</v>
      </c>
      <c r="N3508" t="str">
        <f>VLOOKUP(M3508,'zamestnanci číselník'!$A:$I,9,0)</f>
        <v>Doprava</v>
      </c>
    </row>
    <row r="3509" spans="1:14" x14ac:dyDescent="0.2">
      <c r="A3509" s="60">
        <v>43691</v>
      </c>
      <c r="B3509" s="61" t="s">
        <v>1317</v>
      </c>
      <c r="C3509" s="61" t="s">
        <v>885</v>
      </c>
      <c r="D3509" s="61" t="s">
        <v>181</v>
      </c>
      <c r="E3509" s="61">
        <v>8</v>
      </c>
      <c r="F3509" s="61" t="s">
        <v>890</v>
      </c>
      <c r="G3509" s="61">
        <v>1</v>
      </c>
      <c r="H3509" s="61" t="s">
        <v>42</v>
      </c>
      <c r="I3509" s="61" t="s">
        <v>1167</v>
      </c>
      <c r="J3509" s="61" t="s">
        <v>17</v>
      </c>
      <c r="K3509" s="61" t="s">
        <v>20</v>
      </c>
      <c r="L3509" s="61" t="s">
        <v>1318</v>
      </c>
      <c r="M3509" s="61">
        <f t="shared" si="55"/>
        <v>534</v>
      </c>
      <c r="N3509" t="str">
        <f>VLOOKUP(M3509,'zamestnanci číselník'!$A:$I,9,0)</f>
        <v>Doprava</v>
      </c>
    </row>
    <row r="3510" spans="1:14" x14ac:dyDescent="0.2">
      <c r="A3510" s="60">
        <v>43692</v>
      </c>
      <c r="B3510" s="61" t="s">
        <v>1317</v>
      </c>
      <c r="C3510" s="61" t="s">
        <v>885</v>
      </c>
      <c r="D3510" s="61" t="s">
        <v>181</v>
      </c>
      <c r="E3510" s="61">
        <v>8</v>
      </c>
      <c r="F3510" s="61" t="s">
        <v>890</v>
      </c>
      <c r="G3510" s="61">
        <v>3.5</v>
      </c>
      <c r="H3510" s="61" t="s">
        <v>42</v>
      </c>
      <c r="I3510" s="61" t="s">
        <v>1167</v>
      </c>
      <c r="J3510" s="61" t="s">
        <v>17</v>
      </c>
      <c r="K3510" s="61" t="s">
        <v>20</v>
      </c>
      <c r="L3510" s="61" t="s">
        <v>1318</v>
      </c>
      <c r="M3510" s="61">
        <f t="shared" si="55"/>
        <v>534</v>
      </c>
      <c r="N3510" t="str">
        <f>VLOOKUP(M3510,'zamestnanci číselník'!$A:$I,9,0)</f>
        <v>Doprava</v>
      </c>
    </row>
    <row r="3511" spans="1:14" x14ac:dyDescent="0.2">
      <c r="A3511" s="60">
        <v>43693</v>
      </c>
      <c r="B3511" s="61" t="s">
        <v>1317</v>
      </c>
      <c r="C3511" s="61" t="s">
        <v>885</v>
      </c>
      <c r="D3511" s="61" t="s">
        <v>181</v>
      </c>
      <c r="E3511" s="61">
        <v>8</v>
      </c>
      <c r="F3511" s="61" t="s">
        <v>182</v>
      </c>
      <c r="G3511" s="61">
        <v>0</v>
      </c>
      <c r="H3511" s="61" t="s">
        <v>42</v>
      </c>
      <c r="I3511" s="61" t="s">
        <v>1167</v>
      </c>
      <c r="J3511" s="61" t="s">
        <v>17</v>
      </c>
      <c r="K3511" s="61" t="s">
        <v>20</v>
      </c>
      <c r="L3511" s="61" t="s">
        <v>1318</v>
      </c>
      <c r="M3511" s="61">
        <f t="shared" si="55"/>
        <v>534</v>
      </c>
      <c r="N3511" t="str">
        <f>VLOOKUP(M3511,'zamestnanci číselník'!$A:$I,9,0)</f>
        <v>Doprava</v>
      </c>
    </row>
    <row r="3512" spans="1:14" x14ac:dyDescent="0.2">
      <c r="A3512" s="60">
        <v>43694</v>
      </c>
      <c r="B3512" s="61" t="s">
        <v>1317</v>
      </c>
      <c r="C3512" s="61" t="s">
        <v>885</v>
      </c>
      <c r="D3512" s="61" t="s">
        <v>181</v>
      </c>
      <c r="E3512" s="61">
        <v>0</v>
      </c>
      <c r="F3512" s="61" t="s">
        <v>890</v>
      </c>
      <c r="G3512" s="61">
        <v>5</v>
      </c>
      <c r="H3512" s="61" t="s">
        <v>42</v>
      </c>
      <c r="I3512" s="61" t="s">
        <v>1167</v>
      </c>
      <c r="J3512" s="61" t="s">
        <v>17</v>
      </c>
      <c r="K3512" s="61" t="s">
        <v>20</v>
      </c>
      <c r="L3512" s="61" t="s">
        <v>1318</v>
      </c>
      <c r="M3512" s="61">
        <f t="shared" si="55"/>
        <v>534</v>
      </c>
      <c r="N3512" t="str">
        <f>VLOOKUP(M3512,'zamestnanci číselník'!$A:$I,9,0)</f>
        <v>Doprava</v>
      </c>
    </row>
    <row r="3513" spans="1:14" x14ac:dyDescent="0.2">
      <c r="A3513" s="60">
        <v>43696</v>
      </c>
      <c r="B3513" s="61" t="s">
        <v>1317</v>
      </c>
      <c r="C3513" s="61" t="s">
        <v>885</v>
      </c>
      <c r="D3513" s="61" t="s">
        <v>181</v>
      </c>
      <c r="E3513" s="61">
        <v>8</v>
      </c>
      <c r="F3513" s="61" t="s">
        <v>890</v>
      </c>
      <c r="G3513" s="61">
        <v>1</v>
      </c>
      <c r="H3513" s="61" t="s">
        <v>42</v>
      </c>
      <c r="I3513" s="61" t="s">
        <v>1167</v>
      </c>
      <c r="J3513" s="61" t="s">
        <v>17</v>
      </c>
      <c r="K3513" s="61" t="s">
        <v>20</v>
      </c>
      <c r="L3513" s="61" t="s">
        <v>1318</v>
      </c>
      <c r="M3513" s="61">
        <f t="shared" si="55"/>
        <v>534</v>
      </c>
      <c r="N3513" t="str">
        <f>VLOOKUP(M3513,'zamestnanci číselník'!$A:$I,9,0)</f>
        <v>Doprava</v>
      </c>
    </row>
    <row r="3514" spans="1:14" x14ac:dyDescent="0.2">
      <c r="A3514" s="60">
        <v>43697</v>
      </c>
      <c r="B3514" s="61" t="s">
        <v>1317</v>
      </c>
      <c r="C3514" s="61" t="s">
        <v>885</v>
      </c>
      <c r="D3514" s="61" t="s">
        <v>181</v>
      </c>
      <c r="E3514" s="61">
        <v>8</v>
      </c>
      <c r="F3514" s="61" t="s">
        <v>890</v>
      </c>
      <c r="G3514" s="61">
        <v>1</v>
      </c>
      <c r="H3514" s="61" t="s">
        <v>42</v>
      </c>
      <c r="I3514" s="61" t="s">
        <v>1167</v>
      </c>
      <c r="J3514" s="61" t="s">
        <v>17</v>
      </c>
      <c r="K3514" s="61" t="s">
        <v>20</v>
      </c>
      <c r="L3514" s="61" t="s">
        <v>1318</v>
      </c>
      <c r="M3514" s="61">
        <f t="shared" si="55"/>
        <v>534</v>
      </c>
      <c r="N3514" t="str">
        <f>VLOOKUP(M3514,'zamestnanci číselník'!$A:$I,9,0)</f>
        <v>Doprava</v>
      </c>
    </row>
    <row r="3515" spans="1:14" x14ac:dyDescent="0.2">
      <c r="A3515" s="60">
        <v>43698</v>
      </c>
      <c r="B3515" s="61" t="s">
        <v>1317</v>
      </c>
      <c r="C3515" s="61" t="s">
        <v>885</v>
      </c>
      <c r="D3515" s="61" t="s">
        <v>181</v>
      </c>
      <c r="E3515" s="61">
        <v>8</v>
      </c>
      <c r="F3515" s="61" t="s">
        <v>890</v>
      </c>
      <c r="G3515" s="61">
        <v>1</v>
      </c>
      <c r="H3515" s="61" t="s">
        <v>42</v>
      </c>
      <c r="I3515" s="61" t="s">
        <v>1167</v>
      </c>
      <c r="J3515" s="61" t="s">
        <v>17</v>
      </c>
      <c r="K3515" s="61" t="s">
        <v>20</v>
      </c>
      <c r="L3515" s="61" t="s">
        <v>1318</v>
      </c>
      <c r="M3515" s="61">
        <f t="shared" si="55"/>
        <v>534</v>
      </c>
      <c r="N3515" t="str">
        <f>VLOOKUP(M3515,'zamestnanci číselník'!$A:$I,9,0)</f>
        <v>Doprava</v>
      </c>
    </row>
    <row r="3516" spans="1:14" x14ac:dyDescent="0.2">
      <c r="A3516" s="60">
        <v>43699</v>
      </c>
      <c r="B3516" s="61" t="s">
        <v>1317</v>
      </c>
      <c r="C3516" s="61" t="s">
        <v>885</v>
      </c>
      <c r="D3516" s="61" t="s">
        <v>181</v>
      </c>
      <c r="E3516" s="61">
        <v>8</v>
      </c>
      <c r="F3516" s="61" t="s">
        <v>890</v>
      </c>
      <c r="G3516" s="61">
        <v>1</v>
      </c>
      <c r="H3516" s="61" t="s">
        <v>42</v>
      </c>
      <c r="I3516" s="61" t="s">
        <v>1167</v>
      </c>
      <c r="J3516" s="61" t="s">
        <v>17</v>
      </c>
      <c r="K3516" s="61" t="s">
        <v>20</v>
      </c>
      <c r="L3516" s="61" t="s">
        <v>1318</v>
      </c>
      <c r="M3516" s="61">
        <f t="shared" si="55"/>
        <v>534</v>
      </c>
      <c r="N3516" t="str">
        <f>VLOOKUP(M3516,'zamestnanci číselník'!$A:$I,9,0)</f>
        <v>Doprava</v>
      </c>
    </row>
    <row r="3517" spans="1:14" x14ac:dyDescent="0.2">
      <c r="A3517" s="60">
        <v>43700</v>
      </c>
      <c r="B3517" s="61" t="s">
        <v>1317</v>
      </c>
      <c r="C3517" s="61" t="s">
        <v>885</v>
      </c>
      <c r="D3517" s="61" t="s">
        <v>181</v>
      </c>
      <c r="E3517" s="61">
        <v>8</v>
      </c>
      <c r="F3517" s="61" t="s">
        <v>182</v>
      </c>
      <c r="G3517" s="61">
        <v>0</v>
      </c>
      <c r="H3517" s="61" t="s">
        <v>42</v>
      </c>
      <c r="I3517" s="61" t="s">
        <v>1167</v>
      </c>
      <c r="J3517" s="61" t="s">
        <v>17</v>
      </c>
      <c r="K3517" s="61" t="s">
        <v>20</v>
      </c>
      <c r="L3517" s="61" t="s">
        <v>1318</v>
      </c>
      <c r="M3517" s="61">
        <f t="shared" si="55"/>
        <v>534</v>
      </c>
      <c r="N3517" t="str">
        <f>VLOOKUP(M3517,'zamestnanci číselník'!$A:$I,9,0)</f>
        <v>Doprava</v>
      </c>
    </row>
    <row r="3518" spans="1:14" x14ac:dyDescent="0.2">
      <c r="A3518" s="60">
        <v>43703</v>
      </c>
      <c r="B3518" s="61" t="s">
        <v>1317</v>
      </c>
      <c r="C3518" s="61" t="s">
        <v>885</v>
      </c>
      <c r="D3518" s="61" t="s">
        <v>181</v>
      </c>
      <c r="E3518" s="61">
        <v>8</v>
      </c>
      <c r="F3518" s="61" t="s">
        <v>890</v>
      </c>
      <c r="G3518" s="61">
        <v>1</v>
      </c>
      <c r="H3518" s="61" t="s">
        <v>42</v>
      </c>
      <c r="I3518" s="61" t="s">
        <v>1167</v>
      </c>
      <c r="J3518" s="61" t="s">
        <v>17</v>
      </c>
      <c r="K3518" s="61" t="s">
        <v>20</v>
      </c>
      <c r="L3518" s="61" t="s">
        <v>1318</v>
      </c>
      <c r="M3518" s="61">
        <f t="shared" si="55"/>
        <v>534</v>
      </c>
      <c r="N3518" t="str">
        <f>VLOOKUP(M3518,'zamestnanci číselník'!$A:$I,9,0)</f>
        <v>Doprava</v>
      </c>
    </row>
    <row r="3519" spans="1:14" x14ac:dyDescent="0.2">
      <c r="A3519" s="60">
        <v>43704</v>
      </c>
      <c r="B3519" s="61" t="s">
        <v>1317</v>
      </c>
      <c r="C3519" s="61" t="s">
        <v>885</v>
      </c>
      <c r="D3519" s="61" t="s">
        <v>181</v>
      </c>
      <c r="E3519" s="61">
        <v>8</v>
      </c>
      <c r="F3519" s="61" t="s">
        <v>890</v>
      </c>
      <c r="G3519" s="61">
        <v>0.5</v>
      </c>
      <c r="H3519" s="61" t="s">
        <v>42</v>
      </c>
      <c r="I3519" s="61" t="s">
        <v>1167</v>
      </c>
      <c r="J3519" s="61" t="s">
        <v>17</v>
      </c>
      <c r="K3519" s="61" t="s">
        <v>20</v>
      </c>
      <c r="L3519" s="61" t="s">
        <v>1318</v>
      </c>
      <c r="M3519" s="61">
        <f t="shared" si="55"/>
        <v>534</v>
      </c>
      <c r="N3519" t="str">
        <f>VLOOKUP(M3519,'zamestnanci číselník'!$A:$I,9,0)</f>
        <v>Doprava</v>
      </c>
    </row>
    <row r="3520" spans="1:14" x14ac:dyDescent="0.2">
      <c r="A3520" s="60">
        <v>43705</v>
      </c>
      <c r="B3520" s="61" t="s">
        <v>1317</v>
      </c>
      <c r="C3520" s="61" t="s">
        <v>885</v>
      </c>
      <c r="D3520" s="61" t="s">
        <v>181</v>
      </c>
      <c r="E3520" s="61">
        <v>8</v>
      </c>
      <c r="F3520" s="61" t="s">
        <v>890</v>
      </c>
      <c r="G3520" s="61">
        <v>1</v>
      </c>
      <c r="H3520" s="61" t="s">
        <v>42</v>
      </c>
      <c r="I3520" s="61" t="s">
        <v>1167</v>
      </c>
      <c r="J3520" s="61" t="s">
        <v>17</v>
      </c>
      <c r="K3520" s="61" t="s">
        <v>20</v>
      </c>
      <c r="L3520" s="61" t="s">
        <v>1318</v>
      </c>
      <c r="M3520" s="61">
        <f t="shared" si="55"/>
        <v>534</v>
      </c>
      <c r="N3520" t="str">
        <f>VLOOKUP(M3520,'zamestnanci číselník'!$A:$I,9,0)</f>
        <v>Doprava</v>
      </c>
    </row>
    <row r="3521" spans="1:14" x14ac:dyDescent="0.2">
      <c r="A3521" s="60">
        <v>43706</v>
      </c>
      <c r="B3521" s="61" t="s">
        <v>1317</v>
      </c>
      <c r="C3521" s="61" t="s">
        <v>886</v>
      </c>
      <c r="D3521" s="61" t="s">
        <v>181</v>
      </c>
      <c r="E3521" s="61">
        <v>8</v>
      </c>
      <c r="F3521" s="61" t="s">
        <v>182</v>
      </c>
      <c r="G3521" s="61">
        <v>0</v>
      </c>
      <c r="H3521" s="61" t="s">
        <v>183</v>
      </c>
      <c r="I3521" s="61" t="s">
        <v>1167</v>
      </c>
      <c r="J3521" s="61" t="s">
        <v>17</v>
      </c>
      <c r="K3521" s="61" t="s">
        <v>20</v>
      </c>
      <c r="L3521" s="61" t="s">
        <v>1318</v>
      </c>
      <c r="M3521" s="61">
        <f t="shared" si="55"/>
        <v>534</v>
      </c>
      <c r="N3521" t="str">
        <f>VLOOKUP(M3521,'zamestnanci číselník'!$A:$I,9,0)</f>
        <v>Doprava</v>
      </c>
    </row>
    <row r="3522" spans="1:14" x14ac:dyDescent="0.2">
      <c r="A3522" s="60">
        <v>43707</v>
      </c>
      <c r="B3522" s="61" t="s">
        <v>1317</v>
      </c>
      <c r="C3522" s="61" t="s">
        <v>893</v>
      </c>
      <c r="D3522" s="61" t="s">
        <v>181</v>
      </c>
      <c r="E3522" s="61">
        <v>8</v>
      </c>
      <c r="F3522" s="61" t="s">
        <v>182</v>
      </c>
      <c r="G3522" s="61">
        <v>0</v>
      </c>
      <c r="H3522" s="61" t="s">
        <v>183</v>
      </c>
      <c r="I3522" s="61" t="s">
        <v>1167</v>
      </c>
      <c r="J3522" s="61" t="s">
        <v>17</v>
      </c>
      <c r="K3522" s="61" t="s">
        <v>20</v>
      </c>
      <c r="L3522" s="61" t="s">
        <v>1318</v>
      </c>
      <c r="M3522" s="61">
        <f t="shared" si="55"/>
        <v>534</v>
      </c>
      <c r="N3522" t="str">
        <f>VLOOKUP(M3522,'zamestnanci číselník'!$A:$I,9,0)</f>
        <v>Doprava</v>
      </c>
    </row>
    <row r="3523" spans="1:14" x14ac:dyDescent="0.2">
      <c r="A3523" s="60">
        <v>43678</v>
      </c>
      <c r="B3523" s="61" t="s">
        <v>999</v>
      </c>
      <c r="C3523" s="61" t="s">
        <v>887</v>
      </c>
      <c r="D3523" s="61" t="s">
        <v>181</v>
      </c>
      <c r="E3523" s="61">
        <v>8</v>
      </c>
      <c r="F3523" s="61" t="s">
        <v>182</v>
      </c>
      <c r="G3523" s="61">
        <v>0</v>
      </c>
      <c r="H3523" s="61" t="s">
        <v>183</v>
      </c>
      <c r="I3523" s="61" t="s">
        <v>891</v>
      </c>
      <c r="J3523" s="61" t="s">
        <v>22</v>
      </c>
      <c r="K3523" s="61" t="s">
        <v>9</v>
      </c>
      <c r="L3523" s="61" t="s">
        <v>1000</v>
      </c>
      <c r="M3523" s="61">
        <f t="shared" ref="M3523:M3586" si="56">B3523*1</f>
        <v>535</v>
      </c>
      <c r="N3523" t="str">
        <f>VLOOKUP(M3523,'zamestnanci číselník'!$A:$I,9,0)</f>
        <v>VP3M</v>
      </c>
    </row>
    <row r="3524" spans="1:14" x14ac:dyDescent="0.2">
      <c r="A3524" s="60">
        <v>43679</v>
      </c>
      <c r="B3524" s="61" t="s">
        <v>999</v>
      </c>
      <c r="C3524" s="61" t="s">
        <v>887</v>
      </c>
      <c r="D3524" s="61" t="s">
        <v>181</v>
      </c>
      <c r="E3524" s="61">
        <v>8</v>
      </c>
      <c r="F3524" s="61" t="s">
        <v>182</v>
      </c>
      <c r="G3524" s="61">
        <v>0</v>
      </c>
      <c r="H3524" s="61" t="s">
        <v>183</v>
      </c>
      <c r="I3524" s="61" t="s">
        <v>891</v>
      </c>
      <c r="J3524" s="61" t="s">
        <v>22</v>
      </c>
      <c r="K3524" s="61" t="s">
        <v>9</v>
      </c>
      <c r="L3524" s="61" t="s">
        <v>1000</v>
      </c>
      <c r="M3524" s="61">
        <f t="shared" si="56"/>
        <v>535</v>
      </c>
      <c r="N3524" t="str">
        <f>VLOOKUP(M3524,'zamestnanci číselník'!$A:$I,9,0)</f>
        <v>VP3M</v>
      </c>
    </row>
    <row r="3525" spans="1:14" x14ac:dyDescent="0.2">
      <c r="A3525" s="60">
        <v>43682</v>
      </c>
      <c r="B3525" s="61" t="s">
        <v>999</v>
      </c>
      <c r="C3525" s="61" t="s">
        <v>885</v>
      </c>
      <c r="D3525" s="61" t="s">
        <v>181</v>
      </c>
      <c r="E3525" s="61">
        <v>8</v>
      </c>
      <c r="F3525" s="61" t="s">
        <v>182</v>
      </c>
      <c r="G3525" s="61">
        <v>0</v>
      </c>
      <c r="H3525" s="61" t="s">
        <v>279</v>
      </c>
      <c r="I3525" s="61" t="s">
        <v>891</v>
      </c>
      <c r="J3525" s="61" t="s">
        <v>22</v>
      </c>
      <c r="K3525" s="61" t="s">
        <v>9</v>
      </c>
      <c r="L3525" s="61" t="s">
        <v>1000</v>
      </c>
      <c r="M3525" s="61">
        <f t="shared" si="56"/>
        <v>535</v>
      </c>
      <c r="N3525" t="str">
        <f>VLOOKUP(M3525,'zamestnanci číselník'!$A:$I,9,0)</f>
        <v>VP3M</v>
      </c>
    </row>
    <row r="3526" spans="1:14" x14ac:dyDescent="0.2">
      <c r="A3526" s="60">
        <v>43683</v>
      </c>
      <c r="B3526" s="61" t="s">
        <v>999</v>
      </c>
      <c r="C3526" s="61" t="s">
        <v>885</v>
      </c>
      <c r="D3526" s="61" t="s">
        <v>181</v>
      </c>
      <c r="E3526" s="61">
        <v>8</v>
      </c>
      <c r="F3526" s="61" t="s">
        <v>182</v>
      </c>
      <c r="G3526" s="61">
        <v>0</v>
      </c>
      <c r="H3526" s="61" t="s">
        <v>279</v>
      </c>
      <c r="I3526" s="61" t="s">
        <v>891</v>
      </c>
      <c r="J3526" s="61" t="s">
        <v>22</v>
      </c>
      <c r="K3526" s="61" t="s">
        <v>9</v>
      </c>
      <c r="L3526" s="61" t="s">
        <v>1000</v>
      </c>
      <c r="M3526" s="61">
        <f t="shared" si="56"/>
        <v>535</v>
      </c>
      <c r="N3526" t="str">
        <f>VLOOKUP(M3526,'zamestnanci číselník'!$A:$I,9,0)</f>
        <v>VP3M</v>
      </c>
    </row>
    <row r="3527" spans="1:14" x14ac:dyDescent="0.2">
      <c r="A3527" s="60">
        <v>43684</v>
      </c>
      <c r="B3527" s="61" t="s">
        <v>999</v>
      </c>
      <c r="C3527" s="61" t="s">
        <v>885</v>
      </c>
      <c r="D3527" s="61" t="s">
        <v>181</v>
      </c>
      <c r="E3527" s="61">
        <v>8</v>
      </c>
      <c r="F3527" s="61" t="s">
        <v>182</v>
      </c>
      <c r="G3527" s="61">
        <v>0</v>
      </c>
      <c r="H3527" s="61" t="s">
        <v>1502</v>
      </c>
      <c r="I3527" s="61" t="s">
        <v>891</v>
      </c>
      <c r="J3527" s="61" t="s">
        <v>22</v>
      </c>
      <c r="K3527" s="61" t="s">
        <v>9</v>
      </c>
      <c r="L3527" s="61" t="s">
        <v>1000</v>
      </c>
      <c r="M3527" s="61">
        <f t="shared" si="56"/>
        <v>535</v>
      </c>
      <c r="N3527" t="str">
        <f>VLOOKUP(M3527,'zamestnanci číselník'!$A:$I,9,0)</f>
        <v>VP3M</v>
      </c>
    </row>
    <row r="3528" spans="1:14" x14ac:dyDescent="0.2">
      <c r="A3528" s="60">
        <v>43685</v>
      </c>
      <c r="B3528" s="61" t="s">
        <v>999</v>
      </c>
      <c r="C3528" s="61" t="s">
        <v>885</v>
      </c>
      <c r="D3528" s="61" t="s">
        <v>181</v>
      </c>
      <c r="E3528" s="61">
        <v>8</v>
      </c>
      <c r="F3528" s="61" t="s">
        <v>182</v>
      </c>
      <c r="G3528" s="61">
        <v>0</v>
      </c>
      <c r="H3528" s="61" t="s">
        <v>1519</v>
      </c>
      <c r="I3528" s="61" t="s">
        <v>891</v>
      </c>
      <c r="J3528" s="61" t="s">
        <v>22</v>
      </c>
      <c r="K3528" s="61" t="s">
        <v>9</v>
      </c>
      <c r="L3528" s="61" t="s">
        <v>1000</v>
      </c>
      <c r="M3528" s="61">
        <f t="shared" si="56"/>
        <v>535</v>
      </c>
      <c r="N3528" t="str">
        <f>VLOOKUP(M3528,'zamestnanci číselník'!$A:$I,9,0)</f>
        <v>VP3M</v>
      </c>
    </row>
    <row r="3529" spans="1:14" x14ac:dyDescent="0.2">
      <c r="A3529" s="60">
        <v>43686</v>
      </c>
      <c r="B3529" s="61" t="s">
        <v>999</v>
      </c>
      <c r="C3529" s="61" t="s">
        <v>885</v>
      </c>
      <c r="D3529" s="61" t="s">
        <v>181</v>
      </c>
      <c r="E3529" s="61">
        <v>8</v>
      </c>
      <c r="F3529" s="61" t="s">
        <v>182</v>
      </c>
      <c r="G3529" s="61">
        <v>0</v>
      </c>
      <c r="H3529" s="61" t="s">
        <v>279</v>
      </c>
      <c r="I3529" s="61" t="s">
        <v>891</v>
      </c>
      <c r="J3529" s="61" t="s">
        <v>22</v>
      </c>
      <c r="K3529" s="61" t="s">
        <v>9</v>
      </c>
      <c r="L3529" s="61" t="s">
        <v>1000</v>
      </c>
      <c r="M3529" s="61">
        <f t="shared" si="56"/>
        <v>535</v>
      </c>
      <c r="N3529" t="str">
        <f>VLOOKUP(M3529,'zamestnanci číselník'!$A:$I,9,0)</f>
        <v>VP3M</v>
      </c>
    </row>
    <row r="3530" spans="1:14" x14ac:dyDescent="0.2">
      <c r="A3530" s="60">
        <v>43689</v>
      </c>
      <c r="B3530" s="61" t="s">
        <v>999</v>
      </c>
      <c r="C3530" s="61" t="s">
        <v>885</v>
      </c>
      <c r="D3530" s="61" t="s">
        <v>181</v>
      </c>
      <c r="E3530" s="61">
        <v>8</v>
      </c>
      <c r="F3530" s="61" t="s">
        <v>182</v>
      </c>
      <c r="G3530" s="61">
        <v>0</v>
      </c>
      <c r="H3530" s="61" t="s">
        <v>279</v>
      </c>
      <c r="I3530" s="61" t="s">
        <v>891</v>
      </c>
      <c r="J3530" s="61" t="s">
        <v>22</v>
      </c>
      <c r="K3530" s="61" t="s">
        <v>9</v>
      </c>
      <c r="L3530" s="61" t="s">
        <v>1000</v>
      </c>
      <c r="M3530" s="61">
        <f t="shared" si="56"/>
        <v>535</v>
      </c>
      <c r="N3530" t="str">
        <f>VLOOKUP(M3530,'zamestnanci číselník'!$A:$I,9,0)</f>
        <v>VP3M</v>
      </c>
    </row>
    <row r="3531" spans="1:14" x14ac:dyDescent="0.2">
      <c r="A3531" s="60">
        <v>43690</v>
      </c>
      <c r="B3531" s="61" t="s">
        <v>999</v>
      </c>
      <c r="C3531" s="61" t="s">
        <v>885</v>
      </c>
      <c r="D3531" s="61" t="s">
        <v>181</v>
      </c>
      <c r="E3531" s="61">
        <v>8</v>
      </c>
      <c r="F3531" s="61" t="s">
        <v>182</v>
      </c>
      <c r="G3531" s="61">
        <v>0</v>
      </c>
      <c r="H3531" s="61" t="s">
        <v>1450</v>
      </c>
      <c r="I3531" s="61" t="s">
        <v>891</v>
      </c>
      <c r="J3531" s="61" t="s">
        <v>22</v>
      </c>
      <c r="K3531" s="61" t="s">
        <v>9</v>
      </c>
      <c r="L3531" s="61" t="s">
        <v>1000</v>
      </c>
      <c r="M3531" s="61">
        <f t="shared" si="56"/>
        <v>535</v>
      </c>
      <c r="N3531" t="str">
        <f>VLOOKUP(M3531,'zamestnanci číselník'!$A:$I,9,0)</f>
        <v>VP3M</v>
      </c>
    </row>
    <row r="3532" spans="1:14" x14ac:dyDescent="0.2">
      <c r="A3532" s="60">
        <v>43691</v>
      </c>
      <c r="B3532" s="61" t="s">
        <v>999</v>
      </c>
      <c r="C3532" s="61" t="s">
        <v>885</v>
      </c>
      <c r="D3532" s="61" t="s">
        <v>181</v>
      </c>
      <c r="E3532" s="61">
        <v>7.5</v>
      </c>
      <c r="F3532" s="61" t="s">
        <v>182</v>
      </c>
      <c r="G3532" s="61">
        <v>0</v>
      </c>
      <c r="H3532" s="61" t="s">
        <v>1450</v>
      </c>
      <c r="I3532" s="61" t="s">
        <v>891</v>
      </c>
      <c r="J3532" s="61" t="s">
        <v>22</v>
      </c>
      <c r="K3532" s="61" t="s">
        <v>9</v>
      </c>
      <c r="L3532" s="61" t="s">
        <v>1000</v>
      </c>
      <c r="M3532" s="61">
        <f t="shared" si="56"/>
        <v>535</v>
      </c>
      <c r="N3532" t="str">
        <f>VLOOKUP(M3532,'zamestnanci číselník'!$A:$I,9,0)</f>
        <v>VP3M</v>
      </c>
    </row>
    <row r="3533" spans="1:14" x14ac:dyDescent="0.2">
      <c r="A3533" s="60">
        <v>43692</v>
      </c>
      <c r="B3533" s="61" t="s">
        <v>999</v>
      </c>
      <c r="C3533" s="61" t="s">
        <v>885</v>
      </c>
      <c r="D3533" s="61" t="s">
        <v>181</v>
      </c>
      <c r="E3533" s="61">
        <v>8</v>
      </c>
      <c r="F3533" s="61" t="s">
        <v>182</v>
      </c>
      <c r="G3533" s="61">
        <v>0</v>
      </c>
      <c r="H3533" s="61" t="s">
        <v>1450</v>
      </c>
      <c r="I3533" s="61" t="s">
        <v>891</v>
      </c>
      <c r="J3533" s="61" t="s">
        <v>22</v>
      </c>
      <c r="K3533" s="61" t="s">
        <v>9</v>
      </c>
      <c r="L3533" s="61" t="s">
        <v>1000</v>
      </c>
      <c r="M3533" s="61">
        <f t="shared" si="56"/>
        <v>535</v>
      </c>
      <c r="N3533" t="str">
        <f>VLOOKUP(M3533,'zamestnanci číselník'!$A:$I,9,0)</f>
        <v>VP3M</v>
      </c>
    </row>
    <row r="3534" spans="1:14" x14ac:dyDescent="0.2">
      <c r="A3534" s="60">
        <v>43693</v>
      </c>
      <c r="B3534" s="61" t="s">
        <v>999</v>
      </c>
      <c r="C3534" s="61" t="s">
        <v>885</v>
      </c>
      <c r="D3534" s="61" t="s">
        <v>181</v>
      </c>
      <c r="E3534" s="61">
        <v>8</v>
      </c>
      <c r="F3534" s="61" t="s">
        <v>182</v>
      </c>
      <c r="G3534" s="61">
        <v>0</v>
      </c>
      <c r="H3534" s="61" t="s">
        <v>1552</v>
      </c>
      <c r="I3534" s="61" t="s">
        <v>891</v>
      </c>
      <c r="J3534" s="61" t="s">
        <v>22</v>
      </c>
      <c r="K3534" s="61" t="s">
        <v>9</v>
      </c>
      <c r="L3534" s="61" t="s">
        <v>1000</v>
      </c>
      <c r="M3534" s="61">
        <f t="shared" si="56"/>
        <v>535</v>
      </c>
      <c r="N3534" t="str">
        <f>VLOOKUP(M3534,'zamestnanci číselník'!$A:$I,9,0)</f>
        <v>VP3M</v>
      </c>
    </row>
    <row r="3535" spans="1:14" x14ac:dyDescent="0.2">
      <c r="A3535" s="60">
        <v>43696</v>
      </c>
      <c r="B3535" s="61" t="s">
        <v>999</v>
      </c>
      <c r="C3535" s="61" t="s">
        <v>885</v>
      </c>
      <c r="D3535" s="61" t="s">
        <v>181</v>
      </c>
      <c r="E3535" s="61">
        <v>8</v>
      </c>
      <c r="F3535" s="61" t="s">
        <v>182</v>
      </c>
      <c r="G3535" s="61">
        <v>0</v>
      </c>
      <c r="H3535" s="61" t="s">
        <v>279</v>
      </c>
      <c r="I3535" s="61" t="s">
        <v>891</v>
      </c>
      <c r="J3535" s="61" t="s">
        <v>22</v>
      </c>
      <c r="K3535" s="61" t="s">
        <v>9</v>
      </c>
      <c r="L3535" s="61" t="s">
        <v>1000</v>
      </c>
      <c r="M3535" s="61">
        <f t="shared" si="56"/>
        <v>535</v>
      </c>
      <c r="N3535" t="str">
        <f>VLOOKUP(M3535,'zamestnanci číselník'!$A:$I,9,0)</f>
        <v>VP3M</v>
      </c>
    </row>
    <row r="3536" spans="1:14" x14ac:dyDescent="0.2">
      <c r="A3536" s="60">
        <v>43697</v>
      </c>
      <c r="B3536" s="61" t="s">
        <v>999</v>
      </c>
      <c r="C3536" s="61" t="s">
        <v>885</v>
      </c>
      <c r="D3536" s="61" t="s">
        <v>181</v>
      </c>
      <c r="E3536" s="61">
        <v>8</v>
      </c>
      <c r="F3536" s="61" t="s">
        <v>890</v>
      </c>
      <c r="G3536" s="61">
        <v>2</v>
      </c>
      <c r="H3536" s="61" t="s">
        <v>1549</v>
      </c>
      <c r="I3536" s="61" t="s">
        <v>891</v>
      </c>
      <c r="J3536" s="61" t="s">
        <v>22</v>
      </c>
      <c r="K3536" s="61" t="s">
        <v>9</v>
      </c>
      <c r="L3536" s="61" t="s">
        <v>1000</v>
      </c>
      <c r="M3536" s="61">
        <f t="shared" si="56"/>
        <v>535</v>
      </c>
      <c r="N3536" t="str">
        <f>VLOOKUP(M3536,'zamestnanci číselník'!$A:$I,9,0)</f>
        <v>VP3M</v>
      </c>
    </row>
    <row r="3537" spans="1:14" x14ac:dyDescent="0.2">
      <c r="A3537" s="60">
        <v>43698</v>
      </c>
      <c r="B3537" s="61" t="s">
        <v>999</v>
      </c>
      <c r="C3537" s="61" t="s">
        <v>885</v>
      </c>
      <c r="D3537" s="61" t="s">
        <v>181</v>
      </c>
      <c r="E3537" s="61">
        <v>8</v>
      </c>
      <c r="F3537" s="61" t="s">
        <v>182</v>
      </c>
      <c r="G3537" s="61">
        <v>0</v>
      </c>
      <c r="H3537" s="61" t="s">
        <v>1549</v>
      </c>
      <c r="I3537" s="61" t="s">
        <v>891</v>
      </c>
      <c r="J3537" s="61" t="s">
        <v>22</v>
      </c>
      <c r="K3537" s="61" t="s">
        <v>9</v>
      </c>
      <c r="L3537" s="61" t="s">
        <v>1000</v>
      </c>
      <c r="M3537" s="61">
        <f t="shared" si="56"/>
        <v>535</v>
      </c>
      <c r="N3537" t="str">
        <f>VLOOKUP(M3537,'zamestnanci číselník'!$A:$I,9,0)</f>
        <v>VP3M</v>
      </c>
    </row>
    <row r="3538" spans="1:14" x14ac:dyDescent="0.2">
      <c r="A3538" s="60">
        <v>43699</v>
      </c>
      <c r="B3538" s="61" t="s">
        <v>999</v>
      </c>
      <c r="C3538" s="61" t="s">
        <v>885</v>
      </c>
      <c r="D3538" s="61" t="s">
        <v>181</v>
      </c>
      <c r="E3538" s="61">
        <v>8</v>
      </c>
      <c r="F3538" s="61" t="s">
        <v>182</v>
      </c>
      <c r="G3538" s="61">
        <v>0</v>
      </c>
      <c r="H3538" s="61" t="s">
        <v>1549</v>
      </c>
      <c r="I3538" s="61" t="s">
        <v>891</v>
      </c>
      <c r="J3538" s="61" t="s">
        <v>22</v>
      </c>
      <c r="K3538" s="61" t="s">
        <v>9</v>
      </c>
      <c r="L3538" s="61" t="s">
        <v>1000</v>
      </c>
      <c r="M3538" s="61">
        <f t="shared" si="56"/>
        <v>535</v>
      </c>
      <c r="N3538" t="str">
        <f>VLOOKUP(M3538,'zamestnanci číselník'!$A:$I,9,0)</f>
        <v>VP3M</v>
      </c>
    </row>
    <row r="3539" spans="1:14" x14ac:dyDescent="0.2">
      <c r="A3539" s="60">
        <v>43700</v>
      </c>
      <c r="B3539" s="61" t="s">
        <v>999</v>
      </c>
      <c r="C3539" s="61" t="s">
        <v>885</v>
      </c>
      <c r="D3539" s="61" t="s">
        <v>181</v>
      </c>
      <c r="E3539" s="61">
        <v>8</v>
      </c>
      <c r="F3539" s="61" t="s">
        <v>182</v>
      </c>
      <c r="G3539" s="61">
        <v>0</v>
      </c>
      <c r="H3539" s="61" t="s">
        <v>1481</v>
      </c>
      <c r="I3539" s="61" t="s">
        <v>891</v>
      </c>
      <c r="J3539" s="61" t="s">
        <v>22</v>
      </c>
      <c r="K3539" s="61" t="s">
        <v>9</v>
      </c>
      <c r="L3539" s="61" t="s">
        <v>1000</v>
      </c>
      <c r="M3539" s="61">
        <f t="shared" si="56"/>
        <v>535</v>
      </c>
      <c r="N3539" t="str">
        <f>VLOOKUP(M3539,'zamestnanci číselník'!$A:$I,9,0)</f>
        <v>VP3M</v>
      </c>
    </row>
    <row r="3540" spans="1:14" x14ac:dyDescent="0.2">
      <c r="A3540" s="60">
        <v>43701</v>
      </c>
      <c r="B3540" s="61" t="s">
        <v>999</v>
      </c>
      <c r="C3540" s="61" t="s">
        <v>885</v>
      </c>
      <c r="D3540" s="61" t="s">
        <v>181</v>
      </c>
      <c r="E3540" s="61">
        <v>0.5</v>
      </c>
      <c r="F3540" s="61" t="s">
        <v>890</v>
      </c>
      <c r="G3540" s="61">
        <v>5.5</v>
      </c>
      <c r="H3540" s="61" t="s">
        <v>1481</v>
      </c>
      <c r="I3540" s="61" t="s">
        <v>891</v>
      </c>
      <c r="J3540" s="61" t="s">
        <v>22</v>
      </c>
      <c r="K3540" s="61" t="s">
        <v>9</v>
      </c>
      <c r="L3540" s="61" t="s">
        <v>1000</v>
      </c>
      <c r="M3540" s="61">
        <f t="shared" si="56"/>
        <v>535</v>
      </c>
      <c r="N3540" t="str">
        <f>VLOOKUP(M3540,'zamestnanci číselník'!$A:$I,9,0)</f>
        <v>VP3M</v>
      </c>
    </row>
    <row r="3541" spans="1:14" x14ac:dyDescent="0.2">
      <c r="A3541" s="60">
        <v>43703</v>
      </c>
      <c r="B3541" s="61" t="s">
        <v>999</v>
      </c>
      <c r="C3541" s="61" t="s">
        <v>885</v>
      </c>
      <c r="D3541" s="61" t="s">
        <v>181</v>
      </c>
      <c r="E3541" s="61">
        <v>8</v>
      </c>
      <c r="F3541" s="61" t="s">
        <v>182</v>
      </c>
      <c r="G3541" s="61">
        <v>0</v>
      </c>
      <c r="H3541" s="61" t="s">
        <v>279</v>
      </c>
      <c r="I3541" s="61" t="s">
        <v>891</v>
      </c>
      <c r="J3541" s="61" t="s">
        <v>22</v>
      </c>
      <c r="K3541" s="61" t="s">
        <v>9</v>
      </c>
      <c r="L3541" s="61" t="s">
        <v>1000</v>
      </c>
      <c r="M3541" s="61">
        <f t="shared" si="56"/>
        <v>535</v>
      </c>
      <c r="N3541" t="str">
        <f>VLOOKUP(M3541,'zamestnanci číselník'!$A:$I,9,0)</f>
        <v>VP3M</v>
      </c>
    </row>
    <row r="3542" spans="1:14" x14ac:dyDescent="0.2">
      <c r="A3542" s="60">
        <v>43704</v>
      </c>
      <c r="B3542" s="61" t="s">
        <v>999</v>
      </c>
      <c r="C3542" s="61" t="s">
        <v>885</v>
      </c>
      <c r="D3542" s="61" t="s">
        <v>181</v>
      </c>
      <c r="E3542" s="61">
        <v>4</v>
      </c>
      <c r="F3542" s="61" t="s">
        <v>182</v>
      </c>
      <c r="G3542" s="61">
        <v>0</v>
      </c>
      <c r="H3542" s="61" t="s">
        <v>279</v>
      </c>
      <c r="I3542" s="61" t="s">
        <v>891</v>
      </c>
      <c r="J3542" s="61" t="s">
        <v>22</v>
      </c>
      <c r="K3542" s="61" t="s">
        <v>9</v>
      </c>
      <c r="L3542" s="61" t="s">
        <v>1000</v>
      </c>
      <c r="M3542" s="61">
        <f t="shared" si="56"/>
        <v>535</v>
      </c>
      <c r="N3542" t="str">
        <f>VLOOKUP(M3542,'zamestnanci číselník'!$A:$I,9,0)</f>
        <v>VP3M</v>
      </c>
    </row>
    <row r="3543" spans="1:14" x14ac:dyDescent="0.2">
      <c r="A3543" s="60">
        <v>43705</v>
      </c>
      <c r="B3543" s="61" t="s">
        <v>999</v>
      </c>
      <c r="C3543" s="61" t="s">
        <v>885</v>
      </c>
      <c r="D3543" s="61" t="s">
        <v>181</v>
      </c>
      <c r="E3543" s="61">
        <v>8</v>
      </c>
      <c r="F3543" s="61" t="s">
        <v>182</v>
      </c>
      <c r="G3543" s="61">
        <v>0</v>
      </c>
      <c r="H3543" s="61" t="s">
        <v>279</v>
      </c>
      <c r="I3543" s="61" t="s">
        <v>891</v>
      </c>
      <c r="J3543" s="61" t="s">
        <v>22</v>
      </c>
      <c r="K3543" s="61" t="s">
        <v>9</v>
      </c>
      <c r="L3543" s="61" t="s">
        <v>1000</v>
      </c>
      <c r="M3543" s="61">
        <f t="shared" si="56"/>
        <v>535</v>
      </c>
      <c r="N3543" t="str">
        <f>VLOOKUP(M3543,'zamestnanci číselník'!$A:$I,9,0)</f>
        <v>VP3M</v>
      </c>
    </row>
    <row r="3544" spans="1:14" x14ac:dyDescent="0.2">
      <c r="A3544" s="60">
        <v>43706</v>
      </c>
      <c r="B3544" s="61" t="s">
        <v>999</v>
      </c>
      <c r="C3544" s="61" t="s">
        <v>886</v>
      </c>
      <c r="D3544" s="61" t="s">
        <v>181</v>
      </c>
      <c r="E3544" s="61">
        <v>8</v>
      </c>
      <c r="F3544" s="61" t="s">
        <v>182</v>
      </c>
      <c r="G3544" s="61">
        <v>0</v>
      </c>
      <c r="H3544" s="61" t="s">
        <v>183</v>
      </c>
      <c r="I3544" s="61" t="s">
        <v>891</v>
      </c>
      <c r="J3544" s="61" t="s">
        <v>22</v>
      </c>
      <c r="K3544" s="61" t="s">
        <v>9</v>
      </c>
      <c r="L3544" s="61" t="s">
        <v>1000</v>
      </c>
      <c r="M3544" s="61">
        <f t="shared" si="56"/>
        <v>535</v>
      </c>
      <c r="N3544" t="str">
        <f>VLOOKUP(M3544,'zamestnanci číselník'!$A:$I,9,0)</f>
        <v>VP3M</v>
      </c>
    </row>
    <row r="3545" spans="1:14" x14ac:dyDescent="0.2">
      <c r="A3545" s="60">
        <v>43707</v>
      </c>
      <c r="B3545" s="61" t="s">
        <v>999</v>
      </c>
      <c r="C3545" s="61" t="s">
        <v>885</v>
      </c>
      <c r="D3545" s="61" t="s">
        <v>181</v>
      </c>
      <c r="E3545" s="61">
        <v>8</v>
      </c>
      <c r="F3545" s="61" t="s">
        <v>182</v>
      </c>
      <c r="G3545" s="61">
        <v>0</v>
      </c>
      <c r="H3545" s="61" t="s">
        <v>279</v>
      </c>
      <c r="I3545" s="61" t="s">
        <v>891</v>
      </c>
      <c r="J3545" s="61" t="s">
        <v>22</v>
      </c>
      <c r="K3545" s="61" t="s">
        <v>9</v>
      </c>
      <c r="L3545" s="61" t="s">
        <v>1000</v>
      </c>
      <c r="M3545" s="61">
        <f t="shared" si="56"/>
        <v>535</v>
      </c>
      <c r="N3545" t="str">
        <f>VLOOKUP(M3545,'zamestnanci číselník'!$A:$I,9,0)</f>
        <v>VP3M</v>
      </c>
    </row>
    <row r="3546" spans="1:14" x14ac:dyDescent="0.2">
      <c r="A3546" s="60">
        <v>43704</v>
      </c>
      <c r="B3546" s="61" t="s">
        <v>999</v>
      </c>
      <c r="C3546" s="61" t="s">
        <v>887</v>
      </c>
      <c r="D3546" s="61" t="s">
        <v>181</v>
      </c>
      <c r="E3546" s="61">
        <v>4</v>
      </c>
      <c r="F3546" s="61" t="s">
        <v>182</v>
      </c>
      <c r="G3546" s="61">
        <v>0</v>
      </c>
      <c r="H3546" s="61" t="s">
        <v>183</v>
      </c>
      <c r="I3546" s="61" t="s">
        <v>891</v>
      </c>
      <c r="J3546" s="61" t="s">
        <v>22</v>
      </c>
      <c r="K3546" s="61" t="s">
        <v>9</v>
      </c>
      <c r="L3546" s="61" t="s">
        <v>1000</v>
      </c>
      <c r="M3546" s="61">
        <f t="shared" si="56"/>
        <v>535</v>
      </c>
      <c r="N3546" t="str">
        <f>VLOOKUP(M3546,'zamestnanci číselník'!$A:$I,9,0)</f>
        <v>VP3M</v>
      </c>
    </row>
    <row r="3547" spans="1:14" x14ac:dyDescent="0.2">
      <c r="A3547" s="60">
        <v>43708</v>
      </c>
      <c r="B3547" s="61" t="s">
        <v>999</v>
      </c>
      <c r="C3547" s="61" t="s">
        <v>885</v>
      </c>
      <c r="D3547" s="61" t="s">
        <v>181</v>
      </c>
      <c r="E3547" s="61">
        <v>0</v>
      </c>
      <c r="F3547" s="61" t="s">
        <v>890</v>
      </c>
      <c r="G3547" s="61">
        <v>7</v>
      </c>
      <c r="H3547" s="61" t="s">
        <v>1565</v>
      </c>
      <c r="I3547" s="61" t="s">
        <v>891</v>
      </c>
      <c r="J3547" s="61" t="s">
        <v>22</v>
      </c>
      <c r="K3547" s="61" t="s">
        <v>9</v>
      </c>
      <c r="L3547" s="61" t="s">
        <v>1000</v>
      </c>
      <c r="M3547" s="61">
        <f t="shared" si="56"/>
        <v>535</v>
      </c>
      <c r="N3547" t="str">
        <f>VLOOKUP(M3547,'zamestnanci číselník'!$A:$I,9,0)</f>
        <v>VP3M</v>
      </c>
    </row>
    <row r="3548" spans="1:14" x14ac:dyDescent="0.2">
      <c r="A3548" s="60">
        <v>43696</v>
      </c>
      <c r="B3548" s="61" t="s">
        <v>1001</v>
      </c>
      <c r="C3548" s="61" t="s">
        <v>885</v>
      </c>
      <c r="D3548" s="61" t="s">
        <v>181</v>
      </c>
      <c r="E3548" s="61">
        <v>8</v>
      </c>
      <c r="F3548" s="61" t="s">
        <v>182</v>
      </c>
      <c r="G3548" s="61">
        <v>0</v>
      </c>
      <c r="H3548" s="61" t="s">
        <v>1555</v>
      </c>
      <c r="I3548" s="61" t="s">
        <v>184</v>
      </c>
      <c r="J3548" s="61" t="s">
        <v>13</v>
      </c>
      <c r="K3548" s="61" t="s">
        <v>9</v>
      </c>
      <c r="L3548" s="61" t="s">
        <v>1002</v>
      </c>
      <c r="M3548" s="61">
        <f t="shared" si="56"/>
        <v>538</v>
      </c>
      <c r="N3548" t="str">
        <f>VLOOKUP(M3548,'zamestnanci číselník'!$A:$I,9,0)</f>
        <v>VP3M</v>
      </c>
    </row>
    <row r="3549" spans="1:14" x14ac:dyDescent="0.2">
      <c r="A3549" s="60">
        <v>43697</v>
      </c>
      <c r="B3549" s="61" t="s">
        <v>1001</v>
      </c>
      <c r="C3549" s="61" t="s">
        <v>887</v>
      </c>
      <c r="D3549" s="61" t="s">
        <v>181</v>
      </c>
      <c r="E3549" s="61">
        <v>8</v>
      </c>
      <c r="F3549" s="61" t="s">
        <v>182</v>
      </c>
      <c r="G3549" s="61">
        <v>0</v>
      </c>
      <c r="H3549" s="61" t="s">
        <v>183</v>
      </c>
      <c r="I3549" s="61" t="s">
        <v>184</v>
      </c>
      <c r="J3549" s="61" t="s">
        <v>13</v>
      </c>
      <c r="K3549" s="61" t="s">
        <v>9</v>
      </c>
      <c r="L3549" s="61" t="s">
        <v>1002</v>
      </c>
      <c r="M3549" s="61">
        <f t="shared" si="56"/>
        <v>538</v>
      </c>
      <c r="N3549" t="str">
        <f>VLOOKUP(M3549,'zamestnanci číselník'!$A:$I,9,0)</f>
        <v>VP3M</v>
      </c>
    </row>
    <row r="3550" spans="1:14" x14ac:dyDescent="0.2">
      <c r="A3550" s="60">
        <v>43698</v>
      </c>
      <c r="B3550" s="61" t="s">
        <v>1001</v>
      </c>
      <c r="C3550" s="61" t="s">
        <v>885</v>
      </c>
      <c r="D3550" s="61" t="s">
        <v>181</v>
      </c>
      <c r="E3550" s="61">
        <v>8</v>
      </c>
      <c r="F3550" s="61" t="s">
        <v>182</v>
      </c>
      <c r="G3550" s="61">
        <v>0</v>
      </c>
      <c r="H3550" s="61" t="s">
        <v>1555</v>
      </c>
      <c r="I3550" s="61" t="s">
        <v>184</v>
      </c>
      <c r="J3550" s="61" t="s">
        <v>13</v>
      </c>
      <c r="K3550" s="61" t="s">
        <v>9</v>
      </c>
      <c r="L3550" s="61" t="s">
        <v>1002</v>
      </c>
      <c r="M3550" s="61">
        <f t="shared" si="56"/>
        <v>538</v>
      </c>
      <c r="N3550" t="str">
        <f>VLOOKUP(M3550,'zamestnanci číselník'!$A:$I,9,0)</f>
        <v>VP3M</v>
      </c>
    </row>
    <row r="3551" spans="1:14" x14ac:dyDescent="0.2">
      <c r="A3551" s="60">
        <v>43699</v>
      </c>
      <c r="B3551" s="61" t="s">
        <v>1001</v>
      </c>
      <c r="C3551" s="61" t="s">
        <v>885</v>
      </c>
      <c r="D3551" s="61" t="s">
        <v>181</v>
      </c>
      <c r="E3551" s="61">
        <v>8</v>
      </c>
      <c r="F3551" s="61" t="s">
        <v>182</v>
      </c>
      <c r="G3551" s="61">
        <v>0</v>
      </c>
      <c r="H3551" s="61" t="s">
        <v>1555</v>
      </c>
      <c r="I3551" s="61" t="s">
        <v>184</v>
      </c>
      <c r="J3551" s="61" t="s">
        <v>13</v>
      </c>
      <c r="K3551" s="61" t="s">
        <v>9</v>
      </c>
      <c r="L3551" s="61" t="s">
        <v>1002</v>
      </c>
      <c r="M3551" s="61">
        <f t="shared" si="56"/>
        <v>538</v>
      </c>
      <c r="N3551" t="str">
        <f>VLOOKUP(M3551,'zamestnanci číselník'!$A:$I,9,0)</f>
        <v>VP3M</v>
      </c>
    </row>
    <row r="3552" spans="1:14" x14ac:dyDescent="0.2">
      <c r="A3552" s="60">
        <v>43700</v>
      </c>
      <c r="B3552" s="61" t="s">
        <v>1001</v>
      </c>
      <c r="C3552" s="61" t="s">
        <v>885</v>
      </c>
      <c r="D3552" s="61" t="s">
        <v>181</v>
      </c>
      <c r="E3552" s="61">
        <v>8</v>
      </c>
      <c r="F3552" s="61" t="s">
        <v>182</v>
      </c>
      <c r="G3552" s="61">
        <v>0</v>
      </c>
      <c r="H3552" s="61" t="s">
        <v>1555</v>
      </c>
      <c r="I3552" s="61" t="s">
        <v>184</v>
      </c>
      <c r="J3552" s="61" t="s">
        <v>13</v>
      </c>
      <c r="K3552" s="61" t="s">
        <v>9</v>
      </c>
      <c r="L3552" s="61" t="s">
        <v>1002</v>
      </c>
      <c r="M3552" s="61">
        <f t="shared" si="56"/>
        <v>538</v>
      </c>
      <c r="N3552" t="str">
        <f>VLOOKUP(M3552,'zamestnanci číselník'!$A:$I,9,0)</f>
        <v>VP3M</v>
      </c>
    </row>
    <row r="3553" spans="1:14" x14ac:dyDescent="0.2">
      <c r="A3553" s="60">
        <v>43703</v>
      </c>
      <c r="B3553" s="61" t="s">
        <v>1001</v>
      </c>
      <c r="C3553" s="61" t="s">
        <v>885</v>
      </c>
      <c r="D3553" s="61" t="s">
        <v>181</v>
      </c>
      <c r="E3553" s="61">
        <v>8</v>
      </c>
      <c r="F3553" s="61" t="s">
        <v>182</v>
      </c>
      <c r="G3553" s="61">
        <v>0</v>
      </c>
      <c r="H3553" s="61" t="s">
        <v>1450</v>
      </c>
      <c r="I3553" s="61" t="s">
        <v>184</v>
      </c>
      <c r="J3553" s="61" t="s">
        <v>13</v>
      </c>
      <c r="K3553" s="61" t="s">
        <v>9</v>
      </c>
      <c r="L3553" s="61" t="s">
        <v>1002</v>
      </c>
      <c r="M3553" s="61">
        <f t="shared" si="56"/>
        <v>538</v>
      </c>
      <c r="N3553" t="str">
        <f>VLOOKUP(M3553,'zamestnanci číselník'!$A:$I,9,0)</f>
        <v>VP3M</v>
      </c>
    </row>
    <row r="3554" spans="1:14" x14ac:dyDescent="0.2">
      <c r="A3554" s="60">
        <v>43704</v>
      </c>
      <c r="B3554" s="61" t="s">
        <v>1001</v>
      </c>
      <c r="C3554" s="61" t="s">
        <v>885</v>
      </c>
      <c r="D3554" s="61" t="s">
        <v>181</v>
      </c>
      <c r="E3554" s="61">
        <v>8</v>
      </c>
      <c r="F3554" s="61" t="s">
        <v>182</v>
      </c>
      <c r="G3554" s="61">
        <v>0</v>
      </c>
      <c r="H3554" s="61" t="s">
        <v>1450</v>
      </c>
      <c r="I3554" s="61" t="s">
        <v>184</v>
      </c>
      <c r="J3554" s="61" t="s">
        <v>13</v>
      </c>
      <c r="K3554" s="61" t="s">
        <v>9</v>
      </c>
      <c r="L3554" s="61" t="s">
        <v>1002</v>
      </c>
      <c r="M3554" s="61">
        <f t="shared" si="56"/>
        <v>538</v>
      </c>
      <c r="N3554" t="str">
        <f>VLOOKUP(M3554,'zamestnanci číselník'!$A:$I,9,0)</f>
        <v>VP3M</v>
      </c>
    </row>
    <row r="3555" spans="1:14" x14ac:dyDescent="0.2">
      <c r="A3555" s="60">
        <v>43705</v>
      </c>
      <c r="B3555" s="61" t="s">
        <v>1001</v>
      </c>
      <c r="C3555" s="61" t="s">
        <v>885</v>
      </c>
      <c r="D3555" s="61" t="s">
        <v>181</v>
      </c>
      <c r="E3555" s="61">
        <v>8</v>
      </c>
      <c r="F3555" s="61" t="s">
        <v>182</v>
      </c>
      <c r="G3555" s="61">
        <v>0</v>
      </c>
      <c r="H3555" s="61" t="s">
        <v>1450</v>
      </c>
      <c r="I3555" s="61" t="s">
        <v>184</v>
      </c>
      <c r="J3555" s="61" t="s">
        <v>13</v>
      </c>
      <c r="K3555" s="61" t="s">
        <v>9</v>
      </c>
      <c r="L3555" s="61" t="s">
        <v>1002</v>
      </c>
      <c r="M3555" s="61">
        <f t="shared" si="56"/>
        <v>538</v>
      </c>
      <c r="N3555" t="str">
        <f>VLOOKUP(M3555,'zamestnanci číselník'!$A:$I,9,0)</f>
        <v>VP3M</v>
      </c>
    </row>
    <row r="3556" spans="1:14" x14ac:dyDescent="0.2">
      <c r="A3556" s="60">
        <v>43707</v>
      </c>
      <c r="B3556" s="61" t="s">
        <v>1001</v>
      </c>
      <c r="C3556" s="61" t="s">
        <v>885</v>
      </c>
      <c r="D3556" s="61" t="s">
        <v>181</v>
      </c>
      <c r="E3556" s="61">
        <v>8</v>
      </c>
      <c r="F3556" s="61" t="s">
        <v>182</v>
      </c>
      <c r="G3556" s="61">
        <v>0</v>
      </c>
      <c r="H3556" s="61" t="s">
        <v>1450</v>
      </c>
      <c r="I3556" s="61" t="s">
        <v>184</v>
      </c>
      <c r="J3556" s="61" t="s">
        <v>13</v>
      </c>
      <c r="K3556" s="61" t="s">
        <v>9</v>
      </c>
      <c r="L3556" s="61" t="s">
        <v>1002</v>
      </c>
      <c r="M3556" s="61">
        <f t="shared" si="56"/>
        <v>538</v>
      </c>
      <c r="N3556" t="str">
        <f>VLOOKUP(M3556,'zamestnanci číselník'!$A:$I,9,0)</f>
        <v>VP3M</v>
      </c>
    </row>
    <row r="3557" spans="1:14" x14ac:dyDescent="0.2">
      <c r="A3557" s="60">
        <v>43678</v>
      </c>
      <c r="B3557" s="61" t="s">
        <v>1001</v>
      </c>
      <c r="C3557" s="61" t="s">
        <v>887</v>
      </c>
      <c r="D3557" s="61" t="s">
        <v>181</v>
      </c>
      <c r="E3557" s="61">
        <v>8</v>
      </c>
      <c r="F3557" s="61" t="s">
        <v>182</v>
      </c>
      <c r="G3557" s="61">
        <v>0</v>
      </c>
      <c r="H3557" s="61" t="s">
        <v>183</v>
      </c>
      <c r="I3557" s="61" t="s">
        <v>184</v>
      </c>
      <c r="J3557" s="61" t="s">
        <v>13</v>
      </c>
      <c r="K3557" s="61" t="s">
        <v>9</v>
      </c>
      <c r="L3557" s="61" t="s">
        <v>1002</v>
      </c>
      <c r="M3557" s="61">
        <f t="shared" si="56"/>
        <v>538</v>
      </c>
      <c r="N3557" t="str">
        <f>VLOOKUP(M3557,'zamestnanci číselník'!$A:$I,9,0)</f>
        <v>VP3M</v>
      </c>
    </row>
    <row r="3558" spans="1:14" x14ac:dyDescent="0.2">
      <c r="A3558" s="60">
        <v>43679</v>
      </c>
      <c r="B3558" s="61" t="s">
        <v>1001</v>
      </c>
      <c r="C3558" s="61" t="s">
        <v>887</v>
      </c>
      <c r="D3558" s="61" t="s">
        <v>181</v>
      </c>
      <c r="E3558" s="61">
        <v>8</v>
      </c>
      <c r="F3558" s="61" t="s">
        <v>182</v>
      </c>
      <c r="G3558" s="61">
        <v>0</v>
      </c>
      <c r="H3558" s="61" t="s">
        <v>183</v>
      </c>
      <c r="I3558" s="61" t="s">
        <v>184</v>
      </c>
      <c r="J3558" s="61" t="s">
        <v>13</v>
      </c>
      <c r="K3558" s="61" t="s">
        <v>9</v>
      </c>
      <c r="L3558" s="61" t="s">
        <v>1002</v>
      </c>
      <c r="M3558" s="61">
        <f t="shared" si="56"/>
        <v>538</v>
      </c>
      <c r="N3558" t="str">
        <f>VLOOKUP(M3558,'zamestnanci číselník'!$A:$I,9,0)</f>
        <v>VP3M</v>
      </c>
    </row>
    <row r="3559" spans="1:14" x14ac:dyDescent="0.2">
      <c r="A3559" s="60">
        <v>43682</v>
      </c>
      <c r="B3559" s="61" t="s">
        <v>1001</v>
      </c>
      <c r="C3559" s="61" t="s">
        <v>902</v>
      </c>
      <c r="D3559" s="61" t="s">
        <v>181</v>
      </c>
      <c r="E3559" s="61">
        <v>8</v>
      </c>
      <c r="F3559" s="61" t="s">
        <v>182</v>
      </c>
      <c r="G3559" s="61">
        <v>0</v>
      </c>
      <c r="H3559" s="61" t="s">
        <v>183</v>
      </c>
      <c r="I3559" s="61" t="s">
        <v>184</v>
      </c>
      <c r="J3559" s="61" t="s">
        <v>13</v>
      </c>
      <c r="K3559" s="61" t="s">
        <v>9</v>
      </c>
      <c r="L3559" s="61" t="s">
        <v>1002</v>
      </c>
      <c r="M3559" s="61">
        <f t="shared" si="56"/>
        <v>538</v>
      </c>
      <c r="N3559" t="str">
        <f>VLOOKUP(M3559,'zamestnanci číselník'!$A:$I,9,0)</f>
        <v>VP3M</v>
      </c>
    </row>
    <row r="3560" spans="1:14" x14ac:dyDescent="0.2">
      <c r="A3560" s="60">
        <v>43683</v>
      </c>
      <c r="B3560" s="61" t="s">
        <v>1001</v>
      </c>
      <c r="C3560" s="61" t="s">
        <v>902</v>
      </c>
      <c r="D3560" s="61" t="s">
        <v>181</v>
      </c>
      <c r="E3560" s="61">
        <v>8</v>
      </c>
      <c r="F3560" s="61" t="s">
        <v>182</v>
      </c>
      <c r="G3560" s="61">
        <v>0</v>
      </c>
      <c r="H3560" s="61" t="s">
        <v>183</v>
      </c>
      <c r="I3560" s="61" t="s">
        <v>184</v>
      </c>
      <c r="J3560" s="61" t="s">
        <v>13</v>
      </c>
      <c r="K3560" s="61" t="s">
        <v>9</v>
      </c>
      <c r="L3560" s="61" t="s">
        <v>1002</v>
      </c>
      <c r="M3560" s="61">
        <f t="shared" si="56"/>
        <v>538</v>
      </c>
      <c r="N3560" t="str">
        <f>VLOOKUP(M3560,'zamestnanci číselník'!$A:$I,9,0)</f>
        <v>VP3M</v>
      </c>
    </row>
    <row r="3561" spans="1:14" x14ac:dyDescent="0.2">
      <c r="A3561" s="60">
        <v>43684</v>
      </c>
      <c r="B3561" s="61" t="s">
        <v>1001</v>
      </c>
      <c r="C3561" s="61" t="s">
        <v>902</v>
      </c>
      <c r="D3561" s="61" t="s">
        <v>181</v>
      </c>
      <c r="E3561" s="61">
        <v>8</v>
      </c>
      <c r="F3561" s="61" t="s">
        <v>182</v>
      </c>
      <c r="G3561" s="61">
        <v>0</v>
      </c>
      <c r="H3561" s="61" t="s">
        <v>183</v>
      </c>
      <c r="I3561" s="61" t="s">
        <v>184</v>
      </c>
      <c r="J3561" s="61" t="s">
        <v>13</v>
      </c>
      <c r="K3561" s="61" t="s">
        <v>9</v>
      </c>
      <c r="L3561" s="61" t="s">
        <v>1002</v>
      </c>
      <c r="M3561" s="61">
        <f t="shared" si="56"/>
        <v>538</v>
      </c>
      <c r="N3561" t="str">
        <f>VLOOKUP(M3561,'zamestnanci číselník'!$A:$I,9,0)</f>
        <v>VP3M</v>
      </c>
    </row>
    <row r="3562" spans="1:14" x14ac:dyDescent="0.2">
      <c r="A3562" s="60">
        <v>43685</v>
      </c>
      <c r="B3562" s="61" t="s">
        <v>1001</v>
      </c>
      <c r="C3562" s="61" t="s">
        <v>902</v>
      </c>
      <c r="D3562" s="61" t="s">
        <v>181</v>
      </c>
      <c r="E3562" s="61">
        <v>8</v>
      </c>
      <c r="F3562" s="61" t="s">
        <v>182</v>
      </c>
      <c r="G3562" s="61">
        <v>0</v>
      </c>
      <c r="H3562" s="61" t="s">
        <v>183</v>
      </c>
      <c r="I3562" s="61" t="s">
        <v>184</v>
      </c>
      <c r="J3562" s="61" t="s">
        <v>13</v>
      </c>
      <c r="K3562" s="61" t="s">
        <v>9</v>
      </c>
      <c r="L3562" s="61" t="s">
        <v>1002</v>
      </c>
      <c r="M3562" s="61">
        <f t="shared" si="56"/>
        <v>538</v>
      </c>
      <c r="N3562" t="str">
        <f>VLOOKUP(M3562,'zamestnanci číselník'!$A:$I,9,0)</f>
        <v>VP3M</v>
      </c>
    </row>
    <row r="3563" spans="1:14" x14ac:dyDescent="0.2">
      <c r="A3563" s="60">
        <v>43686</v>
      </c>
      <c r="B3563" s="61" t="s">
        <v>1001</v>
      </c>
      <c r="C3563" s="61" t="s">
        <v>902</v>
      </c>
      <c r="D3563" s="61" t="s">
        <v>181</v>
      </c>
      <c r="E3563" s="61">
        <v>8</v>
      </c>
      <c r="F3563" s="61" t="s">
        <v>182</v>
      </c>
      <c r="G3563" s="61">
        <v>0</v>
      </c>
      <c r="H3563" s="61" t="s">
        <v>183</v>
      </c>
      <c r="I3563" s="61" t="s">
        <v>184</v>
      </c>
      <c r="J3563" s="61" t="s">
        <v>13</v>
      </c>
      <c r="K3563" s="61" t="s">
        <v>9</v>
      </c>
      <c r="L3563" s="61" t="s">
        <v>1002</v>
      </c>
      <c r="M3563" s="61">
        <f t="shared" si="56"/>
        <v>538</v>
      </c>
      <c r="N3563" t="str">
        <f>VLOOKUP(M3563,'zamestnanci číselník'!$A:$I,9,0)</f>
        <v>VP3M</v>
      </c>
    </row>
    <row r="3564" spans="1:14" x14ac:dyDescent="0.2">
      <c r="A3564" s="60">
        <v>43689</v>
      </c>
      <c r="B3564" s="61" t="s">
        <v>1001</v>
      </c>
      <c r="C3564" s="61" t="s">
        <v>902</v>
      </c>
      <c r="D3564" s="61" t="s">
        <v>181</v>
      </c>
      <c r="E3564" s="61">
        <v>8</v>
      </c>
      <c r="F3564" s="61" t="s">
        <v>182</v>
      </c>
      <c r="G3564" s="61">
        <v>0</v>
      </c>
      <c r="H3564" s="61" t="s">
        <v>183</v>
      </c>
      <c r="I3564" s="61" t="s">
        <v>184</v>
      </c>
      <c r="J3564" s="61" t="s">
        <v>13</v>
      </c>
      <c r="K3564" s="61" t="s">
        <v>9</v>
      </c>
      <c r="L3564" s="61" t="s">
        <v>1002</v>
      </c>
      <c r="M3564" s="61">
        <f t="shared" si="56"/>
        <v>538</v>
      </c>
      <c r="N3564" t="str">
        <f>VLOOKUP(M3564,'zamestnanci číselník'!$A:$I,9,0)</f>
        <v>VP3M</v>
      </c>
    </row>
    <row r="3565" spans="1:14" x14ac:dyDescent="0.2">
      <c r="A3565" s="60">
        <v>43690</v>
      </c>
      <c r="B3565" s="61" t="s">
        <v>1001</v>
      </c>
      <c r="C3565" s="61" t="s">
        <v>902</v>
      </c>
      <c r="D3565" s="61" t="s">
        <v>181</v>
      </c>
      <c r="E3565" s="61">
        <v>8</v>
      </c>
      <c r="F3565" s="61" t="s">
        <v>182</v>
      </c>
      <c r="G3565" s="61">
        <v>0</v>
      </c>
      <c r="H3565" s="61" t="s">
        <v>183</v>
      </c>
      <c r="I3565" s="61" t="s">
        <v>184</v>
      </c>
      <c r="J3565" s="61" t="s">
        <v>13</v>
      </c>
      <c r="K3565" s="61" t="s">
        <v>9</v>
      </c>
      <c r="L3565" s="61" t="s">
        <v>1002</v>
      </c>
      <c r="M3565" s="61">
        <f t="shared" si="56"/>
        <v>538</v>
      </c>
      <c r="N3565" t="str">
        <f>VLOOKUP(M3565,'zamestnanci číselník'!$A:$I,9,0)</f>
        <v>VP3M</v>
      </c>
    </row>
    <row r="3566" spans="1:14" x14ac:dyDescent="0.2">
      <c r="A3566" s="60">
        <v>43691</v>
      </c>
      <c r="B3566" s="61" t="s">
        <v>1001</v>
      </c>
      <c r="C3566" s="61" t="s">
        <v>902</v>
      </c>
      <c r="D3566" s="61" t="s">
        <v>181</v>
      </c>
      <c r="E3566" s="61">
        <v>8</v>
      </c>
      <c r="F3566" s="61" t="s">
        <v>182</v>
      </c>
      <c r="G3566" s="61">
        <v>0</v>
      </c>
      <c r="H3566" s="61" t="s">
        <v>183</v>
      </c>
      <c r="I3566" s="61" t="s">
        <v>184</v>
      </c>
      <c r="J3566" s="61" t="s">
        <v>13</v>
      </c>
      <c r="K3566" s="61" t="s">
        <v>9</v>
      </c>
      <c r="L3566" s="61" t="s">
        <v>1002</v>
      </c>
      <c r="M3566" s="61">
        <f t="shared" si="56"/>
        <v>538</v>
      </c>
      <c r="N3566" t="str">
        <f>VLOOKUP(M3566,'zamestnanci číselník'!$A:$I,9,0)</f>
        <v>VP3M</v>
      </c>
    </row>
    <row r="3567" spans="1:14" x14ac:dyDescent="0.2">
      <c r="A3567" s="60">
        <v>43692</v>
      </c>
      <c r="B3567" s="61" t="s">
        <v>1001</v>
      </c>
      <c r="C3567" s="61" t="s">
        <v>902</v>
      </c>
      <c r="D3567" s="61" t="s">
        <v>181</v>
      </c>
      <c r="E3567" s="61">
        <v>8</v>
      </c>
      <c r="F3567" s="61" t="s">
        <v>182</v>
      </c>
      <c r="G3567" s="61">
        <v>0</v>
      </c>
      <c r="H3567" s="61" t="s">
        <v>183</v>
      </c>
      <c r="I3567" s="61" t="s">
        <v>184</v>
      </c>
      <c r="J3567" s="61" t="s">
        <v>13</v>
      </c>
      <c r="K3567" s="61" t="s">
        <v>9</v>
      </c>
      <c r="L3567" s="61" t="s">
        <v>1002</v>
      </c>
      <c r="M3567" s="61">
        <f t="shared" si="56"/>
        <v>538</v>
      </c>
      <c r="N3567" t="str">
        <f>VLOOKUP(M3567,'zamestnanci číselník'!$A:$I,9,0)</f>
        <v>VP3M</v>
      </c>
    </row>
    <row r="3568" spans="1:14" x14ac:dyDescent="0.2">
      <c r="A3568" s="60">
        <v>43693</v>
      </c>
      <c r="B3568" s="61" t="s">
        <v>1001</v>
      </c>
      <c r="C3568" s="61" t="s">
        <v>902</v>
      </c>
      <c r="D3568" s="61" t="s">
        <v>181</v>
      </c>
      <c r="E3568" s="61">
        <v>8</v>
      </c>
      <c r="F3568" s="61" t="s">
        <v>182</v>
      </c>
      <c r="G3568" s="61">
        <v>0</v>
      </c>
      <c r="H3568" s="61" t="s">
        <v>183</v>
      </c>
      <c r="I3568" s="61" t="s">
        <v>184</v>
      </c>
      <c r="J3568" s="61" t="s">
        <v>13</v>
      </c>
      <c r="K3568" s="61" t="s">
        <v>9</v>
      </c>
      <c r="L3568" s="61" t="s">
        <v>1002</v>
      </c>
      <c r="M3568" s="61">
        <f t="shared" si="56"/>
        <v>538</v>
      </c>
      <c r="N3568" t="str">
        <f>VLOOKUP(M3568,'zamestnanci číselník'!$A:$I,9,0)</f>
        <v>VP3M</v>
      </c>
    </row>
    <row r="3569" spans="1:14" x14ac:dyDescent="0.2">
      <c r="A3569" s="60">
        <v>43706</v>
      </c>
      <c r="B3569" s="61" t="s">
        <v>1001</v>
      </c>
      <c r="C3569" s="61" t="s">
        <v>886</v>
      </c>
      <c r="D3569" s="61" t="s">
        <v>181</v>
      </c>
      <c r="E3569" s="61">
        <v>8</v>
      </c>
      <c r="F3569" s="61" t="s">
        <v>182</v>
      </c>
      <c r="G3569" s="61">
        <v>0</v>
      </c>
      <c r="H3569" s="61" t="s">
        <v>183</v>
      </c>
      <c r="I3569" s="61" t="s">
        <v>184</v>
      </c>
      <c r="J3569" s="61" t="s">
        <v>13</v>
      </c>
      <c r="K3569" s="61" t="s">
        <v>9</v>
      </c>
      <c r="L3569" s="61" t="s">
        <v>1002</v>
      </c>
      <c r="M3569" s="61">
        <f t="shared" si="56"/>
        <v>538</v>
      </c>
      <c r="N3569" t="str">
        <f>VLOOKUP(M3569,'zamestnanci číselník'!$A:$I,9,0)</f>
        <v>VP3M</v>
      </c>
    </row>
    <row r="3570" spans="1:14" x14ac:dyDescent="0.2">
      <c r="A3570" s="60">
        <v>43700</v>
      </c>
      <c r="B3570" s="61" t="s">
        <v>315</v>
      </c>
      <c r="C3570" s="61" t="s">
        <v>885</v>
      </c>
      <c r="D3570" s="61" t="s">
        <v>181</v>
      </c>
      <c r="E3570" s="61">
        <v>8</v>
      </c>
      <c r="F3570" s="61" t="s">
        <v>182</v>
      </c>
      <c r="G3570" s="61">
        <v>0</v>
      </c>
      <c r="H3570" s="61" t="s">
        <v>279</v>
      </c>
      <c r="I3570" s="61" t="s">
        <v>288</v>
      </c>
      <c r="J3570" s="61" t="s">
        <v>19</v>
      </c>
      <c r="K3570" s="61" t="s">
        <v>9</v>
      </c>
      <c r="L3570" s="61" t="s">
        <v>316</v>
      </c>
      <c r="M3570" s="61">
        <f t="shared" si="56"/>
        <v>542</v>
      </c>
      <c r="N3570" t="str">
        <f>VLOOKUP(M3570,'zamestnanci číselník'!$A:$I,9,0)</f>
        <v>VP2</v>
      </c>
    </row>
    <row r="3571" spans="1:14" x14ac:dyDescent="0.2">
      <c r="A3571" s="60">
        <v>43701</v>
      </c>
      <c r="B3571" s="61" t="s">
        <v>315</v>
      </c>
      <c r="C3571" s="61" t="s">
        <v>885</v>
      </c>
      <c r="D3571" s="61" t="s">
        <v>181</v>
      </c>
      <c r="E3571" s="61">
        <v>0</v>
      </c>
      <c r="F3571" s="61" t="s">
        <v>897</v>
      </c>
      <c r="G3571" s="61">
        <v>6</v>
      </c>
      <c r="H3571" s="61" t="s">
        <v>279</v>
      </c>
      <c r="I3571" s="61" t="s">
        <v>288</v>
      </c>
      <c r="J3571" s="61" t="s">
        <v>19</v>
      </c>
      <c r="K3571" s="61" t="s">
        <v>9</v>
      </c>
      <c r="L3571" s="61" t="s">
        <v>316</v>
      </c>
      <c r="M3571" s="61">
        <f t="shared" si="56"/>
        <v>542</v>
      </c>
      <c r="N3571" t="str">
        <f>VLOOKUP(M3571,'zamestnanci číselník'!$A:$I,9,0)</f>
        <v>VP2</v>
      </c>
    </row>
    <row r="3572" spans="1:14" x14ac:dyDescent="0.2">
      <c r="A3572" s="60">
        <v>43703</v>
      </c>
      <c r="B3572" s="61" t="s">
        <v>315</v>
      </c>
      <c r="C3572" s="61" t="s">
        <v>885</v>
      </c>
      <c r="D3572" s="61" t="s">
        <v>181</v>
      </c>
      <c r="E3572" s="61">
        <v>8</v>
      </c>
      <c r="F3572" s="61" t="s">
        <v>897</v>
      </c>
      <c r="G3572" s="61">
        <v>2</v>
      </c>
      <c r="H3572" s="61" t="s">
        <v>279</v>
      </c>
      <c r="I3572" s="61" t="s">
        <v>288</v>
      </c>
      <c r="J3572" s="61" t="s">
        <v>19</v>
      </c>
      <c r="K3572" s="61" t="s">
        <v>9</v>
      </c>
      <c r="L3572" s="61" t="s">
        <v>316</v>
      </c>
      <c r="M3572" s="61">
        <f t="shared" si="56"/>
        <v>542</v>
      </c>
      <c r="N3572" t="str">
        <f>VLOOKUP(M3572,'zamestnanci číselník'!$A:$I,9,0)</f>
        <v>VP2</v>
      </c>
    </row>
    <row r="3573" spans="1:14" x14ac:dyDescent="0.2">
      <c r="A3573" s="60">
        <v>43704</v>
      </c>
      <c r="B3573" s="61" t="s">
        <v>315</v>
      </c>
      <c r="C3573" s="61" t="s">
        <v>885</v>
      </c>
      <c r="D3573" s="61" t="s">
        <v>181</v>
      </c>
      <c r="E3573" s="61">
        <v>8</v>
      </c>
      <c r="F3573" s="61" t="s">
        <v>897</v>
      </c>
      <c r="G3573" s="61">
        <v>2</v>
      </c>
      <c r="H3573" s="61" t="s">
        <v>279</v>
      </c>
      <c r="I3573" s="61" t="s">
        <v>288</v>
      </c>
      <c r="J3573" s="61" t="s">
        <v>19</v>
      </c>
      <c r="K3573" s="61" t="s">
        <v>9</v>
      </c>
      <c r="L3573" s="61" t="s">
        <v>316</v>
      </c>
      <c r="M3573" s="61">
        <f t="shared" si="56"/>
        <v>542</v>
      </c>
      <c r="N3573" t="str">
        <f>VLOOKUP(M3573,'zamestnanci číselník'!$A:$I,9,0)</f>
        <v>VP2</v>
      </c>
    </row>
    <row r="3574" spans="1:14" x14ac:dyDescent="0.2">
      <c r="A3574" s="60">
        <v>43705</v>
      </c>
      <c r="B3574" s="61" t="s">
        <v>315</v>
      </c>
      <c r="C3574" s="61" t="s">
        <v>885</v>
      </c>
      <c r="D3574" s="61" t="s">
        <v>181</v>
      </c>
      <c r="E3574" s="61">
        <v>8</v>
      </c>
      <c r="F3574" s="61" t="s">
        <v>182</v>
      </c>
      <c r="G3574" s="61">
        <v>0</v>
      </c>
      <c r="H3574" s="61" t="s">
        <v>279</v>
      </c>
      <c r="I3574" s="61" t="s">
        <v>288</v>
      </c>
      <c r="J3574" s="61" t="s">
        <v>19</v>
      </c>
      <c r="K3574" s="61" t="s">
        <v>9</v>
      </c>
      <c r="L3574" s="61" t="s">
        <v>316</v>
      </c>
      <c r="M3574" s="61">
        <f t="shared" si="56"/>
        <v>542</v>
      </c>
      <c r="N3574" t="str">
        <f>VLOOKUP(M3574,'zamestnanci číselník'!$A:$I,9,0)</f>
        <v>VP2</v>
      </c>
    </row>
    <row r="3575" spans="1:14" x14ac:dyDescent="0.2">
      <c r="A3575" s="60">
        <v>43706</v>
      </c>
      <c r="B3575" s="61" t="s">
        <v>315</v>
      </c>
      <c r="C3575" s="61" t="s">
        <v>886</v>
      </c>
      <c r="D3575" s="61" t="s">
        <v>181</v>
      </c>
      <c r="E3575" s="61">
        <v>8</v>
      </c>
      <c r="F3575" s="61" t="s">
        <v>182</v>
      </c>
      <c r="G3575" s="61">
        <v>0</v>
      </c>
      <c r="H3575" s="61" t="s">
        <v>183</v>
      </c>
      <c r="I3575" s="61" t="s">
        <v>288</v>
      </c>
      <c r="J3575" s="61" t="s">
        <v>19</v>
      </c>
      <c r="K3575" s="61" t="s">
        <v>9</v>
      </c>
      <c r="L3575" s="61" t="s">
        <v>316</v>
      </c>
      <c r="M3575" s="61">
        <f t="shared" si="56"/>
        <v>542</v>
      </c>
      <c r="N3575" t="str">
        <f>VLOOKUP(M3575,'zamestnanci číselník'!$A:$I,9,0)</f>
        <v>VP2</v>
      </c>
    </row>
    <row r="3576" spans="1:14" x14ac:dyDescent="0.2">
      <c r="A3576" s="60">
        <v>43707</v>
      </c>
      <c r="B3576" s="61" t="s">
        <v>315</v>
      </c>
      <c r="C3576" s="61" t="s">
        <v>885</v>
      </c>
      <c r="D3576" s="61" t="s">
        <v>181</v>
      </c>
      <c r="E3576" s="61">
        <v>8</v>
      </c>
      <c r="F3576" s="61" t="s">
        <v>182</v>
      </c>
      <c r="G3576" s="61">
        <v>0</v>
      </c>
      <c r="H3576" s="61" t="s">
        <v>279</v>
      </c>
      <c r="I3576" s="61" t="s">
        <v>288</v>
      </c>
      <c r="J3576" s="61" t="s">
        <v>19</v>
      </c>
      <c r="K3576" s="61" t="s">
        <v>9</v>
      </c>
      <c r="L3576" s="61" t="s">
        <v>316</v>
      </c>
      <c r="M3576" s="61">
        <f t="shared" si="56"/>
        <v>542</v>
      </c>
      <c r="N3576" t="str">
        <f>VLOOKUP(M3576,'zamestnanci číselník'!$A:$I,9,0)</f>
        <v>VP2</v>
      </c>
    </row>
    <row r="3577" spans="1:14" x14ac:dyDescent="0.2">
      <c r="A3577" s="60">
        <v>43698</v>
      </c>
      <c r="B3577" s="61" t="s">
        <v>315</v>
      </c>
      <c r="C3577" s="61" t="s">
        <v>885</v>
      </c>
      <c r="D3577" s="61" t="s">
        <v>181</v>
      </c>
      <c r="E3577" s="61">
        <v>8</v>
      </c>
      <c r="F3577" s="61" t="s">
        <v>897</v>
      </c>
      <c r="G3577" s="61">
        <v>2</v>
      </c>
      <c r="H3577" s="61" t="s">
        <v>279</v>
      </c>
      <c r="I3577" s="61" t="s">
        <v>288</v>
      </c>
      <c r="J3577" s="61" t="s">
        <v>19</v>
      </c>
      <c r="K3577" s="61" t="s">
        <v>9</v>
      </c>
      <c r="L3577" s="61" t="s">
        <v>316</v>
      </c>
      <c r="M3577" s="61">
        <f t="shared" si="56"/>
        <v>542</v>
      </c>
      <c r="N3577" t="str">
        <f>VLOOKUP(M3577,'zamestnanci číselník'!$A:$I,9,0)</f>
        <v>VP2</v>
      </c>
    </row>
    <row r="3578" spans="1:14" x14ac:dyDescent="0.2">
      <c r="A3578" s="60">
        <v>43699</v>
      </c>
      <c r="B3578" s="61" t="s">
        <v>315</v>
      </c>
      <c r="C3578" s="61" t="s">
        <v>885</v>
      </c>
      <c r="D3578" s="61" t="s">
        <v>181</v>
      </c>
      <c r="E3578" s="61">
        <v>8</v>
      </c>
      <c r="F3578" s="61" t="s">
        <v>182</v>
      </c>
      <c r="G3578" s="61">
        <v>0</v>
      </c>
      <c r="H3578" s="61" t="s">
        <v>279</v>
      </c>
      <c r="I3578" s="61" t="s">
        <v>288</v>
      </c>
      <c r="J3578" s="61" t="s">
        <v>19</v>
      </c>
      <c r="K3578" s="61" t="s">
        <v>9</v>
      </c>
      <c r="L3578" s="61" t="s">
        <v>316</v>
      </c>
      <c r="M3578" s="61">
        <f t="shared" si="56"/>
        <v>542</v>
      </c>
      <c r="N3578" t="str">
        <f>VLOOKUP(M3578,'zamestnanci číselník'!$A:$I,9,0)</f>
        <v>VP2</v>
      </c>
    </row>
    <row r="3579" spans="1:14" x14ac:dyDescent="0.2">
      <c r="A3579" s="60">
        <v>43696</v>
      </c>
      <c r="B3579" s="61" t="s">
        <v>315</v>
      </c>
      <c r="C3579" s="61" t="s">
        <v>885</v>
      </c>
      <c r="D3579" s="61" t="s">
        <v>181</v>
      </c>
      <c r="E3579" s="61">
        <v>8</v>
      </c>
      <c r="F3579" s="61" t="s">
        <v>897</v>
      </c>
      <c r="G3579" s="61">
        <v>2</v>
      </c>
      <c r="H3579" s="61" t="s">
        <v>279</v>
      </c>
      <c r="I3579" s="61" t="s">
        <v>288</v>
      </c>
      <c r="J3579" s="61" t="s">
        <v>19</v>
      </c>
      <c r="K3579" s="61" t="s">
        <v>9</v>
      </c>
      <c r="L3579" s="61" t="s">
        <v>316</v>
      </c>
      <c r="M3579" s="61">
        <f t="shared" si="56"/>
        <v>542</v>
      </c>
      <c r="N3579" t="str">
        <f>VLOOKUP(M3579,'zamestnanci číselník'!$A:$I,9,0)</f>
        <v>VP2</v>
      </c>
    </row>
    <row r="3580" spans="1:14" x14ac:dyDescent="0.2">
      <c r="A3580" s="60">
        <v>43697</v>
      </c>
      <c r="B3580" s="61" t="s">
        <v>315</v>
      </c>
      <c r="C3580" s="61" t="s">
        <v>885</v>
      </c>
      <c r="D3580" s="61" t="s">
        <v>181</v>
      </c>
      <c r="E3580" s="61">
        <v>8</v>
      </c>
      <c r="F3580" s="61" t="s">
        <v>897</v>
      </c>
      <c r="G3580" s="61">
        <v>2</v>
      </c>
      <c r="H3580" s="61" t="s">
        <v>279</v>
      </c>
      <c r="I3580" s="61" t="s">
        <v>288</v>
      </c>
      <c r="J3580" s="61" t="s">
        <v>19</v>
      </c>
      <c r="K3580" s="61" t="s">
        <v>9</v>
      </c>
      <c r="L3580" s="61" t="s">
        <v>316</v>
      </c>
      <c r="M3580" s="61">
        <f t="shared" si="56"/>
        <v>542</v>
      </c>
      <c r="N3580" t="str">
        <f>VLOOKUP(M3580,'zamestnanci číselník'!$A:$I,9,0)</f>
        <v>VP2</v>
      </c>
    </row>
    <row r="3581" spans="1:14" x14ac:dyDescent="0.2">
      <c r="A3581" s="60">
        <v>43691</v>
      </c>
      <c r="B3581" s="61" t="s">
        <v>315</v>
      </c>
      <c r="C3581" s="61" t="s">
        <v>885</v>
      </c>
      <c r="D3581" s="61" t="s">
        <v>181</v>
      </c>
      <c r="E3581" s="61">
        <v>8</v>
      </c>
      <c r="F3581" s="61" t="s">
        <v>897</v>
      </c>
      <c r="G3581" s="61">
        <v>2</v>
      </c>
      <c r="H3581" s="61" t="s">
        <v>279</v>
      </c>
      <c r="I3581" s="61" t="s">
        <v>288</v>
      </c>
      <c r="J3581" s="61" t="s">
        <v>19</v>
      </c>
      <c r="K3581" s="61" t="s">
        <v>9</v>
      </c>
      <c r="L3581" s="61" t="s">
        <v>316</v>
      </c>
      <c r="M3581" s="61">
        <f t="shared" si="56"/>
        <v>542</v>
      </c>
      <c r="N3581" t="str">
        <f>VLOOKUP(M3581,'zamestnanci číselník'!$A:$I,9,0)</f>
        <v>VP2</v>
      </c>
    </row>
    <row r="3582" spans="1:14" x14ac:dyDescent="0.2">
      <c r="A3582" s="60">
        <v>43692</v>
      </c>
      <c r="B3582" s="61" t="s">
        <v>315</v>
      </c>
      <c r="C3582" s="61" t="s">
        <v>885</v>
      </c>
      <c r="D3582" s="61" t="s">
        <v>181</v>
      </c>
      <c r="E3582" s="61">
        <v>8</v>
      </c>
      <c r="F3582" s="61" t="s">
        <v>182</v>
      </c>
      <c r="G3582" s="61">
        <v>0</v>
      </c>
      <c r="H3582" s="61" t="s">
        <v>279</v>
      </c>
      <c r="I3582" s="61" t="s">
        <v>288</v>
      </c>
      <c r="J3582" s="61" t="s">
        <v>19</v>
      </c>
      <c r="K3582" s="61" t="s">
        <v>9</v>
      </c>
      <c r="L3582" s="61" t="s">
        <v>316</v>
      </c>
      <c r="M3582" s="61">
        <f t="shared" si="56"/>
        <v>542</v>
      </c>
      <c r="N3582" t="str">
        <f>VLOOKUP(M3582,'zamestnanci číselník'!$A:$I,9,0)</f>
        <v>VP2</v>
      </c>
    </row>
    <row r="3583" spans="1:14" x14ac:dyDescent="0.2">
      <c r="A3583" s="60">
        <v>43693</v>
      </c>
      <c r="B3583" s="61" t="s">
        <v>315</v>
      </c>
      <c r="C3583" s="61" t="s">
        <v>885</v>
      </c>
      <c r="D3583" s="61" t="s">
        <v>181</v>
      </c>
      <c r="E3583" s="61">
        <v>8</v>
      </c>
      <c r="F3583" s="61" t="s">
        <v>182</v>
      </c>
      <c r="G3583" s="61">
        <v>0</v>
      </c>
      <c r="H3583" s="61" t="s">
        <v>279</v>
      </c>
      <c r="I3583" s="61" t="s">
        <v>288</v>
      </c>
      <c r="J3583" s="61" t="s">
        <v>19</v>
      </c>
      <c r="K3583" s="61" t="s">
        <v>9</v>
      </c>
      <c r="L3583" s="61" t="s">
        <v>316</v>
      </c>
      <c r="M3583" s="61">
        <f t="shared" si="56"/>
        <v>542</v>
      </c>
      <c r="N3583" t="str">
        <f>VLOOKUP(M3583,'zamestnanci číselník'!$A:$I,9,0)</f>
        <v>VP2</v>
      </c>
    </row>
    <row r="3584" spans="1:14" x14ac:dyDescent="0.2">
      <c r="A3584" s="60">
        <v>43689</v>
      </c>
      <c r="B3584" s="61" t="s">
        <v>315</v>
      </c>
      <c r="C3584" s="61" t="s">
        <v>885</v>
      </c>
      <c r="D3584" s="61" t="s">
        <v>181</v>
      </c>
      <c r="E3584" s="61">
        <v>8</v>
      </c>
      <c r="F3584" s="61" t="s">
        <v>182</v>
      </c>
      <c r="G3584" s="61">
        <v>0</v>
      </c>
      <c r="H3584" s="61" t="s">
        <v>279</v>
      </c>
      <c r="I3584" s="61" t="s">
        <v>288</v>
      </c>
      <c r="J3584" s="61" t="s">
        <v>19</v>
      </c>
      <c r="K3584" s="61" t="s">
        <v>9</v>
      </c>
      <c r="L3584" s="61" t="s">
        <v>316</v>
      </c>
      <c r="M3584" s="61">
        <f t="shared" si="56"/>
        <v>542</v>
      </c>
      <c r="N3584" t="str">
        <f>VLOOKUP(M3584,'zamestnanci číselník'!$A:$I,9,0)</f>
        <v>VP2</v>
      </c>
    </row>
    <row r="3585" spans="1:14" x14ac:dyDescent="0.2">
      <c r="A3585" s="60">
        <v>43690</v>
      </c>
      <c r="B3585" s="61" t="s">
        <v>315</v>
      </c>
      <c r="C3585" s="61" t="s">
        <v>885</v>
      </c>
      <c r="D3585" s="61" t="s">
        <v>181</v>
      </c>
      <c r="E3585" s="61">
        <v>8</v>
      </c>
      <c r="F3585" s="61" t="s">
        <v>897</v>
      </c>
      <c r="G3585" s="61">
        <v>2</v>
      </c>
      <c r="H3585" s="61" t="s">
        <v>279</v>
      </c>
      <c r="I3585" s="61" t="s">
        <v>288</v>
      </c>
      <c r="J3585" s="61" t="s">
        <v>19</v>
      </c>
      <c r="K3585" s="61" t="s">
        <v>9</v>
      </c>
      <c r="L3585" s="61" t="s">
        <v>316</v>
      </c>
      <c r="M3585" s="61">
        <f t="shared" si="56"/>
        <v>542</v>
      </c>
      <c r="N3585" t="str">
        <f>VLOOKUP(M3585,'zamestnanci číselník'!$A:$I,9,0)</f>
        <v>VP2</v>
      </c>
    </row>
    <row r="3586" spans="1:14" x14ac:dyDescent="0.2">
      <c r="A3586" s="60">
        <v>43678</v>
      </c>
      <c r="B3586" s="61" t="s">
        <v>315</v>
      </c>
      <c r="C3586" s="61" t="s">
        <v>887</v>
      </c>
      <c r="D3586" s="61" t="s">
        <v>181</v>
      </c>
      <c r="E3586" s="61">
        <v>8</v>
      </c>
      <c r="F3586" s="61" t="s">
        <v>182</v>
      </c>
      <c r="G3586" s="61">
        <v>0</v>
      </c>
      <c r="H3586" s="61" t="s">
        <v>183</v>
      </c>
      <c r="I3586" s="61" t="s">
        <v>288</v>
      </c>
      <c r="J3586" s="61" t="s">
        <v>19</v>
      </c>
      <c r="K3586" s="61" t="s">
        <v>9</v>
      </c>
      <c r="L3586" s="61" t="s">
        <v>316</v>
      </c>
      <c r="M3586" s="61">
        <f t="shared" si="56"/>
        <v>542</v>
      </c>
      <c r="N3586" t="str">
        <f>VLOOKUP(M3586,'zamestnanci číselník'!$A:$I,9,0)</f>
        <v>VP2</v>
      </c>
    </row>
    <row r="3587" spans="1:14" x14ac:dyDescent="0.2">
      <c r="A3587" s="60">
        <v>43679</v>
      </c>
      <c r="B3587" s="61" t="s">
        <v>315</v>
      </c>
      <c r="C3587" s="61" t="s">
        <v>887</v>
      </c>
      <c r="D3587" s="61" t="s">
        <v>181</v>
      </c>
      <c r="E3587" s="61">
        <v>8</v>
      </c>
      <c r="F3587" s="61" t="s">
        <v>182</v>
      </c>
      <c r="G3587" s="61">
        <v>0</v>
      </c>
      <c r="H3587" s="61" t="s">
        <v>183</v>
      </c>
      <c r="I3587" s="61" t="s">
        <v>288</v>
      </c>
      <c r="J3587" s="61" t="s">
        <v>19</v>
      </c>
      <c r="K3587" s="61" t="s">
        <v>9</v>
      </c>
      <c r="L3587" s="61" t="s">
        <v>316</v>
      </c>
      <c r="M3587" s="61">
        <f t="shared" ref="M3587:M3650" si="57">B3587*1</f>
        <v>542</v>
      </c>
      <c r="N3587" t="str">
        <f>VLOOKUP(M3587,'zamestnanci číselník'!$A:$I,9,0)</f>
        <v>VP2</v>
      </c>
    </row>
    <row r="3588" spans="1:14" x14ac:dyDescent="0.2">
      <c r="A3588" s="60">
        <v>43682</v>
      </c>
      <c r="B3588" s="61" t="s">
        <v>315</v>
      </c>
      <c r="C3588" s="61" t="s">
        <v>885</v>
      </c>
      <c r="D3588" s="61" t="s">
        <v>181</v>
      </c>
      <c r="E3588" s="61">
        <v>8</v>
      </c>
      <c r="F3588" s="61" t="s">
        <v>182</v>
      </c>
      <c r="G3588" s="61">
        <v>0</v>
      </c>
      <c r="H3588" s="61" t="s">
        <v>279</v>
      </c>
      <c r="I3588" s="61" t="s">
        <v>288</v>
      </c>
      <c r="J3588" s="61" t="s">
        <v>19</v>
      </c>
      <c r="K3588" s="61" t="s">
        <v>9</v>
      </c>
      <c r="L3588" s="61" t="s">
        <v>316</v>
      </c>
      <c r="M3588" s="61">
        <f t="shared" si="57"/>
        <v>542</v>
      </c>
      <c r="N3588" t="str">
        <f>VLOOKUP(M3588,'zamestnanci číselník'!$A:$I,9,0)</f>
        <v>VP2</v>
      </c>
    </row>
    <row r="3589" spans="1:14" x14ac:dyDescent="0.2">
      <c r="A3589" s="60">
        <v>43683</v>
      </c>
      <c r="B3589" s="61" t="s">
        <v>315</v>
      </c>
      <c r="C3589" s="61" t="s">
        <v>885</v>
      </c>
      <c r="D3589" s="61" t="s">
        <v>181</v>
      </c>
      <c r="E3589" s="61">
        <v>8</v>
      </c>
      <c r="F3589" s="61" t="s">
        <v>182</v>
      </c>
      <c r="G3589" s="61">
        <v>0</v>
      </c>
      <c r="H3589" s="61" t="s">
        <v>279</v>
      </c>
      <c r="I3589" s="61" t="s">
        <v>288</v>
      </c>
      <c r="J3589" s="61" t="s">
        <v>19</v>
      </c>
      <c r="K3589" s="61" t="s">
        <v>9</v>
      </c>
      <c r="L3589" s="61" t="s">
        <v>316</v>
      </c>
      <c r="M3589" s="61">
        <f t="shared" si="57"/>
        <v>542</v>
      </c>
      <c r="N3589" t="str">
        <f>VLOOKUP(M3589,'zamestnanci číselník'!$A:$I,9,0)</f>
        <v>VP2</v>
      </c>
    </row>
    <row r="3590" spans="1:14" x14ac:dyDescent="0.2">
      <c r="A3590" s="60">
        <v>43684</v>
      </c>
      <c r="B3590" s="61" t="s">
        <v>315</v>
      </c>
      <c r="C3590" s="61" t="s">
        <v>885</v>
      </c>
      <c r="D3590" s="61" t="s">
        <v>181</v>
      </c>
      <c r="E3590" s="61">
        <v>8</v>
      </c>
      <c r="F3590" s="61" t="s">
        <v>182</v>
      </c>
      <c r="G3590" s="61">
        <v>0</v>
      </c>
      <c r="H3590" s="61" t="s">
        <v>279</v>
      </c>
      <c r="I3590" s="61" t="s">
        <v>288</v>
      </c>
      <c r="J3590" s="61" t="s">
        <v>19</v>
      </c>
      <c r="K3590" s="61" t="s">
        <v>9</v>
      </c>
      <c r="L3590" s="61" t="s">
        <v>316</v>
      </c>
      <c r="M3590" s="61">
        <f t="shared" si="57"/>
        <v>542</v>
      </c>
      <c r="N3590" t="str">
        <f>VLOOKUP(M3590,'zamestnanci číselník'!$A:$I,9,0)</f>
        <v>VP2</v>
      </c>
    </row>
    <row r="3591" spans="1:14" x14ac:dyDescent="0.2">
      <c r="A3591" s="60">
        <v>43685</v>
      </c>
      <c r="B3591" s="61" t="s">
        <v>315</v>
      </c>
      <c r="C3591" s="61" t="s">
        <v>885</v>
      </c>
      <c r="D3591" s="61" t="s">
        <v>181</v>
      </c>
      <c r="E3591" s="61">
        <v>8</v>
      </c>
      <c r="F3591" s="61" t="s">
        <v>182</v>
      </c>
      <c r="G3591" s="61">
        <v>0</v>
      </c>
      <c r="H3591" s="61" t="s">
        <v>279</v>
      </c>
      <c r="I3591" s="61" t="s">
        <v>288</v>
      </c>
      <c r="J3591" s="61" t="s">
        <v>19</v>
      </c>
      <c r="K3591" s="61" t="s">
        <v>9</v>
      </c>
      <c r="L3591" s="61" t="s">
        <v>316</v>
      </c>
      <c r="M3591" s="61">
        <f t="shared" si="57"/>
        <v>542</v>
      </c>
      <c r="N3591" t="str">
        <f>VLOOKUP(M3591,'zamestnanci číselník'!$A:$I,9,0)</f>
        <v>VP2</v>
      </c>
    </row>
    <row r="3592" spans="1:14" x14ac:dyDescent="0.2">
      <c r="A3592" s="60">
        <v>43686</v>
      </c>
      <c r="B3592" s="61" t="s">
        <v>315</v>
      </c>
      <c r="C3592" s="61" t="s">
        <v>888</v>
      </c>
      <c r="D3592" s="61" t="s">
        <v>181</v>
      </c>
      <c r="E3592" s="61">
        <v>8</v>
      </c>
      <c r="F3592" s="61" t="s">
        <v>182</v>
      </c>
      <c r="G3592" s="61">
        <v>0</v>
      </c>
      <c r="H3592" s="61" t="s">
        <v>183</v>
      </c>
      <c r="I3592" s="61" t="s">
        <v>288</v>
      </c>
      <c r="J3592" s="61" t="s">
        <v>19</v>
      </c>
      <c r="K3592" s="61" t="s">
        <v>9</v>
      </c>
      <c r="L3592" s="61" t="s">
        <v>316</v>
      </c>
      <c r="M3592" s="61">
        <f t="shared" si="57"/>
        <v>542</v>
      </c>
      <c r="N3592" t="str">
        <f>VLOOKUP(M3592,'zamestnanci číselník'!$A:$I,9,0)</f>
        <v>VP2</v>
      </c>
    </row>
    <row r="3593" spans="1:14" x14ac:dyDescent="0.2">
      <c r="A3593" s="60">
        <v>43699</v>
      </c>
      <c r="B3593" s="61" t="s">
        <v>1319</v>
      </c>
      <c r="C3593" s="61" t="s">
        <v>885</v>
      </c>
      <c r="D3593" s="61" t="s">
        <v>181</v>
      </c>
      <c r="E3593" s="61">
        <v>8</v>
      </c>
      <c r="F3593" s="61" t="s">
        <v>182</v>
      </c>
      <c r="G3593" s="61">
        <v>0</v>
      </c>
      <c r="H3593" s="61" t="s">
        <v>42</v>
      </c>
      <c r="I3593" s="61" t="s">
        <v>1167</v>
      </c>
      <c r="J3593" s="61" t="s">
        <v>17</v>
      </c>
      <c r="K3593" s="61" t="s">
        <v>1153</v>
      </c>
      <c r="L3593" s="61" t="s">
        <v>1320</v>
      </c>
      <c r="M3593" s="61">
        <f t="shared" si="57"/>
        <v>546</v>
      </c>
      <c r="N3593" t="str">
        <f>VLOOKUP(M3593,'zamestnanci číselník'!$A:$I,9,0)</f>
        <v>Ostatné</v>
      </c>
    </row>
    <row r="3594" spans="1:14" x14ac:dyDescent="0.2">
      <c r="A3594" s="60">
        <v>43700</v>
      </c>
      <c r="B3594" s="61" t="s">
        <v>1319</v>
      </c>
      <c r="C3594" s="61" t="s">
        <v>885</v>
      </c>
      <c r="D3594" s="61" t="s">
        <v>181</v>
      </c>
      <c r="E3594" s="61">
        <v>8</v>
      </c>
      <c r="F3594" s="61" t="s">
        <v>182</v>
      </c>
      <c r="G3594" s="61">
        <v>0</v>
      </c>
      <c r="H3594" s="61" t="s">
        <v>42</v>
      </c>
      <c r="I3594" s="61" t="s">
        <v>1167</v>
      </c>
      <c r="J3594" s="61" t="s">
        <v>17</v>
      </c>
      <c r="K3594" s="61" t="s">
        <v>1153</v>
      </c>
      <c r="L3594" s="61" t="s">
        <v>1320</v>
      </c>
      <c r="M3594" s="61">
        <f t="shared" si="57"/>
        <v>546</v>
      </c>
      <c r="N3594" t="str">
        <f>VLOOKUP(M3594,'zamestnanci číselník'!$A:$I,9,0)</f>
        <v>Ostatné</v>
      </c>
    </row>
    <row r="3595" spans="1:14" x14ac:dyDescent="0.2">
      <c r="A3595" s="60">
        <v>43703</v>
      </c>
      <c r="B3595" s="61" t="s">
        <v>1319</v>
      </c>
      <c r="C3595" s="61" t="s">
        <v>885</v>
      </c>
      <c r="D3595" s="61" t="s">
        <v>181</v>
      </c>
      <c r="E3595" s="61">
        <v>8</v>
      </c>
      <c r="F3595" s="61" t="s">
        <v>890</v>
      </c>
      <c r="G3595" s="61">
        <v>1</v>
      </c>
      <c r="H3595" s="61" t="s">
        <v>42</v>
      </c>
      <c r="I3595" s="61" t="s">
        <v>1167</v>
      </c>
      <c r="J3595" s="61" t="s">
        <v>17</v>
      </c>
      <c r="K3595" s="61" t="s">
        <v>1153</v>
      </c>
      <c r="L3595" s="61" t="s">
        <v>1320</v>
      </c>
      <c r="M3595" s="61">
        <f t="shared" si="57"/>
        <v>546</v>
      </c>
      <c r="N3595" t="str">
        <f>VLOOKUP(M3595,'zamestnanci číselník'!$A:$I,9,0)</f>
        <v>Ostatné</v>
      </c>
    </row>
    <row r="3596" spans="1:14" x14ac:dyDescent="0.2">
      <c r="A3596" s="60">
        <v>43682</v>
      </c>
      <c r="B3596" s="61" t="s">
        <v>1319</v>
      </c>
      <c r="C3596" s="61" t="s">
        <v>885</v>
      </c>
      <c r="D3596" s="61" t="s">
        <v>181</v>
      </c>
      <c r="E3596" s="61">
        <v>8</v>
      </c>
      <c r="F3596" s="61" t="s">
        <v>182</v>
      </c>
      <c r="G3596" s="61">
        <v>0</v>
      </c>
      <c r="H3596" s="61" t="s">
        <v>42</v>
      </c>
      <c r="I3596" s="61" t="s">
        <v>1167</v>
      </c>
      <c r="J3596" s="61" t="s">
        <v>17</v>
      </c>
      <c r="K3596" s="61" t="s">
        <v>1153</v>
      </c>
      <c r="L3596" s="61" t="s">
        <v>1320</v>
      </c>
      <c r="M3596" s="61">
        <f t="shared" si="57"/>
        <v>546</v>
      </c>
      <c r="N3596" t="str">
        <f>VLOOKUP(M3596,'zamestnanci číselník'!$A:$I,9,0)</f>
        <v>Ostatné</v>
      </c>
    </row>
    <row r="3597" spans="1:14" x14ac:dyDescent="0.2">
      <c r="A3597" s="60">
        <v>43683</v>
      </c>
      <c r="B3597" s="61" t="s">
        <v>1319</v>
      </c>
      <c r="C3597" s="61" t="s">
        <v>885</v>
      </c>
      <c r="D3597" s="61" t="s">
        <v>181</v>
      </c>
      <c r="E3597" s="61">
        <v>8</v>
      </c>
      <c r="F3597" s="61" t="s">
        <v>182</v>
      </c>
      <c r="G3597" s="61">
        <v>0</v>
      </c>
      <c r="H3597" s="61" t="s">
        <v>42</v>
      </c>
      <c r="I3597" s="61" t="s">
        <v>1167</v>
      </c>
      <c r="J3597" s="61" t="s">
        <v>17</v>
      </c>
      <c r="K3597" s="61" t="s">
        <v>1153</v>
      </c>
      <c r="L3597" s="61" t="s">
        <v>1320</v>
      </c>
      <c r="M3597" s="61">
        <f t="shared" si="57"/>
        <v>546</v>
      </c>
      <c r="N3597" t="str">
        <f>VLOOKUP(M3597,'zamestnanci číselník'!$A:$I,9,0)</f>
        <v>Ostatné</v>
      </c>
    </row>
    <row r="3598" spans="1:14" x14ac:dyDescent="0.2">
      <c r="A3598" s="60">
        <v>43684</v>
      </c>
      <c r="B3598" s="61" t="s">
        <v>1319</v>
      </c>
      <c r="C3598" s="61" t="s">
        <v>885</v>
      </c>
      <c r="D3598" s="61" t="s">
        <v>181</v>
      </c>
      <c r="E3598" s="61">
        <v>8</v>
      </c>
      <c r="F3598" s="61" t="s">
        <v>182</v>
      </c>
      <c r="G3598" s="61">
        <v>0</v>
      </c>
      <c r="H3598" s="61" t="s">
        <v>42</v>
      </c>
      <c r="I3598" s="61" t="s">
        <v>1167</v>
      </c>
      <c r="J3598" s="61" t="s">
        <v>17</v>
      </c>
      <c r="K3598" s="61" t="s">
        <v>1153</v>
      </c>
      <c r="L3598" s="61" t="s">
        <v>1320</v>
      </c>
      <c r="M3598" s="61">
        <f t="shared" si="57"/>
        <v>546</v>
      </c>
      <c r="N3598" t="str">
        <f>VLOOKUP(M3598,'zamestnanci číselník'!$A:$I,9,0)</f>
        <v>Ostatné</v>
      </c>
    </row>
    <row r="3599" spans="1:14" x14ac:dyDescent="0.2">
      <c r="A3599" s="60">
        <v>43686</v>
      </c>
      <c r="B3599" s="61" t="s">
        <v>1319</v>
      </c>
      <c r="C3599" s="61" t="s">
        <v>885</v>
      </c>
      <c r="D3599" s="61" t="s">
        <v>181</v>
      </c>
      <c r="E3599" s="61">
        <v>8</v>
      </c>
      <c r="F3599" s="61" t="s">
        <v>182</v>
      </c>
      <c r="G3599" s="61">
        <v>0</v>
      </c>
      <c r="H3599" s="61" t="s">
        <v>42</v>
      </c>
      <c r="I3599" s="61" t="s">
        <v>1167</v>
      </c>
      <c r="J3599" s="61" t="s">
        <v>17</v>
      </c>
      <c r="K3599" s="61" t="s">
        <v>1153</v>
      </c>
      <c r="L3599" s="61" t="s">
        <v>1320</v>
      </c>
      <c r="M3599" s="61">
        <f t="shared" si="57"/>
        <v>546</v>
      </c>
      <c r="N3599" t="str">
        <f>VLOOKUP(M3599,'zamestnanci číselník'!$A:$I,9,0)</f>
        <v>Ostatné</v>
      </c>
    </row>
    <row r="3600" spans="1:14" x14ac:dyDescent="0.2">
      <c r="A3600" s="60">
        <v>43689</v>
      </c>
      <c r="B3600" s="61" t="s">
        <v>1319</v>
      </c>
      <c r="C3600" s="61" t="s">
        <v>885</v>
      </c>
      <c r="D3600" s="61" t="s">
        <v>181</v>
      </c>
      <c r="E3600" s="61">
        <v>8</v>
      </c>
      <c r="F3600" s="61" t="s">
        <v>182</v>
      </c>
      <c r="G3600" s="61">
        <v>0</v>
      </c>
      <c r="H3600" s="61" t="s">
        <v>42</v>
      </c>
      <c r="I3600" s="61" t="s">
        <v>1167</v>
      </c>
      <c r="J3600" s="61" t="s">
        <v>17</v>
      </c>
      <c r="K3600" s="61" t="s">
        <v>1153</v>
      </c>
      <c r="L3600" s="61" t="s">
        <v>1320</v>
      </c>
      <c r="M3600" s="61">
        <f t="shared" si="57"/>
        <v>546</v>
      </c>
      <c r="N3600" t="str">
        <f>VLOOKUP(M3600,'zamestnanci číselník'!$A:$I,9,0)</f>
        <v>Ostatné</v>
      </c>
    </row>
    <row r="3601" spans="1:14" x14ac:dyDescent="0.2">
      <c r="A3601" s="60">
        <v>43690</v>
      </c>
      <c r="B3601" s="61" t="s">
        <v>1319</v>
      </c>
      <c r="C3601" s="61" t="s">
        <v>885</v>
      </c>
      <c r="D3601" s="61" t="s">
        <v>181</v>
      </c>
      <c r="E3601" s="61">
        <v>8</v>
      </c>
      <c r="F3601" s="61" t="s">
        <v>890</v>
      </c>
      <c r="G3601" s="61">
        <v>2</v>
      </c>
      <c r="H3601" s="61" t="s">
        <v>42</v>
      </c>
      <c r="I3601" s="61" t="s">
        <v>1167</v>
      </c>
      <c r="J3601" s="61" t="s">
        <v>17</v>
      </c>
      <c r="K3601" s="61" t="s">
        <v>1153</v>
      </c>
      <c r="L3601" s="61" t="s">
        <v>1320</v>
      </c>
      <c r="M3601" s="61">
        <f t="shared" si="57"/>
        <v>546</v>
      </c>
      <c r="N3601" t="str">
        <f>VLOOKUP(M3601,'zamestnanci číselník'!$A:$I,9,0)</f>
        <v>Ostatné</v>
      </c>
    </row>
    <row r="3602" spans="1:14" x14ac:dyDescent="0.2">
      <c r="A3602" s="60">
        <v>43691</v>
      </c>
      <c r="B3602" s="61" t="s">
        <v>1319</v>
      </c>
      <c r="C3602" s="61" t="s">
        <v>885</v>
      </c>
      <c r="D3602" s="61" t="s">
        <v>181</v>
      </c>
      <c r="E3602" s="61">
        <v>8</v>
      </c>
      <c r="F3602" s="61" t="s">
        <v>890</v>
      </c>
      <c r="G3602" s="61">
        <v>2</v>
      </c>
      <c r="H3602" s="61" t="s">
        <v>42</v>
      </c>
      <c r="I3602" s="61" t="s">
        <v>1167</v>
      </c>
      <c r="J3602" s="61" t="s">
        <v>17</v>
      </c>
      <c r="K3602" s="61" t="s">
        <v>1153</v>
      </c>
      <c r="L3602" s="61" t="s">
        <v>1320</v>
      </c>
      <c r="M3602" s="61">
        <f t="shared" si="57"/>
        <v>546</v>
      </c>
      <c r="N3602" t="str">
        <f>VLOOKUP(M3602,'zamestnanci číselník'!$A:$I,9,0)</f>
        <v>Ostatné</v>
      </c>
    </row>
    <row r="3603" spans="1:14" x14ac:dyDescent="0.2">
      <c r="A3603" s="60">
        <v>43692</v>
      </c>
      <c r="B3603" s="61" t="s">
        <v>1319</v>
      </c>
      <c r="C3603" s="61" t="s">
        <v>885</v>
      </c>
      <c r="D3603" s="61" t="s">
        <v>181</v>
      </c>
      <c r="E3603" s="61">
        <v>8</v>
      </c>
      <c r="F3603" s="61" t="s">
        <v>182</v>
      </c>
      <c r="G3603" s="61">
        <v>0</v>
      </c>
      <c r="H3603" s="61" t="s">
        <v>42</v>
      </c>
      <c r="I3603" s="61" t="s">
        <v>1167</v>
      </c>
      <c r="J3603" s="61" t="s">
        <v>17</v>
      </c>
      <c r="K3603" s="61" t="s">
        <v>1153</v>
      </c>
      <c r="L3603" s="61" t="s">
        <v>1320</v>
      </c>
      <c r="M3603" s="61">
        <f t="shared" si="57"/>
        <v>546</v>
      </c>
      <c r="N3603" t="str">
        <f>VLOOKUP(M3603,'zamestnanci číselník'!$A:$I,9,0)</f>
        <v>Ostatné</v>
      </c>
    </row>
    <row r="3604" spans="1:14" x14ac:dyDescent="0.2">
      <c r="A3604" s="60">
        <v>43693</v>
      </c>
      <c r="B3604" s="61" t="s">
        <v>1319</v>
      </c>
      <c r="C3604" s="61" t="s">
        <v>885</v>
      </c>
      <c r="D3604" s="61" t="s">
        <v>181</v>
      </c>
      <c r="E3604" s="61">
        <v>8</v>
      </c>
      <c r="F3604" s="61" t="s">
        <v>182</v>
      </c>
      <c r="G3604" s="61">
        <v>0</v>
      </c>
      <c r="H3604" s="61" t="s">
        <v>42</v>
      </c>
      <c r="I3604" s="61" t="s">
        <v>1167</v>
      </c>
      <c r="J3604" s="61" t="s">
        <v>17</v>
      </c>
      <c r="K3604" s="61" t="s">
        <v>1153</v>
      </c>
      <c r="L3604" s="61" t="s">
        <v>1320</v>
      </c>
      <c r="M3604" s="61">
        <f t="shared" si="57"/>
        <v>546</v>
      </c>
      <c r="N3604" t="str">
        <f>VLOOKUP(M3604,'zamestnanci číselník'!$A:$I,9,0)</f>
        <v>Ostatné</v>
      </c>
    </row>
    <row r="3605" spans="1:14" x14ac:dyDescent="0.2">
      <c r="A3605" s="60">
        <v>43696</v>
      </c>
      <c r="B3605" s="61" t="s">
        <v>1319</v>
      </c>
      <c r="C3605" s="61" t="s">
        <v>885</v>
      </c>
      <c r="D3605" s="61" t="s">
        <v>181</v>
      </c>
      <c r="E3605" s="61">
        <v>7</v>
      </c>
      <c r="F3605" s="61" t="s">
        <v>182</v>
      </c>
      <c r="G3605" s="61">
        <v>0</v>
      </c>
      <c r="H3605" s="61" t="s">
        <v>42</v>
      </c>
      <c r="I3605" s="61" t="s">
        <v>1167</v>
      </c>
      <c r="J3605" s="61" t="s">
        <v>17</v>
      </c>
      <c r="K3605" s="61" t="s">
        <v>1153</v>
      </c>
      <c r="L3605" s="61" t="s">
        <v>1320</v>
      </c>
      <c r="M3605" s="61">
        <f t="shared" si="57"/>
        <v>546</v>
      </c>
      <c r="N3605" t="str">
        <f>VLOOKUP(M3605,'zamestnanci číselník'!$A:$I,9,0)</f>
        <v>Ostatné</v>
      </c>
    </row>
    <row r="3606" spans="1:14" x14ac:dyDescent="0.2">
      <c r="A3606" s="60">
        <v>43697</v>
      </c>
      <c r="B3606" s="61" t="s">
        <v>1319</v>
      </c>
      <c r="C3606" s="61" t="s">
        <v>885</v>
      </c>
      <c r="D3606" s="61" t="s">
        <v>181</v>
      </c>
      <c r="E3606" s="61">
        <v>8</v>
      </c>
      <c r="F3606" s="61" t="s">
        <v>182</v>
      </c>
      <c r="G3606" s="61">
        <v>0</v>
      </c>
      <c r="H3606" s="61" t="s">
        <v>42</v>
      </c>
      <c r="I3606" s="61" t="s">
        <v>1167</v>
      </c>
      <c r="J3606" s="61" t="s">
        <v>17</v>
      </c>
      <c r="K3606" s="61" t="s">
        <v>1153</v>
      </c>
      <c r="L3606" s="61" t="s">
        <v>1320</v>
      </c>
      <c r="M3606" s="61">
        <f t="shared" si="57"/>
        <v>546</v>
      </c>
      <c r="N3606" t="str">
        <f>VLOOKUP(M3606,'zamestnanci číselník'!$A:$I,9,0)</f>
        <v>Ostatné</v>
      </c>
    </row>
    <row r="3607" spans="1:14" x14ac:dyDescent="0.2">
      <c r="A3607" s="60">
        <v>43698</v>
      </c>
      <c r="B3607" s="61" t="s">
        <v>1319</v>
      </c>
      <c r="C3607" s="61" t="s">
        <v>885</v>
      </c>
      <c r="D3607" s="61" t="s">
        <v>181</v>
      </c>
      <c r="E3607" s="61">
        <v>8</v>
      </c>
      <c r="F3607" s="61" t="s">
        <v>182</v>
      </c>
      <c r="G3607" s="61">
        <v>0</v>
      </c>
      <c r="H3607" s="61" t="s">
        <v>42</v>
      </c>
      <c r="I3607" s="61" t="s">
        <v>1167</v>
      </c>
      <c r="J3607" s="61" t="s">
        <v>17</v>
      </c>
      <c r="K3607" s="61" t="s">
        <v>1153</v>
      </c>
      <c r="L3607" s="61" t="s">
        <v>1320</v>
      </c>
      <c r="M3607" s="61">
        <f t="shared" si="57"/>
        <v>546</v>
      </c>
      <c r="N3607" t="str">
        <f>VLOOKUP(M3607,'zamestnanci číselník'!$A:$I,9,0)</f>
        <v>Ostatné</v>
      </c>
    </row>
    <row r="3608" spans="1:14" x14ac:dyDescent="0.2">
      <c r="A3608" s="60">
        <v>43706</v>
      </c>
      <c r="B3608" s="61" t="s">
        <v>1319</v>
      </c>
      <c r="C3608" s="61" t="s">
        <v>886</v>
      </c>
      <c r="D3608" s="61" t="s">
        <v>181</v>
      </c>
      <c r="E3608" s="61">
        <v>8</v>
      </c>
      <c r="F3608" s="61" t="s">
        <v>182</v>
      </c>
      <c r="G3608" s="61">
        <v>0</v>
      </c>
      <c r="H3608" s="61" t="s">
        <v>183</v>
      </c>
      <c r="I3608" s="61" t="s">
        <v>1167</v>
      </c>
      <c r="J3608" s="61" t="s">
        <v>17</v>
      </c>
      <c r="K3608" s="61" t="s">
        <v>1153</v>
      </c>
      <c r="L3608" s="61" t="s">
        <v>1320</v>
      </c>
      <c r="M3608" s="61">
        <f t="shared" si="57"/>
        <v>546</v>
      </c>
      <c r="N3608" t="str">
        <f>VLOOKUP(M3608,'zamestnanci číselník'!$A:$I,9,0)</f>
        <v>Ostatné</v>
      </c>
    </row>
    <row r="3609" spans="1:14" x14ac:dyDescent="0.2">
      <c r="A3609" s="60">
        <v>43678</v>
      </c>
      <c r="B3609" s="61" t="s">
        <v>1319</v>
      </c>
      <c r="C3609" s="61" t="s">
        <v>887</v>
      </c>
      <c r="D3609" s="61" t="s">
        <v>181</v>
      </c>
      <c r="E3609" s="61">
        <v>8</v>
      </c>
      <c r="F3609" s="61" t="s">
        <v>182</v>
      </c>
      <c r="G3609" s="61">
        <v>0</v>
      </c>
      <c r="H3609" s="61" t="s">
        <v>183</v>
      </c>
      <c r="I3609" s="61" t="s">
        <v>1167</v>
      </c>
      <c r="J3609" s="61" t="s">
        <v>17</v>
      </c>
      <c r="K3609" s="61" t="s">
        <v>1153</v>
      </c>
      <c r="L3609" s="61" t="s">
        <v>1320</v>
      </c>
      <c r="M3609" s="61">
        <f t="shared" si="57"/>
        <v>546</v>
      </c>
      <c r="N3609" t="str">
        <f>VLOOKUP(M3609,'zamestnanci číselník'!$A:$I,9,0)</f>
        <v>Ostatné</v>
      </c>
    </row>
    <row r="3610" spans="1:14" x14ac:dyDescent="0.2">
      <c r="A3610" s="60">
        <v>43679</v>
      </c>
      <c r="B3610" s="61" t="s">
        <v>1319</v>
      </c>
      <c r="C3610" s="61" t="s">
        <v>887</v>
      </c>
      <c r="D3610" s="61" t="s">
        <v>181</v>
      </c>
      <c r="E3610" s="61">
        <v>8</v>
      </c>
      <c r="F3610" s="61" t="s">
        <v>182</v>
      </c>
      <c r="G3610" s="61">
        <v>0</v>
      </c>
      <c r="H3610" s="61" t="s">
        <v>183</v>
      </c>
      <c r="I3610" s="61" t="s">
        <v>1167</v>
      </c>
      <c r="J3610" s="61" t="s">
        <v>17</v>
      </c>
      <c r="K3610" s="61" t="s">
        <v>1153</v>
      </c>
      <c r="L3610" s="61" t="s">
        <v>1320</v>
      </c>
      <c r="M3610" s="61">
        <f t="shared" si="57"/>
        <v>546</v>
      </c>
      <c r="N3610" t="str">
        <f>VLOOKUP(M3610,'zamestnanci číselník'!$A:$I,9,0)</f>
        <v>Ostatné</v>
      </c>
    </row>
    <row r="3611" spans="1:14" x14ac:dyDescent="0.2">
      <c r="A3611" s="60">
        <v>43685</v>
      </c>
      <c r="B3611" s="61" t="s">
        <v>1319</v>
      </c>
      <c r="C3611" s="61" t="s">
        <v>888</v>
      </c>
      <c r="D3611" s="61" t="s">
        <v>181</v>
      </c>
      <c r="E3611" s="61">
        <v>8</v>
      </c>
      <c r="F3611" s="61" t="s">
        <v>182</v>
      </c>
      <c r="G3611" s="61">
        <v>0</v>
      </c>
      <c r="H3611" s="61" t="s">
        <v>183</v>
      </c>
      <c r="I3611" s="61" t="s">
        <v>1167</v>
      </c>
      <c r="J3611" s="61" t="s">
        <v>17</v>
      </c>
      <c r="K3611" s="61" t="s">
        <v>1153</v>
      </c>
      <c r="L3611" s="61" t="s">
        <v>1320</v>
      </c>
      <c r="M3611" s="61">
        <f t="shared" si="57"/>
        <v>546</v>
      </c>
      <c r="N3611" t="str">
        <f>VLOOKUP(M3611,'zamestnanci číselník'!$A:$I,9,0)</f>
        <v>Ostatné</v>
      </c>
    </row>
    <row r="3612" spans="1:14" x14ac:dyDescent="0.2">
      <c r="A3612" s="60">
        <v>43696</v>
      </c>
      <c r="B3612" s="61" t="s">
        <v>1319</v>
      </c>
      <c r="C3612" s="61" t="s">
        <v>910</v>
      </c>
      <c r="D3612" s="61" t="s">
        <v>181</v>
      </c>
      <c r="E3612" s="61">
        <v>1</v>
      </c>
      <c r="F3612" s="61" t="s">
        <v>182</v>
      </c>
      <c r="G3612" s="61">
        <v>0</v>
      </c>
      <c r="H3612" s="61" t="s">
        <v>183</v>
      </c>
      <c r="I3612" s="61" t="s">
        <v>1167</v>
      </c>
      <c r="J3612" s="61" t="s">
        <v>17</v>
      </c>
      <c r="K3612" s="61" t="s">
        <v>1153</v>
      </c>
      <c r="L3612" s="61" t="s">
        <v>1320</v>
      </c>
      <c r="M3612" s="61">
        <f t="shared" si="57"/>
        <v>546</v>
      </c>
      <c r="N3612" t="str">
        <f>VLOOKUP(M3612,'zamestnanci číselník'!$A:$I,9,0)</f>
        <v>Ostatné</v>
      </c>
    </row>
    <row r="3613" spans="1:14" x14ac:dyDescent="0.2">
      <c r="A3613" s="60">
        <v>43704</v>
      </c>
      <c r="B3613" s="61" t="s">
        <v>1319</v>
      </c>
      <c r="C3613" s="61" t="s">
        <v>910</v>
      </c>
      <c r="D3613" s="61" t="s">
        <v>181</v>
      </c>
      <c r="E3613" s="61">
        <v>1</v>
      </c>
      <c r="F3613" s="61" t="s">
        <v>182</v>
      </c>
      <c r="G3613" s="61">
        <v>0</v>
      </c>
      <c r="H3613" s="61" t="s">
        <v>183</v>
      </c>
      <c r="I3613" s="61" t="s">
        <v>1167</v>
      </c>
      <c r="J3613" s="61" t="s">
        <v>17</v>
      </c>
      <c r="K3613" s="61" t="s">
        <v>1153</v>
      </c>
      <c r="L3613" s="61" t="s">
        <v>1320</v>
      </c>
      <c r="M3613" s="61">
        <f t="shared" si="57"/>
        <v>546</v>
      </c>
      <c r="N3613" t="str">
        <f>VLOOKUP(M3613,'zamestnanci číselník'!$A:$I,9,0)</f>
        <v>Ostatné</v>
      </c>
    </row>
    <row r="3614" spans="1:14" x14ac:dyDescent="0.2">
      <c r="A3614" s="60">
        <v>43704</v>
      </c>
      <c r="B3614" s="61" t="s">
        <v>1319</v>
      </c>
      <c r="C3614" s="61" t="s">
        <v>885</v>
      </c>
      <c r="D3614" s="61" t="s">
        <v>181</v>
      </c>
      <c r="E3614" s="61">
        <v>7</v>
      </c>
      <c r="F3614" s="61" t="s">
        <v>182</v>
      </c>
      <c r="G3614" s="61">
        <v>0</v>
      </c>
      <c r="H3614" s="61" t="s">
        <v>42</v>
      </c>
      <c r="I3614" s="61" t="s">
        <v>1167</v>
      </c>
      <c r="J3614" s="61" t="s">
        <v>17</v>
      </c>
      <c r="K3614" s="61" t="s">
        <v>1153</v>
      </c>
      <c r="L3614" s="61" t="s">
        <v>1320</v>
      </c>
      <c r="M3614" s="61">
        <f t="shared" si="57"/>
        <v>546</v>
      </c>
      <c r="N3614" t="str">
        <f>VLOOKUP(M3614,'zamestnanci číselník'!$A:$I,9,0)</f>
        <v>Ostatné</v>
      </c>
    </row>
    <row r="3615" spans="1:14" x14ac:dyDescent="0.2">
      <c r="A3615" s="60">
        <v>43705</v>
      </c>
      <c r="B3615" s="61" t="s">
        <v>1319</v>
      </c>
      <c r="C3615" s="61" t="s">
        <v>885</v>
      </c>
      <c r="D3615" s="61" t="s">
        <v>181</v>
      </c>
      <c r="E3615" s="61">
        <v>8</v>
      </c>
      <c r="F3615" s="61" t="s">
        <v>182</v>
      </c>
      <c r="G3615" s="61">
        <v>0</v>
      </c>
      <c r="H3615" s="61" t="s">
        <v>42</v>
      </c>
      <c r="I3615" s="61" t="s">
        <v>1167</v>
      </c>
      <c r="J3615" s="61" t="s">
        <v>17</v>
      </c>
      <c r="K3615" s="61" t="s">
        <v>1153</v>
      </c>
      <c r="L3615" s="61" t="s">
        <v>1320</v>
      </c>
      <c r="M3615" s="61">
        <f t="shared" si="57"/>
        <v>546</v>
      </c>
      <c r="N3615" t="str">
        <f>VLOOKUP(M3615,'zamestnanci číselník'!$A:$I,9,0)</f>
        <v>Ostatné</v>
      </c>
    </row>
    <row r="3616" spans="1:14" x14ac:dyDescent="0.2">
      <c r="A3616" s="60">
        <v>43707</v>
      </c>
      <c r="B3616" s="61" t="s">
        <v>1319</v>
      </c>
      <c r="C3616" s="61" t="s">
        <v>887</v>
      </c>
      <c r="D3616" s="61" t="s">
        <v>181</v>
      </c>
      <c r="E3616" s="61">
        <v>8</v>
      </c>
      <c r="F3616" s="61" t="s">
        <v>182</v>
      </c>
      <c r="G3616" s="61">
        <v>0</v>
      </c>
      <c r="H3616" s="61" t="s">
        <v>183</v>
      </c>
      <c r="I3616" s="61" t="s">
        <v>1167</v>
      </c>
      <c r="J3616" s="61" t="s">
        <v>17</v>
      </c>
      <c r="K3616" s="61" t="s">
        <v>1153</v>
      </c>
      <c r="L3616" s="61" t="s">
        <v>1320</v>
      </c>
      <c r="M3616" s="61">
        <f t="shared" si="57"/>
        <v>546</v>
      </c>
      <c r="N3616" t="str">
        <f>VLOOKUP(M3616,'zamestnanci číselník'!$A:$I,9,0)</f>
        <v>Ostatné</v>
      </c>
    </row>
    <row r="3617" spans="1:14" x14ac:dyDescent="0.2">
      <c r="A3617" s="60">
        <v>43704</v>
      </c>
      <c r="B3617" s="61" t="s">
        <v>1321</v>
      </c>
      <c r="C3617" s="61" t="s">
        <v>885</v>
      </c>
      <c r="D3617" s="61" t="s">
        <v>181</v>
      </c>
      <c r="E3617" s="61">
        <v>8</v>
      </c>
      <c r="F3617" s="61" t="s">
        <v>182</v>
      </c>
      <c r="G3617" s="61">
        <v>0</v>
      </c>
      <c r="H3617" s="61" t="s">
        <v>42</v>
      </c>
      <c r="I3617" s="61" t="s">
        <v>1167</v>
      </c>
      <c r="J3617" s="61" t="s">
        <v>17</v>
      </c>
      <c r="K3617" s="61" t="s">
        <v>1153</v>
      </c>
      <c r="L3617" s="61" t="s">
        <v>1322</v>
      </c>
      <c r="M3617" s="61">
        <f t="shared" si="57"/>
        <v>548</v>
      </c>
      <c r="N3617" t="str">
        <f>VLOOKUP(M3617,'zamestnanci číselník'!$A:$I,9,0)</f>
        <v>Ostatné</v>
      </c>
    </row>
    <row r="3618" spans="1:14" x14ac:dyDescent="0.2">
      <c r="A3618" s="60">
        <v>43705</v>
      </c>
      <c r="B3618" s="61" t="s">
        <v>1321</v>
      </c>
      <c r="C3618" s="61" t="s">
        <v>885</v>
      </c>
      <c r="D3618" s="61" t="s">
        <v>181</v>
      </c>
      <c r="E3618" s="61">
        <v>8</v>
      </c>
      <c r="F3618" s="61" t="s">
        <v>182</v>
      </c>
      <c r="G3618" s="61">
        <v>0</v>
      </c>
      <c r="H3618" s="61" t="s">
        <v>42</v>
      </c>
      <c r="I3618" s="61" t="s">
        <v>1167</v>
      </c>
      <c r="J3618" s="61" t="s">
        <v>17</v>
      </c>
      <c r="K3618" s="61" t="s">
        <v>1153</v>
      </c>
      <c r="L3618" s="61" t="s">
        <v>1322</v>
      </c>
      <c r="M3618" s="61">
        <f t="shared" si="57"/>
        <v>548</v>
      </c>
      <c r="N3618" t="str">
        <f>VLOOKUP(M3618,'zamestnanci číselník'!$A:$I,9,0)</f>
        <v>Ostatné</v>
      </c>
    </row>
    <row r="3619" spans="1:14" x14ac:dyDescent="0.2">
      <c r="A3619" s="60">
        <v>43707</v>
      </c>
      <c r="B3619" s="61" t="s">
        <v>1321</v>
      </c>
      <c r="C3619" s="61" t="s">
        <v>910</v>
      </c>
      <c r="D3619" s="61" t="s">
        <v>181</v>
      </c>
      <c r="E3619" s="61">
        <v>3.5</v>
      </c>
      <c r="F3619" s="61" t="s">
        <v>182</v>
      </c>
      <c r="G3619" s="61">
        <v>0</v>
      </c>
      <c r="H3619" s="61" t="s">
        <v>183</v>
      </c>
      <c r="I3619" s="61" t="s">
        <v>1167</v>
      </c>
      <c r="J3619" s="61" t="s">
        <v>17</v>
      </c>
      <c r="K3619" s="61" t="s">
        <v>1153</v>
      </c>
      <c r="L3619" s="61" t="s">
        <v>1322</v>
      </c>
      <c r="M3619" s="61">
        <f t="shared" si="57"/>
        <v>548</v>
      </c>
      <c r="N3619" t="str">
        <f>VLOOKUP(M3619,'zamestnanci číselník'!$A:$I,9,0)</f>
        <v>Ostatné</v>
      </c>
    </row>
    <row r="3620" spans="1:14" x14ac:dyDescent="0.2">
      <c r="A3620" s="60">
        <v>43703</v>
      </c>
      <c r="B3620" s="61" t="s">
        <v>1321</v>
      </c>
      <c r="C3620" s="61" t="s">
        <v>885</v>
      </c>
      <c r="D3620" s="61" t="s">
        <v>181</v>
      </c>
      <c r="E3620" s="61">
        <v>8</v>
      </c>
      <c r="F3620" s="61" t="s">
        <v>182</v>
      </c>
      <c r="G3620" s="61">
        <v>0</v>
      </c>
      <c r="H3620" s="61" t="s">
        <v>42</v>
      </c>
      <c r="I3620" s="61" t="s">
        <v>1167</v>
      </c>
      <c r="J3620" s="61" t="s">
        <v>17</v>
      </c>
      <c r="K3620" s="61" t="s">
        <v>1153</v>
      </c>
      <c r="L3620" s="61" t="s">
        <v>1322</v>
      </c>
      <c r="M3620" s="61">
        <f t="shared" si="57"/>
        <v>548</v>
      </c>
      <c r="N3620" t="str">
        <f>VLOOKUP(M3620,'zamestnanci číselník'!$A:$I,9,0)</f>
        <v>Ostatné</v>
      </c>
    </row>
    <row r="3621" spans="1:14" x14ac:dyDescent="0.2">
      <c r="A3621" s="60">
        <v>43699</v>
      </c>
      <c r="B3621" s="61" t="s">
        <v>1321</v>
      </c>
      <c r="C3621" s="61" t="s">
        <v>885</v>
      </c>
      <c r="D3621" s="61" t="s">
        <v>181</v>
      </c>
      <c r="E3621" s="61">
        <v>9.5</v>
      </c>
      <c r="F3621" s="61" t="s">
        <v>182</v>
      </c>
      <c r="G3621" s="61">
        <v>0</v>
      </c>
      <c r="H3621" s="61" t="s">
        <v>42</v>
      </c>
      <c r="I3621" s="61" t="s">
        <v>1167</v>
      </c>
      <c r="J3621" s="61" t="s">
        <v>17</v>
      </c>
      <c r="K3621" s="61" t="s">
        <v>1153</v>
      </c>
      <c r="L3621" s="61" t="s">
        <v>1322</v>
      </c>
      <c r="M3621" s="61">
        <f t="shared" si="57"/>
        <v>548</v>
      </c>
      <c r="N3621" t="str">
        <f>VLOOKUP(M3621,'zamestnanci číselník'!$A:$I,9,0)</f>
        <v>Ostatné</v>
      </c>
    </row>
    <row r="3622" spans="1:14" x14ac:dyDescent="0.2">
      <c r="A3622" s="60">
        <v>43700</v>
      </c>
      <c r="B3622" s="61" t="s">
        <v>1321</v>
      </c>
      <c r="C3622" s="61" t="s">
        <v>885</v>
      </c>
      <c r="D3622" s="61" t="s">
        <v>181</v>
      </c>
      <c r="E3622" s="61">
        <v>8</v>
      </c>
      <c r="F3622" s="61" t="s">
        <v>182</v>
      </c>
      <c r="G3622" s="61">
        <v>0</v>
      </c>
      <c r="H3622" s="61" t="s">
        <v>42</v>
      </c>
      <c r="I3622" s="61" t="s">
        <v>1167</v>
      </c>
      <c r="J3622" s="61" t="s">
        <v>17</v>
      </c>
      <c r="K3622" s="61" t="s">
        <v>1153</v>
      </c>
      <c r="L3622" s="61" t="s">
        <v>1322</v>
      </c>
      <c r="M3622" s="61">
        <f t="shared" si="57"/>
        <v>548</v>
      </c>
      <c r="N3622" t="str">
        <f>VLOOKUP(M3622,'zamestnanci číselník'!$A:$I,9,0)</f>
        <v>Ostatné</v>
      </c>
    </row>
    <row r="3623" spans="1:14" x14ac:dyDescent="0.2">
      <c r="A3623" s="60">
        <v>43701</v>
      </c>
      <c r="B3623" s="61" t="s">
        <v>1321</v>
      </c>
      <c r="C3623" s="61" t="s">
        <v>885</v>
      </c>
      <c r="D3623" s="61" t="s">
        <v>181</v>
      </c>
      <c r="E3623" s="61">
        <v>3.5</v>
      </c>
      <c r="F3623" s="61" t="s">
        <v>182</v>
      </c>
      <c r="G3623" s="61">
        <v>0</v>
      </c>
      <c r="H3623" s="61" t="s">
        <v>42</v>
      </c>
      <c r="I3623" s="61" t="s">
        <v>1167</v>
      </c>
      <c r="J3623" s="61" t="s">
        <v>17</v>
      </c>
      <c r="K3623" s="61" t="s">
        <v>1153</v>
      </c>
      <c r="L3623" s="61" t="s">
        <v>1322</v>
      </c>
      <c r="M3623" s="61">
        <f t="shared" si="57"/>
        <v>548</v>
      </c>
      <c r="N3623" t="str">
        <f>VLOOKUP(M3623,'zamestnanci číselník'!$A:$I,9,0)</f>
        <v>Ostatné</v>
      </c>
    </row>
    <row r="3624" spans="1:14" x14ac:dyDescent="0.2">
      <c r="A3624" s="60">
        <v>43692</v>
      </c>
      <c r="B3624" s="61" t="s">
        <v>1321</v>
      </c>
      <c r="C3624" s="61" t="s">
        <v>885</v>
      </c>
      <c r="D3624" s="61" t="s">
        <v>181</v>
      </c>
      <c r="E3624" s="61">
        <v>9.5</v>
      </c>
      <c r="F3624" s="61" t="s">
        <v>182</v>
      </c>
      <c r="G3624" s="61">
        <v>0</v>
      </c>
      <c r="H3624" s="61" t="s">
        <v>42</v>
      </c>
      <c r="I3624" s="61" t="s">
        <v>1167</v>
      </c>
      <c r="J3624" s="61" t="s">
        <v>17</v>
      </c>
      <c r="K3624" s="61" t="s">
        <v>1153</v>
      </c>
      <c r="L3624" s="61" t="s">
        <v>1322</v>
      </c>
      <c r="M3624" s="61">
        <f t="shared" si="57"/>
        <v>548</v>
      </c>
      <c r="N3624" t="str">
        <f>VLOOKUP(M3624,'zamestnanci číselník'!$A:$I,9,0)</f>
        <v>Ostatné</v>
      </c>
    </row>
    <row r="3625" spans="1:14" x14ac:dyDescent="0.2">
      <c r="A3625" s="60">
        <v>43693</v>
      </c>
      <c r="B3625" s="61" t="s">
        <v>1321</v>
      </c>
      <c r="C3625" s="61" t="s">
        <v>893</v>
      </c>
      <c r="D3625" s="61" t="s">
        <v>181</v>
      </c>
      <c r="E3625" s="61">
        <v>8</v>
      </c>
      <c r="F3625" s="61" t="s">
        <v>182</v>
      </c>
      <c r="G3625" s="61">
        <v>0</v>
      </c>
      <c r="H3625" s="61" t="s">
        <v>183</v>
      </c>
      <c r="I3625" s="61" t="s">
        <v>1167</v>
      </c>
      <c r="J3625" s="61" t="s">
        <v>17</v>
      </c>
      <c r="K3625" s="61" t="s">
        <v>1153</v>
      </c>
      <c r="L3625" s="61" t="s">
        <v>1322</v>
      </c>
      <c r="M3625" s="61">
        <f t="shared" si="57"/>
        <v>548</v>
      </c>
      <c r="N3625" t="str">
        <f>VLOOKUP(M3625,'zamestnanci číselník'!$A:$I,9,0)</f>
        <v>Ostatné</v>
      </c>
    </row>
    <row r="3626" spans="1:14" x14ac:dyDescent="0.2">
      <c r="A3626" s="60">
        <v>43697</v>
      </c>
      <c r="B3626" s="61" t="s">
        <v>1321</v>
      </c>
      <c r="C3626" s="61" t="s">
        <v>885</v>
      </c>
      <c r="D3626" s="61" t="s">
        <v>181</v>
      </c>
      <c r="E3626" s="61">
        <v>8.5</v>
      </c>
      <c r="F3626" s="61" t="s">
        <v>182</v>
      </c>
      <c r="G3626" s="61">
        <v>0</v>
      </c>
      <c r="H3626" s="61" t="s">
        <v>42</v>
      </c>
      <c r="I3626" s="61" t="s">
        <v>1167</v>
      </c>
      <c r="J3626" s="61" t="s">
        <v>17</v>
      </c>
      <c r="K3626" s="61" t="s">
        <v>1153</v>
      </c>
      <c r="L3626" s="61" t="s">
        <v>1322</v>
      </c>
      <c r="M3626" s="61">
        <f t="shared" si="57"/>
        <v>548</v>
      </c>
      <c r="N3626" t="str">
        <f>VLOOKUP(M3626,'zamestnanci číselník'!$A:$I,9,0)</f>
        <v>Ostatné</v>
      </c>
    </row>
    <row r="3627" spans="1:14" x14ac:dyDescent="0.2">
      <c r="A3627" s="60">
        <v>43698</v>
      </c>
      <c r="B3627" s="61" t="s">
        <v>1321</v>
      </c>
      <c r="C3627" s="61" t="s">
        <v>887</v>
      </c>
      <c r="D3627" s="61" t="s">
        <v>181</v>
      </c>
      <c r="E3627" s="61">
        <v>8</v>
      </c>
      <c r="F3627" s="61" t="s">
        <v>182</v>
      </c>
      <c r="G3627" s="61">
        <v>0</v>
      </c>
      <c r="H3627" s="61" t="s">
        <v>183</v>
      </c>
      <c r="I3627" s="61" t="s">
        <v>1167</v>
      </c>
      <c r="J3627" s="61" t="s">
        <v>17</v>
      </c>
      <c r="K3627" s="61" t="s">
        <v>1153</v>
      </c>
      <c r="L3627" s="61" t="s">
        <v>1322</v>
      </c>
      <c r="M3627" s="61">
        <f t="shared" si="57"/>
        <v>548</v>
      </c>
      <c r="N3627" t="str">
        <f>VLOOKUP(M3627,'zamestnanci číselník'!$A:$I,9,0)</f>
        <v>Ostatné</v>
      </c>
    </row>
    <row r="3628" spans="1:14" x14ac:dyDescent="0.2">
      <c r="A3628" s="60">
        <v>43678</v>
      </c>
      <c r="B3628" s="61" t="s">
        <v>1321</v>
      </c>
      <c r="C3628" s="61" t="s">
        <v>887</v>
      </c>
      <c r="D3628" s="61" t="s">
        <v>181</v>
      </c>
      <c r="E3628" s="61">
        <v>8</v>
      </c>
      <c r="F3628" s="61" t="s">
        <v>182</v>
      </c>
      <c r="G3628" s="61">
        <v>0</v>
      </c>
      <c r="H3628" s="61" t="s">
        <v>183</v>
      </c>
      <c r="I3628" s="61" t="s">
        <v>1167</v>
      </c>
      <c r="J3628" s="61" t="s">
        <v>17</v>
      </c>
      <c r="K3628" s="61" t="s">
        <v>1153</v>
      </c>
      <c r="L3628" s="61" t="s">
        <v>1322</v>
      </c>
      <c r="M3628" s="61">
        <f t="shared" si="57"/>
        <v>548</v>
      </c>
      <c r="N3628" t="str">
        <f>VLOOKUP(M3628,'zamestnanci číselník'!$A:$I,9,0)</f>
        <v>Ostatné</v>
      </c>
    </row>
    <row r="3629" spans="1:14" x14ac:dyDescent="0.2">
      <c r="A3629" s="60">
        <v>43679</v>
      </c>
      <c r="B3629" s="61" t="s">
        <v>1321</v>
      </c>
      <c r="C3629" s="61" t="s">
        <v>887</v>
      </c>
      <c r="D3629" s="61" t="s">
        <v>181</v>
      </c>
      <c r="E3629" s="61">
        <v>8</v>
      </c>
      <c r="F3629" s="61" t="s">
        <v>182</v>
      </c>
      <c r="G3629" s="61">
        <v>0</v>
      </c>
      <c r="H3629" s="61" t="s">
        <v>183</v>
      </c>
      <c r="I3629" s="61" t="s">
        <v>1167</v>
      </c>
      <c r="J3629" s="61" t="s">
        <v>17</v>
      </c>
      <c r="K3629" s="61" t="s">
        <v>1153</v>
      </c>
      <c r="L3629" s="61" t="s">
        <v>1322</v>
      </c>
      <c r="M3629" s="61">
        <f t="shared" si="57"/>
        <v>548</v>
      </c>
      <c r="N3629" t="str">
        <f>VLOOKUP(M3629,'zamestnanci číselník'!$A:$I,9,0)</f>
        <v>Ostatné</v>
      </c>
    </row>
    <row r="3630" spans="1:14" x14ac:dyDescent="0.2">
      <c r="A3630" s="60">
        <v>43682</v>
      </c>
      <c r="B3630" s="61" t="s">
        <v>1321</v>
      </c>
      <c r="C3630" s="61" t="s">
        <v>885</v>
      </c>
      <c r="D3630" s="61" t="s">
        <v>181</v>
      </c>
      <c r="E3630" s="61">
        <v>8</v>
      </c>
      <c r="F3630" s="61" t="s">
        <v>182</v>
      </c>
      <c r="G3630" s="61">
        <v>0</v>
      </c>
      <c r="H3630" s="61" t="s">
        <v>42</v>
      </c>
      <c r="I3630" s="61" t="s">
        <v>1167</v>
      </c>
      <c r="J3630" s="61" t="s">
        <v>17</v>
      </c>
      <c r="K3630" s="61" t="s">
        <v>1153</v>
      </c>
      <c r="L3630" s="61" t="s">
        <v>1322</v>
      </c>
      <c r="M3630" s="61">
        <f t="shared" si="57"/>
        <v>548</v>
      </c>
      <c r="N3630" t="str">
        <f>VLOOKUP(M3630,'zamestnanci číselník'!$A:$I,9,0)</f>
        <v>Ostatné</v>
      </c>
    </row>
    <row r="3631" spans="1:14" x14ac:dyDescent="0.2">
      <c r="A3631" s="60">
        <v>43683</v>
      </c>
      <c r="B3631" s="61" t="s">
        <v>1321</v>
      </c>
      <c r="C3631" s="61" t="s">
        <v>885</v>
      </c>
      <c r="D3631" s="61" t="s">
        <v>181</v>
      </c>
      <c r="E3631" s="61">
        <v>8</v>
      </c>
      <c r="F3631" s="61" t="s">
        <v>182</v>
      </c>
      <c r="G3631" s="61">
        <v>0</v>
      </c>
      <c r="H3631" s="61" t="s">
        <v>42</v>
      </c>
      <c r="I3631" s="61" t="s">
        <v>1167</v>
      </c>
      <c r="J3631" s="61" t="s">
        <v>17</v>
      </c>
      <c r="K3631" s="61" t="s">
        <v>1153</v>
      </c>
      <c r="L3631" s="61" t="s">
        <v>1322</v>
      </c>
      <c r="M3631" s="61">
        <f t="shared" si="57"/>
        <v>548</v>
      </c>
      <c r="N3631" t="str">
        <f>VLOOKUP(M3631,'zamestnanci číselník'!$A:$I,9,0)</f>
        <v>Ostatné</v>
      </c>
    </row>
    <row r="3632" spans="1:14" x14ac:dyDescent="0.2">
      <c r="A3632" s="60">
        <v>43684</v>
      </c>
      <c r="B3632" s="61" t="s">
        <v>1321</v>
      </c>
      <c r="C3632" s="61" t="s">
        <v>885</v>
      </c>
      <c r="D3632" s="61" t="s">
        <v>181</v>
      </c>
      <c r="E3632" s="61">
        <v>8.5</v>
      </c>
      <c r="F3632" s="61" t="s">
        <v>182</v>
      </c>
      <c r="G3632" s="61">
        <v>0</v>
      </c>
      <c r="H3632" s="61" t="s">
        <v>42</v>
      </c>
      <c r="I3632" s="61" t="s">
        <v>1167</v>
      </c>
      <c r="J3632" s="61" t="s">
        <v>17</v>
      </c>
      <c r="K3632" s="61" t="s">
        <v>1153</v>
      </c>
      <c r="L3632" s="61" t="s">
        <v>1322</v>
      </c>
      <c r="M3632" s="61">
        <f t="shared" si="57"/>
        <v>548</v>
      </c>
      <c r="N3632" t="str">
        <f>VLOOKUP(M3632,'zamestnanci číselník'!$A:$I,9,0)</f>
        <v>Ostatné</v>
      </c>
    </row>
    <row r="3633" spans="1:14" x14ac:dyDescent="0.2">
      <c r="A3633" s="60">
        <v>43685</v>
      </c>
      <c r="B3633" s="61" t="s">
        <v>1321</v>
      </c>
      <c r="C3633" s="61" t="s">
        <v>885</v>
      </c>
      <c r="D3633" s="61" t="s">
        <v>181</v>
      </c>
      <c r="E3633" s="61">
        <v>8.5</v>
      </c>
      <c r="F3633" s="61" t="s">
        <v>182</v>
      </c>
      <c r="G3633" s="61">
        <v>0</v>
      </c>
      <c r="H3633" s="61" t="s">
        <v>42</v>
      </c>
      <c r="I3633" s="61" t="s">
        <v>1167</v>
      </c>
      <c r="J3633" s="61" t="s">
        <v>17</v>
      </c>
      <c r="K3633" s="61" t="s">
        <v>1153</v>
      </c>
      <c r="L3633" s="61" t="s">
        <v>1322</v>
      </c>
      <c r="M3633" s="61">
        <f t="shared" si="57"/>
        <v>548</v>
      </c>
      <c r="N3633" t="str">
        <f>VLOOKUP(M3633,'zamestnanci číselník'!$A:$I,9,0)</f>
        <v>Ostatné</v>
      </c>
    </row>
    <row r="3634" spans="1:14" x14ac:dyDescent="0.2">
      <c r="A3634" s="60">
        <v>43686</v>
      </c>
      <c r="B3634" s="61" t="s">
        <v>1321</v>
      </c>
      <c r="C3634" s="61" t="s">
        <v>885</v>
      </c>
      <c r="D3634" s="61" t="s">
        <v>181</v>
      </c>
      <c r="E3634" s="61">
        <v>8</v>
      </c>
      <c r="F3634" s="61" t="s">
        <v>182</v>
      </c>
      <c r="G3634" s="61">
        <v>0</v>
      </c>
      <c r="H3634" s="61" t="s">
        <v>42</v>
      </c>
      <c r="I3634" s="61" t="s">
        <v>1167</v>
      </c>
      <c r="J3634" s="61" t="s">
        <v>17</v>
      </c>
      <c r="K3634" s="61" t="s">
        <v>1153</v>
      </c>
      <c r="L3634" s="61" t="s">
        <v>1322</v>
      </c>
      <c r="M3634" s="61">
        <f t="shared" si="57"/>
        <v>548</v>
      </c>
      <c r="N3634" t="str">
        <f>VLOOKUP(M3634,'zamestnanci číselník'!$A:$I,9,0)</f>
        <v>Ostatné</v>
      </c>
    </row>
    <row r="3635" spans="1:14" x14ac:dyDescent="0.2">
      <c r="A3635" s="60">
        <v>43689</v>
      </c>
      <c r="B3635" s="61" t="s">
        <v>1321</v>
      </c>
      <c r="C3635" s="61" t="s">
        <v>885</v>
      </c>
      <c r="D3635" s="61" t="s">
        <v>181</v>
      </c>
      <c r="E3635" s="61">
        <v>9.5</v>
      </c>
      <c r="F3635" s="61" t="s">
        <v>182</v>
      </c>
      <c r="G3635" s="61">
        <v>0</v>
      </c>
      <c r="H3635" s="61" t="s">
        <v>42</v>
      </c>
      <c r="I3635" s="61" t="s">
        <v>1167</v>
      </c>
      <c r="J3635" s="61" t="s">
        <v>17</v>
      </c>
      <c r="K3635" s="61" t="s">
        <v>1153</v>
      </c>
      <c r="L3635" s="61" t="s">
        <v>1322</v>
      </c>
      <c r="M3635" s="61">
        <f t="shared" si="57"/>
        <v>548</v>
      </c>
      <c r="N3635" t="str">
        <f>VLOOKUP(M3635,'zamestnanci číselník'!$A:$I,9,0)</f>
        <v>Ostatné</v>
      </c>
    </row>
    <row r="3636" spans="1:14" x14ac:dyDescent="0.2">
      <c r="A3636" s="60">
        <v>43690</v>
      </c>
      <c r="B3636" s="61" t="s">
        <v>1321</v>
      </c>
      <c r="C3636" s="61" t="s">
        <v>885</v>
      </c>
      <c r="D3636" s="61" t="s">
        <v>181</v>
      </c>
      <c r="E3636" s="61">
        <v>9.5</v>
      </c>
      <c r="F3636" s="61" t="s">
        <v>182</v>
      </c>
      <c r="G3636" s="61">
        <v>0</v>
      </c>
      <c r="H3636" s="61" t="s">
        <v>42</v>
      </c>
      <c r="I3636" s="61" t="s">
        <v>1167</v>
      </c>
      <c r="J3636" s="61" t="s">
        <v>17</v>
      </c>
      <c r="K3636" s="61" t="s">
        <v>1153</v>
      </c>
      <c r="L3636" s="61" t="s">
        <v>1322</v>
      </c>
      <c r="M3636" s="61">
        <f t="shared" si="57"/>
        <v>548</v>
      </c>
      <c r="N3636" t="str">
        <f>VLOOKUP(M3636,'zamestnanci číselník'!$A:$I,9,0)</f>
        <v>Ostatné</v>
      </c>
    </row>
    <row r="3637" spans="1:14" x14ac:dyDescent="0.2">
      <c r="A3637" s="60">
        <v>43691</v>
      </c>
      <c r="B3637" s="61" t="s">
        <v>1321</v>
      </c>
      <c r="C3637" s="61" t="s">
        <v>885</v>
      </c>
      <c r="D3637" s="61" t="s">
        <v>181</v>
      </c>
      <c r="E3637" s="61">
        <v>9.5</v>
      </c>
      <c r="F3637" s="61" t="s">
        <v>182</v>
      </c>
      <c r="G3637" s="61">
        <v>0</v>
      </c>
      <c r="H3637" s="61" t="s">
        <v>42</v>
      </c>
      <c r="I3637" s="61" t="s">
        <v>1167</v>
      </c>
      <c r="J3637" s="61" t="s">
        <v>17</v>
      </c>
      <c r="K3637" s="61" t="s">
        <v>1153</v>
      </c>
      <c r="L3637" s="61" t="s">
        <v>1322</v>
      </c>
      <c r="M3637" s="61">
        <f t="shared" si="57"/>
        <v>548</v>
      </c>
      <c r="N3637" t="str">
        <f>VLOOKUP(M3637,'zamestnanci číselník'!$A:$I,9,0)</f>
        <v>Ostatné</v>
      </c>
    </row>
    <row r="3638" spans="1:14" x14ac:dyDescent="0.2">
      <c r="A3638" s="60">
        <v>43706</v>
      </c>
      <c r="B3638" s="61" t="s">
        <v>1321</v>
      </c>
      <c r="C3638" s="61" t="s">
        <v>886</v>
      </c>
      <c r="D3638" s="61" t="s">
        <v>181</v>
      </c>
      <c r="E3638" s="61">
        <v>8</v>
      </c>
      <c r="F3638" s="61" t="s">
        <v>182</v>
      </c>
      <c r="G3638" s="61">
        <v>0</v>
      </c>
      <c r="H3638" s="61" t="s">
        <v>183</v>
      </c>
      <c r="I3638" s="61" t="s">
        <v>1167</v>
      </c>
      <c r="J3638" s="61" t="s">
        <v>17</v>
      </c>
      <c r="K3638" s="61" t="s">
        <v>1153</v>
      </c>
      <c r="L3638" s="61" t="s">
        <v>1322</v>
      </c>
      <c r="M3638" s="61">
        <f t="shared" si="57"/>
        <v>548</v>
      </c>
      <c r="N3638" t="str">
        <f>VLOOKUP(M3638,'zamestnanci číselník'!$A:$I,9,0)</f>
        <v>Ostatné</v>
      </c>
    </row>
    <row r="3639" spans="1:14" x14ac:dyDescent="0.2">
      <c r="A3639" s="60">
        <v>43696</v>
      </c>
      <c r="B3639" s="61" t="s">
        <v>1321</v>
      </c>
      <c r="C3639" s="61" t="s">
        <v>910</v>
      </c>
      <c r="D3639" s="61" t="s">
        <v>181</v>
      </c>
      <c r="E3639" s="61">
        <v>0</v>
      </c>
      <c r="F3639" s="61" t="s">
        <v>182</v>
      </c>
      <c r="G3639" s="61">
        <v>0</v>
      </c>
      <c r="H3639" s="61" t="s">
        <v>183</v>
      </c>
      <c r="I3639" s="61" t="s">
        <v>1167</v>
      </c>
      <c r="J3639" s="61" t="s">
        <v>17</v>
      </c>
      <c r="K3639" s="61" t="s">
        <v>1153</v>
      </c>
      <c r="L3639" s="61" t="s">
        <v>1322</v>
      </c>
      <c r="M3639" s="61">
        <f t="shared" si="57"/>
        <v>548</v>
      </c>
      <c r="N3639" t="str">
        <f>VLOOKUP(M3639,'zamestnanci číselník'!$A:$I,9,0)</f>
        <v>Ostatné</v>
      </c>
    </row>
    <row r="3640" spans="1:14" x14ac:dyDescent="0.2">
      <c r="A3640" s="60">
        <v>43704</v>
      </c>
      <c r="B3640" s="61" t="s">
        <v>1004</v>
      </c>
      <c r="C3640" s="61" t="s">
        <v>885</v>
      </c>
      <c r="D3640" s="61" t="s">
        <v>181</v>
      </c>
      <c r="E3640" s="61">
        <v>8</v>
      </c>
      <c r="F3640" s="61" t="s">
        <v>182</v>
      </c>
      <c r="G3640" s="61">
        <v>0</v>
      </c>
      <c r="H3640" s="61" t="s">
        <v>42</v>
      </c>
      <c r="I3640" s="61" t="s">
        <v>184</v>
      </c>
      <c r="J3640" s="61" t="s">
        <v>13</v>
      </c>
      <c r="K3640" s="61" t="s">
        <v>9</v>
      </c>
      <c r="L3640" s="61" t="s">
        <v>1005</v>
      </c>
      <c r="M3640" s="61">
        <f t="shared" si="57"/>
        <v>550</v>
      </c>
      <c r="N3640" t="str">
        <f>VLOOKUP(M3640,'zamestnanci číselník'!$A:$I,9,0)</f>
        <v>VP4</v>
      </c>
    </row>
    <row r="3641" spans="1:14" x14ac:dyDescent="0.2">
      <c r="A3641" s="60">
        <v>43705</v>
      </c>
      <c r="B3641" s="61" t="s">
        <v>1004</v>
      </c>
      <c r="C3641" s="61" t="s">
        <v>885</v>
      </c>
      <c r="D3641" s="61" t="s">
        <v>181</v>
      </c>
      <c r="E3641" s="61">
        <v>8</v>
      </c>
      <c r="F3641" s="61" t="s">
        <v>182</v>
      </c>
      <c r="G3641" s="61">
        <v>0</v>
      </c>
      <c r="H3641" s="61" t="s">
        <v>42</v>
      </c>
      <c r="I3641" s="61" t="s">
        <v>184</v>
      </c>
      <c r="J3641" s="61" t="s">
        <v>13</v>
      </c>
      <c r="K3641" s="61" t="s">
        <v>9</v>
      </c>
      <c r="L3641" s="61" t="s">
        <v>1005</v>
      </c>
      <c r="M3641" s="61">
        <f t="shared" si="57"/>
        <v>550</v>
      </c>
      <c r="N3641" t="str">
        <f>VLOOKUP(M3641,'zamestnanci číselník'!$A:$I,9,0)</f>
        <v>VP4</v>
      </c>
    </row>
    <row r="3642" spans="1:14" x14ac:dyDescent="0.2">
      <c r="A3642" s="60">
        <v>43706</v>
      </c>
      <c r="B3642" s="61" t="s">
        <v>1004</v>
      </c>
      <c r="C3642" s="61" t="s">
        <v>886</v>
      </c>
      <c r="D3642" s="61" t="s">
        <v>181</v>
      </c>
      <c r="E3642" s="61">
        <v>8</v>
      </c>
      <c r="F3642" s="61" t="s">
        <v>182</v>
      </c>
      <c r="G3642" s="61">
        <v>0</v>
      </c>
      <c r="H3642" s="61" t="s">
        <v>183</v>
      </c>
      <c r="I3642" s="61" t="s">
        <v>184</v>
      </c>
      <c r="J3642" s="61" t="s">
        <v>13</v>
      </c>
      <c r="K3642" s="61" t="s">
        <v>9</v>
      </c>
      <c r="L3642" s="61" t="s">
        <v>1005</v>
      </c>
      <c r="M3642" s="61">
        <f t="shared" si="57"/>
        <v>550</v>
      </c>
      <c r="N3642" t="str">
        <f>VLOOKUP(M3642,'zamestnanci číselník'!$A:$I,9,0)</f>
        <v>VP4</v>
      </c>
    </row>
    <row r="3643" spans="1:14" x14ac:dyDescent="0.2">
      <c r="A3643" s="60">
        <v>43707</v>
      </c>
      <c r="B3643" s="61" t="s">
        <v>1004</v>
      </c>
      <c r="C3643" s="61" t="s">
        <v>887</v>
      </c>
      <c r="D3643" s="61" t="s">
        <v>181</v>
      </c>
      <c r="E3643" s="61">
        <v>8</v>
      </c>
      <c r="F3643" s="61" t="s">
        <v>182</v>
      </c>
      <c r="G3643" s="61">
        <v>0</v>
      </c>
      <c r="H3643" s="61" t="s">
        <v>183</v>
      </c>
      <c r="I3643" s="61" t="s">
        <v>184</v>
      </c>
      <c r="J3643" s="61" t="s">
        <v>13</v>
      </c>
      <c r="K3643" s="61" t="s">
        <v>9</v>
      </c>
      <c r="L3643" s="61" t="s">
        <v>1005</v>
      </c>
      <c r="M3643" s="61">
        <f t="shared" si="57"/>
        <v>550</v>
      </c>
      <c r="N3643" t="str">
        <f>VLOOKUP(M3643,'zamestnanci číselník'!$A:$I,9,0)</f>
        <v>VP4</v>
      </c>
    </row>
    <row r="3644" spans="1:14" x14ac:dyDescent="0.2">
      <c r="A3644" s="60">
        <v>43703</v>
      </c>
      <c r="B3644" s="61" t="s">
        <v>1004</v>
      </c>
      <c r="C3644" s="61" t="s">
        <v>885</v>
      </c>
      <c r="D3644" s="61" t="s">
        <v>181</v>
      </c>
      <c r="E3644" s="61">
        <v>8</v>
      </c>
      <c r="F3644" s="61" t="s">
        <v>182</v>
      </c>
      <c r="G3644" s="61">
        <v>0</v>
      </c>
      <c r="H3644" s="61" t="s">
        <v>42</v>
      </c>
      <c r="I3644" s="61" t="s">
        <v>184</v>
      </c>
      <c r="J3644" s="61" t="s">
        <v>13</v>
      </c>
      <c r="K3644" s="61" t="s">
        <v>9</v>
      </c>
      <c r="L3644" s="61" t="s">
        <v>1005</v>
      </c>
      <c r="M3644" s="61">
        <f t="shared" si="57"/>
        <v>550</v>
      </c>
      <c r="N3644" t="str">
        <f>VLOOKUP(M3644,'zamestnanci číselník'!$A:$I,9,0)</f>
        <v>VP4</v>
      </c>
    </row>
    <row r="3645" spans="1:14" x14ac:dyDescent="0.2">
      <c r="A3645" s="60">
        <v>43696</v>
      </c>
      <c r="B3645" s="61" t="s">
        <v>1004</v>
      </c>
      <c r="C3645" s="61" t="s">
        <v>885</v>
      </c>
      <c r="D3645" s="61" t="s">
        <v>181</v>
      </c>
      <c r="E3645" s="61">
        <v>8</v>
      </c>
      <c r="F3645" s="61" t="s">
        <v>182</v>
      </c>
      <c r="G3645" s="61">
        <v>0</v>
      </c>
      <c r="H3645" s="61" t="s">
        <v>42</v>
      </c>
      <c r="I3645" s="61" t="s">
        <v>184</v>
      </c>
      <c r="J3645" s="61" t="s">
        <v>13</v>
      </c>
      <c r="K3645" s="61" t="s">
        <v>9</v>
      </c>
      <c r="L3645" s="61" t="s">
        <v>1005</v>
      </c>
      <c r="M3645" s="61">
        <f t="shared" si="57"/>
        <v>550</v>
      </c>
      <c r="N3645" t="str">
        <f>VLOOKUP(M3645,'zamestnanci číselník'!$A:$I,9,0)</f>
        <v>VP4</v>
      </c>
    </row>
    <row r="3646" spans="1:14" x14ac:dyDescent="0.2">
      <c r="A3646" s="60">
        <v>43697</v>
      </c>
      <c r="B3646" s="61" t="s">
        <v>1004</v>
      </c>
      <c r="C3646" s="61" t="s">
        <v>885</v>
      </c>
      <c r="D3646" s="61" t="s">
        <v>181</v>
      </c>
      <c r="E3646" s="61">
        <v>8</v>
      </c>
      <c r="F3646" s="61" t="s">
        <v>182</v>
      </c>
      <c r="G3646" s="61">
        <v>0</v>
      </c>
      <c r="H3646" s="61" t="s">
        <v>42</v>
      </c>
      <c r="I3646" s="61" t="s">
        <v>184</v>
      </c>
      <c r="J3646" s="61" t="s">
        <v>13</v>
      </c>
      <c r="K3646" s="61" t="s">
        <v>9</v>
      </c>
      <c r="L3646" s="61" t="s">
        <v>1005</v>
      </c>
      <c r="M3646" s="61">
        <f t="shared" si="57"/>
        <v>550</v>
      </c>
      <c r="N3646" t="str">
        <f>VLOOKUP(M3646,'zamestnanci číselník'!$A:$I,9,0)</f>
        <v>VP4</v>
      </c>
    </row>
    <row r="3647" spans="1:14" x14ac:dyDescent="0.2">
      <c r="A3647" s="60">
        <v>43698</v>
      </c>
      <c r="B3647" s="61" t="s">
        <v>1004</v>
      </c>
      <c r="C3647" s="61" t="s">
        <v>885</v>
      </c>
      <c r="D3647" s="61" t="s">
        <v>181</v>
      </c>
      <c r="E3647" s="61">
        <v>8</v>
      </c>
      <c r="F3647" s="61" t="s">
        <v>182</v>
      </c>
      <c r="G3647" s="61">
        <v>0</v>
      </c>
      <c r="H3647" s="61" t="s">
        <v>42</v>
      </c>
      <c r="I3647" s="61" t="s">
        <v>184</v>
      </c>
      <c r="J3647" s="61" t="s">
        <v>13</v>
      </c>
      <c r="K3647" s="61" t="s">
        <v>9</v>
      </c>
      <c r="L3647" s="61" t="s">
        <v>1005</v>
      </c>
      <c r="M3647" s="61">
        <f t="shared" si="57"/>
        <v>550</v>
      </c>
      <c r="N3647" t="str">
        <f>VLOOKUP(M3647,'zamestnanci číselník'!$A:$I,9,0)</f>
        <v>VP4</v>
      </c>
    </row>
    <row r="3648" spans="1:14" x14ac:dyDescent="0.2">
      <c r="A3648" s="60">
        <v>43699</v>
      </c>
      <c r="B3648" s="61" t="s">
        <v>1004</v>
      </c>
      <c r="C3648" s="61" t="s">
        <v>885</v>
      </c>
      <c r="D3648" s="61" t="s">
        <v>181</v>
      </c>
      <c r="E3648" s="61">
        <v>8</v>
      </c>
      <c r="F3648" s="61" t="s">
        <v>182</v>
      </c>
      <c r="G3648" s="61">
        <v>0</v>
      </c>
      <c r="H3648" s="61" t="s">
        <v>42</v>
      </c>
      <c r="I3648" s="61" t="s">
        <v>184</v>
      </c>
      <c r="J3648" s="61" t="s">
        <v>13</v>
      </c>
      <c r="K3648" s="61" t="s">
        <v>9</v>
      </c>
      <c r="L3648" s="61" t="s">
        <v>1005</v>
      </c>
      <c r="M3648" s="61">
        <f t="shared" si="57"/>
        <v>550</v>
      </c>
      <c r="N3648" t="str">
        <f>VLOOKUP(M3648,'zamestnanci číselník'!$A:$I,9,0)</f>
        <v>VP4</v>
      </c>
    </row>
    <row r="3649" spans="1:14" x14ac:dyDescent="0.2">
      <c r="A3649" s="60">
        <v>43700</v>
      </c>
      <c r="B3649" s="61" t="s">
        <v>1004</v>
      </c>
      <c r="C3649" s="61" t="s">
        <v>885</v>
      </c>
      <c r="D3649" s="61" t="s">
        <v>181</v>
      </c>
      <c r="E3649" s="61">
        <v>8</v>
      </c>
      <c r="F3649" s="61" t="s">
        <v>182</v>
      </c>
      <c r="G3649" s="61">
        <v>0</v>
      </c>
      <c r="H3649" s="61" t="s">
        <v>42</v>
      </c>
      <c r="I3649" s="61" t="s">
        <v>184</v>
      </c>
      <c r="J3649" s="61" t="s">
        <v>13</v>
      </c>
      <c r="K3649" s="61" t="s">
        <v>9</v>
      </c>
      <c r="L3649" s="61" t="s">
        <v>1005</v>
      </c>
      <c r="M3649" s="61">
        <f t="shared" si="57"/>
        <v>550</v>
      </c>
      <c r="N3649" t="str">
        <f>VLOOKUP(M3649,'zamestnanci číselník'!$A:$I,9,0)</f>
        <v>VP4</v>
      </c>
    </row>
    <row r="3650" spans="1:14" x14ac:dyDescent="0.2">
      <c r="A3650" s="60">
        <v>43678</v>
      </c>
      <c r="B3650" s="61" t="s">
        <v>1004</v>
      </c>
      <c r="C3650" s="61" t="s">
        <v>887</v>
      </c>
      <c r="D3650" s="61" t="s">
        <v>181</v>
      </c>
      <c r="E3650" s="61">
        <v>8</v>
      </c>
      <c r="F3650" s="61" t="s">
        <v>182</v>
      </c>
      <c r="G3650" s="61">
        <v>0</v>
      </c>
      <c r="H3650" s="61" t="s">
        <v>183</v>
      </c>
      <c r="I3650" s="61" t="s">
        <v>184</v>
      </c>
      <c r="J3650" s="61" t="s">
        <v>13</v>
      </c>
      <c r="K3650" s="61" t="s">
        <v>9</v>
      </c>
      <c r="L3650" s="61" t="s">
        <v>1005</v>
      </c>
      <c r="M3650" s="61">
        <f t="shared" si="57"/>
        <v>550</v>
      </c>
      <c r="N3650" t="str">
        <f>VLOOKUP(M3650,'zamestnanci číselník'!$A:$I,9,0)</f>
        <v>VP4</v>
      </c>
    </row>
    <row r="3651" spans="1:14" x14ac:dyDescent="0.2">
      <c r="A3651" s="60">
        <v>43679</v>
      </c>
      <c r="B3651" s="61" t="s">
        <v>1004</v>
      </c>
      <c r="C3651" s="61" t="s">
        <v>887</v>
      </c>
      <c r="D3651" s="61" t="s">
        <v>181</v>
      </c>
      <c r="E3651" s="61">
        <v>8</v>
      </c>
      <c r="F3651" s="61" t="s">
        <v>182</v>
      </c>
      <c r="G3651" s="61">
        <v>0</v>
      </c>
      <c r="H3651" s="61" t="s">
        <v>183</v>
      </c>
      <c r="I3651" s="61" t="s">
        <v>184</v>
      </c>
      <c r="J3651" s="61" t="s">
        <v>13</v>
      </c>
      <c r="K3651" s="61" t="s">
        <v>9</v>
      </c>
      <c r="L3651" s="61" t="s">
        <v>1005</v>
      </c>
      <c r="M3651" s="61">
        <f t="shared" ref="M3651:M3714" si="58">B3651*1</f>
        <v>550</v>
      </c>
      <c r="N3651" t="str">
        <f>VLOOKUP(M3651,'zamestnanci číselník'!$A:$I,9,0)</f>
        <v>VP4</v>
      </c>
    </row>
    <row r="3652" spans="1:14" x14ac:dyDescent="0.2">
      <c r="A3652" s="60">
        <v>43682</v>
      </c>
      <c r="B3652" s="61" t="s">
        <v>1004</v>
      </c>
      <c r="C3652" s="61" t="s">
        <v>885</v>
      </c>
      <c r="D3652" s="61" t="s">
        <v>181</v>
      </c>
      <c r="E3652" s="61">
        <v>8</v>
      </c>
      <c r="F3652" s="61" t="s">
        <v>182</v>
      </c>
      <c r="G3652" s="61">
        <v>0</v>
      </c>
      <c r="H3652" s="61" t="s">
        <v>42</v>
      </c>
      <c r="I3652" s="61" t="s">
        <v>184</v>
      </c>
      <c r="J3652" s="61" t="s">
        <v>13</v>
      </c>
      <c r="K3652" s="61" t="s">
        <v>9</v>
      </c>
      <c r="L3652" s="61" t="s">
        <v>1005</v>
      </c>
      <c r="M3652" s="61">
        <f t="shared" si="58"/>
        <v>550</v>
      </c>
      <c r="N3652" t="str">
        <f>VLOOKUP(M3652,'zamestnanci číselník'!$A:$I,9,0)</f>
        <v>VP4</v>
      </c>
    </row>
    <row r="3653" spans="1:14" x14ac:dyDescent="0.2">
      <c r="A3653" s="60">
        <v>43683</v>
      </c>
      <c r="B3653" s="61" t="s">
        <v>1004</v>
      </c>
      <c r="C3653" s="61" t="s">
        <v>885</v>
      </c>
      <c r="D3653" s="61" t="s">
        <v>181</v>
      </c>
      <c r="E3653" s="61">
        <v>8</v>
      </c>
      <c r="F3653" s="61" t="s">
        <v>182</v>
      </c>
      <c r="G3653" s="61">
        <v>0</v>
      </c>
      <c r="H3653" s="61" t="s">
        <v>42</v>
      </c>
      <c r="I3653" s="61" t="s">
        <v>184</v>
      </c>
      <c r="J3653" s="61" t="s">
        <v>13</v>
      </c>
      <c r="K3653" s="61" t="s">
        <v>9</v>
      </c>
      <c r="L3653" s="61" t="s">
        <v>1005</v>
      </c>
      <c r="M3653" s="61">
        <f t="shared" si="58"/>
        <v>550</v>
      </c>
      <c r="N3653" t="str">
        <f>VLOOKUP(M3653,'zamestnanci číselník'!$A:$I,9,0)</f>
        <v>VP4</v>
      </c>
    </row>
    <row r="3654" spans="1:14" x14ac:dyDescent="0.2">
      <c r="A3654" s="60">
        <v>43684</v>
      </c>
      <c r="B3654" s="61" t="s">
        <v>1004</v>
      </c>
      <c r="C3654" s="61" t="s">
        <v>885</v>
      </c>
      <c r="D3654" s="61" t="s">
        <v>181</v>
      </c>
      <c r="E3654" s="61">
        <v>8</v>
      </c>
      <c r="F3654" s="61" t="s">
        <v>182</v>
      </c>
      <c r="G3654" s="61">
        <v>0</v>
      </c>
      <c r="H3654" s="61" t="s">
        <v>42</v>
      </c>
      <c r="I3654" s="61" t="s">
        <v>184</v>
      </c>
      <c r="J3654" s="61" t="s">
        <v>13</v>
      </c>
      <c r="K3654" s="61" t="s">
        <v>9</v>
      </c>
      <c r="L3654" s="61" t="s">
        <v>1005</v>
      </c>
      <c r="M3654" s="61">
        <f t="shared" si="58"/>
        <v>550</v>
      </c>
      <c r="N3654" t="str">
        <f>VLOOKUP(M3654,'zamestnanci číselník'!$A:$I,9,0)</f>
        <v>VP4</v>
      </c>
    </row>
    <row r="3655" spans="1:14" x14ac:dyDescent="0.2">
      <c r="A3655" s="60">
        <v>43685</v>
      </c>
      <c r="B3655" s="61" t="s">
        <v>1004</v>
      </c>
      <c r="C3655" s="61" t="s">
        <v>885</v>
      </c>
      <c r="D3655" s="61" t="s">
        <v>181</v>
      </c>
      <c r="E3655" s="61">
        <v>8</v>
      </c>
      <c r="F3655" s="61" t="s">
        <v>182</v>
      </c>
      <c r="G3655" s="61">
        <v>0</v>
      </c>
      <c r="H3655" s="61" t="s">
        <v>42</v>
      </c>
      <c r="I3655" s="61" t="s">
        <v>184</v>
      </c>
      <c r="J3655" s="61" t="s">
        <v>13</v>
      </c>
      <c r="K3655" s="61" t="s">
        <v>9</v>
      </c>
      <c r="L3655" s="61" t="s">
        <v>1005</v>
      </c>
      <c r="M3655" s="61">
        <f t="shared" si="58"/>
        <v>550</v>
      </c>
      <c r="N3655" t="str">
        <f>VLOOKUP(M3655,'zamestnanci číselník'!$A:$I,9,0)</f>
        <v>VP4</v>
      </c>
    </row>
    <row r="3656" spans="1:14" x14ac:dyDescent="0.2">
      <c r="A3656" s="60">
        <v>43686</v>
      </c>
      <c r="B3656" s="61" t="s">
        <v>1004</v>
      </c>
      <c r="C3656" s="61" t="s">
        <v>885</v>
      </c>
      <c r="D3656" s="61" t="s">
        <v>181</v>
      </c>
      <c r="E3656" s="61">
        <v>8</v>
      </c>
      <c r="F3656" s="61" t="s">
        <v>182</v>
      </c>
      <c r="G3656" s="61">
        <v>0</v>
      </c>
      <c r="H3656" s="61" t="s">
        <v>42</v>
      </c>
      <c r="I3656" s="61" t="s">
        <v>184</v>
      </c>
      <c r="J3656" s="61" t="s">
        <v>13</v>
      </c>
      <c r="K3656" s="61" t="s">
        <v>9</v>
      </c>
      <c r="L3656" s="61" t="s">
        <v>1005</v>
      </c>
      <c r="M3656" s="61">
        <f t="shared" si="58"/>
        <v>550</v>
      </c>
      <c r="N3656" t="str">
        <f>VLOOKUP(M3656,'zamestnanci číselník'!$A:$I,9,0)</f>
        <v>VP4</v>
      </c>
    </row>
    <row r="3657" spans="1:14" x14ac:dyDescent="0.2">
      <c r="A3657" s="60">
        <v>43689</v>
      </c>
      <c r="B3657" s="61" t="s">
        <v>1004</v>
      </c>
      <c r="C3657" s="61" t="s">
        <v>885</v>
      </c>
      <c r="D3657" s="61" t="s">
        <v>181</v>
      </c>
      <c r="E3657" s="61">
        <v>8</v>
      </c>
      <c r="F3657" s="61" t="s">
        <v>182</v>
      </c>
      <c r="G3657" s="61">
        <v>0</v>
      </c>
      <c r="H3657" s="61" t="s">
        <v>42</v>
      </c>
      <c r="I3657" s="61" t="s">
        <v>184</v>
      </c>
      <c r="J3657" s="61" t="s">
        <v>13</v>
      </c>
      <c r="K3657" s="61" t="s">
        <v>9</v>
      </c>
      <c r="L3657" s="61" t="s">
        <v>1005</v>
      </c>
      <c r="M3657" s="61">
        <f t="shared" si="58"/>
        <v>550</v>
      </c>
      <c r="N3657" t="str">
        <f>VLOOKUP(M3657,'zamestnanci číselník'!$A:$I,9,0)</f>
        <v>VP4</v>
      </c>
    </row>
    <row r="3658" spans="1:14" x14ac:dyDescent="0.2">
      <c r="A3658" s="60">
        <v>43690</v>
      </c>
      <c r="B3658" s="61" t="s">
        <v>1004</v>
      </c>
      <c r="C3658" s="61" t="s">
        <v>885</v>
      </c>
      <c r="D3658" s="61" t="s">
        <v>181</v>
      </c>
      <c r="E3658" s="61">
        <v>8</v>
      </c>
      <c r="F3658" s="61" t="s">
        <v>182</v>
      </c>
      <c r="G3658" s="61">
        <v>0</v>
      </c>
      <c r="H3658" s="61" t="s">
        <v>42</v>
      </c>
      <c r="I3658" s="61" t="s">
        <v>184</v>
      </c>
      <c r="J3658" s="61" t="s">
        <v>13</v>
      </c>
      <c r="K3658" s="61" t="s">
        <v>9</v>
      </c>
      <c r="L3658" s="61" t="s">
        <v>1005</v>
      </c>
      <c r="M3658" s="61">
        <f t="shared" si="58"/>
        <v>550</v>
      </c>
      <c r="N3658" t="str">
        <f>VLOOKUP(M3658,'zamestnanci číselník'!$A:$I,9,0)</f>
        <v>VP4</v>
      </c>
    </row>
    <row r="3659" spans="1:14" x14ac:dyDescent="0.2">
      <c r="A3659" s="60">
        <v>43691</v>
      </c>
      <c r="B3659" s="61" t="s">
        <v>1004</v>
      </c>
      <c r="C3659" s="61" t="s">
        <v>885</v>
      </c>
      <c r="D3659" s="61" t="s">
        <v>181</v>
      </c>
      <c r="E3659" s="61">
        <v>8</v>
      </c>
      <c r="F3659" s="61" t="s">
        <v>182</v>
      </c>
      <c r="G3659" s="61">
        <v>0</v>
      </c>
      <c r="H3659" s="61" t="s">
        <v>42</v>
      </c>
      <c r="I3659" s="61" t="s">
        <v>184</v>
      </c>
      <c r="J3659" s="61" t="s">
        <v>13</v>
      </c>
      <c r="K3659" s="61" t="s">
        <v>9</v>
      </c>
      <c r="L3659" s="61" t="s">
        <v>1005</v>
      </c>
      <c r="M3659" s="61">
        <f t="shared" si="58"/>
        <v>550</v>
      </c>
      <c r="N3659" t="str">
        <f>VLOOKUP(M3659,'zamestnanci číselník'!$A:$I,9,0)</f>
        <v>VP4</v>
      </c>
    </row>
    <row r="3660" spans="1:14" x14ac:dyDescent="0.2">
      <c r="A3660" s="60">
        <v>43692</v>
      </c>
      <c r="B3660" s="61" t="s">
        <v>1004</v>
      </c>
      <c r="C3660" s="61" t="s">
        <v>885</v>
      </c>
      <c r="D3660" s="61" t="s">
        <v>181</v>
      </c>
      <c r="E3660" s="61">
        <v>8</v>
      </c>
      <c r="F3660" s="61" t="s">
        <v>182</v>
      </c>
      <c r="G3660" s="61">
        <v>0</v>
      </c>
      <c r="H3660" s="61" t="s">
        <v>42</v>
      </c>
      <c r="I3660" s="61" t="s">
        <v>184</v>
      </c>
      <c r="J3660" s="61" t="s">
        <v>13</v>
      </c>
      <c r="K3660" s="61" t="s">
        <v>9</v>
      </c>
      <c r="L3660" s="61" t="s">
        <v>1005</v>
      </c>
      <c r="M3660" s="61">
        <f t="shared" si="58"/>
        <v>550</v>
      </c>
      <c r="N3660" t="str">
        <f>VLOOKUP(M3660,'zamestnanci číselník'!$A:$I,9,0)</f>
        <v>VP4</v>
      </c>
    </row>
    <row r="3661" spans="1:14" x14ac:dyDescent="0.2">
      <c r="A3661" s="60">
        <v>43693</v>
      </c>
      <c r="B3661" s="61" t="s">
        <v>1004</v>
      </c>
      <c r="C3661" s="61" t="s">
        <v>893</v>
      </c>
      <c r="D3661" s="61" t="s">
        <v>181</v>
      </c>
      <c r="E3661" s="61">
        <v>8</v>
      </c>
      <c r="F3661" s="61" t="s">
        <v>182</v>
      </c>
      <c r="G3661" s="61">
        <v>0</v>
      </c>
      <c r="H3661" s="61" t="s">
        <v>183</v>
      </c>
      <c r="I3661" s="61" t="s">
        <v>184</v>
      </c>
      <c r="J3661" s="61" t="s">
        <v>13</v>
      </c>
      <c r="K3661" s="61" t="s">
        <v>9</v>
      </c>
      <c r="L3661" s="61" t="s">
        <v>1005</v>
      </c>
      <c r="M3661" s="61">
        <f t="shared" si="58"/>
        <v>550</v>
      </c>
      <c r="N3661" t="str">
        <f>VLOOKUP(M3661,'zamestnanci číselník'!$A:$I,9,0)</f>
        <v>VP4</v>
      </c>
    </row>
    <row r="3662" spans="1:14" x14ac:dyDescent="0.2">
      <c r="A3662" s="60">
        <v>43700</v>
      </c>
      <c r="B3662" s="61" t="s">
        <v>1477</v>
      </c>
      <c r="C3662" s="61" t="s">
        <v>885</v>
      </c>
      <c r="D3662" s="61" t="s">
        <v>181</v>
      </c>
      <c r="E3662" s="61">
        <v>8</v>
      </c>
      <c r="F3662" s="61" t="s">
        <v>182</v>
      </c>
      <c r="G3662" s="61">
        <v>0</v>
      </c>
      <c r="H3662" s="61" t="s">
        <v>279</v>
      </c>
      <c r="I3662" s="61" t="s">
        <v>184</v>
      </c>
      <c r="J3662" s="61" t="s">
        <v>13</v>
      </c>
      <c r="K3662" s="61" t="s">
        <v>9</v>
      </c>
      <c r="L3662" s="61" t="s">
        <v>1478</v>
      </c>
      <c r="M3662" s="61">
        <f t="shared" si="58"/>
        <v>564</v>
      </c>
      <c r="N3662" t="str">
        <f>VLOOKUP(M3662,'zamestnanci číselník'!$A:$I,9,0)</f>
        <v>VP2</v>
      </c>
    </row>
    <row r="3663" spans="1:14" x14ac:dyDescent="0.2">
      <c r="A3663" s="60">
        <v>43703</v>
      </c>
      <c r="B3663" s="61" t="s">
        <v>1477</v>
      </c>
      <c r="C3663" s="61" t="s">
        <v>885</v>
      </c>
      <c r="D3663" s="61" t="s">
        <v>181</v>
      </c>
      <c r="E3663" s="61">
        <v>8</v>
      </c>
      <c r="F3663" s="61" t="s">
        <v>182</v>
      </c>
      <c r="G3663" s="61">
        <v>0</v>
      </c>
      <c r="H3663" s="61" t="s">
        <v>279</v>
      </c>
      <c r="I3663" s="61" t="s">
        <v>184</v>
      </c>
      <c r="J3663" s="61" t="s">
        <v>13</v>
      </c>
      <c r="K3663" s="61" t="s">
        <v>9</v>
      </c>
      <c r="L3663" s="61" t="s">
        <v>1478</v>
      </c>
      <c r="M3663" s="61">
        <f t="shared" si="58"/>
        <v>564</v>
      </c>
      <c r="N3663" t="str">
        <f>VLOOKUP(M3663,'zamestnanci číselník'!$A:$I,9,0)</f>
        <v>VP2</v>
      </c>
    </row>
    <row r="3664" spans="1:14" x14ac:dyDescent="0.2">
      <c r="A3664" s="60">
        <v>43704</v>
      </c>
      <c r="B3664" s="61" t="s">
        <v>1477</v>
      </c>
      <c r="C3664" s="61" t="s">
        <v>885</v>
      </c>
      <c r="D3664" s="61" t="s">
        <v>181</v>
      </c>
      <c r="E3664" s="61">
        <v>8</v>
      </c>
      <c r="F3664" s="61" t="s">
        <v>897</v>
      </c>
      <c r="G3664" s="61">
        <v>0</v>
      </c>
      <c r="H3664" s="61" t="s">
        <v>279</v>
      </c>
      <c r="I3664" s="61" t="s">
        <v>184</v>
      </c>
      <c r="J3664" s="61" t="s">
        <v>13</v>
      </c>
      <c r="K3664" s="61" t="s">
        <v>9</v>
      </c>
      <c r="L3664" s="61" t="s">
        <v>1478</v>
      </c>
      <c r="M3664" s="61">
        <f t="shared" si="58"/>
        <v>564</v>
      </c>
      <c r="N3664" t="str">
        <f>VLOOKUP(M3664,'zamestnanci číselník'!$A:$I,9,0)</f>
        <v>VP2</v>
      </c>
    </row>
    <row r="3665" spans="1:14" x14ac:dyDescent="0.2">
      <c r="A3665" s="60">
        <v>43705</v>
      </c>
      <c r="B3665" s="61" t="s">
        <v>1477</v>
      </c>
      <c r="C3665" s="61" t="s">
        <v>885</v>
      </c>
      <c r="D3665" s="61" t="s">
        <v>181</v>
      </c>
      <c r="E3665" s="61">
        <v>8</v>
      </c>
      <c r="F3665" s="61" t="s">
        <v>182</v>
      </c>
      <c r="G3665" s="61">
        <v>0</v>
      </c>
      <c r="H3665" s="61" t="s">
        <v>279</v>
      </c>
      <c r="I3665" s="61" t="s">
        <v>184</v>
      </c>
      <c r="J3665" s="61" t="s">
        <v>13</v>
      </c>
      <c r="K3665" s="61" t="s">
        <v>9</v>
      </c>
      <c r="L3665" s="61" t="s">
        <v>1478</v>
      </c>
      <c r="M3665" s="61">
        <f t="shared" si="58"/>
        <v>564</v>
      </c>
      <c r="N3665" t="str">
        <f>VLOOKUP(M3665,'zamestnanci číselník'!$A:$I,9,0)</f>
        <v>VP2</v>
      </c>
    </row>
    <row r="3666" spans="1:14" x14ac:dyDescent="0.2">
      <c r="A3666" s="60">
        <v>43706</v>
      </c>
      <c r="B3666" s="61" t="s">
        <v>1477</v>
      </c>
      <c r="C3666" s="61" t="s">
        <v>886</v>
      </c>
      <c r="D3666" s="61" t="s">
        <v>181</v>
      </c>
      <c r="E3666" s="61">
        <v>8</v>
      </c>
      <c r="F3666" s="61" t="s">
        <v>182</v>
      </c>
      <c r="G3666" s="61">
        <v>0</v>
      </c>
      <c r="H3666" s="61" t="s">
        <v>183</v>
      </c>
      <c r="I3666" s="61" t="s">
        <v>184</v>
      </c>
      <c r="J3666" s="61" t="s">
        <v>13</v>
      </c>
      <c r="K3666" s="61" t="s">
        <v>9</v>
      </c>
      <c r="L3666" s="61" t="s">
        <v>1478</v>
      </c>
      <c r="M3666" s="61">
        <f t="shared" si="58"/>
        <v>564</v>
      </c>
      <c r="N3666" t="str">
        <f>VLOOKUP(M3666,'zamestnanci číselník'!$A:$I,9,0)</f>
        <v>VP2</v>
      </c>
    </row>
    <row r="3667" spans="1:14" x14ac:dyDescent="0.2">
      <c r="A3667" s="60">
        <v>43707</v>
      </c>
      <c r="B3667" s="61" t="s">
        <v>1477</v>
      </c>
      <c r="C3667" s="61" t="s">
        <v>885</v>
      </c>
      <c r="D3667" s="61" t="s">
        <v>181</v>
      </c>
      <c r="E3667" s="61">
        <v>8</v>
      </c>
      <c r="F3667" s="61" t="s">
        <v>182</v>
      </c>
      <c r="G3667" s="61">
        <v>0</v>
      </c>
      <c r="H3667" s="61" t="s">
        <v>279</v>
      </c>
      <c r="I3667" s="61" t="s">
        <v>184</v>
      </c>
      <c r="J3667" s="61" t="s">
        <v>13</v>
      </c>
      <c r="K3667" s="61" t="s">
        <v>9</v>
      </c>
      <c r="L3667" s="61" t="s">
        <v>1478</v>
      </c>
      <c r="M3667" s="61">
        <f t="shared" si="58"/>
        <v>564</v>
      </c>
      <c r="N3667" t="str">
        <f>VLOOKUP(M3667,'zamestnanci číselník'!$A:$I,9,0)</f>
        <v>VP2</v>
      </c>
    </row>
    <row r="3668" spans="1:14" x14ac:dyDescent="0.2">
      <c r="A3668" s="60">
        <v>43699</v>
      </c>
      <c r="B3668" s="61" t="s">
        <v>1477</v>
      </c>
      <c r="C3668" s="61" t="s">
        <v>885</v>
      </c>
      <c r="D3668" s="61" t="s">
        <v>181</v>
      </c>
      <c r="E3668" s="61">
        <v>8</v>
      </c>
      <c r="F3668" s="61" t="s">
        <v>182</v>
      </c>
      <c r="G3668" s="61">
        <v>0</v>
      </c>
      <c r="H3668" s="61" t="s">
        <v>279</v>
      </c>
      <c r="I3668" s="61" t="s">
        <v>184</v>
      </c>
      <c r="J3668" s="61" t="s">
        <v>13</v>
      </c>
      <c r="K3668" s="61" t="s">
        <v>9</v>
      </c>
      <c r="L3668" s="61" t="s">
        <v>1478</v>
      </c>
      <c r="M3668" s="61">
        <f t="shared" si="58"/>
        <v>564</v>
      </c>
      <c r="N3668" t="str">
        <f>VLOOKUP(M3668,'zamestnanci číselník'!$A:$I,9,0)</f>
        <v>VP2</v>
      </c>
    </row>
    <row r="3669" spans="1:14" x14ac:dyDescent="0.2">
      <c r="A3669" s="60">
        <v>43698</v>
      </c>
      <c r="B3669" s="61" t="s">
        <v>1477</v>
      </c>
      <c r="C3669" s="61" t="s">
        <v>885</v>
      </c>
      <c r="D3669" s="61" t="s">
        <v>181</v>
      </c>
      <c r="E3669" s="61">
        <v>8</v>
      </c>
      <c r="F3669" s="61" t="s">
        <v>897</v>
      </c>
      <c r="G3669" s="61">
        <v>2</v>
      </c>
      <c r="H3669" s="61" t="s">
        <v>279</v>
      </c>
      <c r="I3669" s="61" t="s">
        <v>184</v>
      </c>
      <c r="J3669" s="61" t="s">
        <v>13</v>
      </c>
      <c r="K3669" s="61" t="s">
        <v>9</v>
      </c>
      <c r="L3669" s="61" t="s">
        <v>1478</v>
      </c>
      <c r="M3669" s="61">
        <f t="shared" si="58"/>
        <v>564</v>
      </c>
      <c r="N3669" t="str">
        <f>VLOOKUP(M3669,'zamestnanci číselník'!$A:$I,9,0)</f>
        <v>VP2</v>
      </c>
    </row>
    <row r="3670" spans="1:14" x14ac:dyDescent="0.2">
      <c r="A3670" s="60">
        <v>43691</v>
      </c>
      <c r="B3670" s="61" t="s">
        <v>1477</v>
      </c>
      <c r="C3670" s="61" t="s">
        <v>885</v>
      </c>
      <c r="D3670" s="61" t="s">
        <v>181</v>
      </c>
      <c r="E3670" s="61">
        <v>8</v>
      </c>
      <c r="F3670" s="61" t="s">
        <v>182</v>
      </c>
      <c r="G3670" s="61">
        <v>0</v>
      </c>
      <c r="H3670" s="61" t="s">
        <v>1435</v>
      </c>
      <c r="I3670" s="61" t="s">
        <v>184</v>
      </c>
      <c r="J3670" s="61" t="s">
        <v>13</v>
      </c>
      <c r="K3670" s="61" t="s">
        <v>9</v>
      </c>
      <c r="L3670" s="61" t="s">
        <v>1478</v>
      </c>
      <c r="M3670" s="61">
        <f t="shared" si="58"/>
        <v>564</v>
      </c>
      <c r="N3670" t="str">
        <f>VLOOKUP(M3670,'zamestnanci číselník'!$A:$I,9,0)</f>
        <v>VP2</v>
      </c>
    </row>
    <row r="3671" spans="1:14" x14ac:dyDescent="0.2">
      <c r="A3671" s="60">
        <v>43692</v>
      </c>
      <c r="B3671" s="61" t="s">
        <v>1477</v>
      </c>
      <c r="C3671" s="61" t="s">
        <v>885</v>
      </c>
      <c r="D3671" s="61" t="s">
        <v>181</v>
      </c>
      <c r="E3671" s="61">
        <v>8</v>
      </c>
      <c r="F3671" s="61" t="s">
        <v>182</v>
      </c>
      <c r="G3671" s="61">
        <v>0</v>
      </c>
      <c r="H3671" s="61" t="s">
        <v>1435</v>
      </c>
      <c r="I3671" s="61" t="s">
        <v>184</v>
      </c>
      <c r="J3671" s="61" t="s">
        <v>13</v>
      </c>
      <c r="K3671" s="61" t="s">
        <v>9</v>
      </c>
      <c r="L3671" s="61" t="s">
        <v>1478</v>
      </c>
      <c r="M3671" s="61">
        <f t="shared" si="58"/>
        <v>564</v>
      </c>
      <c r="N3671" t="str">
        <f>VLOOKUP(M3671,'zamestnanci číselník'!$A:$I,9,0)</f>
        <v>VP2</v>
      </c>
    </row>
    <row r="3672" spans="1:14" x14ac:dyDescent="0.2">
      <c r="A3672" s="60">
        <v>43693</v>
      </c>
      <c r="B3672" s="61" t="s">
        <v>1477</v>
      </c>
      <c r="C3672" s="61" t="s">
        <v>885</v>
      </c>
      <c r="D3672" s="61" t="s">
        <v>181</v>
      </c>
      <c r="E3672" s="61">
        <v>8</v>
      </c>
      <c r="F3672" s="61" t="s">
        <v>182</v>
      </c>
      <c r="G3672" s="61">
        <v>0</v>
      </c>
      <c r="H3672" s="61" t="s">
        <v>279</v>
      </c>
      <c r="I3672" s="61" t="s">
        <v>184</v>
      </c>
      <c r="J3672" s="61" t="s">
        <v>13</v>
      </c>
      <c r="K3672" s="61" t="s">
        <v>9</v>
      </c>
      <c r="L3672" s="61" t="s">
        <v>1478</v>
      </c>
      <c r="M3672" s="61">
        <f t="shared" si="58"/>
        <v>564</v>
      </c>
      <c r="N3672" t="str">
        <f>VLOOKUP(M3672,'zamestnanci číselník'!$A:$I,9,0)</f>
        <v>VP2</v>
      </c>
    </row>
    <row r="3673" spans="1:14" x14ac:dyDescent="0.2">
      <c r="A3673" s="60">
        <v>43696</v>
      </c>
      <c r="B3673" s="61" t="s">
        <v>1477</v>
      </c>
      <c r="C3673" s="61" t="s">
        <v>885</v>
      </c>
      <c r="D3673" s="61" t="s">
        <v>181</v>
      </c>
      <c r="E3673" s="61">
        <v>8</v>
      </c>
      <c r="F3673" s="61" t="s">
        <v>182</v>
      </c>
      <c r="G3673" s="61">
        <v>0</v>
      </c>
      <c r="H3673" s="61" t="s">
        <v>279</v>
      </c>
      <c r="I3673" s="61" t="s">
        <v>184</v>
      </c>
      <c r="J3673" s="61" t="s">
        <v>13</v>
      </c>
      <c r="K3673" s="61" t="s">
        <v>9</v>
      </c>
      <c r="L3673" s="61" t="s">
        <v>1478</v>
      </c>
      <c r="M3673" s="61">
        <f t="shared" si="58"/>
        <v>564</v>
      </c>
      <c r="N3673" t="str">
        <f>VLOOKUP(M3673,'zamestnanci číselník'!$A:$I,9,0)</f>
        <v>VP2</v>
      </c>
    </row>
    <row r="3674" spans="1:14" x14ac:dyDescent="0.2">
      <c r="A3674" s="60">
        <v>43697</v>
      </c>
      <c r="B3674" s="61" t="s">
        <v>1477</v>
      </c>
      <c r="C3674" s="61" t="s">
        <v>885</v>
      </c>
      <c r="D3674" s="61" t="s">
        <v>181</v>
      </c>
      <c r="E3674" s="61">
        <v>5</v>
      </c>
      <c r="F3674" s="61" t="s">
        <v>897</v>
      </c>
      <c r="G3674" s="61">
        <v>2</v>
      </c>
      <c r="H3674" s="61" t="s">
        <v>279</v>
      </c>
      <c r="I3674" s="61" t="s">
        <v>184</v>
      </c>
      <c r="J3674" s="61" t="s">
        <v>13</v>
      </c>
      <c r="K3674" s="61" t="s">
        <v>9</v>
      </c>
      <c r="L3674" s="61" t="s">
        <v>1478</v>
      </c>
      <c r="M3674" s="61">
        <f t="shared" si="58"/>
        <v>564</v>
      </c>
      <c r="N3674" t="str">
        <f>VLOOKUP(M3674,'zamestnanci číselník'!$A:$I,9,0)</f>
        <v>VP2</v>
      </c>
    </row>
    <row r="3675" spans="1:14" x14ac:dyDescent="0.2">
      <c r="A3675" s="60">
        <v>43689</v>
      </c>
      <c r="B3675" s="61" t="s">
        <v>1477</v>
      </c>
      <c r="C3675" s="61" t="s">
        <v>885</v>
      </c>
      <c r="D3675" s="61" t="s">
        <v>181</v>
      </c>
      <c r="E3675" s="61">
        <v>8</v>
      </c>
      <c r="F3675" s="61" t="s">
        <v>182</v>
      </c>
      <c r="G3675" s="61">
        <v>0</v>
      </c>
      <c r="H3675" s="61" t="s">
        <v>279</v>
      </c>
      <c r="I3675" s="61" t="s">
        <v>184</v>
      </c>
      <c r="J3675" s="61" t="s">
        <v>13</v>
      </c>
      <c r="K3675" s="61" t="s">
        <v>9</v>
      </c>
      <c r="L3675" s="61" t="s">
        <v>1478</v>
      </c>
      <c r="M3675" s="61">
        <f t="shared" si="58"/>
        <v>564</v>
      </c>
      <c r="N3675" t="str">
        <f>VLOOKUP(M3675,'zamestnanci číselník'!$A:$I,9,0)</f>
        <v>VP2</v>
      </c>
    </row>
    <row r="3676" spans="1:14" x14ac:dyDescent="0.2">
      <c r="A3676" s="60">
        <v>43690</v>
      </c>
      <c r="B3676" s="61" t="s">
        <v>1477</v>
      </c>
      <c r="C3676" s="61" t="s">
        <v>885</v>
      </c>
      <c r="D3676" s="61" t="s">
        <v>181</v>
      </c>
      <c r="E3676" s="61">
        <v>8</v>
      </c>
      <c r="F3676" s="61" t="s">
        <v>182</v>
      </c>
      <c r="G3676" s="61">
        <v>0</v>
      </c>
      <c r="H3676" s="61" t="s">
        <v>279</v>
      </c>
      <c r="I3676" s="61" t="s">
        <v>184</v>
      </c>
      <c r="J3676" s="61" t="s">
        <v>13</v>
      </c>
      <c r="K3676" s="61" t="s">
        <v>9</v>
      </c>
      <c r="L3676" s="61" t="s">
        <v>1478</v>
      </c>
      <c r="M3676" s="61">
        <f t="shared" si="58"/>
        <v>564</v>
      </c>
      <c r="N3676" t="str">
        <f>VLOOKUP(M3676,'zamestnanci číselník'!$A:$I,9,0)</f>
        <v>VP2</v>
      </c>
    </row>
    <row r="3677" spans="1:14" x14ac:dyDescent="0.2">
      <c r="A3677" s="60">
        <v>43678</v>
      </c>
      <c r="B3677" s="61" t="s">
        <v>1477</v>
      </c>
      <c r="C3677" s="61" t="s">
        <v>887</v>
      </c>
      <c r="D3677" s="61" t="s">
        <v>181</v>
      </c>
      <c r="E3677" s="61">
        <v>8</v>
      </c>
      <c r="F3677" s="61" t="s">
        <v>182</v>
      </c>
      <c r="G3677" s="61">
        <v>0</v>
      </c>
      <c r="H3677" s="61" t="s">
        <v>183</v>
      </c>
      <c r="I3677" s="61" t="s">
        <v>184</v>
      </c>
      <c r="J3677" s="61" t="s">
        <v>13</v>
      </c>
      <c r="K3677" s="61" t="s">
        <v>9</v>
      </c>
      <c r="L3677" s="61" t="s">
        <v>1478</v>
      </c>
      <c r="M3677" s="61">
        <f t="shared" si="58"/>
        <v>564</v>
      </c>
      <c r="N3677" t="str">
        <f>VLOOKUP(M3677,'zamestnanci číselník'!$A:$I,9,0)</f>
        <v>VP2</v>
      </c>
    </row>
    <row r="3678" spans="1:14" x14ac:dyDescent="0.2">
      <c r="A3678" s="60">
        <v>43679</v>
      </c>
      <c r="B3678" s="61" t="s">
        <v>1477</v>
      </c>
      <c r="C3678" s="61" t="s">
        <v>887</v>
      </c>
      <c r="D3678" s="61" t="s">
        <v>181</v>
      </c>
      <c r="E3678" s="61">
        <v>8</v>
      </c>
      <c r="F3678" s="61" t="s">
        <v>182</v>
      </c>
      <c r="G3678" s="61">
        <v>0</v>
      </c>
      <c r="H3678" s="61" t="s">
        <v>183</v>
      </c>
      <c r="I3678" s="61" t="s">
        <v>184</v>
      </c>
      <c r="J3678" s="61" t="s">
        <v>13</v>
      </c>
      <c r="K3678" s="61" t="s">
        <v>9</v>
      </c>
      <c r="L3678" s="61" t="s">
        <v>1478</v>
      </c>
      <c r="M3678" s="61">
        <f t="shared" si="58"/>
        <v>564</v>
      </c>
      <c r="N3678" t="str">
        <f>VLOOKUP(M3678,'zamestnanci číselník'!$A:$I,9,0)</f>
        <v>VP2</v>
      </c>
    </row>
    <row r="3679" spans="1:14" x14ac:dyDescent="0.2">
      <c r="A3679" s="60">
        <v>43682</v>
      </c>
      <c r="B3679" s="61" t="s">
        <v>1477</v>
      </c>
      <c r="C3679" s="61" t="s">
        <v>885</v>
      </c>
      <c r="D3679" s="61" t="s">
        <v>181</v>
      </c>
      <c r="E3679" s="61">
        <v>8</v>
      </c>
      <c r="F3679" s="61" t="s">
        <v>182</v>
      </c>
      <c r="G3679" s="61">
        <v>0</v>
      </c>
      <c r="H3679" s="61" t="s">
        <v>279</v>
      </c>
      <c r="I3679" s="61" t="s">
        <v>184</v>
      </c>
      <c r="J3679" s="61" t="s">
        <v>13</v>
      </c>
      <c r="K3679" s="61" t="s">
        <v>9</v>
      </c>
      <c r="L3679" s="61" t="s">
        <v>1478</v>
      </c>
      <c r="M3679" s="61">
        <f t="shared" si="58"/>
        <v>564</v>
      </c>
      <c r="N3679" t="str">
        <f>VLOOKUP(M3679,'zamestnanci číselník'!$A:$I,9,0)</f>
        <v>VP2</v>
      </c>
    </row>
    <row r="3680" spans="1:14" x14ac:dyDescent="0.2">
      <c r="A3680" s="60">
        <v>43683</v>
      </c>
      <c r="B3680" s="61" t="s">
        <v>1477</v>
      </c>
      <c r="C3680" s="61" t="s">
        <v>885</v>
      </c>
      <c r="D3680" s="61" t="s">
        <v>181</v>
      </c>
      <c r="E3680" s="61">
        <v>8</v>
      </c>
      <c r="F3680" s="61" t="s">
        <v>182</v>
      </c>
      <c r="G3680" s="61">
        <v>0</v>
      </c>
      <c r="H3680" s="61" t="s">
        <v>279</v>
      </c>
      <c r="I3680" s="61" t="s">
        <v>184</v>
      </c>
      <c r="J3680" s="61" t="s">
        <v>13</v>
      </c>
      <c r="K3680" s="61" t="s">
        <v>9</v>
      </c>
      <c r="L3680" s="61" t="s">
        <v>1478</v>
      </c>
      <c r="M3680" s="61">
        <f t="shared" si="58"/>
        <v>564</v>
      </c>
      <c r="N3680" t="str">
        <f>VLOOKUP(M3680,'zamestnanci číselník'!$A:$I,9,0)</f>
        <v>VP2</v>
      </c>
    </row>
    <row r="3681" spans="1:14" x14ac:dyDescent="0.2">
      <c r="A3681" s="60">
        <v>43684</v>
      </c>
      <c r="B3681" s="61" t="s">
        <v>1477</v>
      </c>
      <c r="C3681" s="61" t="s">
        <v>885</v>
      </c>
      <c r="D3681" s="61" t="s">
        <v>181</v>
      </c>
      <c r="E3681" s="61">
        <v>8</v>
      </c>
      <c r="F3681" s="61" t="s">
        <v>182</v>
      </c>
      <c r="G3681" s="61">
        <v>0</v>
      </c>
      <c r="H3681" s="61" t="s">
        <v>279</v>
      </c>
      <c r="I3681" s="61" t="s">
        <v>184</v>
      </c>
      <c r="J3681" s="61" t="s">
        <v>13</v>
      </c>
      <c r="K3681" s="61" t="s">
        <v>9</v>
      </c>
      <c r="L3681" s="61" t="s">
        <v>1478</v>
      </c>
      <c r="M3681" s="61">
        <f t="shared" si="58"/>
        <v>564</v>
      </c>
      <c r="N3681" t="str">
        <f>VLOOKUP(M3681,'zamestnanci číselník'!$A:$I,9,0)</f>
        <v>VP2</v>
      </c>
    </row>
    <row r="3682" spans="1:14" x14ac:dyDescent="0.2">
      <c r="A3682" s="60">
        <v>43685</v>
      </c>
      <c r="B3682" s="61" t="s">
        <v>1477</v>
      </c>
      <c r="C3682" s="61" t="s">
        <v>885</v>
      </c>
      <c r="D3682" s="61" t="s">
        <v>181</v>
      </c>
      <c r="E3682" s="61">
        <v>8</v>
      </c>
      <c r="F3682" s="61" t="s">
        <v>182</v>
      </c>
      <c r="G3682" s="61">
        <v>0</v>
      </c>
      <c r="H3682" s="61" t="s">
        <v>279</v>
      </c>
      <c r="I3682" s="61" t="s">
        <v>184</v>
      </c>
      <c r="J3682" s="61" t="s">
        <v>13</v>
      </c>
      <c r="K3682" s="61" t="s">
        <v>9</v>
      </c>
      <c r="L3682" s="61" t="s">
        <v>1478</v>
      </c>
      <c r="M3682" s="61">
        <f t="shared" si="58"/>
        <v>564</v>
      </c>
      <c r="N3682" t="str">
        <f>VLOOKUP(M3682,'zamestnanci číselník'!$A:$I,9,0)</f>
        <v>VP2</v>
      </c>
    </row>
    <row r="3683" spans="1:14" x14ac:dyDescent="0.2">
      <c r="A3683" s="60">
        <v>43686</v>
      </c>
      <c r="B3683" s="61" t="s">
        <v>1477</v>
      </c>
      <c r="C3683" s="61" t="s">
        <v>885</v>
      </c>
      <c r="D3683" s="61" t="s">
        <v>181</v>
      </c>
      <c r="E3683" s="61">
        <v>8</v>
      </c>
      <c r="F3683" s="61" t="s">
        <v>182</v>
      </c>
      <c r="G3683" s="61">
        <v>0</v>
      </c>
      <c r="H3683" s="61" t="s">
        <v>279</v>
      </c>
      <c r="I3683" s="61" t="s">
        <v>184</v>
      </c>
      <c r="J3683" s="61" t="s">
        <v>13</v>
      </c>
      <c r="K3683" s="61" t="s">
        <v>9</v>
      </c>
      <c r="L3683" s="61" t="s">
        <v>1478</v>
      </c>
      <c r="M3683" s="61">
        <f t="shared" si="58"/>
        <v>564</v>
      </c>
      <c r="N3683" t="str">
        <f>VLOOKUP(M3683,'zamestnanci číselník'!$A:$I,9,0)</f>
        <v>VP2</v>
      </c>
    </row>
    <row r="3684" spans="1:14" x14ac:dyDescent="0.2">
      <c r="A3684" s="60">
        <v>43697</v>
      </c>
      <c r="B3684" s="61" t="s">
        <v>1477</v>
      </c>
      <c r="C3684" s="61" t="s">
        <v>893</v>
      </c>
      <c r="D3684" s="61" t="s">
        <v>181</v>
      </c>
      <c r="E3684" s="61">
        <v>3</v>
      </c>
      <c r="F3684" s="61" t="s">
        <v>182</v>
      </c>
      <c r="G3684" s="61">
        <v>0</v>
      </c>
      <c r="H3684" s="61" t="s">
        <v>183</v>
      </c>
      <c r="I3684" s="61" t="s">
        <v>184</v>
      </c>
      <c r="J3684" s="61" t="s">
        <v>13</v>
      </c>
      <c r="K3684" s="61" t="s">
        <v>9</v>
      </c>
      <c r="L3684" s="61" t="s">
        <v>1478</v>
      </c>
      <c r="M3684" s="61">
        <f t="shared" si="58"/>
        <v>564</v>
      </c>
      <c r="N3684" t="str">
        <f>VLOOKUP(M3684,'zamestnanci číselník'!$A:$I,9,0)</f>
        <v>VP2</v>
      </c>
    </row>
    <row r="3685" spans="1:14" x14ac:dyDescent="0.2">
      <c r="A3685" s="60">
        <v>43699</v>
      </c>
      <c r="B3685" s="61" t="s">
        <v>1323</v>
      </c>
      <c r="C3685" s="61" t="s">
        <v>885</v>
      </c>
      <c r="D3685" s="61" t="s">
        <v>181</v>
      </c>
      <c r="E3685" s="61">
        <v>8</v>
      </c>
      <c r="F3685" s="61" t="s">
        <v>182</v>
      </c>
      <c r="G3685" s="61">
        <v>0</v>
      </c>
      <c r="H3685" s="61" t="s">
        <v>42</v>
      </c>
      <c r="I3685" s="61" t="s">
        <v>1167</v>
      </c>
      <c r="J3685" s="61" t="s">
        <v>1153</v>
      </c>
      <c r="K3685" s="61" t="s">
        <v>1153</v>
      </c>
      <c r="L3685" s="61" t="s">
        <v>1324</v>
      </c>
      <c r="M3685" s="61">
        <f t="shared" si="58"/>
        <v>571</v>
      </c>
      <c r="N3685" t="str">
        <f>VLOOKUP(M3685,'zamestnanci číselník'!$A:$I,9,0)</f>
        <v>Ostatné</v>
      </c>
    </row>
    <row r="3686" spans="1:14" x14ac:dyDescent="0.2">
      <c r="A3686" s="60">
        <v>43700</v>
      </c>
      <c r="B3686" s="61" t="s">
        <v>1323</v>
      </c>
      <c r="C3686" s="61" t="s">
        <v>885</v>
      </c>
      <c r="D3686" s="61" t="s">
        <v>181</v>
      </c>
      <c r="E3686" s="61">
        <v>8</v>
      </c>
      <c r="F3686" s="61" t="s">
        <v>182</v>
      </c>
      <c r="G3686" s="61">
        <v>0</v>
      </c>
      <c r="H3686" s="61" t="s">
        <v>42</v>
      </c>
      <c r="I3686" s="61" t="s">
        <v>1167</v>
      </c>
      <c r="J3686" s="61" t="s">
        <v>1153</v>
      </c>
      <c r="K3686" s="61" t="s">
        <v>1153</v>
      </c>
      <c r="L3686" s="61" t="s">
        <v>1324</v>
      </c>
      <c r="M3686" s="61">
        <f t="shared" si="58"/>
        <v>571</v>
      </c>
      <c r="N3686" t="str">
        <f>VLOOKUP(M3686,'zamestnanci číselník'!$A:$I,9,0)</f>
        <v>Ostatné</v>
      </c>
    </row>
    <row r="3687" spans="1:14" x14ac:dyDescent="0.2">
      <c r="A3687" s="60">
        <v>43703</v>
      </c>
      <c r="B3687" s="61" t="s">
        <v>1323</v>
      </c>
      <c r="C3687" s="61" t="s">
        <v>885</v>
      </c>
      <c r="D3687" s="61" t="s">
        <v>181</v>
      </c>
      <c r="E3687" s="61">
        <v>8</v>
      </c>
      <c r="F3687" s="61" t="s">
        <v>890</v>
      </c>
      <c r="G3687" s="61">
        <v>1</v>
      </c>
      <c r="H3687" s="61" t="s">
        <v>42</v>
      </c>
      <c r="I3687" s="61" t="s">
        <v>1167</v>
      </c>
      <c r="J3687" s="61" t="s">
        <v>1153</v>
      </c>
      <c r="K3687" s="61" t="s">
        <v>1153</v>
      </c>
      <c r="L3687" s="61" t="s">
        <v>1324</v>
      </c>
      <c r="M3687" s="61">
        <f t="shared" si="58"/>
        <v>571</v>
      </c>
      <c r="N3687" t="str">
        <f>VLOOKUP(M3687,'zamestnanci číselník'!$A:$I,9,0)</f>
        <v>Ostatné</v>
      </c>
    </row>
    <row r="3688" spans="1:14" x14ac:dyDescent="0.2">
      <c r="A3688" s="60">
        <v>43678</v>
      </c>
      <c r="B3688" s="61" t="s">
        <v>1323</v>
      </c>
      <c r="C3688" s="61" t="s">
        <v>887</v>
      </c>
      <c r="D3688" s="61" t="s">
        <v>181</v>
      </c>
      <c r="E3688" s="61">
        <v>8</v>
      </c>
      <c r="F3688" s="61" t="s">
        <v>182</v>
      </c>
      <c r="G3688" s="61">
        <v>0</v>
      </c>
      <c r="H3688" s="61" t="s">
        <v>183</v>
      </c>
      <c r="I3688" s="61" t="s">
        <v>1167</v>
      </c>
      <c r="J3688" s="61" t="s">
        <v>1153</v>
      </c>
      <c r="K3688" s="61" t="s">
        <v>1153</v>
      </c>
      <c r="L3688" s="61" t="s">
        <v>1324</v>
      </c>
      <c r="M3688" s="61">
        <f t="shared" si="58"/>
        <v>571</v>
      </c>
      <c r="N3688" t="str">
        <f>VLOOKUP(M3688,'zamestnanci číselník'!$A:$I,9,0)</f>
        <v>Ostatné</v>
      </c>
    </row>
    <row r="3689" spans="1:14" x14ac:dyDescent="0.2">
      <c r="A3689" s="60">
        <v>43679</v>
      </c>
      <c r="B3689" s="61" t="s">
        <v>1323</v>
      </c>
      <c r="C3689" s="61" t="s">
        <v>893</v>
      </c>
      <c r="D3689" s="61" t="s">
        <v>181</v>
      </c>
      <c r="E3689" s="61">
        <v>8</v>
      </c>
      <c r="F3689" s="61" t="s">
        <v>182</v>
      </c>
      <c r="G3689" s="61">
        <v>0</v>
      </c>
      <c r="H3689" s="61" t="s">
        <v>183</v>
      </c>
      <c r="I3689" s="61" t="s">
        <v>1167</v>
      </c>
      <c r="J3689" s="61" t="s">
        <v>1153</v>
      </c>
      <c r="K3689" s="61" t="s">
        <v>1153</v>
      </c>
      <c r="L3689" s="61" t="s">
        <v>1324</v>
      </c>
      <c r="M3689" s="61">
        <f t="shared" si="58"/>
        <v>571</v>
      </c>
      <c r="N3689" t="str">
        <f>VLOOKUP(M3689,'zamestnanci číselník'!$A:$I,9,0)</f>
        <v>Ostatné</v>
      </c>
    </row>
    <row r="3690" spans="1:14" x14ac:dyDescent="0.2">
      <c r="A3690" s="60">
        <v>43682</v>
      </c>
      <c r="B3690" s="61" t="s">
        <v>1323</v>
      </c>
      <c r="C3690" s="61" t="s">
        <v>885</v>
      </c>
      <c r="D3690" s="61" t="s">
        <v>181</v>
      </c>
      <c r="E3690" s="61">
        <v>8</v>
      </c>
      <c r="F3690" s="61" t="s">
        <v>182</v>
      </c>
      <c r="G3690" s="61">
        <v>0</v>
      </c>
      <c r="H3690" s="61" t="s">
        <v>42</v>
      </c>
      <c r="I3690" s="61" t="s">
        <v>1167</v>
      </c>
      <c r="J3690" s="61" t="s">
        <v>1153</v>
      </c>
      <c r="K3690" s="61" t="s">
        <v>1153</v>
      </c>
      <c r="L3690" s="61" t="s">
        <v>1324</v>
      </c>
      <c r="M3690" s="61">
        <f t="shared" si="58"/>
        <v>571</v>
      </c>
      <c r="N3690" t="str">
        <f>VLOOKUP(M3690,'zamestnanci číselník'!$A:$I,9,0)</f>
        <v>Ostatné</v>
      </c>
    </row>
    <row r="3691" spans="1:14" x14ac:dyDescent="0.2">
      <c r="A3691" s="60">
        <v>43683</v>
      </c>
      <c r="B3691" s="61" t="s">
        <v>1323</v>
      </c>
      <c r="C3691" s="61" t="s">
        <v>885</v>
      </c>
      <c r="D3691" s="61" t="s">
        <v>181</v>
      </c>
      <c r="E3691" s="61">
        <v>8</v>
      </c>
      <c r="F3691" s="61" t="s">
        <v>182</v>
      </c>
      <c r="G3691" s="61">
        <v>0</v>
      </c>
      <c r="H3691" s="61" t="s">
        <v>42</v>
      </c>
      <c r="I3691" s="61" t="s">
        <v>1167</v>
      </c>
      <c r="J3691" s="61" t="s">
        <v>1153</v>
      </c>
      <c r="K3691" s="61" t="s">
        <v>1153</v>
      </c>
      <c r="L3691" s="61" t="s">
        <v>1324</v>
      </c>
      <c r="M3691" s="61">
        <f t="shared" si="58"/>
        <v>571</v>
      </c>
      <c r="N3691" t="str">
        <f>VLOOKUP(M3691,'zamestnanci číselník'!$A:$I,9,0)</f>
        <v>Ostatné</v>
      </c>
    </row>
    <row r="3692" spans="1:14" x14ac:dyDescent="0.2">
      <c r="A3692" s="60">
        <v>43684</v>
      </c>
      <c r="B3692" s="61" t="s">
        <v>1323</v>
      </c>
      <c r="C3692" s="61" t="s">
        <v>885</v>
      </c>
      <c r="D3692" s="61" t="s">
        <v>181</v>
      </c>
      <c r="E3692" s="61">
        <v>8</v>
      </c>
      <c r="F3692" s="61" t="s">
        <v>182</v>
      </c>
      <c r="G3692" s="61">
        <v>0</v>
      </c>
      <c r="H3692" s="61" t="s">
        <v>42</v>
      </c>
      <c r="I3692" s="61" t="s">
        <v>1167</v>
      </c>
      <c r="J3692" s="61" t="s">
        <v>1153</v>
      </c>
      <c r="K3692" s="61" t="s">
        <v>1153</v>
      </c>
      <c r="L3692" s="61" t="s">
        <v>1324</v>
      </c>
      <c r="M3692" s="61">
        <f t="shared" si="58"/>
        <v>571</v>
      </c>
      <c r="N3692" t="str">
        <f>VLOOKUP(M3692,'zamestnanci číselník'!$A:$I,9,0)</f>
        <v>Ostatné</v>
      </c>
    </row>
    <row r="3693" spans="1:14" x14ac:dyDescent="0.2">
      <c r="A3693" s="60">
        <v>43685</v>
      </c>
      <c r="B3693" s="61" t="s">
        <v>1323</v>
      </c>
      <c r="C3693" s="61" t="s">
        <v>885</v>
      </c>
      <c r="D3693" s="61" t="s">
        <v>181</v>
      </c>
      <c r="E3693" s="61">
        <v>8</v>
      </c>
      <c r="F3693" s="61" t="s">
        <v>182</v>
      </c>
      <c r="G3693" s="61">
        <v>0</v>
      </c>
      <c r="H3693" s="61" t="s">
        <v>42</v>
      </c>
      <c r="I3693" s="61" t="s">
        <v>1167</v>
      </c>
      <c r="J3693" s="61" t="s">
        <v>1153</v>
      </c>
      <c r="K3693" s="61" t="s">
        <v>1153</v>
      </c>
      <c r="L3693" s="61" t="s">
        <v>1324</v>
      </c>
      <c r="M3693" s="61">
        <f t="shared" si="58"/>
        <v>571</v>
      </c>
      <c r="N3693" t="str">
        <f>VLOOKUP(M3693,'zamestnanci číselník'!$A:$I,9,0)</f>
        <v>Ostatné</v>
      </c>
    </row>
    <row r="3694" spans="1:14" x14ac:dyDescent="0.2">
      <c r="A3694" s="60">
        <v>43686</v>
      </c>
      <c r="B3694" s="61" t="s">
        <v>1323</v>
      </c>
      <c r="C3694" s="61" t="s">
        <v>885</v>
      </c>
      <c r="D3694" s="61" t="s">
        <v>181</v>
      </c>
      <c r="E3694" s="61">
        <v>8</v>
      </c>
      <c r="F3694" s="61" t="s">
        <v>182</v>
      </c>
      <c r="G3694" s="61">
        <v>0</v>
      </c>
      <c r="H3694" s="61" t="s">
        <v>42</v>
      </c>
      <c r="I3694" s="61" t="s">
        <v>1167</v>
      </c>
      <c r="J3694" s="61" t="s">
        <v>1153</v>
      </c>
      <c r="K3694" s="61" t="s">
        <v>1153</v>
      </c>
      <c r="L3694" s="61" t="s">
        <v>1324</v>
      </c>
      <c r="M3694" s="61">
        <f t="shared" si="58"/>
        <v>571</v>
      </c>
      <c r="N3694" t="str">
        <f>VLOOKUP(M3694,'zamestnanci číselník'!$A:$I,9,0)</f>
        <v>Ostatné</v>
      </c>
    </row>
    <row r="3695" spans="1:14" x14ac:dyDescent="0.2">
      <c r="A3695" s="60">
        <v>43689</v>
      </c>
      <c r="B3695" s="61" t="s">
        <v>1323</v>
      </c>
      <c r="C3695" s="61" t="s">
        <v>885</v>
      </c>
      <c r="D3695" s="61" t="s">
        <v>181</v>
      </c>
      <c r="E3695" s="61">
        <v>8</v>
      </c>
      <c r="F3695" s="61" t="s">
        <v>182</v>
      </c>
      <c r="G3695" s="61">
        <v>0</v>
      </c>
      <c r="H3695" s="61" t="s">
        <v>42</v>
      </c>
      <c r="I3695" s="61" t="s">
        <v>1167</v>
      </c>
      <c r="J3695" s="61" t="s">
        <v>1153</v>
      </c>
      <c r="K3695" s="61" t="s">
        <v>1153</v>
      </c>
      <c r="L3695" s="61" t="s">
        <v>1324</v>
      </c>
      <c r="M3695" s="61">
        <f t="shared" si="58"/>
        <v>571</v>
      </c>
      <c r="N3695" t="str">
        <f>VLOOKUP(M3695,'zamestnanci číselník'!$A:$I,9,0)</f>
        <v>Ostatné</v>
      </c>
    </row>
    <row r="3696" spans="1:14" x14ac:dyDescent="0.2">
      <c r="A3696" s="60">
        <v>43690</v>
      </c>
      <c r="B3696" s="61" t="s">
        <v>1323</v>
      </c>
      <c r="C3696" s="61" t="s">
        <v>885</v>
      </c>
      <c r="D3696" s="61" t="s">
        <v>181</v>
      </c>
      <c r="E3696" s="61">
        <v>8</v>
      </c>
      <c r="F3696" s="61" t="s">
        <v>182</v>
      </c>
      <c r="G3696" s="61">
        <v>0</v>
      </c>
      <c r="H3696" s="61" t="s">
        <v>42</v>
      </c>
      <c r="I3696" s="61" t="s">
        <v>1167</v>
      </c>
      <c r="J3696" s="61" t="s">
        <v>1153</v>
      </c>
      <c r="K3696" s="61" t="s">
        <v>1153</v>
      </c>
      <c r="L3696" s="61" t="s">
        <v>1324</v>
      </c>
      <c r="M3696" s="61">
        <f t="shared" si="58"/>
        <v>571</v>
      </c>
      <c r="N3696" t="str">
        <f>VLOOKUP(M3696,'zamestnanci číselník'!$A:$I,9,0)</f>
        <v>Ostatné</v>
      </c>
    </row>
    <row r="3697" spans="1:14" x14ac:dyDescent="0.2">
      <c r="A3697" s="60">
        <v>43691</v>
      </c>
      <c r="B3697" s="61" t="s">
        <v>1323</v>
      </c>
      <c r="C3697" s="61" t="s">
        <v>885</v>
      </c>
      <c r="D3697" s="61" t="s">
        <v>181</v>
      </c>
      <c r="E3697" s="61">
        <v>8</v>
      </c>
      <c r="F3697" s="61" t="s">
        <v>182</v>
      </c>
      <c r="G3697" s="61">
        <v>0</v>
      </c>
      <c r="H3697" s="61" t="s">
        <v>42</v>
      </c>
      <c r="I3697" s="61" t="s">
        <v>1167</v>
      </c>
      <c r="J3697" s="61" t="s">
        <v>1153</v>
      </c>
      <c r="K3697" s="61" t="s">
        <v>1153</v>
      </c>
      <c r="L3697" s="61" t="s">
        <v>1324</v>
      </c>
      <c r="M3697" s="61">
        <f t="shared" si="58"/>
        <v>571</v>
      </c>
      <c r="N3697" t="str">
        <f>VLOOKUP(M3697,'zamestnanci číselník'!$A:$I,9,0)</f>
        <v>Ostatné</v>
      </c>
    </row>
    <row r="3698" spans="1:14" x14ac:dyDescent="0.2">
      <c r="A3698" s="60">
        <v>43692</v>
      </c>
      <c r="B3698" s="61" t="s">
        <v>1323</v>
      </c>
      <c r="C3698" s="61" t="s">
        <v>885</v>
      </c>
      <c r="D3698" s="61" t="s">
        <v>181</v>
      </c>
      <c r="E3698" s="61">
        <v>8</v>
      </c>
      <c r="F3698" s="61" t="s">
        <v>182</v>
      </c>
      <c r="G3698" s="61">
        <v>0</v>
      </c>
      <c r="H3698" s="61" t="s">
        <v>42</v>
      </c>
      <c r="I3698" s="61" t="s">
        <v>1167</v>
      </c>
      <c r="J3698" s="61" t="s">
        <v>1153</v>
      </c>
      <c r="K3698" s="61" t="s">
        <v>1153</v>
      </c>
      <c r="L3698" s="61" t="s">
        <v>1324</v>
      </c>
      <c r="M3698" s="61">
        <f t="shared" si="58"/>
        <v>571</v>
      </c>
      <c r="N3698" t="str">
        <f>VLOOKUP(M3698,'zamestnanci číselník'!$A:$I,9,0)</f>
        <v>Ostatné</v>
      </c>
    </row>
    <row r="3699" spans="1:14" x14ac:dyDescent="0.2">
      <c r="A3699" s="60">
        <v>43693</v>
      </c>
      <c r="B3699" s="61" t="s">
        <v>1323</v>
      </c>
      <c r="C3699" s="61" t="s">
        <v>885</v>
      </c>
      <c r="D3699" s="61" t="s">
        <v>181</v>
      </c>
      <c r="E3699" s="61">
        <v>6</v>
      </c>
      <c r="F3699" s="61" t="s">
        <v>182</v>
      </c>
      <c r="G3699" s="61">
        <v>0</v>
      </c>
      <c r="H3699" s="61" t="s">
        <v>42</v>
      </c>
      <c r="I3699" s="61" t="s">
        <v>1167</v>
      </c>
      <c r="J3699" s="61" t="s">
        <v>1153</v>
      </c>
      <c r="K3699" s="61" t="s">
        <v>1153</v>
      </c>
      <c r="L3699" s="61" t="s">
        <v>1324</v>
      </c>
      <c r="M3699" s="61">
        <f t="shared" si="58"/>
        <v>571</v>
      </c>
      <c r="N3699" t="str">
        <f>VLOOKUP(M3699,'zamestnanci číselník'!$A:$I,9,0)</f>
        <v>Ostatné</v>
      </c>
    </row>
    <row r="3700" spans="1:14" x14ac:dyDescent="0.2">
      <c r="A3700" s="60">
        <v>43696</v>
      </c>
      <c r="B3700" s="61" t="s">
        <v>1323</v>
      </c>
      <c r="C3700" s="61" t="s">
        <v>885</v>
      </c>
      <c r="D3700" s="61" t="s">
        <v>181</v>
      </c>
      <c r="E3700" s="61">
        <v>8</v>
      </c>
      <c r="F3700" s="61" t="s">
        <v>182</v>
      </c>
      <c r="G3700" s="61">
        <v>0</v>
      </c>
      <c r="H3700" s="61" t="s">
        <v>42</v>
      </c>
      <c r="I3700" s="61" t="s">
        <v>1167</v>
      </c>
      <c r="J3700" s="61" t="s">
        <v>1153</v>
      </c>
      <c r="K3700" s="61" t="s">
        <v>1153</v>
      </c>
      <c r="L3700" s="61" t="s">
        <v>1324</v>
      </c>
      <c r="M3700" s="61">
        <f t="shared" si="58"/>
        <v>571</v>
      </c>
      <c r="N3700" t="str">
        <f>VLOOKUP(M3700,'zamestnanci číselník'!$A:$I,9,0)</f>
        <v>Ostatné</v>
      </c>
    </row>
    <row r="3701" spans="1:14" x14ac:dyDescent="0.2">
      <c r="A3701" s="60">
        <v>43697</v>
      </c>
      <c r="B3701" s="61" t="s">
        <v>1323</v>
      </c>
      <c r="C3701" s="61" t="s">
        <v>885</v>
      </c>
      <c r="D3701" s="61" t="s">
        <v>181</v>
      </c>
      <c r="E3701" s="61">
        <v>8</v>
      </c>
      <c r="F3701" s="61" t="s">
        <v>182</v>
      </c>
      <c r="G3701" s="61">
        <v>0</v>
      </c>
      <c r="H3701" s="61" t="s">
        <v>42</v>
      </c>
      <c r="I3701" s="61" t="s">
        <v>1167</v>
      </c>
      <c r="J3701" s="61" t="s">
        <v>1153</v>
      </c>
      <c r="K3701" s="61" t="s">
        <v>1153</v>
      </c>
      <c r="L3701" s="61" t="s">
        <v>1324</v>
      </c>
      <c r="M3701" s="61">
        <f t="shared" si="58"/>
        <v>571</v>
      </c>
      <c r="N3701" t="str">
        <f>VLOOKUP(M3701,'zamestnanci číselník'!$A:$I,9,0)</f>
        <v>Ostatné</v>
      </c>
    </row>
    <row r="3702" spans="1:14" x14ac:dyDescent="0.2">
      <c r="A3702" s="60">
        <v>43698</v>
      </c>
      <c r="B3702" s="61" t="s">
        <v>1323</v>
      </c>
      <c r="C3702" s="61" t="s">
        <v>885</v>
      </c>
      <c r="D3702" s="61" t="s">
        <v>181</v>
      </c>
      <c r="E3702" s="61">
        <v>8</v>
      </c>
      <c r="F3702" s="61" t="s">
        <v>182</v>
      </c>
      <c r="G3702" s="61">
        <v>0</v>
      </c>
      <c r="H3702" s="61" t="s">
        <v>42</v>
      </c>
      <c r="I3702" s="61" t="s">
        <v>1167</v>
      </c>
      <c r="J3702" s="61" t="s">
        <v>1153</v>
      </c>
      <c r="K3702" s="61" t="s">
        <v>1153</v>
      </c>
      <c r="L3702" s="61" t="s">
        <v>1324</v>
      </c>
      <c r="M3702" s="61">
        <f t="shared" si="58"/>
        <v>571</v>
      </c>
      <c r="N3702" t="str">
        <f>VLOOKUP(M3702,'zamestnanci číselník'!$A:$I,9,0)</f>
        <v>Ostatné</v>
      </c>
    </row>
    <row r="3703" spans="1:14" x14ac:dyDescent="0.2">
      <c r="A3703" s="60">
        <v>43693</v>
      </c>
      <c r="B3703" s="61" t="s">
        <v>1323</v>
      </c>
      <c r="C3703" s="61" t="s">
        <v>910</v>
      </c>
      <c r="D3703" s="61" t="s">
        <v>181</v>
      </c>
      <c r="E3703" s="61">
        <v>2</v>
      </c>
      <c r="F3703" s="61" t="s">
        <v>182</v>
      </c>
      <c r="G3703" s="61">
        <v>0</v>
      </c>
      <c r="H3703" s="61" t="s">
        <v>183</v>
      </c>
      <c r="I3703" s="61" t="s">
        <v>1167</v>
      </c>
      <c r="J3703" s="61" t="s">
        <v>1153</v>
      </c>
      <c r="K3703" s="61" t="s">
        <v>1153</v>
      </c>
      <c r="L3703" s="61" t="s">
        <v>1324</v>
      </c>
      <c r="M3703" s="61">
        <f t="shared" si="58"/>
        <v>571</v>
      </c>
      <c r="N3703" t="str">
        <f>VLOOKUP(M3703,'zamestnanci číselník'!$A:$I,9,0)</f>
        <v>Ostatné</v>
      </c>
    </row>
    <row r="3704" spans="1:14" x14ac:dyDescent="0.2">
      <c r="A3704" s="60">
        <v>43704</v>
      </c>
      <c r="B3704" s="61" t="s">
        <v>1323</v>
      </c>
      <c r="C3704" s="61" t="s">
        <v>885</v>
      </c>
      <c r="D3704" s="61" t="s">
        <v>181</v>
      </c>
      <c r="E3704" s="61">
        <v>8</v>
      </c>
      <c r="F3704" s="61" t="s">
        <v>182</v>
      </c>
      <c r="G3704" s="61">
        <v>0</v>
      </c>
      <c r="H3704" s="61" t="s">
        <v>42</v>
      </c>
      <c r="I3704" s="61" t="s">
        <v>1167</v>
      </c>
      <c r="J3704" s="61" t="s">
        <v>1153</v>
      </c>
      <c r="K3704" s="61" t="s">
        <v>1153</v>
      </c>
      <c r="L3704" s="61" t="s">
        <v>1324</v>
      </c>
      <c r="M3704" s="61">
        <f t="shared" si="58"/>
        <v>571</v>
      </c>
      <c r="N3704" t="str">
        <f>VLOOKUP(M3704,'zamestnanci číselník'!$A:$I,9,0)</f>
        <v>Ostatné</v>
      </c>
    </row>
    <row r="3705" spans="1:14" x14ac:dyDescent="0.2">
      <c r="A3705" s="60">
        <v>43705</v>
      </c>
      <c r="B3705" s="61" t="s">
        <v>1323</v>
      </c>
      <c r="C3705" s="61" t="s">
        <v>885</v>
      </c>
      <c r="D3705" s="61" t="s">
        <v>181</v>
      </c>
      <c r="E3705" s="61">
        <v>8</v>
      </c>
      <c r="F3705" s="61" t="s">
        <v>182</v>
      </c>
      <c r="G3705" s="61">
        <v>0</v>
      </c>
      <c r="H3705" s="61" t="s">
        <v>42</v>
      </c>
      <c r="I3705" s="61" t="s">
        <v>1167</v>
      </c>
      <c r="J3705" s="61" t="s">
        <v>1153</v>
      </c>
      <c r="K3705" s="61" t="s">
        <v>1153</v>
      </c>
      <c r="L3705" s="61" t="s">
        <v>1324</v>
      </c>
      <c r="M3705" s="61">
        <f t="shared" si="58"/>
        <v>571</v>
      </c>
      <c r="N3705" t="str">
        <f>VLOOKUP(M3705,'zamestnanci číselník'!$A:$I,9,0)</f>
        <v>Ostatné</v>
      </c>
    </row>
    <row r="3706" spans="1:14" x14ac:dyDescent="0.2">
      <c r="A3706" s="60">
        <v>43706</v>
      </c>
      <c r="B3706" s="61" t="s">
        <v>1323</v>
      </c>
      <c r="C3706" s="61" t="s">
        <v>885</v>
      </c>
      <c r="D3706" s="61" t="s">
        <v>181</v>
      </c>
      <c r="E3706" s="61">
        <v>8</v>
      </c>
      <c r="F3706" s="61" t="s">
        <v>890</v>
      </c>
      <c r="G3706" s="61">
        <v>1</v>
      </c>
      <c r="H3706" s="61" t="s">
        <v>42</v>
      </c>
      <c r="I3706" s="61" t="s">
        <v>1167</v>
      </c>
      <c r="J3706" s="61" t="s">
        <v>1153</v>
      </c>
      <c r="K3706" s="61" t="s">
        <v>1153</v>
      </c>
      <c r="L3706" s="61" t="s">
        <v>1324</v>
      </c>
      <c r="M3706" s="61">
        <f t="shared" si="58"/>
        <v>571</v>
      </c>
      <c r="N3706" t="str">
        <f>VLOOKUP(M3706,'zamestnanci číselník'!$A:$I,9,0)</f>
        <v>Ostatné</v>
      </c>
    </row>
    <row r="3707" spans="1:14" x14ac:dyDescent="0.2">
      <c r="A3707" s="60">
        <v>43707</v>
      </c>
      <c r="B3707" s="61" t="s">
        <v>1323</v>
      </c>
      <c r="C3707" s="61" t="s">
        <v>885</v>
      </c>
      <c r="D3707" s="61" t="s">
        <v>181</v>
      </c>
      <c r="E3707" s="61">
        <v>8</v>
      </c>
      <c r="F3707" s="61" t="s">
        <v>182</v>
      </c>
      <c r="G3707" s="61">
        <v>0</v>
      </c>
      <c r="H3707" s="61" t="s">
        <v>42</v>
      </c>
      <c r="I3707" s="61" t="s">
        <v>1167</v>
      </c>
      <c r="J3707" s="61" t="s">
        <v>1153</v>
      </c>
      <c r="K3707" s="61" t="s">
        <v>1153</v>
      </c>
      <c r="L3707" s="61" t="s">
        <v>1324</v>
      </c>
      <c r="M3707" s="61">
        <f t="shared" si="58"/>
        <v>571</v>
      </c>
      <c r="N3707" t="str">
        <f>VLOOKUP(M3707,'zamestnanci číselník'!$A:$I,9,0)</f>
        <v>Ostatné</v>
      </c>
    </row>
    <row r="3708" spans="1:14" x14ac:dyDescent="0.2">
      <c r="A3708" s="60">
        <v>43702</v>
      </c>
      <c r="B3708" s="61" t="s">
        <v>1325</v>
      </c>
      <c r="C3708" s="61" t="s">
        <v>885</v>
      </c>
      <c r="D3708" s="61" t="s">
        <v>181</v>
      </c>
      <c r="E3708" s="61">
        <v>0.5</v>
      </c>
      <c r="F3708" s="61" t="s">
        <v>890</v>
      </c>
      <c r="G3708" s="61">
        <v>3.5</v>
      </c>
      <c r="H3708" s="61" t="s">
        <v>42</v>
      </c>
      <c r="I3708" s="61" t="s">
        <v>1167</v>
      </c>
      <c r="J3708" s="61" t="s">
        <v>1175</v>
      </c>
      <c r="K3708" s="61" t="s">
        <v>20</v>
      </c>
      <c r="L3708" s="61" t="s">
        <v>1326</v>
      </c>
      <c r="M3708" s="61">
        <f t="shared" si="58"/>
        <v>572</v>
      </c>
      <c r="N3708" t="str">
        <f>VLOOKUP(M3708,'zamestnanci číselník'!$A:$I,9,0)</f>
        <v>Ostatné</v>
      </c>
    </row>
    <row r="3709" spans="1:14" x14ac:dyDescent="0.2">
      <c r="A3709" s="60">
        <v>43707</v>
      </c>
      <c r="B3709" s="61" t="s">
        <v>1325</v>
      </c>
      <c r="C3709" s="61" t="s">
        <v>885</v>
      </c>
      <c r="D3709" s="61" t="s">
        <v>909</v>
      </c>
      <c r="E3709" s="61">
        <v>7.5</v>
      </c>
      <c r="F3709" s="61" t="s">
        <v>182</v>
      </c>
      <c r="G3709" s="61">
        <v>0</v>
      </c>
      <c r="H3709" s="61" t="s">
        <v>42</v>
      </c>
      <c r="I3709" s="61" t="s">
        <v>1167</v>
      </c>
      <c r="J3709" s="61" t="s">
        <v>1175</v>
      </c>
      <c r="K3709" s="61" t="s">
        <v>20</v>
      </c>
      <c r="L3709" s="61" t="s">
        <v>1326</v>
      </c>
      <c r="M3709" s="61">
        <f t="shared" si="58"/>
        <v>572</v>
      </c>
      <c r="N3709" t="str">
        <f>VLOOKUP(M3709,'zamestnanci číselník'!$A:$I,9,0)</f>
        <v>Ostatné</v>
      </c>
    </row>
    <row r="3710" spans="1:14" x14ac:dyDescent="0.2">
      <c r="A3710" s="60">
        <v>43706</v>
      </c>
      <c r="B3710" s="61" t="s">
        <v>1325</v>
      </c>
      <c r="C3710" s="61" t="s">
        <v>885</v>
      </c>
      <c r="D3710" s="61" t="s">
        <v>181</v>
      </c>
      <c r="E3710" s="61">
        <v>0</v>
      </c>
      <c r="F3710" s="61" t="s">
        <v>890</v>
      </c>
      <c r="G3710" s="61">
        <v>11.5</v>
      </c>
      <c r="H3710" s="61" t="s">
        <v>42</v>
      </c>
      <c r="I3710" s="61" t="s">
        <v>1167</v>
      </c>
      <c r="J3710" s="61" t="s">
        <v>1175</v>
      </c>
      <c r="K3710" s="61" t="s">
        <v>20</v>
      </c>
      <c r="L3710" s="61" t="s">
        <v>1326</v>
      </c>
      <c r="M3710" s="61">
        <f t="shared" si="58"/>
        <v>572</v>
      </c>
      <c r="N3710" t="str">
        <f>VLOOKUP(M3710,'zamestnanci číselník'!$A:$I,9,0)</f>
        <v>Ostatné</v>
      </c>
    </row>
    <row r="3711" spans="1:14" x14ac:dyDescent="0.2">
      <c r="A3711" s="60">
        <v>43707</v>
      </c>
      <c r="B3711" s="61" t="s">
        <v>1325</v>
      </c>
      <c r="C3711" s="61" t="s">
        <v>885</v>
      </c>
      <c r="D3711" s="61" t="s">
        <v>181</v>
      </c>
      <c r="E3711" s="61">
        <v>0</v>
      </c>
      <c r="F3711" s="61" t="s">
        <v>890</v>
      </c>
      <c r="G3711" s="61">
        <v>4</v>
      </c>
      <c r="H3711" s="61" t="s">
        <v>42</v>
      </c>
      <c r="I3711" s="61" t="s">
        <v>1167</v>
      </c>
      <c r="J3711" s="61" t="s">
        <v>1175</v>
      </c>
      <c r="K3711" s="61" t="s">
        <v>20</v>
      </c>
      <c r="L3711" s="61" t="s">
        <v>1326</v>
      </c>
      <c r="M3711" s="61">
        <f t="shared" si="58"/>
        <v>572</v>
      </c>
      <c r="N3711" t="str">
        <f>VLOOKUP(M3711,'zamestnanci číselník'!$A:$I,9,0)</f>
        <v>Ostatné</v>
      </c>
    </row>
    <row r="3712" spans="1:14" x14ac:dyDescent="0.2">
      <c r="A3712" s="60">
        <v>43708</v>
      </c>
      <c r="B3712" s="61" t="s">
        <v>1325</v>
      </c>
      <c r="C3712" s="61" t="s">
        <v>885</v>
      </c>
      <c r="D3712" s="61" t="s">
        <v>909</v>
      </c>
      <c r="E3712" s="61">
        <v>0</v>
      </c>
      <c r="F3712" s="61" t="s">
        <v>890</v>
      </c>
      <c r="G3712" s="61">
        <v>7.5</v>
      </c>
      <c r="H3712" s="61" t="s">
        <v>42</v>
      </c>
      <c r="I3712" s="61" t="s">
        <v>1167</v>
      </c>
      <c r="J3712" s="61" t="s">
        <v>1175</v>
      </c>
      <c r="K3712" s="61" t="s">
        <v>20</v>
      </c>
      <c r="L3712" s="61" t="s">
        <v>1326</v>
      </c>
      <c r="M3712" s="61">
        <f t="shared" si="58"/>
        <v>572</v>
      </c>
      <c r="N3712" t="str">
        <f>VLOOKUP(M3712,'zamestnanci číselník'!$A:$I,9,0)</f>
        <v>Ostatné</v>
      </c>
    </row>
    <row r="3713" spans="1:14" x14ac:dyDescent="0.2">
      <c r="A3713" s="60">
        <v>43708</v>
      </c>
      <c r="B3713" s="61" t="s">
        <v>1325</v>
      </c>
      <c r="C3713" s="61" t="s">
        <v>885</v>
      </c>
      <c r="D3713" s="61" t="s">
        <v>181</v>
      </c>
      <c r="E3713" s="61">
        <v>0</v>
      </c>
      <c r="F3713" s="61" t="s">
        <v>890</v>
      </c>
      <c r="G3713" s="61">
        <v>4</v>
      </c>
      <c r="H3713" s="61" t="s">
        <v>42</v>
      </c>
      <c r="I3713" s="61" t="s">
        <v>1167</v>
      </c>
      <c r="J3713" s="61" t="s">
        <v>1175</v>
      </c>
      <c r="K3713" s="61" t="s">
        <v>20</v>
      </c>
      <c r="L3713" s="61" t="s">
        <v>1326</v>
      </c>
      <c r="M3713" s="61">
        <f t="shared" si="58"/>
        <v>572</v>
      </c>
      <c r="N3713" t="str">
        <f>VLOOKUP(M3713,'zamestnanci číselník'!$A:$I,9,0)</f>
        <v>Ostatné</v>
      </c>
    </row>
    <row r="3714" spans="1:14" x14ac:dyDescent="0.2">
      <c r="A3714" s="60">
        <v>43679</v>
      </c>
      <c r="B3714" s="61" t="s">
        <v>1325</v>
      </c>
      <c r="C3714" s="61" t="s">
        <v>885</v>
      </c>
      <c r="D3714" s="61" t="s">
        <v>909</v>
      </c>
      <c r="E3714" s="61">
        <v>0.25</v>
      </c>
      <c r="F3714" s="61" t="s">
        <v>182</v>
      </c>
      <c r="G3714" s="61">
        <v>0</v>
      </c>
      <c r="H3714" s="61" t="s">
        <v>42</v>
      </c>
      <c r="I3714" s="61" t="s">
        <v>1167</v>
      </c>
      <c r="J3714" s="61" t="s">
        <v>1175</v>
      </c>
      <c r="K3714" s="61" t="s">
        <v>20</v>
      </c>
      <c r="L3714" s="61" t="s">
        <v>1326</v>
      </c>
      <c r="M3714" s="61">
        <f t="shared" si="58"/>
        <v>572</v>
      </c>
      <c r="N3714" t="str">
        <f>VLOOKUP(M3714,'zamestnanci číselník'!$A:$I,9,0)</f>
        <v>Ostatné</v>
      </c>
    </row>
    <row r="3715" spans="1:14" x14ac:dyDescent="0.2">
      <c r="A3715" s="60">
        <v>43679</v>
      </c>
      <c r="B3715" s="61" t="s">
        <v>1325</v>
      </c>
      <c r="C3715" s="61" t="s">
        <v>885</v>
      </c>
      <c r="D3715" s="61" t="s">
        <v>181</v>
      </c>
      <c r="E3715" s="61">
        <v>11.25</v>
      </c>
      <c r="F3715" s="61" t="s">
        <v>182</v>
      </c>
      <c r="G3715" s="61">
        <v>0</v>
      </c>
      <c r="H3715" s="61" t="s">
        <v>42</v>
      </c>
      <c r="I3715" s="61" t="s">
        <v>1167</v>
      </c>
      <c r="J3715" s="61" t="s">
        <v>1175</v>
      </c>
      <c r="K3715" s="61" t="s">
        <v>20</v>
      </c>
      <c r="L3715" s="61" t="s">
        <v>1326</v>
      </c>
      <c r="M3715" s="61">
        <f t="shared" ref="M3715:M3778" si="59">B3715*1</f>
        <v>572</v>
      </c>
      <c r="N3715" t="str">
        <f>VLOOKUP(M3715,'zamestnanci číselník'!$A:$I,9,0)</f>
        <v>Ostatné</v>
      </c>
    </row>
    <row r="3716" spans="1:14" x14ac:dyDescent="0.2">
      <c r="A3716" s="60">
        <v>43680</v>
      </c>
      <c r="B3716" s="61" t="s">
        <v>1325</v>
      </c>
      <c r="C3716" s="61" t="s">
        <v>885</v>
      </c>
      <c r="D3716" s="61" t="s">
        <v>909</v>
      </c>
      <c r="E3716" s="61">
        <v>0.25</v>
      </c>
      <c r="F3716" s="61" t="s">
        <v>182</v>
      </c>
      <c r="G3716" s="61">
        <v>0</v>
      </c>
      <c r="H3716" s="61" t="s">
        <v>42</v>
      </c>
      <c r="I3716" s="61" t="s">
        <v>1167</v>
      </c>
      <c r="J3716" s="61" t="s">
        <v>1175</v>
      </c>
      <c r="K3716" s="61" t="s">
        <v>20</v>
      </c>
      <c r="L3716" s="61" t="s">
        <v>1326</v>
      </c>
      <c r="M3716" s="61">
        <f t="shared" si="59"/>
        <v>572</v>
      </c>
      <c r="N3716" t="str">
        <f>VLOOKUP(M3716,'zamestnanci číselník'!$A:$I,9,0)</f>
        <v>Ostatné</v>
      </c>
    </row>
    <row r="3717" spans="1:14" x14ac:dyDescent="0.2">
      <c r="A3717" s="60">
        <v>43680</v>
      </c>
      <c r="B3717" s="61" t="s">
        <v>1325</v>
      </c>
      <c r="C3717" s="61" t="s">
        <v>885</v>
      </c>
      <c r="D3717" s="61" t="s">
        <v>181</v>
      </c>
      <c r="E3717" s="61">
        <v>11.25</v>
      </c>
      <c r="F3717" s="61" t="s">
        <v>182</v>
      </c>
      <c r="G3717" s="61">
        <v>0</v>
      </c>
      <c r="H3717" s="61" t="s">
        <v>42</v>
      </c>
      <c r="I3717" s="61" t="s">
        <v>1167</v>
      </c>
      <c r="J3717" s="61" t="s">
        <v>1175</v>
      </c>
      <c r="K3717" s="61" t="s">
        <v>20</v>
      </c>
      <c r="L3717" s="61" t="s">
        <v>1326</v>
      </c>
      <c r="M3717" s="61">
        <f t="shared" si="59"/>
        <v>572</v>
      </c>
      <c r="N3717" t="str">
        <f>VLOOKUP(M3717,'zamestnanci číselník'!$A:$I,9,0)</f>
        <v>Ostatné</v>
      </c>
    </row>
    <row r="3718" spans="1:14" x14ac:dyDescent="0.2">
      <c r="A3718" s="60">
        <v>43681</v>
      </c>
      <c r="B3718" s="61" t="s">
        <v>1325</v>
      </c>
      <c r="C3718" s="61" t="s">
        <v>885</v>
      </c>
      <c r="D3718" s="61" t="s">
        <v>909</v>
      </c>
      <c r="E3718" s="61">
        <v>0.25</v>
      </c>
      <c r="F3718" s="61" t="s">
        <v>182</v>
      </c>
      <c r="G3718" s="61">
        <v>0</v>
      </c>
      <c r="H3718" s="61" t="s">
        <v>42</v>
      </c>
      <c r="I3718" s="61" t="s">
        <v>1167</v>
      </c>
      <c r="J3718" s="61" t="s">
        <v>1175</v>
      </c>
      <c r="K3718" s="61" t="s">
        <v>20</v>
      </c>
      <c r="L3718" s="61" t="s">
        <v>1326</v>
      </c>
      <c r="M3718" s="61">
        <f t="shared" si="59"/>
        <v>572</v>
      </c>
      <c r="N3718" t="str">
        <f>VLOOKUP(M3718,'zamestnanci číselník'!$A:$I,9,0)</f>
        <v>Ostatné</v>
      </c>
    </row>
    <row r="3719" spans="1:14" x14ac:dyDescent="0.2">
      <c r="A3719" s="60">
        <v>43681</v>
      </c>
      <c r="B3719" s="61" t="s">
        <v>1325</v>
      </c>
      <c r="C3719" s="61" t="s">
        <v>885</v>
      </c>
      <c r="D3719" s="61" t="s">
        <v>181</v>
      </c>
      <c r="E3719" s="61">
        <v>11.25</v>
      </c>
      <c r="F3719" s="61" t="s">
        <v>182</v>
      </c>
      <c r="G3719" s="61">
        <v>0</v>
      </c>
      <c r="H3719" s="61" t="s">
        <v>42</v>
      </c>
      <c r="I3719" s="61" t="s">
        <v>1167</v>
      </c>
      <c r="J3719" s="61" t="s">
        <v>1175</v>
      </c>
      <c r="K3719" s="61" t="s">
        <v>20</v>
      </c>
      <c r="L3719" s="61" t="s">
        <v>1326</v>
      </c>
      <c r="M3719" s="61">
        <f t="shared" si="59"/>
        <v>572</v>
      </c>
      <c r="N3719" t="str">
        <f>VLOOKUP(M3719,'zamestnanci číselník'!$A:$I,9,0)</f>
        <v>Ostatné</v>
      </c>
    </row>
    <row r="3720" spans="1:14" x14ac:dyDescent="0.2">
      <c r="A3720" s="60">
        <v>43682</v>
      </c>
      <c r="B3720" s="61" t="s">
        <v>1325</v>
      </c>
      <c r="C3720" s="61" t="s">
        <v>885</v>
      </c>
      <c r="D3720" s="61" t="s">
        <v>181</v>
      </c>
      <c r="E3720" s="61">
        <v>4</v>
      </c>
      <c r="F3720" s="61" t="s">
        <v>182</v>
      </c>
      <c r="G3720" s="61">
        <v>0</v>
      </c>
      <c r="H3720" s="61" t="s">
        <v>42</v>
      </c>
      <c r="I3720" s="61" t="s">
        <v>1167</v>
      </c>
      <c r="J3720" s="61" t="s">
        <v>1175</v>
      </c>
      <c r="K3720" s="61" t="s">
        <v>20</v>
      </c>
      <c r="L3720" s="61" t="s">
        <v>1326</v>
      </c>
      <c r="M3720" s="61">
        <f t="shared" si="59"/>
        <v>572</v>
      </c>
      <c r="N3720" t="str">
        <f>VLOOKUP(M3720,'zamestnanci číselník'!$A:$I,9,0)</f>
        <v>Ostatné</v>
      </c>
    </row>
    <row r="3721" spans="1:14" x14ac:dyDescent="0.2">
      <c r="A3721" s="60">
        <v>43682</v>
      </c>
      <c r="B3721" s="61" t="s">
        <v>1325</v>
      </c>
      <c r="C3721" s="61" t="s">
        <v>885</v>
      </c>
      <c r="D3721" s="61" t="s">
        <v>909</v>
      </c>
      <c r="E3721" s="61">
        <v>7.5</v>
      </c>
      <c r="F3721" s="61" t="s">
        <v>182</v>
      </c>
      <c r="G3721" s="61">
        <v>0</v>
      </c>
      <c r="H3721" s="61" t="s">
        <v>42</v>
      </c>
      <c r="I3721" s="61" t="s">
        <v>1167</v>
      </c>
      <c r="J3721" s="61" t="s">
        <v>1175</v>
      </c>
      <c r="K3721" s="61" t="s">
        <v>20</v>
      </c>
      <c r="L3721" s="61" t="s">
        <v>1326</v>
      </c>
      <c r="M3721" s="61">
        <f t="shared" si="59"/>
        <v>572</v>
      </c>
      <c r="N3721" t="str">
        <f>VLOOKUP(M3721,'zamestnanci číselník'!$A:$I,9,0)</f>
        <v>Ostatné</v>
      </c>
    </row>
    <row r="3722" spans="1:14" x14ac:dyDescent="0.2">
      <c r="A3722" s="60">
        <v>43683</v>
      </c>
      <c r="B3722" s="61" t="s">
        <v>1325</v>
      </c>
      <c r="C3722" s="61" t="s">
        <v>885</v>
      </c>
      <c r="D3722" s="61" t="s">
        <v>181</v>
      </c>
      <c r="E3722" s="61">
        <v>4</v>
      </c>
      <c r="F3722" s="61" t="s">
        <v>182</v>
      </c>
      <c r="G3722" s="61">
        <v>0</v>
      </c>
      <c r="H3722" s="61" t="s">
        <v>42</v>
      </c>
      <c r="I3722" s="61" t="s">
        <v>1167</v>
      </c>
      <c r="J3722" s="61" t="s">
        <v>1175</v>
      </c>
      <c r="K3722" s="61" t="s">
        <v>20</v>
      </c>
      <c r="L3722" s="61" t="s">
        <v>1326</v>
      </c>
      <c r="M3722" s="61">
        <f t="shared" si="59"/>
        <v>572</v>
      </c>
      <c r="N3722" t="str">
        <f>VLOOKUP(M3722,'zamestnanci číselník'!$A:$I,9,0)</f>
        <v>Ostatné</v>
      </c>
    </row>
    <row r="3723" spans="1:14" x14ac:dyDescent="0.2">
      <c r="A3723" s="60">
        <v>43683</v>
      </c>
      <c r="B3723" s="61" t="s">
        <v>1325</v>
      </c>
      <c r="C3723" s="61" t="s">
        <v>885</v>
      </c>
      <c r="D3723" s="61" t="s">
        <v>909</v>
      </c>
      <c r="E3723" s="61">
        <v>7.5</v>
      </c>
      <c r="F3723" s="61" t="s">
        <v>182</v>
      </c>
      <c r="G3723" s="61">
        <v>0</v>
      </c>
      <c r="H3723" s="61" t="s">
        <v>42</v>
      </c>
      <c r="I3723" s="61" t="s">
        <v>1167</v>
      </c>
      <c r="J3723" s="61" t="s">
        <v>1175</v>
      </c>
      <c r="K3723" s="61" t="s">
        <v>20</v>
      </c>
      <c r="L3723" s="61" t="s">
        <v>1326</v>
      </c>
      <c r="M3723" s="61">
        <f t="shared" si="59"/>
        <v>572</v>
      </c>
      <c r="N3723" t="str">
        <f>VLOOKUP(M3723,'zamestnanci číselník'!$A:$I,9,0)</f>
        <v>Ostatné</v>
      </c>
    </row>
    <row r="3724" spans="1:14" x14ac:dyDescent="0.2">
      <c r="A3724" s="60">
        <v>43686</v>
      </c>
      <c r="B3724" s="61" t="s">
        <v>1325</v>
      </c>
      <c r="C3724" s="61" t="s">
        <v>885</v>
      </c>
      <c r="D3724" s="61" t="s">
        <v>181</v>
      </c>
      <c r="E3724" s="61">
        <v>4</v>
      </c>
      <c r="F3724" s="61" t="s">
        <v>182</v>
      </c>
      <c r="G3724" s="61">
        <v>0</v>
      </c>
      <c r="H3724" s="61" t="s">
        <v>42</v>
      </c>
      <c r="I3724" s="61" t="s">
        <v>1167</v>
      </c>
      <c r="J3724" s="61" t="s">
        <v>1175</v>
      </c>
      <c r="K3724" s="61" t="s">
        <v>20</v>
      </c>
      <c r="L3724" s="61" t="s">
        <v>1326</v>
      </c>
      <c r="M3724" s="61">
        <f t="shared" si="59"/>
        <v>572</v>
      </c>
      <c r="N3724" t="str">
        <f>VLOOKUP(M3724,'zamestnanci číselník'!$A:$I,9,0)</f>
        <v>Ostatné</v>
      </c>
    </row>
    <row r="3725" spans="1:14" x14ac:dyDescent="0.2">
      <c r="A3725" s="60">
        <v>43686</v>
      </c>
      <c r="B3725" s="61" t="s">
        <v>1325</v>
      </c>
      <c r="C3725" s="61" t="s">
        <v>885</v>
      </c>
      <c r="D3725" s="61" t="s">
        <v>909</v>
      </c>
      <c r="E3725" s="61">
        <v>7.5</v>
      </c>
      <c r="F3725" s="61" t="s">
        <v>182</v>
      </c>
      <c r="G3725" s="61">
        <v>0</v>
      </c>
      <c r="H3725" s="61" t="s">
        <v>42</v>
      </c>
      <c r="I3725" s="61" t="s">
        <v>1167</v>
      </c>
      <c r="J3725" s="61" t="s">
        <v>1175</v>
      </c>
      <c r="K3725" s="61" t="s">
        <v>20</v>
      </c>
      <c r="L3725" s="61" t="s">
        <v>1326</v>
      </c>
      <c r="M3725" s="61">
        <f t="shared" si="59"/>
        <v>572</v>
      </c>
      <c r="N3725" t="str">
        <f>VLOOKUP(M3725,'zamestnanci číselník'!$A:$I,9,0)</f>
        <v>Ostatné</v>
      </c>
    </row>
    <row r="3726" spans="1:14" x14ac:dyDescent="0.2">
      <c r="A3726" s="60">
        <v>43689</v>
      </c>
      <c r="B3726" s="61" t="s">
        <v>1325</v>
      </c>
      <c r="C3726" s="61" t="s">
        <v>885</v>
      </c>
      <c r="D3726" s="61" t="s">
        <v>909</v>
      </c>
      <c r="E3726" s="61">
        <v>0.25</v>
      </c>
      <c r="F3726" s="61" t="s">
        <v>182</v>
      </c>
      <c r="G3726" s="61">
        <v>0</v>
      </c>
      <c r="H3726" s="61" t="s">
        <v>42</v>
      </c>
      <c r="I3726" s="61" t="s">
        <v>1167</v>
      </c>
      <c r="J3726" s="61" t="s">
        <v>1175</v>
      </c>
      <c r="K3726" s="61" t="s">
        <v>20</v>
      </c>
      <c r="L3726" s="61" t="s">
        <v>1326</v>
      </c>
      <c r="M3726" s="61">
        <f t="shared" si="59"/>
        <v>572</v>
      </c>
      <c r="N3726" t="str">
        <f>VLOOKUP(M3726,'zamestnanci číselník'!$A:$I,9,0)</f>
        <v>Ostatné</v>
      </c>
    </row>
    <row r="3727" spans="1:14" x14ac:dyDescent="0.2">
      <c r="A3727" s="60">
        <v>43689</v>
      </c>
      <c r="B3727" s="61" t="s">
        <v>1325</v>
      </c>
      <c r="C3727" s="61" t="s">
        <v>885</v>
      </c>
      <c r="D3727" s="61" t="s">
        <v>181</v>
      </c>
      <c r="E3727" s="61">
        <v>11.25</v>
      </c>
      <c r="F3727" s="61" t="s">
        <v>182</v>
      </c>
      <c r="G3727" s="61">
        <v>0</v>
      </c>
      <c r="H3727" s="61" t="s">
        <v>42</v>
      </c>
      <c r="I3727" s="61" t="s">
        <v>1167</v>
      </c>
      <c r="J3727" s="61" t="s">
        <v>1175</v>
      </c>
      <c r="K3727" s="61" t="s">
        <v>20</v>
      </c>
      <c r="L3727" s="61" t="s">
        <v>1326</v>
      </c>
      <c r="M3727" s="61">
        <f t="shared" si="59"/>
        <v>572</v>
      </c>
      <c r="N3727" t="str">
        <f>VLOOKUP(M3727,'zamestnanci číselník'!$A:$I,9,0)</f>
        <v>Ostatné</v>
      </c>
    </row>
    <row r="3728" spans="1:14" x14ac:dyDescent="0.2">
      <c r="A3728" s="60">
        <v>43690</v>
      </c>
      <c r="B3728" s="61" t="s">
        <v>1325</v>
      </c>
      <c r="C3728" s="61" t="s">
        <v>885</v>
      </c>
      <c r="D3728" s="61" t="s">
        <v>181</v>
      </c>
      <c r="E3728" s="61">
        <v>4</v>
      </c>
      <c r="F3728" s="61" t="s">
        <v>182</v>
      </c>
      <c r="G3728" s="61">
        <v>0</v>
      </c>
      <c r="H3728" s="61" t="s">
        <v>42</v>
      </c>
      <c r="I3728" s="61" t="s">
        <v>1167</v>
      </c>
      <c r="J3728" s="61" t="s">
        <v>1175</v>
      </c>
      <c r="K3728" s="61" t="s">
        <v>20</v>
      </c>
      <c r="L3728" s="61" t="s">
        <v>1326</v>
      </c>
      <c r="M3728" s="61">
        <f t="shared" si="59"/>
        <v>572</v>
      </c>
      <c r="N3728" t="str">
        <f>VLOOKUP(M3728,'zamestnanci číselník'!$A:$I,9,0)</f>
        <v>Ostatné</v>
      </c>
    </row>
    <row r="3729" spans="1:14" x14ac:dyDescent="0.2">
      <c r="A3729" s="60">
        <v>43690</v>
      </c>
      <c r="B3729" s="61" t="s">
        <v>1325</v>
      </c>
      <c r="C3729" s="61" t="s">
        <v>885</v>
      </c>
      <c r="D3729" s="61" t="s">
        <v>909</v>
      </c>
      <c r="E3729" s="61">
        <v>7.5</v>
      </c>
      <c r="F3729" s="61" t="s">
        <v>182</v>
      </c>
      <c r="G3729" s="61">
        <v>0</v>
      </c>
      <c r="H3729" s="61" t="s">
        <v>42</v>
      </c>
      <c r="I3729" s="61" t="s">
        <v>1167</v>
      </c>
      <c r="J3729" s="61" t="s">
        <v>1175</v>
      </c>
      <c r="K3729" s="61" t="s">
        <v>20</v>
      </c>
      <c r="L3729" s="61" t="s">
        <v>1326</v>
      </c>
      <c r="M3729" s="61">
        <f t="shared" si="59"/>
        <v>572</v>
      </c>
      <c r="N3729" t="str">
        <f>VLOOKUP(M3729,'zamestnanci číselník'!$A:$I,9,0)</f>
        <v>Ostatné</v>
      </c>
    </row>
    <row r="3730" spans="1:14" x14ac:dyDescent="0.2">
      <c r="A3730" s="60">
        <v>43702</v>
      </c>
      <c r="B3730" s="61" t="s">
        <v>1325</v>
      </c>
      <c r="C3730" s="61" t="s">
        <v>885</v>
      </c>
      <c r="D3730" s="61" t="s">
        <v>909</v>
      </c>
      <c r="E3730" s="61">
        <v>7.5</v>
      </c>
      <c r="F3730" s="61" t="s">
        <v>890</v>
      </c>
      <c r="G3730" s="61">
        <v>0</v>
      </c>
      <c r="H3730" s="61" t="s">
        <v>42</v>
      </c>
      <c r="I3730" s="61" t="s">
        <v>1167</v>
      </c>
      <c r="J3730" s="61" t="s">
        <v>1175</v>
      </c>
      <c r="K3730" s="61" t="s">
        <v>20</v>
      </c>
      <c r="L3730" s="61" t="s">
        <v>1326</v>
      </c>
      <c r="M3730" s="61">
        <f t="shared" si="59"/>
        <v>572</v>
      </c>
      <c r="N3730" t="str">
        <f>VLOOKUP(M3730,'zamestnanci číselník'!$A:$I,9,0)</f>
        <v>Ostatné</v>
      </c>
    </row>
    <row r="3731" spans="1:14" x14ac:dyDescent="0.2">
      <c r="A3731" s="60">
        <v>43691</v>
      </c>
      <c r="B3731" s="61" t="s">
        <v>1325</v>
      </c>
      <c r="C3731" s="61" t="s">
        <v>885</v>
      </c>
      <c r="D3731" s="61" t="s">
        <v>181</v>
      </c>
      <c r="E3731" s="61">
        <v>4</v>
      </c>
      <c r="F3731" s="61" t="s">
        <v>182</v>
      </c>
      <c r="G3731" s="61">
        <v>0</v>
      </c>
      <c r="H3731" s="61" t="s">
        <v>42</v>
      </c>
      <c r="I3731" s="61" t="s">
        <v>1167</v>
      </c>
      <c r="J3731" s="61" t="s">
        <v>1175</v>
      </c>
      <c r="K3731" s="61" t="s">
        <v>20</v>
      </c>
      <c r="L3731" s="61" t="s">
        <v>1326</v>
      </c>
      <c r="M3731" s="61">
        <f t="shared" si="59"/>
        <v>572</v>
      </c>
      <c r="N3731" t="str">
        <f>VLOOKUP(M3731,'zamestnanci číselník'!$A:$I,9,0)</f>
        <v>Ostatné</v>
      </c>
    </row>
    <row r="3732" spans="1:14" x14ac:dyDescent="0.2">
      <c r="A3732" s="60">
        <v>43691</v>
      </c>
      <c r="B3732" s="61" t="s">
        <v>1325</v>
      </c>
      <c r="C3732" s="61" t="s">
        <v>885</v>
      </c>
      <c r="D3732" s="61" t="s">
        <v>909</v>
      </c>
      <c r="E3732" s="61">
        <v>7.5</v>
      </c>
      <c r="F3732" s="61" t="s">
        <v>182</v>
      </c>
      <c r="G3732" s="61">
        <v>0</v>
      </c>
      <c r="H3732" s="61" t="s">
        <v>42</v>
      </c>
      <c r="I3732" s="61" t="s">
        <v>1167</v>
      </c>
      <c r="J3732" s="61" t="s">
        <v>1175</v>
      </c>
      <c r="K3732" s="61" t="s">
        <v>20</v>
      </c>
      <c r="L3732" s="61" t="s">
        <v>1326</v>
      </c>
      <c r="M3732" s="61">
        <f t="shared" si="59"/>
        <v>572</v>
      </c>
      <c r="N3732" t="str">
        <f>VLOOKUP(M3732,'zamestnanci číselník'!$A:$I,9,0)</f>
        <v>Ostatné</v>
      </c>
    </row>
    <row r="3733" spans="1:14" x14ac:dyDescent="0.2">
      <c r="A3733" s="60">
        <v>43694</v>
      </c>
      <c r="B3733" s="61" t="s">
        <v>1325</v>
      </c>
      <c r="C3733" s="61" t="s">
        <v>885</v>
      </c>
      <c r="D3733" s="61" t="s">
        <v>909</v>
      </c>
      <c r="E3733" s="61">
        <v>0.25</v>
      </c>
      <c r="F3733" s="61" t="s">
        <v>182</v>
      </c>
      <c r="G3733" s="61">
        <v>0</v>
      </c>
      <c r="H3733" s="61" t="s">
        <v>42</v>
      </c>
      <c r="I3733" s="61" t="s">
        <v>1167</v>
      </c>
      <c r="J3733" s="61" t="s">
        <v>1175</v>
      </c>
      <c r="K3733" s="61" t="s">
        <v>20</v>
      </c>
      <c r="L3733" s="61" t="s">
        <v>1326</v>
      </c>
      <c r="M3733" s="61">
        <f t="shared" si="59"/>
        <v>572</v>
      </c>
      <c r="N3733" t="str">
        <f>VLOOKUP(M3733,'zamestnanci číselník'!$A:$I,9,0)</f>
        <v>Ostatné</v>
      </c>
    </row>
    <row r="3734" spans="1:14" x14ac:dyDescent="0.2">
      <c r="A3734" s="60">
        <v>43694</v>
      </c>
      <c r="B3734" s="61" t="s">
        <v>1325</v>
      </c>
      <c r="C3734" s="61" t="s">
        <v>885</v>
      </c>
      <c r="D3734" s="61" t="s">
        <v>181</v>
      </c>
      <c r="E3734" s="61">
        <v>11.25</v>
      </c>
      <c r="F3734" s="61" t="s">
        <v>182</v>
      </c>
      <c r="G3734" s="61">
        <v>0</v>
      </c>
      <c r="H3734" s="61" t="s">
        <v>42</v>
      </c>
      <c r="I3734" s="61" t="s">
        <v>1167</v>
      </c>
      <c r="J3734" s="61" t="s">
        <v>1175</v>
      </c>
      <c r="K3734" s="61" t="s">
        <v>20</v>
      </c>
      <c r="L3734" s="61" t="s">
        <v>1326</v>
      </c>
      <c r="M3734" s="61">
        <f t="shared" si="59"/>
        <v>572</v>
      </c>
      <c r="N3734" t="str">
        <f>VLOOKUP(M3734,'zamestnanci číselník'!$A:$I,9,0)</f>
        <v>Ostatné</v>
      </c>
    </row>
    <row r="3735" spans="1:14" x14ac:dyDescent="0.2">
      <c r="A3735" s="60">
        <v>43696</v>
      </c>
      <c r="B3735" s="61" t="s">
        <v>1325</v>
      </c>
      <c r="C3735" s="61" t="s">
        <v>885</v>
      </c>
      <c r="D3735" s="61" t="s">
        <v>181</v>
      </c>
      <c r="E3735" s="61">
        <v>4</v>
      </c>
      <c r="F3735" s="61" t="s">
        <v>182</v>
      </c>
      <c r="G3735" s="61">
        <v>0</v>
      </c>
      <c r="H3735" s="61" t="s">
        <v>42</v>
      </c>
      <c r="I3735" s="61" t="s">
        <v>1167</v>
      </c>
      <c r="J3735" s="61" t="s">
        <v>1175</v>
      </c>
      <c r="K3735" s="61" t="s">
        <v>20</v>
      </c>
      <c r="L3735" s="61" t="s">
        <v>1326</v>
      </c>
      <c r="M3735" s="61">
        <f t="shared" si="59"/>
        <v>572</v>
      </c>
      <c r="N3735" t="str">
        <f>VLOOKUP(M3735,'zamestnanci číselník'!$A:$I,9,0)</f>
        <v>Ostatné</v>
      </c>
    </row>
    <row r="3736" spans="1:14" x14ac:dyDescent="0.2">
      <c r="A3736" s="60">
        <v>43696</v>
      </c>
      <c r="B3736" s="61" t="s">
        <v>1325</v>
      </c>
      <c r="C3736" s="61" t="s">
        <v>885</v>
      </c>
      <c r="D3736" s="61" t="s">
        <v>909</v>
      </c>
      <c r="E3736" s="61">
        <v>7.5</v>
      </c>
      <c r="F3736" s="61" t="s">
        <v>182</v>
      </c>
      <c r="G3736" s="61">
        <v>0</v>
      </c>
      <c r="H3736" s="61" t="s">
        <v>42</v>
      </c>
      <c r="I3736" s="61" t="s">
        <v>1167</v>
      </c>
      <c r="J3736" s="61" t="s">
        <v>1175</v>
      </c>
      <c r="K3736" s="61" t="s">
        <v>20</v>
      </c>
      <c r="L3736" s="61" t="s">
        <v>1326</v>
      </c>
      <c r="M3736" s="61">
        <f t="shared" si="59"/>
        <v>572</v>
      </c>
      <c r="N3736" t="str">
        <f>VLOOKUP(M3736,'zamestnanci číselník'!$A:$I,9,0)</f>
        <v>Ostatné</v>
      </c>
    </row>
    <row r="3737" spans="1:14" x14ac:dyDescent="0.2">
      <c r="A3737" s="60">
        <v>43700</v>
      </c>
      <c r="B3737" s="61" t="s">
        <v>1325</v>
      </c>
      <c r="C3737" s="61" t="s">
        <v>885</v>
      </c>
      <c r="D3737" s="61" t="s">
        <v>909</v>
      </c>
      <c r="E3737" s="61">
        <v>0.25</v>
      </c>
      <c r="F3737" s="61" t="s">
        <v>182</v>
      </c>
      <c r="G3737" s="61">
        <v>0</v>
      </c>
      <c r="H3737" s="61" t="s">
        <v>42</v>
      </c>
      <c r="I3737" s="61" t="s">
        <v>1167</v>
      </c>
      <c r="J3737" s="61" t="s">
        <v>1175</v>
      </c>
      <c r="K3737" s="61" t="s">
        <v>20</v>
      </c>
      <c r="L3737" s="61" t="s">
        <v>1326</v>
      </c>
      <c r="M3737" s="61">
        <f t="shared" si="59"/>
        <v>572</v>
      </c>
      <c r="N3737" t="str">
        <f>VLOOKUP(M3737,'zamestnanci číselník'!$A:$I,9,0)</f>
        <v>Ostatné</v>
      </c>
    </row>
    <row r="3738" spans="1:14" x14ac:dyDescent="0.2">
      <c r="A3738" s="60">
        <v>43700</v>
      </c>
      <c r="B3738" s="61" t="s">
        <v>1325</v>
      </c>
      <c r="C3738" s="61" t="s">
        <v>885</v>
      </c>
      <c r="D3738" s="61" t="s">
        <v>181</v>
      </c>
      <c r="E3738" s="61">
        <v>11.25</v>
      </c>
      <c r="F3738" s="61" t="s">
        <v>182</v>
      </c>
      <c r="G3738" s="61">
        <v>0</v>
      </c>
      <c r="H3738" s="61" t="s">
        <v>42</v>
      </c>
      <c r="I3738" s="61" t="s">
        <v>1167</v>
      </c>
      <c r="J3738" s="61" t="s">
        <v>1175</v>
      </c>
      <c r="K3738" s="61" t="s">
        <v>20</v>
      </c>
      <c r="L3738" s="61" t="s">
        <v>1326</v>
      </c>
      <c r="M3738" s="61">
        <f t="shared" si="59"/>
        <v>572</v>
      </c>
      <c r="N3738" t="str">
        <f>VLOOKUP(M3738,'zamestnanci číselník'!$A:$I,9,0)</f>
        <v>Ostatné</v>
      </c>
    </row>
    <row r="3739" spans="1:14" x14ac:dyDescent="0.2">
      <c r="A3739" s="60">
        <v>43701</v>
      </c>
      <c r="B3739" s="61" t="s">
        <v>1325</v>
      </c>
      <c r="C3739" s="61" t="s">
        <v>885</v>
      </c>
      <c r="D3739" s="61" t="s">
        <v>181</v>
      </c>
      <c r="E3739" s="61">
        <v>4</v>
      </c>
      <c r="F3739" s="61" t="s">
        <v>182</v>
      </c>
      <c r="G3739" s="61">
        <v>0</v>
      </c>
      <c r="H3739" s="61" t="s">
        <v>42</v>
      </c>
      <c r="I3739" s="61" t="s">
        <v>1167</v>
      </c>
      <c r="J3739" s="61" t="s">
        <v>1175</v>
      </c>
      <c r="K3739" s="61" t="s">
        <v>20</v>
      </c>
      <c r="L3739" s="61" t="s">
        <v>1326</v>
      </c>
      <c r="M3739" s="61">
        <f t="shared" si="59"/>
        <v>572</v>
      </c>
      <c r="N3739" t="str">
        <f>VLOOKUP(M3739,'zamestnanci číselník'!$A:$I,9,0)</f>
        <v>Ostatné</v>
      </c>
    </row>
    <row r="3740" spans="1:14" x14ac:dyDescent="0.2">
      <c r="A3740" s="60">
        <v>43701</v>
      </c>
      <c r="B3740" s="61" t="s">
        <v>1325</v>
      </c>
      <c r="C3740" s="61" t="s">
        <v>885</v>
      </c>
      <c r="D3740" s="61" t="s">
        <v>909</v>
      </c>
      <c r="E3740" s="61">
        <v>7.5</v>
      </c>
      <c r="F3740" s="61" t="s">
        <v>182</v>
      </c>
      <c r="G3740" s="61">
        <v>0</v>
      </c>
      <c r="H3740" s="61" t="s">
        <v>42</v>
      </c>
      <c r="I3740" s="61" t="s">
        <v>1167</v>
      </c>
      <c r="J3740" s="61" t="s">
        <v>1175</v>
      </c>
      <c r="K3740" s="61" t="s">
        <v>20</v>
      </c>
      <c r="L3740" s="61" t="s">
        <v>1326</v>
      </c>
      <c r="M3740" s="61">
        <f t="shared" si="59"/>
        <v>572</v>
      </c>
      <c r="N3740" t="str">
        <f>VLOOKUP(M3740,'zamestnanci číselník'!$A:$I,9,0)</f>
        <v>Ostatné</v>
      </c>
    </row>
    <row r="3741" spans="1:14" x14ac:dyDescent="0.2">
      <c r="A3741" s="60">
        <v>43678</v>
      </c>
      <c r="B3741" s="61" t="s">
        <v>1327</v>
      </c>
      <c r="C3741" s="61" t="s">
        <v>885</v>
      </c>
      <c r="D3741" s="61" t="s">
        <v>181</v>
      </c>
      <c r="E3741" s="61">
        <v>4</v>
      </c>
      <c r="F3741" s="61" t="s">
        <v>182</v>
      </c>
      <c r="G3741" s="61">
        <v>0</v>
      </c>
      <c r="H3741" s="61" t="s">
        <v>42</v>
      </c>
      <c r="I3741" s="61" t="s">
        <v>1167</v>
      </c>
      <c r="J3741" s="61" t="s">
        <v>1175</v>
      </c>
      <c r="K3741" s="61" t="s">
        <v>20</v>
      </c>
      <c r="L3741" s="61" t="s">
        <v>1328</v>
      </c>
      <c r="M3741" s="61">
        <f t="shared" si="59"/>
        <v>573</v>
      </c>
      <c r="N3741" t="str">
        <f>VLOOKUP(M3741,'zamestnanci číselník'!$A:$I,9,0)</f>
        <v>Ostatné</v>
      </c>
    </row>
    <row r="3742" spans="1:14" x14ac:dyDescent="0.2">
      <c r="A3742" s="60">
        <v>43678</v>
      </c>
      <c r="B3742" s="61" t="s">
        <v>1327</v>
      </c>
      <c r="C3742" s="61" t="s">
        <v>885</v>
      </c>
      <c r="D3742" s="61" t="s">
        <v>909</v>
      </c>
      <c r="E3742" s="61">
        <v>7.5</v>
      </c>
      <c r="F3742" s="61" t="s">
        <v>182</v>
      </c>
      <c r="G3742" s="61">
        <v>0</v>
      </c>
      <c r="H3742" s="61" t="s">
        <v>42</v>
      </c>
      <c r="I3742" s="61" t="s">
        <v>1167</v>
      </c>
      <c r="J3742" s="61" t="s">
        <v>1175</v>
      </c>
      <c r="K3742" s="61" t="s">
        <v>20</v>
      </c>
      <c r="L3742" s="61" t="s">
        <v>1328</v>
      </c>
      <c r="M3742" s="61">
        <f t="shared" si="59"/>
        <v>573</v>
      </c>
      <c r="N3742" t="str">
        <f>VLOOKUP(M3742,'zamestnanci číselník'!$A:$I,9,0)</f>
        <v>Ostatné</v>
      </c>
    </row>
    <row r="3743" spans="1:14" x14ac:dyDescent="0.2">
      <c r="A3743" s="60">
        <v>43679</v>
      </c>
      <c r="B3743" s="61" t="s">
        <v>1327</v>
      </c>
      <c r="C3743" s="61" t="s">
        <v>885</v>
      </c>
      <c r="D3743" s="61" t="s">
        <v>181</v>
      </c>
      <c r="E3743" s="61">
        <v>4</v>
      </c>
      <c r="F3743" s="61" t="s">
        <v>182</v>
      </c>
      <c r="G3743" s="61">
        <v>0</v>
      </c>
      <c r="H3743" s="61" t="s">
        <v>42</v>
      </c>
      <c r="I3743" s="61" t="s">
        <v>1167</v>
      </c>
      <c r="J3743" s="61" t="s">
        <v>1175</v>
      </c>
      <c r="K3743" s="61" t="s">
        <v>20</v>
      </c>
      <c r="L3743" s="61" t="s">
        <v>1328</v>
      </c>
      <c r="M3743" s="61">
        <f t="shared" si="59"/>
        <v>573</v>
      </c>
      <c r="N3743" t="str">
        <f>VLOOKUP(M3743,'zamestnanci číselník'!$A:$I,9,0)</f>
        <v>Ostatné</v>
      </c>
    </row>
    <row r="3744" spans="1:14" x14ac:dyDescent="0.2">
      <c r="A3744" s="60">
        <v>43679</v>
      </c>
      <c r="B3744" s="61" t="s">
        <v>1327</v>
      </c>
      <c r="C3744" s="61" t="s">
        <v>885</v>
      </c>
      <c r="D3744" s="61" t="s">
        <v>909</v>
      </c>
      <c r="E3744" s="61">
        <v>7.5</v>
      </c>
      <c r="F3744" s="61" t="s">
        <v>182</v>
      </c>
      <c r="G3744" s="61">
        <v>0</v>
      </c>
      <c r="H3744" s="61" t="s">
        <v>42</v>
      </c>
      <c r="I3744" s="61" t="s">
        <v>1167</v>
      </c>
      <c r="J3744" s="61" t="s">
        <v>1175</v>
      </c>
      <c r="K3744" s="61" t="s">
        <v>20</v>
      </c>
      <c r="L3744" s="61" t="s">
        <v>1328</v>
      </c>
      <c r="M3744" s="61">
        <f t="shared" si="59"/>
        <v>573</v>
      </c>
      <c r="N3744" t="str">
        <f>VLOOKUP(M3744,'zamestnanci číselník'!$A:$I,9,0)</f>
        <v>Ostatné</v>
      </c>
    </row>
    <row r="3745" spans="1:14" x14ac:dyDescent="0.2">
      <c r="A3745" s="60">
        <v>43680</v>
      </c>
      <c r="B3745" s="61" t="s">
        <v>1327</v>
      </c>
      <c r="C3745" s="61" t="s">
        <v>885</v>
      </c>
      <c r="D3745" s="61" t="s">
        <v>181</v>
      </c>
      <c r="E3745" s="61">
        <v>4</v>
      </c>
      <c r="F3745" s="61" t="s">
        <v>182</v>
      </c>
      <c r="G3745" s="61">
        <v>0</v>
      </c>
      <c r="H3745" s="61" t="s">
        <v>42</v>
      </c>
      <c r="I3745" s="61" t="s">
        <v>1167</v>
      </c>
      <c r="J3745" s="61" t="s">
        <v>1175</v>
      </c>
      <c r="K3745" s="61" t="s">
        <v>20</v>
      </c>
      <c r="L3745" s="61" t="s">
        <v>1328</v>
      </c>
      <c r="M3745" s="61">
        <f t="shared" si="59"/>
        <v>573</v>
      </c>
      <c r="N3745" t="str">
        <f>VLOOKUP(M3745,'zamestnanci číselník'!$A:$I,9,0)</f>
        <v>Ostatné</v>
      </c>
    </row>
    <row r="3746" spans="1:14" x14ac:dyDescent="0.2">
      <c r="A3746" s="60">
        <v>43680</v>
      </c>
      <c r="B3746" s="61" t="s">
        <v>1327</v>
      </c>
      <c r="C3746" s="61" t="s">
        <v>885</v>
      </c>
      <c r="D3746" s="61" t="s">
        <v>909</v>
      </c>
      <c r="E3746" s="61">
        <v>7.5</v>
      </c>
      <c r="F3746" s="61" t="s">
        <v>182</v>
      </c>
      <c r="G3746" s="61">
        <v>0</v>
      </c>
      <c r="H3746" s="61" t="s">
        <v>42</v>
      </c>
      <c r="I3746" s="61" t="s">
        <v>1167</v>
      </c>
      <c r="J3746" s="61" t="s">
        <v>1175</v>
      </c>
      <c r="K3746" s="61" t="s">
        <v>20</v>
      </c>
      <c r="L3746" s="61" t="s">
        <v>1328</v>
      </c>
      <c r="M3746" s="61">
        <f t="shared" si="59"/>
        <v>573</v>
      </c>
      <c r="N3746" t="str">
        <f>VLOOKUP(M3746,'zamestnanci číselník'!$A:$I,9,0)</f>
        <v>Ostatné</v>
      </c>
    </row>
    <row r="3747" spans="1:14" x14ac:dyDescent="0.2">
      <c r="A3747" s="60">
        <v>43681</v>
      </c>
      <c r="B3747" s="61" t="s">
        <v>1327</v>
      </c>
      <c r="C3747" s="61" t="s">
        <v>885</v>
      </c>
      <c r="D3747" s="61" t="s">
        <v>181</v>
      </c>
      <c r="E3747" s="61">
        <v>4</v>
      </c>
      <c r="F3747" s="61" t="s">
        <v>182</v>
      </c>
      <c r="G3747" s="61">
        <v>0</v>
      </c>
      <c r="H3747" s="61" t="s">
        <v>42</v>
      </c>
      <c r="I3747" s="61" t="s">
        <v>1167</v>
      </c>
      <c r="J3747" s="61" t="s">
        <v>1175</v>
      </c>
      <c r="K3747" s="61" t="s">
        <v>20</v>
      </c>
      <c r="L3747" s="61" t="s">
        <v>1328</v>
      </c>
      <c r="M3747" s="61">
        <f t="shared" si="59"/>
        <v>573</v>
      </c>
      <c r="N3747" t="str">
        <f>VLOOKUP(M3747,'zamestnanci číselník'!$A:$I,9,0)</f>
        <v>Ostatné</v>
      </c>
    </row>
    <row r="3748" spans="1:14" x14ac:dyDescent="0.2">
      <c r="A3748" s="60">
        <v>43681</v>
      </c>
      <c r="B3748" s="61" t="s">
        <v>1327</v>
      </c>
      <c r="C3748" s="61" t="s">
        <v>885</v>
      </c>
      <c r="D3748" s="61" t="s">
        <v>909</v>
      </c>
      <c r="E3748" s="61">
        <v>7.5</v>
      </c>
      <c r="F3748" s="61" t="s">
        <v>182</v>
      </c>
      <c r="G3748" s="61">
        <v>0</v>
      </c>
      <c r="H3748" s="61" t="s">
        <v>42</v>
      </c>
      <c r="I3748" s="61" t="s">
        <v>1167</v>
      </c>
      <c r="J3748" s="61" t="s">
        <v>1175</v>
      </c>
      <c r="K3748" s="61" t="s">
        <v>20</v>
      </c>
      <c r="L3748" s="61" t="s">
        <v>1328</v>
      </c>
      <c r="M3748" s="61">
        <f t="shared" si="59"/>
        <v>573</v>
      </c>
      <c r="N3748" t="str">
        <f>VLOOKUP(M3748,'zamestnanci číselník'!$A:$I,9,0)</f>
        <v>Ostatné</v>
      </c>
    </row>
    <row r="3749" spans="1:14" x14ac:dyDescent="0.2">
      <c r="A3749" s="60">
        <v>43684</v>
      </c>
      <c r="B3749" s="61" t="s">
        <v>1327</v>
      </c>
      <c r="C3749" s="61" t="s">
        <v>885</v>
      </c>
      <c r="D3749" s="61" t="s">
        <v>181</v>
      </c>
      <c r="E3749" s="61">
        <v>4</v>
      </c>
      <c r="F3749" s="61" t="s">
        <v>182</v>
      </c>
      <c r="G3749" s="61">
        <v>0</v>
      </c>
      <c r="H3749" s="61" t="s">
        <v>42</v>
      </c>
      <c r="I3749" s="61" t="s">
        <v>1167</v>
      </c>
      <c r="J3749" s="61" t="s">
        <v>1175</v>
      </c>
      <c r="K3749" s="61" t="s">
        <v>20</v>
      </c>
      <c r="L3749" s="61" t="s">
        <v>1328</v>
      </c>
      <c r="M3749" s="61">
        <f t="shared" si="59"/>
        <v>573</v>
      </c>
      <c r="N3749" t="str">
        <f>VLOOKUP(M3749,'zamestnanci číselník'!$A:$I,9,0)</f>
        <v>Ostatné</v>
      </c>
    </row>
    <row r="3750" spans="1:14" x14ac:dyDescent="0.2">
      <c r="A3750" s="60">
        <v>43684</v>
      </c>
      <c r="B3750" s="61" t="s">
        <v>1327</v>
      </c>
      <c r="C3750" s="61" t="s">
        <v>885</v>
      </c>
      <c r="D3750" s="61" t="s">
        <v>909</v>
      </c>
      <c r="E3750" s="61">
        <v>7.5</v>
      </c>
      <c r="F3750" s="61" t="s">
        <v>182</v>
      </c>
      <c r="G3750" s="61">
        <v>0</v>
      </c>
      <c r="H3750" s="61" t="s">
        <v>42</v>
      </c>
      <c r="I3750" s="61" t="s">
        <v>1167</v>
      </c>
      <c r="J3750" s="61" t="s">
        <v>1175</v>
      </c>
      <c r="K3750" s="61" t="s">
        <v>20</v>
      </c>
      <c r="L3750" s="61" t="s">
        <v>1328</v>
      </c>
      <c r="M3750" s="61">
        <f t="shared" si="59"/>
        <v>573</v>
      </c>
      <c r="N3750" t="str">
        <f>VLOOKUP(M3750,'zamestnanci číselník'!$A:$I,9,0)</f>
        <v>Ostatné</v>
      </c>
    </row>
    <row r="3751" spans="1:14" x14ac:dyDescent="0.2">
      <c r="A3751" s="60">
        <v>43687</v>
      </c>
      <c r="B3751" s="61" t="s">
        <v>1327</v>
      </c>
      <c r="C3751" s="61" t="s">
        <v>885</v>
      </c>
      <c r="D3751" s="61" t="s">
        <v>909</v>
      </c>
      <c r="E3751" s="61">
        <v>0.25</v>
      </c>
      <c r="F3751" s="61" t="s">
        <v>182</v>
      </c>
      <c r="G3751" s="61">
        <v>0</v>
      </c>
      <c r="H3751" s="61" t="s">
        <v>42</v>
      </c>
      <c r="I3751" s="61" t="s">
        <v>1167</v>
      </c>
      <c r="J3751" s="61" t="s">
        <v>1175</v>
      </c>
      <c r="K3751" s="61" t="s">
        <v>20</v>
      </c>
      <c r="L3751" s="61" t="s">
        <v>1328</v>
      </c>
      <c r="M3751" s="61">
        <f t="shared" si="59"/>
        <v>573</v>
      </c>
      <c r="N3751" t="str">
        <f>VLOOKUP(M3751,'zamestnanci číselník'!$A:$I,9,0)</f>
        <v>Ostatné</v>
      </c>
    </row>
    <row r="3752" spans="1:14" x14ac:dyDescent="0.2">
      <c r="A3752" s="60">
        <v>43687</v>
      </c>
      <c r="B3752" s="61" t="s">
        <v>1327</v>
      </c>
      <c r="C3752" s="61" t="s">
        <v>885</v>
      </c>
      <c r="D3752" s="61" t="s">
        <v>181</v>
      </c>
      <c r="E3752" s="61">
        <v>11.25</v>
      </c>
      <c r="F3752" s="61" t="s">
        <v>182</v>
      </c>
      <c r="G3752" s="61">
        <v>0</v>
      </c>
      <c r="H3752" s="61" t="s">
        <v>42</v>
      </c>
      <c r="I3752" s="61" t="s">
        <v>1167</v>
      </c>
      <c r="J3752" s="61" t="s">
        <v>1175</v>
      </c>
      <c r="K3752" s="61" t="s">
        <v>20</v>
      </c>
      <c r="L3752" s="61" t="s">
        <v>1328</v>
      </c>
      <c r="M3752" s="61">
        <f t="shared" si="59"/>
        <v>573</v>
      </c>
      <c r="N3752" t="str">
        <f>VLOOKUP(M3752,'zamestnanci číselník'!$A:$I,9,0)</f>
        <v>Ostatné</v>
      </c>
    </row>
    <row r="3753" spans="1:14" x14ac:dyDescent="0.2">
      <c r="A3753" s="60">
        <v>43688</v>
      </c>
      <c r="B3753" s="61" t="s">
        <v>1327</v>
      </c>
      <c r="C3753" s="61" t="s">
        <v>885</v>
      </c>
      <c r="D3753" s="61" t="s">
        <v>181</v>
      </c>
      <c r="E3753" s="61">
        <v>4</v>
      </c>
      <c r="F3753" s="61" t="s">
        <v>182</v>
      </c>
      <c r="G3753" s="61">
        <v>0</v>
      </c>
      <c r="H3753" s="61" t="s">
        <v>42</v>
      </c>
      <c r="I3753" s="61" t="s">
        <v>1167</v>
      </c>
      <c r="J3753" s="61" t="s">
        <v>1175</v>
      </c>
      <c r="K3753" s="61" t="s">
        <v>20</v>
      </c>
      <c r="L3753" s="61" t="s">
        <v>1328</v>
      </c>
      <c r="M3753" s="61">
        <f t="shared" si="59"/>
        <v>573</v>
      </c>
      <c r="N3753" t="str">
        <f>VLOOKUP(M3753,'zamestnanci číselník'!$A:$I,9,0)</f>
        <v>Ostatné</v>
      </c>
    </row>
    <row r="3754" spans="1:14" x14ac:dyDescent="0.2">
      <c r="A3754" s="60">
        <v>43688</v>
      </c>
      <c r="B3754" s="61" t="s">
        <v>1327</v>
      </c>
      <c r="C3754" s="61" t="s">
        <v>885</v>
      </c>
      <c r="D3754" s="61" t="s">
        <v>909</v>
      </c>
      <c r="E3754" s="61">
        <v>7.5</v>
      </c>
      <c r="F3754" s="61" t="s">
        <v>182</v>
      </c>
      <c r="G3754" s="61">
        <v>0</v>
      </c>
      <c r="H3754" s="61" t="s">
        <v>42</v>
      </c>
      <c r="I3754" s="61" t="s">
        <v>1167</v>
      </c>
      <c r="J3754" s="61" t="s">
        <v>1175</v>
      </c>
      <c r="K3754" s="61" t="s">
        <v>20</v>
      </c>
      <c r="L3754" s="61" t="s">
        <v>1328</v>
      </c>
      <c r="M3754" s="61">
        <f t="shared" si="59"/>
        <v>573</v>
      </c>
      <c r="N3754" t="str">
        <f>VLOOKUP(M3754,'zamestnanci číselník'!$A:$I,9,0)</f>
        <v>Ostatné</v>
      </c>
    </row>
    <row r="3755" spans="1:14" x14ac:dyDescent="0.2">
      <c r="A3755" s="60">
        <v>43689</v>
      </c>
      <c r="B3755" s="61" t="s">
        <v>1327</v>
      </c>
      <c r="C3755" s="61" t="s">
        <v>885</v>
      </c>
      <c r="D3755" s="61" t="s">
        <v>181</v>
      </c>
      <c r="E3755" s="61">
        <v>4</v>
      </c>
      <c r="F3755" s="61" t="s">
        <v>182</v>
      </c>
      <c r="G3755" s="61">
        <v>0</v>
      </c>
      <c r="H3755" s="61" t="s">
        <v>42</v>
      </c>
      <c r="I3755" s="61" t="s">
        <v>1167</v>
      </c>
      <c r="J3755" s="61" t="s">
        <v>1175</v>
      </c>
      <c r="K3755" s="61" t="s">
        <v>20</v>
      </c>
      <c r="L3755" s="61" t="s">
        <v>1328</v>
      </c>
      <c r="M3755" s="61">
        <f t="shared" si="59"/>
        <v>573</v>
      </c>
      <c r="N3755" t="str">
        <f>VLOOKUP(M3755,'zamestnanci číselník'!$A:$I,9,0)</f>
        <v>Ostatné</v>
      </c>
    </row>
    <row r="3756" spans="1:14" x14ac:dyDescent="0.2">
      <c r="A3756" s="60">
        <v>43689</v>
      </c>
      <c r="B3756" s="61" t="s">
        <v>1327</v>
      </c>
      <c r="C3756" s="61" t="s">
        <v>885</v>
      </c>
      <c r="D3756" s="61" t="s">
        <v>909</v>
      </c>
      <c r="E3756" s="61">
        <v>7.5</v>
      </c>
      <c r="F3756" s="61" t="s">
        <v>182</v>
      </c>
      <c r="G3756" s="61">
        <v>0</v>
      </c>
      <c r="H3756" s="61" t="s">
        <v>42</v>
      </c>
      <c r="I3756" s="61" t="s">
        <v>1167</v>
      </c>
      <c r="J3756" s="61" t="s">
        <v>1175</v>
      </c>
      <c r="K3756" s="61" t="s">
        <v>20</v>
      </c>
      <c r="L3756" s="61" t="s">
        <v>1328</v>
      </c>
      <c r="M3756" s="61">
        <f t="shared" si="59"/>
        <v>573</v>
      </c>
      <c r="N3756" t="str">
        <f>VLOOKUP(M3756,'zamestnanci číselník'!$A:$I,9,0)</f>
        <v>Ostatné</v>
      </c>
    </row>
    <row r="3757" spans="1:14" x14ac:dyDescent="0.2">
      <c r="A3757" s="60">
        <v>43692</v>
      </c>
      <c r="B3757" s="61" t="s">
        <v>1327</v>
      </c>
      <c r="C3757" s="61" t="s">
        <v>885</v>
      </c>
      <c r="D3757" s="61" t="s">
        <v>181</v>
      </c>
      <c r="E3757" s="61">
        <v>4</v>
      </c>
      <c r="F3757" s="61" t="s">
        <v>182</v>
      </c>
      <c r="G3757" s="61">
        <v>0</v>
      </c>
      <c r="H3757" s="61" t="s">
        <v>42</v>
      </c>
      <c r="I3757" s="61" t="s">
        <v>1167</v>
      </c>
      <c r="J3757" s="61" t="s">
        <v>1175</v>
      </c>
      <c r="K3757" s="61" t="s">
        <v>20</v>
      </c>
      <c r="L3757" s="61" t="s">
        <v>1328</v>
      </c>
      <c r="M3757" s="61">
        <f t="shared" si="59"/>
        <v>573</v>
      </c>
      <c r="N3757" t="str">
        <f>VLOOKUP(M3757,'zamestnanci číselník'!$A:$I,9,0)</f>
        <v>Ostatné</v>
      </c>
    </row>
    <row r="3758" spans="1:14" x14ac:dyDescent="0.2">
      <c r="A3758" s="60">
        <v>43692</v>
      </c>
      <c r="B3758" s="61" t="s">
        <v>1327</v>
      </c>
      <c r="C3758" s="61" t="s">
        <v>885</v>
      </c>
      <c r="D3758" s="61" t="s">
        <v>909</v>
      </c>
      <c r="E3758" s="61">
        <v>7.5</v>
      </c>
      <c r="F3758" s="61" t="s">
        <v>182</v>
      </c>
      <c r="G3758" s="61">
        <v>0</v>
      </c>
      <c r="H3758" s="61" t="s">
        <v>42</v>
      </c>
      <c r="I3758" s="61" t="s">
        <v>1167</v>
      </c>
      <c r="J3758" s="61" t="s">
        <v>1175</v>
      </c>
      <c r="K3758" s="61" t="s">
        <v>20</v>
      </c>
      <c r="L3758" s="61" t="s">
        <v>1328</v>
      </c>
      <c r="M3758" s="61">
        <f t="shared" si="59"/>
        <v>573</v>
      </c>
      <c r="N3758" t="str">
        <f>VLOOKUP(M3758,'zamestnanci číselník'!$A:$I,9,0)</f>
        <v>Ostatné</v>
      </c>
    </row>
    <row r="3759" spans="1:14" x14ac:dyDescent="0.2">
      <c r="A3759" s="60">
        <v>43693</v>
      </c>
      <c r="B3759" s="61" t="s">
        <v>1327</v>
      </c>
      <c r="C3759" s="61" t="s">
        <v>885</v>
      </c>
      <c r="D3759" s="61" t="s">
        <v>181</v>
      </c>
      <c r="E3759" s="61">
        <v>4</v>
      </c>
      <c r="F3759" s="61" t="s">
        <v>182</v>
      </c>
      <c r="G3759" s="61">
        <v>0</v>
      </c>
      <c r="H3759" s="61" t="s">
        <v>42</v>
      </c>
      <c r="I3759" s="61" t="s">
        <v>1167</v>
      </c>
      <c r="J3759" s="61" t="s">
        <v>1175</v>
      </c>
      <c r="K3759" s="61" t="s">
        <v>20</v>
      </c>
      <c r="L3759" s="61" t="s">
        <v>1328</v>
      </c>
      <c r="M3759" s="61">
        <f t="shared" si="59"/>
        <v>573</v>
      </c>
      <c r="N3759" t="str">
        <f>VLOOKUP(M3759,'zamestnanci číselník'!$A:$I,9,0)</f>
        <v>Ostatné</v>
      </c>
    </row>
    <row r="3760" spans="1:14" x14ac:dyDescent="0.2">
      <c r="A3760" s="60">
        <v>43693</v>
      </c>
      <c r="B3760" s="61" t="s">
        <v>1327</v>
      </c>
      <c r="C3760" s="61" t="s">
        <v>885</v>
      </c>
      <c r="D3760" s="61" t="s">
        <v>909</v>
      </c>
      <c r="E3760" s="61">
        <v>7.5</v>
      </c>
      <c r="F3760" s="61" t="s">
        <v>182</v>
      </c>
      <c r="G3760" s="61">
        <v>0</v>
      </c>
      <c r="H3760" s="61" t="s">
        <v>42</v>
      </c>
      <c r="I3760" s="61" t="s">
        <v>1167</v>
      </c>
      <c r="J3760" s="61" t="s">
        <v>1175</v>
      </c>
      <c r="K3760" s="61" t="s">
        <v>20</v>
      </c>
      <c r="L3760" s="61" t="s">
        <v>1328</v>
      </c>
      <c r="M3760" s="61">
        <f t="shared" si="59"/>
        <v>573</v>
      </c>
      <c r="N3760" t="str">
        <f>VLOOKUP(M3760,'zamestnanci číselník'!$A:$I,9,0)</f>
        <v>Ostatné</v>
      </c>
    </row>
    <row r="3761" spans="1:14" x14ac:dyDescent="0.2">
      <c r="A3761" s="60">
        <v>43695</v>
      </c>
      <c r="B3761" s="61" t="s">
        <v>1327</v>
      </c>
      <c r="C3761" s="61" t="s">
        <v>885</v>
      </c>
      <c r="D3761" s="61" t="s">
        <v>181</v>
      </c>
      <c r="E3761" s="61">
        <v>0.5</v>
      </c>
      <c r="F3761" s="61" t="s">
        <v>890</v>
      </c>
      <c r="G3761" s="61">
        <v>3.5</v>
      </c>
      <c r="H3761" s="61" t="s">
        <v>42</v>
      </c>
      <c r="I3761" s="61" t="s">
        <v>1167</v>
      </c>
      <c r="J3761" s="61" t="s">
        <v>1175</v>
      </c>
      <c r="K3761" s="61" t="s">
        <v>20</v>
      </c>
      <c r="L3761" s="61" t="s">
        <v>1328</v>
      </c>
      <c r="M3761" s="61">
        <f t="shared" si="59"/>
        <v>573</v>
      </c>
      <c r="N3761" t="str">
        <f>VLOOKUP(M3761,'zamestnanci číselník'!$A:$I,9,0)</f>
        <v>Ostatné</v>
      </c>
    </row>
    <row r="3762" spans="1:14" x14ac:dyDescent="0.2">
      <c r="A3762" s="60">
        <v>43695</v>
      </c>
      <c r="B3762" s="61" t="s">
        <v>1327</v>
      </c>
      <c r="C3762" s="61" t="s">
        <v>885</v>
      </c>
      <c r="D3762" s="61" t="s">
        <v>909</v>
      </c>
      <c r="E3762" s="61">
        <v>0</v>
      </c>
      <c r="F3762" s="61" t="s">
        <v>890</v>
      </c>
      <c r="G3762" s="61">
        <v>7.5</v>
      </c>
      <c r="H3762" s="61" t="s">
        <v>42</v>
      </c>
      <c r="I3762" s="61" t="s">
        <v>1167</v>
      </c>
      <c r="J3762" s="61" t="s">
        <v>1175</v>
      </c>
      <c r="K3762" s="61" t="s">
        <v>20</v>
      </c>
      <c r="L3762" s="61" t="s">
        <v>1328</v>
      </c>
      <c r="M3762" s="61">
        <f t="shared" si="59"/>
        <v>573</v>
      </c>
      <c r="N3762" t="str">
        <f>VLOOKUP(M3762,'zamestnanci číselník'!$A:$I,9,0)</f>
        <v>Ostatné</v>
      </c>
    </row>
    <row r="3763" spans="1:14" x14ac:dyDescent="0.2">
      <c r="A3763" s="60">
        <v>43698</v>
      </c>
      <c r="B3763" s="61" t="s">
        <v>1327</v>
      </c>
      <c r="C3763" s="61" t="s">
        <v>885</v>
      </c>
      <c r="D3763" s="61" t="s">
        <v>909</v>
      </c>
      <c r="E3763" s="61">
        <v>0.25</v>
      </c>
      <c r="F3763" s="61" t="s">
        <v>182</v>
      </c>
      <c r="G3763" s="61">
        <v>0</v>
      </c>
      <c r="H3763" s="61" t="s">
        <v>42</v>
      </c>
      <c r="I3763" s="61" t="s">
        <v>1167</v>
      </c>
      <c r="J3763" s="61" t="s">
        <v>1175</v>
      </c>
      <c r="K3763" s="61" t="s">
        <v>20</v>
      </c>
      <c r="L3763" s="61" t="s">
        <v>1328</v>
      </c>
      <c r="M3763" s="61">
        <f t="shared" si="59"/>
        <v>573</v>
      </c>
      <c r="N3763" t="str">
        <f>VLOOKUP(M3763,'zamestnanci číselník'!$A:$I,9,0)</f>
        <v>Ostatné</v>
      </c>
    </row>
    <row r="3764" spans="1:14" x14ac:dyDescent="0.2">
      <c r="A3764" s="60">
        <v>43698</v>
      </c>
      <c r="B3764" s="61" t="s">
        <v>1327</v>
      </c>
      <c r="C3764" s="61" t="s">
        <v>885</v>
      </c>
      <c r="D3764" s="61" t="s">
        <v>181</v>
      </c>
      <c r="E3764" s="61">
        <v>11.25</v>
      </c>
      <c r="F3764" s="61" t="s">
        <v>182</v>
      </c>
      <c r="G3764" s="61">
        <v>0</v>
      </c>
      <c r="H3764" s="61" t="s">
        <v>42</v>
      </c>
      <c r="I3764" s="61" t="s">
        <v>1167</v>
      </c>
      <c r="J3764" s="61" t="s">
        <v>1175</v>
      </c>
      <c r="K3764" s="61" t="s">
        <v>20</v>
      </c>
      <c r="L3764" s="61" t="s">
        <v>1328</v>
      </c>
      <c r="M3764" s="61">
        <f t="shared" si="59"/>
        <v>573</v>
      </c>
      <c r="N3764" t="str">
        <f>VLOOKUP(M3764,'zamestnanci číselník'!$A:$I,9,0)</f>
        <v>Ostatné</v>
      </c>
    </row>
    <row r="3765" spans="1:14" x14ac:dyDescent="0.2">
      <c r="A3765" s="60">
        <v>43699</v>
      </c>
      <c r="B3765" s="61" t="s">
        <v>1327</v>
      </c>
      <c r="C3765" s="61" t="s">
        <v>885</v>
      </c>
      <c r="D3765" s="61" t="s">
        <v>181</v>
      </c>
      <c r="E3765" s="61">
        <v>4</v>
      </c>
      <c r="F3765" s="61" t="s">
        <v>182</v>
      </c>
      <c r="G3765" s="61">
        <v>0</v>
      </c>
      <c r="H3765" s="61" t="s">
        <v>42</v>
      </c>
      <c r="I3765" s="61" t="s">
        <v>1167</v>
      </c>
      <c r="J3765" s="61" t="s">
        <v>1175</v>
      </c>
      <c r="K3765" s="61" t="s">
        <v>20</v>
      </c>
      <c r="L3765" s="61" t="s">
        <v>1328</v>
      </c>
      <c r="M3765" s="61">
        <f t="shared" si="59"/>
        <v>573</v>
      </c>
      <c r="N3765" t="str">
        <f>VLOOKUP(M3765,'zamestnanci číselník'!$A:$I,9,0)</f>
        <v>Ostatné</v>
      </c>
    </row>
    <row r="3766" spans="1:14" x14ac:dyDescent="0.2">
      <c r="A3766" s="60">
        <v>43699</v>
      </c>
      <c r="B3766" s="61" t="s">
        <v>1327</v>
      </c>
      <c r="C3766" s="61" t="s">
        <v>885</v>
      </c>
      <c r="D3766" s="61" t="s">
        <v>909</v>
      </c>
      <c r="E3766" s="61">
        <v>7.5</v>
      </c>
      <c r="F3766" s="61" t="s">
        <v>182</v>
      </c>
      <c r="G3766" s="61">
        <v>0</v>
      </c>
      <c r="H3766" s="61" t="s">
        <v>42</v>
      </c>
      <c r="I3766" s="61" t="s">
        <v>1167</v>
      </c>
      <c r="J3766" s="61" t="s">
        <v>1175</v>
      </c>
      <c r="K3766" s="61" t="s">
        <v>20</v>
      </c>
      <c r="L3766" s="61" t="s">
        <v>1328</v>
      </c>
      <c r="M3766" s="61">
        <f t="shared" si="59"/>
        <v>573</v>
      </c>
      <c r="N3766" t="str">
        <f>VLOOKUP(M3766,'zamestnanci číselník'!$A:$I,9,0)</f>
        <v>Ostatné</v>
      </c>
    </row>
    <row r="3767" spans="1:14" x14ac:dyDescent="0.2">
      <c r="A3767" s="60">
        <v>43700</v>
      </c>
      <c r="B3767" s="61" t="s">
        <v>1327</v>
      </c>
      <c r="C3767" s="61" t="s">
        <v>885</v>
      </c>
      <c r="D3767" s="61" t="s">
        <v>181</v>
      </c>
      <c r="E3767" s="61">
        <v>4</v>
      </c>
      <c r="F3767" s="61" t="s">
        <v>182</v>
      </c>
      <c r="G3767" s="61">
        <v>0</v>
      </c>
      <c r="H3767" s="61" t="s">
        <v>42</v>
      </c>
      <c r="I3767" s="61" t="s">
        <v>1167</v>
      </c>
      <c r="J3767" s="61" t="s">
        <v>1175</v>
      </c>
      <c r="K3767" s="61" t="s">
        <v>20</v>
      </c>
      <c r="L3767" s="61" t="s">
        <v>1328</v>
      </c>
      <c r="M3767" s="61">
        <f t="shared" si="59"/>
        <v>573</v>
      </c>
      <c r="N3767" t="str">
        <f>VLOOKUP(M3767,'zamestnanci číselník'!$A:$I,9,0)</f>
        <v>Ostatné</v>
      </c>
    </row>
    <row r="3768" spans="1:14" x14ac:dyDescent="0.2">
      <c r="A3768" s="60">
        <v>43700</v>
      </c>
      <c r="B3768" s="61" t="s">
        <v>1327</v>
      </c>
      <c r="C3768" s="61" t="s">
        <v>885</v>
      </c>
      <c r="D3768" s="61" t="s">
        <v>909</v>
      </c>
      <c r="E3768" s="61">
        <v>7.5</v>
      </c>
      <c r="F3768" s="61" t="s">
        <v>182</v>
      </c>
      <c r="G3768" s="61">
        <v>0</v>
      </c>
      <c r="H3768" s="61" t="s">
        <v>42</v>
      </c>
      <c r="I3768" s="61" t="s">
        <v>1167</v>
      </c>
      <c r="J3768" s="61" t="s">
        <v>1175</v>
      </c>
      <c r="K3768" s="61" t="s">
        <v>20</v>
      </c>
      <c r="L3768" s="61" t="s">
        <v>1328</v>
      </c>
      <c r="M3768" s="61">
        <f t="shared" si="59"/>
        <v>573</v>
      </c>
      <c r="N3768" t="str">
        <f>VLOOKUP(M3768,'zamestnanci číselník'!$A:$I,9,0)</f>
        <v>Ostatné</v>
      </c>
    </row>
    <row r="3769" spans="1:14" x14ac:dyDescent="0.2">
      <c r="A3769" s="60">
        <v>43701</v>
      </c>
      <c r="B3769" s="61" t="s">
        <v>1327</v>
      </c>
      <c r="C3769" s="61" t="s">
        <v>885</v>
      </c>
      <c r="D3769" s="61" t="s">
        <v>181</v>
      </c>
      <c r="E3769" s="61">
        <v>0</v>
      </c>
      <c r="F3769" s="61" t="s">
        <v>890</v>
      </c>
      <c r="G3769" s="61">
        <v>4</v>
      </c>
      <c r="H3769" s="61" t="s">
        <v>42</v>
      </c>
      <c r="I3769" s="61" t="s">
        <v>1167</v>
      </c>
      <c r="J3769" s="61" t="s">
        <v>1175</v>
      </c>
      <c r="K3769" s="61" t="s">
        <v>20</v>
      </c>
      <c r="L3769" s="61" t="s">
        <v>1328</v>
      </c>
      <c r="M3769" s="61">
        <f t="shared" si="59"/>
        <v>573</v>
      </c>
      <c r="N3769" t="str">
        <f>VLOOKUP(M3769,'zamestnanci číselník'!$A:$I,9,0)</f>
        <v>Ostatné</v>
      </c>
    </row>
    <row r="3770" spans="1:14" x14ac:dyDescent="0.2">
      <c r="A3770" s="60">
        <v>43701</v>
      </c>
      <c r="B3770" s="61" t="s">
        <v>1327</v>
      </c>
      <c r="C3770" s="61" t="s">
        <v>885</v>
      </c>
      <c r="D3770" s="61" t="s">
        <v>909</v>
      </c>
      <c r="E3770" s="61">
        <v>0</v>
      </c>
      <c r="F3770" s="61" t="s">
        <v>890</v>
      </c>
      <c r="G3770" s="61">
        <v>7.5</v>
      </c>
      <c r="H3770" s="61" t="s">
        <v>42</v>
      </c>
      <c r="I3770" s="61" t="s">
        <v>1167</v>
      </c>
      <c r="J3770" s="61" t="s">
        <v>1175</v>
      </c>
      <c r="K3770" s="61" t="s">
        <v>20</v>
      </c>
      <c r="L3770" s="61" t="s">
        <v>1328</v>
      </c>
      <c r="M3770" s="61">
        <f t="shared" si="59"/>
        <v>573</v>
      </c>
      <c r="N3770" t="str">
        <f>VLOOKUP(M3770,'zamestnanci číselník'!$A:$I,9,0)</f>
        <v>Ostatné</v>
      </c>
    </row>
    <row r="3771" spans="1:14" x14ac:dyDescent="0.2">
      <c r="A3771" s="60">
        <v>43704</v>
      </c>
      <c r="B3771" s="61" t="s">
        <v>1327</v>
      </c>
      <c r="C3771" s="61" t="s">
        <v>885</v>
      </c>
      <c r="D3771" s="61" t="s">
        <v>909</v>
      </c>
      <c r="E3771" s="61">
        <v>0.25</v>
      </c>
      <c r="F3771" s="61" t="s">
        <v>182</v>
      </c>
      <c r="G3771" s="61">
        <v>0</v>
      </c>
      <c r="H3771" s="61" t="s">
        <v>42</v>
      </c>
      <c r="I3771" s="61" t="s">
        <v>1167</v>
      </c>
      <c r="J3771" s="61" t="s">
        <v>1175</v>
      </c>
      <c r="K3771" s="61" t="s">
        <v>20</v>
      </c>
      <c r="L3771" s="61" t="s">
        <v>1328</v>
      </c>
      <c r="M3771" s="61">
        <f t="shared" si="59"/>
        <v>573</v>
      </c>
      <c r="N3771" t="str">
        <f>VLOOKUP(M3771,'zamestnanci číselník'!$A:$I,9,0)</f>
        <v>Ostatné</v>
      </c>
    </row>
    <row r="3772" spans="1:14" x14ac:dyDescent="0.2">
      <c r="A3772" s="60">
        <v>43704</v>
      </c>
      <c r="B3772" s="61" t="s">
        <v>1327</v>
      </c>
      <c r="C3772" s="61" t="s">
        <v>885</v>
      </c>
      <c r="D3772" s="61" t="s">
        <v>181</v>
      </c>
      <c r="E3772" s="61">
        <v>7.25</v>
      </c>
      <c r="F3772" s="61" t="s">
        <v>890</v>
      </c>
      <c r="G3772" s="61">
        <v>4</v>
      </c>
      <c r="H3772" s="61" t="s">
        <v>42</v>
      </c>
      <c r="I3772" s="61" t="s">
        <v>1167</v>
      </c>
      <c r="J3772" s="61" t="s">
        <v>1175</v>
      </c>
      <c r="K3772" s="61" t="s">
        <v>20</v>
      </c>
      <c r="L3772" s="61" t="s">
        <v>1328</v>
      </c>
      <c r="M3772" s="61">
        <f t="shared" si="59"/>
        <v>573</v>
      </c>
      <c r="N3772" t="str">
        <f>VLOOKUP(M3772,'zamestnanci číselník'!$A:$I,9,0)</f>
        <v>Ostatné</v>
      </c>
    </row>
    <row r="3773" spans="1:14" x14ac:dyDescent="0.2">
      <c r="A3773" s="60">
        <v>43705</v>
      </c>
      <c r="B3773" s="61" t="s">
        <v>1327</v>
      </c>
      <c r="C3773" s="61" t="s">
        <v>885</v>
      </c>
      <c r="D3773" s="61" t="s">
        <v>181</v>
      </c>
      <c r="E3773" s="61">
        <v>4</v>
      </c>
      <c r="F3773" s="61" t="s">
        <v>182</v>
      </c>
      <c r="G3773" s="61">
        <v>0</v>
      </c>
      <c r="H3773" s="61" t="s">
        <v>42</v>
      </c>
      <c r="I3773" s="61" t="s">
        <v>1167</v>
      </c>
      <c r="J3773" s="61" t="s">
        <v>1175</v>
      </c>
      <c r="K3773" s="61" t="s">
        <v>20</v>
      </c>
      <c r="L3773" s="61" t="s">
        <v>1328</v>
      </c>
      <c r="M3773" s="61">
        <f t="shared" si="59"/>
        <v>573</v>
      </c>
      <c r="N3773" t="str">
        <f>VLOOKUP(M3773,'zamestnanci číselník'!$A:$I,9,0)</f>
        <v>Ostatné</v>
      </c>
    </row>
    <row r="3774" spans="1:14" x14ac:dyDescent="0.2">
      <c r="A3774" s="60">
        <v>43705</v>
      </c>
      <c r="B3774" s="61" t="s">
        <v>1327</v>
      </c>
      <c r="C3774" s="61" t="s">
        <v>885</v>
      </c>
      <c r="D3774" s="61" t="s">
        <v>909</v>
      </c>
      <c r="E3774" s="61">
        <v>3.5</v>
      </c>
      <c r="F3774" s="61" t="s">
        <v>890</v>
      </c>
      <c r="G3774" s="61">
        <v>4.5</v>
      </c>
      <c r="H3774" s="61" t="s">
        <v>42</v>
      </c>
      <c r="I3774" s="61" t="s">
        <v>1167</v>
      </c>
      <c r="J3774" s="61" t="s">
        <v>1175</v>
      </c>
      <c r="K3774" s="61" t="s">
        <v>20</v>
      </c>
      <c r="L3774" s="61" t="s">
        <v>1328</v>
      </c>
      <c r="M3774" s="61">
        <f t="shared" si="59"/>
        <v>573</v>
      </c>
      <c r="N3774" t="str">
        <f>VLOOKUP(M3774,'zamestnanci číselník'!$A:$I,9,0)</f>
        <v>Ostatné</v>
      </c>
    </row>
    <row r="3775" spans="1:14" x14ac:dyDescent="0.2">
      <c r="A3775" s="60">
        <v>43706</v>
      </c>
      <c r="B3775" s="61" t="s">
        <v>1327</v>
      </c>
      <c r="C3775" s="61" t="s">
        <v>885</v>
      </c>
      <c r="D3775" s="61" t="s">
        <v>181</v>
      </c>
      <c r="E3775" s="61">
        <v>0</v>
      </c>
      <c r="F3775" s="61" t="s">
        <v>890</v>
      </c>
      <c r="G3775" s="61">
        <v>4</v>
      </c>
      <c r="H3775" s="61" t="s">
        <v>42</v>
      </c>
      <c r="I3775" s="61" t="s">
        <v>1167</v>
      </c>
      <c r="J3775" s="61" t="s">
        <v>1175</v>
      </c>
      <c r="K3775" s="61" t="s">
        <v>20</v>
      </c>
      <c r="L3775" s="61" t="s">
        <v>1328</v>
      </c>
      <c r="M3775" s="61">
        <f t="shared" si="59"/>
        <v>573</v>
      </c>
      <c r="N3775" t="str">
        <f>VLOOKUP(M3775,'zamestnanci číselník'!$A:$I,9,0)</f>
        <v>Ostatné</v>
      </c>
    </row>
    <row r="3776" spans="1:14" x14ac:dyDescent="0.2">
      <c r="A3776" s="60">
        <v>43706</v>
      </c>
      <c r="B3776" s="61" t="s">
        <v>1327</v>
      </c>
      <c r="C3776" s="61" t="s">
        <v>885</v>
      </c>
      <c r="D3776" s="61" t="s">
        <v>909</v>
      </c>
      <c r="E3776" s="61">
        <v>0</v>
      </c>
      <c r="F3776" s="61" t="s">
        <v>890</v>
      </c>
      <c r="G3776" s="61">
        <v>7.5</v>
      </c>
      <c r="H3776" s="61" t="s">
        <v>42</v>
      </c>
      <c r="I3776" s="61" t="s">
        <v>1167</v>
      </c>
      <c r="J3776" s="61" t="s">
        <v>1175</v>
      </c>
      <c r="K3776" s="61" t="s">
        <v>20</v>
      </c>
      <c r="L3776" s="61" t="s">
        <v>1328</v>
      </c>
      <c r="M3776" s="61">
        <f t="shared" si="59"/>
        <v>573</v>
      </c>
      <c r="N3776" t="str">
        <f>VLOOKUP(M3776,'zamestnanci číselník'!$A:$I,9,0)</f>
        <v>Ostatné</v>
      </c>
    </row>
    <row r="3777" spans="1:14" x14ac:dyDescent="0.2">
      <c r="A3777" s="60">
        <v>43703</v>
      </c>
      <c r="B3777" s="61" t="s">
        <v>1329</v>
      </c>
      <c r="C3777" s="61" t="s">
        <v>17</v>
      </c>
      <c r="D3777" s="61" t="s">
        <v>181</v>
      </c>
      <c r="E3777" s="61">
        <v>2</v>
      </c>
      <c r="F3777" s="61" t="s">
        <v>182</v>
      </c>
      <c r="G3777" s="61">
        <v>0</v>
      </c>
      <c r="H3777" s="61" t="s">
        <v>183</v>
      </c>
      <c r="I3777" s="61" t="s">
        <v>1167</v>
      </c>
      <c r="J3777" s="61" t="s">
        <v>17</v>
      </c>
      <c r="K3777" s="61" t="s">
        <v>1153</v>
      </c>
      <c r="L3777" s="61" t="s">
        <v>1330</v>
      </c>
      <c r="M3777" s="61">
        <f t="shared" si="59"/>
        <v>577</v>
      </c>
      <c r="N3777" t="str">
        <f>VLOOKUP(M3777,'zamestnanci číselník'!$A:$I,9,0)</f>
        <v>Ostatné</v>
      </c>
    </row>
    <row r="3778" spans="1:14" x14ac:dyDescent="0.2">
      <c r="A3778" s="60">
        <v>43703</v>
      </c>
      <c r="B3778" s="61" t="s">
        <v>1329</v>
      </c>
      <c r="C3778" s="61" t="s">
        <v>885</v>
      </c>
      <c r="D3778" s="61" t="s">
        <v>181</v>
      </c>
      <c r="E3778" s="61">
        <v>6</v>
      </c>
      <c r="F3778" s="61" t="s">
        <v>182</v>
      </c>
      <c r="G3778" s="61">
        <v>0</v>
      </c>
      <c r="H3778" s="61" t="s">
        <v>42</v>
      </c>
      <c r="I3778" s="61" t="s">
        <v>1167</v>
      </c>
      <c r="J3778" s="61" t="s">
        <v>17</v>
      </c>
      <c r="K3778" s="61" t="s">
        <v>1153</v>
      </c>
      <c r="L3778" s="61" t="s">
        <v>1330</v>
      </c>
      <c r="M3778" s="61">
        <f t="shared" si="59"/>
        <v>577</v>
      </c>
      <c r="N3778" t="str">
        <f>VLOOKUP(M3778,'zamestnanci číselník'!$A:$I,9,0)</f>
        <v>Ostatné</v>
      </c>
    </row>
    <row r="3779" spans="1:14" x14ac:dyDescent="0.2">
      <c r="A3779" s="60">
        <v>43678</v>
      </c>
      <c r="B3779" s="61" t="s">
        <v>1329</v>
      </c>
      <c r="C3779" s="61" t="s">
        <v>887</v>
      </c>
      <c r="D3779" s="61" t="s">
        <v>181</v>
      </c>
      <c r="E3779" s="61">
        <v>8</v>
      </c>
      <c r="F3779" s="61" t="s">
        <v>182</v>
      </c>
      <c r="G3779" s="61">
        <v>0</v>
      </c>
      <c r="H3779" s="61" t="s">
        <v>183</v>
      </c>
      <c r="I3779" s="61" t="s">
        <v>1167</v>
      </c>
      <c r="J3779" s="61" t="s">
        <v>17</v>
      </c>
      <c r="K3779" s="61" t="s">
        <v>1153</v>
      </c>
      <c r="L3779" s="61" t="s">
        <v>1330</v>
      </c>
      <c r="M3779" s="61">
        <f t="shared" ref="M3779:M3842" si="60">B3779*1</f>
        <v>577</v>
      </c>
      <c r="N3779" t="str">
        <f>VLOOKUP(M3779,'zamestnanci číselník'!$A:$I,9,0)</f>
        <v>Ostatné</v>
      </c>
    </row>
    <row r="3780" spans="1:14" x14ac:dyDescent="0.2">
      <c r="A3780" s="60">
        <v>43679</v>
      </c>
      <c r="B3780" s="61" t="s">
        <v>1329</v>
      </c>
      <c r="C3780" s="61" t="s">
        <v>887</v>
      </c>
      <c r="D3780" s="61" t="s">
        <v>181</v>
      </c>
      <c r="E3780" s="61">
        <v>8</v>
      </c>
      <c r="F3780" s="61" t="s">
        <v>182</v>
      </c>
      <c r="G3780" s="61">
        <v>0</v>
      </c>
      <c r="H3780" s="61" t="s">
        <v>183</v>
      </c>
      <c r="I3780" s="61" t="s">
        <v>1167</v>
      </c>
      <c r="J3780" s="61" t="s">
        <v>17</v>
      </c>
      <c r="K3780" s="61" t="s">
        <v>1153</v>
      </c>
      <c r="L3780" s="61" t="s">
        <v>1330</v>
      </c>
      <c r="M3780" s="61">
        <f t="shared" si="60"/>
        <v>577</v>
      </c>
      <c r="N3780" t="str">
        <f>VLOOKUP(M3780,'zamestnanci číselník'!$A:$I,9,0)</f>
        <v>Ostatné</v>
      </c>
    </row>
    <row r="3781" spans="1:14" x14ac:dyDescent="0.2">
      <c r="A3781" s="60">
        <v>43682</v>
      </c>
      <c r="B3781" s="61" t="s">
        <v>1329</v>
      </c>
      <c r="C3781" s="61" t="s">
        <v>885</v>
      </c>
      <c r="D3781" s="61" t="s">
        <v>181</v>
      </c>
      <c r="E3781" s="61">
        <v>8</v>
      </c>
      <c r="F3781" s="61" t="s">
        <v>182</v>
      </c>
      <c r="G3781" s="61">
        <v>0</v>
      </c>
      <c r="H3781" s="61" t="s">
        <v>42</v>
      </c>
      <c r="I3781" s="61" t="s">
        <v>1167</v>
      </c>
      <c r="J3781" s="61" t="s">
        <v>17</v>
      </c>
      <c r="K3781" s="61" t="s">
        <v>1153</v>
      </c>
      <c r="L3781" s="61" t="s">
        <v>1330</v>
      </c>
      <c r="M3781" s="61">
        <f t="shared" si="60"/>
        <v>577</v>
      </c>
      <c r="N3781" t="str">
        <f>VLOOKUP(M3781,'zamestnanci číselník'!$A:$I,9,0)</f>
        <v>Ostatné</v>
      </c>
    </row>
    <row r="3782" spans="1:14" x14ac:dyDescent="0.2">
      <c r="A3782" s="60">
        <v>43683</v>
      </c>
      <c r="B3782" s="61" t="s">
        <v>1329</v>
      </c>
      <c r="C3782" s="61" t="s">
        <v>885</v>
      </c>
      <c r="D3782" s="61" t="s">
        <v>181</v>
      </c>
      <c r="E3782" s="61">
        <v>8</v>
      </c>
      <c r="F3782" s="61" t="s">
        <v>182</v>
      </c>
      <c r="G3782" s="61">
        <v>0</v>
      </c>
      <c r="H3782" s="61" t="s">
        <v>42</v>
      </c>
      <c r="I3782" s="61" t="s">
        <v>1167</v>
      </c>
      <c r="J3782" s="61" t="s">
        <v>17</v>
      </c>
      <c r="K3782" s="61" t="s">
        <v>1153</v>
      </c>
      <c r="L3782" s="61" t="s">
        <v>1330</v>
      </c>
      <c r="M3782" s="61">
        <f t="shared" si="60"/>
        <v>577</v>
      </c>
      <c r="N3782" t="str">
        <f>VLOOKUP(M3782,'zamestnanci číselník'!$A:$I,9,0)</f>
        <v>Ostatné</v>
      </c>
    </row>
    <row r="3783" spans="1:14" x14ac:dyDescent="0.2">
      <c r="A3783" s="60">
        <v>43684</v>
      </c>
      <c r="B3783" s="61" t="s">
        <v>1329</v>
      </c>
      <c r="C3783" s="61" t="s">
        <v>885</v>
      </c>
      <c r="D3783" s="61" t="s">
        <v>181</v>
      </c>
      <c r="E3783" s="61">
        <v>8</v>
      </c>
      <c r="F3783" s="61" t="s">
        <v>182</v>
      </c>
      <c r="G3783" s="61">
        <v>0</v>
      </c>
      <c r="H3783" s="61" t="s">
        <v>42</v>
      </c>
      <c r="I3783" s="61" t="s">
        <v>1167</v>
      </c>
      <c r="J3783" s="61" t="s">
        <v>17</v>
      </c>
      <c r="K3783" s="61" t="s">
        <v>1153</v>
      </c>
      <c r="L3783" s="61" t="s">
        <v>1330</v>
      </c>
      <c r="M3783" s="61">
        <f t="shared" si="60"/>
        <v>577</v>
      </c>
      <c r="N3783" t="str">
        <f>VLOOKUP(M3783,'zamestnanci číselník'!$A:$I,9,0)</f>
        <v>Ostatné</v>
      </c>
    </row>
    <row r="3784" spans="1:14" x14ac:dyDescent="0.2">
      <c r="A3784" s="60">
        <v>43685</v>
      </c>
      <c r="B3784" s="61" t="s">
        <v>1329</v>
      </c>
      <c r="C3784" s="61" t="s">
        <v>885</v>
      </c>
      <c r="D3784" s="61" t="s">
        <v>181</v>
      </c>
      <c r="E3784" s="61">
        <v>8</v>
      </c>
      <c r="F3784" s="61" t="s">
        <v>182</v>
      </c>
      <c r="G3784" s="61">
        <v>0</v>
      </c>
      <c r="H3784" s="61" t="s">
        <v>42</v>
      </c>
      <c r="I3784" s="61" t="s">
        <v>1167</v>
      </c>
      <c r="J3784" s="61" t="s">
        <v>17</v>
      </c>
      <c r="K3784" s="61" t="s">
        <v>1153</v>
      </c>
      <c r="L3784" s="61" t="s">
        <v>1330</v>
      </c>
      <c r="M3784" s="61">
        <f t="shared" si="60"/>
        <v>577</v>
      </c>
      <c r="N3784" t="str">
        <f>VLOOKUP(M3784,'zamestnanci číselník'!$A:$I,9,0)</f>
        <v>Ostatné</v>
      </c>
    </row>
    <row r="3785" spans="1:14" x14ac:dyDescent="0.2">
      <c r="A3785" s="60">
        <v>43686</v>
      </c>
      <c r="B3785" s="61" t="s">
        <v>1329</v>
      </c>
      <c r="C3785" s="61" t="s">
        <v>885</v>
      </c>
      <c r="D3785" s="61" t="s">
        <v>181</v>
      </c>
      <c r="E3785" s="61">
        <v>8</v>
      </c>
      <c r="F3785" s="61" t="s">
        <v>182</v>
      </c>
      <c r="G3785" s="61">
        <v>0</v>
      </c>
      <c r="H3785" s="61" t="s">
        <v>42</v>
      </c>
      <c r="I3785" s="61" t="s">
        <v>1167</v>
      </c>
      <c r="J3785" s="61" t="s">
        <v>17</v>
      </c>
      <c r="K3785" s="61" t="s">
        <v>1153</v>
      </c>
      <c r="L3785" s="61" t="s">
        <v>1330</v>
      </c>
      <c r="M3785" s="61">
        <f t="shared" si="60"/>
        <v>577</v>
      </c>
      <c r="N3785" t="str">
        <f>VLOOKUP(M3785,'zamestnanci číselník'!$A:$I,9,0)</f>
        <v>Ostatné</v>
      </c>
    </row>
    <row r="3786" spans="1:14" x14ac:dyDescent="0.2">
      <c r="A3786" s="60">
        <v>43689</v>
      </c>
      <c r="B3786" s="61" t="s">
        <v>1329</v>
      </c>
      <c r="C3786" s="61" t="s">
        <v>885</v>
      </c>
      <c r="D3786" s="61" t="s">
        <v>181</v>
      </c>
      <c r="E3786" s="61">
        <v>8</v>
      </c>
      <c r="F3786" s="61" t="s">
        <v>182</v>
      </c>
      <c r="G3786" s="61">
        <v>0</v>
      </c>
      <c r="H3786" s="61" t="s">
        <v>42</v>
      </c>
      <c r="I3786" s="61" t="s">
        <v>1167</v>
      </c>
      <c r="J3786" s="61" t="s">
        <v>17</v>
      </c>
      <c r="K3786" s="61" t="s">
        <v>1153</v>
      </c>
      <c r="L3786" s="61" t="s">
        <v>1330</v>
      </c>
      <c r="M3786" s="61">
        <f t="shared" si="60"/>
        <v>577</v>
      </c>
      <c r="N3786" t="str">
        <f>VLOOKUP(M3786,'zamestnanci číselník'!$A:$I,9,0)</f>
        <v>Ostatné</v>
      </c>
    </row>
    <row r="3787" spans="1:14" x14ac:dyDescent="0.2">
      <c r="A3787" s="60">
        <v>43690</v>
      </c>
      <c r="B3787" s="61" t="s">
        <v>1329</v>
      </c>
      <c r="C3787" s="61" t="s">
        <v>885</v>
      </c>
      <c r="D3787" s="61" t="s">
        <v>181</v>
      </c>
      <c r="E3787" s="61">
        <v>8</v>
      </c>
      <c r="F3787" s="61" t="s">
        <v>182</v>
      </c>
      <c r="G3787" s="61">
        <v>0</v>
      </c>
      <c r="H3787" s="61" t="s">
        <v>42</v>
      </c>
      <c r="I3787" s="61" t="s">
        <v>1167</v>
      </c>
      <c r="J3787" s="61" t="s">
        <v>17</v>
      </c>
      <c r="K3787" s="61" t="s">
        <v>1153</v>
      </c>
      <c r="L3787" s="61" t="s">
        <v>1330</v>
      </c>
      <c r="M3787" s="61">
        <f t="shared" si="60"/>
        <v>577</v>
      </c>
      <c r="N3787" t="str">
        <f>VLOOKUP(M3787,'zamestnanci číselník'!$A:$I,9,0)</f>
        <v>Ostatné</v>
      </c>
    </row>
    <row r="3788" spans="1:14" x14ac:dyDescent="0.2">
      <c r="A3788" s="60">
        <v>43691</v>
      </c>
      <c r="B3788" s="61" t="s">
        <v>1329</v>
      </c>
      <c r="C3788" s="61" t="s">
        <v>885</v>
      </c>
      <c r="D3788" s="61" t="s">
        <v>181</v>
      </c>
      <c r="E3788" s="61">
        <v>8</v>
      </c>
      <c r="F3788" s="61" t="s">
        <v>182</v>
      </c>
      <c r="G3788" s="61">
        <v>0</v>
      </c>
      <c r="H3788" s="61" t="s">
        <v>42</v>
      </c>
      <c r="I3788" s="61" t="s">
        <v>1167</v>
      </c>
      <c r="J3788" s="61" t="s">
        <v>17</v>
      </c>
      <c r="K3788" s="61" t="s">
        <v>1153</v>
      </c>
      <c r="L3788" s="61" t="s">
        <v>1330</v>
      </c>
      <c r="M3788" s="61">
        <f t="shared" si="60"/>
        <v>577</v>
      </c>
      <c r="N3788" t="str">
        <f>VLOOKUP(M3788,'zamestnanci číselník'!$A:$I,9,0)</f>
        <v>Ostatné</v>
      </c>
    </row>
    <row r="3789" spans="1:14" x14ac:dyDescent="0.2">
      <c r="A3789" s="60">
        <v>43692</v>
      </c>
      <c r="B3789" s="61" t="s">
        <v>1329</v>
      </c>
      <c r="C3789" s="61" t="s">
        <v>885</v>
      </c>
      <c r="D3789" s="61" t="s">
        <v>181</v>
      </c>
      <c r="E3789" s="61">
        <v>8</v>
      </c>
      <c r="F3789" s="61" t="s">
        <v>182</v>
      </c>
      <c r="G3789" s="61">
        <v>0</v>
      </c>
      <c r="H3789" s="61" t="s">
        <v>42</v>
      </c>
      <c r="I3789" s="61" t="s">
        <v>1167</v>
      </c>
      <c r="J3789" s="61" t="s">
        <v>17</v>
      </c>
      <c r="K3789" s="61" t="s">
        <v>1153</v>
      </c>
      <c r="L3789" s="61" t="s">
        <v>1330</v>
      </c>
      <c r="M3789" s="61">
        <f t="shared" si="60"/>
        <v>577</v>
      </c>
      <c r="N3789" t="str">
        <f>VLOOKUP(M3789,'zamestnanci číselník'!$A:$I,9,0)</f>
        <v>Ostatné</v>
      </c>
    </row>
    <row r="3790" spans="1:14" x14ac:dyDescent="0.2">
      <c r="A3790" s="60">
        <v>43693</v>
      </c>
      <c r="B3790" s="61" t="s">
        <v>1329</v>
      </c>
      <c r="C3790" s="61" t="s">
        <v>885</v>
      </c>
      <c r="D3790" s="61" t="s">
        <v>181</v>
      </c>
      <c r="E3790" s="61">
        <v>8</v>
      </c>
      <c r="F3790" s="61" t="s">
        <v>182</v>
      </c>
      <c r="G3790" s="61">
        <v>0</v>
      </c>
      <c r="H3790" s="61" t="s">
        <v>42</v>
      </c>
      <c r="I3790" s="61" t="s">
        <v>1167</v>
      </c>
      <c r="J3790" s="61" t="s">
        <v>17</v>
      </c>
      <c r="K3790" s="61" t="s">
        <v>1153</v>
      </c>
      <c r="L3790" s="61" t="s">
        <v>1330</v>
      </c>
      <c r="M3790" s="61">
        <f t="shared" si="60"/>
        <v>577</v>
      </c>
      <c r="N3790" t="str">
        <f>VLOOKUP(M3790,'zamestnanci číselník'!$A:$I,9,0)</f>
        <v>Ostatné</v>
      </c>
    </row>
    <row r="3791" spans="1:14" x14ac:dyDescent="0.2">
      <c r="A3791" s="60">
        <v>43696</v>
      </c>
      <c r="B3791" s="61" t="s">
        <v>1329</v>
      </c>
      <c r="C3791" s="61" t="s">
        <v>885</v>
      </c>
      <c r="D3791" s="61" t="s">
        <v>181</v>
      </c>
      <c r="E3791" s="61">
        <v>8</v>
      </c>
      <c r="F3791" s="61" t="s">
        <v>182</v>
      </c>
      <c r="G3791" s="61">
        <v>0</v>
      </c>
      <c r="H3791" s="61" t="s">
        <v>42</v>
      </c>
      <c r="I3791" s="61" t="s">
        <v>1167</v>
      </c>
      <c r="J3791" s="61" t="s">
        <v>17</v>
      </c>
      <c r="K3791" s="61" t="s">
        <v>1153</v>
      </c>
      <c r="L3791" s="61" t="s">
        <v>1330</v>
      </c>
      <c r="M3791" s="61">
        <f t="shared" si="60"/>
        <v>577</v>
      </c>
      <c r="N3791" t="str">
        <f>VLOOKUP(M3791,'zamestnanci číselník'!$A:$I,9,0)</f>
        <v>Ostatné</v>
      </c>
    </row>
    <row r="3792" spans="1:14" x14ac:dyDescent="0.2">
      <c r="A3792" s="60">
        <v>43697</v>
      </c>
      <c r="B3792" s="61" t="s">
        <v>1329</v>
      </c>
      <c r="C3792" s="61" t="s">
        <v>885</v>
      </c>
      <c r="D3792" s="61" t="s">
        <v>181</v>
      </c>
      <c r="E3792" s="61">
        <v>8</v>
      </c>
      <c r="F3792" s="61" t="s">
        <v>182</v>
      </c>
      <c r="G3792" s="61">
        <v>0</v>
      </c>
      <c r="H3792" s="61" t="s">
        <v>42</v>
      </c>
      <c r="I3792" s="61" t="s">
        <v>1167</v>
      </c>
      <c r="J3792" s="61" t="s">
        <v>17</v>
      </c>
      <c r="K3792" s="61" t="s">
        <v>1153</v>
      </c>
      <c r="L3792" s="61" t="s">
        <v>1330</v>
      </c>
      <c r="M3792" s="61">
        <f t="shared" si="60"/>
        <v>577</v>
      </c>
      <c r="N3792" t="str">
        <f>VLOOKUP(M3792,'zamestnanci číselník'!$A:$I,9,0)</f>
        <v>Ostatné</v>
      </c>
    </row>
    <row r="3793" spans="1:14" x14ac:dyDescent="0.2">
      <c r="A3793" s="60">
        <v>43698</v>
      </c>
      <c r="B3793" s="61" t="s">
        <v>1329</v>
      </c>
      <c r="C3793" s="61" t="s">
        <v>885</v>
      </c>
      <c r="D3793" s="61" t="s">
        <v>181</v>
      </c>
      <c r="E3793" s="61">
        <v>8</v>
      </c>
      <c r="F3793" s="61" t="s">
        <v>182</v>
      </c>
      <c r="G3793" s="61">
        <v>0</v>
      </c>
      <c r="H3793" s="61" t="s">
        <v>42</v>
      </c>
      <c r="I3793" s="61" t="s">
        <v>1167</v>
      </c>
      <c r="J3793" s="61" t="s">
        <v>17</v>
      </c>
      <c r="K3793" s="61" t="s">
        <v>1153</v>
      </c>
      <c r="L3793" s="61" t="s">
        <v>1330</v>
      </c>
      <c r="M3793" s="61">
        <f t="shared" si="60"/>
        <v>577</v>
      </c>
      <c r="N3793" t="str">
        <f>VLOOKUP(M3793,'zamestnanci číselník'!$A:$I,9,0)</f>
        <v>Ostatné</v>
      </c>
    </row>
    <row r="3794" spans="1:14" x14ac:dyDescent="0.2">
      <c r="A3794" s="60">
        <v>43706</v>
      </c>
      <c r="B3794" s="61" t="s">
        <v>1329</v>
      </c>
      <c r="C3794" s="61" t="s">
        <v>886</v>
      </c>
      <c r="D3794" s="61" t="s">
        <v>181</v>
      </c>
      <c r="E3794" s="61">
        <v>8</v>
      </c>
      <c r="F3794" s="61" t="s">
        <v>182</v>
      </c>
      <c r="G3794" s="61">
        <v>0</v>
      </c>
      <c r="H3794" s="61" t="s">
        <v>183</v>
      </c>
      <c r="I3794" s="61" t="s">
        <v>1167</v>
      </c>
      <c r="J3794" s="61" t="s">
        <v>17</v>
      </c>
      <c r="K3794" s="61" t="s">
        <v>1153</v>
      </c>
      <c r="L3794" s="61" t="s">
        <v>1330</v>
      </c>
      <c r="M3794" s="61">
        <f t="shared" si="60"/>
        <v>577</v>
      </c>
      <c r="N3794" t="str">
        <f>VLOOKUP(M3794,'zamestnanci číselník'!$A:$I,9,0)</f>
        <v>Ostatné</v>
      </c>
    </row>
    <row r="3795" spans="1:14" x14ac:dyDescent="0.2">
      <c r="A3795" s="60">
        <v>43699</v>
      </c>
      <c r="B3795" s="61" t="s">
        <v>1329</v>
      </c>
      <c r="C3795" s="61" t="s">
        <v>887</v>
      </c>
      <c r="D3795" s="61" t="s">
        <v>181</v>
      </c>
      <c r="E3795" s="61">
        <v>8</v>
      </c>
      <c r="F3795" s="61" t="s">
        <v>182</v>
      </c>
      <c r="G3795" s="61">
        <v>0</v>
      </c>
      <c r="H3795" s="61" t="s">
        <v>183</v>
      </c>
      <c r="I3795" s="61" t="s">
        <v>1167</v>
      </c>
      <c r="J3795" s="61" t="s">
        <v>17</v>
      </c>
      <c r="K3795" s="61" t="s">
        <v>1153</v>
      </c>
      <c r="L3795" s="61" t="s">
        <v>1330</v>
      </c>
      <c r="M3795" s="61">
        <f t="shared" si="60"/>
        <v>577</v>
      </c>
      <c r="N3795" t="str">
        <f>VLOOKUP(M3795,'zamestnanci číselník'!$A:$I,9,0)</f>
        <v>Ostatné</v>
      </c>
    </row>
    <row r="3796" spans="1:14" x14ac:dyDescent="0.2">
      <c r="A3796" s="60">
        <v>43700</v>
      </c>
      <c r="B3796" s="61" t="s">
        <v>1329</v>
      </c>
      <c r="C3796" s="61" t="s">
        <v>887</v>
      </c>
      <c r="D3796" s="61" t="s">
        <v>181</v>
      </c>
      <c r="E3796" s="61">
        <v>8</v>
      </c>
      <c r="F3796" s="61" t="s">
        <v>182</v>
      </c>
      <c r="G3796" s="61">
        <v>0</v>
      </c>
      <c r="H3796" s="61" t="s">
        <v>183</v>
      </c>
      <c r="I3796" s="61" t="s">
        <v>1167</v>
      </c>
      <c r="J3796" s="61" t="s">
        <v>17</v>
      </c>
      <c r="K3796" s="61" t="s">
        <v>1153</v>
      </c>
      <c r="L3796" s="61" t="s">
        <v>1330</v>
      </c>
      <c r="M3796" s="61">
        <f t="shared" si="60"/>
        <v>577</v>
      </c>
      <c r="N3796" t="str">
        <f>VLOOKUP(M3796,'zamestnanci číselník'!$A:$I,9,0)</f>
        <v>Ostatné</v>
      </c>
    </row>
    <row r="3797" spans="1:14" x14ac:dyDescent="0.2">
      <c r="A3797" s="60">
        <v>43704</v>
      </c>
      <c r="B3797" s="61" t="s">
        <v>1329</v>
      </c>
      <c r="C3797" s="61" t="s">
        <v>885</v>
      </c>
      <c r="D3797" s="61" t="s">
        <v>181</v>
      </c>
      <c r="E3797" s="61">
        <v>8</v>
      </c>
      <c r="F3797" s="61" t="s">
        <v>182</v>
      </c>
      <c r="G3797" s="61">
        <v>0</v>
      </c>
      <c r="H3797" s="61" t="s">
        <v>42</v>
      </c>
      <c r="I3797" s="61" t="s">
        <v>1167</v>
      </c>
      <c r="J3797" s="61" t="s">
        <v>17</v>
      </c>
      <c r="K3797" s="61" t="s">
        <v>1153</v>
      </c>
      <c r="L3797" s="61" t="s">
        <v>1330</v>
      </c>
      <c r="M3797" s="61">
        <f t="shared" si="60"/>
        <v>577</v>
      </c>
      <c r="N3797" t="str">
        <f>VLOOKUP(M3797,'zamestnanci číselník'!$A:$I,9,0)</f>
        <v>Ostatné</v>
      </c>
    </row>
    <row r="3798" spans="1:14" x14ac:dyDescent="0.2">
      <c r="A3798" s="60">
        <v>43705</v>
      </c>
      <c r="B3798" s="61" t="s">
        <v>1329</v>
      </c>
      <c r="C3798" s="61" t="s">
        <v>885</v>
      </c>
      <c r="D3798" s="61" t="s">
        <v>181</v>
      </c>
      <c r="E3798" s="61">
        <v>8</v>
      </c>
      <c r="F3798" s="61" t="s">
        <v>182</v>
      </c>
      <c r="G3798" s="61">
        <v>0</v>
      </c>
      <c r="H3798" s="61" t="s">
        <v>42</v>
      </c>
      <c r="I3798" s="61" t="s">
        <v>1167</v>
      </c>
      <c r="J3798" s="61" t="s">
        <v>17</v>
      </c>
      <c r="K3798" s="61" t="s">
        <v>1153</v>
      </c>
      <c r="L3798" s="61" t="s">
        <v>1330</v>
      </c>
      <c r="M3798" s="61">
        <f t="shared" si="60"/>
        <v>577</v>
      </c>
      <c r="N3798" t="str">
        <f>VLOOKUP(M3798,'zamestnanci číselník'!$A:$I,9,0)</f>
        <v>Ostatné</v>
      </c>
    </row>
    <row r="3799" spans="1:14" x14ac:dyDescent="0.2">
      <c r="A3799" s="60">
        <v>43707</v>
      </c>
      <c r="B3799" s="61" t="s">
        <v>1329</v>
      </c>
      <c r="C3799" s="61" t="s">
        <v>893</v>
      </c>
      <c r="D3799" s="61" t="s">
        <v>181</v>
      </c>
      <c r="E3799" s="61">
        <v>8</v>
      </c>
      <c r="F3799" s="61" t="s">
        <v>182</v>
      </c>
      <c r="G3799" s="61">
        <v>0</v>
      </c>
      <c r="H3799" s="61" t="s">
        <v>183</v>
      </c>
      <c r="I3799" s="61" t="s">
        <v>1167</v>
      </c>
      <c r="J3799" s="61" t="s">
        <v>17</v>
      </c>
      <c r="K3799" s="61" t="s">
        <v>1153</v>
      </c>
      <c r="L3799" s="61" t="s">
        <v>1330</v>
      </c>
      <c r="M3799" s="61">
        <f t="shared" si="60"/>
        <v>577</v>
      </c>
      <c r="N3799" t="str">
        <f>VLOOKUP(M3799,'zamestnanci číselník'!$A:$I,9,0)</f>
        <v>Ostatné</v>
      </c>
    </row>
    <row r="3800" spans="1:14" x14ac:dyDescent="0.2">
      <c r="A3800" s="60">
        <v>43678</v>
      </c>
      <c r="B3800" s="61" t="s">
        <v>1331</v>
      </c>
      <c r="C3800" s="61" t="s">
        <v>885</v>
      </c>
      <c r="D3800" s="61" t="s">
        <v>909</v>
      </c>
      <c r="E3800" s="61">
        <v>0.25</v>
      </c>
      <c r="F3800" s="61" t="s">
        <v>182</v>
      </c>
      <c r="G3800" s="61">
        <v>0</v>
      </c>
      <c r="H3800" s="61" t="s">
        <v>42</v>
      </c>
      <c r="I3800" s="61" t="s">
        <v>1167</v>
      </c>
      <c r="J3800" s="61" t="s">
        <v>17</v>
      </c>
      <c r="K3800" s="61" t="s">
        <v>20</v>
      </c>
      <c r="L3800" s="61" t="s">
        <v>1332</v>
      </c>
      <c r="M3800" s="61">
        <f t="shared" si="60"/>
        <v>578</v>
      </c>
      <c r="N3800" t="str">
        <f>VLOOKUP(M3800,'zamestnanci číselník'!$A:$I,9,0)</f>
        <v>Ostatné</v>
      </c>
    </row>
    <row r="3801" spans="1:14" x14ac:dyDescent="0.2">
      <c r="A3801" s="60">
        <v>43678</v>
      </c>
      <c r="B3801" s="61" t="s">
        <v>1331</v>
      </c>
      <c r="C3801" s="61" t="s">
        <v>885</v>
      </c>
      <c r="D3801" s="61" t="s">
        <v>181</v>
      </c>
      <c r="E3801" s="61">
        <v>11.25</v>
      </c>
      <c r="F3801" s="61" t="s">
        <v>182</v>
      </c>
      <c r="G3801" s="61">
        <v>0</v>
      </c>
      <c r="H3801" s="61" t="s">
        <v>42</v>
      </c>
      <c r="I3801" s="61" t="s">
        <v>1167</v>
      </c>
      <c r="J3801" s="61" t="s">
        <v>17</v>
      </c>
      <c r="K3801" s="61" t="s">
        <v>20</v>
      </c>
      <c r="L3801" s="61" t="s">
        <v>1332</v>
      </c>
      <c r="M3801" s="61">
        <f t="shared" si="60"/>
        <v>578</v>
      </c>
      <c r="N3801" t="str">
        <f>VLOOKUP(M3801,'zamestnanci číselník'!$A:$I,9,0)</f>
        <v>Ostatné</v>
      </c>
    </row>
    <row r="3802" spans="1:14" x14ac:dyDescent="0.2">
      <c r="A3802" s="60">
        <v>43679</v>
      </c>
      <c r="B3802" s="61" t="s">
        <v>1331</v>
      </c>
      <c r="C3802" s="61" t="s">
        <v>885</v>
      </c>
      <c r="D3802" s="61" t="s">
        <v>181</v>
      </c>
      <c r="E3802" s="61">
        <v>4</v>
      </c>
      <c r="F3802" s="61" t="s">
        <v>182</v>
      </c>
      <c r="G3802" s="61">
        <v>0</v>
      </c>
      <c r="H3802" s="61" t="s">
        <v>42</v>
      </c>
      <c r="I3802" s="61" t="s">
        <v>1167</v>
      </c>
      <c r="J3802" s="61" t="s">
        <v>17</v>
      </c>
      <c r="K3802" s="61" t="s">
        <v>20</v>
      </c>
      <c r="L3802" s="61" t="s">
        <v>1332</v>
      </c>
      <c r="M3802" s="61">
        <f t="shared" si="60"/>
        <v>578</v>
      </c>
      <c r="N3802" t="str">
        <f>VLOOKUP(M3802,'zamestnanci číselník'!$A:$I,9,0)</f>
        <v>Ostatné</v>
      </c>
    </row>
    <row r="3803" spans="1:14" x14ac:dyDescent="0.2">
      <c r="A3803" s="60">
        <v>43679</v>
      </c>
      <c r="B3803" s="61" t="s">
        <v>1331</v>
      </c>
      <c r="C3803" s="61" t="s">
        <v>885</v>
      </c>
      <c r="D3803" s="61" t="s">
        <v>909</v>
      </c>
      <c r="E3803" s="61">
        <v>7.5</v>
      </c>
      <c r="F3803" s="61" t="s">
        <v>182</v>
      </c>
      <c r="G3803" s="61">
        <v>0</v>
      </c>
      <c r="H3803" s="61" t="s">
        <v>42</v>
      </c>
      <c r="I3803" s="61" t="s">
        <v>1167</v>
      </c>
      <c r="J3803" s="61" t="s">
        <v>17</v>
      </c>
      <c r="K3803" s="61" t="s">
        <v>20</v>
      </c>
      <c r="L3803" s="61" t="s">
        <v>1332</v>
      </c>
      <c r="M3803" s="61">
        <f t="shared" si="60"/>
        <v>578</v>
      </c>
      <c r="N3803" t="str">
        <f>VLOOKUP(M3803,'zamestnanci číselník'!$A:$I,9,0)</f>
        <v>Ostatné</v>
      </c>
    </row>
    <row r="3804" spans="1:14" x14ac:dyDescent="0.2">
      <c r="A3804" s="60">
        <v>43682</v>
      </c>
      <c r="B3804" s="61" t="s">
        <v>1331</v>
      </c>
      <c r="C3804" s="61" t="s">
        <v>887</v>
      </c>
      <c r="D3804" s="61" t="s">
        <v>181</v>
      </c>
      <c r="E3804" s="61">
        <v>11.25</v>
      </c>
      <c r="F3804" s="61" t="s">
        <v>182</v>
      </c>
      <c r="G3804" s="61">
        <v>0</v>
      </c>
      <c r="H3804" s="61" t="s">
        <v>183</v>
      </c>
      <c r="I3804" s="61" t="s">
        <v>1167</v>
      </c>
      <c r="J3804" s="61" t="s">
        <v>17</v>
      </c>
      <c r="K3804" s="61" t="s">
        <v>20</v>
      </c>
      <c r="L3804" s="61" t="s">
        <v>1332</v>
      </c>
      <c r="M3804" s="61">
        <f t="shared" si="60"/>
        <v>578</v>
      </c>
      <c r="N3804" t="str">
        <f>VLOOKUP(M3804,'zamestnanci číselník'!$A:$I,9,0)</f>
        <v>Ostatné</v>
      </c>
    </row>
    <row r="3805" spans="1:14" x14ac:dyDescent="0.2">
      <c r="A3805" s="60">
        <v>43683</v>
      </c>
      <c r="B3805" s="61" t="s">
        <v>1331</v>
      </c>
      <c r="C3805" s="61" t="s">
        <v>887</v>
      </c>
      <c r="D3805" s="61" t="s">
        <v>181</v>
      </c>
      <c r="E3805" s="61">
        <v>11.25</v>
      </c>
      <c r="F3805" s="61" t="s">
        <v>182</v>
      </c>
      <c r="G3805" s="61">
        <v>0</v>
      </c>
      <c r="H3805" s="61" t="s">
        <v>183</v>
      </c>
      <c r="I3805" s="61" t="s">
        <v>1167</v>
      </c>
      <c r="J3805" s="61" t="s">
        <v>17</v>
      </c>
      <c r="K3805" s="61" t="s">
        <v>20</v>
      </c>
      <c r="L3805" s="61" t="s">
        <v>1332</v>
      </c>
      <c r="M3805" s="61">
        <f t="shared" si="60"/>
        <v>578</v>
      </c>
      <c r="N3805" t="str">
        <f>VLOOKUP(M3805,'zamestnanci číselník'!$A:$I,9,0)</f>
        <v>Ostatné</v>
      </c>
    </row>
    <row r="3806" spans="1:14" x14ac:dyDescent="0.2">
      <c r="A3806" s="60">
        <v>43684</v>
      </c>
      <c r="B3806" s="61" t="s">
        <v>1331</v>
      </c>
      <c r="C3806" s="61" t="s">
        <v>887</v>
      </c>
      <c r="D3806" s="61" t="s">
        <v>181</v>
      </c>
      <c r="E3806" s="61">
        <v>11.25</v>
      </c>
      <c r="F3806" s="61" t="s">
        <v>182</v>
      </c>
      <c r="G3806" s="61">
        <v>0</v>
      </c>
      <c r="H3806" s="61" t="s">
        <v>183</v>
      </c>
      <c r="I3806" s="61" t="s">
        <v>1167</v>
      </c>
      <c r="J3806" s="61" t="s">
        <v>17</v>
      </c>
      <c r="K3806" s="61" t="s">
        <v>20</v>
      </c>
      <c r="L3806" s="61" t="s">
        <v>1332</v>
      </c>
      <c r="M3806" s="61">
        <f t="shared" si="60"/>
        <v>578</v>
      </c>
      <c r="N3806" t="str">
        <f>VLOOKUP(M3806,'zamestnanci číselník'!$A:$I,9,0)</f>
        <v>Ostatné</v>
      </c>
    </row>
    <row r="3807" spans="1:14" x14ac:dyDescent="0.2">
      <c r="A3807" s="60">
        <v>43690</v>
      </c>
      <c r="B3807" s="61" t="s">
        <v>1331</v>
      </c>
      <c r="C3807" s="61" t="s">
        <v>887</v>
      </c>
      <c r="D3807" s="61" t="s">
        <v>181</v>
      </c>
      <c r="E3807" s="61">
        <v>11.25</v>
      </c>
      <c r="F3807" s="61" t="s">
        <v>182</v>
      </c>
      <c r="G3807" s="61">
        <v>0</v>
      </c>
      <c r="H3807" s="61" t="s">
        <v>183</v>
      </c>
      <c r="I3807" s="61" t="s">
        <v>1167</v>
      </c>
      <c r="J3807" s="61" t="s">
        <v>17</v>
      </c>
      <c r="K3807" s="61" t="s">
        <v>20</v>
      </c>
      <c r="L3807" s="61" t="s">
        <v>1332</v>
      </c>
      <c r="M3807" s="61">
        <f t="shared" si="60"/>
        <v>578</v>
      </c>
      <c r="N3807" t="str">
        <f>VLOOKUP(M3807,'zamestnanci číselník'!$A:$I,9,0)</f>
        <v>Ostatné</v>
      </c>
    </row>
    <row r="3808" spans="1:14" x14ac:dyDescent="0.2">
      <c r="A3808" s="60">
        <v>43691</v>
      </c>
      <c r="B3808" s="61" t="s">
        <v>1331</v>
      </c>
      <c r="C3808" s="61" t="s">
        <v>887</v>
      </c>
      <c r="D3808" s="61" t="s">
        <v>181</v>
      </c>
      <c r="E3808" s="61">
        <v>11.25</v>
      </c>
      <c r="F3808" s="61" t="s">
        <v>182</v>
      </c>
      <c r="G3808" s="61">
        <v>0</v>
      </c>
      <c r="H3808" s="61" t="s">
        <v>183</v>
      </c>
      <c r="I3808" s="61" t="s">
        <v>1167</v>
      </c>
      <c r="J3808" s="61" t="s">
        <v>17</v>
      </c>
      <c r="K3808" s="61" t="s">
        <v>20</v>
      </c>
      <c r="L3808" s="61" t="s">
        <v>1332</v>
      </c>
      <c r="M3808" s="61">
        <f t="shared" si="60"/>
        <v>578</v>
      </c>
      <c r="N3808" t="str">
        <f>VLOOKUP(M3808,'zamestnanci číselník'!$A:$I,9,0)</f>
        <v>Ostatné</v>
      </c>
    </row>
    <row r="3809" spans="1:14" x14ac:dyDescent="0.2">
      <c r="A3809" s="60">
        <v>43692</v>
      </c>
      <c r="B3809" s="61" t="s">
        <v>1331</v>
      </c>
      <c r="C3809" s="61" t="s">
        <v>887</v>
      </c>
      <c r="D3809" s="61" t="s">
        <v>181</v>
      </c>
      <c r="E3809" s="61">
        <v>11.25</v>
      </c>
      <c r="F3809" s="61" t="s">
        <v>182</v>
      </c>
      <c r="G3809" s="61">
        <v>0</v>
      </c>
      <c r="H3809" s="61" t="s">
        <v>183</v>
      </c>
      <c r="I3809" s="61" t="s">
        <v>1167</v>
      </c>
      <c r="J3809" s="61" t="s">
        <v>17</v>
      </c>
      <c r="K3809" s="61" t="s">
        <v>20</v>
      </c>
      <c r="L3809" s="61" t="s">
        <v>1332</v>
      </c>
      <c r="M3809" s="61">
        <f t="shared" si="60"/>
        <v>578</v>
      </c>
      <c r="N3809" t="str">
        <f>VLOOKUP(M3809,'zamestnanci číselník'!$A:$I,9,0)</f>
        <v>Ostatné</v>
      </c>
    </row>
    <row r="3810" spans="1:14" x14ac:dyDescent="0.2">
      <c r="A3810" s="60">
        <v>43696</v>
      </c>
      <c r="B3810" s="61" t="s">
        <v>1331</v>
      </c>
      <c r="C3810" s="61" t="s">
        <v>885</v>
      </c>
      <c r="D3810" s="61" t="s">
        <v>909</v>
      </c>
      <c r="E3810" s="61">
        <v>0.25</v>
      </c>
      <c r="F3810" s="61" t="s">
        <v>182</v>
      </c>
      <c r="G3810" s="61">
        <v>0</v>
      </c>
      <c r="H3810" s="61" t="s">
        <v>42</v>
      </c>
      <c r="I3810" s="61" t="s">
        <v>1167</v>
      </c>
      <c r="J3810" s="61" t="s">
        <v>17</v>
      </c>
      <c r="K3810" s="61" t="s">
        <v>20</v>
      </c>
      <c r="L3810" s="61" t="s">
        <v>1332</v>
      </c>
      <c r="M3810" s="61">
        <f t="shared" si="60"/>
        <v>578</v>
      </c>
      <c r="N3810" t="str">
        <f>VLOOKUP(M3810,'zamestnanci číselník'!$A:$I,9,0)</f>
        <v>Ostatné</v>
      </c>
    </row>
    <row r="3811" spans="1:14" x14ac:dyDescent="0.2">
      <c r="A3811" s="60">
        <v>43696</v>
      </c>
      <c r="B3811" s="61" t="s">
        <v>1331</v>
      </c>
      <c r="C3811" s="61" t="s">
        <v>885</v>
      </c>
      <c r="D3811" s="61" t="s">
        <v>181</v>
      </c>
      <c r="E3811" s="61">
        <v>11.25</v>
      </c>
      <c r="F3811" s="61" t="s">
        <v>182</v>
      </c>
      <c r="G3811" s="61">
        <v>0</v>
      </c>
      <c r="H3811" s="61" t="s">
        <v>42</v>
      </c>
      <c r="I3811" s="61" t="s">
        <v>1167</v>
      </c>
      <c r="J3811" s="61" t="s">
        <v>17</v>
      </c>
      <c r="K3811" s="61" t="s">
        <v>20</v>
      </c>
      <c r="L3811" s="61" t="s">
        <v>1332</v>
      </c>
      <c r="M3811" s="61">
        <f t="shared" si="60"/>
        <v>578</v>
      </c>
      <c r="N3811" t="str">
        <f>VLOOKUP(M3811,'zamestnanci číselník'!$A:$I,9,0)</f>
        <v>Ostatné</v>
      </c>
    </row>
    <row r="3812" spans="1:14" x14ac:dyDescent="0.2">
      <c r="A3812" s="60">
        <v>43697</v>
      </c>
      <c r="B3812" s="61" t="s">
        <v>1331</v>
      </c>
      <c r="C3812" s="61" t="s">
        <v>885</v>
      </c>
      <c r="D3812" s="61" t="s">
        <v>181</v>
      </c>
      <c r="E3812" s="61">
        <v>4</v>
      </c>
      <c r="F3812" s="61" t="s">
        <v>182</v>
      </c>
      <c r="G3812" s="61">
        <v>0</v>
      </c>
      <c r="H3812" s="61" t="s">
        <v>42</v>
      </c>
      <c r="I3812" s="61" t="s">
        <v>1167</v>
      </c>
      <c r="J3812" s="61" t="s">
        <v>17</v>
      </c>
      <c r="K3812" s="61" t="s">
        <v>20</v>
      </c>
      <c r="L3812" s="61" t="s">
        <v>1332</v>
      </c>
      <c r="M3812" s="61">
        <f t="shared" si="60"/>
        <v>578</v>
      </c>
      <c r="N3812" t="str">
        <f>VLOOKUP(M3812,'zamestnanci číselník'!$A:$I,9,0)</f>
        <v>Ostatné</v>
      </c>
    </row>
    <row r="3813" spans="1:14" x14ac:dyDescent="0.2">
      <c r="A3813" s="60">
        <v>43697</v>
      </c>
      <c r="B3813" s="61" t="s">
        <v>1331</v>
      </c>
      <c r="C3813" s="61" t="s">
        <v>885</v>
      </c>
      <c r="D3813" s="61" t="s">
        <v>909</v>
      </c>
      <c r="E3813" s="61">
        <v>7.5</v>
      </c>
      <c r="F3813" s="61" t="s">
        <v>182</v>
      </c>
      <c r="G3813" s="61">
        <v>0</v>
      </c>
      <c r="H3813" s="61" t="s">
        <v>42</v>
      </c>
      <c r="I3813" s="61" t="s">
        <v>1167</v>
      </c>
      <c r="J3813" s="61" t="s">
        <v>17</v>
      </c>
      <c r="K3813" s="61" t="s">
        <v>20</v>
      </c>
      <c r="L3813" s="61" t="s">
        <v>1332</v>
      </c>
      <c r="M3813" s="61">
        <f t="shared" si="60"/>
        <v>578</v>
      </c>
      <c r="N3813" t="str">
        <f>VLOOKUP(M3813,'zamestnanci číselník'!$A:$I,9,0)</f>
        <v>Ostatné</v>
      </c>
    </row>
    <row r="3814" spans="1:14" x14ac:dyDescent="0.2">
      <c r="A3814" s="60">
        <v>43698</v>
      </c>
      <c r="B3814" s="61" t="s">
        <v>1331</v>
      </c>
      <c r="C3814" s="61" t="s">
        <v>885</v>
      </c>
      <c r="D3814" s="61" t="s">
        <v>181</v>
      </c>
      <c r="E3814" s="61">
        <v>4</v>
      </c>
      <c r="F3814" s="61" t="s">
        <v>182</v>
      </c>
      <c r="G3814" s="61">
        <v>0</v>
      </c>
      <c r="H3814" s="61" t="s">
        <v>42</v>
      </c>
      <c r="I3814" s="61" t="s">
        <v>1167</v>
      </c>
      <c r="J3814" s="61" t="s">
        <v>17</v>
      </c>
      <c r="K3814" s="61" t="s">
        <v>20</v>
      </c>
      <c r="L3814" s="61" t="s">
        <v>1332</v>
      </c>
      <c r="M3814" s="61">
        <f t="shared" si="60"/>
        <v>578</v>
      </c>
      <c r="N3814" t="str">
        <f>VLOOKUP(M3814,'zamestnanci číselník'!$A:$I,9,0)</f>
        <v>Ostatné</v>
      </c>
    </row>
    <row r="3815" spans="1:14" x14ac:dyDescent="0.2">
      <c r="A3815" s="60">
        <v>43698</v>
      </c>
      <c r="B3815" s="61" t="s">
        <v>1331</v>
      </c>
      <c r="C3815" s="61" t="s">
        <v>885</v>
      </c>
      <c r="D3815" s="61" t="s">
        <v>909</v>
      </c>
      <c r="E3815" s="61">
        <v>7.5</v>
      </c>
      <c r="F3815" s="61" t="s">
        <v>182</v>
      </c>
      <c r="G3815" s="61">
        <v>0</v>
      </c>
      <c r="H3815" s="61" t="s">
        <v>42</v>
      </c>
      <c r="I3815" s="61" t="s">
        <v>1167</v>
      </c>
      <c r="J3815" s="61" t="s">
        <v>17</v>
      </c>
      <c r="K3815" s="61" t="s">
        <v>20</v>
      </c>
      <c r="L3815" s="61" t="s">
        <v>1332</v>
      </c>
      <c r="M3815" s="61">
        <f t="shared" si="60"/>
        <v>578</v>
      </c>
      <c r="N3815" t="str">
        <f>VLOOKUP(M3815,'zamestnanci číselník'!$A:$I,9,0)</f>
        <v>Ostatné</v>
      </c>
    </row>
    <row r="3816" spans="1:14" x14ac:dyDescent="0.2">
      <c r="A3816" s="60">
        <v>43699</v>
      </c>
      <c r="B3816" s="61" t="s">
        <v>1331</v>
      </c>
      <c r="C3816" s="61" t="s">
        <v>885</v>
      </c>
      <c r="D3816" s="61" t="s">
        <v>181</v>
      </c>
      <c r="E3816" s="61">
        <v>4</v>
      </c>
      <c r="F3816" s="61" t="s">
        <v>182</v>
      </c>
      <c r="G3816" s="61">
        <v>0</v>
      </c>
      <c r="H3816" s="61" t="s">
        <v>42</v>
      </c>
      <c r="I3816" s="61" t="s">
        <v>1167</v>
      </c>
      <c r="J3816" s="61" t="s">
        <v>17</v>
      </c>
      <c r="K3816" s="61" t="s">
        <v>20</v>
      </c>
      <c r="L3816" s="61" t="s">
        <v>1332</v>
      </c>
      <c r="M3816" s="61">
        <f t="shared" si="60"/>
        <v>578</v>
      </c>
      <c r="N3816" t="str">
        <f>VLOOKUP(M3816,'zamestnanci číselník'!$A:$I,9,0)</f>
        <v>Ostatné</v>
      </c>
    </row>
    <row r="3817" spans="1:14" x14ac:dyDescent="0.2">
      <c r="A3817" s="60">
        <v>43699</v>
      </c>
      <c r="B3817" s="61" t="s">
        <v>1331</v>
      </c>
      <c r="C3817" s="61" t="s">
        <v>885</v>
      </c>
      <c r="D3817" s="61" t="s">
        <v>909</v>
      </c>
      <c r="E3817" s="61">
        <v>7.5</v>
      </c>
      <c r="F3817" s="61" t="s">
        <v>182</v>
      </c>
      <c r="G3817" s="61">
        <v>0</v>
      </c>
      <c r="H3817" s="61" t="s">
        <v>42</v>
      </c>
      <c r="I3817" s="61" t="s">
        <v>1167</v>
      </c>
      <c r="J3817" s="61" t="s">
        <v>17</v>
      </c>
      <c r="K3817" s="61" t="s">
        <v>20</v>
      </c>
      <c r="L3817" s="61" t="s">
        <v>1332</v>
      </c>
      <c r="M3817" s="61">
        <f t="shared" si="60"/>
        <v>578</v>
      </c>
      <c r="N3817" t="str">
        <f>VLOOKUP(M3817,'zamestnanci číselník'!$A:$I,9,0)</f>
        <v>Ostatné</v>
      </c>
    </row>
    <row r="3818" spans="1:14" x14ac:dyDescent="0.2">
      <c r="A3818" s="60">
        <v>43703</v>
      </c>
      <c r="B3818" s="61" t="s">
        <v>1331</v>
      </c>
      <c r="C3818" s="61" t="s">
        <v>885</v>
      </c>
      <c r="D3818" s="61" t="s">
        <v>909</v>
      </c>
      <c r="E3818" s="61">
        <v>0.25</v>
      </c>
      <c r="F3818" s="61" t="s">
        <v>182</v>
      </c>
      <c r="G3818" s="61">
        <v>0</v>
      </c>
      <c r="H3818" s="61" t="s">
        <v>42</v>
      </c>
      <c r="I3818" s="61" t="s">
        <v>1167</v>
      </c>
      <c r="J3818" s="61" t="s">
        <v>17</v>
      </c>
      <c r="K3818" s="61" t="s">
        <v>20</v>
      </c>
      <c r="L3818" s="61" t="s">
        <v>1332</v>
      </c>
      <c r="M3818" s="61">
        <f t="shared" si="60"/>
        <v>578</v>
      </c>
      <c r="N3818" t="str">
        <f>VLOOKUP(M3818,'zamestnanci číselník'!$A:$I,9,0)</f>
        <v>Ostatné</v>
      </c>
    </row>
    <row r="3819" spans="1:14" x14ac:dyDescent="0.2">
      <c r="A3819" s="60">
        <v>43703</v>
      </c>
      <c r="B3819" s="61" t="s">
        <v>1331</v>
      </c>
      <c r="C3819" s="61" t="s">
        <v>885</v>
      </c>
      <c r="D3819" s="61" t="s">
        <v>181</v>
      </c>
      <c r="E3819" s="61">
        <v>11.25</v>
      </c>
      <c r="F3819" s="61" t="s">
        <v>182</v>
      </c>
      <c r="G3819" s="61">
        <v>0</v>
      </c>
      <c r="H3819" s="61" t="s">
        <v>42</v>
      </c>
      <c r="I3819" s="61" t="s">
        <v>1167</v>
      </c>
      <c r="J3819" s="61" t="s">
        <v>17</v>
      </c>
      <c r="K3819" s="61" t="s">
        <v>20</v>
      </c>
      <c r="L3819" s="61" t="s">
        <v>1332</v>
      </c>
      <c r="M3819" s="61">
        <f t="shared" si="60"/>
        <v>578</v>
      </c>
      <c r="N3819" t="str">
        <f>VLOOKUP(M3819,'zamestnanci číselník'!$A:$I,9,0)</f>
        <v>Ostatné</v>
      </c>
    </row>
    <row r="3820" spans="1:14" x14ac:dyDescent="0.2">
      <c r="A3820" s="60">
        <v>43704</v>
      </c>
      <c r="B3820" s="61" t="s">
        <v>1331</v>
      </c>
      <c r="C3820" s="61" t="s">
        <v>885</v>
      </c>
      <c r="D3820" s="61" t="s">
        <v>181</v>
      </c>
      <c r="E3820" s="61">
        <v>4</v>
      </c>
      <c r="F3820" s="61" t="s">
        <v>182</v>
      </c>
      <c r="G3820" s="61">
        <v>0</v>
      </c>
      <c r="H3820" s="61" t="s">
        <v>42</v>
      </c>
      <c r="I3820" s="61" t="s">
        <v>1167</v>
      </c>
      <c r="J3820" s="61" t="s">
        <v>17</v>
      </c>
      <c r="K3820" s="61" t="s">
        <v>20</v>
      </c>
      <c r="L3820" s="61" t="s">
        <v>1332</v>
      </c>
      <c r="M3820" s="61">
        <f t="shared" si="60"/>
        <v>578</v>
      </c>
      <c r="N3820" t="str">
        <f>VLOOKUP(M3820,'zamestnanci číselník'!$A:$I,9,0)</f>
        <v>Ostatné</v>
      </c>
    </row>
    <row r="3821" spans="1:14" x14ac:dyDescent="0.2">
      <c r="A3821" s="60">
        <v>43704</v>
      </c>
      <c r="B3821" s="61" t="s">
        <v>1331</v>
      </c>
      <c r="C3821" s="61" t="s">
        <v>885</v>
      </c>
      <c r="D3821" s="61" t="s">
        <v>909</v>
      </c>
      <c r="E3821" s="61">
        <v>7.5</v>
      </c>
      <c r="F3821" s="61" t="s">
        <v>182</v>
      </c>
      <c r="G3821" s="61">
        <v>0</v>
      </c>
      <c r="H3821" s="61" t="s">
        <v>42</v>
      </c>
      <c r="I3821" s="61" t="s">
        <v>1167</v>
      </c>
      <c r="J3821" s="61" t="s">
        <v>17</v>
      </c>
      <c r="K3821" s="61" t="s">
        <v>20</v>
      </c>
      <c r="L3821" s="61" t="s">
        <v>1332</v>
      </c>
      <c r="M3821" s="61">
        <f t="shared" si="60"/>
        <v>578</v>
      </c>
      <c r="N3821" t="str">
        <f>VLOOKUP(M3821,'zamestnanci číselník'!$A:$I,9,0)</f>
        <v>Ostatné</v>
      </c>
    </row>
    <row r="3822" spans="1:14" x14ac:dyDescent="0.2">
      <c r="A3822" s="60">
        <v>43708</v>
      </c>
      <c r="B3822" s="61" t="s">
        <v>1331</v>
      </c>
      <c r="C3822" s="61" t="s">
        <v>885</v>
      </c>
      <c r="D3822" s="61" t="s">
        <v>909</v>
      </c>
      <c r="E3822" s="61">
        <v>0.25</v>
      </c>
      <c r="F3822" s="61" t="s">
        <v>182</v>
      </c>
      <c r="G3822" s="61">
        <v>0</v>
      </c>
      <c r="H3822" s="61" t="s">
        <v>42</v>
      </c>
      <c r="I3822" s="61" t="s">
        <v>1167</v>
      </c>
      <c r="J3822" s="61" t="s">
        <v>17</v>
      </c>
      <c r="K3822" s="61" t="s">
        <v>20</v>
      </c>
      <c r="L3822" s="61" t="s">
        <v>1332</v>
      </c>
      <c r="M3822" s="61">
        <f t="shared" si="60"/>
        <v>578</v>
      </c>
      <c r="N3822" t="str">
        <f>VLOOKUP(M3822,'zamestnanci číselník'!$A:$I,9,0)</f>
        <v>Ostatné</v>
      </c>
    </row>
    <row r="3823" spans="1:14" x14ac:dyDescent="0.2">
      <c r="A3823" s="60">
        <v>43708</v>
      </c>
      <c r="B3823" s="61" t="s">
        <v>1331</v>
      </c>
      <c r="C3823" s="61" t="s">
        <v>885</v>
      </c>
      <c r="D3823" s="61" t="s">
        <v>181</v>
      </c>
      <c r="E3823" s="61">
        <v>5.25</v>
      </c>
      <c r="F3823" s="61" t="s">
        <v>890</v>
      </c>
      <c r="G3823" s="61">
        <v>6</v>
      </c>
      <c r="H3823" s="61" t="s">
        <v>42</v>
      </c>
      <c r="I3823" s="61" t="s">
        <v>1167</v>
      </c>
      <c r="J3823" s="61" t="s">
        <v>17</v>
      </c>
      <c r="K3823" s="61" t="s">
        <v>20</v>
      </c>
      <c r="L3823" s="61" t="s">
        <v>1332</v>
      </c>
      <c r="M3823" s="61">
        <f t="shared" si="60"/>
        <v>578</v>
      </c>
      <c r="N3823" t="str">
        <f>VLOOKUP(M3823,'zamestnanci číselník'!$A:$I,9,0)</f>
        <v>Ostatné</v>
      </c>
    </row>
    <row r="3824" spans="1:14" x14ac:dyDescent="0.2">
      <c r="A3824" s="60">
        <v>43699</v>
      </c>
      <c r="B3824" s="61" t="s">
        <v>1333</v>
      </c>
      <c r="C3824" s="61" t="s">
        <v>885</v>
      </c>
      <c r="D3824" s="61" t="s">
        <v>181</v>
      </c>
      <c r="E3824" s="61">
        <v>8</v>
      </c>
      <c r="F3824" s="61" t="s">
        <v>890</v>
      </c>
      <c r="G3824" s="61">
        <v>1.5</v>
      </c>
      <c r="H3824" s="61" t="s">
        <v>42</v>
      </c>
      <c r="I3824" s="61" t="s">
        <v>1167</v>
      </c>
      <c r="J3824" s="61" t="s">
        <v>17</v>
      </c>
      <c r="K3824" s="61" t="s">
        <v>1153</v>
      </c>
      <c r="L3824" s="61" t="s">
        <v>1334</v>
      </c>
      <c r="M3824" s="61">
        <f t="shared" si="60"/>
        <v>580</v>
      </c>
      <c r="N3824" t="str">
        <f>VLOOKUP(M3824,'zamestnanci číselník'!$A:$I,9,0)</f>
        <v>VP5</v>
      </c>
    </row>
    <row r="3825" spans="1:14" x14ac:dyDescent="0.2">
      <c r="A3825" s="60">
        <v>43700</v>
      </c>
      <c r="B3825" s="61" t="s">
        <v>1333</v>
      </c>
      <c r="C3825" s="61" t="s">
        <v>885</v>
      </c>
      <c r="D3825" s="61" t="s">
        <v>181</v>
      </c>
      <c r="E3825" s="61">
        <v>6.5</v>
      </c>
      <c r="F3825" s="61" t="s">
        <v>182</v>
      </c>
      <c r="G3825" s="61">
        <v>0</v>
      </c>
      <c r="H3825" s="61" t="s">
        <v>42</v>
      </c>
      <c r="I3825" s="61" t="s">
        <v>1167</v>
      </c>
      <c r="J3825" s="61" t="s">
        <v>17</v>
      </c>
      <c r="K3825" s="61" t="s">
        <v>1153</v>
      </c>
      <c r="L3825" s="61" t="s">
        <v>1334</v>
      </c>
      <c r="M3825" s="61">
        <f t="shared" si="60"/>
        <v>580</v>
      </c>
      <c r="N3825" t="str">
        <f>VLOOKUP(M3825,'zamestnanci číselník'!$A:$I,9,0)</f>
        <v>VP5</v>
      </c>
    </row>
    <row r="3826" spans="1:14" x14ac:dyDescent="0.2">
      <c r="A3826" s="60">
        <v>43703</v>
      </c>
      <c r="B3826" s="61" t="s">
        <v>1333</v>
      </c>
      <c r="C3826" s="61" t="s">
        <v>885</v>
      </c>
      <c r="D3826" s="61" t="s">
        <v>181</v>
      </c>
      <c r="E3826" s="61">
        <v>8</v>
      </c>
      <c r="F3826" s="61" t="s">
        <v>890</v>
      </c>
      <c r="G3826" s="61">
        <v>0.5</v>
      </c>
      <c r="H3826" s="61" t="s">
        <v>42</v>
      </c>
      <c r="I3826" s="61" t="s">
        <v>1167</v>
      </c>
      <c r="J3826" s="61" t="s">
        <v>17</v>
      </c>
      <c r="K3826" s="61" t="s">
        <v>1153</v>
      </c>
      <c r="L3826" s="61" t="s">
        <v>1334</v>
      </c>
      <c r="M3826" s="61">
        <f t="shared" si="60"/>
        <v>580</v>
      </c>
      <c r="N3826" t="str">
        <f>VLOOKUP(M3826,'zamestnanci číselník'!$A:$I,9,0)</f>
        <v>VP5</v>
      </c>
    </row>
    <row r="3827" spans="1:14" x14ac:dyDescent="0.2">
      <c r="A3827" s="60">
        <v>43698</v>
      </c>
      <c r="B3827" s="61" t="s">
        <v>1333</v>
      </c>
      <c r="C3827" s="61" t="s">
        <v>885</v>
      </c>
      <c r="D3827" s="61" t="s">
        <v>181</v>
      </c>
      <c r="E3827" s="61">
        <v>8</v>
      </c>
      <c r="F3827" s="61" t="s">
        <v>890</v>
      </c>
      <c r="G3827" s="61">
        <v>1.5</v>
      </c>
      <c r="H3827" s="61" t="s">
        <v>42</v>
      </c>
      <c r="I3827" s="61" t="s">
        <v>1167</v>
      </c>
      <c r="J3827" s="61" t="s">
        <v>17</v>
      </c>
      <c r="K3827" s="61" t="s">
        <v>1153</v>
      </c>
      <c r="L3827" s="61" t="s">
        <v>1334</v>
      </c>
      <c r="M3827" s="61">
        <f t="shared" si="60"/>
        <v>580</v>
      </c>
      <c r="N3827" t="str">
        <f>VLOOKUP(M3827,'zamestnanci číselník'!$A:$I,9,0)</f>
        <v>VP5</v>
      </c>
    </row>
    <row r="3828" spans="1:14" x14ac:dyDescent="0.2">
      <c r="A3828" s="60">
        <v>43678</v>
      </c>
      <c r="B3828" s="61" t="s">
        <v>1333</v>
      </c>
      <c r="C3828" s="61" t="s">
        <v>887</v>
      </c>
      <c r="D3828" s="61" t="s">
        <v>181</v>
      </c>
      <c r="E3828" s="61">
        <v>8</v>
      </c>
      <c r="F3828" s="61" t="s">
        <v>182</v>
      </c>
      <c r="G3828" s="61">
        <v>0</v>
      </c>
      <c r="H3828" s="61" t="s">
        <v>183</v>
      </c>
      <c r="I3828" s="61" t="s">
        <v>1167</v>
      </c>
      <c r="J3828" s="61" t="s">
        <v>17</v>
      </c>
      <c r="K3828" s="61" t="s">
        <v>1153</v>
      </c>
      <c r="L3828" s="61" t="s">
        <v>1334</v>
      </c>
      <c r="M3828" s="61">
        <f t="shared" si="60"/>
        <v>580</v>
      </c>
      <c r="N3828" t="str">
        <f>VLOOKUP(M3828,'zamestnanci číselník'!$A:$I,9,0)</f>
        <v>VP5</v>
      </c>
    </row>
    <row r="3829" spans="1:14" x14ac:dyDescent="0.2">
      <c r="A3829" s="60">
        <v>43679</v>
      </c>
      <c r="B3829" s="61" t="s">
        <v>1333</v>
      </c>
      <c r="C3829" s="61" t="s">
        <v>887</v>
      </c>
      <c r="D3829" s="61" t="s">
        <v>181</v>
      </c>
      <c r="E3829" s="61">
        <v>8</v>
      </c>
      <c r="F3829" s="61" t="s">
        <v>182</v>
      </c>
      <c r="G3829" s="61">
        <v>0</v>
      </c>
      <c r="H3829" s="61" t="s">
        <v>183</v>
      </c>
      <c r="I3829" s="61" t="s">
        <v>1167</v>
      </c>
      <c r="J3829" s="61" t="s">
        <v>17</v>
      </c>
      <c r="K3829" s="61" t="s">
        <v>1153</v>
      </c>
      <c r="L3829" s="61" t="s">
        <v>1334</v>
      </c>
      <c r="M3829" s="61">
        <f t="shared" si="60"/>
        <v>580</v>
      </c>
      <c r="N3829" t="str">
        <f>VLOOKUP(M3829,'zamestnanci číselník'!$A:$I,9,0)</f>
        <v>VP5</v>
      </c>
    </row>
    <row r="3830" spans="1:14" x14ac:dyDescent="0.2">
      <c r="A3830" s="60">
        <v>43682</v>
      </c>
      <c r="B3830" s="61" t="s">
        <v>1333</v>
      </c>
      <c r="C3830" s="61" t="s">
        <v>885</v>
      </c>
      <c r="D3830" s="61" t="s">
        <v>181</v>
      </c>
      <c r="E3830" s="61">
        <v>8</v>
      </c>
      <c r="F3830" s="61" t="s">
        <v>890</v>
      </c>
      <c r="G3830" s="61">
        <v>1.5</v>
      </c>
      <c r="H3830" s="61" t="s">
        <v>42</v>
      </c>
      <c r="I3830" s="61" t="s">
        <v>1167</v>
      </c>
      <c r="J3830" s="61" t="s">
        <v>17</v>
      </c>
      <c r="K3830" s="61" t="s">
        <v>1153</v>
      </c>
      <c r="L3830" s="61" t="s">
        <v>1334</v>
      </c>
      <c r="M3830" s="61">
        <f t="shared" si="60"/>
        <v>580</v>
      </c>
      <c r="N3830" t="str">
        <f>VLOOKUP(M3830,'zamestnanci číselník'!$A:$I,9,0)</f>
        <v>VP5</v>
      </c>
    </row>
    <row r="3831" spans="1:14" x14ac:dyDescent="0.2">
      <c r="A3831" s="60">
        <v>43683</v>
      </c>
      <c r="B3831" s="61" t="s">
        <v>1333</v>
      </c>
      <c r="C3831" s="61" t="s">
        <v>885</v>
      </c>
      <c r="D3831" s="61" t="s">
        <v>181</v>
      </c>
      <c r="E3831" s="61">
        <v>8</v>
      </c>
      <c r="F3831" s="61" t="s">
        <v>890</v>
      </c>
      <c r="G3831" s="61">
        <v>0.5</v>
      </c>
      <c r="H3831" s="61" t="s">
        <v>42</v>
      </c>
      <c r="I3831" s="61" t="s">
        <v>1167</v>
      </c>
      <c r="J3831" s="61" t="s">
        <v>17</v>
      </c>
      <c r="K3831" s="61" t="s">
        <v>1153</v>
      </c>
      <c r="L3831" s="61" t="s">
        <v>1334</v>
      </c>
      <c r="M3831" s="61">
        <f t="shared" si="60"/>
        <v>580</v>
      </c>
      <c r="N3831" t="str">
        <f>VLOOKUP(M3831,'zamestnanci číselník'!$A:$I,9,0)</f>
        <v>VP5</v>
      </c>
    </row>
    <row r="3832" spans="1:14" x14ac:dyDescent="0.2">
      <c r="A3832" s="60">
        <v>43684</v>
      </c>
      <c r="B3832" s="61" t="s">
        <v>1333</v>
      </c>
      <c r="C3832" s="61" t="s">
        <v>885</v>
      </c>
      <c r="D3832" s="61" t="s">
        <v>181</v>
      </c>
      <c r="E3832" s="61">
        <v>8</v>
      </c>
      <c r="F3832" s="61" t="s">
        <v>890</v>
      </c>
      <c r="G3832" s="61">
        <v>1.5</v>
      </c>
      <c r="H3832" s="61" t="s">
        <v>42</v>
      </c>
      <c r="I3832" s="61" t="s">
        <v>1167</v>
      </c>
      <c r="J3832" s="61" t="s">
        <v>17</v>
      </c>
      <c r="K3832" s="61" t="s">
        <v>1153</v>
      </c>
      <c r="L3832" s="61" t="s">
        <v>1334</v>
      </c>
      <c r="M3832" s="61">
        <f t="shared" si="60"/>
        <v>580</v>
      </c>
      <c r="N3832" t="str">
        <f>VLOOKUP(M3832,'zamestnanci číselník'!$A:$I,9,0)</f>
        <v>VP5</v>
      </c>
    </row>
    <row r="3833" spans="1:14" x14ac:dyDescent="0.2">
      <c r="A3833" s="60">
        <v>43685</v>
      </c>
      <c r="B3833" s="61" t="s">
        <v>1333</v>
      </c>
      <c r="C3833" s="61" t="s">
        <v>885</v>
      </c>
      <c r="D3833" s="61" t="s">
        <v>181</v>
      </c>
      <c r="E3833" s="61">
        <v>8</v>
      </c>
      <c r="F3833" s="61" t="s">
        <v>182</v>
      </c>
      <c r="G3833" s="61">
        <v>0</v>
      </c>
      <c r="H3833" s="61" t="s">
        <v>42</v>
      </c>
      <c r="I3833" s="61" t="s">
        <v>1167</v>
      </c>
      <c r="J3833" s="61" t="s">
        <v>17</v>
      </c>
      <c r="K3833" s="61" t="s">
        <v>1153</v>
      </c>
      <c r="L3833" s="61" t="s">
        <v>1334</v>
      </c>
      <c r="M3833" s="61">
        <f t="shared" si="60"/>
        <v>580</v>
      </c>
      <c r="N3833" t="str">
        <f>VLOOKUP(M3833,'zamestnanci číselník'!$A:$I,9,0)</f>
        <v>VP5</v>
      </c>
    </row>
    <row r="3834" spans="1:14" x14ac:dyDescent="0.2">
      <c r="A3834" s="60">
        <v>43686</v>
      </c>
      <c r="B3834" s="61" t="s">
        <v>1333</v>
      </c>
      <c r="C3834" s="61" t="s">
        <v>885</v>
      </c>
      <c r="D3834" s="61" t="s">
        <v>181</v>
      </c>
      <c r="E3834" s="61">
        <v>7.5</v>
      </c>
      <c r="F3834" s="61" t="s">
        <v>182</v>
      </c>
      <c r="G3834" s="61">
        <v>0</v>
      </c>
      <c r="H3834" s="61" t="s">
        <v>42</v>
      </c>
      <c r="I3834" s="61" t="s">
        <v>1167</v>
      </c>
      <c r="J3834" s="61" t="s">
        <v>17</v>
      </c>
      <c r="K3834" s="61" t="s">
        <v>1153</v>
      </c>
      <c r="L3834" s="61" t="s">
        <v>1334</v>
      </c>
      <c r="M3834" s="61">
        <f t="shared" si="60"/>
        <v>580</v>
      </c>
      <c r="N3834" t="str">
        <f>VLOOKUP(M3834,'zamestnanci číselník'!$A:$I,9,0)</f>
        <v>VP5</v>
      </c>
    </row>
    <row r="3835" spans="1:14" x14ac:dyDescent="0.2">
      <c r="A3835" s="60">
        <v>43687</v>
      </c>
      <c r="B3835" s="61" t="s">
        <v>1333</v>
      </c>
      <c r="C3835" s="61" t="s">
        <v>885</v>
      </c>
      <c r="D3835" s="61" t="s">
        <v>181</v>
      </c>
      <c r="E3835" s="61">
        <v>0</v>
      </c>
      <c r="F3835" s="61" t="s">
        <v>890</v>
      </c>
      <c r="G3835" s="61">
        <v>4</v>
      </c>
      <c r="H3835" s="61" t="s">
        <v>42</v>
      </c>
      <c r="I3835" s="61" t="s">
        <v>1167</v>
      </c>
      <c r="J3835" s="61" t="s">
        <v>17</v>
      </c>
      <c r="K3835" s="61" t="s">
        <v>1153</v>
      </c>
      <c r="L3835" s="61" t="s">
        <v>1334</v>
      </c>
      <c r="M3835" s="61">
        <f t="shared" si="60"/>
        <v>580</v>
      </c>
      <c r="N3835" t="str">
        <f>VLOOKUP(M3835,'zamestnanci číselník'!$A:$I,9,0)</f>
        <v>VP5</v>
      </c>
    </row>
    <row r="3836" spans="1:14" x14ac:dyDescent="0.2">
      <c r="A3836" s="60">
        <v>43689</v>
      </c>
      <c r="B3836" s="61" t="s">
        <v>1333</v>
      </c>
      <c r="C3836" s="61" t="s">
        <v>885</v>
      </c>
      <c r="D3836" s="61" t="s">
        <v>181</v>
      </c>
      <c r="E3836" s="61">
        <v>8</v>
      </c>
      <c r="F3836" s="61" t="s">
        <v>182</v>
      </c>
      <c r="G3836" s="61">
        <v>0</v>
      </c>
      <c r="H3836" s="61" t="s">
        <v>42</v>
      </c>
      <c r="I3836" s="61" t="s">
        <v>1167</v>
      </c>
      <c r="J3836" s="61" t="s">
        <v>17</v>
      </c>
      <c r="K3836" s="61" t="s">
        <v>1153</v>
      </c>
      <c r="L3836" s="61" t="s">
        <v>1334</v>
      </c>
      <c r="M3836" s="61">
        <f t="shared" si="60"/>
        <v>580</v>
      </c>
      <c r="N3836" t="str">
        <f>VLOOKUP(M3836,'zamestnanci číselník'!$A:$I,9,0)</f>
        <v>VP5</v>
      </c>
    </row>
    <row r="3837" spans="1:14" x14ac:dyDescent="0.2">
      <c r="A3837" s="60">
        <v>43690</v>
      </c>
      <c r="B3837" s="61" t="s">
        <v>1333</v>
      </c>
      <c r="C3837" s="61" t="s">
        <v>885</v>
      </c>
      <c r="D3837" s="61" t="s">
        <v>181</v>
      </c>
      <c r="E3837" s="61">
        <v>8</v>
      </c>
      <c r="F3837" s="61" t="s">
        <v>890</v>
      </c>
      <c r="G3837" s="61">
        <v>2</v>
      </c>
      <c r="H3837" s="61" t="s">
        <v>42</v>
      </c>
      <c r="I3837" s="61" t="s">
        <v>1167</v>
      </c>
      <c r="J3837" s="61" t="s">
        <v>17</v>
      </c>
      <c r="K3837" s="61" t="s">
        <v>1153</v>
      </c>
      <c r="L3837" s="61" t="s">
        <v>1334</v>
      </c>
      <c r="M3837" s="61">
        <f t="shared" si="60"/>
        <v>580</v>
      </c>
      <c r="N3837" t="str">
        <f>VLOOKUP(M3837,'zamestnanci číselník'!$A:$I,9,0)</f>
        <v>VP5</v>
      </c>
    </row>
    <row r="3838" spans="1:14" x14ac:dyDescent="0.2">
      <c r="A3838" s="60">
        <v>43691</v>
      </c>
      <c r="B3838" s="61" t="s">
        <v>1333</v>
      </c>
      <c r="C3838" s="61" t="s">
        <v>885</v>
      </c>
      <c r="D3838" s="61" t="s">
        <v>181</v>
      </c>
      <c r="E3838" s="61">
        <v>8</v>
      </c>
      <c r="F3838" s="61" t="s">
        <v>890</v>
      </c>
      <c r="G3838" s="61">
        <v>0.5</v>
      </c>
      <c r="H3838" s="61" t="s">
        <v>42</v>
      </c>
      <c r="I3838" s="61" t="s">
        <v>1167</v>
      </c>
      <c r="J3838" s="61" t="s">
        <v>17</v>
      </c>
      <c r="K3838" s="61" t="s">
        <v>1153</v>
      </c>
      <c r="L3838" s="61" t="s">
        <v>1334</v>
      </c>
      <c r="M3838" s="61">
        <f t="shared" si="60"/>
        <v>580</v>
      </c>
      <c r="N3838" t="str">
        <f>VLOOKUP(M3838,'zamestnanci číselník'!$A:$I,9,0)</f>
        <v>VP5</v>
      </c>
    </row>
    <row r="3839" spans="1:14" x14ac:dyDescent="0.2">
      <c r="A3839" s="60">
        <v>43692</v>
      </c>
      <c r="B3839" s="61" t="s">
        <v>1333</v>
      </c>
      <c r="C3839" s="61" t="s">
        <v>885</v>
      </c>
      <c r="D3839" s="61" t="s">
        <v>181</v>
      </c>
      <c r="E3839" s="61">
        <v>8</v>
      </c>
      <c r="F3839" s="61" t="s">
        <v>890</v>
      </c>
      <c r="G3839" s="61">
        <v>0.5</v>
      </c>
      <c r="H3839" s="61" t="s">
        <v>42</v>
      </c>
      <c r="I3839" s="61" t="s">
        <v>1167</v>
      </c>
      <c r="J3839" s="61" t="s">
        <v>17</v>
      </c>
      <c r="K3839" s="61" t="s">
        <v>1153</v>
      </c>
      <c r="L3839" s="61" t="s">
        <v>1334</v>
      </c>
      <c r="M3839" s="61">
        <f t="shared" si="60"/>
        <v>580</v>
      </c>
      <c r="N3839" t="str">
        <f>VLOOKUP(M3839,'zamestnanci číselník'!$A:$I,9,0)</f>
        <v>VP5</v>
      </c>
    </row>
    <row r="3840" spans="1:14" x14ac:dyDescent="0.2">
      <c r="A3840" s="60">
        <v>43693</v>
      </c>
      <c r="B3840" s="61" t="s">
        <v>1333</v>
      </c>
      <c r="C3840" s="61" t="s">
        <v>885</v>
      </c>
      <c r="D3840" s="61" t="s">
        <v>181</v>
      </c>
      <c r="E3840" s="61">
        <v>8</v>
      </c>
      <c r="F3840" s="61" t="s">
        <v>182</v>
      </c>
      <c r="G3840" s="61">
        <v>0</v>
      </c>
      <c r="H3840" s="61" t="s">
        <v>42</v>
      </c>
      <c r="I3840" s="61" t="s">
        <v>1167</v>
      </c>
      <c r="J3840" s="61" t="s">
        <v>17</v>
      </c>
      <c r="K3840" s="61" t="s">
        <v>1153</v>
      </c>
      <c r="L3840" s="61" t="s">
        <v>1334</v>
      </c>
      <c r="M3840" s="61">
        <f t="shared" si="60"/>
        <v>580</v>
      </c>
      <c r="N3840" t="str">
        <f>VLOOKUP(M3840,'zamestnanci číselník'!$A:$I,9,0)</f>
        <v>VP5</v>
      </c>
    </row>
    <row r="3841" spans="1:14" x14ac:dyDescent="0.2">
      <c r="A3841" s="60">
        <v>43694</v>
      </c>
      <c r="B3841" s="61" t="s">
        <v>1333</v>
      </c>
      <c r="C3841" s="61" t="s">
        <v>885</v>
      </c>
      <c r="D3841" s="61" t="s">
        <v>181</v>
      </c>
      <c r="E3841" s="61">
        <v>0</v>
      </c>
      <c r="F3841" s="61" t="s">
        <v>890</v>
      </c>
      <c r="G3841" s="61">
        <v>4</v>
      </c>
      <c r="H3841" s="61" t="s">
        <v>42</v>
      </c>
      <c r="I3841" s="61" t="s">
        <v>1167</v>
      </c>
      <c r="J3841" s="61" t="s">
        <v>17</v>
      </c>
      <c r="K3841" s="61" t="s">
        <v>1153</v>
      </c>
      <c r="L3841" s="61" t="s">
        <v>1334</v>
      </c>
      <c r="M3841" s="61">
        <f t="shared" si="60"/>
        <v>580</v>
      </c>
      <c r="N3841" t="str">
        <f>VLOOKUP(M3841,'zamestnanci číselník'!$A:$I,9,0)</f>
        <v>VP5</v>
      </c>
    </row>
    <row r="3842" spans="1:14" x14ac:dyDescent="0.2">
      <c r="A3842" s="60">
        <v>43696</v>
      </c>
      <c r="B3842" s="61" t="s">
        <v>1333</v>
      </c>
      <c r="C3842" s="61" t="s">
        <v>885</v>
      </c>
      <c r="D3842" s="61" t="s">
        <v>181</v>
      </c>
      <c r="E3842" s="61">
        <v>8</v>
      </c>
      <c r="F3842" s="61" t="s">
        <v>890</v>
      </c>
      <c r="G3842" s="61">
        <v>0.5</v>
      </c>
      <c r="H3842" s="61" t="s">
        <v>42</v>
      </c>
      <c r="I3842" s="61" t="s">
        <v>1167</v>
      </c>
      <c r="J3842" s="61" t="s">
        <v>17</v>
      </c>
      <c r="K3842" s="61" t="s">
        <v>1153</v>
      </c>
      <c r="L3842" s="61" t="s">
        <v>1334</v>
      </c>
      <c r="M3842" s="61">
        <f t="shared" si="60"/>
        <v>580</v>
      </c>
      <c r="N3842" t="str">
        <f>VLOOKUP(M3842,'zamestnanci číselník'!$A:$I,9,0)</f>
        <v>VP5</v>
      </c>
    </row>
    <row r="3843" spans="1:14" x14ac:dyDescent="0.2">
      <c r="A3843" s="60">
        <v>43697</v>
      </c>
      <c r="B3843" s="61" t="s">
        <v>1333</v>
      </c>
      <c r="C3843" s="61" t="s">
        <v>885</v>
      </c>
      <c r="D3843" s="61" t="s">
        <v>181</v>
      </c>
      <c r="E3843" s="61">
        <v>8</v>
      </c>
      <c r="F3843" s="61" t="s">
        <v>890</v>
      </c>
      <c r="G3843" s="61">
        <v>0.5</v>
      </c>
      <c r="H3843" s="61" t="s">
        <v>42</v>
      </c>
      <c r="I3843" s="61" t="s">
        <v>1167</v>
      </c>
      <c r="J3843" s="61" t="s">
        <v>17</v>
      </c>
      <c r="K3843" s="61" t="s">
        <v>1153</v>
      </c>
      <c r="L3843" s="61" t="s">
        <v>1334</v>
      </c>
      <c r="M3843" s="61">
        <f t="shared" ref="M3843:M3906" si="61">B3843*1</f>
        <v>580</v>
      </c>
      <c r="N3843" t="str">
        <f>VLOOKUP(M3843,'zamestnanci číselník'!$A:$I,9,0)</f>
        <v>VP5</v>
      </c>
    </row>
    <row r="3844" spans="1:14" x14ac:dyDescent="0.2">
      <c r="A3844" s="60">
        <v>43706</v>
      </c>
      <c r="B3844" s="61" t="s">
        <v>1333</v>
      </c>
      <c r="C3844" s="61" t="s">
        <v>886</v>
      </c>
      <c r="D3844" s="61" t="s">
        <v>181</v>
      </c>
      <c r="E3844" s="61">
        <v>8</v>
      </c>
      <c r="F3844" s="61" t="s">
        <v>182</v>
      </c>
      <c r="G3844" s="61">
        <v>0</v>
      </c>
      <c r="H3844" s="61" t="s">
        <v>183</v>
      </c>
      <c r="I3844" s="61" t="s">
        <v>1167</v>
      </c>
      <c r="J3844" s="61" t="s">
        <v>17</v>
      </c>
      <c r="K3844" s="61" t="s">
        <v>1153</v>
      </c>
      <c r="L3844" s="61" t="s">
        <v>1334</v>
      </c>
      <c r="M3844" s="61">
        <f t="shared" si="61"/>
        <v>580</v>
      </c>
      <c r="N3844" t="str">
        <f>VLOOKUP(M3844,'zamestnanci číselník'!$A:$I,9,0)</f>
        <v>VP5</v>
      </c>
    </row>
    <row r="3845" spans="1:14" x14ac:dyDescent="0.2">
      <c r="A3845" s="60">
        <v>43686</v>
      </c>
      <c r="B3845" s="61" t="s">
        <v>1333</v>
      </c>
      <c r="C3845" s="61" t="s">
        <v>910</v>
      </c>
      <c r="D3845" s="61" t="s">
        <v>181</v>
      </c>
      <c r="E3845" s="61">
        <v>0.5</v>
      </c>
      <c r="F3845" s="61" t="s">
        <v>182</v>
      </c>
      <c r="G3845" s="61">
        <v>0</v>
      </c>
      <c r="H3845" s="61" t="s">
        <v>183</v>
      </c>
      <c r="I3845" s="61" t="s">
        <v>1167</v>
      </c>
      <c r="J3845" s="61" t="s">
        <v>17</v>
      </c>
      <c r="K3845" s="61" t="s">
        <v>1153</v>
      </c>
      <c r="L3845" s="61" t="s">
        <v>1334</v>
      </c>
      <c r="M3845" s="61">
        <f t="shared" si="61"/>
        <v>580</v>
      </c>
      <c r="N3845" t="str">
        <f>VLOOKUP(M3845,'zamestnanci číselník'!$A:$I,9,0)</f>
        <v>VP5</v>
      </c>
    </row>
    <row r="3846" spans="1:14" x14ac:dyDescent="0.2">
      <c r="A3846" s="60">
        <v>43700</v>
      </c>
      <c r="B3846" s="61" t="s">
        <v>1333</v>
      </c>
      <c r="C3846" s="61" t="s">
        <v>910</v>
      </c>
      <c r="D3846" s="61" t="s">
        <v>181</v>
      </c>
      <c r="E3846" s="61">
        <v>1.5</v>
      </c>
      <c r="F3846" s="61" t="s">
        <v>182</v>
      </c>
      <c r="G3846" s="61">
        <v>0</v>
      </c>
      <c r="H3846" s="61" t="s">
        <v>183</v>
      </c>
      <c r="I3846" s="61" t="s">
        <v>1167</v>
      </c>
      <c r="J3846" s="61" t="s">
        <v>17</v>
      </c>
      <c r="K3846" s="61" t="s">
        <v>1153</v>
      </c>
      <c r="L3846" s="61" t="s">
        <v>1334</v>
      </c>
      <c r="M3846" s="61">
        <f t="shared" si="61"/>
        <v>580</v>
      </c>
      <c r="N3846" t="str">
        <f>VLOOKUP(M3846,'zamestnanci číselník'!$A:$I,9,0)</f>
        <v>VP5</v>
      </c>
    </row>
    <row r="3847" spans="1:14" x14ac:dyDescent="0.2">
      <c r="A3847" s="60">
        <v>43704</v>
      </c>
      <c r="B3847" s="61" t="s">
        <v>1333</v>
      </c>
      <c r="C3847" s="61" t="s">
        <v>885</v>
      </c>
      <c r="D3847" s="61" t="s">
        <v>181</v>
      </c>
      <c r="E3847" s="61">
        <v>8</v>
      </c>
      <c r="F3847" s="61" t="s">
        <v>890</v>
      </c>
      <c r="G3847" s="61">
        <v>0.5</v>
      </c>
      <c r="H3847" s="61" t="s">
        <v>42</v>
      </c>
      <c r="I3847" s="61" t="s">
        <v>1167</v>
      </c>
      <c r="J3847" s="61" t="s">
        <v>17</v>
      </c>
      <c r="K3847" s="61" t="s">
        <v>1153</v>
      </c>
      <c r="L3847" s="61" t="s">
        <v>1334</v>
      </c>
      <c r="M3847" s="61">
        <f t="shared" si="61"/>
        <v>580</v>
      </c>
      <c r="N3847" t="str">
        <f>VLOOKUP(M3847,'zamestnanci číselník'!$A:$I,9,0)</f>
        <v>VP5</v>
      </c>
    </row>
    <row r="3848" spans="1:14" x14ac:dyDescent="0.2">
      <c r="A3848" s="60">
        <v>43705</v>
      </c>
      <c r="B3848" s="61" t="s">
        <v>1333</v>
      </c>
      <c r="C3848" s="61" t="s">
        <v>885</v>
      </c>
      <c r="D3848" s="61" t="s">
        <v>181</v>
      </c>
      <c r="E3848" s="61">
        <v>8</v>
      </c>
      <c r="F3848" s="61" t="s">
        <v>890</v>
      </c>
      <c r="G3848" s="61">
        <v>1</v>
      </c>
      <c r="H3848" s="61" t="s">
        <v>42</v>
      </c>
      <c r="I3848" s="61" t="s">
        <v>1167</v>
      </c>
      <c r="J3848" s="61" t="s">
        <v>17</v>
      </c>
      <c r="K3848" s="61" t="s">
        <v>1153</v>
      </c>
      <c r="L3848" s="61" t="s">
        <v>1334</v>
      </c>
      <c r="M3848" s="61">
        <f t="shared" si="61"/>
        <v>580</v>
      </c>
      <c r="N3848" t="str">
        <f>VLOOKUP(M3848,'zamestnanci číselník'!$A:$I,9,0)</f>
        <v>VP5</v>
      </c>
    </row>
    <row r="3849" spans="1:14" x14ac:dyDescent="0.2">
      <c r="A3849" s="60">
        <v>43707</v>
      </c>
      <c r="B3849" s="61" t="s">
        <v>1333</v>
      </c>
      <c r="C3849" s="61" t="s">
        <v>887</v>
      </c>
      <c r="D3849" s="61" t="s">
        <v>181</v>
      </c>
      <c r="E3849" s="61">
        <v>8</v>
      </c>
      <c r="F3849" s="61" t="s">
        <v>182</v>
      </c>
      <c r="G3849" s="61">
        <v>0</v>
      </c>
      <c r="H3849" s="61" t="s">
        <v>183</v>
      </c>
      <c r="I3849" s="61" t="s">
        <v>1167</v>
      </c>
      <c r="J3849" s="61" t="s">
        <v>17</v>
      </c>
      <c r="K3849" s="61" t="s">
        <v>1153</v>
      </c>
      <c r="L3849" s="61" t="s">
        <v>1334</v>
      </c>
      <c r="M3849" s="61">
        <f t="shared" si="61"/>
        <v>580</v>
      </c>
      <c r="N3849" t="str">
        <f>VLOOKUP(M3849,'zamestnanci číselník'!$A:$I,9,0)</f>
        <v>VP5</v>
      </c>
    </row>
    <row r="3850" spans="1:14" x14ac:dyDescent="0.2">
      <c r="A3850" s="60">
        <v>43703</v>
      </c>
      <c r="B3850" s="61" t="s">
        <v>1335</v>
      </c>
      <c r="C3850" s="61" t="s">
        <v>885</v>
      </c>
      <c r="D3850" s="61" t="s">
        <v>181</v>
      </c>
      <c r="E3850" s="61">
        <v>7.5</v>
      </c>
      <c r="F3850" s="61" t="s">
        <v>182</v>
      </c>
      <c r="G3850" s="61">
        <v>0</v>
      </c>
      <c r="H3850" s="61" t="s">
        <v>42</v>
      </c>
      <c r="I3850" s="61" t="s">
        <v>1167</v>
      </c>
      <c r="J3850" s="61" t="s">
        <v>1153</v>
      </c>
      <c r="K3850" s="61" t="s">
        <v>1153</v>
      </c>
      <c r="L3850" s="61" t="s">
        <v>1336</v>
      </c>
      <c r="M3850" s="61">
        <f t="shared" si="61"/>
        <v>581</v>
      </c>
      <c r="N3850" t="str">
        <f>VLOOKUP(M3850,'zamestnanci číselník'!$A:$I,9,0)</f>
        <v>Ostatné</v>
      </c>
    </row>
    <row r="3851" spans="1:14" x14ac:dyDescent="0.2">
      <c r="A3851" s="60">
        <v>43678</v>
      </c>
      <c r="B3851" s="61" t="s">
        <v>1335</v>
      </c>
      <c r="C3851" s="61" t="s">
        <v>885</v>
      </c>
      <c r="D3851" s="61" t="s">
        <v>181</v>
      </c>
      <c r="E3851" s="61">
        <v>8</v>
      </c>
      <c r="F3851" s="61" t="s">
        <v>182</v>
      </c>
      <c r="G3851" s="61">
        <v>0</v>
      </c>
      <c r="H3851" s="61" t="s">
        <v>42</v>
      </c>
      <c r="I3851" s="61" t="s">
        <v>1167</v>
      </c>
      <c r="J3851" s="61" t="s">
        <v>1153</v>
      </c>
      <c r="K3851" s="61" t="s">
        <v>1153</v>
      </c>
      <c r="L3851" s="61" t="s">
        <v>1336</v>
      </c>
      <c r="M3851" s="61">
        <f t="shared" si="61"/>
        <v>581</v>
      </c>
      <c r="N3851" t="str">
        <f>VLOOKUP(M3851,'zamestnanci číselník'!$A:$I,9,0)</f>
        <v>Ostatné</v>
      </c>
    </row>
    <row r="3852" spans="1:14" x14ac:dyDescent="0.2">
      <c r="A3852" s="60">
        <v>43679</v>
      </c>
      <c r="B3852" s="61" t="s">
        <v>1335</v>
      </c>
      <c r="C3852" s="61" t="s">
        <v>910</v>
      </c>
      <c r="D3852" s="61" t="s">
        <v>181</v>
      </c>
      <c r="E3852" s="61">
        <v>1.5</v>
      </c>
      <c r="F3852" s="61" t="s">
        <v>182</v>
      </c>
      <c r="G3852" s="61">
        <v>0</v>
      </c>
      <c r="H3852" s="61" t="s">
        <v>183</v>
      </c>
      <c r="I3852" s="61" t="s">
        <v>1167</v>
      </c>
      <c r="J3852" s="61" t="s">
        <v>1153</v>
      </c>
      <c r="K3852" s="61" t="s">
        <v>1153</v>
      </c>
      <c r="L3852" s="61" t="s">
        <v>1336</v>
      </c>
      <c r="M3852" s="61">
        <f t="shared" si="61"/>
        <v>581</v>
      </c>
      <c r="N3852" t="str">
        <f>VLOOKUP(M3852,'zamestnanci číselník'!$A:$I,9,0)</f>
        <v>Ostatné</v>
      </c>
    </row>
    <row r="3853" spans="1:14" x14ac:dyDescent="0.2">
      <c r="A3853" s="60">
        <v>43679</v>
      </c>
      <c r="B3853" s="61" t="s">
        <v>1335</v>
      </c>
      <c r="C3853" s="61" t="s">
        <v>885</v>
      </c>
      <c r="D3853" s="61" t="s">
        <v>181</v>
      </c>
      <c r="E3853" s="61">
        <v>6.5</v>
      </c>
      <c r="F3853" s="61" t="s">
        <v>182</v>
      </c>
      <c r="G3853" s="61">
        <v>0</v>
      </c>
      <c r="H3853" s="61" t="s">
        <v>42</v>
      </c>
      <c r="I3853" s="61" t="s">
        <v>1167</v>
      </c>
      <c r="J3853" s="61" t="s">
        <v>1153</v>
      </c>
      <c r="K3853" s="61" t="s">
        <v>1153</v>
      </c>
      <c r="L3853" s="61" t="s">
        <v>1336</v>
      </c>
      <c r="M3853" s="61">
        <f t="shared" si="61"/>
        <v>581</v>
      </c>
      <c r="N3853" t="str">
        <f>VLOOKUP(M3853,'zamestnanci číselník'!$A:$I,9,0)</f>
        <v>Ostatné</v>
      </c>
    </row>
    <row r="3854" spans="1:14" x14ac:dyDescent="0.2">
      <c r="A3854" s="60">
        <v>43682</v>
      </c>
      <c r="B3854" s="61" t="s">
        <v>1335</v>
      </c>
      <c r="C3854" s="61" t="s">
        <v>885</v>
      </c>
      <c r="D3854" s="61" t="s">
        <v>181</v>
      </c>
      <c r="E3854" s="61">
        <v>8</v>
      </c>
      <c r="F3854" s="61" t="s">
        <v>182</v>
      </c>
      <c r="G3854" s="61">
        <v>0</v>
      </c>
      <c r="H3854" s="61" t="s">
        <v>42</v>
      </c>
      <c r="I3854" s="61" t="s">
        <v>1167</v>
      </c>
      <c r="J3854" s="61" t="s">
        <v>1153</v>
      </c>
      <c r="K3854" s="61" t="s">
        <v>1153</v>
      </c>
      <c r="L3854" s="61" t="s">
        <v>1336</v>
      </c>
      <c r="M3854" s="61">
        <f t="shared" si="61"/>
        <v>581</v>
      </c>
      <c r="N3854" t="str">
        <f>VLOOKUP(M3854,'zamestnanci číselník'!$A:$I,9,0)</f>
        <v>Ostatné</v>
      </c>
    </row>
    <row r="3855" spans="1:14" x14ac:dyDescent="0.2">
      <c r="A3855" s="60">
        <v>43683</v>
      </c>
      <c r="B3855" s="61" t="s">
        <v>1335</v>
      </c>
      <c r="C3855" s="61" t="s">
        <v>885</v>
      </c>
      <c r="D3855" s="61" t="s">
        <v>181</v>
      </c>
      <c r="E3855" s="61">
        <v>8</v>
      </c>
      <c r="F3855" s="61" t="s">
        <v>182</v>
      </c>
      <c r="G3855" s="61">
        <v>0</v>
      </c>
      <c r="H3855" s="61" t="s">
        <v>42</v>
      </c>
      <c r="I3855" s="61" t="s">
        <v>1167</v>
      </c>
      <c r="J3855" s="61" t="s">
        <v>1153</v>
      </c>
      <c r="K3855" s="61" t="s">
        <v>1153</v>
      </c>
      <c r="L3855" s="61" t="s">
        <v>1336</v>
      </c>
      <c r="M3855" s="61">
        <f t="shared" si="61"/>
        <v>581</v>
      </c>
      <c r="N3855" t="str">
        <f>VLOOKUP(M3855,'zamestnanci číselník'!$A:$I,9,0)</f>
        <v>Ostatné</v>
      </c>
    </row>
    <row r="3856" spans="1:14" x14ac:dyDescent="0.2">
      <c r="A3856" s="60">
        <v>43684</v>
      </c>
      <c r="B3856" s="61" t="s">
        <v>1335</v>
      </c>
      <c r="C3856" s="61" t="s">
        <v>885</v>
      </c>
      <c r="D3856" s="61" t="s">
        <v>181</v>
      </c>
      <c r="E3856" s="61">
        <v>8</v>
      </c>
      <c r="F3856" s="61" t="s">
        <v>182</v>
      </c>
      <c r="G3856" s="61">
        <v>0</v>
      </c>
      <c r="H3856" s="61" t="s">
        <v>42</v>
      </c>
      <c r="I3856" s="61" t="s">
        <v>1167</v>
      </c>
      <c r="J3856" s="61" t="s">
        <v>1153</v>
      </c>
      <c r="K3856" s="61" t="s">
        <v>1153</v>
      </c>
      <c r="L3856" s="61" t="s">
        <v>1336</v>
      </c>
      <c r="M3856" s="61">
        <f t="shared" si="61"/>
        <v>581</v>
      </c>
      <c r="N3856" t="str">
        <f>VLOOKUP(M3856,'zamestnanci číselník'!$A:$I,9,0)</f>
        <v>Ostatné</v>
      </c>
    </row>
    <row r="3857" spans="1:14" x14ac:dyDescent="0.2">
      <c r="A3857" s="60">
        <v>43685</v>
      </c>
      <c r="B3857" s="61" t="s">
        <v>1335</v>
      </c>
      <c r="C3857" s="61" t="s">
        <v>885</v>
      </c>
      <c r="D3857" s="61" t="s">
        <v>181</v>
      </c>
      <c r="E3857" s="61">
        <v>8</v>
      </c>
      <c r="F3857" s="61" t="s">
        <v>182</v>
      </c>
      <c r="G3857" s="61">
        <v>0</v>
      </c>
      <c r="H3857" s="61" t="s">
        <v>42</v>
      </c>
      <c r="I3857" s="61" t="s">
        <v>1167</v>
      </c>
      <c r="J3857" s="61" t="s">
        <v>1153</v>
      </c>
      <c r="K3857" s="61" t="s">
        <v>1153</v>
      </c>
      <c r="L3857" s="61" t="s">
        <v>1336</v>
      </c>
      <c r="M3857" s="61">
        <f t="shared" si="61"/>
        <v>581</v>
      </c>
      <c r="N3857" t="str">
        <f>VLOOKUP(M3857,'zamestnanci číselník'!$A:$I,9,0)</f>
        <v>Ostatné</v>
      </c>
    </row>
    <row r="3858" spans="1:14" x14ac:dyDescent="0.2">
      <c r="A3858" s="60">
        <v>43686</v>
      </c>
      <c r="B3858" s="61" t="s">
        <v>1335</v>
      </c>
      <c r="C3858" s="61" t="s">
        <v>910</v>
      </c>
      <c r="D3858" s="61" t="s">
        <v>181</v>
      </c>
      <c r="E3858" s="61">
        <v>3.5</v>
      </c>
      <c r="F3858" s="61" t="s">
        <v>182</v>
      </c>
      <c r="G3858" s="61">
        <v>0</v>
      </c>
      <c r="H3858" s="61" t="s">
        <v>183</v>
      </c>
      <c r="I3858" s="61" t="s">
        <v>1167</v>
      </c>
      <c r="J3858" s="61" t="s">
        <v>1153</v>
      </c>
      <c r="K3858" s="61" t="s">
        <v>1153</v>
      </c>
      <c r="L3858" s="61" t="s">
        <v>1336</v>
      </c>
      <c r="M3858" s="61">
        <f t="shared" si="61"/>
        <v>581</v>
      </c>
      <c r="N3858" t="str">
        <f>VLOOKUP(M3858,'zamestnanci číselník'!$A:$I,9,0)</f>
        <v>Ostatné</v>
      </c>
    </row>
    <row r="3859" spans="1:14" x14ac:dyDescent="0.2">
      <c r="A3859" s="60">
        <v>43686</v>
      </c>
      <c r="B3859" s="61" t="s">
        <v>1335</v>
      </c>
      <c r="C3859" s="61" t="s">
        <v>885</v>
      </c>
      <c r="D3859" s="61" t="s">
        <v>181</v>
      </c>
      <c r="E3859" s="61">
        <v>4.5</v>
      </c>
      <c r="F3859" s="61" t="s">
        <v>182</v>
      </c>
      <c r="G3859" s="61">
        <v>0</v>
      </c>
      <c r="H3859" s="61" t="s">
        <v>42</v>
      </c>
      <c r="I3859" s="61" t="s">
        <v>1167</v>
      </c>
      <c r="J3859" s="61" t="s">
        <v>1153</v>
      </c>
      <c r="K3859" s="61" t="s">
        <v>1153</v>
      </c>
      <c r="L3859" s="61" t="s">
        <v>1336</v>
      </c>
      <c r="M3859" s="61">
        <f t="shared" si="61"/>
        <v>581</v>
      </c>
      <c r="N3859" t="str">
        <f>VLOOKUP(M3859,'zamestnanci číselník'!$A:$I,9,0)</f>
        <v>Ostatné</v>
      </c>
    </row>
    <row r="3860" spans="1:14" x14ac:dyDescent="0.2">
      <c r="A3860" s="60">
        <v>43689</v>
      </c>
      <c r="B3860" s="61" t="s">
        <v>1335</v>
      </c>
      <c r="C3860" s="61" t="s">
        <v>885</v>
      </c>
      <c r="D3860" s="61" t="s">
        <v>181</v>
      </c>
      <c r="E3860" s="61">
        <v>8</v>
      </c>
      <c r="F3860" s="61" t="s">
        <v>182</v>
      </c>
      <c r="G3860" s="61">
        <v>0</v>
      </c>
      <c r="H3860" s="61" t="s">
        <v>42</v>
      </c>
      <c r="I3860" s="61" t="s">
        <v>1167</v>
      </c>
      <c r="J3860" s="61" t="s">
        <v>1153</v>
      </c>
      <c r="K3860" s="61" t="s">
        <v>1153</v>
      </c>
      <c r="L3860" s="61" t="s">
        <v>1336</v>
      </c>
      <c r="M3860" s="61">
        <f t="shared" si="61"/>
        <v>581</v>
      </c>
      <c r="N3860" t="str">
        <f>VLOOKUP(M3860,'zamestnanci číselník'!$A:$I,9,0)</f>
        <v>Ostatné</v>
      </c>
    </row>
    <row r="3861" spans="1:14" x14ac:dyDescent="0.2">
      <c r="A3861" s="60">
        <v>43690</v>
      </c>
      <c r="B3861" s="61" t="s">
        <v>1335</v>
      </c>
      <c r="C3861" s="61" t="s">
        <v>910</v>
      </c>
      <c r="D3861" s="61" t="s">
        <v>181</v>
      </c>
      <c r="E3861" s="61">
        <v>1</v>
      </c>
      <c r="F3861" s="61" t="s">
        <v>182</v>
      </c>
      <c r="G3861" s="61">
        <v>0</v>
      </c>
      <c r="H3861" s="61" t="s">
        <v>183</v>
      </c>
      <c r="I3861" s="61" t="s">
        <v>1167</v>
      </c>
      <c r="J3861" s="61" t="s">
        <v>1153</v>
      </c>
      <c r="K3861" s="61" t="s">
        <v>1153</v>
      </c>
      <c r="L3861" s="61" t="s">
        <v>1336</v>
      </c>
      <c r="M3861" s="61">
        <f t="shared" si="61"/>
        <v>581</v>
      </c>
      <c r="N3861" t="str">
        <f>VLOOKUP(M3861,'zamestnanci číselník'!$A:$I,9,0)</f>
        <v>Ostatné</v>
      </c>
    </row>
    <row r="3862" spans="1:14" x14ac:dyDescent="0.2">
      <c r="A3862" s="60">
        <v>43690</v>
      </c>
      <c r="B3862" s="61" t="s">
        <v>1335</v>
      </c>
      <c r="C3862" s="61" t="s">
        <v>885</v>
      </c>
      <c r="D3862" s="61" t="s">
        <v>181</v>
      </c>
      <c r="E3862" s="61">
        <v>7</v>
      </c>
      <c r="F3862" s="61" t="s">
        <v>182</v>
      </c>
      <c r="G3862" s="61">
        <v>0</v>
      </c>
      <c r="H3862" s="61" t="s">
        <v>42</v>
      </c>
      <c r="I3862" s="61" t="s">
        <v>1167</v>
      </c>
      <c r="J3862" s="61" t="s">
        <v>1153</v>
      </c>
      <c r="K3862" s="61" t="s">
        <v>1153</v>
      </c>
      <c r="L3862" s="61" t="s">
        <v>1336</v>
      </c>
      <c r="M3862" s="61">
        <f t="shared" si="61"/>
        <v>581</v>
      </c>
      <c r="N3862" t="str">
        <f>VLOOKUP(M3862,'zamestnanci číselník'!$A:$I,9,0)</f>
        <v>Ostatné</v>
      </c>
    </row>
    <row r="3863" spans="1:14" x14ac:dyDescent="0.2">
      <c r="A3863" s="60">
        <v>43691</v>
      </c>
      <c r="B3863" s="61" t="s">
        <v>1335</v>
      </c>
      <c r="C3863" s="61" t="s">
        <v>885</v>
      </c>
      <c r="D3863" s="61" t="s">
        <v>181</v>
      </c>
      <c r="E3863" s="61">
        <v>8</v>
      </c>
      <c r="F3863" s="61" t="s">
        <v>182</v>
      </c>
      <c r="G3863" s="61">
        <v>0</v>
      </c>
      <c r="H3863" s="61" t="s">
        <v>42</v>
      </c>
      <c r="I3863" s="61" t="s">
        <v>1167</v>
      </c>
      <c r="J3863" s="61" t="s">
        <v>1153</v>
      </c>
      <c r="K3863" s="61" t="s">
        <v>1153</v>
      </c>
      <c r="L3863" s="61" t="s">
        <v>1336</v>
      </c>
      <c r="M3863" s="61">
        <f t="shared" si="61"/>
        <v>581</v>
      </c>
      <c r="N3863" t="str">
        <f>VLOOKUP(M3863,'zamestnanci číselník'!$A:$I,9,0)</f>
        <v>Ostatné</v>
      </c>
    </row>
    <row r="3864" spans="1:14" x14ac:dyDescent="0.2">
      <c r="A3864" s="60">
        <v>43706</v>
      </c>
      <c r="B3864" s="61" t="s">
        <v>1335</v>
      </c>
      <c r="C3864" s="61" t="s">
        <v>886</v>
      </c>
      <c r="D3864" s="61" t="s">
        <v>181</v>
      </c>
      <c r="E3864" s="61">
        <v>8</v>
      </c>
      <c r="F3864" s="61" t="s">
        <v>182</v>
      </c>
      <c r="G3864" s="61">
        <v>0</v>
      </c>
      <c r="H3864" s="61" t="s">
        <v>183</v>
      </c>
      <c r="I3864" s="61" t="s">
        <v>1167</v>
      </c>
      <c r="J3864" s="61" t="s">
        <v>1153</v>
      </c>
      <c r="K3864" s="61" t="s">
        <v>1153</v>
      </c>
      <c r="L3864" s="61" t="s">
        <v>1336</v>
      </c>
      <c r="M3864" s="61">
        <f t="shared" si="61"/>
        <v>581</v>
      </c>
      <c r="N3864" t="str">
        <f>VLOOKUP(M3864,'zamestnanci číselník'!$A:$I,9,0)</f>
        <v>Ostatné</v>
      </c>
    </row>
    <row r="3865" spans="1:14" x14ac:dyDescent="0.2">
      <c r="A3865" s="60">
        <v>43692</v>
      </c>
      <c r="B3865" s="61" t="s">
        <v>1335</v>
      </c>
      <c r="C3865" s="61" t="s">
        <v>887</v>
      </c>
      <c r="D3865" s="61" t="s">
        <v>181</v>
      </c>
      <c r="E3865" s="61">
        <v>8</v>
      </c>
      <c r="F3865" s="61" t="s">
        <v>182</v>
      </c>
      <c r="G3865" s="61">
        <v>0</v>
      </c>
      <c r="H3865" s="61" t="s">
        <v>183</v>
      </c>
      <c r="I3865" s="61" t="s">
        <v>1167</v>
      </c>
      <c r="J3865" s="61" t="s">
        <v>1153</v>
      </c>
      <c r="K3865" s="61" t="s">
        <v>1153</v>
      </c>
      <c r="L3865" s="61" t="s">
        <v>1336</v>
      </c>
      <c r="M3865" s="61">
        <f t="shared" si="61"/>
        <v>581</v>
      </c>
      <c r="N3865" t="str">
        <f>VLOOKUP(M3865,'zamestnanci číselník'!$A:$I,9,0)</f>
        <v>Ostatné</v>
      </c>
    </row>
    <row r="3866" spans="1:14" x14ac:dyDescent="0.2">
      <c r="A3866" s="60">
        <v>43693</v>
      </c>
      <c r="B3866" s="61" t="s">
        <v>1335</v>
      </c>
      <c r="C3866" s="61" t="s">
        <v>887</v>
      </c>
      <c r="D3866" s="61" t="s">
        <v>181</v>
      </c>
      <c r="E3866" s="61">
        <v>8</v>
      </c>
      <c r="F3866" s="61" t="s">
        <v>182</v>
      </c>
      <c r="G3866" s="61">
        <v>0</v>
      </c>
      <c r="H3866" s="61" t="s">
        <v>183</v>
      </c>
      <c r="I3866" s="61" t="s">
        <v>1167</v>
      </c>
      <c r="J3866" s="61" t="s">
        <v>1153</v>
      </c>
      <c r="K3866" s="61" t="s">
        <v>1153</v>
      </c>
      <c r="L3866" s="61" t="s">
        <v>1336</v>
      </c>
      <c r="M3866" s="61">
        <f t="shared" si="61"/>
        <v>581</v>
      </c>
      <c r="N3866" t="str">
        <f>VLOOKUP(M3866,'zamestnanci číselník'!$A:$I,9,0)</f>
        <v>Ostatné</v>
      </c>
    </row>
    <row r="3867" spans="1:14" x14ac:dyDescent="0.2">
      <c r="A3867" s="60">
        <v>43696</v>
      </c>
      <c r="B3867" s="61" t="s">
        <v>1335</v>
      </c>
      <c r="C3867" s="61" t="s">
        <v>887</v>
      </c>
      <c r="D3867" s="61" t="s">
        <v>181</v>
      </c>
      <c r="E3867" s="61">
        <v>8</v>
      </c>
      <c r="F3867" s="61" t="s">
        <v>182</v>
      </c>
      <c r="G3867" s="61">
        <v>0</v>
      </c>
      <c r="H3867" s="61" t="s">
        <v>183</v>
      </c>
      <c r="I3867" s="61" t="s">
        <v>1167</v>
      </c>
      <c r="J3867" s="61" t="s">
        <v>1153</v>
      </c>
      <c r="K3867" s="61" t="s">
        <v>1153</v>
      </c>
      <c r="L3867" s="61" t="s">
        <v>1336</v>
      </c>
      <c r="M3867" s="61">
        <f t="shared" si="61"/>
        <v>581</v>
      </c>
      <c r="N3867" t="str">
        <f>VLOOKUP(M3867,'zamestnanci číselník'!$A:$I,9,0)</f>
        <v>Ostatné</v>
      </c>
    </row>
    <row r="3868" spans="1:14" x14ac:dyDescent="0.2">
      <c r="A3868" s="60">
        <v>43697</v>
      </c>
      <c r="B3868" s="61" t="s">
        <v>1335</v>
      </c>
      <c r="C3868" s="61" t="s">
        <v>887</v>
      </c>
      <c r="D3868" s="61" t="s">
        <v>181</v>
      </c>
      <c r="E3868" s="61">
        <v>8</v>
      </c>
      <c r="F3868" s="61" t="s">
        <v>182</v>
      </c>
      <c r="G3868" s="61">
        <v>0</v>
      </c>
      <c r="H3868" s="61" t="s">
        <v>183</v>
      </c>
      <c r="I3868" s="61" t="s">
        <v>1167</v>
      </c>
      <c r="J3868" s="61" t="s">
        <v>1153</v>
      </c>
      <c r="K3868" s="61" t="s">
        <v>1153</v>
      </c>
      <c r="L3868" s="61" t="s">
        <v>1336</v>
      </c>
      <c r="M3868" s="61">
        <f t="shared" si="61"/>
        <v>581</v>
      </c>
      <c r="N3868" t="str">
        <f>VLOOKUP(M3868,'zamestnanci číselník'!$A:$I,9,0)</f>
        <v>Ostatné</v>
      </c>
    </row>
    <row r="3869" spans="1:14" x14ac:dyDescent="0.2">
      <c r="A3869" s="60">
        <v>43698</v>
      </c>
      <c r="B3869" s="61" t="s">
        <v>1335</v>
      </c>
      <c r="C3869" s="61" t="s">
        <v>887</v>
      </c>
      <c r="D3869" s="61" t="s">
        <v>181</v>
      </c>
      <c r="E3869" s="61">
        <v>8</v>
      </c>
      <c r="F3869" s="61" t="s">
        <v>182</v>
      </c>
      <c r="G3869" s="61">
        <v>0</v>
      </c>
      <c r="H3869" s="61" t="s">
        <v>183</v>
      </c>
      <c r="I3869" s="61" t="s">
        <v>1167</v>
      </c>
      <c r="J3869" s="61" t="s">
        <v>1153</v>
      </c>
      <c r="K3869" s="61" t="s">
        <v>1153</v>
      </c>
      <c r="L3869" s="61" t="s">
        <v>1336</v>
      </c>
      <c r="M3869" s="61">
        <f t="shared" si="61"/>
        <v>581</v>
      </c>
      <c r="N3869" t="str">
        <f>VLOOKUP(M3869,'zamestnanci číselník'!$A:$I,9,0)</f>
        <v>Ostatné</v>
      </c>
    </row>
    <row r="3870" spans="1:14" x14ac:dyDescent="0.2">
      <c r="A3870" s="60">
        <v>43699</v>
      </c>
      <c r="B3870" s="61" t="s">
        <v>1335</v>
      </c>
      <c r="C3870" s="61" t="s">
        <v>887</v>
      </c>
      <c r="D3870" s="61" t="s">
        <v>181</v>
      </c>
      <c r="E3870" s="61">
        <v>8</v>
      </c>
      <c r="F3870" s="61" t="s">
        <v>182</v>
      </c>
      <c r="G3870" s="61">
        <v>0</v>
      </c>
      <c r="H3870" s="61" t="s">
        <v>183</v>
      </c>
      <c r="I3870" s="61" t="s">
        <v>1167</v>
      </c>
      <c r="J3870" s="61" t="s">
        <v>1153</v>
      </c>
      <c r="K3870" s="61" t="s">
        <v>1153</v>
      </c>
      <c r="L3870" s="61" t="s">
        <v>1336</v>
      </c>
      <c r="M3870" s="61">
        <f t="shared" si="61"/>
        <v>581</v>
      </c>
      <c r="N3870" t="str">
        <f>VLOOKUP(M3870,'zamestnanci číselník'!$A:$I,9,0)</f>
        <v>Ostatné</v>
      </c>
    </row>
    <row r="3871" spans="1:14" x14ac:dyDescent="0.2">
      <c r="A3871" s="60">
        <v>43700</v>
      </c>
      <c r="B3871" s="61" t="s">
        <v>1335</v>
      </c>
      <c r="C3871" s="61" t="s">
        <v>887</v>
      </c>
      <c r="D3871" s="61" t="s">
        <v>181</v>
      </c>
      <c r="E3871" s="61">
        <v>8</v>
      </c>
      <c r="F3871" s="61" t="s">
        <v>182</v>
      </c>
      <c r="G3871" s="61">
        <v>0</v>
      </c>
      <c r="H3871" s="61" t="s">
        <v>183</v>
      </c>
      <c r="I3871" s="61" t="s">
        <v>1167</v>
      </c>
      <c r="J3871" s="61" t="s">
        <v>1153</v>
      </c>
      <c r="K3871" s="61" t="s">
        <v>1153</v>
      </c>
      <c r="L3871" s="61" t="s">
        <v>1336</v>
      </c>
      <c r="M3871" s="61">
        <f t="shared" si="61"/>
        <v>581</v>
      </c>
      <c r="N3871" t="str">
        <f>VLOOKUP(M3871,'zamestnanci číselník'!$A:$I,9,0)</f>
        <v>Ostatné</v>
      </c>
    </row>
    <row r="3872" spans="1:14" x14ac:dyDescent="0.2">
      <c r="A3872" s="60">
        <v>43703</v>
      </c>
      <c r="B3872" s="61" t="s">
        <v>1335</v>
      </c>
      <c r="C3872" s="61" t="s">
        <v>910</v>
      </c>
      <c r="D3872" s="61" t="s">
        <v>181</v>
      </c>
      <c r="E3872" s="61">
        <v>0.5</v>
      </c>
      <c r="F3872" s="61" t="s">
        <v>182</v>
      </c>
      <c r="G3872" s="61">
        <v>0</v>
      </c>
      <c r="H3872" s="61" t="s">
        <v>183</v>
      </c>
      <c r="I3872" s="61" t="s">
        <v>1167</v>
      </c>
      <c r="J3872" s="61" t="s">
        <v>1153</v>
      </c>
      <c r="K3872" s="61" t="s">
        <v>1153</v>
      </c>
      <c r="L3872" s="61" t="s">
        <v>1336</v>
      </c>
      <c r="M3872" s="61">
        <f t="shared" si="61"/>
        <v>581</v>
      </c>
      <c r="N3872" t="str">
        <f>VLOOKUP(M3872,'zamestnanci číselník'!$A:$I,9,0)</f>
        <v>Ostatné</v>
      </c>
    </row>
    <row r="3873" spans="1:14" x14ac:dyDescent="0.2">
      <c r="A3873" s="60">
        <v>43704</v>
      </c>
      <c r="B3873" s="61" t="s">
        <v>1335</v>
      </c>
      <c r="C3873" s="61" t="s">
        <v>885</v>
      </c>
      <c r="D3873" s="61" t="s">
        <v>181</v>
      </c>
      <c r="E3873" s="61">
        <v>8</v>
      </c>
      <c r="F3873" s="61" t="s">
        <v>182</v>
      </c>
      <c r="G3873" s="61">
        <v>0</v>
      </c>
      <c r="H3873" s="61" t="s">
        <v>42</v>
      </c>
      <c r="I3873" s="61" t="s">
        <v>1167</v>
      </c>
      <c r="J3873" s="61" t="s">
        <v>1153</v>
      </c>
      <c r="K3873" s="61" t="s">
        <v>1153</v>
      </c>
      <c r="L3873" s="61" t="s">
        <v>1336</v>
      </c>
      <c r="M3873" s="61">
        <f t="shared" si="61"/>
        <v>581</v>
      </c>
      <c r="N3873" t="str">
        <f>VLOOKUP(M3873,'zamestnanci číselník'!$A:$I,9,0)</f>
        <v>Ostatné</v>
      </c>
    </row>
    <row r="3874" spans="1:14" x14ac:dyDescent="0.2">
      <c r="A3874" s="60">
        <v>43705</v>
      </c>
      <c r="B3874" s="61" t="s">
        <v>1335</v>
      </c>
      <c r="C3874" s="61" t="s">
        <v>885</v>
      </c>
      <c r="D3874" s="61" t="s">
        <v>181</v>
      </c>
      <c r="E3874" s="61">
        <v>8</v>
      </c>
      <c r="F3874" s="61" t="s">
        <v>182</v>
      </c>
      <c r="G3874" s="61">
        <v>0</v>
      </c>
      <c r="H3874" s="61" t="s">
        <v>42</v>
      </c>
      <c r="I3874" s="61" t="s">
        <v>1167</v>
      </c>
      <c r="J3874" s="61" t="s">
        <v>1153</v>
      </c>
      <c r="K3874" s="61" t="s">
        <v>1153</v>
      </c>
      <c r="L3874" s="61" t="s">
        <v>1336</v>
      </c>
      <c r="M3874" s="61">
        <f t="shared" si="61"/>
        <v>581</v>
      </c>
      <c r="N3874" t="str">
        <f>VLOOKUP(M3874,'zamestnanci číselník'!$A:$I,9,0)</f>
        <v>Ostatné</v>
      </c>
    </row>
    <row r="3875" spans="1:14" x14ac:dyDescent="0.2">
      <c r="A3875" s="60">
        <v>43707</v>
      </c>
      <c r="B3875" s="61" t="s">
        <v>1335</v>
      </c>
      <c r="C3875" s="61" t="s">
        <v>887</v>
      </c>
      <c r="D3875" s="61" t="s">
        <v>181</v>
      </c>
      <c r="E3875" s="61">
        <v>8</v>
      </c>
      <c r="F3875" s="61" t="s">
        <v>182</v>
      </c>
      <c r="G3875" s="61">
        <v>0</v>
      </c>
      <c r="H3875" s="61" t="s">
        <v>183</v>
      </c>
      <c r="I3875" s="61" t="s">
        <v>1167</v>
      </c>
      <c r="J3875" s="61" t="s">
        <v>1153</v>
      </c>
      <c r="K3875" s="61" t="s">
        <v>1153</v>
      </c>
      <c r="L3875" s="61" t="s">
        <v>1336</v>
      </c>
      <c r="M3875" s="61">
        <f t="shared" si="61"/>
        <v>581</v>
      </c>
      <c r="N3875" t="str">
        <f>VLOOKUP(M3875,'zamestnanci číselník'!$A:$I,9,0)</f>
        <v>Ostatné</v>
      </c>
    </row>
    <row r="3876" spans="1:14" x14ac:dyDescent="0.2">
      <c r="A3876" s="60">
        <v>43705</v>
      </c>
      <c r="B3876" s="61" t="s">
        <v>1006</v>
      </c>
      <c r="C3876" s="61" t="s">
        <v>885</v>
      </c>
      <c r="D3876" s="61" t="s">
        <v>181</v>
      </c>
      <c r="E3876" s="61">
        <v>8</v>
      </c>
      <c r="F3876" s="61" t="s">
        <v>182</v>
      </c>
      <c r="G3876" s="61">
        <v>0</v>
      </c>
      <c r="H3876" s="61" t="s">
        <v>279</v>
      </c>
      <c r="I3876" s="61" t="s">
        <v>184</v>
      </c>
      <c r="J3876" s="61" t="s">
        <v>13</v>
      </c>
      <c r="K3876" s="61" t="s">
        <v>9</v>
      </c>
      <c r="L3876" s="61" t="s">
        <v>1007</v>
      </c>
      <c r="M3876" s="61">
        <f t="shared" si="61"/>
        <v>582</v>
      </c>
      <c r="N3876" t="str">
        <f>VLOOKUP(M3876,'zamestnanci číselník'!$A:$I,9,0)</f>
        <v>VP5</v>
      </c>
    </row>
    <row r="3877" spans="1:14" x14ac:dyDescent="0.2">
      <c r="A3877" s="60">
        <v>43703</v>
      </c>
      <c r="B3877" s="61" t="s">
        <v>1006</v>
      </c>
      <c r="C3877" s="61" t="s">
        <v>885</v>
      </c>
      <c r="D3877" s="61" t="s">
        <v>181</v>
      </c>
      <c r="E3877" s="61">
        <v>8</v>
      </c>
      <c r="F3877" s="61" t="s">
        <v>182</v>
      </c>
      <c r="G3877" s="61">
        <v>0</v>
      </c>
      <c r="H3877" s="61" t="s">
        <v>1512</v>
      </c>
      <c r="I3877" s="61" t="s">
        <v>184</v>
      </c>
      <c r="J3877" s="61" t="s">
        <v>13</v>
      </c>
      <c r="K3877" s="61" t="s">
        <v>9</v>
      </c>
      <c r="L3877" s="61" t="s">
        <v>1007</v>
      </c>
      <c r="M3877" s="61">
        <f t="shared" si="61"/>
        <v>582</v>
      </c>
      <c r="N3877" t="str">
        <f>VLOOKUP(M3877,'zamestnanci číselník'!$A:$I,9,0)</f>
        <v>VP5</v>
      </c>
    </row>
    <row r="3878" spans="1:14" x14ac:dyDescent="0.2">
      <c r="A3878" s="60">
        <v>43704</v>
      </c>
      <c r="B3878" s="61" t="s">
        <v>1006</v>
      </c>
      <c r="C3878" s="61" t="s">
        <v>885</v>
      </c>
      <c r="D3878" s="61" t="s">
        <v>181</v>
      </c>
      <c r="E3878" s="61">
        <v>8</v>
      </c>
      <c r="F3878" s="61" t="s">
        <v>182</v>
      </c>
      <c r="G3878" s="61">
        <v>0</v>
      </c>
      <c r="H3878" s="61" t="s">
        <v>279</v>
      </c>
      <c r="I3878" s="61" t="s">
        <v>184</v>
      </c>
      <c r="J3878" s="61" t="s">
        <v>13</v>
      </c>
      <c r="K3878" s="61" t="s">
        <v>9</v>
      </c>
      <c r="L3878" s="61" t="s">
        <v>1007</v>
      </c>
      <c r="M3878" s="61">
        <f t="shared" si="61"/>
        <v>582</v>
      </c>
      <c r="N3878" t="str">
        <f>VLOOKUP(M3878,'zamestnanci číselník'!$A:$I,9,0)</f>
        <v>VP5</v>
      </c>
    </row>
    <row r="3879" spans="1:14" x14ac:dyDescent="0.2">
      <c r="A3879" s="60">
        <v>43700</v>
      </c>
      <c r="B3879" s="61" t="s">
        <v>1006</v>
      </c>
      <c r="C3879" s="61" t="s">
        <v>885</v>
      </c>
      <c r="D3879" s="61" t="s">
        <v>181</v>
      </c>
      <c r="E3879" s="61">
        <v>8</v>
      </c>
      <c r="F3879" s="61" t="s">
        <v>182</v>
      </c>
      <c r="G3879" s="61">
        <v>0</v>
      </c>
      <c r="H3879" s="61" t="s">
        <v>1435</v>
      </c>
      <c r="I3879" s="61" t="s">
        <v>184</v>
      </c>
      <c r="J3879" s="61" t="s">
        <v>13</v>
      </c>
      <c r="K3879" s="61" t="s">
        <v>9</v>
      </c>
      <c r="L3879" s="61" t="s">
        <v>1007</v>
      </c>
      <c r="M3879" s="61">
        <f t="shared" si="61"/>
        <v>582</v>
      </c>
      <c r="N3879" t="str">
        <f>VLOOKUP(M3879,'zamestnanci číselník'!$A:$I,9,0)</f>
        <v>VP5</v>
      </c>
    </row>
    <row r="3880" spans="1:14" x14ac:dyDescent="0.2">
      <c r="A3880" s="60">
        <v>43706</v>
      </c>
      <c r="B3880" s="61" t="s">
        <v>1006</v>
      </c>
      <c r="C3880" s="61" t="s">
        <v>886</v>
      </c>
      <c r="D3880" s="61" t="s">
        <v>181</v>
      </c>
      <c r="E3880" s="61">
        <v>8</v>
      </c>
      <c r="F3880" s="61" t="s">
        <v>182</v>
      </c>
      <c r="G3880" s="61">
        <v>0</v>
      </c>
      <c r="H3880" s="61" t="s">
        <v>183</v>
      </c>
      <c r="I3880" s="61" t="s">
        <v>184</v>
      </c>
      <c r="J3880" s="61" t="s">
        <v>13</v>
      </c>
      <c r="K3880" s="61" t="s">
        <v>9</v>
      </c>
      <c r="L3880" s="61" t="s">
        <v>1007</v>
      </c>
      <c r="M3880" s="61">
        <f t="shared" si="61"/>
        <v>582</v>
      </c>
      <c r="N3880" t="str">
        <f>VLOOKUP(M3880,'zamestnanci číselník'!$A:$I,9,0)</f>
        <v>VP5</v>
      </c>
    </row>
    <row r="3881" spans="1:14" x14ac:dyDescent="0.2">
      <c r="A3881" s="60">
        <v>43707</v>
      </c>
      <c r="B3881" s="61" t="s">
        <v>1006</v>
      </c>
      <c r="C3881" s="61" t="s">
        <v>887</v>
      </c>
      <c r="D3881" s="61" t="s">
        <v>181</v>
      </c>
      <c r="E3881" s="61">
        <v>8</v>
      </c>
      <c r="F3881" s="61" t="s">
        <v>182</v>
      </c>
      <c r="G3881" s="61">
        <v>0</v>
      </c>
      <c r="H3881" s="61" t="s">
        <v>183</v>
      </c>
      <c r="I3881" s="61" t="s">
        <v>184</v>
      </c>
      <c r="J3881" s="61" t="s">
        <v>13</v>
      </c>
      <c r="K3881" s="61" t="s">
        <v>9</v>
      </c>
      <c r="L3881" s="61" t="s">
        <v>1007</v>
      </c>
      <c r="M3881" s="61">
        <f t="shared" si="61"/>
        <v>582</v>
      </c>
      <c r="N3881" t="str">
        <f>VLOOKUP(M3881,'zamestnanci číselník'!$A:$I,9,0)</f>
        <v>VP5</v>
      </c>
    </row>
    <row r="3882" spans="1:14" x14ac:dyDescent="0.2">
      <c r="A3882" s="60">
        <v>43698</v>
      </c>
      <c r="B3882" s="61" t="s">
        <v>1006</v>
      </c>
      <c r="C3882" s="61" t="s">
        <v>885</v>
      </c>
      <c r="D3882" s="61" t="s">
        <v>181</v>
      </c>
      <c r="E3882" s="61">
        <v>8</v>
      </c>
      <c r="F3882" s="61" t="s">
        <v>182</v>
      </c>
      <c r="G3882" s="61">
        <v>0</v>
      </c>
      <c r="H3882" s="61" t="s">
        <v>1502</v>
      </c>
      <c r="I3882" s="61" t="s">
        <v>184</v>
      </c>
      <c r="J3882" s="61" t="s">
        <v>13</v>
      </c>
      <c r="K3882" s="61" t="s">
        <v>9</v>
      </c>
      <c r="L3882" s="61" t="s">
        <v>1007</v>
      </c>
      <c r="M3882" s="61">
        <f t="shared" si="61"/>
        <v>582</v>
      </c>
      <c r="N3882" t="str">
        <f>VLOOKUP(M3882,'zamestnanci číselník'!$A:$I,9,0)</f>
        <v>VP5</v>
      </c>
    </row>
    <row r="3883" spans="1:14" x14ac:dyDescent="0.2">
      <c r="A3883" s="60">
        <v>43699</v>
      </c>
      <c r="B3883" s="61" t="s">
        <v>1006</v>
      </c>
      <c r="C3883" s="61" t="s">
        <v>885</v>
      </c>
      <c r="D3883" s="61" t="s">
        <v>181</v>
      </c>
      <c r="E3883" s="61">
        <v>8</v>
      </c>
      <c r="F3883" s="61" t="s">
        <v>182</v>
      </c>
      <c r="G3883" s="61">
        <v>0</v>
      </c>
      <c r="H3883" s="61" t="s">
        <v>1435</v>
      </c>
      <c r="I3883" s="61" t="s">
        <v>184</v>
      </c>
      <c r="J3883" s="61" t="s">
        <v>13</v>
      </c>
      <c r="K3883" s="61" t="s">
        <v>9</v>
      </c>
      <c r="L3883" s="61" t="s">
        <v>1007</v>
      </c>
      <c r="M3883" s="61">
        <f t="shared" si="61"/>
        <v>582</v>
      </c>
      <c r="N3883" t="str">
        <f>VLOOKUP(M3883,'zamestnanci číselník'!$A:$I,9,0)</f>
        <v>VP5</v>
      </c>
    </row>
    <row r="3884" spans="1:14" x14ac:dyDescent="0.2">
      <c r="A3884" s="60">
        <v>43696</v>
      </c>
      <c r="B3884" s="61" t="s">
        <v>1006</v>
      </c>
      <c r="C3884" s="61" t="s">
        <v>885</v>
      </c>
      <c r="D3884" s="61" t="s">
        <v>181</v>
      </c>
      <c r="E3884" s="61">
        <v>2.25</v>
      </c>
      <c r="F3884" s="61" t="s">
        <v>182</v>
      </c>
      <c r="G3884" s="61">
        <v>0</v>
      </c>
      <c r="H3884" s="61" t="s">
        <v>1475</v>
      </c>
      <c r="I3884" s="61" t="s">
        <v>184</v>
      </c>
      <c r="J3884" s="61" t="s">
        <v>24</v>
      </c>
      <c r="K3884" s="61" t="s">
        <v>9</v>
      </c>
      <c r="L3884" s="61" t="s">
        <v>1007</v>
      </c>
      <c r="M3884" s="61">
        <f t="shared" si="61"/>
        <v>582</v>
      </c>
      <c r="N3884" t="str">
        <f>VLOOKUP(M3884,'zamestnanci číselník'!$A:$I,9,0)</f>
        <v>VP5</v>
      </c>
    </row>
    <row r="3885" spans="1:14" x14ac:dyDescent="0.2">
      <c r="A3885" s="60">
        <v>43696</v>
      </c>
      <c r="B3885" s="61" t="s">
        <v>1006</v>
      </c>
      <c r="C3885" s="61" t="s">
        <v>885</v>
      </c>
      <c r="D3885" s="61" t="s">
        <v>181</v>
      </c>
      <c r="E3885" s="61">
        <v>5.75</v>
      </c>
      <c r="F3885" s="61" t="s">
        <v>182</v>
      </c>
      <c r="G3885" s="61">
        <v>0</v>
      </c>
      <c r="H3885" s="61" t="s">
        <v>1512</v>
      </c>
      <c r="I3885" s="61" t="s">
        <v>184</v>
      </c>
      <c r="J3885" s="61" t="s">
        <v>13</v>
      </c>
      <c r="K3885" s="61" t="s">
        <v>9</v>
      </c>
      <c r="L3885" s="61" t="s">
        <v>1007</v>
      </c>
      <c r="M3885" s="61">
        <f t="shared" si="61"/>
        <v>582</v>
      </c>
      <c r="N3885" t="str">
        <f>VLOOKUP(M3885,'zamestnanci číselník'!$A:$I,9,0)</f>
        <v>VP5</v>
      </c>
    </row>
    <row r="3886" spans="1:14" x14ac:dyDescent="0.2">
      <c r="A3886" s="60">
        <v>43697</v>
      </c>
      <c r="B3886" s="61" t="s">
        <v>1006</v>
      </c>
      <c r="C3886" s="61" t="s">
        <v>893</v>
      </c>
      <c r="D3886" s="61" t="s">
        <v>181</v>
      </c>
      <c r="E3886" s="61">
        <v>8</v>
      </c>
      <c r="F3886" s="61" t="s">
        <v>182</v>
      </c>
      <c r="G3886" s="61">
        <v>0</v>
      </c>
      <c r="H3886" s="61" t="s">
        <v>183</v>
      </c>
      <c r="I3886" s="61" t="s">
        <v>184</v>
      </c>
      <c r="J3886" s="61" t="s">
        <v>13</v>
      </c>
      <c r="K3886" s="61" t="s">
        <v>9</v>
      </c>
      <c r="L3886" s="61" t="s">
        <v>1007</v>
      </c>
      <c r="M3886" s="61">
        <f t="shared" si="61"/>
        <v>582</v>
      </c>
      <c r="N3886" t="str">
        <f>VLOOKUP(M3886,'zamestnanci číselník'!$A:$I,9,0)</f>
        <v>VP5</v>
      </c>
    </row>
    <row r="3887" spans="1:14" x14ac:dyDescent="0.2">
      <c r="A3887" s="60">
        <v>43690</v>
      </c>
      <c r="B3887" s="61" t="s">
        <v>1006</v>
      </c>
      <c r="C3887" s="61" t="s">
        <v>885</v>
      </c>
      <c r="D3887" s="61" t="s">
        <v>181</v>
      </c>
      <c r="E3887" s="61">
        <v>4</v>
      </c>
      <c r="F3887" s="61" t="s">
        <v>182</v>
      </c>
      <c r="G3887" s="61">
        <v>0</v>
      </c>
      <c r="H3887" s="61" t="s">
        <v>1475</v>
      </c>
      <c r="I3887" s="61" t="s">
        <v>184</v>
      </c>
      <c r="J3887" s="61" t="s">
        <v>24</v>
      </c>
      <c r="K3887" s="61" t="s">
        <v>9</v>
      </c>
      <c r="L3887" s="61" t="s">
        <v>1007</v>
      </c>
      <c r="M3887" s="61">
        <f t="shared" si="61"/>
        <v>582</v>
      </c>
      <c r="N3887" t="str">
        <f>VLOOKUP(M3887,'zamestnanci číselník'!$A:$I,9,0)</f>
        <v>VP5</v>
      </c>
    </row>
    <row r="3888" spans="1:14" x14ac:dyDescent="0.2">
      <c r="A3888" s="60">
        <v>43690</v>
      </c>
      <c r="B3888" s="61" t="s">
        <v>1006</v>
      </c>
      <c r="C3888" s="61" t="s">
        <v>885</v>
      </c>
      <c r="D3888" s="61" t="s">
        <v>181</v>
      </c>
      <c r="E3888" s="61">
        <v>4</v>
      </c>
      <c r="F3888" s="61" t="s">
        <v>182</v>
      </c>
      <c r="G3888" s="61">
        <v>0</v>
      </c>
      <c r="H3888" s="61" t="s">
        <v>1511</v>
      </c>
      <c r="I3888" s="61" t="s">
        <v>184</v>
      </c>
      <c r="J3888" s="61" t="s">
        <v>24</v>
      </c>
      <c r="K3888" s="61" t="s">
        <v>9</v>
      </c>
      <c r="L3888" s="61" t="s">
        <v>1007</v>
      </c>
      <c r="M3888" s="61">
        <f t="shared" si="61"/>
        <v>582</v>
      </c>
      <c r="N3888" t="str">
        <f>VLOOKUP(M3888,'zamestnanci číselník'!$A:$I,9,0)</f>
        <v>VP5</v>
      </c>
    </row>
    <row r="3889" spans="1:14" x14ac:dyDescent="0.2">
      <c r="A3889" s="60">
        <v>43692</v>
      </c>
      <c r="B3889" s="61" t="s">
        <v>1006</v>
      </c>
      <c r="C3889" s="61" t="s">
        <v>885</v>
      </c>
      <c r="D3889" s="61" t="s">
        <v>181</v>
      </c>
      <c r="E3889" s="61">
        <v>4.25</v>
      </c>
      <c r="F3889" s="61" t="s">
        <v>182</v>
      </c>
      <c r="G3889" s="61">
        <v>0</v>
      </c>
      <c r="H3889" s="61" t="s">
        <v>1475</v>
      </c>
      <c r="I3889" s="61" t="s">
        <v>184</v>
      </c>
      <c r="J3889" s="61" t="s">
        <v>24</v>
      </c>
      <c r="K3889" s="61" t="s">
        <v>9</v>
      </c>
      <c r="L3889" s="61" t="s">
        <v>1007</v>
      </c>
      <c r="M3889" s="61">
        <f t="shared" si="61"/>
        <v>582</v>
      </c>
      <c r="N3889" t="str">
        <f>VLOOKUP(M3889,'zamestnanci číselník'!$A:$I,9,0)</f>
        <v>VP5</v>
      </c>
    </row>
    <row r="3890" spans="1:14" x14ac:dyDescent="0.2">
      <c r="A3890" s="60">
        <v>43693</v>
      </c>
      <c r="B3890" s="61" t="s">
        <v>1006</v>
      </c>
      <c r="C3890" s="61" t="s">
        <v>885</v>
      </c>
      <c r="D3890" s="61" t="s">
        <v>181</v>
      </c>
      <c r="E3890" s="61">
        <v>8</v>
      </c>
      <c r="F3890" s="61" t="s">
        <v>182</v>
      </c>
      <c r="G3890" s="61">
        <v>0</v>
      </c>
      <c r="H3890" s="61" t="s">
        <v>1475</v>
      </c>
      <c r="I3890" s="61" t="s">
        <v>184</v>
      </c>
      <c r="J3890" s="61" t="s">
        <v>24</v>
      </c>
      <c r="K3890" s="61" t="s">
        <v>9</v>
      </c>
      <c r="L3890" s="61" t="s">
        <v>1007</v>
      </c>
      <c r="M3890" s="61">
        <f t="shared" si="61"/>
        <v>582</v>
      </c>
      <c r="N3890" t="str">
        <f>VLOOKUP(M3890,'zamestnanci číselník'!$A:$I,9,0)</f>
        <v>VP5</v>
      </c>
    </row>
    <row r="3891" spans="1:14" x14ac:dyDescent="0.2">
      <c r="A3891" s="60">
        <v>43689</v>
      </c>
      <c r="B3891" s="61" t="s">
        <v>1006</v>
      </c>
      <c r="C3891" s="61" t="s">
        <v>885</v>
      </c>
      <c r="D3891" s="61" t="s">
        <v>181</v>
      </c>
      <c r="E3891" s="61">
        <v>8</v>
      </c>
      <c r="F3891" s="61" t="s">
        <v>897</v>
      </c>
      <c r="G3891" s="61">
        <v>2</v>
      </c>
      <c r="H3891" s="61" t="s">
        <v>1511</v>
      </c>
      <c r="I3891" s="61" t="s">
        <v>184</v>
      </c>
      <c r="J3891" s="61" t="s">
        <v>13</v>
      </c>
      <c r="K3891" s="61" t="s">
        <v>9</v>
      </c>
      <c r="L3891" s="61" t="s">
        <v>1007</v>
      </c>
      <c r="M3891" s="61">
        <f t="shared" si="61"/>
        <v>582</v>
      </c>
      <c r="N3891" t="str">
        <f>VLOOKUP(M3891,'zamestnanci číselník'!$A:$I,9,0)</f>
        <v>VP5</v>
      </c>
    </row>
    <row r="3892" spans="1:14" x14ac:dyDescent="0.2">
      <c r="A3892" s="60">
        <v>43691</v>
      </c>
      <c r="B3892" s="61" t="s">
        <v>1006</v>
      </c>
      <c r="C3892" s="61" t="s">
        <v>885</v>
      </c>
      <c r="D3892" s="61" t="s">
        <v>908</v>
      </c>
      <c r="E3892" s="61">
        <v>8</v>
      </c>
      <c r="F3892" s="61" t="s">
        <v>182</v>
      </c>
      <c r="G3892" s="61">
        <v>0</v>
      </c>
      <c r="H3892" s="61" t="s">
        <v>1512</v>
      </c>
      <c r="I3892" s="61" t="s">
        <v>184</v>
      </c>
      <c r="J3892" s="61" t="s">
        <v>13</v>
      </c>
      <c r="K3892" s="61" t="s">
        <v>9</v>
      </c>
      <c r="L3892" s="61" t="s">
        <v>1007</v>
      </c>
      <c r="M3892" s="61">
        <f t="shared" si="61"/>
        <v>582</v>
      </c>
      <c r="N3892" t="str">
        <f>VLOOKUP(M3892,'zamestnanci číselník'!$A:$I,9,0)</f>
        <v>VP5</v>
      </c>
    </row>
    <row r="3893" spans="1:14" x14ac:dyDescent="0.2">
      <c r="A3893" s="60">
        <v>43692</v>
      </c>
      <c r="B3893" s="61" t="s">
        <v>1006</v>
      </c>
      <c r="C3893" s="61" t="s">
        <v>885</v>
      </c>
      <c r="D3893" s="61" t="s">
        <v>181</v>
      </c>
      <c r="E3893" s="61">
        <v>3.75</v>
      </c>
      <c r="F3893" s="61" t="s">
        <v>182</v>
      </c>
      <c r="G3893" s="61">
        <v>0</v>
      </c>
      <c r="H3893" s="61" t="s">
        <v>1512</v>
      </c>
      <c r="I3893" s="61" t="s">
        <v>184</v>
      </c>
      <c r="J3893" s="61" t="s">
        <v>13</v>
      </c>
      <c r="K3893" s="61" t="s">
        <v>9</v>
      </c>
      <c r="L3893" s="61" t="s">
        <v>1007</v>
      </c>
      <c r="M3893" s="61">
        <f t="shared" si="61"/>
        <v>582</v>
      </c>
      <c r="N3893" t="str">
        <f>VLOOKUP(M3893,'zamestnanci číselník'!$A:$I,9,0)</f>
        <v>VP5</v>
      </c>
    </row>
    <row r="3894" spans="1:14" x14ac:dyDescent="0.2">
      <c r="A3894" s="60">
        <v>43678</v>
      </c>
      <c r="B3894" s="61" t="s">
        <v>1006</v>
      </c>
      <c r="C3894" s="61" t="s">
        <v>887</v>
      </c>
      <c r="D3894" s="61" t="s">
        <v>181</v>
      </c>
      <c r="E3894" s="61">
        <v>8</v>
      </c>
      <c r="F3894" s="61" t="s">
        <v>182</v>
      </c>
      <c r="G3894" s="61">
        <v>0</v>
      </c>
      <c r="H3894" s="61" t="s">
        <v>183</v>
      </c>
      <c r="I3894" s="61" t="s">
        <v>184</v>
      </c>
      <c r="J3894" s="61" t="s">
        <v>13</v>
      </c>
      <c r="K3894" s="61" t="s">
        <v>9</v>
      </c>
      <c r="L3894" s="61" t="s">
        <v>1007</v>
      </c>
      <c r="M3894" s="61">
        <f t="shared" si="61"/>
        <v>582</v>
      </c>
      <c r="N3894" t="str">
        <f>VLOOKUP(M3894,'zamestnanci číselník'!$A:$I,9,0)</f>
        <v>VP5</v>
      </c>
    </row>
    <row r="3895" spans="1:14" x14ac:dyDescent="0.2">
      <c r="A3895" s="60">
        <v>43679</v>
      </c>
      <c r="B3895" s="61" t="s">
        <v>1006</v>
      </c>
      <c r="C3895" s="61" t="s">
        <v>887</v>
      </c>
      <c r="D3895" s="61" t="s">
        <v>181</v>
      </c>
      <c r="E3895" s="61">
        <v>8</v>
      </c>
      <c r="F3895" s="61" t="s">
        <v>182</v>
      </c>
      <c r="G3895" s="61">
        <v>0</v>
      </c>
      <c r="H3895" s="61" t="s">
        <v>183</v>
      </c>
      <c r="I3895" s="61" t="s">
        <v>184</v>
      </c>
      <c r="J3895" s="61" t="s">
        <v>13</v>
      </c>
      <c r="K3895" s="61" t="s">
        <v>9</v>
      </c>
      <c r="L3895" s="61" t="s">
        <v>1007</v>
      </c>
      <c r="M3895" s="61">
        <f t="shared" si="61"/>
        <v>582</v>
      </c>
      <c r="N3895" t="str">
        <f>VLOOKUP(M3895,'zamestnanci číselník'!$A:$I,9,0)</f>
        <v>VP5</v>
      </c>
    </row>
    <row r="3896" spans="1:14" x14ac:dyDescent="0.2">
      <c r="A3896" s="60">
        <v>43682</v>
      </c>
      <c r="B3896" s="61" t="s">
        <v>1006</v>
      </c>
      <c r="C3896" s="61" t="s">
        <v>887</v>
      </c>
      <c r="D3896" s="61" t="s">
        <v>181</v>
      </c>
      <c r="E3896" s="61">
        <v>8</v>
      </c>
      <c r="F3896" s="61" t="s">
        <v>182</v>
      </c>
      <c r="G3896" s="61">
        <v>0</v>
      </c>
      <c r="H3896" s="61" t="s">
        <v>183</v>
      </c>
      <c r="I3896" s="61" t="s">
        <v>184</v>
      </c>
      <c r="J3896" s="61" t="s">
        <v>13</v>
      </c>
      <c r="K3896" s="61" t="s">
        <v>9</v>
      </c>
      <c r="L3896" s="61" t="s">
        <v>1007</v>
      </c>
      <c r="M3896" s="61">
        <f t="shared" si="61"/>
        <v>582</v>
      </c>
      <c r="N3896" t="str">
        <f>VLOOKUP(M3896,'zamestnanci číselník'!$A:$I,9,0)</f>
        <v>VP5</v>
      </c>
    </row>
    <row r="3897" spans="1:14" x14ac:dyDescent="0.2">
      <c r="A3897" s="60">
        <v>43683</v>
      </c>
      <c r="B3897" s="61" t="s">
        <v>1006</v>
      </c>
      <c r="C3897" s="61" t="s">
        <v>887</v>
      </c>
      <c r="D3897" s="61" t="s">
        <v>181</v>
      </c>
      <c r="E3897" s="61">
        <v>8</v>
      </c>
      <c r="F3897" s="61" t="s">
        <v>182</v>
      </c>
      <c r="G3897" s="61">
        <v>0</v>
      </c>
      <c r="H3897" s="61" t="s">
        <v>183</v>
      </c>
      <c r="I3897" s="61" t="s">
        <v>184</v>
      </c>
      <c r="J3897" s="61" t="s">
        <v>13</v>
      </c>
      <c r="K3897" s="61" t="s">
        <v>9</v>
      </c>
      <c r="L3897" s="61" t="s">
        <v>1007</v>
      </c>
      <c r="M3897" s="61">
        <f t="shared" si="61"/>
        <v>582</v>
      </c>
      <c r="N3897" t="str">
        <f>VLOOKUP(M3897,'zamestnanci číselník'!$A:$I,9,0)</f>
        <v>VP5</v>
      </c>
    </row>
    <row r="3898" spans="1:14" x14ac:dyDescent="0.2">
      <c r="A3898" s="60">
        <v>43684</v>
      </c>
      <c r="B3898" s="61" t="s">
        <v>1006</v>
      </c>
      <c r="C3898" s="61" t="s">
        <v>887</v>
      </c>
      <c r="D3898" s="61" t="s">
        <v>181</v>
      </c>
      <c r="E3898" s="61">
        <v>8</v>
      </c>
      <c r="F3898" s="61" t="s">
        <v>182</v>
      </c>
      <c r="G3898" s="61">
        <v>0</v>
      </c>
      <c r="H3898" s="61" t="s">
        <v>183</v>
      </c>
      <c r="I3898" s="61" t="s">
        <v>184</v>
      </c>
      <c r="J3898" s="61" t="s">
        <v>13</v>
      </c>
      <c r="K3898" s="61" t="s">
        <v>9</v>
      </c>
      <c r="L3898" s="61" t="s">
        <v>1007</v>
      </c>
      <c r="M3898" s="61">
        <f t="shared" si="61"/>
        <v>582</v>
      </c>
      <c r="N3898" t="str">
        <f>VLOOKUP(M3898,'zamestnanci číselník'!$A:$I,9,0)</f>
        <v>VP5</v>
      </c>
    </row>
    <row r="3899" spans="1:14" x14ac:dyDescent="0.2">
      <c r="A3899" s="60">
        <v>43685</v>
      </c>
      <c r="B3899" s="61" t="s">
        <v>1006</v>
      </c>
      <c r="C3899" s="61" t="s">
        <v>887</v>
      </c>
      <c r="D3899" s="61" t="s">
        <v>181</v>
      </c>
      <c r="E3899" s="61">
        <v>8</v>
      </c>
      <c r="F3899" s="61" t="s">
        <v>182</v>
      </c>
      <c r="G3899" s="61">
        <v>0</v>
      </c>
      <c r="H3899" s="61" t="s">
        <v>183</v>
      </c>
      <c r="I3899" s="61" t="s">
        <v>184</v>
      </c>
      <c r="J3899" s="61" t="s">
        <v>13</v>
      </c>
      <c r="K3899" s="61" t="s">
        <v>9</v>
      </c>
      <c r="L3899" s="61" t="s">
        <v>1007</v>
      </c>
      <c r="M3899" s="61">
        <f t="shared" si="61"/>
        <v>582</v>
      </c>
      <c r="N3899" t="str">
        <f>VLOOKUP(M3899,'zamestnanci číselník'!$A:$I,9,0)</f>
        <v>VP5</v>
      </c>
    </row>
    <row r="3900" spans="1:14" x14ac:dyDescent="0.2">
      <c r="A3900" s="60">
        <v>43686</v>
      </c>
      <c r="B3900" s="61" t="s">
        <v>1006</v>
      </c>
      <c r="C3900" s="61" t="s">
        <v>887</v>
      </c>
      <c r="D3900" s="61" t="s">
        <v>181</v>
      </c>
      <c r="E3900" s="61">
        <v>8</v>
      </c>
      <c r="F3900" s="61" t="s">
        <v>182</v>
      </c>
      <c r="G3900" s="61">
        <v>0</v>
      </c>
      <c r="H3900" s="61" t="s">
        <v>183</v>
      </c>
      <c r="I3900" s="61" t="s">
        <v>184</v>
      </c>
      <c r="J3900" s="61" t="s">
        <v>13</v>
      </c>
      <c r="K3900" s="61" t="s">
        <v>9</v>
      </c>
      <c r="L3900" s="61" t="s">
        <v>1007</v>
      </c>
      <c r="M3900" s="61">
        <f t="shared" si="61"/>
        <v>582</v>
      </c>
      <c r="N3900" t="str">
        <f>VLOOKUP(M3900,'zamestnanci číselník'!$A:$I,9,0)</f>
        <v>VP5</v>
      </c>
    </row>
    <row r="3901" spans="1:14" x14ac:dyDescent="0.2">
      <c r="A3901" s="60">
        <v>43689</v>
      </c>
      <c r="B3901" s="61" t="s">
        <v>1008</v>
      </c>
      <c r="C3901" s="61" t="s">
        <v>885</v>
      </c>
      <c r="D3901" s="61" t="s">
        <v>181</v>
      </c>
      <c r="E3901" s="61">
        <v>7</v>
      </c>
      <c r="F3901" s="61" t="s">
        <v>182</v>
      </c>
      <c r="G3901" s="61">
        <v>0</v>
      </c>
      <c r="H3901" s="61" t="s">
        <v>1504</v>
      </c>
      <c r="I3901" s="61" t="s">
        <v>185</v>
      </c>
      <c r="J3901" s="61" t="s">
        <v>16</v>
      </c>
      <c r="K3901" s="61" t="s">
        <v>9</v>
      </c>
      <c r="L3901" s="61" t="s">
        <v>1009</v>
      </c>
      <c r="M3901" s="61">
        <f t="shared" si="61"/>
        <v>586</v>
      </c>
      <c r="N3901" t="str">
        <f>VLOOKUP(M3901,'zamestnanci číselník'!$A:$I,9,0)</f>
        <v>VP1</v>
      </c>
    </row>
    <row r="3902" spans="1:14" x14ac:dyDescent="0.2">
      <c r="A3902" s="60">
        <v>43696</v>
      </c>
      <c r="B3902" s="61" t="s">
        <v>1008</v>
      </c>
      <c r="C3902" s="61" t="s">
        <v>885</v>
      </c>
      <c r="D3902" s="61" t="s">
        <v>181</v>
      </c>
      <c r="E3902" s="61">
        <v>1.5</v>
      </c>
      <c r="F3902" s="61" t="s">
        <v>182</v>
      </c>
      <c r="G3902" s="61">
        <v>0</v>
      </c>
      <c r="H3902" s="61" t="s">
        <v>1552</v>
      </c>
      <c r="I3902" s="61" t="s">
        <v>185</v>
      </c>
      <c r="J3902" s="61" t="s">
        <v>16</v>
      </c>
      <c r="K3902" s="61" t="s">
        <v>9</v>
      </c>
      <c r="L3902" s="61" t="s">
        <v>1009</v>
      </c>
      <c r="M3902" s="61">
        <f t="shared" si="61"/>
        <v>586</v>
      </c>
      <c r="N3902" t="str">
        <f>VLOOKUP(M3902,'zamestnanci číselník'!$A:$I,9,0)</f>
        <v>VP1</v>
      </c>
    </row>
    <row r="3903" spans="1:14" x14ac:dyDescent="0.2">
      <c r="A3903" s="60">
        <v>43696</v>
      </c>
      <c r="B3903" s="61" t="s">
        <v>1008</v>
      </c>
      <c r="C3903" s="61" t="s">
        <v>885</v>
      </c>
      <c r="D3903" s="61" t="s">
        <v>181</v>
      </c>
      <c r="E3903" s="61">
        <v>1</v>
      </c>
      <c r="F3903" s="61" t="s">
        <v>182</v>
      </c>
      <c r="G3903" s="61">
        <v>0</v>
      </c>
      <c r="H3903" s="61" t="s">
        <v>1519</v>
      </c>
      <c r="I3903" s="61" t="s">
        <v>185</v>
      </c>
      <c r="J3903" s="61" t="s">
        <v>16</v>
      </c>
      <c r="K3903" s="61" t="s">
        <v>9</v>
      </c>
      <c r="L3903" s="61" t="s">
        <v>1009</v>
      </c>
      <c r="M3903" s="61">
        <f t="shared" si="61"/>
        <v>586</v>
      </c>
      <c r="N3903" t="str">
        <f>VLOOKUP(M3903,'zamestnanci číselník'!$A:$I,9,0)</f>
        <v>VP1</v>
      </c>
    </row>
    <row r="3904" spans="1:14" x14ac:dyDescent="0.2">
      <c r="A3904" s="60">
        <v>43705</v>
      </c>
      <c r="B3904" s="61" t="s">
        <v>1008</v>
      </c>
      <c r="C3904" s="61" t="s">
        <v>885</v>
      </c>
      <c r="D3904" s="61" t="s">
        <v>181</v>
      </c>
      <c r="E3904" s="61">
        <v>4</v>
      </c>
      <c r="F3904" s="61" t="s">
        <v>182</v>
      </c>
      <c r="G3904" s="61">
        <v>0</v>
      </c>
      <c r="H3904" s="61" t="s">
        <v>1481</v>
      </c>
      <c r="I3904" s="61" t="s">
        <v>185</v>
      </c>
      <c r="J3904" s="61" t="s">
        <v>16</v>
      </c>
      <c r="K3904" s="61" t="s">
        <v>9</v>
      </c>
      <c r="L3904" s="61" t="s">
        <v>1009</v>
      </c>
      <c r="M3904" s="61">
        <f t="shared" si="61"/>
        <v>586</v>
      </c>
      <c r="N3904" t="str">
        <f>VLOOKUP(M3904,'zamestnanci číselník'!$A:$I,9,0)</f>
        <v>VP1</v>
      </c>
    </row>
    <row r="3905" spans="1:14" x14ac:dyDescent="0.2">
      <c r="A3905" s="60">
        <v>43705</v>
      </c>
      <c r="B3905" s="61" t="s">
        <v>1008</v>
      </c>
      <c r="C3905" s="61" t="s">
        <v>885</v>
      </c>
      <c r="D3905" s="61" t="s">
        <v>181</v>
      </c>
      <c r="E3905" s="61">
        <v>4</v>
      </c>
      <c r="F3905" s="61" t="s">
        <v>182</v>
      </c>
      <c r="G3905" s="61">
        <v>0</v>
      </c>
      <c r="H3905" s="61" t="s">
        <v>1504</v>
      </c>
      <c r="I3905" s="61" t="s">
        <v>185</v>
      </c>
      <c r="J3905" s="61" t="s">
        <v>16</v>
      </c>
      <c r="K3905" s="61" t="s">
        <v>9</v>
      </c>
      <c r="L3905" s="61" t="s">
        <v>1009</v>
      </c>
      <c r="M3905" s="61">
        <f t="shared" si="61"/>
        <v>586</v>
      </c>
      <c r="N3905" t="str">
        <f>VLOOKUP(M3905,'zamestnanci číselník'!$A:$I,9,0)</f>
        <v>VP1</v>
      </c>
    </row>
    <row r="3906" spans="1:14" x14ac:dyDescent="0.2">
      <c r="A3906" s="60">
        <v>43706</v>
      </c>
      <c r="B3906" s="61" t="s">
        <v>1008</v>
      </c>
      <c r="C3906" s="61" t="s">
        <v>886</v>
      </c>
      <c r="D3906" s="61" t="s">
        <v>181</v>
      </c>
      <c r="E3906" s="61">
        <v>8</v>
      </c>
      <c r="F3906" s="61" t="s">
        <v>182</v>
      </c>
      <c r="G3906" s="61">
        <v>0</v>
      </c>
      <c r="H3906" s="61" t="s">
        <v>183</v>
      </c>
      <c r="I3906" s="61" t="s">
        <v>185</v>
      </c>
      <c r="J3906" s="61" t="s">
        <v>16</v>
      </c>
      <c r="K3906" s="61" t="s">
        <v>9</v>
      </c>
      <c r="L3906" s="61" t="s">
        <v>1009</v>
      </c>
      <c r="M3906" s="61">
        <f t="shared" si="61"/>
        <v>586</v>
      </c>
      <c r="N3906" t="str">
        <f>VLOOKUP(M3906,'zamestnanci číselník'!$A:$I,9,0)</f>
        <v>VP1</v>
      </c>
    </row>
    <row r="3907" spans="1:14" x14ac:dyDescent="0.2">
      <c r="A3907" s="60">
        <v>43707</v>
      </c>
      <c r="B3907" s="61" t="s">
        <v>1008</v>
      </c>
      <c r="C3907" s="61" t="s">
        <v>885</v>
      </c>
      <c r="D3907" s="61" t="s">
        <v>181</v>
      </c>
      <c r="E3907" s="61">
        <v>8</v>
      </c>
      <c r="F3907" s="61" t="s">
        <v>182</v>
      </c>
      <c r="G3907" s="61">
        <v>0</v>
      </c>
      <c r="H3907" s="61" t="s">
        <v>1549</v>
      </c>
      <c r="I3907" s="61" t="s">
        <v>185</v>
      </c>
      <c r="J3907" s="61" t="s">
        <v>16</v>
      </c>
      <c r="K3907" s="61" t="s">
        <v>9</v>
      </c>
      <c r="L3907" s="61" t="s">
        <v>1009</v>
      </c>
      <c r="M3907" s="61">
        <f t="shared" ref="M3907:M3970" si="62">B3907*1</f>
        <v>586</v>
      </c>
      <c r="N3907" t="str">
        <f>VLOOKUP(M3907,'zamestnanci číselník'!$A:$I,9,0)</f>
        <v>VP1</v>
      </c>
    </row>
    <row r="3908" spans="1:14" x14ac:dyDescent="0.2">
      <c r="A3908" s="60">
        <v>43703</v>
      </c>
      <c r="B3908" s="61" t="s">
        <v>1008</v>
      </c>
      <c r="C3908" s="61" t="s">
        <v>885</v>
      </c>
      <c r="D3908" s="61" t="s">
        <v>181</v>
      </c>
      <c r="E3908" s="61">
        <v>3</v>
      </c>
      <c r="F3908" s="61" t="s">
        <v>182</v>
      </c>
      <c r="G3908" s="61">
        <v>0</v>
      </c>
      <c r="H3908" s="61" t="s">
        <v>1481</v>
      </c>
      <c r="I3908" s="61" t="s">
        <v>185</v>
      </c>
      <c r="J3908" s="61" t="s">
        <v>16</v>
      </c>
      <c r="K3908" s="61" t="s">
        <v>9</v>
      </c>
      <c r="L3908" s="61" t="s">
        <v>1009</v>
      </c>
      <c r="M3908" s="61">
        <f t="shared" si="62"/>
        <v>586</v>
      </c>
      <c r="N3908" t="str">
        <f>VLOOKUP(M3908,'zamestnanci číselník'!$A:$I,9,0)</f>
        <v>VP1</v>
      </c>
    </row>
    <row r="3909" spans="1:14" x14ac:dyDescent="0.2">
      <c r="A3909" s="60">
        <v>43703</v>
      </c>
      <c r="B3909" s="61" t="s">
        <v>1008</v>
      </c>
      <c r="C3909" s="61" t="s">
        <v>885</v>
      </c>
      <c r="D3909" s="61" t="s">
        <v>181</v>
      </c>
      <c r="E3909" s="61">
        <v>2</v>
      </c>
      <c r="F3909" s="61" t="s">
        <v>182</v>
      </c>
      <c r="G3909" s="61">
        <v>0</v>
      </c>
      <c r="H3909" s="61" t="s">
        <v>1561</v>
      </c>
      <c r="I3909" s="61" t="s">
        <v>185</v>
      </c>
      <c r="J3909" s="61" t="s">
        <v>16</v>
      </c>
      <c r="K3909" s="61" t="s">
        <v>9</v>
      </c>
      <c r="L3909" s="61" t="s">
        <v>1009</v>
      </c>
      <c r="M3909" s="61">
        <f t="shared" si="62"/>
        <v>586</v>
      </c>
      <c r="N3909" t="str">
        <f>VLOOKUP(M3909,'zamestnanci číselník'!$A:$I,9,0)</f>
        <v>VP1</v>
      </c>
    </row>
    <row r="3910" spans="1:14" x14ac:dyDescent="0.2">
      <c r="A3910" s="60">
        <v>43703</v>
      </c>
      <c r="B3910" s="61" t="s">
        <v>1008</v>
      </c>
      <c r="C3910" s="61" t="s">
        <v>885</v>
      </c>
      <c r="D3910" s="61" t="s">
        <v>181</v>
      </c>
      <c r="E3910" s="61">
        <v>3</v>
      </c>
      <c r="F3910" s="61" t="s">
        <v>182</v>
      </c>
      <c r="G3910" s="61">
        <v>0</v>
      </c>
      <c r="H3910" s="61" t="s">
        <v>1504</v>
      </c>
      <c r="I3910" s="61" t="s">
        <v>185</v>
      </c>
      <c r="J3910" s="61" t="s">
        <v>16</v>
      </c>
      <c r="K3910" s="61" t="s">
        <v>9</v>
      </c>
      <c r="L3910" s="61" t="s">
        <v>1009</v>
      </c>
      <c r="M3910" s="61">
        <f t="shared" si="62"/>
        <v>586</v>
      </c>
      <c r="N3910" t="str">
        <f>VLOOKUP(M3910,'zamestnanci číselník'!$A:$I,9,0)</f>
        <v>VP1</v>
      </c>
    </row>
    <row r="3911" spans="1:14" x14ac:dyDescent="0.2">
      <c r="A3911" s="60">
        <v>43704</v>
      </c>
      <c r="B3911" s="61" t="s">
        <v>1008</v>
      </c>
      <c r="C3911" s="61" t="s">
        <v>885</v>
      </c>
      <c r="D3911" s="61" t="s">
        <v>181</v>
      </c>
      <c r="E3911" s="61">
        <v>8</v>
      </c>
      <c r="F3911" s="61" t="s">
        <v>182</v>
      </c>
      <c r="G3911" s="61">
        <v>0</v>
      </c>
      <c r="H3911" s="61" t="s">
        <v>1481</v>
      </c>
      <c r="I3911" s="61" t="s">
        <v>185</v>
      </c>
      <c r="J3911" s="61" t="s">
        <v>16</v>
      </c>
      <c r="K3911" s="61" t="s">
        <v>9</v>
      </c>
      <c r="L3911" s="61" t="s">
        <v>1009</v>
      </c>
      <c r="M3911" s="61">
        <f t="shared" si="62"/>
        <v>586</v>
      </c>
      <c r="N3911" t="str">
        <f>VLOOKUP(M3911,'zamestnanci číselník'!$A:$I,9,0)</f>
        <v>VP1</v>
      </c>
    </row>
    <row r="3912" spans="1:14" x14ac:dyDescent="0.2">
      <c r="A3912" s="60">
        <v>43699</v>
      </c>
      <c r="B3912" s="61" t="s">
        <v>1008</v>
      </c>
      <c r="C3912" s="61" t="s">
        <v>885</v>
      </c>
      <c r="D3912" s="61" t="s">
        <v>181</v>
      </c>
      <c r="E3912" s="61">
        <v>8</v>
      </c>
      <c r="F3912" s="61" t="s">
        <v>182</v>
      </c>
      <c r="G3912" s="61">
        <v>0</v>
      </c>
      <c r="H3912" s="61" t="s">
        <v>1504</v>
      </c>
      <c r="I3912" s="61" t="s">
        <v>185</v>
      </c>
      <c r="J3912" s="61" t="s">
        <v>16</v>
      </c>
      <c r="K3912" s="61" t="s">
        <v>9</v>
      </c>
      <c r="L3912" s="61" t="s">
        <v>1009</v>
      </c>
      <c r="M3912" s="61">
        <f t="shared" si="62"/>
        <v>586</v>
      </c>
      <c r="N3912" t="str">
        <f>VLOOKUP(M3912,'zamestnanci číselník'!$A:$I,9,0)</f>
        <v>VP1</v>
      </c>
    </row>
    <row r="3913" spans="1:14" x14ac:dyDescent="0.2">
      <c r="A3913" s="60">
        <v>43700</v>
      </c>
      <c r="B3913" s="61" t="s">
        <v>1008</v>
      </c>
      <c r="C3913" s="61" t="s">
        <v>893</v>
      </c>
      <c r="D3913" s="61" t="s">
        <v>181</v>
      </c>
      <c r="E3913" s="61">
        <v>8</v>
      </c>
      <c r="F3913" s="61" t="s">
        <v>182</v>
      </c>
      <c r="G3913" s="61">
        <v>0</v>
      </c>
      <c r="H3913" s="61" t="s">
        <v>183</v>
      </c>
      <c r="I3913" s="61" t="s">
        <v>185</v>
      </c>
      <c r="J3913" s="61" t="s">
        <v>16</v>
      </c>
      <c r="K3913" s="61" t="s">
        <v>9</v>
      </c>
      <c r="L3913" s="61" t="s">
        <v>1009</v>
      </c>
      <c r="M3913" s="61">
        <f t="shared" si="62"/>
        <v>586</v>
      </c>
      <c r="N3913" t="str">
        <f>VLOOKUP(M3913,'zamestnanci číselník'!$A:$I,9,0)</f>
        <v>VP1</v>
      </c>
    </row>
    <row r="3914" spans="1:14" x14ac:dyDescent="0.2">
      <c r="A3914" s="60">
        <v>43698</v>
      </c>
      <c r="B3914" s="61" t="s">
        <v>1008</v>
      </c>
      <c r="C3914" s="61" t="s">
        <v>885</v>
      </c>
      <c r="D3914" s="61" t="s">
        <v>181</v>
      </c>
      <c r="E3914" s="61">
        <v>4</v>
      </c>
      <c r="F3914" s="61" t="s">
        <v>182</v>
      </c>
      <c r="G3914" s="61">
        <v>0</v>
      </c>
      <c r="H3914" s="61" t="s">
        <v>1562</v>
      </c>
      <c r="I3914" s="61" t="s">
        <v>185</v>
      </c>
      <c r="J3914" s="61" t="s">
        <v>16</v>
      </c>
      <c r="K3914" s="61" t="s">
        <v>9</v>
      </c>
      <c r="L3914" s="61" t="s">
        <v>1009</v>
      </c>
      <c r="M3914" s="61">
        <f t="shared" si="62"/>
        <v>586</v>
      </c>
      <c r="N3914" t="str">
        <f>VLOOKUP(M3914,'zamestnanci číselník'!$A:$I,9,0)</f>
        <v>VP1</v>
      </c>
    </row>
    <row r="3915" spans="1:14" x14ac:dyDescent="0.2">
      <c r="A3915" s="60">
        <v>43698</v>
      </c>
      <c r="B3915" s="61" t="s">
        <v>1008</v>
      </c>
      <c r="C3915" s="61" t="s">
        <v>885</v>
      </c>
      <c r="D3915" s="61" t="s">
        <v>181</v>
      </c>
      <c r="E3915" s="61">
        <v>4</v>
      </c>
      <c r="F3915" s="61" t="s">
        <v>182</v>
      </c>
      <c r="G3915" s="61">
        <v>0</v>
      </c>
      <c r="H3915" s="61" t="s">
        <v>1504</v>
      </c>
      <c r="I3915" s="61" t="s">
        <v>185</v>
      </c>
      <c r="J3915" s="61" t="s">
        <v>16</v>
      </c>
      <c r="K3915" s="61" t="s">
        <v>9</v>
      </c>
      <c r="L3915" s="61" t="s">
        <v>1009</v>
      </c>
      <c r="M3915" s="61">
        <f t="shared" si="62"/>
        <v>586</v>
      </c>
      <c r="N3915" t="str">
        <f>VLOOKUP(M3915,'zamestnanci číselník'!$A:$I,9,0)</f>
        <v>VP1</v>
      </c>
    </row>
    <row r="3916" spans="1:14" x14ac:dyDescent="0.2">
      <c r="A3916" s="60">
        <v>43696</v>
      </c>
      <c r="B3916" s="61" t="s">
        <v>1008</v>
      </c>
      <c r="C3916" s="61" t="s">
        <v>885</v>
      </c>
      <c r="D3916" s="61" t="s">
        <v>181</v>
      </c>
      <c r="E3916" s="61">
        <v>5.5</v>
      </c>
      <c r="F3916" s="61" t="s">
        <v>182</v>
      </c>
      <c r="G3916" s="61">
        <v>0</v>
      </c>
      <c r="H3916" s="61" t="s">
        <v>1511</v>
      </c>
      <c r="I3916" s="61" t="s">
        <v>185</v>
      </c>
      <c r="J3916" s="61" t="s">
        <v>16</v>
      </c>
      <c r="K3916" s="61" t="s">
        <v>9</v>
      </c>
      <c r="L3916" s="61" t="s">
        <v>1009</v>
      </c>
      <c r="M3916" s="61">
        <f t="shared" si="62"/>
        <v>586</v>
      </c>
      <c r="N3916" t="str">
        <f>VLOOKUP(M3916,'zamestnanci číselník'!$A:$I,9,0)</f>
        <v>VP1</v>
      </c>
    </row>
    <row r="3917" spans="1:14" x14ac:dyDescent="0.2">
      <c r="A3917" s="60">
        <v>43697</v>
      </c>
      <c r="B3917" s="61" t="s">
        <v>1008</v>
      </c>
      <c r="C3917" s="61" t="s">
        <v>885</v>
      </c>
      <c r="D3917" s="61" t="s">
        <v>181</v>
      </c>
      <c r="E3917" s="61">
        <v>8</v>
      </c>
      <c r="F3917" s="61" t="s">
        <v>182</v>
      </c>
      <c r="G3917" s="61">
        <v>0</v>
      </c>
      <c r="H3917" s="61" t="s">
        <v>1504</v>
      </c>
      <c r="I3917" s="61" t="s">
        <v>185</v>
      </c>
      <c r="J3917" s="61" t="s">
        <v>16</v>
      </c>
      <c r="K3917" s="61" t="s">
        <v>9</v>
      </c>
      <c r="L3917" s="61" t="s">
        <v>1009</v>
      </c>
      <c r="M3917" s="61">
        <f t="shared" si="62"/>
        <v>586</v>
      </c>
      <c r="N3917" t="str">
        <f>VLOOKUP(M3917,'zamestnanci číselník'!$A:$I,9,0)</f>
        <v>VP1</v>
      </c>
    </row>
    <row r="3918" spans="1:14" x14ac:dyDescent="0.2">
      <c r="A3918" s="60">
        <v>43683</v>
      </c>
      <c r="B3918" s="61" t="s">
        <v>1008</v>
      </c>
      <c r="C3918" s="61" t="s">
        <v>885</v>
      </c>
      <c r="D3918" s="61" t="s">
        <v>181</v>
      </c>
      <c r="E3918" s="61">
        <v>8</v>
      </c>
      <c r="F3918" s="61" t="s">
        <v>182</v>
      </c>
      <c r="G3918" s="61">
        <v>0</v>
      </c>
      <c r="H3918" s="61" t="s">
        <v>1504</v>
      </c>
      <c r="I3918" s="61" t="s">
        <v>185</v>
      </c>
      <c r="J3918" s="61" t="s">
        <v>16</v>
      </c>
      <c r="K3918" s="61" t="s">
        <v>9</v>
      </c>
      <c r="L3918" s="61" t="s">
        <v>1009</v>
      </c>
      <c r="M3918" s="61">
        <f t="shared" si="62"/>
        <v>586</v>
      </c>
      <c r="N3918" t="str">
        <f>VLOOKUP(M3918,'zamestnanci číselník'!$A:$I,9,0)</f>
        <v>VP1</v>
      </c>
    </row>
    <row r="3919" spans="1:14" x14ac:dyDescent="0.2">
      <c r="A3919" s="60">
        <v>43684</v>
      </c>
      <c r="B3919" s="61" t="s">
        <v>1008</v>
      </c>
      <c r="C3919" s="61" t="s">
        <v>885</v>
      </c>
      <c r="D3919" s="61" t="s">
        <v>181</v>
      </c>
      <c r="E3919" s="61">
        <v>8</v>
      </c>
      <c r="F3919" s="61" t="s">
        <v>897</v>
      </c>
      <c r="G3919" s="61">
        <v>2</v>
      </c>
      <c r="H3919" s="61" t="s">
        <v>1504</v>
      </c>
      <c r="I3919" s="61" t="s">
        <v>185</v>
      </c>
      <c r="J3919" s="61" t="s">
        <v>16</v>
      </c>
      <c r="K3919" s="61" t="s">
        <v>9</v>
      </c>
      <c r="L3919" s="61" t="s">
        <v>1009</v>
      </c>
      <c r="M3919" s="61">
        <f t="shared" si="62"/>
        <v>586</v>
      </c>
      <c r="N3919" t="str">
        <f>VLOOKUP(M3919,'zamestnanci číselník'!$A:$I,9,0)</f>
        <v>VP1</v>
      </c>
    </row>
    <row r="3920" spans="1:14" x14ac:dyDescent="0.2">
      <c r="A3920" s="60">
        <v>43685</v>
      </c>
      <c r="B3920" s="61" t="s">
        <v>1008</v>
      </c>
      <c r="C3920" s="61" t="s">
        <v>885</v>
      </c>
      <c r="D3920" s="61" t="s">
        <v>181</v>
      </c>
      <c r="E3920" s="61">
        <v>8</v>
      </c>
      <c r="F3920" s="61" t="s">
        <v>182</v>
      </c>
      <c r="G3920" s="61">
        <v>0</v>
      </c>
      <c r="H3920" s="61" t="s">
        <v>1504</v>
      </c>
      <c r="I3920" s="61" t="s">
        <v>185</v>
      </c>
      <c r="J3920" s="61" t="s">
        <v>16</v>
      </c>
      <c r="K3920" s="61" t="s">
        <v>9</v>
      </c>
      <c r="L3920" s="61" t="s">
        <v>1009</v>
      </c>
      <c r="M3920" s="61">
        <f t="shared" si="62"/>
        <v>586</v>
      </c>
      <c r="N3920" t="str">
        <f>VLOOKUP(M3920,'zamestnanci číselník'!$A:$I,9,0)</f>
        <v>VP1</v>
      </c>
    </row>
    <row r="3921" spans="1:14" x14ac:dyDescent="0.2">
      <c r="A3921" s="60">
        <v>43686</v>
      </c>
      <c r="B3921" s="61" t="s">
        <v>1008</v>
      </c>
      <c r="C3921" s="61" t="s">
        <v>885</v>
      </c>
      <c r="D3921" s="61" t="s">
        <v>181</v>
      </c>
      <c r="E3921" s="61">
        <v>4</v>
      </c>
      <c r="F3921" s="61" t="s">
        <v>182</v>
      </c>
      <c r="G3921" s="61">
        <v>0</v>
      </c>
      <c r="H3921" s="61" t="s">
        <v>1555</v>
      </c>
      <c r="I3921" s="61" t="s">
        <v>185</v>
      </c>
      <c r="J3921" s="61" t="s">
        <v>16</v>
      </c>
      <c r="K3921" s="61" t="s">
        <v>9</v>
      </c>
      <c r="L3921" s="61" t="s">
        <v>1009</v>
      </c>
      <c r="M3921" s="61">
        <f t="shared" si="62"/>
        <v>586</v>
      </c>
      <c r="N3921" t="str">
        <f>VLOOKUP(M3921,'zamestnanci číselník'!$A:$I,9,0)</f>
        <v>VP1</v>
      </c>
    </row>
    <row r="3922" spans="1:14" x14ac:dyDescent="0.2">
      <c r="A3922" s="60">
        <v>43686</v>
      </c>
      <c r="B3922" s="61" t="s">
        <v>1008</v>
      </c>
      <c r="C3922" s="61" t="s">
        <v>885</v>
      </c>
      <c r="D3922" s="61" t="s">
        <v>181</v>
      </c>
      <c r="E3922" s="61">
        <v>4</v>
      </c>
      <c r="F3922" s="61" t="s">
        <v>182</v>
      </c>
      <c r="G3922" s="61">
        <v>0</v>
      </c>
      <c r="H3922" s="61" t="s">
        <v>1504</v>
      </c>
      <c r="I3922" s="61" t="s">
        <v>185</v>
      </c>
      <c r="J3922" s="61" t="s">
        <v>16</v>
      </c>
      <c r="K3922" s="61" t="s">
        <v>9</v>
      </c>
      <c r="L3922" s="61" t="s">
        <v>1009</v>
      </c>
      <c r="M3922" s="61">
        <f t="shared" si="62"/>
        <v>586</v>
      </c>
      <c r="N3922" t="str">
        <f>VLOOKUP(M3922,'zamestnanci číselník'!$A:$I,9,0)</f>
        <v>VP1</v>
      </c>
    </row>
    <row r="3923" spans="1:14" x14ac:dyDescent="0.2">
      <c r="A3923" s="60">
        <v>43689</v>
      </c>
      <c r="B3923" s="61" t="s">
        <v>1008</v>
      </c>
      <c r="C3923" s="61" t="s">
        <v>885</v>
      </c>
      <c r="D3923" s="61" t="s">
        <v>181</v>
      </c>
      <c r="E3923" s="61">
        <v>1</v>
      </c>
      <c r="F3923" s="61" t="s">
        <v>182</v>
      </c>
      <c r="G3923" s="61">
        <v>0</v>
      </c>
      <c r="H3923" s="61" t="s">
        <v>1555</v>
      </c>
      <c r="I3923" s="61" t="s">
        <v>185</v>
      </c>
      <c r="J3923" s="61" t="s">
        <v>16</v>
      </c>
      <c r="K3923" s="61" t="s">
        <v>9</v>
      </c>
      <c r="L3923" s="61" t="s">
        <v>1009</v>
      </c>
      <c r="M3923" s="61">
        <f t="shared" si="62"/>
        <v>586</v>
      </c>
      <c r="N3923" t="str">
        <f>VLOOKUP(M3923,'zamestnanci číselník'!$A:$I,9,0)</f>
        <v>VP1</v>
      </c>
    </row>
    <row r="3924" spans="1:14" x14ac:dyDescent="0.2">
      <c r="A3924" s="60">
        <v>43690</v>
      </c>
      <c r="B3924" s="61" t="s">
        <v>1008</v>
      </c>
      <c r="C3924" s="61" t="s">
        <v>885</v>
      </c>
      <c r="D3924" s="61" t="s">
        <v>181</v>
      </c>
      <c r="E3924" s="61">
        <v>8</v>
      </c>
      <c r="F3924" s="61" t="s">
        <v>182</v>
      </c>
      <c r="G3924" s="61">
        <v>0</v>
      </c>
      <c r="H3924" s="61" t="s">
        <v>1559</v>
      </c>
      <c r="I3924" s="61" t="s">
        <v>185</v>
      </c>
      <c r="J3924" s="61" t="s">
        <v>16</v>
      </c>
      <c r="K3924" s="61" t="s">
        <v>9</v>
      </c>
      <c r="L3924" s="61" t="s">
        <v>1009</v>
      </c>
      <c r="M3924" s="61">
        <f t="shared" si="62"/>
        <v>586</v>
      </c>
      <c r="N3924" t="str">
        <f>VLOOKUP(M3924,'zamestnanci číselník'!$A:$I,9,0)</f>
        <v>VP1</v>
      </c>
    </row>
    <row r="3925" spans="1:14" x14ac:dyDescent="0.2">
      <c r="A3925" s="60">
        <v>43691</v>
      </c>
      <c r="B3925" s="61" t="s">
        <v>1008</v>
      </c>
      <c r="C3925" s="61" t="s">
        <v>885</v>
      </c>
      <c r="D3925" s="61" t="s">
        <v>181</v>
      </c>
      <c r="E3925" s="61">
        <v>8</v>
      </c>
      <c r="F3925" s="61" t="s">
        <v>182</v>
      </c>
      <c r="G3925" s="61">
        <v>0</v>
      </c>
      <c r="H3925" s="61" t="s">
        <v>1559</v>
      </c>
      <c r="I3925" s="61" t="s">
        <v>185</v>
      </c>
      <c r="J3925" s="61" t="s">
        <v>16</v>
      </c>
      <c r="K3925" s="61" t="s">
        <v>9</v>
      </c>
      <c r="L3925" s="61" t="s">
        <v>1009</v>
      </c>
      <c r="M3925" s="61">
        <f t="shared" si="62"/>
        <v>586</v>
      </c>
      <c r="N3925" t="str">
        <f>VLOOKUP(M3925,'zamestnanci číselník'!$A:$I,9,0)</f>
        <v>VP1</v>
      </c>
    </row>
    <row r="3926" spans="1:14" x14ac:dyDescent="0.2">
      <c r="A3926" s="60">
        <v>43692</v>
      </c>
      <c r="B3926" s="61" t="s">
        <v>1008</v>
      </c>
      <c r="C3926" s="61" t="s">
        <v>885</v>
      </c>
      <c r="D3926" s="61" t="s">
        <v>181</v>
      </c>
      <c r="E3926" s="61">
        <v>2</v>
      </c>
      <c r="F3926" s="61" t="s">
        <v>182</v>
      </c>
      <c r="G3926" s="61">
        <v>0</v>
      </c>
      <c r="H3926" s="61" t="s">
        <v>1561</v>
      </c>
      <c r="I3926" s="61" t="s">
        <v>185</v>
      </c>
      <c r="J3926" s="61" t="s">
        <v>16</v>
      </c>
      <c r="K3926" s="61" t="s">
        <v>9</v>
      </c>
      <c r="L3926" s="61" t="s">
        <v>1009</v>
      </c>
      <c r="M3926" s="61">
        <f t="shared" si="62"/>
        <v>586</v>
      </c>
      <c r="N3926" t="str">
        <f>VLOOKUP(M3926,'zamestnanci číselník'!$A:$I,9,0)</f>
        <v>VP1</v>
      </c>
    </row>
    <row r="3927" spans="1:14" x14ac:dyDescent="0.2">
      <c r="A3927" s="60">
        <v>43692</v>
      </c>
      <c r="B3927" s="61" t="s">
        <v>1008</v>
      </c>
      <c r="C3927" s="61" t="s">
        <v>885</v>
      </c>
      <c r="D3927" s="61" t="s">
        <v>181</v>
      </c>
      <c r="E3927" s="61">
        <v>6</v>
      </c>
      <c r="F3927" s="61" t="s">
        <v>182</v>
      </c>
      <c r="G3927" s="61">
        <v>0</v>
      </c>
      <c r="H3927" s="61" t="s">
        <v>1504</v>
      </c>
      <c r="I3927" s="61" t="s">
        <v>185</v>
      </c>
      <c r="J3927" s="61" t="s">
        <v>16</v>
      </c>
      <c r="K3927" s="61" t="s">
        <v>9</v>
      </c>
      <c r="L3927" s="61" t="s">
        <v>1009</v>
      </c>
      <c r="M3927" s="61">
        <f t="shared" si="62"/>
        <v>586</v>
      </c>
      <c r="N3927" t="str">
        <f>VLOOKUP(M3927,'zamestnanci číselník'!$A:$I,9,0)</f>
        <v>VP1</v>
      </c>
    </row>
    <row r="3928" spans="1:14" x14ac:dyDescent="0.2">
      <c r="A3928" s="60">
        <v>43693</v>
      </c>
      <c r="B3928" s="61" t="s">
        <v>1008</v>
      </c>
      <c r="C3928" s="61" t="s">
        <v>885</v>
      </c>
      <c r="D3928" s="61" t="s">
        <v>181</v>
      </c>
      <c r="E3928" s="61">
        <v>8</v>
      </c>
      <c r="F3928" s="61" t="s">
        <v>182</v>
      </c>
      <c r="G3928" s="61">
        <v>0</v>
      </c>
      <c r="H3928" s="61" t="s">
        <v>1504</v>
      </c>
      <c r="I3928" s="61" t="s">
        <v>185</v>
      </c>
      <c r="J3928" s="61" t="s">
        <v>16</v>
      </c>
      <c r="K3928" s="61" t="s">
        <v>9</v>
      </c>
      <c r="L3928" s="61" t="s">
        <v>1009</v>
      </c>
      <c r="M3928" s="61">
        <f t="shared" si="62"/>
        <v>586</v>
      </c>
      <c r="N3928" t="str">
        <f>VLOOKUP(M3928,'zamestnanci číselník'!$A:$I,9,0)</f>
        <v>VP1</v>
      </c>
    </row>
    <row r="3929" spans="1:14" x14ac:dyDescent="0.2">
      <c r="A3929" s="60">
        <v>43678</v>
      </c>
      <c r="B3929" s="61" t="s">
        <v>1008</v>
      </c>
      <c r="C3929" s="61" t="s">
        <v>887</v>
      </c>
      <c r="D3929" s="61" t="s">
        <v>181</v>
      </c>
      <c r="E3929" s="61">
        <v>8</v>
      </c>
      <c r="F3929" s="61" t="s">
        <v>182</v>
      </c>
      <c r="G3929" s="61">
        <v>0</v>
      </c>
      <c r="H3929" s="61" t="s">
        <v>183</v>
      </c>
      <c r="I3929" s="61" t="s">
        <v>185</v>
      </c>
      <c r="J3929" s="61" t="s">
        <v>16</v>
      </c>
      <c r="K3929" s="61" t="s">
        <v>9</v>
      </c>
      <c r="L3929" s="61" t="s">
        <v>1009</v>
      </c>
      <c r="M3929" s="61">
        <f t="shared" si="62"/>
        <v>586</v>
      </c>
      <c r="N3929" t="str">
        <f>VLOOKUP(M3929,'zamestnanci číselník'!$A:$I,9,0)</f>
        <v>VP1</v>
      </c>
    </row>
    <row r="3930" spans="1:14" x14ac:dyDescent="0.2">
      <c r="A3930" s="60">
        <v>43679</v>
      </c>
      <c r="B3930" s="61" t="s">
        <v>1008</v>
      </c>
      <c r="C3930" s="61" t="s">
        <v>887</v>
      </c>
      <c r="D3930" s="61" t="s">
        <v>181</v>
      </c>
      <c r="E3930" s="61">
        <v>8</v>
      </c>
      <c r="F3930" s="61" t="s">
        <v>182</v>
      </c>
      <c r="G3930" s="61">
        <v>0</v>
      </c>
      <c r="H3930" s="61" t="s">
        <v>183</v>
      </c>
      <c r="I3930" s="61" t="s">
        <v>185</v>
      </c>
      <c r="J3930" s="61" t="s">
        <v>16</v>
      </c>
      <c r="K3930" s="61" t="s">
        <v>9</v>
      </c>
      <c r="L3930" s="61" t="s">
        <v>1009</v>
      </c>
      <c r="M3930" s="61">
        <f t="shared" si="62"/>
        <v>586</v>
      </c>
      <c r="N3930" t="str">
        <f>VLOOKUP(M3930,'zamestnanci číselník'!$A:$I,9,0)</f>
        <v>VP1</v>
      </c>
    </row>
    <row r="3931" spans="1:14" x14ac:dyDescent="0.2">
      <c r="A3931" s="60">
        <v>43682</v>
      </c>
      <c r="B3931" s="61" t="s">
        <v>1008</v>
      </c>
      <c r="C3931" s="61" t="s">
        <v>887</v>
      </c>
      <c r="D3931" s="61" t="s">
        <v>181</v>
      </c>
      <c r="E3931" s="61">
        <v>8</v>
      </c>
      <c r="F3931" s="61" t="s">
        <v>182</v>
      </c>
      <c r="G3931" s="61">
        <v>0</v>
      </c>
      <c r="H3931" s="61" t="s">
        <v>183</v>
      </c>
      <c r="I3931" s="61" t="s">
        <v>185</v>
      </c>
      <c r="J3931" s="61" t="s">
        <v>16</v>
      </c>
      <c r="K3931" s="61" t="s">
        <v>9</v>
      </c>
      <c r="L3931" s="61" t="s">
        <v>1009</v>
      </c>
      <c r="M3931" s="61">
        <f t="shared" si="62"/>
        <v>586</v>
      </c>
      <c r="N3931" t="str">
        <f>VLOOKUP(M3931,'zamestnanci číselník'!$A:$I,9,0)</f>
        <v>VP1</v>
      </c>
    </row>
    <row r="3932" spans="1:14" x14ac:dyDescent="0.2">
      <c r="A3932" s="60">
        <v>43679</v>
      </c>
      <c r="B3932" s="61" t="s">
        <v>1337</v>
      </c>
      <c r="C3932" s="61" t="s">
        <v>887</v>
      </c>
      <c r="D3932" s="61" t="s">
        <v>181</v>
      </c>
      <c r="E3932" s="61">
        <v>11.25</v>
      </c>
      <c r="F3932" s="61" t="s">
        <v>182</v>
      </c>
      <c r="G3932" s="61">
        <v>0</v>
      </c>
      <c r="H3932" s="61" t="s">
        <v>183</v>
      </c>
      <c r="I3932" s="61" t="s">
        <v>1167</v>
      </c>
      <c r="J3932" s="61" t="s">
        <v>1175</v>
      </c>
      <c r="K3932" s="61" t="s">
        <v>20</v>
      </c>
      <c r="L3932" s="61" t="s">
        <v>1338</v>
      </c>
      <c r="M3932" s="61">
        <f t="shared" si="62"/>
        <v>593</v>
      </c>
      <c r="N3932" t="str">
        <f>VLOOKUP(M3932,'zamestnanci číselník'!$A:$I,9,0)</f>
        <v>Ostatné</v>
      </c>
    </row>
    <row r="3933" spans="1:14" x14ac:dyDescent="0.2">
      <c r="A3933" s="60">
        <v>43680</v>
      </c>
      <c r="B3933" s="61" t="s">
        <v>1337</v>
      </c>
      <c r="C3933" s="61" t="s">
        <v>887</v>
      </c>
      <c r="D3933" s="61" t="s">
        <v>181</v>
      </c>
      <c r="E3933" s="61">
        <v>11.25</v>
      </c>
      <c r="F3933" s="61" t="s">
        <v>182</v>
      </c>
      <c r="G3933" s="61">
        <v>0</v>
      </c>
      <c r="H3933" s="61" t="s">
        <v>183</v>
      </c>
      <c r="I3933" s="61" t="s">
        <v>1167</v>
      </c>
      <c r="J3933" s="61" t="s">
        <v>1175</v>
      </c>
      <c r="K3933" s="61" t="s">
        <v>20</v>
      </c>
      <c r="L3933" s="61" t="s">
        <v>1338</v>
      </c>
      <c r="M3933" s="61">
        <f t="shared" si="62"/>
        <v>593</v>
      </c>
      <c r="N3933" t="str">
        <f>VLOOKUP(M3933,'zamestnanci číselník'!$A:$I,9,0)</f>
        <v>Ostatné</v>
      </c>
    </row>
    <row r="3934" spans="1:14" x14ac:dyDescent="0.2">
      <c r="A3934" s="60">
        <v>43681</v>
      </c>
      <c r="B3934" s="61" t="s">
        <v>1337</v>
      </c>
      <c r="C3934" s="61" t="s">
        <v>887</v>
      </c>
      <c r="D3934" s="61" t="s">
        <v>181</v>
      </c>
      <c r="E3934" s="61">
        <v>11.25</v>
      </c>
      <c r="F3934" s="61" t="s">
        <v>182</v>
      </c>
      <c r="G3934" s="61">
        <v>0</v>
      </c>
      <c r="H3934" s="61" t="s">
        <v>183</v>
      </c>
      <c r="I3934" s="61" t="s">
        <v>1167</v>
      </c>
      <c r="J3934" s="61" t="s">
        <v>1175</v>
      </c>
      <c r="K3934" s="61" t="s">
        <v>20</v>
      </c>
      <c r="L3934" s="61" t="s">
        <v>1338</v>
      </c>
      <c r="M3934" s="61">
        <f t="shared" si="62"/>
        <v>593</v>
      </c>
      <c r="N3934" t="str">
        <f>VLOOKUP(M3934,'zamestnanci číselník'!$A:$I,9,0)</f>
        <v>Ostatné</v>
      </c>
    </row>
    <row r="3935" spans="1:14" x14ac:dyDescent="0.2">
      <c r="A3935" s="60">
        <v>43685</v>
      </c>
      <c r="B3935" s="61" t="s">
        <v>1337</v>
      </c>
      <c r="C3935" s="61" t="s">
        <v>885</v>
      </c>
      <c r="D3935" s="61" t="s">
        <v>181</v>
      </c>
      <c r="E3935" s="61">
        <v>4</v>
      </c>
      <c r="F3935" s="61" t="s">
        <v>182</v>
      </c>
      <c r="G3935" s="61">
        <v>0</v>
      </c>
      <c r="H3935" s="61" t="s">
        <v>42</v>
      </c>
      <c r="I3935" s="61" t="s">
        <v>1167</v>
      </c>
      <c r="J3935" s="61" t="s">
        <v>1175</v>
      </c>
      <c r="K3935" s="61" t="s">
        <v>20</v>
      </c>
      <c r="L3935" s="61" t="s">
        <v>1338</v>
      </c>
      <c r="M3935" s="61">
        <f t="shared" si="62"/>
        <v>593</v>
      </c>
      <c r="N3935" t="str">
        <f>VLOOKUP(M3935,'zamestnanci číselník'!$A:$I,9,0)</f>
        <v>Ostatné</v>
      </c>
    </row>
    <row r="3936" spans="1:14" x14ac:dyDescent="0.2">
      <c r="A3936" s="60">
        <v>43685</v>
      </c>
      <c r="B3936" s="61" t="s">
        <v>1337</v>
      </c>
      <c r="C3936" s="61" t="s">
        <v>885</v>
      </c>
      <c r="D3936" s="61" t="s">
        <v>909</v>
      </c>
      <c r="E3936" s="61">
        <v>7.5</v>
      </c>
      <c r="F3936" s="61" t="s">
        <v>182</v>
      </c>
      <c r="G3936" s="61">
        <v>0</v>
      </c>
      <c r="H3936" s="61" t="s">
        <v>42</v>
      </c>
      <c r="I3936" s="61" t="s">
        <v>1167</v>
      </c>
      <c r="J3936" s="61" t="s">
        <v>1175</v>
      </c>
      <c r="K3936" s="61" t="s">
        <v>20</v>
      </c>
      <c r="L3936" s="61" t="s">
        <v>1338</v>
      </c>
      <c r="M3936" s="61">
        <f t="shared" si="62"/>
        <v>593</v>
      </c>
      <c r="N3936" t="str">
        <f>VLOOKUP(M3936,'zamestnanci číselník'!$A:$I,9,0)</f>
        <v>Ostatné</v>
      </c>
    </row>
    <row r="3937" spans="1:14" x14ac:dyDescent="0.2">
      <c r="A3937" s="60">
        <v>43686</v>
      </c>
      <c r="B3937" s="61" t="s">
        <v>1337</v>
      </c>
      <c r="C3937" s="61" t="s">
        <v>885</v>
      </c>
      <c r="D3937" s="61" t="s">
        <v>181</v>
      </c>
      <c r="E3937" s="61">
        <v>4</v>
      </c>
      <c r="F3937" s="61" t="s">
        <v>182</v>
      </c>
      <c r="G3937" s="61">
        <v>0</v>
      </c>
      <c r="H3937" s="61" t="s">
        <v>42</v>
      </c>
      <c r="I3937" s="61" t="s">
        <v>1167</v>
      </c>
      <c r="J3937" s="61" t="s">
        <v>1175</v>
      </c>
      <c r="K3937" s="61" t="s">
        <v>20</v>
      </c>
      <c r="L3937" s="61" t="s">
        <v>1338</v>
      </c>
      <c r="M3937" s="61">
        <f t="shared" si="62"/>
        <v>593</v>
      </c>
      <c r="N3937" t="str">
        <f>VLOOKUP(M3937,'zamestnanci číselník'!$A:$I,9,0)</f>
        <v>Ostatné</v>
      </c>
    </row>
    <row r="3938" spans="1:14" x14ac:dyDescent="0.2">
      <c r="A3938" s="60">
        <v>43686</v>
      </c>
      <c r="B3938" s="61" t="s">
        <v>1337</v>
      </c>
      <c r="C3938" s="61" t="s">
        <v>885</v>
      </c>
      <c r="D3938" s="61" t="s">
        <v>909</v>
      </c>
      <c r="E3938" s="61">
        <v>7.5</v>
      </c>
      <c r="F3938" s="61" t="s">
        <v>182</v>
      </c>
      <c r="G3938" s="61">
        <v>0</v>
      </c>
      <c r="H3938" s="61" t="s">
        <v>42</v>
      </c>
      <c r="I3938" s="61" t="s">
        <v>1167</v>
      </c>
      <c r="J3938" s="61" t="s">
        <v>1175</v>
      </c>
      <c r="K3938" s="61" t="s">
        <v>20</v>
      </c>
      <c r="L3938" s="61" t="s">
        <v>1338</v>
      </c>
      <c r="M3938" s="61">
        <f t="shared" si="62"/>
        <v>593</v>
      </c>
      <c r="N3938" t="str">
        <f>VLOOKUP(M3938,'zamestnanci číselník'!$A:$I,9,0)</f>
        <v>Ostatné</v>
      </c>
    </row>
    <row r="3939" spans="1:14" x14ac:dyDescent="0.2">
      <c r="A3939" s="60">
        <v>43687</v>
      </c>
      <c r="B3939" s="61" t="s">
        <v>1337</v>
      </c>
      <c r="C3939" s="61" t="s">
        <v>885</v>
      </c>
      <c r="D3939" s="61" t="s">
        <v>181</v>
      </c>
      <c r="E3939" s="61">
        <v>4</v>
      </c>
      <c r="F3939" s="61" t="s">
        <v>182</v>
      </c>
      <c r="G3939" s="61">
        <v>0</v>
      </c>
      <c r="H3939" s="61" t="s">
        <v>42</v>
      </c>
      <c r="I3939" s="61" t="s">
        <v>1167</v>
      </c>
      <c r="J3939" s="61" t="s">
        <v>1175</v>
      </c>
      <c r="K3939" s="61" t="s">
        <v>20</v>
      </c>
      <c r="L3939" s="61" t="s">
        <v>1338</v>
      </c>
      <c r="M3939" s="61">
        <f t="shared" si="62"/>
        <v>593</v>
      </c>
      <c r="N3939" t="str">
        <f>VLOOKUP(M3939,'zamestnanci číselník'!$A:$I,9,0)</f>
        <v>Ostatné</v>
      </c>
    </row>
    <row r="3940" spans="1:14" x14ac:dyDescent="0.2">
      <c r="A3940" s="60">
        <v>43687</v>
      </c>
      <c r="B3940" s="61" t="s">
        <v>1337</v>
      </c>
      <c r="C3940" s="61" t="s">
        <v>885</v>
      </c>
      <c r="D3940" s="61" t="s">
        <v>909</v>
      </c>
      <c r="E3940" s="61">
        <v>7.5</v>
      </c>
      <c r="F3940" s="61" t="s">
        <v>182</v>
      </c>
      <c r="G3940" s="61">
        <v>0</v>
      </c>
      <c r="H3940" s="61" t="s">
        <v>42</v>
      </c>
      <c r="I3940" s="61" t="s">
        <v>1167</v>
      </c>
      <c r="J3940" s="61" t="s">
        <v>1175</v>
      </c>
      <c r="K3940" s="61" t="s">
        <v>20</v>
      </c>
      <c r="L3940" s="61" t="s">
        <v>1338</v>
      </c>
      <c r="M3940" s="61">
        <f t="shared" si="62"/>
        <v>593</v>
      </c>
      <c r="N3940" t="str">
        <f>VLOOKUP(M3940,'zamestnanci číselník'!$A:$I,9,0)</f>
        <v>Ostatné</v>
      </c>
    </row>
    <row r="3941" spans="1:14" x14ac:dyDescent="0.2">
      <c r="A3941" s="60">
        <v>43690</v>
      </c>
      <c r="B3941" s="61" t="s">
        <v>1337</v>
      </c>
      <c r="C3941" s="61" t="s">
        <v>885</v>
      </c>
      <c r="D3941" s="61" t="s">
        <v>909</v>
      </c>
      <c r="E3941" s="61">
        <v>0.25</v>
      </c>
      <c r="F3941" s="61" t="s">
        <v>182</v>
      </c>
      <c r="G3941" s="61">
        <v>0</v>
      </c>
      <c r="H3941" s="61" t="s">
        <v>42</v>
      </c>
      <c r="I3941" s="61" t="s">
        <v>1167</v>
      </c>
      <c r="J3941" s="61" t="s">
        <v>1175</v>
      </c>
      <c r="K3941" s="61" t="s">
        <v>20</v>
      </c>
      <c r="L3941" s="61" t="s">
        <v>1338</v>
      </c>
      <c r="M3941" s="61">
        <f t="shared" si="62"/>
        <v>593</v>
      </c>
      <c r="N3941" t="str">
        <f>VLOOKUP(M3941,'zamestnanci číselník'!$A:$I,9,0)</f>
        <v>Ostatné</v>
      </c>
    </row>
    <row r="3942" spans="1:14" x14ac:dyDescent="0.2">
      <c r="A3942" s="60">
        <v>43690</v>
      </c>
      <c r="B3942" s="61" t="s">
        <v>1337</v>
      </c>
      <c r="C3942" s="61" t="s">
        <v>885</v>
      </c>
      <c r="D3942" s="61" t="s">
        <v>181</v>
      </c>
      <c r="E3942" s="61">
        <v>11.25</v>
      </c>
      <c r="F3942" s="61" t="s">
        <v>182</v>
      </c>
      <c r="G3942" s="61">
        <v>0</v>
      </c>
      <c r="H3942" s="61" t="s">
        <v>42</v>
      </c>
      <c r="I3942" s="61" t="s">
        <v>1167</v>
      </c>
      <c r="J3942" s="61" t="s">
        <v>1175</v>
      </c>
      <c r="K3942" s="61" t="s">
        <v>20</v>
      </c>
      <c r="L3942" s="61" t="s">
        <v>1338</v>
      </c>
      <c r="M3942" s="61">
        <f t="shared" si="62"/>
        <v>593</v>
      </c>
      <c r="N3942" t="str">
        <f>VLOOKUP(M3942,'zamestnanci číselník'!$A:$I,9,0)</f>
        <v>Ostatné</v>
      </c>
    </row>
    <row r="3943" spans="1:14" x14ac:dyDescent="0.2">
      <c r="A3943" s="60">
        <v>43691</v>
      </c>
      <c r="B3943" s="61" t="s">
        <v>1337</v>
      </c>
      <c r="C3943" s="61" t="s">
        <v>885</v>
      </c>
      <c r="D3943" s="61" t="s">
        <v>181</v>
      </c>
      <c r="E3943" s="61">
        <v>4</v>
      </c>
      <c r="F3943" s="61" t="s">
        <v>182</v>
      </c>
      <c r="G3943" s="61">
        <v>0</v>
      </c>
      <c r="H3943" s="61" t="s">
        <v>42</v>
      </c>
      <c r="I3943" s="61" t="s">
        <v>1167</v>
      </c>
      <c r="J3943" s="61" t="s">
        <v>1175</v>
      </c>
      <c r="K3943" s="61" t="s">
        <v>20</v>
      </c>
      <c r="L3943" s="61" t="s">
        <v>1338</v>
      </c>
      <c r="M3943" s="61">
        <f t="shared" si="62"/>
        <v>593</v>
      </c>
      <c r="N3943" t="str">
        <f>VLOOKUP(M3943,'zamestnanci číselník'!$A:$I,9,0)</f>
        <v>Ostatné</v>
      </c>
    </row>
    <row r="3944" spans="1:14" x14ac:dyDescent="0.2">
      <c r="A3944" s="60">
        <v>43691</v>
      </c>
      <c r="B3944" s="61" t="s">
        <v>1337</v>
      </c>
      <c r="C3944" s="61" t="s">
        <v>885</v>
      </c>
      <c r="D3944" s="61" t="s">
        <v>909</v>
      </c>
      <c r="E3944" s="61">
        <v>7.5</v>
      </c>
      <c r="F3944" s="61" t="s">
        <v>182</v>
      </c>
      <c r="G3944" s="61">
        <v>0</v>
      </c>
      <c r="H3944" s="61" t="s">
        <v>42</v>
      </c>
      <c r="I3944" s="61" t="s">
        <v>1167</v>
      </c>
      <c r="J3944" s="61" t="s">
        <v>1175</v>
      </c>
      <c r="K3944" s="61" t="s">
        <v>20</v>
      </c>
      <c r="L3944" s="61" t="s">
        <v>1338</v>
      </c>
      <c r="M3944" s="61">
        <f t="shared" si="62"/>
        <v>593</v>
      </c>
      <c r="N3944" t="str">
        <f>VLOOKUP(M3944,'zamestnanci číselník'!$A:$I,9,0)</f>
        <v>Ostatné</v>
      </c>
    </row>
    <row r="3945" spans="1:14" x14ac:dyDescent="0.2">
      <c r="A3945" s="60">
        <v>43692</v>
      </c>
      <c r="B3945" s="61" t="s">
        <v>1337</v>
      </c>
      <c r="C3945" s="61" t="s">
        <v>885</v>
      </c>
      <c r="D3945" s="61" t="s">
        <v>181</v>
      </c>
      <c r="E3945" s="61">
        <v>4</v>
      </c>
      <c r="F3945" s="61" t="s">
        <v>182</v>
      </c>
      <c r="G3945" s="61">
        <v>0</v>
      </c>
      <c r="H3945" s="61" t="s">
        <v>42</v>
      </c>
      <c r="I3945" s="61" t="s">
        <v>1167</v>
      </c>
      <c r="J3945" s="61" t="s">
        <v>1175</v>
      </c>
      <c r="K3945" s="61" t="s">
        <v>20</v>
      </c>
      <c r="L3945" s="61" t="s">
        <v>1338</v>
      </c>
      <c r="M3945" s="61">
        <f t="shared" si="62"/>
        <v>593</v>
      </c>
      <c r="N3945" t="str">
        <f>VLOOKUP(M3945,'zamestnanci číselník'!$A:$I,9,0)</f>
        <v>Ostatné</v>
      </c>
    </row>
    <row r="3946" spans="1:14" x14ac:dyDescent="0.2">
      <c r="A3946" s="60">
        <v>43692</v>
      </c>
      <c r="B3946" s="61" t="s">
        <v>1337</v>
      </c>
      <c r="C3946" s="61" t="s">
        <v>885</v>
      </c>
      <c r="D3946" s="61" t="s">
        <v>909</v>
      </c>
      <c r="E3946" s="61">
        <v>7.5</v>
      </c>
      <c r="F3946" s="61" t="s">
        <v>182</v>
      </c>
      <c r="G3946" s="61">
        <v>0</v>
      </c>
      <c r="H3946" s="61" t="s">
        <v>42</v>
      </c>
      <c r="I3946" s="61" t="s">
        <v>1167</v>
      </c>
      <c r="J3946" s="61" t="s">
        <v>1175</v>
      </c>
      <c r="K3946" s="61" t="s">
        <v>20</v>
      </c>
      <c r="L3946" s="61" t="s">
        <v>1338</v>
      </c>
      <c r="M3946" s="61">
        <f t="shared" si="62"/>
        <v>593</v>
      </c>
      <c r="N3946" t="str">
        <f>VLOOKUP(M3946,'zamestnanci číselník'!$A:$I,9,0)</f>
        <v>Ostatné</v>
      </c>
    </row>
    <row r="3947" spans="1:14" x14ac:dyDescent="0.2">
      <c r="A3947" s="60">
        <v>43695</v>
      </c>
      <c r="B3947" s="61" t="s">
        <v>1337</v>
      </c>
      <c r="C3947" s="61" t="s">
        <v>885</v>
      </c>
      <c r="D3947" s="61" t="s">
        <v>909</v>
      </c>
      <c r="E3947" s="61">
        <v>0.25</v>
      </c>
      <c r="F3947" s="61" t="s">
        <v>182</v>
      </c>
      <c r="G3947" s="61">
        <v>0</v>
      </c>
      <c r="H3947" s="61" t="s">
        <v>42</v>
      </c>
      <c r="I3947" s="61" t="s">
        <v>1167</v>
      </c>
      <c r="J3947" s="61" t="s">
        <v>1175</v>
      </c>
      <c r="K3947" s="61" t="s">
        <v>20</v>
      </c>
      <c r="L3947" s="61" t="s">
        <v>1338</v>
      </c>
      <c r="M3947" s="61">
        <f t="shared" si="62"/>
        <v>593</v>
      </c>
      <c r="N3947" t="str">
        <f>VLOOKUP(M3947,'zamestnanci číselník'!$A:$I,9,0)</f>
        <v>Ostatné</v>
      </c>
    </row>
    <row r="3948" spans="1:14" x14ac:dyDescent="0.2">
      <c r="A3948" s="60">
        <v>43695</v>
      </c>
      <c r="B3948" s="61" t="s">
        <v>1337</v>
      </c>
      <c r="C3948" s="61" t="s">
        <v>885</v>
      </c>
      <c r="D3948" s="61" t="s">
        <v>181</v>
      </c>
      <c r="E3948" s="61">
        <v>11.25</v>
      </c>
      <c r="F3948" s="61" t="s">
        <v>182</v>
      </c>
      <c r="G3948" s="61">
        <v>0</v>
      </c>
      <c r="H3948" s="61" t="s">
        <v>42</v>
      </c>
      <c r="I3948" s="61" t="s">
        <v>1167</v>
      </c>
      <c r="J3948" s="61" t="s">
        <v>1175</v>
      </c>
      <c r="K3948" s="61" t="s">
        <v>20</v>
      </c>
      <c r="L3948" s="61" t="s">
        <v>1338</v>
      </c>
      <c r="M3948" s="61">
        <f t="shared" si="62"/>
        <v>593</v>
      </c>
      <c r="N3948" t="str">
        <f>VLOOKUP(M3948,'zamestnanci číselník'!$A:$I,9,0)</f>
        <v>Ostatné</v>
      </c>
    </row>
    <row r="3949" spans="1:14" x14ac:dyDescent="0.2">
      <c r="A3949" s="60">
        <v>43696</v>
      </c>
      <c r="B3949" s="61" t="s">
        <v>1337</v>
      </c>
      <c r="C3949" s="61" t="s">
        <v>885</v>
      </c>
      <c r="D3949" s="61" t="s">
        <v>181</v>
      </c>
      <c r="E3949" s="61">
        <v>4</v>
      </c>
      <c r="F3949" s="61" t="s">
        <v>182</v>
      </c>
      <c r="G3949" s="61">
        <v>0</v>
      </c>
      <c r="H3949" s="61" t="s">
        <v>42</v>
      </c>
      <c r="I3949" s="61" t="s">
        <v>1167</v>
      </c>
      <c r="J3949" s="61" t="s">
        <v>1175</v>
      </c>
      <c r="K3949" s="61" t="s">
        <v>20</v>
      </c>
      <c r="L3949" s="61" t="s">
        <v>1338</v>
      </c>
      <c r="M3949" s="61">
        <f t="shared" si="62"/>
        <v>593</v>
      </c>
      <c r="N3949" t="str">
        <f>VLOOKUP(M3949,'zamestnanci číselník'!$A:$I,9,0)</f>
        <v>Ostatné</v>
      </c>
    </row>
    <row r="3950" spans="1:14" x14ac:dyDescent="0.2">
      <c r="A3950" s="60">
        <v>43696</v>
      </c>
      <c r="B3950" s="61" t="s">
        <v>1337</v>
      </c>
      <c r="C3950" s="61" t="s">
        <v>885</v>
      </c>
      <c r="D3950" s="61" t="s">
        <v>909</v>
      </c>
      <c r="E3950" s="61">
        <v>7.5</v>
      </c>
      <c r="F3950" s="61" t="s">
        <v>182</v>
      </c>
      <c r="G3950" s="61">
        <v>0</v>
      </c>
      <c r="H3950" s="61" t="s">
        <v>42</v>
      </c>
      <c r="I3950" s="61" t="s">
        <v>1167</v>
      </c>
      <c r="J3950" s="61" t="s">
        <v>1175</v>
      </c>
      <c r="K3950" s="61" t="s">
        <v>20</v>
      </c>
      <c r="L3950" s="61" t="s">
        <v>1338</v>
      </c>
      <c r="M3950" s="61">
        <f t="shared" si="62"/>
        <v>593</v>
      </c>
      <c r="N3950" t="str">
        <f>VLOOKUP(M3950,'zamestnanci číselník'!$A:$I,9,0)</f>
        <v>Ostatné</v>
      </c>
    </row>
    <row r="3951" spans="1:14" x14ac:dyDescent="0.2">
      <c r="A3951" s="60">
        <v>43697</v>
      </c>
      <c r="B3951" s="61" t="s">
        <v>1337</v>
      </c>
      <c r="C3951" s="61" t="s">
        <v>885</v>
      </c>
      <c r="D3951" s="61" t="s">
        <v>181</v>
      </c>
      <c r="E3951" s="61">
        <v>4</v>
      </c>
      <c r="F3951" s="61" t="s">
        <v>182</v>
      </c>
      <c r="G3951" s="61">
        <v>0</v>
      </c>
      <c r="H3951" s="61" t="s">
        <v>42</v>
      </c>
      <c r="I3951" s="61" t="s">
        <v>1167</v>
      </c>
      <c r="J3951" s="61" t="s">
        <v>1175</v>
      </c>
      <c r="K3951" s="61" t="s">
        <v>20</v>
      </c>
      <c r="L3951" s="61" t="s">
        <v>1338</v>
      </c>
      <c r="M3951" s="61">
        <f t="shared" si="62"/>
        <v>593</v>
      </c>
      <c r="N3951" t="str">
        <f>VLOOKUP(M3951,'zamestnanci číselník'!$A:$I,9,0)</f>
        <v>Ostatné</v>
      </c>
    </row>
    <row r="3952" spans="1:14" x14ac:dyDescent="0.2">
      <c r="A3952" s="60">
        <v>43697</v>
      </c>
      <c r="B3952" s="61" t="s">
        <v>1337</v>
      </c>
      <c r="C3952" s="61" t="s">
        <v>885</v>
      </c>
      <c r="D3952" s="61" t="s">
        <v>909</v>
      </c>
      <c r="E3952" s="61">
        <v>7.5</v>
      </c>
      <c r="F3952" s="61" t="s">
        <v>182</v>
      </c>
      <c r="G3952" s="61">
        <v>0</v>
      </c>
      <c r="H3952" s="61" t="s">
        <v>42</v>
      </c>
      <c r="I3952" s="61" t="s">
        <v>1167</v>
      </c>
      <c r="J3952" s="61" t="s">
        <v>1175</v>
      </c>
      <c r="K3952" s="61" t="s">
        <v>20</v>
      </c>
      <c r="L3952" s="61" t="s">
        <v>1338</v>
      </c>
      <c r="M3952" s="61">
        <f t="shared" si="62"/>
        <v>593</v>
      </c>
      <c r="N3952" t="str">
        <f>VLOOKUP(M3952,'zamestnanci číselník'!$A:$I,9,0)</f>
        <v>Ostatné</v>
      </c>
    </row>
    <row r="3953" spans="1:14" x14ac:dyDescent="0.2">
      <c r="A3953" s="60">
        <v>43701</v>
      </c>
      <c r="B3953" s="61" t="s">
        <v>1337</v>
      </c>
      <c r="C3953" s="61" t="s">
        <v>885</v>
      </c>
      <c r="D3953" s="61" t="s">
        <v>909</v>
      </c>
      <c r="E3953" s="61">
        <v>0.25</v>
      </c>
      <c r="F3953" s="61" t="s">
        <v>182</v>
      </c>
      <c r="G3953" s="61">
        <v>0</v>
      </c>
      <c r="H3953" s="61" t="s">
        <v>42</v>
      </c>
      <c r="I3953" s="61" t="s">
        <v>1167</v>
      </c>
      <c r="J3953" s="61" t="s">
        <v>1175</v>
      </c>
      <c r="K3953" s="61" t="s">
        <v>20</v>
      </c>
      <c r="L3953" s="61" t="s">
        <v>1338</v>
      </c>
      <c r="M3953" s="61">
        <f t="shared" si="62"/>
        <v>593</v>
      </c>
      <c r="N3953" t="str">
        <f>VLOOKUP(M3953,'zamestnanci číselník'!$A:$I,9,0)</f>
        <v>Ostatné</v>
      </c>
    </row>
    <row r="3954" spans="1:14" x14ac:dyDescent="0.2">
      <c r="A3954" s="60">
        <v>43701</v>
      </c>
      <c r="B3954" s="61" t="s">
        <v>1337</v>
      </c>
      <c r="C3954" s="61" t="s">
        <v>885</v>
      </c>
      <c r="D3954" s="61" t="s">
        <v>181</v>
      </c>
      <c r="E3954" s="61">
        <v>11.75</v>
      </c>
      <c r="F3954" s="61" t="s">
        <v>182</v>
      </c>
      <c r="G3954" s="61">
        <v>0</v>
      </c>
      <c r="H3954" s="61" t="s">
        <v>42</v>
      </c>
      <c r="I3954" s="61" t="s">
        <v>1167</v>
      </c>
      <c r="J3954" s="61" t="s">
        <v>1175</v>
      </c>
      <c r="K3954" s="61" t="s">
        <v>20</v>
      </c>
      <c r="L3954" s="61" t="s">
        <v>1338</v>
      </c>
      <c r="M3954" s="61">
        <f t="shared" si="62"/>
        <v>593</v>
      </c>
      <c r="N3954" t="str">
        <f>VLOOKUP(M3954,'zamestnanci číselník'!$A:$I,9,0)</f>
        <v>Ostatné</v>
      </c>
    </row>
    <row r="3955" spans="1:14" x14ac:dyDescent="0.2">
      <c r="A3955" s="60">
        <v>43702</v>
      </c>
      <c r="B3955" s="61" t="s">
        <v>1337</v>
      </c>
      <c r="C3955" s="61" t="s">
        <v>885</v>
      </c>
      <c r="D3955" s="61" t="s">
        <v>181</v>
      </c>
      <c r="E3955" s="61">
        <v>0.75</v>
      </c>
      <c r="F3955" s="61" t="s">
        <v>890</v>
      </c>
      <c r="G3955" s="61">
        <v>3.25</v>
      </c>
      <c r="H3955" s="61" t="s">
        <v>42</v>
      </c>
      <c r="I3955" s="61" t="s">
        <v>1167</v>
      </c>
      <c r="J3955" s="61" t="s">
        <v>1175</v>
      </c>
      <c r="K3955" s="61" t="s">
        <v>20</v>
      </c>
      <c r="L3955" s="61" t="s">
        <v>1338</v>
      </c>
      <c r="M3955" s="61">
        <f t="shared" si="62"/>
        <v>593</v>
      </c>
      <c r="N3955" t="str">
        <f>VLOOKUP(M3955,'zamestnanci číselník'!$A:$I,9,0)</f>
        <v>Ostatné</v>
      </c>
    </row>
    <row r="3956" spans="1:14" x14ac:dyDescent="0.2">
      <c r="A3956" s="60">
        <v>43702</v>
      </c>
      <c r="B3956" s="61" t="s">
        <v>1337</v>
      </c>
      <c r="C3956" s="61" t="s">
        <v>885</v>
      </c>
      <c r="D3956" s="61" t="s">
        <v>909</v>
      </c>
      <c r="E3956" s="61">
        <v>0</v>
      </c>
      <c r="F3956" s="61" t="s">
        <v>890</v>
      </c>
      <c r="G3956" s="61">
        <v>7.5</v>
      </c>
      <c r="H3956" s="61" t="s">
        <v>42</v>
      </c>
      <c r="I3956" s="61" t="s">
        <v>1167</v>
      </c>
      <c r="J3956" s="61" t="s">
        <v>1175</v>
      </c>
      <c r="K3956" s="61" t="s">
        <v>20</v>
      </c>
      <c r="L3956" s="61" t="s">
        <v>1338</v>
      </c>
      <c r="M3956" s="61">
        <f t="shared" si="62"/>
        <v>593</v>
      </c>
      <c r="N3956" t="str">
        <f>VLOOKUP(M3956,'zamestnanci číselník'!$A:$I,9,0)</f>
        <v>Ostatné</v>
      </c>
    </row>
    <row r="3957" spans="1:14" x14ac:dyDescent="0.2">
      <c r="A3957" s="60">
        <v>43703</v>
      </c>
      <c r="B3957" s="61" t="s">
        <v>1337</v>
      </c>
      <c r="C3957" s="61" t="s">
        <v>885</v>
      </c>
      <c r="D3957" s="61" t="s">
        <v>181</v>
      </c>
      <c r="E3957" s="61">
        <v>4</v>
      </c>
      <c r="F3957" s="61" t="s">
        <v>182</v>
      </c>
      <c r="G3957" s="61">
        <v>0</v>
      </c>
      <c r="H3957" s="61" t="s">
        <v>42</v>
      </c>
      <c r="I3957" s="61" t="s">
        <v>1167</v>
      </c>
      <c r="J3957" s="61" t="s">
        <v>1175</v>
      </c>
      <c r="K3957" s="61" t="s">
        <v>20</v>
      </c>
      <c r="L3957" s="61" t="s">
        <v>1338</v>
      </c>
      <c r="M3957" s="61">
        <f t="shared" si="62"/>
        <v>593</v>
      </c>
      <c r="N3957" t="str">
        <f>VLOOKUP(M3957,'zamestnanci číselník'!$A:$I,9,0)</f>
        <v>Ostatné</v>
      </c>
    </row>
    <row r="3958" spans="1:14" x14ac:dyDescent="0.2">
      <c r="A3958" s="60">
        <v>43703</v>
      </c>
      <c r="B3958" s="61" t="s">
        <v>1337</v>
      </c>
      <c r="C3958" s="61" t="s">
        <v>885</v>
      </c>
      <c r="D3958" s="61" t="s">
        <v>909</v>
      </c>
      <c r="E3958" s="61">
        <v>3.5</v>
      </c>
      <c r="F3958" s="61" t="s">
        <v>890</v>
      </c>
      <c r="G3958" s="61">
        <v>4</v>
      </c>
      <c r="H3958" s="61" t="s">
        <v>42</v>
      </c>
      <c r="I3958" s="61" t="s">
        <v>1167</v>
      </c>
      <c r="J3958" s="61" t="s">
        <v>1175</v>
      </c>
      <c r="K3958" s="61" t="s">
        <v>20</v>
      </c>
      <c r="L3958" s="61" t="s">
        <v>1338</v>
      </c>
      <c r="M3958" s="61">
        <f t="shared" si="62"/>
        <v>593</v>
      </c>
      <c r="N3958" t="str">
        <f>VLOOKUP(M3958,'zamestnanci číselník'!$A:$I,9,0)</f>
        <v>Ostatné</v>
      </c>
    </row>
    <row r="3959" spans="1:14" x14ac:dyDescent="0.2">
      <c r="A3959" s="60">
        <v>43707</v>
      </c>
      <c r="B3959" s="61" t="s">
        <v>1337</v>
      </c>
      <c r="C3959" s="61" t="s">
        <v>885</v>
      </c>
      <c r="D3959" s="61" t="s">
        <v>909</v>
      </c>
      <c r="E3959" s="61">
        <v>0.25</v>
      </c>
      <c r="F3959" s="61" t="s">
        <v>182</v>
      </c>
      <c r="G3959" s="61">
        <v>0</v>
      </c>
      <c r="H3959" s="61" t="s">
        <v>42</v>
      </c>
      <c r="I3959" s="61" t="s">
        <v>1167</v>
      </c>
      <c r="J3959" s="61" t="s">
        <v>1175</v>
      </c>
      <c r="K3959" s="61" t="s">
        <v>20</v>
      </c>
      <c r="L3959" s="61" t="s">
        <v>1338</v>
      </c>
      <c r="M3959" s="61">
        <f t="shared" si="62"/>
        <v>593</v>
      </c>
      <c r="N3959" t="str">
        <f>VLOOKUP(M3959,'zamestnanci číselník'!$A:$I,9,0)</f>
        <v>Ostatné</v>
      </c>
    </row>
    <row r="3960" spans="1:14" x14ac:dyDescent="0.2">
      <c r="A3960" s="60">
        <v>43707</v>
      </c>
      <c r="B3960" s="61" t="s">
        <v>1337</v>
      </c>
      <c r="C3960" s="61" t="s">
        <v>885</v>
      </c>
      <c r="D3960" s="61" t="s">
        <v>181</v>
      </c>
      <c r="E3960" s="61">
        <v>7.25</v>
      </c>
      <c r="F3960" s="61" t="s">
        <v>890</v>
      </c>
      <c r="G3960" s="61">
        <v>4</v>
      </c>
      <c r="H3960" s="61" t="s">
        <v>42</v>
      </c>
      <c r="I3960" s="61" t="s">
        <v>1167</v>
      </c>
      <c r="J3960" s="61" t="s">
        <v>1175</v>
      </c>
      <c r="K3960" s="61" t="s">
        <v>20</v>
      </c>
      <c r="L3960" s="61" t="s">
        <v>1338</v>
      </c>
      <c r="M3960" s="61">
        <f t="shared" si="62"/>
        <v>593</v>
      </c>
      <c r="N3960" t="str">
        <f>VLOOKUP(M3960,'zamestnanci číselník'!$A:$I,9,0)</f>
        <v>Ostatné</v>
      </c>
    </row>
    <row r="3961" spans="1:14" x14ac:dyDescent="0.2">
      <c r="A3961" s="60">
        <v>43708</v>
      </c>
      <c r="B3961" s="61" t="s">
        <v>1337</v>
      </c>
      <c r="C3961" s="61" t="s">
        <v>885</v>
      </c>
      <c r="D3961" s="61" t="s">
        <v>181</v>
      </c>
      <c r="E3961" s="61">
        <v>0</v>
      </c>
      <c r="F3961" s="61" t="s">
        <v>890</v>
      </c>
      <c r="G3961" s="61">
        <v>4</v>
      </c>
      <c r="H3961" s="61" t="s">
        <v>42</v>
      </c>
      <c r="I3961" s="61" t="s">
        <v>1167</v>
      </c>
      <c r="J3961" s="61" t="s">
        <v>1175</v>
      </c>
      <c r="K3961" s="61" t="s">
        <v>20</v>
      </c>
      <c r="L3961" s="61" t="s">
        <v>1338</v>
      </c>
      <c r="M3961" s="61">
        <f t="shared" si="62"/>
        <v>593</v>
      </c>
      <c r="N3961" t="str">
        <f>VLOOKUP(M3961,'zamestnanci číselník'!$A:$I,9,0)</f>
        <v>Ostatné</v>
      </c>
    </row>
    <row r="3962" spans="1:14" x14ac:dyDescent="0.2">
      <c r="A3962" s="60">
        <v>43708</v>
      </c>
      <c r="B3962" s="61" t="s">
        <v>1337</v>
      </c>
      <c r="C3962" s="61" t="s">
        <v>885</v>
      </c>
      <c r="D3962" s="61" t="s">
        <v>909</v>
      </c>
      <c r="E3962" s="61">
        <v>0</v>
      </c>
      <c r="F3962" s="61" t="s">
        <v>890</v>
      </c>
      <c r="G3962" s="61">
        <v>7.5</v>
      </c>
      <c r="H3962" s="61" t="s">
        <v>42</v>
      </c>
      <c r="I3962" s="61" t="s">
        <v>1167</v>
      </c>
      <c r="J3962" s="61" t="s">
        <v>1175</v>
      </c>
      <c r="K3962" s="61" t="s">
        <v>20</v>
      </c>
      <c r="L3962" s="61" t="s">
        <v>1338</v>
      </c>
      <c r="M3962" s="61">
        <f t="shared" si="62"/>
        <v>593</v>
      </c>
      <c r="N3962" t="str">
        <f>VLOOKUP(M3962,'zamestnanci číselník'!$A:$I,9,0)</f>
        <v>Ostatné</v>
      </c>
    </row>
    <row r="3963" spans="1:14" x14ac:dyDescent="0.2">
      <c r="A3963" s="60">
        <v>43703</v>
      </c>
      <c r="B3963" s="61" t="s">
        <v>1121</v>
      </c>
      <c r="C3963" s="61" t="s">
        <v>885</v>
      </c>
      <c r="D3963" s="61" t="s">
        <v>181</v>
      </c>
      <c r="E3963" s="61">
        <v>8</v>
      </c>
      <c r="F3963" s="61" t="s">
        <v>182</v>
      </c>
      <c r="G3963" s="61">
        <v>0</v>
      </c>
      <c r="H3963" s="61" t="s">
        <v>279</v>
      </c>
      <c r="I3963" s="61" t="s">
        <v>288</v>
      </c>
      <c r="J3963" s="61" t="s">
        <v>19</v>
      </c>
      <c r="K3963" s="61" t="s">
        <v>9</v>
      </c>
      <c r="L3963" s="61" t="s">
        <v>1122</v>
      </c>
      <c r="M3963" s="61">
        <f t="shared" si="62"/>
        <v>594</v>
      </c>
      <c r="N3963" t="str">
        <f>VLOOKUP(M3963,'zamestnanci číselník'!$A:$I,9,0)</f>
        <v>VP2</v>
      </c>
    </row>
    <row r="3964" spans="1:14" x14ac:dyDescent="0.2">
      <c r="A3964" s="60">
        <v>43704</v>
      </c>
      <c r="B3964" s="61" t="s">
        <v>1121</v>
      </c>
      <c r="C3964" s="61" t="s">
        <v>885</v>
      </c>
      <c r="D3964" s="61" t="s">
        <v>181</v>
      </c>
      <c r="E3964" s="61">
        <v>8</v>
      </c>
      <c r="F3964" s="61" t="s">
        <v>182</v>
      </c>
      <c r="G3964" s="61">
        <v>0</v>
      </c>
      <c r="H3964" s="61" t="s">
        <v>279</v>
      </c>
      <c r="I3964" s="61" t="s">
        <v>288</v>
      </c>
      <c r="J3964" s="61" t="s">
        <v>19</v>
      </c>
      <c r="K3964" s="61" t="s">
        <v>9</v>
      </c>
      <c r="L3964" s="61" t="s">
        <v>1122</v>
      </c>
      <c r="M3964" s="61">
        <f t="shared" si="62"/>
        <v>594</v>
      </c>
      <c r="N3964" t="str">
        <f>VLOOKUP(M3964,'zamestnanci číselník'!$A:$I,9,0)</f>
        <v>VP2</v>
      </c>
    </row>
    <row r="3965" spans="1:14" x14ac:dyDescent="0.2">
      <c r="A3965" s="60">
        <v>43705</v>
      </c>
      <c r="B3965" s="61" t="s">
        <v>1121</v>
      </c>
      <c r="C3965" s="61" t="s">
        <v>885</v>
      </c>
      <c r="D3965" s="61" t="s">
        <v>181</v>
      </c>
      <c r="E3965" s="61">
        <v>8</v>
      </c>
      <c r="F3965" s="61" t="s">
        <v>182</v>
      </c>
      <c r="G3965" s="61">
        <v>0</v>
      </c>
      <c r="H3965" s="61" t="s">
        <v>279</v>
      </c>
      <c r="I3965" s="61" t="s">
        <v>288</v>
      </c>
      <c r="J3965" s="61" t="s">
        <v>19</v>
      </c>
      <c r="K3965" s="61" t="s">
        <v>9</v>
      </c>
      <c r="L3965" s="61" t="s">
        <v>1122</v>
      </c>
      <c r="M3965" s="61">
        <f t="shared" si="62"/>
        <v>594</v>
      </c>
      <c r="N3965" t="str">
        <f>VLOOKUP(M3965,'zamestnanci číselník'!$A:$I,9,0)</f>
        <v>VP2</v>
      </c>
    </row>
    <row r="3966" spans="1:14" x14ac:dyDescent="0.2">
      <c r="A3966" s="60">
        <v>43706</v>
      </c>
      <c r="B3966" s="61" t="s">
        <v>1121</v>
      </c>
      <c r="C3966" s="61" t="s">
        <v>886</v>
      </c>
      <c r="D3966" s="61" t="s">
        <v>181</v>
      </c>
      <c r="E3966" s="61">
        <v>8</v>
      </c>
      <c r="F3966" s="61" t="s">
        <v>182</v>
      </c>
      <c r="G3966" s="61">
        <v>0</v>
      </c>
      <c r="H3966" s="61" t="s">
        <v>183</v>
      </c>
      <c r="I3966" s="61" t="s">
        <v>288</v>
      </c>
      <c r="J3966" s="61" t="s">
        <v>19</v>
      </c>
      <c r="K3966" s="61" t="s">
        <v>9</v>
      </c>
      <c r="L3966" s="61" t="s">
        <v>1122</v>
      </c>
      <c r="M3966" s="61">
        <f t="shared" si="62"/>
        <v>594</v>
      </c>
      <c r="N3966" t="str">
        <f>VLOOKUP(M3966,'zamestnanci číselník'!$A:$I,9,0)</f>
        <v>VP2</v>
      </c>
    </row>
    <row r="3967" spans="1:14" x14ac:dyDescent="0.2">
      <c r="A3967" s="60">
        <v>43707</v>
      </c>
      <c r="B3967" s="61" t="s">
        <v>1121</v>
      </c>
      <c r="C3967" s="61" t="s">
        <v>893</v>
      </c>
      <c r="D3967" s="61" t="s">
        <v>181</v>
      </c>
      <c r="E3967" s="61">
        <v>8</v>
      </c>
      <c r="F3967" s="61" t="s">
        <v>182</v>
      </c>
      <c r="G3967" s="61">
        <v>0</v>
      </c>
      <c r="H3967" s="61" t="s">
        <v>183</v>
      </c>
      <c r="I3967" s="61" t="s">
        <v>288</v>
      </c>
      <c r="J3967" s="61" t="s">
        <v>19</v>
      </c>
      <c r="K3967" s="61" t="s">
        <v>9</v>
      </c>
      <c r="L3967" s="61" t="s">
        <v>1122</v>
      </c>
      <c r="M3967" s="61">
        <f t="shared" si="62"/>
        <v>594</v>
      </c>
      <c r="N3967" t="str">
        <f>VLOOKUP(M3967,'zamestnanci číselník'!$A:$I,9,0)</f>
        <v>VP2</v>
      </c>
    </row>
    <row r="3968" spans="1:14" x14ac:dyDescent="0.2">
      <c r="A3968" s="60">
        <v>43691</v>
      </c>
      <c r="B3968" s="61" t="s">
        <v>1121</v>
      </c>
      <c r="C3968" s="61" t="s">
        <v>885</v>
      </c>
      <c r="D3968" s="61" t="s">
        <v>181</v>
      </c>
      <c r="E3968" s="61">
        <v>8</v>
      </c>
      <c r="F3968" s="61" t="s">
        <v>182</v>
      </c>
      <c r="G3968" s="61">
        <v>0</v>
      </c>
      <c r="H3968" s="61" t="s">
        <v>279</v>
      </c>
      <c r="I3968" s="61" t="s">
        <v>288</v>
      </c>
      <c r="J3968" s="61" t="s">
        <v>19</v>
      </c>
      <c r="K3968" s="61" t="s">
        <v>9</v>
      </c>
      <c r="L3968" s="61" t="s">
        <v>1122</v>
      </c>
      <c r="M3968" s="61">
        <f t="shared" si="62"/>
        <v>594</v>
      </c>
      <c r="N3968" t="str">
        <f>VLOOKUP(M3968,'zamestnanci číselník'!$A:$I,9,0)</f>
        <v>VP2</v>
      </c>
    </row>
    <row r="3969" spans="1:14" x14ac:dyDescent="0.2">
      <c r="A3969" s="60">
        <v>43692</v>
      </c>
      <c r="B3969" s="61" t="s">
        <v>1121</v>
      </c>
      <c r="C3969" s="61" t="s">
        <v>885</v>
      </c>
      <c r="D3969" s="61" t="s">
        <v>181</v>
      </c>
      <c r="E3969" s="61">
        <v>8</v>
      </c>
      <c r="F3969" s="61" t="s">
        <v>182</v>
      </c>
      <c r="G3969" s="61">
        <v>0</v>
      </c>
      <c r="H3969" s="61" t="s">
        <v>279</v>
      </c>
      <c r="I3969" s="61" t="s">
        <v>288</v>
      </c>
      <c r="J3969" s="61" t="s">
        <v>19</v>
      </c>
      <c r="K3969" s="61" t="s">
        <v>9</v>
      </c>
      <c r="L3969" s="61" t="s">
        <v>1122</v>
      </c>
      <c r="M3969" s="61">
        <f t="shared" si="62"/>
        <v>594</v>
      </c>
      <c r="N3969" t="str">
        <f>VLOOKUP(M3969,'zamestnanci číselník'!$A:$I,9,0)</f>
        <v>VP2</v>
      </c>
    </row>
    <row r="3970" spans="1:14" x14ac:dyDescent="0.2">
      <c r="A3970" s="60">
        <v>43693</v>
      </c>
      <c r="B3970" s="61" t="s">
        <v>1121</v>
      </c>
      <c r="C3970" s="61" t="s">
        <v>885</v>
      </c>
      <c r="D3970" s="61" t="s">
        <v>181</v>
      </c>
      <c r="E3970" s="61">
        <v>8</v>
      </c>
      <c r="F3970" s="61" t="s">
        <v>182</v>
      </c>
      <c r="G3970" s="61">
        <v>0</v>
      </c>
      <c r="H3970" s="61" t="s">
        <v>279</v>
      </c>
      <c r="I3970" s="61" t="s">
        <v>288</v>
      </c>
      <c r="J3970" s="61" t="s">
        <v>19</v>
      </c>
      <c r="K3970" s="61" t="s">
        <v>9</v>
      </c>
      <c r="L3970" s="61" t="s">
        <v>1122</v>
      </c>
      <c r="M3970" s="61">
        <f t="shared" si="62"/>
        <v>594</v>
      </c>
      <c r="N3970" t="str">
        <f>VLOOKUP(M3970,'zamestnanci číselník'!$A:$I,9,0)</f>
        <v>VP2</v>
      </c>
    </row>
    <row r="3971" spans="1:14" x14ac:dyDescent="0.2">
      <c r="A3971" s="60">
        <v>43694</v>
      </c>
      <c r="B3971" s="61" t="s">
        <v>1121</v>
      </c>
      <c r="C3971" s="61" t="s">
        <v>885</v>
      </c>
      <c r="D3971" s="61" t="s">
        <v>181</v>
      </c>
      <c r="E3971" s="61">
        <v>0</v>
      </c>
      <c r="F3971" s="61" t="s">
        <v>897</v>
      </c>
      <c r="G3971" s="61">
        <v>4.5</v>
      </c>
      <c r="H3971" s="61" t="s">
        <v>279</v>
      </c>
      <c r="I3971" s="61" t="s">
        <v>288</v>
      </c>
      <c r="J3971" s="61" t="s">
        <v>19</v>
      </c>
      <c r="K3971" s="61" t="s">
        <v>9</v>
      </c>
      <c r="L3971" s="61" t="s">
        <v>1122</v>
      </c>
      <c r="M3971" s="61">
        <f t="shared" ref="M3971:M4034" si="63">B3971*1</f>
        <v>594</v>
      </c>
      <c r="N3971" t="str">
        <f>VLOOKUP(M3971,'zamestnanci číselník'!$A:$I,9,0)</f>
        <v>VP2</v>
      </c>
    </row>
    <row r="3972" spans="1:14" x14ac:dyDescent="0.2">
      <c r="A3972" s="60">
        <v>43696</v>
      </c>
      <c r="B3972" s="61" t="s">
        <v>1121</v>
      </c>
      <c r="C3972" s="61" t="s">
        <v>902</v>
      </c>
      <c r="D3972" s="61" t="s">
        <v>181</v>
      </c>
      <c r="E3972" s="61">
        <v>8</v>
      </c>
      <c r="F3972" s="61" t="s">
        <v>182</v>
      </c>
      <c r="G3972" s="61">
        <v>0</v>
      </c>
      <c r="H3972" s="61" t="s">
        <v>183</v>
      </c>
      <c r="I3972" s="61" t="s">
        <v>288</v>
      </c>
      <c r="J3972" s="61" t="s">
        <v>19</v>
      </c>
      <c r="K3972" s="61" t="s">
        <v>9</v>
      </c>
      <c r="L3972" s="61" t="s">
        <v>1122</v>
      </c>
      <c r="M3972" s="61">
        <f t="shared" si="63"/>
        <v>594</v>
      </c>
      <c r="N3972" t="str">
        <f>VLOOKUP(M3972,'zamestnanci číselník'!$A:$I,9,0)</f>
        <v>VP2</v>
      </c>
    </row>
    <row r="3973" spans="1:14" x14ac:dyDescent="0.2">
      <c r="A3973" s="60">
        <v>43697</v>
      </c>
      <c r="B3973" s="61" t="s">
        <v>1121</v>
      </c>
      <c r="C3973" s="61" t="s">
        <v>902</v>
      </c>
      <c r="D3973" s="61" t="s">
        <v>181</v>
      </c>
      <c r="E3973" s="61">
        <v>8</v>
      </c>
      <c r="F3973" s="61" t="s">
        <v>182</v>
      </c>
      <c r="G3973" s="61">
        <v>0</v>
      </c>
      <c r="H3973" s="61" t="s">
        <v>183</v>
      </c>
      <c r="I3973" s="61" t="s">
        <v>288</v>
      </c>
      <c r="J3973" s="61" t="s">
        <v>19</v>
      </c>
      <c r="K3973" s="61" t="s">
        <v>9</v>
      </c>
      <c r="L3973" s="61" t="s">
        <v>1122</v>
      </c>
      <c r="M3973" s="61">
        <f t="shared" si="63"/>
        <v>594</v>
      </c>
      <c r="N3973" t="str">
        <f>VLOOKUP(M3973,'zamestnanci číselník'!$A:$I,9,0)</f>
        <v>VP2</v>
      </c>
    </row>
    <row r="3974" spans="1:14" x14ac:dyDescent="0.2">
      <c r="A3974" s="60">
        <v>43698</v>
      </c>
      <c r="B3974" s="61" t="s">
        <v>1121</v>
      </c>
      <c r="C3974" s="61" t="s">
        <v>902</v>
      </c>
      <c r="D3974" s="61" t="s">
        <v>181</v>
      </c>
      <c r="E3974" s="61">
        <v>8</v>
      </c>
      <c r="F3974" s="61" t="s">
        <v>182</v>
      </c>
      <c r="G3974" s="61">
        <v>0</v>
      </c>
      <c r="H3974" s="61" t="s">
        <v>183</v>
      </c>
      <c r="I3974" s="61" t="s">
        <v>288</v>
      </c>
      <c r="J3974" s="61" t="s">
        <v>19</v>
      </c>
      <c r="K3974" s="61" t="s">
        <v>9</v>
      </c>
      <c r="L3974" s="61" t="s">
        <v>1122</v>
      </c>
      <c r="M3974" s="61">
        <f t="shared" si="63"/>
        <v>594</v>
      </c>
      <c r="N3974" t="str">
        <f>VLOOKUP(M3974,'zamestnanci číselník'!$A:$I,9,0)</f>
        <v>VP2</v>
      </c>
    </row>
    <row r="3975" spans="1:14" x14ac:dyDescent="0.2">
      <c r="A3975" s="60">
        <v>43699</v>
      </c>
      <c r="B3975" s="61" t="s">
        <v>1121</v>
      </c>
      <c r="C3975" s="61" t="s">
        <v>902</v>
      </c>
      <c r="D3975" s="61" t="s">
        <v>181</v>
      </c>
      <c r="E3975" s="61">
        <v>8</v>
      </c>
      <c r="F3975" s="61" t="s">
        <v>182</v>
      </c>
      <c r="G3975" s="61">
        <v>0</v>
      </c>
      <c r="H3975" s="61" t="s">
        <v>183</v>
      </c>
      <c r="I3975" s="61" t="s">
        <v>288</v>
      </c>
      <c r="J3975" s="61" t="s">
        <v>19</v>
      </c>
      <c r="K3975" s="61" t="s">
        <v>9</v>
      </c>
      <c r="L3975" s="61" t="s">
        <v>1122</v>
      </c>
      <c r="M3975" s="61">
        <f t="shared" si="63"/>
        <v>594</v>
      </c>
      <c r="N3975" t="str">
        <f>VLOOKUP(M3975,'zamestnanci číselník'!$A:$I,9,0)</f>
        <v>VP2</v>
      </c>
    </row>
    <row r="3976" spans="1:14" x14ac:dyDescent="0.2">
      <c r="A3976" s="60">
        <v>43700</v>
      </c>
      <c r="B3976" s="61" t="s">
        <v>1121</v>
      </c>
      <c r="C3976" s="61" t="s">
        <v>902</v>
      </c>
      <c r="D3976" s="61" t="s">
        <v>181</v>
      </c>
      <c r="E3976" s="61">
        <v>8</v>
      </c>
      <c r="F3976" s="61" t="s">
        <v>182</v>
      </c>
      <c r="G3976" s="61">
        <v>0</v>
      </c>
      <c r="H3976" s="61" t="s">
        <v>183</v>
      </c>
      <c r="I3976" s="61" t="s">
        <v>288</v>
      </c>
      <c r="J3976" s="61" t="s">
        <v>19</v>
      </c>
      <c r="K3976" s="61" t="s">
        <v>9</v>
      </c>
      <c r="L3976" s="61" t="s">
        <v>1122</v>
      </c>
      <c r="M3976" s="61">
        <f t="shared" si="63"/>
        <v>594</v>
      </c>
      <c r="N3976" t="str">
        <f>VLOOKUP(M3976,'zamestnanci číselník'!$A:$I,9,0)</f>
        <v>VP2</v>
      </c>
    </row>
    <row r="3977" spans="1:14" x14ac:dyDescent="0.2">
      <c r="A3977" s="60">
        <v>43689</v>
      </c>
      <c r="B3977" s="61" t="s">
        <v>1121</v>
      </c>
      <c r="C3977" s="61" t="s">
        <v>885</v>
      </c>
      <c r="D3977" s="61" t="s">
        <v>181</v>
      </c>
      <c r="E3977" s="61">
        <v>8</v>
      </c>
      <c r="F3977" s="61" t="s">
        <v>182</v>
      </c>
      <c r="G3977" s="61">
        <v>0</v>
      </c>
      <c r="H3977" s="61" t="s">
        <v>279</v>
      </c>
      <c r="I3977" s="61" t="s">
        <v>288</v>
      </c>
      <c r="J3977" s="61" t="s">
        <v>19</v>
      </c>
      <c r="K3977" s="61" t="s">
        <v>9</v>
      </c>
      <c r="L3977" s="61" t="s">
        <v>1122</v>
      </c>
      <c r="M3977" s="61">
        <f t="shared" si="63"/>
        <v>594</v>
      </c>
      <c r="N3977" t="str">
        <f>VLOOKUP(M3977,'zamestnanci číselník'!$A:$I,9,0)</f>
        <v>VP2</v>
      </c>
    </row>
    <row r="3978" spans="1:14" x14ac:dyDescent="0.2">
      <c r="A3978" s="60">
        <v>43690</v>
      </c>
      <c r="B3978" s="61" t="s">
        <v>1121</v>
      </c>
      <c r="C3978" s="61" t="s">
        <v>885</v>
      </c>
      <c r="D3978" s="61" t="s">
        <v>181</v>
      </c>
      <c r="E3978" s="61">
        <v>8</v>
      </c>
      <c r="F3978" s="61" t="s">
        <v>897</v>
      </c>
      <c r="G3978" s="61">
        <v>2</v>
      </c>
      <c r="H3978" s="61" t="s">
        <v>279</v>
      </c>
      <c r="I3978" s="61" t="s">
        <v>288</v>
      </c>
      <c r="J3978" s="61" t="s">
        <v>19</v>
      </c>
      <c r="K3978" s="61" t="s">
        <v>9</v>
      </c>
      <c r="L3978" s="61" t="s">
        <v>1122</v>
      </c>
      <c r="M3978" s="61">
        <f t="shared" si="63"/>
        <v>594</v>
      </c>
      <c r="N3978" t="str">
        <f>VLOOKUP(M3978,'zamestnanci číselník'!$A:$I,9,0)</f>
        <v>VP2</v>
      </c>
    </row>
    <row r="3979" spans="1:14" x14ac:dyDescent="0.2">
      <c r="A3979" s="60">
        <v>43678</v>
      </c>
      <c r="B3979" s="61" t="s">
        <v>1121</v>
      </c>
      <c r="C3979" s="61" t="s">
        <v>887</v>
      </c>
      <c r="D3979" s="61" t="s">
        <v>181</v>
      </c>
      <c r="E3979" s="61">
        <v>8</v>
      </c>
      <c r="F3979" s="61" t="s">
        <v>182</v>
      </c>
      <c r="G3979" s="61">
        <v>0</v>
      </c>
      <c r="H3979" s="61" t="s">
        <v>183</v>
      </c>
      <c r="I3979" s="61" t="s">
        <v>288</v>
      </c>
      <c r="J3979" s="61" t="s">
        <v>19</v>
      </c>
      <c r="K3979" s="61" t="s">
        <v>9</v>
      </c>
      <c r="L3979" s="61" t="s">
        <v>1122</v>
      </c>
      <c r="M3979" s="61">
        <f t="shared" si="63"/>
        <v>594</v>
      </c>
      <c r="N3979" t="str">
        <f>VLOOKUP(M3979,'zamestnanci číselník'!$A:$I,9,0)</f>
        <v>VP2</v>
      </c>
    </row>
    <row r="3980" spans="1:14" x14ac:dyDescent="0.2">
      <c r="A3980" s="60">
        <v>43679</v>
      </c>
      <c r="B3980" s="61" t="s">
        <v>1121</v>
      </c>
      <c r="C3980" s="61" t="s">
        <v>887</v>
      </c>
      <c r="D3980" s="61" t="s">
        <v>181</v>
      </c>
      <c r="E3980" s="61">
        <v>8</v>
      </c>
      <c r="F3980" s="61" t="s">
        <v>182</v>
      </c>
      <c r="G3980" s="61">
        <v>0</v>
      </c>
      <c r="H3980" s="61" t="s">
        <v>183</v>
      </c>
      <c r="I3980" s="61" t="s">
        <v>288</v>
      </c>
      <c r="J3980" s="61" t="s">
        <v>19</v>
      </c>
      <c r="K3980" s="61" t="s">
        <v>9</v>
      </c>
      <c r="L3980" s="61" t="s">
        <v>1122</v>
      </c>
      <c r="M3980" s="61">
        <f t="shared" si="63"/>
        <v>594</v>
      </c>
      <c r="N3980" t="str">
        <f>VLOOKUP(M3980,'zamestnanci číselník'!$A:$I,9,0)</f>
        <v>VP2</v>
      </c>
    </row>
    <row r="3981" spans="1:14" x14ac:dyDescent="0.2">
      <c r="A3981" s="60">
        <v>43682</v>
      </c>
      <c r="B3981" s="61" t="s">
        <v>1121</v>
      </c>
      <c r="C3981" s="61" t="s">
        <v>887</v>
      </c>
      <c r="D3981" s="61" t="s">
        <v>181</v>
      </c>
      <c r="E3981" s="61">
        <v>8</v>
      </c>
      <c r="F3981" s="61" t="s">
        <v>182</v>
      </c>
      <c r="G3981" s="61">
        <v>0</v>
      </c>
      <c r="H3981" s="61" t="s">
        <v>183</v>
      </c>
      <c r="I3981" s="61" t="s">
        <v>288</v>
      </c>
      <c r="J3981" s="61" t="s">
        <v>19</v>
      </c>
      <c r="K3981" s="61" t="s">
        <v>9</v>
      </c>
      <c r="L3981" s="61" t="s">
        <v>1122</v>
      </c>
      <c r="M3981" s="61">
        <f t="shared" si="63"/>
        <v>594</v>
      </c>
      <c r="N3981" t="str">
        <f>VLOOKUP(M3981,'zamestnanci číselník'!$A:$I,9,0)</f>
        <v>VP2</v>
      </c>
    </row>
    <row r="3982" spans="1:14" x14ac:dyDescent="0.2">
      <c r="A3982" s="60">
        <v>43683</v>
      </c>
      <c r="B3982" s="61" t="s">
        <v>1121</v>
      </c>
      <c r="C3982" s="61" t="s">
        <v>887</v>
      </c>
      <c r="D3982" s="61" t="s">
        <v>181</v>
      </c>
      <c r="E3982" s="61">
        <v>8</v>
      </c>
      <c r="F3982" s="61" t="s">
        <v>182</v>
      </c>
      <c r="G3982" s="61">
        <v>0</v>
      </c>
      <c r="H3982" s="61" t="s">
        <v>183</v>
      </c>
      <c r="I3982" s="61" t="s">
        <v>288</v>
      </c>
      <c r="J3982" s="61" t="s">
        <v>19</v>
      </c>
      <c r="K3982" s="61" t="s">
        <v>9</v>
      </c>
      <c r="L3982" s="61" t="s">
        <v>1122</v>
      </c>
      <c r="M3982" s="61">
        <f t="shared" si="63"/>
        <v>594</v>
      </c>
      <c r="N3982" t="str">
        <f>VLOOKUP(M3982,'zamestnanci číselník'!$A:$I,9,0)</f>
        <v>VP2</v>
      </c>
    </row>
    <row r="3983" spans="1:14" x14ac:dyDescent="0.2">
      <c r="A3983" s="60">
        <v>43684</v>
      </c>
      <c r="B3983" s="61" t="s">
        <v>1121</v>
      </c>
      <c r="C3983" s="61" t="s">
        <v>887</v>
      </c>
      <c r="D3983" s="61" t="s">
        <v>181</v>
      </c>
      <c r="E3983" s="61">
        <v>8</v>
      </c>
      <c r="F3983" s="61" t="s">
        <v>182</v>
      </c>
      <c r="G3983" s="61">
        <v>0</v>
      </c>
      <c r="H3983" s="61" t="s">
        <v>183</v>
      </c>
      <c r="I3983" s="61" t="s">
        <v>288</v>
      </c>
      <c r="J3983" s="61" t="s">
        <v>19</v>
      </c>
      <c r="K3983" s="61" t="s">
        <v>9</v>
      </c>
      <c r="L3983" s="61" t="s">
        <v>1122</v>
      </c>
      <c r="M3983" s="61">
        <f t="shared" si="63"/>
        <v>594</v>
      </c>
      <c r="N3983" t="str">
        <f>VLOOKUP(M3983,'zamestnanci číselník'!$A:$I,9,0)</f>
        <v>VP2</v>
      </c>
    </row>
    <row r="3984" spans="1:14" x14ac:dyDescent="0.2">
      <c r="A3984" s="60">
        <v>43685</v>
      </c>
      <c r="B3984" s="61" t="s">
        <v>1121</v>
      </c>
      <c r="C3984" s="61" t="s">
        <v>887</v>
      </c>
      <c r="D3984" s="61" t="s">
        <v>181</v>
      </c>
      <c r="E3984" s="61">
        <v>8</v>
      </c>
      <c r="F3984" s="61" t="s">
        <v>182</v>
      </c>
      <c r="G3984" s="61">
        <v>0</v>
      </c>
      <c r="H3984" s="61" t="s">
        <v>183</v>
      </c>
      <c r="I3984" s="61" t="s">
        <v>288</v>
      </c>
      <c r="J3984" s="61" t="s">
        <v>19</v>
      </c>
      <c r="K3984" s="61" t="s">
        <v>9</v>
      </c>
      <c r="L3984" s="61" t="s">
        <v>1122</v>
      </c>
      <c r="M3984" s="61">
        <f t="shared" si="63"/>
        <v>594</v>
      </c>
      <c r="N3984" t="str">
        <f>VLOOKUP(M3984,'zamestnanci číselník'!$A:$I,9,0)</f>
        <v>VP2</v>
      </c>
    </row>
    <row r="3985" spans="1:14" x14ac:dyDescent="0.2">
      <c r="A3985" s="60">
        <v>43686</v>
      </c>
      <c r="B3985" s="61" t="s">
        <v>1121</v>
      </c>
      <c r="C3985" s="61" t="s">
        <v>887</v>
      </c>
      <c r="D3985" s="61" t="s">
        <v>181</v>
      </c>
      <c r="E3985" s="61">
        <v>8</v>
      </c>
      <c r="F3985" s="61" t="s">
        <v>182</v>
      </c>
      <c r="G3985" s="61">
        <v>0</v>
      </c>
      <c r="H3985" s="61" t="s">
        <v>183</v>
      </c>
      <c r="I3985" s="61" t="s">
        <v>288</v>
      </c>
      <c r="J3985" s="61" t="s">
        <v>19</v>
      </c>
      <c r="K3985" s="61" t="s">
        <v>9</v>
      </c>
      <c r="L3985" s="61" t="s">
        <v>1122</v>
      </c>
      <c r="M3985" s="61">
        <f t="shared" si="63"/>
        <v>594</v>
      </c>
      <c r="N3985" t="str">
        <f>VLOOKUP(M3985,'zamestnanci číselník'!$A:$I,9,0)</f>
        <v>VP2</v>
      </c>
    </row>
    <row r="3986" spans="1:14" x14ac:dyDescent="0.2">
      <c r="A3986" s="60">
        <v>43698</v>
      </c>
      <c r="B3986" s="61" t="s">
        <v>1339</v>
      </c>
      <c r="C3986" s="61" t="s">
        <v>885</v>
      </c>
      <c r="D3986" s="61" t="s">
        <v>909</v>
      </c>
      <c r="E3986" s="61">
        <v>0.25</v>
      </c>
      <c r="F3986" s="61" t="s">
        <v>182</v>
      </c>
      <c r="G3986" s="61">
        <v>0</v>
      </c>
      <c r="H3986" s="61" t="s">
        <v>42</v>
      </c>
      <c r="I3986" s="61" t="s">
        <v>1167</v>
      </c>
      <c r="J3986" s="61" t="s">
        <v>17</v>
      </c>
      <c r="K3986" s="61" t="s">
        <v>1153</v>
      </c>
      <c r="L3986" s="61" t="s">
        <v>1340</v>
      </c>
      <c r="M3986" s="61">
        <f t="shared" si="63"/>
        <v>596</v>
      </c>
      <c r="N3986" t="str">
        <f>VLOOKUP(M3986,'zamestnanci číselník'!$A:$I,9,0)</f>
        <v>VP4</v>
      </c>
    </row>
    <row r="3987" spans="1:14" x14ac:dyDescent="0.2">
      <c r="A3987" s="60">
        <v>43698</v>
      </c>
      <c r="B3987" s="61" t="s">
        <v>1339</v>
      </c>
      <c r="C3987" s="61" t="s">
        <v>885</v>
      </c>
      <c r="D3987" s="61" t="s">
        <v>181</v>
      </c>
      <c r="E3987" s="61">
        <v>7.75</v>
      </c>
      <c r="F3987" s="61" t="s">
        <v>890</v>
      </c>
      <c r="G3987" s="61">
        <v>3</v>
      </c>
      <c r="H3987" s="61" t="s">
        <v>42</v>
      </c>
      <c r="I3987" s="61" t="s">
        <v>1167</v>
      </c>
      <c r="J3987" s="61" t="s">
        <v>17</v>
      </c>
      <c r="K3987" s="61" t="s">
        <v>1153</v>
      </c>
      <c r="L3987" s="61" t="s">
        <v>1340</v>
      </c>
      <c r="M3987" s="61">
        <f t="shared" si="63"/>
        <v>596</v>
      </c>
      <c r="N3987" t="str">
        <f>VLOOKUP(M3987,'zamestnanci číselník'!$A:$I,9,0)</f>
        <v>VP4</v>
      </c>
    </row>
    <row r="3988" spans="1:14" x14ac:dyDescent="0.2">
      <c r="A3988" s="60">
        <v>43700</v>
      </c>
      <c r="B3988" s="61" t="s">
        <v>1339</v>
      </c>
      <c r="C3988" s="61" t="s">
        <v>885</v>
      </c>
      <c r="D3988" s="61" t="s">
        <v>909</v>
      </c>
      <c r="E3988" s="61">
        <v>0.25</v>
      </c>
      <c r="F3988" s="61" t="s">
        <v>182</v>
      </c>
      <c r="G3988" s="61">
        <v>0</v>
      </c>
      <c r="H3988" s="61" t="s">
        <v>42</v>
      </c>
      <c r="I3988" s="61" t="s">
        <v>1167</v>
      </c>
      <c r="J3988" s="61" t="s">
        <v>17</v>
      </c>
      <c r="K3988" s="61" t="s">
        <v>1153</v>
      </c>
      <c r="L3988" s="61" t="s">
        <v>1340</v>
      </c>
      <c r="M3988" s="61">
        <f t="shared" si="63"/>
        <v>596</v>
      </c>
      <c r="N3988" t="str">
        <f>VLOOKUP(M3988,'zamestnanci číselník'!$A:$I,9,0)</f>
        <v>VP4</v>
      </c>
    </row>
    <row r="3989" spans="1:14" x14ac:dyDescent="0.2">
      <c r="A3989" s="60">
        <v>43700</v>
      </c>
      <c r="B3989" s="61" t="s">
        <v>1339</v>
      </c>
      <c r="C3989" s="61" t="s">
        <v>885</v>
      </c>
      <c r="D3989" s="61" t="s">
        <v>181</v>
      </c>
      <c r="E3989" s="61">
        <v>7.75</v>
      </c>
      <c r="F3989" s="61" t="s">
        <v>890</v>
      </c>
      <c r="G3989" s="61">
        <v>2.5</v>
      </c>
      <c r="H3989" s="61" t="s">
        <v>42</v>
      </c>
      <c r="I3989" s="61" t="s">
        <v>1167</v>
      </c>
      <c r="J3989" s="61" t="s">
        <v>17</v>
      </c>
      <c r="K3989" s="61" t="s">
        <v>1153</v>
      </c>
      <c r="L3989" s="61" t="s">
        <v>1340</v>
      </c>
      <c r="M3989" s="61">
        <f t="shared" si="63"/>
        <v>596</v>
      </c>
      <c r="N3989" t="str">
        <f>VLOOKUP(M3989,'zamestnanci číselník'!$A:$I,9,0)</f>
        <v>VP4</v>
      </c>
    </row>
    <row r="3990" spans="1:14" x14ac:dyDescent="0.2">
      <c r="A3990" s="60">
        <v>43703</v>
      </c>
      <c r="B3990" s="61" t="s">
        <v>1339</v>
      </c>
      <c r="C3990" s="61" t="s">
        <v>885</v>
      </c>
      <c r="D3990" s="61" t="s">
        <v>909</v>
      </c>
      <c r="E3990" s="61">
        <v>0.25</v>
      </c>
      <c r="F3990" s="61" t="s">
        <v>182</v>
      </c>
      <c r="G3990" s="61">
        <v>0</v>
      </c>
      <c r="H3990" s="61" t="s">
        <v>42</v>
      </c>
      <c r="I3990" s="61" t="s">
        <v>1167</v>
      </c>
      <c r="J3990" s="61" t="s">
        <v>17</v>
      </c>
      <c r="K3990" s="61" t="s">
        <v>1153</v>
      </c>
      <c r="L3990" s="61" t="s">
        <v>1340</v>
      </c>
      <c r="M3990" s="61">
        <f t="shared" si="63"/>
        <v>596</v>
      </c>
      <c r="N3990" t="str">
        <f>VLOOKUP(M3990,'zamestnanci číselník'!$A:$I,9,0)</f>
        <v>VP4</v>
      </c>
    </row>
    <row r="3991" spans="1:14" x14ac:dyDescent="0.2">
      <c r="A3991" s="60">
        <v>43703</v>
      </c>
      <c r="B3991" s="61" t="s">
        <v>1339</v>
      </c>
      <c r="C3991" s="61" t="s">
        <v>885</v>
      </c>
      <c r="D3991" s="61" t="s">
        <v>181</v>
      </c>
      <c r="E3991" s="61">
        <v>7.75</v>
      </c>
      <c r="F3991" s="61" t="s">
        <v>890</v>
      </c>
      <c r="G3991" s="61">
        <v>3.5</v>
      </c>
      <c r="H3991" s="61" t="s">
        <v>42</v>
      </c>
      <c r="I3991" s="61" t="s">
        <v>1167</v>
      </c>
      <c r="J3991" s="61" t="s">
        <v>17</v>
      </c>
      <c r="K3991" s="61" t="s">
        <v>1153</v>
      </c>
      <c r="L3991" s="61" t="s">
        <v>1340</v>
      </c>
      <c r="M3991" s="61">
        <f t="shared" si="63"/>
        <v>596</v>
      </c>
      <c r="N3991" t="str">
        <f>VLOOKUP(M3991,'zamestnanci číselník'!$A:$I,9,0)</f>
        <v>VP4</v>
      </c>
    </row>
    <row r="3992" spans="1:14" x14ac:dyDescent="0.2">
      <c r="A3992" s="60">
        <v>43684</v>
      </c>
      <c r="B3992" s="61" t="s">
        <v>1339</v>
      </c>
      <c r="C3992" s="61" t="s">
        <v>885</v>
      </c>
      <c r="D3992" s="61" t="s">
        <v>181</v>
      </c>
      <c r="E3992" s="61">
        <v>8</v>
      </c>
      <c r="F3992" s="61" t="s">
        <v>890</v>
      </c>
      <c r="G3992" s="61">
        <v>3.5</v>
      </c>
      <c r="H3992" s="61" t="s">
        <v>42</v>
      </c>
      <c r="I3992" s="61" t="s">
        <v>1167</v>
      </c>
      <c r="J3992" s="61" t="s">
        <v>17</v>
      </c>
      <c r="K3992" s="61" t="s">
        <v>1153</v>
      </c>
      <c r="L3992" s="61" t="s">
        <v>1340</v>
      </c>
      <c r="M3992" s="61">
        <f t="shared" si="63"/>
        <v>596</v>
      </c>
      <c r="N3992" t="str">
        <f>VLOOKUP(M3992,'zamestnanci číselník'!$A:$I,9,0)</f>
        <v>VP4</v>
      </c>
    </row>
    <row r="3993" spans="1:14" x14ac:dyDescent="0.2">
      <c r="A3993" s="60">
        <v>43685</v>
      </c>
      <c r="B3993" s="61" t="s">
        <v>1339</v>
      </c>
      <c r="C3993" s="61" t="s">
        <v>885</v>
      </c>
      <c r="D3993" s="61" t="s">
        <v>181</v>
      </c>
      <c r="E3993" s="61">
        <v>8</v>
      </c>
      <c r="F3993" s="61" t="s">
        <v>890</v>
      </c>
      <c r="G3993" s="61">
        <v>1.5</v>
      </c>
      <c r="H3993" s="61" t="s">
        <v>42</v>
      </c>
      <c r="I3993" s="61" t="s">
        <v>1167</v>
      </c>
      <c r="J3993" s="61" t="s">
        <v>17</v>
      </c>
      <c r="K3993" s="61" t="s">
        <v>1153</v>
      </c>
      <c r="L3993" s="61" t="s">
        <v>1340</v>
      </c>
      <c r="M3993" s="61">
        <f t="shared" si="63"/>
        <v>596</v>
      </c>
      <c r="N3993" t="str">
        <f>VLOOKUP(M3993,'zamestnanci číselník'!$A:$I,9,0)</f>
        <v>VP4</v>
      </c>
    </row>
    <row r="3994" spans="1:14" x14ac:dyDescent="0.2">
      <c r="A3994" s="60">
        <v>43686</v>
      </c>
      <c r="B3994" s="61" t="s">
        <v>1339</v>
      </c>
      <c r="C3994" s="61" t="s">
        <v>885</v>
      </c>
      <c r="D3994" s="61" t="s">
        <v>181</v>
      </c>
      <c r="E3994" s="61">
        <v>8</v>
      </c>
      <c r="F3994" s="61" t="s">
        <v>890</v>
      </c>
      <c r="G3994" s="61">
        <v>1</v>
      </c>
      <c r="H3994" s="61" t="s">
        <v>42</v>
      </c>
      <c r="I3994" s="61" t="s">
        <v>1167</v>
      </c>
      <c r="J3994" s="61" t="s">
        <v>17</v>
      </c>
      <c r="K3994" s="61" t="s">
        <v>1153</v>
      </c>
      <c r="L3994" s="61" t="s">
        <v>1340</v>
      </c>
      <c r="M3994" s="61">
        <f t="shared" si="63"/>
        <v>596</v>
      </c>
      <c r="N3994" t="str">
        <f>VLOOKUP(M3994,'zamestnanci číselník'!$A:$I,9,0)</f>
        <v>VP4</v>
      </c>
    </row>
    <row r="3995" spans="1:14" x14ac:dyDescent="0.2">
      <c r="A3995" s="60">
        <v>43691</v>
      </c>
      <c r="B3995" s="61" t="s">
        <v>1339</v>
      </c>
      <c r="C3995" s="61" t="s">
        <v>885</v>
      </c>
      <c r="D3995" s="61" t="s">
        <v>909</v>
      </c>
      <c r="E3995" s="61">
        <v>0.25</v>
      </c>
      <c r="F3995" s="61" t="s">
        <v>182</v>
      </c>
      <c r="G3995" s="61">
        <v>0</v>
      </c>
      <c r="H3995" s="61" t="s">
        <v>42</v>
      </c>
      <c r="I3995" s="61" t="s">
        <v>1167</v>
      </c>
      <c r="J3995" s="61" t="s">
        <v>17</v>
      </c>
      <c r="K3995" s="61" t="s">
        <v>1153</v>
      </c>
      <c r="L3995" s="61" t="s">
        <v>1340</v>
      </c>
      <c r="M3995" s="61">
        <f t="shared" si="63"/>
        <v>596</v>
      </c>
      <c r="N3995" t="str">
        <f>VLOOKUP(M3995,'zamestnanci číselník'!$A:$I,9,0)</f>
        <v>VP4</v>
      </c>
    </row>
    <row r="3996" spans="1:14" x14ac:dyDescent="0.2">
      <c r="A3996" s="60">
        <v>43691</v>
      </c>
      <c r="B3996" s="61" t="s">
        <v>1339</v>
      </c>
      <c r="C3996" s="61" t="s">
        <v>885</v>
      </c>
      <c r="D3996" s="61" t="s">
        <v>181</v>
      </c>
      <c r="E3996" s="61">
        <v>7.75</v>
      </c>
      <c r="F3996" s="61" t="s">
        <v>890</v>
      </c>
      <c r="G3996" s="61">
        <v>2.5</v>
      </c>
      <c r="H3996" s="61" t="s">
        <v>42</v>
      </c>
      <c r="I3996" s="61" t="s">
        <v>1167</v>
      </c>
      <c r="J3996" s="61" t="s">
        <v>17</v>
      </c>
      <c r="K3996" s="61" t="s">
        <v>1153</v>
      </c>
      <c r="L3996" s="61" t="s">
        <v>1340</v>
      </c>
      <c r="M3996" s="61">
        <f t="shared" si="63"/>
        <v>596</v>
      </c>
      <c r="N3996" t="str">
        <f>VLOOKUP(M3996,'zamestnanci číselník'!$A:$I,9,0)</f>
        <v>VP4</v>
      </c>
    </row>
    <row r="3997" spans="1:14" x14ac:dyDescent="0.2">
      <c r="A3997" s="60">
        <v>43693</v>
      </c>
      <c r="B3997" s="61" t="s">
        <v>1339</v>
      </c>
      <c r="C3997" s="61" t="s">
        <v>885</v>
      </c>
      <c r="D3997" s="61" t="s">
        <v>909</v>
      </c>
      <c r="E3997" s="61">
        <v>0.25</v>
      </c>
      <c r="F3997" s="61" t="s">
        <v>182</v>
      </c>
      <c r="G3997" s="61">
        <v>0</v>
      </c>
      <c r="H3997" s="61" t="s">
        <v>42</v>
      </c>
      <c r="I3997" s="61" t="s">
        <v>1167</v>
      </c>
      <c r="J3997" s="61" t="s">
        <v>17</v>
      </c>
      <c r="K3997" s="61" t="s">
        <v>1153</v>
      </c>
      <c r="L3997" s="61" t="s">
        <v>1340</v>
      </c>
      <c r="M3997" s="61">
        <f t="shared" si="63"/>
        <v>596</v>
      </c>
      <c r="N3997" t="str">
        <f>VLOOKUP(M3997,'zamestnanci číselník'!$A:$I,9,0)</f>
        <v>VP4</v>
      </c>
    </row>
    <row r="3998" spans="1:14" x14ac:dyDescent="0.2">
      <c r="A3998" s="60">
        <v>43693</v>
      </c>
      <c r="B3998" s="61" t="s">
        <v>1339</v>
      </c>
      <c r="C3998" s="61" t="s">
        <v>885</v>
      </c>
      <c r="D3998" s="61" t="s">
        <v>181</v>
      </c>
      <c r="E3998" s="61">
        <v>7.75</v>
      </c>
      <c r="F3998" s="61" t="s">
        <v>890</v>
      </c>
      <c r="G3998" s="61">
        <v>1</v>
      </c>
      <c r="H3998" s="61" t="s">
        <v>42</v>
      </c>
      <c r="I3998" s="61" t="s">
        <v>1167</v>
      </c>
      <c r="J3998" s="61" t="s">
        <v>17</v>
      </c>
      <c r="K3998" s="61" t="s">
        <v>1153</v>
      </c>
      <c r="L3998" s="61" t="s">
        <v>1340</v>
      </c>
      <c r="M3998" s="61">
        <f t="shared" si="63"/>
        <v>596</v>
      </c>
      <c r="N3998" t="str">
        <f>VLOOKUP(M3998,'zamestnanci číselník'!$A:$I,9,0)</f>
        <v>VP4</v>
      </c>
    </row>
    <row r="3999" spans="1:14" x14ac:dyDescent="0.2">
      <c r="A3999" s="60">
        <v>43696</v>
      </c>
      <c r="B3999" s="61" t="s">
        <v>1339</v>
      </c>
      <c r="C3999" s="61" t="s">
        <v>885</v>
      </c>
      <c r="D3999" s="61" t="s">
        <v>909</v>
      </c>
      <c r="E3999" s="61">
        <v>0.25</v>
      </c>
      <c r="F3999" s="61" t="s">
        <v>182</v>
      </c>
      <c r="G3999" s="61">
        <v>0</v>
      </c>
      <c r="H3999" s="61" t="s">
        <v>42</v>
      </c>
      <c r="I3999" s="61" t="s">
        <v>1167</v>
      </c>
      <c r="J3999" s="61" t="s">
        <v>17</v>
      </c>
      <c r="K3999" s="61" t="s">
        <v>1153</v>
      </c>
      <c r="L3999" s="61" t="s">
        <v>1340</v>
      </c>
      <c r="M3999" s="61">
        <f t="shared" si="63"/>
        <v>596</v>
      </c>
      <c r="N3999" t="str">
        <f>VLOOKUP(M3999,'zamestnanci číselník'!$A:$I,9,0)</f>
        <v>VP4</v>
      </c>
    </row>
    <row r="4000" spans="1:14" x14ac:dyDescent="0.2">
      <c r="A4000" s="60">
        <v>43696</v>
      </c>
      <c r="B4000" s="61" t="s">
        <v>1339</v>
      </c>
      <c r="C4000" s="61" t="s">
        <v>885</v>
      </c>
      <c r="D4000" s="61" t="s">
        <v>181</v>
      </c>
      <c r="E4000" s="61">
        <v>7.75</v>
      </c>
      <c r="F4000" s="61" t="s">
        <v>890</v>
      </c>
      <c r="G4000" s="61">
        <v>1</v>
      </c>
      <c r="H4000" s="61" t="s">
        <v>42</v>
      </c>
      <c r="I4000" s="61" t="s">
        <v>1167</v>
      </c>
      <c r="J4000" s="61" t="s">
        <v>17</v>
      </c>
      <c r="K4000" s="61" t="s">
        <v>1153</v>
      </c>
      <c r="L4000" s="61" t="s">
        <v>1340</v>
      </c>
      <c r="M4000" s="61">
        <f t="shared" si="63"/>
        <v>596</v>
      </c>
      <c r="N4000" t="str">
        <f>VLOOKUP(M4000,'zamestnanci číselník'!$A:$I,9,0)</f>
        <v>VP4</v>
      </c>
    </row>
    <row r="4001" spans="1:14" x14ac:dyDescent="0.2">
      <c r="A4001" s="60">
        <v>43706</v>
      </c>
      <c r="B4001" s="61" t="s">
        <v>1339</v>
      </c>
      <c r="C4001" s="61" t="s">
        <v>886</v>
      </c>
      <c r="D4001" s="61" t="s">
        <v>181</v>
      </c>
      <c r="E4001" s="61">
        <v>8</v>
      </c>
      <c r="F4001" s="61" t="s">
        <v>182</v>
      </c>
      <c r="G4001" s="61">
        <v>0</v>
      </c>
      <c r="H4001" s="61" t="s">
        <v>183</v>
      </c>
      <c r="I4001" s="61" t="s">
        <v>1167</v>
      </c>
      <c r="J4001" s="61" t="s">
        <v>17</v>
      </c>
      <c r="K4001" s="61" t="s">
        <v>1153</v>
      </c>
      <c r="L4001" s="61" t="s">
        <v>1340</v>
      </c>
      <c r="M4001" s="61">
        <f t="shared" si="63"/>
        <v>596</v>
      </c>
      <c r="N4001" t="str">
        <f>VLOOKUP(M4001,'zamestnanci číselník'!$A:$I,9,0)</f>
        <v>VP4</v>
      </c>
    </row>
    <row r="4002" spans="1:14" x14ac:dyDescent="0.2">
      <c r="A4002" s="60">
        <v>43678</v>
      </c>
      <c r="B4002" s="61" t="s">
        <v>1339</v>
      </c>
      <c r="C4002" s="61" t="s">
        <v>910</v>
      </c>
      <c r="D4002" s="61" t="s">
        <v>181</v>
      </c>
      <c r="E4002" s="61">
        <v>8</v>
      </c>
      <c r="F4002" s="61" t="s">
        <v>182</v>
      </c>
      <c r="G4002" s="61">
        <v>0</v>
      </c>
      <c r="H4002" s="61" t="s">
        <v>183</v>
      </c>
      <c r="I4002" s="61" t="s">
        <v>1167</v>
      </c>
      <c r="J4002" s="61" t="s">
        <v>17</v>
      </c>
      <c r="K4002" s="61" t="s">
        <v>1153</v>
      </c>
      <c r="L4002" s="61" t="s">
        <v>1340</v>
      </c>
      <c r="M4002" s="61">
        <f t="shared" si="63"/>
        <v>596</v>
      </c>
      <c r="N4002" t="str">
        <f>VLOOKUP(M4002,'zamestnanci číselník'!$A:$I,9,0)</f>
        <v>VP4</v>
      </c>
    </row>
    <row r="4003" spans="1:14" x14ac:dyDescent="0.2">
      <c r="A4003" s="60">
        <v>43679</v>
      </c>
      <c r="B4003" s="61" t="s">
        <v>1339</v>
      </c>
      <c r="C4003" s="61" t="s">
        <v>910</v>
      </c>
      <c r="D4003" s="61" t="s">
        <v>181</v>
      </c>
      <c r="E4003" s="61">
        <v>8</v>
      </c>
      <c r="F4003" s="61" t="s">
        <v>182</v>
      </c>
      <c r="G4003" s="61">
        <v>0</v>
      </c>
      <c r="H4003" s="61" t="s">
        <v>183</v>
      </c>
      <c r="I4003" s="61" t="s">
        <v>1167</v>
      </c>
      <c r="J4003" s="61" t="s">
        <v>17</v>
      </c>
      <c r="K4003" s="61" t="s">
        <v>1153</v>
      </c>
      <c r="L4003" s="61" t="s">
        <v>1340</v>
      </c>
      <c r="M4003" s="61">
        <f t="shared" si="63"/>
        <v>596</v>
      </c>
      <c r="N4003" t="str">
        <f>VLOOKUP(M4003,'zamestnanci číselník'!$A:$I,9,0)</f>
        <v>VP4</v>
      </c>
    </row>
    <row r="4004" spans="1:14" x14ac:dyDescent="0.2">
      <c r="A4004" s="60">
        <v>43682</v>
      </c>
      <c r="B4004" s="61" t="s">
        <v>1339</v>
      </c>
      <c r="C4004" s="61" t="s">
        <v>885</v>
      </c>
      <c r="D4004" s="61" t="s">
        <v>181</v>
      </c>
      <c r="E4004" s="61">
        <v>8</v>
      </c>
      <c r="F4004" s="61" t="s">
        <v>890</v>
      </c>
      <c r="G4004" s="61">
        <v>2.5</v>
      </c>
      <c r="H4004" s="61" t="s">
        <v>42</v>
      </c>
      <c r="I4004" s="61" t="s">
        <v>1167</v>
      </c>
      <c r="J4004" s="61" t="s">
        <v>17</v>
      </c>
      <c r="K4004" s="61" t="s">
        <v>1153</v>
      </c>
      <c r="L4004" s="61" t="s">
        <v>1340</v>
      </c>
      <c r="M4004" s="61">
        <f t="shared" si="63"/>
        <v>596</v>
      </c>
      <c r="N4004" t="str">
        <f>VLOOKUP(M4004,'zamestnanci číselník'!$A:$I,9,0)</f>
        <v>VP4</v>
      </c>
    </row>
    <row r="4005" spans="1:14" x14ac:dyDescent="0.2">
      <c r="A4005" s="60">
        <v>43683</v>
      </c>
      <c r="B4005" s="61" t="s">
        <v>1339</v>
      </c>
      <c r="C4005" s="61" t="s">
        <v>885</v>
      </c>
      <c r="D4005" s="61" t="s">
        <v>181</v>
      </c>
      <c r="E4005" s="61">
        <v>8</v>
      </c>
      <c r="F4005" s="61" t="s">
        <v>890</v>
      </c>
      <c r="G4005" s="61">
        <v>2</v>
      </c>
      <c r="H4005" s="61" t="s">
        <v>42</v>
      </c>
      <c r="I4005" s="61" t="s">
        <v>1167</v>
      </c>
      <c r="J4005" s="61" t="s">
        <v>17</v>
      </c>
      <c r="K4005" s="61" t="s">
        <v>1153</v>
      </c>
      <c r="L4005" s="61" t="s">
        <v>1340</v>
      </c>
      <c r="M4005" s="61">
        <f t="shared" si="63"/>
        <v>596</v>
      </c>
      <c r="N4005" t="str">
        <f>VLOOKUP(M4005,'zamestnanci číselník'!$A:$I,9,0)</f>
        <v>VP4</v>
      </c>
    </row>
    <row r="4006" spans="1:14" x14ac:dyDescent="0.2">
      <c r="A4006" s="60">
        <v>43689</v>
      </c>
      <c r="B4006" s="61" t="s">
        <v>1339</v>
      </c>
      <c r="C4006" s="61" t="s">
        <v>885</v>
      </c>
      <c r="D4006" s="61" t="s">
        <v>181</v>
      </c>
      <c r="E4006" s="61">
        <v>8</v>
      </c>
      <c r="F4006" s="61" t="s">
        <v>182</v>
      </c>
      <c r="G4006" s="61">
        <v>0</v>
      </c>
      <c r="H4006" s="61" t="s">
        <v>42</v>
      </c>
      <c r="I4006" s="61" t="s">
        <v>1167</v>
      </c>
      <c r="J4006" s="61" t="s">
        <v>17</v>
      </c>
      <c r="K4006" s="61" t="s">
        <v>1153</v>
      </c>
      <c r="L4006" s="61" t="s">
        <v>1340</v>
      </c>
      <c r="M4006" s="61">
        <f t="shared" si="63"/>
        <v>596</v>
      </c>
      <c r="N4006" t="str">
        <f>VLOOKUP(M4006,'zamestnanci číselník'!$A:$I,9,0)</f>
        <v>VP4</v>
      </c>
    </row>
    <row r="4007" spans="1:14" x14ac:dyDescent="0.2">
      <c r="A4007" s="60">
        <v>43690</v>
      </c>
      <c r="B4007" s="61" t="s">
        <v>1339</v>
      </c>
      <c r="C4007" s="61" t="s">
        <v>885</v>
      </c>
      <c r="D4007" s="61" t="s">
        <v>181</v>
      </c>
      <c r="E4007" s="61">
        <v>8</v>
      </c>
      <c r="F4007" s="61" t="s">
        <v>182</v>
      </c>
      <c r="G4007" s="61">
        <v>0</v>
      </c>
      <c r="H4007" s="61" t="s">
        <v>42</v>
      </c>
      <c r="I4007" s="61" t="s">
        <v>1167</v>
      </c>
      <c r="J4007" s="61" t="s">
        <v>17</v>
      </c>
      <c r="K4007" s="61" t="s">
        <v>1153</v>
      </c>
      <c r="L4007" s="61" t="s">
        <v>1340</v>
      </c>
      <c r="M4007" s="61">
        <f t="shared" si="63"/>
        <v>596</v>
      </c>
      <c r="N4007" t="str">
        <f>VLOOKUP(M4007,'zamestnanci číselník'!$A:$I,9,0)</f>
        <v>VP4</v>
      </c>
    </row>
    <row r="4008" spans="1:14" x14ac:dyDescent="0.2">
      <c r="A4008" s="60">
        <v>43692</v>
      </c>
      <c r="B4008" s="61" t="s">
        <v>1339</v>
      </c>
      <c r="C4008" s="61" t="s">
        <v>885</v>
      </c>
      <c r="D4008" s="61" t="s">
        <v>181</v>
      </c>
      <c r="E4008" s="61">
        <v>8</v>
      </c>
      <c r="F4008" s="61" t="s">
        <v>182</v>
      </c>
      <c r="G4008" s="61">
        <v>0</v>
      </c>
      <c r="H4008" s="61" t="s">
        <v>42</v>
      </c>
      <c r="I4008" s="61" t="s">
        <v>1167</v>
      </c>
      <c r="J4008" s="61" t="s">
        <v>17</v>
      </c>
      <c r="K4008" s="61" t="s">
        <v>1153</v>
      </c>
      <c r="L4008" s="61" t="s">
        <v>1340</v>
      </c>
      <c r="M4008" s="61">
        <f t="shared" si="63"/>
        <v>596</v>
      </c>
      <c r="N4008" t="str">
        <f>VLOOKUP(M4008,'zamestnanci číselník'!$A:$I,9,0)</f>
        <v>VP4</v>
      </c>
    </row>
    <row r="4009" spans="1:14" x14ac:dyDescent="0.2">
      <c r="A4009" s="60">
        <v>43697</v>
      </c>
      <c r="B4009" s="61" t="s">
        <v>1339</v>
      </c>
      <c r="C4009" s="61" t="s">
        <v>885</v>
      </c>
      <c r="D4009" s="61" t="s">
        <v>181</v>
      </c>
      <c r="E4009" s="61">
        <v>8</v>
      </c>
      <c r="F4009" s="61" t="s">
        <v>182</v>
      </c>
      <c r="G4009" s="61">
        <v>0</v>
      </c>
      <c r="H4009" s="61" t="s">
        <v>42</v>
      </c>
      <c r="I4009" s="61" t="s">
        <v>1167</v>
      </c>
      <c r="J4009" s="61" t="s">
        <v>17</v>
      </c>
      <c r="K4009" s="61" t="s">
        <v>1153</v>
      </c>
      <c r="L4009" s="61" t="s">
        <v>1340</v>
      </c>
      <c r="M4009" s="61">
        <f t="shared" si="63"/>
        <v>596</v>
      </c>
      <c r="N4009" t="str">
        <f>VLOOKUP(M4009,'zamestnanci číselník'!$A:$I,9,0)</f>
        <v>VP4</v>
      </c>
    </row>
    <row r="4010" spans="1:14" x14ac:dyDescent="0.2">
      <c r="A4010" s="60">
        <v>43699</v>
      </c>
      <c r="B4010" s="61" t="s">
        <v>1339</v>
      </c>
      <c r="C4010" s="61" t="s">
        <v>885</v>
      </c>
      <c r="D4010" s="61" t="s">
        <v>181</v>
      </c>
      <c r="E4010" s="61">
        <v>8</v>
      </c>
      <c r="F4010" s="61" t="s">
        <v>182</v>
      </c>
      <c r="G4010" s="61">
        <v>0</v>
      </c>
      <c r="H4010" s="61" t="s">
        <v>42</v>
      </c>
      <c r="I4010" s="61" t="s">
        <v>1167</v>
      </c>
      <c r="J4010" s="61" t="s">
        <v>17</v>
      </c>
      <c r="K4010" s="61" t="s">
        <v>1153</v>
      </c>
      <c r="L4010" s="61" t="s">
        <v>1340</v>
      </c>
      <c r="M4010" s="61">
        <f t="shared" si="63"/>
        <v>596</v>
      </c>
      <c r="N4010" t="str">
        <f>VLOOKUP(M4010,'zamestnanci číselník'!$A:$I,9,0)</f>
        <v>VP4</v>
      </c>
    </row>
    <row r="4011" spans="1:14" x14ac:dyDescent="0.2">
      <c r="A4011" s="60">
        <v>43704</v>
      </c>
      <c r="B4011" s="61" t="s">
        <v>1339</v>
      </c>
      <c r="C4011" s="61" t="s">
        <v>885</v>
      </c>
      <c r="D4011" s="61" t="s">
        <v>181</v>
      </c>
      <c r="E4011" s="61">
        <v>8</v>
      </c>
      <c r="F4011" s="61" t="s">
        <v>890</v>
      </c>
      <c r="G4011" s="61">
        <v>0.5</v>
      </c>
      <c r="H4011" s="61" t="s">
        <v>42</v>
      </c>
      <c r="I4011" s="61" t="s">
        <v>1167</v>
      </c>
      <c r="J4011" s="61" t="s">
        <v>17</v>
      </c>
      <c r="K4011" s="61" t="s">
        <v>1153</v>
      </c>
      <c r="L4011" s="61" t="s">
        <v>1340</v>
      </c>
      <c r="M4011" s="61">
        <f t="shared" si="63"/>
        <v>596</v>
      </c>
      <c r="N4011" t="str">
        <f>VLOOKUP(M4011,'zamestnanci číselník'!$A:$I,9,0)</f>
        <v>VP4</v>
      </c>
    </row>
    <row r="4012" spans="1:14" x14ac:dyDescent="0.2">
      <c r="A4012" s="60">
        <v>43705</v>
      </c>
      <c r="B4012" s="61" t="s">
        <v>1339</v>
      </c>
      <c r="C4012" s="61" t="s">
        <v>885</v>
      </c>
      <c r="D4012" s="61" t="s">
        <v>181</v>
      </c>
      <c r="E4012" s="61">
        <v>8</v>
      </c>
      <c r="F4012" s="61" t="s">
        <v>182</v>
      </c>
      <c r="G4012" s="61">
        <v>0</v>
      </c>
      <c r="H4012" s="61" t="s">
        <v>42</v>
      </c>
      <c r="I4012" s="61" t="s">
        <v>1167</v>
      </c>
      <c r="J4012" s="61" t="s">
        <v>17</v>
      </c>
      <c r="K4012" s="61" t="s">
        <v>1153</v>
      </c>
      <c r="L4012" s="61" t="s">
        <v>1340</v>
      </c>
      <c r="M4012" s="61">
        <f t="shared" si="63"/>
        <v>596</v>
      </c>
      <c r="N4012" t="str">
        <f>VLOOKUP(M4012,'zamestnanci číselník'!$A:$I,9,0)</f>
        <v>VP4</v>
      </c>
    </row>
    <row r="4013" spans="1:14" x14ac:dyDescent="0.2">
      <c r="A4013" s="60">
        <v>43707</v>
      </c>
      <c r="B4013" s="61" t="s">
        <v>1339</v>
      </c>
      <c r="C4013" s="61" t="s">
        <v>893</v>
      </c>
      <c r="D4013" s="61" t="s">
        <v>181</v>
      </c>
      <c r="E4013" s="61">
        <v>8</v>
      </c>
      <c r="F4013" s="61" t="s">
        <v>182</v>
      </c>
      <c r="G4013" s="61">
        <v>0</v>
      </c>
      <c r="H4013" s="61" t="s">
        <v>183</v>
      </c>
      <c r="I4013" s="61" t="s">
        <v>1167</v>
      </c>
      <c r="J4013" s="61" t="s">
        <v>17</v>
      </c>
      <c r="K4013" s="61" t="s">
        <v>1153</v>
      </c>
      <c r="L4013" s="61" t="s">
        <v>1340</v>
      </c>
      <c r="M4013" s="61">
        <f t="shared" si="63"/>
        <v>596</v>
      </c>
      <c r="N4013" t="str">
        <f>VLOOKUP(M4013,'zamestnanci číselník'!$A:$I,9,0)</f>
        <v>VP4</v>
      </c>
    </row>
    <row r="4014" spans="1:14" x14ac:dyDescent="0.2">
      <c r="A4014" s="60">
        <v>43678</v>
      </c>
      <c r="B4014" s="61" t="s">
        <v>1341</v>
      </c>
      <c r="C4014" s="61" t="s">
        <v>887</v>
      </c>
      <c r="D4014" s="61" t="s">
        <v>181</v>
      </c>
      <c r="E4014" s="61">
        <v>8</v>
      </c>
      <c r="F4014" s="61" t="s">
        <v>182</v>
      </c>
      <c r="G4014" s="61">
        <v>0</v>
      </c>
      <c r="H4014" s="61" t="s">
        <v>183</v>
      </c>
      <c r="I4014" s="61" t="s">
        <v>1167</v>
      </c>
      <c r="J4014" s="61" t="s">
        <v>17</v>
      </c>
      <c r="K4014" s="61" t="s">
        <v>1153</v>
      </c>
      <c r="L4014" s="61" t="s">
        <v>1342</v>
      </c>
      <c r="M4014" s="61">
        <f t="shared" si="63"/>
        <v>597</v>
      </c>
      <c r="N4014" t="str">
        <f>VLOOKUP(M4014,'zamestnanci číselník'!$A:$I,9,0)</f>
        <v>Ostatné</v>
      </c>
    </row>
    <row r="4015" spans="1:14" x14ac:dyDescent="0.2">
      <c r="A4015" s="60">
        <v>43679</v>
      </c>
      <c r="B4015" s="61" t="s">
        <v>1341</v>
      </c>
      <c r="C4015" s="61" t="s">
        <v>887</v>
      </c>
      <c r="D4015" s="61" t="s">
        <v>181</v>
      </c>
      <c r="E4015" s="61">
        <v>8</v>
      </c>
      <c r="F4015" s="61" t="s">
        <v>182</v>
      </c>
      <c r="G4015" s="61">
        <v>0</v>
      </c>
      <c r="H4015" s="61" t="s">
        <v>183</v>
      </c>
      <c r="I4015" s="61" t="s">
        <v>1167</v>
      </c>
      <c r="J4015" s="61" t="s">
        <v>17</v>
      </c>
      <c r="K4015" s="61" t="s">
        <v>1153</v>
      </c>
      <c r="L4015" s="61" t="s">
        <v>1342</v>
      </c>
      <c r="M4015" s="61">
        <f t="shared" si="63"/>
        <v>597</v>
      </c>
      <c r="N4015" t="str">
        <f>VLOOKUP(M4015,'zamestnanci číselník'!$A:$I,9,0)</f>
        <v>Ostatné</v>
      </c>
    </row>
    <row r="4016" spans="1:14" x14ac:dyDescent="0.2">
      <c r="A4016" s="60">
        <v>43682</v>
      </c>
      <c r="B4016" s="61" t="s">
        <v>1341</v>
      </c>
      <c r="C4016" s="61" t="s">
        <v>885</v>
      </c>
      <c r="D4016" s="61" t="s">
        <v>181</v>
      </c>
      <c r="E4016" s="61">
        <v>9.5</v>
      </c>
      <c r="F4016" s="61" t="s">
        <v>182</v>
      </c>
      <c r="G4016" s="61">
        <v>0</v>
      </c>
      <c r="H4016" s="61" t="s">
        <v>42</v>
      </c>
      <c r="I4016" s="61" t="s">
        <v>1167</v>
      </c>
      <c r="J4016" s="61" t="s">
        <v>17</v>
      </c>
      <c r="K4016" s="61" t="s">
        <v>1153</v>
      </c>
      <c r="L4016" s="61" t="s">
        <v>1342</v>
      </c>
      <c r="M4016" s="61">
        <f t="shared" si="63"/>
        <v>597</v>
      </c>
      <c r="N4016" t="str">
        <f>VLOOKUP(M4016,'zamestnanci číselník'!$A:$I,9,0)</f>
        <v>Ostatné</v>
      </c>
    </row>
    <row r="4017" spans="1:14" x14ac:dyDescent="0.2">
      <c r="A4017" s="60">
        <v>43683</v>
      </c>
      <c r="B4017" s="61" t="s">
        <v>1341</v>
      </c>
      <c r="C4017" s="61" t="s">
        <v>885</v>
      </c>
      <c r="D4017" s="61" t="s">
        <v>181</v>
      </c>
      <c r="E4017" s="61">
        <v>8.5</v>
      </c>
      <c r="F4017" s="61" t="s">
        <v>182</v>
      </c>
      <c r="G4017" s="61">
        <v>0</v>
      </c>
      <c r="H4017" s="61" t="s">
        <v>42</v>
      </c>
      <c r="I4017" s="61" t="s">
        <v>1167</v>
      </c>
      <c r="J4017" s="61" t="s">
        <v>17</v>
      </c>
      <c r="K4017" s="61" t="s">
        <v>1153</v>
      </c>
      <c r="L4017" s="61" t="s">
        <v>1342</v>
      </c>
      <c r="M4017" s="61">
        <f t="shared" si="63"/>
        <v>597</v>
      </c>
      <c r="N4017" t="str">
        <f>VLOOKUP(M4017,'zamestnanci číselník'!$A:$I,9,0)</f>
        <v>Ostatné</v>
      </c>
    </row>
    <row r="4018" spans="1:14" x14ac:dyDescent="0.2">
      <c r="A4018" s="60">
        <v>43684</v>
      </c>
      <c r="B4018" s="61" t="s">
        <v>1341</v>
      </c>
      <c r="C4018" s="61" t="s">
        <v>885</v>
      </c>
      <c r="D4018" s="61" t="s">
        <v>181</v>
      </c>
      <c r="E4018" s="61">
        <v>8</v>
      </c>
      <c r="F4018" s="61" t="s">
        <v>182</v>
      </c>
      <c r="G4018" s="61">
        <v>0</v>
      </c>
      <c r="H4018" s="61" t="s">
        <v>42</v>
      </c>
      <c r="I4018" s="61" t="s">
        <v>1167</v>
      </c>
      <c r="J4018" s="61" t="s">
        <v>17</v>
      </c>
      <c r="K4018" s="61" t="s">
        <v>1153</v>
      </c>
      <c r="L4018" s="61" t="s">
        <v>1342</v>
      </c>
      <c r="M4018" s="61">
        <f t="shared" si="63"/>
        <v>597</v>
      </c>
      <c r="N4018" t="str">
        <f>VLOOKUP(M4018,'zamestnanci číselník'!$A:$I,9,0)</f>
        <v>Ostatné</v>
      </c>
    </row>
    <row r="4019" spans="1:14" x14ac:dyDescent="0.2">
      <c r="A4019" s="60">
        <v>43685</v>
      </c>
      <c r="B4019" s="61" t="s">
        <v>1341</v>
      </c>
      <c r="C4019" s="61" t="s">
        <v>885</v>
      </c>
      <c r="D4019" s="61" t="s">
        <v>181</v>
      </c>
      <c r="E4019" s="61">
        <v>8.5</v>
      </c>
      <c r="F4019" s="61" t="s">
        <v>182</v>
      </c>
      <c r="G4019" s="61">
        <v>0</v>
      </c>
      <c r="H4019" s="61" t="s">
        <v>42</v>
      </c>
      <c r="I4019" s="61" t="s">
        <v>1167</v>
      </c>
      <c r="J4019" s="61" t="s">
        <v>17</v>
      </c>
      <c r="K4019" s="61" t="s">
        <v>1153</v>
      </c>
      <c r="L4019" s="61" t="s">
        <v>1342</v>
      </c>
      <c r="M4019" s="61">
        <f t="shared" si="63"/>
        <v>597</v>
      </c>
      <c r="N4019" t="str">
        <f>VLOOKUP(M4019,'zamestnanci číselník'!$A:$I,9,0)</f>
        <v>Ostatné</v>
      </c>
    </row>
    <row r="4020" spans="1:14" x14ac:dyDescent="0.2">
      <c r="A4020" s="60">
        <v>43686</v>
      </c>
      <c r="B4020" s="61" t="s">
        <v>1341</v>
      </c>
      <c r="C4020" s="61" t="s">
        <v>885</v>
      </c>
      <c r="D4020" s="61" t="s">
        <v>181</v>
      </c>
      <c r="E4020" s="61">
        <v>8</v>
      </c>
      <c r="F4020" s="61" t="s">
        <v>182</v>
      </c>
      <c r="G4020" s="61">
        <v>0</v>
      </c>
      <c r="H4020" s="61" t="s">
        <v>42</v>
      </c>
      <c r="I4020" s="61" t="s">
        <v>1167</v>
      </c>
      <c r="J4020" s="61" t="s">
        <v>17</v>
      </c>
      <c r="K4020" s="61" t="s">
        <v>1153</v>
      </c>
      <c r="L4020" s="61" t="s">
        <v>1342</v>
      </c>
      <c r="M4020" s="61">
        <f t="shared" si="63"/>
        <v>597</v>
      </c>
      <c r="N4020" t="str">
        <f>VLOOKUP(M4020,'zamestnanci číselník'!$A:$I,9,0)</f>
        <v>Ostatné</v>
      </c>
    </row>
    <row r="4021" spans="1:14" x14ac:dyDescent="0.2">
      <c r="A4021" s="60">
        <v>43687</v>
      </c>
      <c r="B4021" s="61" t="s">
        <v>1341</v>
      </c>
      <c r="C4021" s="61" t="s">
        <v>885</v>
      </c>
      <c r="D4021" s="61" t="s">
        <v>181</v>
      </c>
      <c r="E4021" s="61">
        <v>3.5</v>
      </c>
      <c r="F4021" s="61" t="s">
        <v>182</v>
      </c>
      <c r="G4021" s="61">
        <v>0</v>
      </c>
      <c r="H4021" s="61" t="s">
        <v>42</v>
      </c>
      <c r="I4021" s="61" t="s">
        <v>1167</v>
      </c>
      <c r="J4021" s="61" t="s">
        <v>17</v>
      </c>
      <c r="K4021" s="61" t="s">
        <v>1153</v>
      </c>
      <c r="L4021" s="61" t="s">
        <v>1342</v>
      </c>
      <c r="M4021" s="61">
        <f t="shared" si="63"/>
        <v>597</v>
      </c>
      <c r="N4021" t="str">
        <f>VLOOKUP(M4021,'zamestnanci číselník'!$A:$I,9,0)</f>
        <v>Ostatné</v>
      </c>
    </row>
    <row r="4022" spans="1:14" x14ac:dyDescent="0.2">
      <c r="A4022" s="60">
        <v>43689</v>
      </c>
      <c r="B4022" s="61" t="s">
        <v>1341</v>
      </c>
      <c r="C4022" s="61" t="s">
        <v>885</v>
      </c>
      <c r="D4022" s="61" t="s">
        <v>181</v>
      </c>
      <c r="E4022" s="61">
        <v>8</v>
      </c>
      <c r="F4022" s="61" t="s">
        <v>182</v>
      </c>
      <c r="G4022" s="61">
        <v>0</v>
      </c>
      <c r="H4022" s="61" t="s">
        <v>42</v>
      </c>
      <c r="I4022" s="61" t="s">
        <v>1167</v>
      </c>
      <c r="J4022" s="61" t="s">
        <v>17</v>
      </c>
      <c r="K4022" s="61" t="s">
        <v>1153</v>
      </c>
      <c r="L4022" s="61" t="s">
        <v>1342</v>
      </c>
      <c r="M4022" s="61">
        <f t="shared" si="63"/>
        <v>597</v>
      </c>
      <c r="N4022" t="str">
        <f>VLOOKUP(M4022,'zamestnanci číselník'!$A:$I,9,0)</f>
        <v>Ostatné</v>
      </c>
    </row>
    <row r="4023" spans="1:14" x14ac:dyDescent="0.2">
      <c r="A4023" s="60">
        <v>43690</v>
      </c>
      <c r="B4023" s="61" t="s">
        <v>1341</v>
      </c>
      <c r="C4023" s="61" t="s">
        <v>885</v>
      </c>
      <c r="D4023" s="61" t="s">
        <v>181</v>
      </c>
      <c r="E4023" s="61">
        <v>4</v>
      </c>
      <c r="F4023" s="61" t="s">
        <v>182</v>
      </c>
      <c r="G4023" s="61">
        <v>0</v>
      </c>
      <c r="H4023" s="61" t="s">
        <v>42</v>
      </c>
      <c r="I4023" s="61" t="s">
        <v>1167</v>
      </c>
      <c r="J4023" s="61" t="s">
        <v>17</v>
      </c>
      <c r="K4023" s="61" t="s">
        <v>1153</v>
      </c>
      <c r="L4023" s="61" t="s">
        <v>1342</v>
      </c>
      <c r="M4023" s="61">
        <f t="shared" si="63"/>
        <v>597</v>
      </c>
      <c r="N4023" t="str">
        <f>VLOOKUP(M4023,'zamestnanci číselník'!$A:$I,9,0)</f>
        <v>Ostatné</v>
      </c>
    </row>
    <row r="4024" spans="1:14" x14ac:dyDescent="0.2">
      <c r="A4024" s="60">
        <v>43691</v>
      </c>
      <c r="B4024" s="61" t="s">
        <v>1341</v>
      </c>
      <c r="C4024" s="61" t="s">
        <v>885</v>
      </c>
      <c r="D4024" s="61" t="s">
        <v>181</v>
      </c>
      <c r="E4024" s="61">
        <v>5</v>
      </c>
      <c r="F4024" s="61" t="s">
        <v>182</v>
      </c>
      <c r="G4024" s="61">
        <v>0</v>
      </c>
      <c r="H4024" s="61" t="s">
        <v>42</v>
      </c>
      <c r="I4024" s="61" t="s">
        <v>1167</v>
      </c>
      <c r="J4024" s="61" t="s">
        <v>17</v>
      </c>
      <c r="K4024" s="61" t="s">
        <v>1153</v>
      </c>
      <c r="L4024" s="61" t="s">
        <v>1342</v>
      </c>
      <c r="M4024" s="61">
        <f t="shared" si="63"/>
        <v>597</v>
      </c>
      <c r="N4024" t="str">
        <f>VLOOKUP(M4024,'zamestnanci číselník'!$A:$I,9,0)</f>
        <v>Ostatné</v>
      </c>
    </row>
    <row r="4025" spans="1:14" x14ac:dyDescent="0.2">
      <c r="A4025" s="60">
        <v>43692</v>
      </c>
      <c r="B4025" s="61" t="s">
        <v>1341</v>
      </c>
      <c r="C4025" s="61" t="s">
        <v>885</v>
      </c>
      <c r="D4025" s="61" t="s">
        <v>181</v>
      </c>
      <c r="E4025" s="61">
        <v>4.5</v>
      </c>
      <c r="F4025" s="61" t="s">
        <v>182</v>
      </c>
      <c r="G4025" s="61">
        <v>0</v>
      </c>
      <c r="H4025" s="61" t="s">
        <v>42</v>
      </c>
      <c r="I4025" s="61" t="s">
        <v>1167</v>
      </c>
      <c r="J4025" s="61" t="s">
        <v>17</v>
      </c>
      <c r="K4025" s="61" t="s">
        <v>1153</v>
      </c>
      <c r="L4025" s="61" t="s">
        <v>1342</v>
      </c>
      <c r="M4025" s="61">
        <f t="shared" si="63"/>
        <v>597</v>
      </c>
      <c r="N4025" t="str">
        <f>VLOOKUP(M4025,'zamestnanci číselník'!$A:$I,9,0)</f>
        <v>Ostatné</v>
      </c>
    </row>
    <row r="4026" spans="1:14" x14ac:dyDescent="0.2">
      <c r="A4026" s="60">
        <v>43693</v>
      </c>
      <c r="B4026" s="61" t="s">
        <v>1341</v>
      </c>
      <c r="C4026" s="61" t="s">
        <v>885</v>
      </c>
      <c r="D4026" s="61" t="s">
        <v>181</v>
      </c>
      <c r="E4026" s="61">
        <v>2.5</v>
      </c>
      <c r="F4026" s="61" t="s">
        <v>182</v>
      </c>
      <c r="G4026" s="61">
        <v>0</v>
      </c>
      <c r="H4026" s="61" t="s">
        <v>42</v>
      </c>
      <c r="I4026" s="61" t="s">
        <v>1167</v>
      </c>
      <c r="J4026" s="61" t="s">
        <v>17</v>
      </c>
      <c r="K4026" s="61" t="s">
        <v>1153</v>
      </c>
      <c r="L4026" s="61" t="s">
        <v>1342</v>
      </c>
      <c r="M4026" s="61">
        <f t="shared" si="63"/>
        <v>597</v>
      </c>
      <c r="N4026" t="str">
        <f>VLOOKUP(M4026,'zamestnanci číselník'!$A:$I,9,0)</f>
        <v>Ostatné</v>
      </c>
    </row>
    <row r="4027" spans="1:14" x14ac:dyDescent="0.2">
      <c r="A4027" s="60">
        <v>43696</v>
      </c>
      <c r="B4027" s="61" t="s">
        <v>1341</v>
      </c>
      <c r="C4027" s="61" t="s">
        <v>885</v>
      </c>
      <c r="D4027" s="61" t="s">
        <v>181</v>
      </c>
      <c r="E4027" s="61">
        <v>2</v>
      </c>
      <c r="F4027" s="61" t="s">
        <v>182</v>
      </c>
      <c r="G4027" s="61">
        <v>0</v>
      </c>
      <c r="H4027" s="61" t="s">
        <v>42</v>
      </c>
      <c r="I4027" s="61" t="s">
        <v>1167</v>
      </c>
      <c r="J4027" s="61" t="s">
        <v>17</v>
      </c>
      <c r="K4027" s="61" t="s">
        <v>1153</v>
      </c>
      <c r="L4027" s="61" t="s">
        <v>1342</v>
      </c>
      <c r="M4027" s="61">
        <f t="shared" si="63"/>
        <v>597</v>
      </c>
      <c r="N4027" t="str">
        <f>VLOOKUP(M4027,'zamestnanci číselník'!$A:$I,9,0)</f>
        <v>Ostatné</v>
      </c>
    </row>
    <row r="4028" spans="1:14" x14ac:dyDescent="0.2">
      <c r="A4028" s="60">
        <v>43697</v>
      </c>
      <c r="B4028" s="61" t="s">
        <v>1341</v>
      </c>
      <c r="C4028" s="61" t="s">
        <v>902</v>
      </c>
      <c r="D4028" s="61" t="s">
        <v>181</v>
      </c>
      <c r="E4028" s="61">
        <v>8</v>
      </c>
      <c r="F4028" s="61" t="s">
        <v>182</v>
      </c>
      <c r="G4028" s="61">
        <v>0</v>
      </c>
      <c r="H4028" s="61" t="s">
        <v>183</v>
      </c>
      <c r="I4028" s="61" t="s">
        <v>1167</v>
      </c>
      <c r="J4028" s="61" t="s">
        <v>17</v>
      </c>
      <c r="K4028" s="61" t="s">
        <v>1153</v>
      </c>
      <c r="L4028" s="61" t="s">
        <v>1342</v>
      </c>
      <c r="M4028" s="61">
        <f t="shared" si="63"/>
        <v>597</v>
      </c>
      <c r="N4028" t="str">
        <f>VLOOKUP(M4028,'zamestnanci číselník'!$A:$I,9,0)</f>
        <v>Ostatné</v>
      </c>
    </row>
    <row r="4029" spans="1:14" x14ac:dyDescent="0.2">
      <c r="A4029" s="60">
        <v>43698</v>
      </c>
      <c r="B4029" s="61" t="s">
        <v>1341</v>
      </c>
      <c r="C4029" s="61" t="s">
        <v>902</v>
      </c>
      <c r="D4029" s="61" t="s">
        <v>181</v>
      </c>
      <c r="E4029" s="61">
        <v>8</v>
      </c>
      <c r="F4029" s="61" t="s">
        <v>182</v>
      </c>
      <c r="G4029" s="61">
        <v>0</v>
      </c>
      <c r="H4029" s="61" t="s">
        <v>183</v>
      </c>
      <c r="I4029" s="61" t="s">
        <v>1167</v>
      </c>
      <c r="J4029" s="61" t="s">
        <v>17</v>
      </c>
      <c r="K4029" s="61" t="s">
        <v>1153</v>
      </c>
      <c r="L4029" s="61" t="s">
        <v>1342</v>
      </c>
      <c r="M4029" s="61">
        <f t="shared" si="63"/>
        <v>597</v>
      </c>
      <c r="N4029" t="str">
        <f>VLOOKUP(M4029,'zamestnanci číselník'!$A:$I,9,0)</f>
        <v>Ostatné</v>
      </c>
    </row>
    <row r="4030" spans="1:14" x14ac:dyDescent="0.2">
      <c r="A4030" s="60">
        <v>43699</v>
      </c>
      <c r="B4030" s="61" t="s">
        <v>1341</v>
      </c>
      <c r="C4030" s="61" t="s">
        <v>902</v>
      </c>
      <c r="D4030" s="61" t="s">
        <v>181</v>
      </c>
      <c r="E4030" s="61">
        <v>8</v>
      </c>
      <c r="F4030" s="61" t="s">
        <v>182</v>
      </c>
      <c r="G4030" s="61">
        <v>0</v>
      </c>
      <c r="H4030" s="61" t="s">
        <v>183</v>
      </c>
      <c r="I4030" s="61" t="s">
        <v>1167</v>
      </c>
      <c r="J4030" s="61" t="s">
        <v>17</v>
      </c>
      <c r="K4030" s="61" t="s">
        <v>1153</v>
      </c>
      <c r="L4030" s="61" t="s">
        <v>1342</v>
      </c>
      <c r="M4030" s="61">
        <f t="shared" si="63"/>
        <v>597</v>
      </c>
      <c r="N4030" t="str">
        <f>VLOOKUP(M4030,'zamestnanci číselník'!$A:$I,9,0)</f>
        <v>Ostatné</v>
      </c>
    </row>
    <row r="4031" spans="1:14" x14ac:dyDescent="0.2">
      <c r="A4031" s="60">
        <v>43700</v>
      </c>
      <c r="B4031" s="61" t="s">
        <v>1341</v>
      </c>
      <c r="C4031" s="61" t="s">
        <v>902</v>
      </c>
      <c r="D4031" s="61" t="s">
        <v>181</v>
      </c>
      <c r="E4031" s="61">
        <v>8</v>
      </c>
      <c r="F4031" s="61" t="s">
        <v>182</v>
      </c>
      <c r="G4031" s="61">
        <v>0</v>
      </c>
      <c r="H4031" s="61" t="s">
        <v>183</v>
      </c>
      <c r="I4031" s="61" t="s">
        <v>1167</v>
      </c>
      <c r="J4031" s="61" t="s">
        <v>17</v>
      </c>
      <c r="K4031" s="61" t="s">
        <v>1153</v>
      </c>
      <c r="L4031" s="61" t="s">
        <v>1342</v>
      </c>
      <c r="M4031" s="61">
        <f t="shared" si="63"/>
        <v>597</v>
      </c>
      <c r="N4031" t="str">
        <f>VLOOKUP(M4031,'zamestnanci číselník'!$A:$I,9,0)</f>
        <v>Ostatné</v>
      </c>
    </row>
    <row r="4032" spans="1:14" x14ac:dyDescent="0.2">
      <c r="A4032" s="60">
        <v>43690</v>
      </c>
      <c r="B4032" s="61" t="s">
        <v>1341</v>
      </c>
      <c r="C4032" s="61" t="s">
        <v>887</v>
      </c>
      <c r="D4032" s="61" t="s">
        <v>181</v>
      </c>
      <c r="E4032" s="61">
        <v>4</v>
      </c>
      <c r="F4032" s="61" t="s">
        <v>182</v>
      </c>
      <c r="G4032" s="61">
        <v>0</v>
      </c>
      <c r="H4032" s="61" t="s">
        <v>183</v>
      </c>
      <c r="I4032" s="61" t="s">
        <v>1167</v>
      </c>
      <c r="J4032" s="61" t="s">
        <v>17</v>
      </c>
      <c r="K4032" s="61" t="s">
        <v>1153</v>
      </c>
      <c r="L4032" s="61" t="s">
        <v>1342</v>
      </c>
      <c r="M4032" s="61">
        <f t="shared" si="63"/>
        <v>597</v>
      </c>
      <c r="N4032" t="str">
        <f>VLOOKUP(M4032,'zamestnanci číselník'!$A:$I,9,0)</f>
        <v>Ostatné</v>
      </c>
    </row>
    <row r="4033" spans="1:14" x14ac:dyDescent="0.2">
      <c r="A4033" s="60">
        <v>43692</v>
      </c>
      <c r="B4033" s="61" t="s">
        <v>1341</v>
      </c>
      <c r="C4033" s="61" t="s">
        <v>887</v>
      </c>
      <c r="D4033" s="61" t="s">
        <v>181</v>
      </c>
      <c r="E4033" s="61">
        <v>4</v>
      </c>
      <c r="F4033" s="61" t="s">
        <v>182</v>
      </c>
      <c r="G4033" s="61">
        <v>0</v>
      </c>
      <c r="H4033" s="61" t="s">
        <v>183</v>
      </c>
      <c r="I4033" s="61" t="s">
        <v>1167</v>
      </c>
      <c r="J4033" s="61" t="s">
        <v>17</v>
      </c>
      <c r="K4033" s="61" t="s">
        <v>1153</v>
      </c>
      <c r="L4033" s="61" t="s">
        <v>1342</v>
      </c>
      <c r="M4033" s="61">
        <f t="shared" si="63"/>
        <v>597</v>
      </c>
      <c r="N4033" t="str">
        <f>VLOOKUP(M4033,'zamestnanci číselník'!$A:$I,9,0)</f>
        <v>Ostatné</v>
      </c>
    </row>
    <row r="4034" spans="1:14" x14ac:dyDescent="0.2">
      <c r="A4034" s="60">
        <v>43693</v>
      </c>
      <c r="B4034" s="61" t="s">
        <v>1341</v>
      </c>
      <c r="C4034" s="61" t="s">
        <v>887</v>
      </c>
      <c r="D4034" s="61" t="s">
        <v>181</v>
      </c>
      <c r="E4034" s="61">
        <v>4</v>
      </c>
      <c r="F4034" s="61" t="s">
        <v>182</v>
      </c>
      <c r="G4034" s="61">
        <v>0</v>
      </c>
      <c r="H4034" s="61" t="s">
        <v>183</v>
      </c>
      <c r="I4034" s="61" t="s">
        <v>1167</v>
      </c>
      <c r="J4034" s="61" t="s">
        <v>17</v>
      </c>
      <c r="K4034" s="61" t="s">
        <v>1153</v>
      </c>
      <c r="L4034" s="61" t="s">
        <v>1342</v>
      </c>
      <c r="M4034" s="61">
        <f t="shared" si="63"/>
        <v>597</v>
      </c>
      <c r="N4034" t="str">
        <f>VLOOKUP(M4034,'zamestnanci číselník'!$A:$I,9,0)</f>
        <v>Ostatné</v>
      </c>
    </row>
    <row r="4035" spans="1:14" x14ac:dyDescent="0.2">
      <c r="A4035" s="60">
        <v>43696</v>
      </c>
      <c r="B4035" s="61" t="s">
        <v>1341</v>
      </c>
      <c r="C4035" s="61" t="s">
        <v>887</v>
      </c>
      <c r="D4035" s="61" t="s">
        <v>181</v>
      </c>
      <c r="E4035" s="61">
        <v>4</v>
      </c>
      <c r="F4035" s="61" t="s">
        <v>182</v>
      </c>
      <c r="G4035" s="61">
        <v>0</v>
      </c>
      <c r="H4035" s="61" t="s">
        <v>183</v>
      </c>
      <c r="I4035" s="61" t="s">
        <v>1167</v>
      </c>
      <c r="J4035" s="61" t="s">
        <v>17</v>
      </c>
      <c r="K4035" s="61" t="s">
        <v>1153</v>
      </c>
      <c r="L4035" s="61" t="s">
        <v>1342</v>
      </c>
      <c r="M4035" s="61">
        <f t="shared" ref="M4035:M4098" si="64">B4035*1</f>
        <v>597</v>
      </c>
      <c r="N4035" t="str">
        <f>VLOOKUP(M4035,'zamestnanci číselník'!$A:$I,9,0)</f>
        <v>Ostatné</v>
      </c>
    </row>
    <row r="4036" spans="1:14" x14ac:dyDescent="0.2">
      <c r="A4036" s="60">
        <v>43703</v>
      </c>
      <c r="B4036" s="61" t="s">
        <v>1341</v>
      </c>
      <c r="C4036" s="61" t="s">
        <v>902</v>
      </c>
      <c r="D4036" s="61" t="s">
        <v>181</v>
      </c>
      <c r="E4036" s="61">
        <v>8</v>
      </c>
      <c r="F4036" s="61" t="s">
        <v>182</v>
      </c>
      <c r="G4036" s="61">
        <v>0</v>
      </c>
      <c r="H4036" s="61" t="s">
        <v>183</v>
      </c>
      <c r="I4036" s="61" t="s">
        <v>1167</v>
      </c>
      <c r="J4036" s="61" t="s">
        <v>17</v>
      </c>
      <c r="K4036" s="61" t="s">
        <v>1153</v>
      </c>
      <c r="L4036" s="61" t="s">
        <v>1342</v>
      </c>
      <c r="M4036" s="61">
        <f t="shared" si="64"/>
        <v>597</v>
      </c>
      <c r="N4036" t="str">
        <f>VLOOKUP(M4036,'zamestnanci číselník'!$A:$I,9,0)</f>
        <v>Ostatné</v>
      </c>
    </row>
    <row r="4037" spans="1:14" x14ac:dyDescent="0.2">
      <c r="A4037" s="60">
        <v>43704</v>
      </c>
      <c r="B4037" s="61" t="s">
        <v>1341</v>
      </c>
      <c r="C4037" s="61" t="s">
        <v>902</v>
      </c>
      <c r="D4037" s="61" t="s">
        <v>181</v>
      </c>
      <c r="E4037" s="61">
        <v>8</v>
      </c>
      <c r="F4037" s="61" t="s">
        <v>182</v>
      </c>
      <c r="G4037" s="61">
        <v>0</v>
      </c>
      <c r="H4037" s="61" t="s">
        <v>183</v>
      </c>
      <c r="I4037" s="61" t="s">
        <v>1167</v>
      </c>
      <c r="J4037" s="61" t="s">
        <v>17</v>
      </c>
      <c r="K4037" s="61" t="s">
        <v>1153</v>
      </c>
      <c r="L4037" s="61" t="s">
        <v>1342</v>
      </c>
      <c r="M4037" s="61">
        <f t="shared" si="64"/>
        <v>597</v>
      </c>
      <c r="N4037" t="str">
        <f>VLOOKUP(M4037,'zamestnanci číselník'!$A:$I,9,0)</f>
        <v>Ostatné</v>
      </c>
    </row>
    <row r="4038" spans="1:14" x14ac:dyDescent="0.2">
      <c r="A4038" s="60">
        <v>43705</v>
      </c>
      <c r="B4038" s="61" t="s">
        <v>1341</v>
      </c>
      <c r="C4038" s="61" t="s">
        <v>902</v>
      </c>
      <c r="D4038" s="61" t="s">
        <v>181</v>
      </c>
      <c r="E4038" s="61">
        <v>8</v>
      </c>
      <c r="F4038" s="61" t="s">
        <v>182</v>
      </c>
      <c r="G4038" s="61">
        <v>0</v>
      </c>
      <c r="H4038" s="61" t="s">
        <v>183</v>
      </c>
      <c r="I4038" s="61" t="s">
        <v>1167</v>
      </c>
      <c r="J4038" s="61" t="s">
        <v>17</v>
      </c>
      <c r="K4038" s="61" t="s">
        <v>1153</v>
      </c>
      <c r="L4038" s="61" t="s">
        <v>1342</v>
      </c>
      <c r="M4038" s="61">
        <f t="shared" si="64"/>
        <v>597</v>
      </c>
      <c r="N4038" t="str">
        <f>VLOOKUP(M4038,'zamestnanci číselník'!$A:$I,9,0)</f>
        <v>Ostatné</v>
      </c>
    </row>
    <row r="4039" spans="1:14" x14ac:dyDescent="0.2">
      <c r="A4039" s="60">
        <v>43706</v>
      </c>
      <c r="B4039" s="61" t="s">
        <v>1341</v>
      </c>
      <c r="C4039" s="61" t="s">
        <v>902</v>
      </c>
      <c r="D4039" s="61" t="s">
        <v>181</v>
      </c>
      <c r="E4039" s="61">
        <v>8</v>
      </c>
      <c r="F4039" s="61" t="s">
        <v>182</v>
      </c>
      <c r="G4039" s="61">
        <v>0</v>
      </c>
      <c r="H4039" s="61" t="s">
        <v>183</v>
      </c>
      <c r="I4039" s="61" t="s">
        <v>1167</v>
      </c>
      <c r="J4039" s="61" t="s">
        <v>17</v>
      </c>
      <c r="K4039" s="61" t="s">
        <v>1153</v>
      </c>
      <c r="L4039" s="61" t="s">
        <v>1342</v>
      </c>
      <c r="M4039" s="61">
        <f t="shared" si="64"/>
        <v>597</v>
      </c>
      <c r="N4039" t="str">
        <f>VLOOKUP(M4039,'zamestnanci číselník'!$A:$I,9,0)</f>
        <v>Ostatné</v>
      </c>
    </row>
    <row r="4040" spans="1:14" x14ac:dyDescent="0.2">
      <c r="A4040" s="60">
        <v>43707</v>
      </c>
      <c r="B4040" s="61" t="s">
        <v>1341</v>
      </c>
      <c r="C4040" s="61" t="s">
        <v>902</v>
      </c>
      <c r="D4040" s="61" t="s">
        <v>181</v>
      </c>
      <c r="E4040" s="61">
        <v>8</v>
      </c>
      <c r="F4040" s="61" t="s">
        <v>182</v>
      </c>
      <c r="G4040" s="61">
        <v>0</v>
      </c>
      <c r="H4040" s="61" t="s">
        <v>183</v>
      </c>
      <c r="I4040" s="61" t="s">
        <v>1167</v>
      </c>
      <c r="J4040" s="61" t="s">
        <v>17</v>
      </c>
      <c r="K4040" s="61" t="s">
        <v>1153</v>
      </c>
      <c r="L4040" s="61" t="s">
        <v>1342</v>
      </c>
      <c r="M4040" s="61">
        <f t="shared" si="64"/>
        <v>597</v>
      </c>
      <c r="N4040" t="str">
        <f>VLOOKUP(M4040,'zamestnanci číselník'!$A:$I,9,0)</f>
        <v>Ostatné</v>
      </c>
    </row>
    <row r="4041" spans="1:14" x14ac:dyDescent="0.2">
      <c r="A4041" s="60">
        <v>43682</v>
      </c>
      <c r="B4041" s="61" t="s">
        <v>1343</v>
      </c>
      <c r="C4041" s="61" t="s">
        <v>885</v>
      </c>
      <c r="D4041" s="61" t="s">
        <v>181</v>
      </c>
      <c r="E4041" s="61">
        <v>8</v>
      </c>
      <c r="F4041" s="61" t="s">
        <v>890</v>
      </c>
      <c r="G4041" s="61">
        <v>1</v>
      </c>
      <c r="H4041" s="61" t="s">
        <v>42</v>
      </c>
      <c r="I4041" s="61" t="s">
        <v>1167</v>
      </c>
      <c r="J4041" s="61" t="s">
        <v>17</v>
      </c>
      <c r="K4041" s="61" t="s">
        <v>20</v>
      </c>
      <c r="L4041" s="61" t="s">
        <v>1344</v>
      </c>
      <c r="M4041" s="61">
        <f t="shared" si="64"/>
        <v>598</v>
      </c>
      <c r="N4041" t="str">
        <f>VLOOKUP(M4041,'zamestnanci číselník'!$A:$I,9,0)</f>
        <v>Doprava</v>
      </c>
    </row>
    <row r="4042" spans="1:14" x14ac:dyDescent="0.2">
      <c r="A4042" s="60">
        <v>43683</v>
      </c>
      <c r="B4042" s="61" t="s">
        <v>1343</v>
      </c>
      <c r="C4042" s="61" t="s">
        <v>885</v>
      </c>
      <c r="D4042" s="61" t="s">
        <v>181</v>
      </c>
      <c r="E4042" s="61">
        <v>8</v>
      </c>
      <c r="F4042" s="61" t="s">
        <v>890</v>
      </c>
      <c r="G4042" s="61">
        <v>1</v>
      </c>
      <c r="H4042" s="61" t="s">
        <v>42</v>
      </c>
      <c r="I4042" s="61" t="s">
        <v>1167</v>
      </c>
      <c r="J4042" s="61" t="s">
        <v>17</v>
      </c>
      <c r="K4042" s="61" t="s">
        <v>20</v>
      </c>
      <c r="L4042" s="61" t="s">
        <v>1344</v>
      </c>
      <c r="M4042" s="61">
        <f t="shared" si="64"/>
        <v>598</v>
      </c>
      <c r="N4042" t="str">
        <f>VLOOKUP(M4042,'zamestnanci číselník'!$A:$I,9,0)</f>
        <v>Doprava</v>
      </c>
    </row>
    <row r="4043" spans="1:14" x14ac:dyDescent="0.2">
      <c r="A4043" s="60">
        <v>43684</v>
      </c>
      <c r="B4043" s="61" t="s">
        <v>1343</v>
      </c>
      <c r="C4043" s="61" t="s">
        <v>885</v>
      </c>
      <c r="D4043" s="61" t="s">
        <v>181</v>
      </c>
      <c r="E4043" s="61">
        <v>8</v>
      </c>
      <c r="F4043" s="61" t="s">
        <v>890</v>
      </c>
      <c r="G4043" s="61">
        <v>1</v>
      </c>
      <c r="H4043" s="61" t="s">
        <v>42</v>
      </c>
      <c r="I4043" s="61" t="s">
        <v>1167</v>
      </c>
      <c r="J4043" s="61" t="s">
        <v>17</v>
      </c>
      <c r="K4043" s="61" t="s">
        <v>20</v>
      </c>
      <c r="L4043" s="61" t="s">
        <v>1344</v>
      </c>
      <c r="M4043" s="61">
        <f t="shared" si="64"/>
        <v>598</v>
      </c>
      <c r="N4043" t="str">
        <f>VLOOKUP(M4043,'zamestnanci číselník'!$A:$I,9,0)</f>
        <v>Doprava</v>
      </c>
    </row>
    <row r="4044" spans="1:14" x14ac:dyDescent="0.2">
      <c r="A4044" s="60">
        <v>43685</v>
      </c>
      <c r="B4044" s="61" t="s">
        <v>1343</v>
      </c>
      <c r="C4044" s="61" t="s">
        <v>885</v>
      </c>
      <c r="D4044" s="61" t="s">
        <v>181</v>
      </c>
      <c r="E4044" s="61">
        <v>8</v>
      </c>
      <c r="F4044" s="61" t="s">
        <v>890</v>
      </c>
      <c r="G4044" s="61">
        <v>1.5</v>
      </c>
      <c r="H4044" s="61" t="s">
        <v>42</v>
      </c>
      <c r="I4044" s="61" t="s">
        <v>1167</v>
      </c>
      <c r="J4044" s="61" t="s">
        <v>17</v>
      </c>
      <c r="K4044" s="61" t="s">
        <v>20</v>
      </c>
      <c r="L4044" s="61" t="s">
        <v>1344</v>
      </c>
      <c r="M4044" s="61">
        <f t="shared" si="64"/>
        <v>598</v>
      </c>
      <c r="N4044" t="str">
        <f>VLOOKUP(M4044,'zamestnanci číselník'!$A:$I,9,0)</f>
        <v>Doprava</v>
      </c>
    </row>
    <row r="4045" spans="1:14" x14ac:dyDescent="0.2">
      <c r="A4045" s="60">
        <v>43689</v>
      </c>
      <c r="B4045" s="61" t="s">
        <v>1343</v>
      </c>
      <c r="C4045" s="61" t="s">
        <v>885</v>
      </c>
      <c r="D4045" s="61" t="s">
        <v>181</v>
      </c>
      <c r="E4045" s="61">
        <v>8</v>
      </c>
      <c r="F4045" s="61" t="s">
        <v>890</v>
      </c>
      <c r="G4045" s="61">
        <v>1</v>
      </c>
      <c r="H4045" s="61" t="s">
        <v>42</v>
      </c>
      <c r="I4045" s="61" t="s">
        <v>1167</v>
      </c>
      <c r="J4045" s="61" t="s">
        <v>17</v>
      </c>
      <c r="K4045" s="61" t="s">
        <v>20</v>
      </c>
      <c r="L4045" s="61" t="s">
        <v>1344</v>
      </c>
      <c r="M4045" s="61">
        <f t="shared" si="64"/>
        <v>598</v>
      </c>
      <c r="N4045" t="str">
        <f>VLOOKUP(M4045,'zamestnanci číselník'!$A:$I,9,0)</f>
        <v>Doprava</v>
      </c>
    </row>
    <row r="4046" spans="1:14" x14ac:dyDescent="0.2">
      <c r="A4046" s="60">
        <v>43690</v>
      </c>
      <c r="B4046" s="61" t="s">
        <v>1343</v>
      </c>
      <c r="C4046" s="61" t="s">
        <v>885</v>
      </c>
      <c r="D4046" s="61" t="s">
        <v>181</v>
      </c>
      <c r="E4046" s="61">
        <v>8</v>
      </c>
      <c r="F4046" s="61" t="s">
        <v>890</v>
      </c>
      <c r="G4046" s="61">
        <v>1</v>
      </c>
      <c r="H4046" s="61" t="s">
        <v>42</v>
      </c>
      <c r="I4046" s="61" t="s">
        <v>1167</v>
      </c>
      <c r="J4046" s="61" t="s">
        <v>17</v>
      </c>
      <c r="K4046" s="61" t="s">
        <v>20</v>
      </c>
      <c r="L4046" s="61" t="s">
        <v>1344</v>
      </c>
      <c r="M4046" s="61">
        <f t="shared" si="64"/>
        <v>598</v>
      </c>
      <c r="N4046" t="str">
        <f>VLOOKUP(M4046,'zamestnanci číselník'!$A:$I,9,0)</f>
        <v>Doprava</v>
      </c>
    </row>
    <row r="4047" spans="1:14" x14ac:dyDescent="0.2">
      <c r="A4047" s="60">
        <v>43691</v>
      </c>
      <c r="B4047" s="61" t="s">
        <v>1343</v>
      </c>
      <c r="C4047" s="61" t="s">
        <v>885</v>
      </c>
      <c r="D4047" s="61" t="s">
        <v>181</v>
      </c>
      <c r="E4047" s="61">
        <v>8</v>
      </c>
      <c r="F4047" s="61" t="s">
        <v>890</v>
      </c>
      <c r="G4047" s="61">
        <v>1</v>
      </c>
      <c r="H4047" s="61" t="s">
        <v>42</v>
      </c>
      <c r="I4047" s="61" t="s">
        <v>1167</v>
      </c>
      <c r="J4047" s="61" t="s">
        <v>17</v>
      </c>
      <c r="K4047" s="61" t="s">
        <v>20</v>
      </c>
      <c r="L4047" s="61" t="s">
        <v>1344</v>
      </c>
      <c r="M4047" s="61">
        <f t="shared" si="64"/>
        <v>598</v>
      </c>
      <c r="N4047" t="str">
        <f>VLOOKUP(M4047,'zamestnanci číselník'!$A:$I,9,0)</f>
        <v>Doprava</v>
      </c>
    </row>
    <row r="4048" spans="1:14" x14ac:dyDescent="0.2">
      <c r="A4048" s="60">
        <v>43692</v>
      </c>
      <c r="B4048" s="61" t="s">
        <v>1343</v>
      </c>
      <c r="C4048" s="61" t="s">
        <v>885</v>
      </c>
      <c r="D4048" s="61" t="s">
        <v>181</v>
      </c>
      <c r="E4048" s="61">
        <v>8</v>
      </c>
      <c r="F4048" s="61" t="s">
        <v>890</v>
      </c>
      <c r="G4048" s="61">
        <v>3</v>
      </c>
      <c r="H4048" s="61" t="s">
        <v>42</v>
      </c>
      <c r="I4048" s="61" t="s">
        <v>1167</v>
      </c>
      <c r="J4048" s="61" t="s">
        <v>17</v>
      </c>
      <c r="K4048" s="61" t="s">
        <v>20</v>
      </c>
      <c r="L4048" s="61" t="s">
        <v>1344</v>
      </c>
      <c r="M4048" s="61">
        <f t="shared" si="64"/>
        <v>598</v>
      </c>
      <c r="N4048" t="str">
        <f>VLOOKUP(M4048,'zamestnanci číselník'!$A:$I,9,0)</f>
        <v>Doprava</v>
      </c>
    </row>
    <row r="4049" spans="1:14" x14ac:dyDescent="0.2">
      <c r="A4049" s="60">
        <v>43693</v>
      </c>
      <c r="B4049" s="61" t="s">
        <v>1343</v>
      </c>
      <c r="C4049" s="61" t="s">
        <v>885</v>
      </c>
      <c r="D4049" s="61" t="s">
        <v>181</v>
      </c>
      <c r="E4049" s="61">
        <v>8</v>
      </c>
      <c r="F4049" s="61" t="s">
        <v>182</v>
      </c>
      <c r="G4049" s="61">
        <v>0</v>
      </c>
      <c r="H4049" s="61" t="s">
        <v>42</v>
      </c>
      <c r="I4049" s="61" t="s">
        <v>1167</v>
      </c>
      <c r="J4049" s="61" t="s">
        <v>17</v>
      </c>
      <c r="K4049" s="61" t="s">
        <v>20</v>
      </c>
      <c r="L4049" s="61" t="s">
        <v>1344</v>
      </c>
      <c r="M4049" s="61">
        <f t="shared" si="64"/>
        <v>598</v>
      </c>
      <c r="N4049" t="str">
        <f>VLOOKUP(M4049,'zamestnanci číselník'!$A:$I,9,0)</f>
        <v>Doprava</v>
      </c>
    </row>
    <row r="4050" spans="1:14" x14ac:dyDescent="0.2">
      <c r="A4050" s="60">
        <v>43696</v>
      </c>
      <c r="B4050" s="61" t="s">
        <v>1343</v>
      </c>
      <c r="C4050" s="61" t="s">
        <v>885</v>
      </c>
      <c r="D4050" s="61" t="s">
        <v>181</v>
      </c>
      <c r="E4050" s="61">
        <v>8</v>
      </c>
      <c r="F4050" s="61" t="s">
        <v>890</v>
      </c>
      <c r="G4050" s="61">
        <v>1</v>
      </c>
      <c r="H4050" s="61" t="s">
        <v>42</v>
      </c>
      <c r="I4050" s="61" t="s">
        <v>1167</v>
      </c>
      <c r="J4050" s="61" t="s">
        <v>17</v>
      </c>
      <c r="K4050" s="61" t="s">
        <v>20</v>
      </c>
      <c r="L4050" s="61" t="s">
        <v>1344</v>
      </c>
      <c r="M4050" s="61">
        <f t="shared" si="64"/>
        <v>598</v>
      </c>
      <c r="N4050" t="str">
        <f>VLOOKUP(M4050,'zamestnanci číselník'!$A:$I,9,0)</f>
        <v>Doprava</v>
      </c>
    </row>
    <row r="4051" spans="1:14" x14ac:dyDescent="0.2">
      <c r="A4051" s="60">
        <v>43697</v>
      </c>
      <c r="B4051" s="61" t="s">
        <v>1343</v>
      </c>
      <c r="C4051" s="61" t="s">
        <v>885</v>
      </c>
      <c r="D4051" s="61" t="s">
        <v>181</v>
      </c>
      <c r="E4051" s="61">
        <v>8</v>
      </c>
      <c r="F4051" s="61" t="s">
        <v>890</v>
      </c>
      <c r="G4051" s="61">
        <v>1</v>
      </c>
      <c r="H4051" s="61" t="s">
        <v>42</v>
      </c>
      <c r="I4051" s="61" t="s">
        <v>1167</v>
      </c>
      <c r="J4051" s="61" t="s">
        <v>17</v>
      </c>
      <c r="K4051" s="61" t="s">
        <v>20</v>
      </c>
      <c r="L4051" s="61" t="s">
        <v>1344</v>
      </c>
      <c r="M4051" s="61">
        <f t="shared" si="64"/>
        <v>598</v>
      </c>
      <c r="N4051" t="str">
        <f>VLOOKUP(M4051,'zamestnanci číselník'!$A:$I,9,0)</f>
        <v>Doprava</v>
      </c>
    </row>
    <row r="4052" spans="1:14" x14ac:dyDescent="0.2">
      <c r="A4052" s="60">
        <v>43698</v>
      </c>
      <c r="B4052" s="61" t="s">
        <v>1343</v>
      </c>
      <c r="C4052" s="61" t="s">
        <v>885</v>
      </c>
      <c r="D4052" s="61" t="s">
        <v>181</v>
      </c>
      <c r="E4052" s="61">
        <v>8</v>
      </c>
      <c r="F4052" s="61" t="s">
        <v>890</v>
      </c>
      <c r="G4052" s="61">
        <v>1</v>
      </c>
      <c r="H4052" s="61" t="s">
        <v>42</v>
      </c>
      <c r="I4052" s="61" t="s">
        <v>1167</v>
      </c>
      <c r="J4052" s="61" t="s">
        <v>17</v>
      </c>
      <c r="K4052" s="61" t="s">
        <v>20</v>
      </c>
      <c r="L4052" s="61" t="s">
        <v>1344</v>
      </c>
      <c r="M4052" s="61">
        <f t="shared" si="64"/>
        <v>598</v>
      </c>
      <c r="N4052" t="str">
        <f>VLOOKUP(M4052,'zamestnanci číselník'!$A:$I,9,0)</f>
        <v>Doprava</v>
      </c>
    </row>
    <row r="4053" spans="1:14" x14ac:dyDescent="0.2">
      <c r="A4053" s="60">
        <v>43699</v>
      </c>
      <c r="B4053" s="61" t="s">
        <v>1343</v>
      </c>
      <c r="C4053" s="61" t="s">
        <v>885</v>
      </c>
      <c r="D4053" s="61" t="s">
        <v>181</v>
      </c>
      <c r="E4053" s="61">
        <v>8</v>
      </c>
      <c r="F4053" s="61" t="s">
        <v>182</v>
      </c>
      <c r="G4053" s="61">
        <v>0</v>
      </c>
      <c r="H4053" s="61" t="s">
        <v>42</v>
      </c>
      <c r="I4053" s="61" t="s">
        <v>1167</v>
      </c>
      <c r="J4053" s="61" t="s">
        <v>17</v>
      </c>
      <c r="K4053" s="61" t="s">
        <v>20</v>
      </c>
      <c r="L4053" s="61" t="s">
        <v>1344</v>
      </c>
      <c r="M4053" s="61">
        <f t="shared" si="64"/>
        <v>598</v>
      </c>
      <c r="N4053" t="str">
        <f>VLOOKUP(M4053,'zamestnanci číselník'!$A:$I,9,0)</f>
        <v>Doprava</v>
      </c>
    </row>
    <row r="4054" spans="1:14" x14ac:dyDescent="0.2">
      <c r="A4054" s="60">
        <v>43700</v>
      </c>
      <c r="B4054" s="61" t="s">
        <v>1343</v>
      </c>
      <c r="C4054" s="61" t="s">
        <v>885</v>
      </c>
      <c r="D4054" s="61" t="s">
        <v>181</v>
      </c>
      <c r="E4054" s="61">
        <v>8</v>
      </c>
      <c r="F4054" s="61" t="s">
        <v>182</v>
      </c>
      <c r="G4054" s="61">
        <v>0</v>
      </c>
      <c r="H4054" s="61" t="s">
        <v>42</v>
      </c>
      <c r="I4054" s="61" t="s">
        <v>1167</v>
      </c>
      <c r="J4054" s="61" t="s">
        <v>17</v>
      </c>
      <c r="K4054" s="61" t="s">
        <v>20</v>
      </c>
      <c r="L4054" s="61" t="s">
        <v>1344</v>
      </c>
      <c r="M4054" s="61">
        <f t="shared" si="64"/>
        <v>598</v>
      </c>
      <c r="N4054" t="str">
        <f>VLOOKUP(M4054,'zamestnanci číselník'!$A:$I,9,0)</f>
        <v>Doprava</v>
      </c>
    </row>
    <row r="4055" spans="1:14" x14ac:dyDescent="0.2">
      <c r="A4055" s="60">
        <v>43703</v>
      </c>
      <c r="B4055" s="61" t="s">
        <v>1343</v>
      </c>
      <c r="C4055" s="61" t="s">
        <v>885</v>
      </c>
      <c r="D4055" s="61" t="s">
        <v>181</v>
      </c>
      <c r="E4055" s="61">
        <v>8</v>
      </c>
      <c r="F4055" s="61" t="s">
        <v>182</v>
      </c>
      <c r="G4055" s="61">
        <v>0</v>
      </c>
      <c r="H4055" s="61" t="s">
        <v>42</v>
      </c>
      <c r="I4055" s="61" t="s">
        <v>1167</v>
      </c>
      <c r="J4055" s="61" t="s">
        <v>17</v>
      </c>
      <c r="K4055" s="61" t="s">
        <v>20</v>
      </c>
      <c r="L4055" s="61" t="s">
        <v>1344</v>
      </c>
      <c r="M4055" s="61">
        <f t="shared" si="64"/>
        <v>598</v>
      </c>
      <c r="N4055" t="str">
        <f>VLOOKUP(M4055,'zamestnanci číselník'!$A:$I,9,0)</f>
        <v>Doprava</v>
      </c>
    </row>
    <row r="4056" spans="1:14" x14ac:dyDescent="0.2">
      <c r="A4056" s="60">
        <v>43704</v>
      </c>
      <c r="B4056" s="61" t="s">
        <v>1343</v>
      </c>
      <c r="C4056" s="61" t="s">
        <v>885</v>
      </c>
      <c r="D4056" s="61" t="s">
        <v>181</v>
      </c>
      <c r="E4056" s="61">
        <v>8</v>
      </c>
      <c r="F4056" s="61" t="s">
        <v>182</v>
      </c>
      <c r="G4056" s="61">
        <v>0</v>
      </c>
      <c r="H4056" s="61" t="s">
        <v>42</v>
      </c>
      <c r="I4056" s="61" t="s">
        <v>1167</v>
      </c>
      <c r="J4056" s="61" t="s">
        <v>17</v>
      </c>
      <c r="K4056" s="61" t="s">
        <v>20</v>
      </c>
      <c r="L4056" s="61" t="s">
        <v>1344</v>
      </c>
      <c r="M4056" s="61">
        <f t="shared" si="64"/>
        <v>598</v>
      </c>
      <c r="N4056" t="str">
        <f>VLOOKUP(M4056,'zamestnanci číselník'!$A:$I,9,0)</f>
        <v>Doprava</v>
      </c>
    </row>
    <row r="4057" spans="1:14" x14ac:dyDescent="0.2">
      <c r="A4057" s="60">
        <v>43678</v>
      </c>
      <c r="B4057" s="61" t="s">
        <v>1343</v>
      </c>
      <c r="C4057" s="61" t="s">
        <v>887</v>
      </c>
      <c r="D4057" s="61" t="s">
        <v>181</v>
      </c>
      <c r="E4057" s="61">
        <v>8</v>
      </c>
      <c r="F4057" s="61" t="s">
        <v>182</v>
      </c>
      <c r="G4057" s="61">
        <v>0</v>
      </c>
      <c r="H4057" s="61" t="s">
        <v>183</v>
      </c>
      <c r="I4057" s="61" t="s">
        <v>1167</v>
      </c>
      <c r="J4057" s="61" t="s">
        <v>17</v>
      </c>
      <c r="K4057" s="61" t="s">
        <v>20</v>
      </c>
      <c r="L4057" s="61" t="s">
        <v>1344</v>
      </c>
      <c r="M4057" s="61">
        <f t="shared" si="64"/>
        <v>598</v>
      </c>
      <c r="N4057" t="str">
        <f>VLOOKUP(M4057,'zamestnanci číselník'!$A:$I,9,0)</f>
        <v>Doprava</v>
      </c>
    </row>
    <row r="4058" spans="1:14" x14ac:dyDescent="0.2">
      <c r="A4058" s="60">
        <v>43679</v>
      </c>
      <c r="B4058" s="61" t="s">
        <v>1343</v>
      </c>
      <c r="C4058" s="61" t="s">
        <v>887</v>
      </c>
      <c r="D4058" s="61" t="s">
        <v>181</v>
      </c>
      <c r="E4058" s="61">
        <v>8</v>
      </c>
      <c r="F4058" s="61" t="s">
        <v>182</v>
      </c>
      <c r="G4058" s="61">
        <v>0</v>
      </c>
      <c r="H4058" s="61" t="s">
        <v>183</v>
      </c>
      <c r="I4058" s="61" t="s">
        <v>1167</v>
      </c>
      <c r="J4058" s="61" t="s">
        <v>17</v>
      </c>
      <c r="K4058" s="61" t="s">
        <v>20</v>
      </c>
      <c r="L4058" s="61" t="s">
        <v>1344</v>
      </c>
      <c r="M4058" s="61">
        <f t="shared" si="64"/>
        <v>598</v>
      </c>
      <c r="N4058" t="str">
        <f>VLOOKUP(M4058,'zamestnanci číselník'!$A:$I,9,0)</f>
        <v>Doprava</v>
      </c>
    </row>
    <row r="4059" spans="1:14" x14ac:dyDescent="0.2">
      <c r="A4059" s="60">
        <v>43686</v>
      </c>
      <c r="B4059" s="61" t="s">
        <v>1343</v>
      </c>
      <c r="C4059" s="61" t="s">
        <v>893</v>
      </c>
      <c r="D4059" s="61" t="s">
        <v>181</v>
      </c>
      <c r="E4059" s="61">
        <v>8</v>
      </c>
      <c r="F4059" s="61" t="s">
        <v>182</v>
      </c>
      <c r="G4059" s="61">
        <v>0</v>
      </c>
      <c r="H4059" s="61" t="s">
        <v>183</v>
      </c>
      <c r="I4059" s="61" t="s">
        <v>1167</v>
      </c>
      <c r="J4059" s="61" t="s">
        <v>17</v>
      </c>
      <c r="K4059" s="61" t="s">
        <v>20</v>
      </c>
      <c r="L4059" s="61" t="s">
        <v>1344</v>
      </c>
      <c r="M4059" s="61">
        <f t="shared" si="64"/>
        <v>598</v>
      </c>
      <c r="N4059" t="str">
        <f>VLOOKUP(M4059,'zamestnanci číselník'!$A:$I,9,0)</f>
        <v>Doprava</v>
      </c>
    </row>
    <row r="4060" spans="1:14" x14ac:dyDescent="0.2">
      <c r="A4060" s="60">
        <v>43705</v>
      </c>
      <c r="B4060" s="61" t="s">
        <v>1343</v>
      </c>
      <c r="C4060" s="61" t="s">
        <v>893</v>
      </c>
      <c r="D4060" s="61" t="s">
        <v>181</v>
      </c>
      <c r="E4060" s="61">
        <v>8</v>
      </c>
      <c r="F4060" s="61" t="s">
        <v>182</v>
      </c>
      <c r="G4060" s="61">
        <v>0</v>
      </c>
      <c r="H4060" s="61" t="s">
        <v>183</v>
      </c>
      <c r="I4060" s="61" t="s">
        <v>1167</v>
      </c>
      <c r="J4060" s="61" t="s">
        <v>17</v>
      </c>
      <c r="K4060" s="61" t="s">
        <v>20</v>
      </c>
      <c r="L4060" s="61" t="s">
        <v>1344</v>
      </c>
      <c r="M4060" s="61">
        <f t="shared" si="64"/>
        <v>598</v>
      </c>
      <c r="N4060" t="str">
        <f>VLOOKUP(M4060,'zamestnanci číselník'!$A:$I,9,0)</f>
        <v>Doprava</v>
      </c>
    </row>
    <row r="4061" spans="1:14" x14ac:dyDescent="0.2">
      <c r="A4061" s="60">
        <v>43706</v>
      </c>
      <c r="B4061" s="61" t="s">
        <v>1343</v>
      </c>
      <c r="C4061" s="61" t="s">
        <v>886</v>
      </c>
      <c r="D4061" s="61" t="s">
        <v>181</v>
      </c>
      <c r="E4061" s="61">
        <v>8</v>
      </c>
      <c r="F4061" s="61" t="s">
        <v>182</v>
      </c>
      <c r="G4061" s="61">
        <v>0</v>
      </c>
      <c r="H4061" s="61" t="s">
        <v>183</v>
      </c>
      <c r="I4061" s="61" t="s">
        <v>1167</v>
      </c>
      <c r="J4061" s="61" t="s">
        <v>17</v>
      </c>
      <c r="K4061" s="61" t="s">
        <v>20</v>
      </c>
      <c r="L4061" s="61" t="s">
        <v>1344</v>
      </c>
      <c r="M4061" s="61">
        <f t="shared" si="64"/>
        <v>598</v>
      </c>
      <c r="N4061" t="str">
        <f>VLOOKUP(M4061,'zamestnanci číselník'!$A:$I,9,0)</f>
        <v>Doprava</v>
      </c>
    </row>
    <row r="4062" spans="1:14" x14ac:dyDescent="0.2">
      <c r="A4062" s="60">
        <v>43707</v>
      </c>
      <c r="B4062" s="61" t="s">
        <v>1343</v>
      </c>
      <c r="C4062" s="61" t="s">
        <v>887</v>
      </c>
      <c r="D4062" s="61" t="s">
        <v>181</v>
      </c>
      <c r="E4062" s="61">
        <v>8</v>
      </c>
      <c r="F4062" s="61" t="s">
        <v>182</v>
      </c>
      <c r="G4062" s="61">
        <v>0</v>
      </c>
      <c r="H4062" s="61" t="s">
        <v>183</v>
      </c>
      <c r="I4062" s="61" t="s">
        <v>1167</v>
      </c>
      <c r="J4062" s="61" t="s">
        <v>17</v>
      </c>
      <c r="K4062" s="61" t="s">
        <v>20</v>
      </c>
      <c r="L4062" s="61" t="s">
        <v>1344</v>
      </c>
      <c r="M4062" s="61">
        <f t="shared" si="64"/>
        <v>598</v>
      </c>
      <c r="N4062" t="str">
        <f>VLOOKUP(M4062,'zamestnanci číselník'!$A:$I,9,0)</f>
        <v>Doprava</v>
      </c>
    </row>
    <row r="4063" spans="1:14" x14ac:dyDescent="0.2">
      <c r="A4063" s="60">
        <v>43678</v>
      </c>
      <c r="B4063" s="61" t="s">
        <v>1345</v>
      </c>
      <c r="C4063" s="61" t="s">
        <v>887</v>
      </c>
      <c r="D4063" s="61" t="s">
        <v>181</v>
      </c>
      <c r="E4063" s="61">
        <v>8</v>
      </c>
      <c r="F4063" s="61" t="s">
        <v>182</v>
      </c>
      <c r="G4063" s="61">
        <v>0</v>
      </c>
      <c r="H4063" s="61" t="s">
        <v>183</v>
      </c>
      <c r="I4063" s="61" t="s">
        <v>1167</v>
      </c>
      <c r="J4063" s="61" t="s">
        <v>17</v>
      </c>
      <c r="K4063" s="61" t="s">
        <v>20</v>
      </c>
      <c r="L4063" s="61" t="s">
        <v>1346</v>
      </c>
      <c r="M4063" s="61">
        <f t="shared" si="64"/>
        <v>600</v>
      </c>
      <c r="N4063" t="str">
        <f>VLOOKUP(M4063,'zamestnanci číselník'!$A:$I,9,0)</f>
        <v>Doprava</v>
      </c>
    </row>
    <row r="4064" spans="1:14" x14ac:dyDescent="0.2">
      <c r="A4064" s="60">
        <v>43679</v>
      </c>
      <c r="B4064" s="61" t="s">
        <v>1345</v>
      </c>
      <c r="C4064" s="61" t="s">
        <v>887</v>
      </c>
      <c r="D4064" s="61" t="s">
        <v>181</v>
      </c>
      <c r="E4064" s="61">
        <v>8</v>
      </c>
      <c r="F4064" s="61" t="s">
        <v>182</v>
      </c>
      <c r="G4064" s="61">
        <v>0</v>
      </c>
      <c r="H4064" s="61" t="s">
        <v>183</v>
      </c>
      <c r="I4064" s="61" t="s">
        <v>1167</v>
      </c>
      <c r="J4064" s="61" t="s">
        <v>17</v>
      </c>
      <c r="K4064" s="61" t="s">
        <v>20</v>
      </c>
      <c r="L4064" s="61" t="s">
        <v>1346</v>
      </c>
      <c r="M4064" s="61">
        <f t="shared" si="64"/>
        <v>600</v>
      </c>
      <c r="N4064" t="str">
        <f>VLOOKUP(M4064,'zamestnanci číselník'!$A:$I,9,0)</f>
        <v>Doprava</v>
      </c>
    </row>
    <row r="4065" spans="1:14" x14ac:dyDescent="0.2">
      <c r="A4065" s="60">
        <v>43696</v>
      </c>
      <c r="B4065" s="61" t="s">
        <v>1345</v>
      </c>
      <c r="C4065" s="61" t="s">
        <v>885</v>
      </c>
      <c r="D4065" s="61" t="s">
        <v>181</v>
      </c>
      <c r="E4065" s="61">
        <v>8</v>
      </c>
      <c r="F4065" s="61" t="s">
        <v>182</v>
      </c>
      <c r="G4065" s="61">
        <v>0</v>
      </c>
      <c r="H4065" s="61" t="s">
        <v>42</v>
      </c>
      <c r="I4065" s="61" t="s">
        <v>1167</v>
      </c>
      <c r="J4065" s="61" t="s">
        <v>17</v>
      </c>
      <c r="K4065" s="61" t="s">
        <v>20</v>
      </c>
      <c r="L4065" s="61" t="s">
        <v>1346</v>
      </c>
      <c r="M4065" s="61">
        <f t="shared" si="64"/>
        <v>600</v>
      </c>
      <c r="N4065" t="str">
        <f>VLOOKUP(M4065,'zamestnanci číselník'!$A:$I,9,0)</f>
        <v>Doprava</v>
      </c>
    </row>
    <row r="4066" spans="1:14" x14ac:dyDescent="0.2">
      <c r="A4066" s="60">
        <v>43697</v>
      </c>
      <c r="B4066" s="61" t="s">
        <v>1345</v>
      </c>
      <c r="C4066" s="61" t="s">
        <v>885</v>
      </c>
      <c r="D4066" s="61" t="s">
        <v>181</v>
      </c>
      <c r="E4066" s="61">
        <v>8</v>
      </c>
      <c r="F4066" s="61" t="s">
        <v>890</v>
      </c>
      <c r="G4066" s="61">
        <v>2.5</v>
      </c>
      <c r="H4066" s="61" t="s">
        <v>42</v>
      </c>
      <c r="I4066" s="61" t="s">
        <v>1167</v>
      </c>
      <c r="J4066" s="61" t="s">
        <v>17</v>
      </c>
      <c r="K4066" s="61" t="s">
        <v>20</v>
      </c>
      <c r="L4066" s="61" t="s">
        <v>1346</v>
      </c>
      <c r="M4066" s="61">
        <f t="shared" si="64"/>
        <v>600</v>
      </c>
      <c r="N4066" t="str">
        <f>VLOOKUP(M4066,'zamestnanci číselník'!$A:$I,9,0)</f>
        <v>Doprava</v>
      </c>
    </row>
    <row r="4067" spans="1:14" x14ac:dyDescent="0.2">
      <c r="A4067" s="60">
        <v>43698</v>
      </c>
      <c r="B4067" s="61" t="s">
        <v>1345</v>
      </c>
      <c r="C4067" s="61" t="s">
        <v>885</v>
      </c>
      <c r="D4067" s="61" t="s">
        <v>181</v>
      </c>
      <c r="E4067" s="61">
        <v>8</v>
      </c>
      <c r="F4067" s="61" t="s">
        <v>182</v>
      </c>
      <c r="G4067" s="61">
        <v>0</v>
      </c>
      <c r="H4067" s="61" t="s">
        <v>42</v>
      </c>
      <c r="I4067" s="61" t="s">
        <v>1167</v>
      </c>
      <c r="J4067" s="61" t="s">
        <v>17</v>
      </c>
      <c r="K4067" s="61" t="s">
        <v>20</v>
      </c>
      <c r="L4067" s="61" t="s">
        <v>1346</v>
      </c>
      <c r="M4067" s="61">
        <f t="shared" si="64"/>
        <v>600</v>
      </c>
      <c r="N4067" t="str">
        <f>VLOOKUP(M4067,'zamestnanci číselník'!$A:$I,9,0)</f>
        <v>Doprava</v>
      </c>
    </row>
    <row r="4068" spans="1:14" x14ac:dyDescent="0.2">
      <c r="A4068" s="60">
        <v>43699</v>
      </c>
      <c r="B4068" s="61" t="s">
        <v>1345</v>
      </c>
      <c r="C4068" s="61" t="s">
        <v>885</v>
      </c>
      <c r="D4068" s="61" t="s">
        <v>181</v>
      </c>
      <c r="E4068" s="61">
        <v>8</v>
      </c>
      <c r="F4068" s="61" t="s">
        <v>182</v>
      </c>
      <c r="G4068" s="61">
        <v>0</v>
      </c>
      <c r="H4068" s="61" t="s">
        <v>42</v>
      </c>
      <c r="I4068" s="61" t="s">
        <v>1167</v>
      </c>
      <c r="J4068" s="61" t="s">
        <v>17</v>
      </c>
      <c r="K4068" s="61" t="s">
        <v>20</v>
      </c>
      <c r="L4068" s="61" t="s">
        <v>1346</v>
      </c>
      <c r="M4068" s="61">
        <f t="shared" si="64"/>
        <v>600</v>
      </c>
      <c r="N4068" t="str">
        <f>VLOOKUP(M4068,'zamestnanci číselník'!$A:$I,9,0)</f>
        <v>Doprava</v>
      </c>
    </row>
    <row r="4069" spans="1:14" x14ac:dyDescent="0.2">
      <c r="A4069" s="60">
        <v>43700</v>
      </c>
      <c r="B4069" s="61" t="s">
        <v>1345</v>
      </c>
      <c r="C4069" s="61" t="s">
        <v>885</v>
      </c>
      <c r="D4069" s="61" t="s">
        <v>181</v>
      </c>
      <c r="E4069" s="61">
        <v>8</v>
      </c>
      <c r="F4069" s="61" t="s">
        <v>182</v>
      </c>
      <c r="G4069" s="61">
        <v>0</v>
      </c>
      <c r="H4069" s="61" t="s">
        <v>42</v>
      </c>
      <c r="I4069" s="61" t="s">
        <v>1167</v>
      </c>
      <c r="J4069" s="61" t="s">
        <v>17</v>
      </c>
      <c r="K4069" s="61" t="s">
        <v>20</v>
      </c>
      <c r="L4069" s="61" t="s">
        <v>1346</v>
      </c>
      <c r="M4069" s="61">
        <f t="shared" si="64"/>
        <v>600</v>
      </c>
      <c r="N4069" t="str">
        <f>VLOOKUP(M4069,'zamestnanci číselník'!$A:$I,9,0)</f>
        <v>Doprava</v>
      </c>
    </row>
    <row r="4070" spans="1:14" x14ac:dyDescent="0.2">
      <c r="A4070" s="60">
        <v>43703</v>
      </c>
      <c r="B4070" s="61" t="s">
        <v>1345</v>
      </c>
      <c r="C4070" s="61" t="s">
        <v>885</v>
      </c>
      <c r="D4070" s="61" t="s">
        <v>181</v>
      </c>
      <c r="E4070" s="61">
        <v>8</v>
      </c>
      <c r="F4070" s="61" t="s">
        <v>182</v>
      </c>
      <c r="G4070" s="61">
        <v>0</v>
      </c>
      <c r="H4070" s="61" t="s">
        <v>42</v>
      </c>
      <c r="I4070" s="61" t="s">
        <v>1167</v>
      </c>
      <c r="J4070" s="61" t="s">
        <v>17</v>
      </c>
      <c r="K4070" s="61" t="s">
        <v>20</v>
      </c>
      <c r="L4070" s="61" t="s">
        <v>1346</v>
      </c>
      <c r="M4070" s="61">
        <f t="shared" si="64"/>
        <v>600</v>
      </c>
      <c r="N4070" t="str">
        <f>VLOOKUP(M4070,'zamestnanci číselník'!$A:$I,9,0)</f>
        <v>Doprava</v>
      </c>
    </row>
    <row r="4071" spans="1:14" x14ac:dyDescent="0.2">
      <c r="A4071" s="60">
        <v>43704</v>
      </c>
      <c r="B4071" s="61" t="s">
        <v>1345</v>
      </c>
      <c r="C4071" s="61" t="s">
        <v>885</v>
      </c>
      <c r="D4071" s="61" t="s">
        <v>181</v>
      </c>
      <c r="E4071" s="61">
        <v>8</v>
      </c>
      <c r="F4071" s="61" t="s">
        <v>182</v>
      </c>
      <c r="G4071" s="61">
        <v>0</v>
      </c>
      <c r="H4071" s="61" t="s">
        <v>42</v>
      </c>
      <c r="I4071" s="61" t="s">
        <v>1167</v>
      </c>
      <c r="J4071" s="61" t="s">
        <v>17</v>
      </c>
      <c r="K4071" s="61" t="s">
        <v>20</v>
      </c>
      <c r="L4071" s="61" t="s">
        <v>1346</v>
      </c>
      <c r="M4071" s="61">
        <f t="shared" si="64"/>
        <v>600</v>
      </c>
      <c r="N4071" t="str">
        <f>VLOOKUP(M4071,'zamestnanci číselník'!$A:$I,9,0)</f>
        <v>Doprava</v>
      </c>
    </row>
    <row r="4072" spans="1:14" x14ac:dyDescent="0.2">
      <c r="A4072" s="60">
        <v>43705</v>
      </c>
      <c r="B4072" s="61" t="s">
        <v>1345</v>
      </c>
      <c r="C4072" s="61" t="s">
        <v>885</v>
      </c>
      <c r="D4072" s="61" t="s">
        <v>181</v>
      </c>
      <c r="E4072" s="61">
        <v>8</v>
      </c>
      <c r="F4072" s="61" t="s">
        <v>182</v>
      </c>
      <c r="G4072" s="61">
        <v>0</v>
      </c>
      <c r="H4072" s="61" t="s">
        <v>42</v>
      </c>
      <c r="I4072" s="61" t="s">
        <v>1167</v>
      </c>
      <c r="J4072" s="61" t="s">
        <v>17</v>
      </c>
      <c r="K4072" s="61" t="s">
        <v>20</v>
      </c>
      <c r="L4072" s="61" t="s">
        <v>1346</v>
      </c>
      <c r="M4072" s="61">
        <f t="shared" si="64"/>
        <v>600</v>
      </c>
      <c r="N4072" t="str">
        <f>VLOOKUP(M4072,'zamestnanci číselník'!$A:$I,9,0)</f>
        <v>Doprava</v>
      </c>
    </row>
    <row r="4073" spans="1:14" x14ac:dyDescent="0.2">
      <c r="A4073" s="60">
        <v>43706</v>
      </c>
      <c r="B4073" s="61" t="s">
        <v>1345</v>
      </c>
      <c r="C4073" s="61" t="s">
        <v>886</v>
      </c>
      <c r="D4073" s="61" t="s">
        <v>181</v>
      </c>
      <c r="E4073" s="61">
        <v>8</v>
      </c>
      <c r="F4073" s="61" t="s">
        <v>182</v>
      </c>
      <c r="G4073" s="61">
        <v>0</v>
      </c>
      <c r="H4073" s="61" t="s">
        <v>183</v>
      </c>
      <c r="I4073" s="61" t="s">
        <v>1167</v>
      </c>
      <c r="J4073" s="61" t="s">
        <v>17</v>
      </c>
      <c r="K4073" s="61" t="s">
        <v>20</v>
      </c>
      <c r="L4073" s="61" t="s">
        <v>1346</v>
      </c>
      <c r="M4073" s="61">
        <f t="shared" si="64"/>
        <v>600</v>
      </c>
      <c r="N4073" t="str">
        <f>VLOOKUP(M4073,'zamestnanci číselník'!$A:$I,9,0)</f>
        <v>Doprava</v>
      </c>
    </row>
    <row r="4074" spans="1:14" x14ac:dyDescent="0.2">
      <c r="A4074" s="60">
        <v>43707</v>
      </c>
      <c r="B4074" s="61" t="s">
        <v>1345</v>
      </c>
      <c r="C4074" s="61" t="s">
        <v>887</v>
      </c>
      <c r="D4074" s="61" t="s">
        <v>181</v>
      </c>
      <c r="E4074" s="61">
        <v>8</v>
      </c>
      <c r="F4074" s="61" t="s">
        <v>182</v>
      </c>
      <c r="G4074" s="61">
        <v>0</v>
      </c>
      <c r="H4074" s="61" t="s">
        <v>183</v>
      </c>
      <c r="I4074" s="61" t="s">
        <v>1167</v>
      </c>
      <c r="J4074" s="61" t="s">
        <v>17</v>
      </c>
      <c r="K4074" s="61" t="s">
        <v>20</v>
      </c>
      <c r="L4074" s="61" t="s">
        <v>1346</v>
      </c>
      <c r="M4074" s="61">
        <f t="shared" si="64"/>
        <v>600</v>
      </c>
      <c r="N4074" t="str">
        <f>VLOOKUP(M4074,'zamestnanci číselník'!$A:$I,9,0)</f>
        <v>Doprava</v>
      </c>
    </row>
    <row r="4075" spans="1:14" x14ac:dyDescent="0.2">
      <c r="A4075" s="60">
        <v>43682</v>
      </c>
      <c r="B4075" s="61" t="s">
        <v>1345</v>
      </c>
      <c r="C4075" s="61" t="s">
        <v>902</v>
      </c>
      <c r="D4075" s="61" t="s">
        <v>181</v>
      </c>
      <c r="E4075" s="61">
        <v>8</v>
      </c>
      <c r="F4075" s="61" t="s">
        <v>182</v>
      </c>
      <c r="G4075" s="61">
        <v>0</v>
      </c>
      <c r="H4075" s="61" t="s">
        <v>183</v>
      </c>
      <c r="I4075" s="61" t="s">
        <v>1167</v>
      </c>
      <c r="J4075" s="61" t="s">
        <v>17</v>
      </c>
      <c r="K4075" s="61" t="s">
        <v>20</v>
      </c>
      <c r="L4075" s="61" t="s">
        <v>1346</v>
      </c>
      <c r="M4075" s="61">
        <f t="shared" si="64"/>
        <v>600</v>
      </c>
      <c r="N4075" t="str">
        <f>VLOOKUP(M4075,'zamestnanci číselník'!$A:$I,9,0)</f>
        <v>Doprava</v>
      </c>
    </row>
    <row r="4076" spans="1:14" x14ac:dyDescent="0.2">
      <c r="A4076" s="60">
        <v>43683</v>
      </c>
      <c r="B4076" s="61" t="s">
        <v>1345</v>
      </c>
      <c r="C4076" s="61" t="s">
        <v>902</v>
      </c>
      <c r="D4076" s="61" t="s">
        <v>181</v>
      </c>
      <c r="E4076" s="61">
        <v>8</v>
      </c>
      <c r="F4076" s="61" t="s">
        <v>182</v>
      </c>
      <c r="G4076" s="61">
        <v>0</v>
      </c>
      <c r="H4076" s="61" t="s">
        <v>183</v>
      </c>
      <c r="I4076" s="61" t="s">
        <v>1167</v>
      </c>
      <c r="J4076" s="61" t="s">
        <v>17</v>
      </c>
      <c r="K4076" s="61" t="s">
        <v>20</v>
      </c>
      <c r="L4076" s="61" t="s">
        <v>1346</v>
      </c>
      <c r="M4076" s="61">
        <f t="shared" si="64"/>
        <v>600</v>
      </c>
      <c r="N4076" t="str">
        <f>VLOOKUP(M4076,'zamestnanci číselník'!$A:$I,9,0)</f>
        <v>Doprava</v>
      </c>
    </row>
    <row r="4077" spans="1:14" x14ac:dyDescent="0.2">
      <c r="A4077" s="60">
        <v>43684</v>
      </c>
      <c r="B4077" s="61" t="s">
        <v>1345</v>
      </c>
      <c r="C4077" s="61" t="s">
        <v>902</v>
      </c>
      <c r="D4077" s="61" t="s">
        <v>181</v>
      </c>
      <c r="E4077" s="61">
        <v>8</v>
      </c>
      <c r="F4077" s="61" t="s">
        <v>182</v>
      </c>
      <c r="G4077" s="61">
        <v>0</v>
      </c>
      <c r="H4077" s="61" t="s">
        <v>183</v>
      </c>
      <c r="I4077" s="61" t="s">
        <v>1167</v>
      </c>
      <c r="J4077" s="61" t="s">
        <v>17</v>
      </c>
      <c r="K4077" s="61" t="s">
        <v>20</v>
      </c>
      <c r="L4077" s="61" t="s">
        <v>1346</v>
      </c>
      <c r="M4077" s="61">
        <f t="shared" si="64"/>
        <v>600</v>
      </c>
      <c r="N4077" t="str">
        <f>VLOOKUP(M4077,'zamestnanci číselník'!$A:$I,9,0)</f>
        <v>Doprava</v>
      </c>
    </row>
    <row r="4078" spans="1:14" x14ac:dyDescent="0.2">
      <c r="A4078" s="60">
        <v>43685</v>
      </c>
      <c r="B4078" s="61" t="s">
        <v>1345</v>
      </c>
      <c r="C4078" s="61" t="s">
        <v>902</v>
      </c>
      <c r="D4078" s="61" t="s">
        <v>181</v>
      </c>
      <c r="E4078" s="61">
        <v>8</v>
      </c>
      <c r="F4078" s="61" t="s">
        <v>182</v>
      </c>
      <c r="G4078" s="61">
        <v>0</v>
      </c>
      <c r="H4078" s="61" t="s">
        <v>183</v>
      </c>
      <c r="I4078" s="61" t="s">
        <v>1167</v>
      </c>
      <c r="J4078" s="61" t="s">
        <v>17</v>
      </c>
      <c r="K4078" s="61" t="s">
        <v>20</v>
      </c>
      <c r="L4078" s="61" t="s">
        <v>1346</v>
      </c>
      <c r="M4078" s="61">
        <f t="shared" si="64"/>
        <v>600</v>
      </c>
      <c r="N4078" t="str">
        <f>VLOOKUP(M4078,'zamestnanci číselník'!$A:$I,9,0)</f>
        <v>Doprava</v>
      </c>
    </row>
    <row r="4079" spans="1:14" x14ac:dyDescent="0.2">
      <c r="A4079" s="60">
        <v>43686</v>
      </c>
      <c r="B4079" s="61" t="s">
        <v>1345</v>
      </c>
      <c r="C4079" s="61" t="s">
        <v>902</v>
      </c>
      <c r="D4079" s="61" t="s">
        <v>181</v>
      </c>
      <c r="E4079" s="61">
        <v>8</v>
      </c>
      <c r="F4079" s="61" t="s">
        <v>182</v>
      </c>
      <c r="G4079" s="61">
        <v>0</v>
      </c>
      <c r="H4079" s="61" t="s">
        <v>183</v>
      </c>
      <c r="I4079" s="61" t="s">
        <v>1167</v>
      </c>
      <c r="J4079" s="61" t="s">
        <v>17</v>
      </c>
      <c r="K4079" s="61" t="s">
        <v>20</v>
      </c>
      <c r="L4079" s="61" t="s">
        <v>1346</v>
      </c>
      <c r="M4079" s="61">
        <f t="shared" si="64"/>
        <v>600</v>
      </c>
      <c r="N4079" t="str">
        <f>VLOOKUP(M4079,'zamestnanci číselník'!$A:$I,9,0)</f>
        <v>Doprava</v>
      </c>
    </row>
    <row r="4080" spans="1:14" x14ac:dyDescent="0.2">
      <c r="A4080" s="60">
        <v>43689</v>
      </c>
      <c r="B4080" s="61" t="s">
        <v>1345</v>
      </c>
      <c r="C4080" s="61" t="s">
        <v>902</v>
      </c>
      <c r="D4080" s="61" t="s">
        <v>181</v>
      </c>
      <c r="E4080" s="61">
        <v>8</v>
      </c>
      <c r="F4080" s="61" t="s">
        <v>182</v>
      </c>
      <c r="G4080" s="61">
        <v>0</v>
      </c>
      <c r="H4080" s="61" t="s">
        <v>183</v>
      </c>
      <c r="I4080" s="61" t="s">
        <v>1167</v>
      </c>
      <c r="J4080" s="61" t="s">
        <v>17</v>
      </c>
      <c r="K4080" s="61" t="s">
        <v>20</v>
      </c>
      <c r="L4080" s="61" t="s">
        <v>1346</v>
      </c>
      <c r="M4080" s="61">
        <f t="shared" si="64"/>
        <v>600</v>
      </c>
      <c r="N4080" t="str">
        <f>VLOOKUP(M4080,'zamestnanci číselník'!$A:$I,9,0)</f>
        <v>Doprava</v>
      </c>
    </row>
    <row r="4081" spans="1:14" x14ac:dyDescent="0.2">
      <c r="A4081" s="60">
        <v>43690</v>
      </c>
      <c r="B4081" s="61" t="s">
        <v>1345</v>
      </c>
      <c r="C4081" s="61" t="s">
        <v>902</v>
      </c>
      <c r="D4081" s="61" t="s">
        <v>181</v>
      </c>
      <c r="E4081" s="61">
        <v>8</v>
      </c>
      <c r="F4081" s="61" t="s">
        <v>182</v>
      </c>
      <c r="G4081" s="61">
        <v>0</v>
      </c>
      <c r="H4081" s="61" t="s">
        <v>183</v>
      </c>
      <c r="I4081" s="61" t="s">
        <v>1167</v>
      </c>
      <c r="J4081" s="61" t="s">
        <v>17</v>
      </c>
      <c r="K4081" s="61" t="s">
        <v>20</v>
      </c>
      <c r="L4081" s="61" t="s">
        <v>1346</v>
      </c>
      <c r="M4081" s="61">
        <f t="shared" si="64"/>
        <v>600</v>
      </c>
      <c r="N4081" t="str">
        <f>VLOOKUP(M4081,'zamestnanci číselník'!$A:$I,9,0)</f>
        <v>Doprava</v>
      </c>
    </row>
    <row r="4082" spans="1:14" x14ac:dyDescent="0.2">
      <c r="A4082" s="60">
        <v>43691</v>
      </c>
      <c r="B4082" s="61" t="s">
        <v>1345</v>
      </c>
      <c r="C4082" s="61" t="s">
        <v>902</v>
      </c>
      <c r="D4082" s="61" t="s">
        <v>181</v>
      </c>
      <c r="E4082" s="61">
        <v>8</v>
      </c>
      <c r="F4082" s="61" t="s">
        <v>182</v>
      </c>
      <c r="G4082" s="61">
        <v>0</v>
      </c>
      <c r="H4082" s="61" t="s">
        <v>183</v>
      </c>
      <c r="I4082" s="61" t="s">
        <v>1167</v>
      </c>
      <c r="J4082" s="61" t="s">
        <v>17</v>
      </c>
      <c r="K4082" s="61" t="s">
        <v>20</v>
      </c>
      <c r="L4082" s="61" t="s">
        <v>1346</v>
      </c>
      <c r="M4082" s="61">
        <f t="shared" si="64"/>
        <v>600</v>
      </c>
      <c r="N4082" t="str">
        <f>VLOOKUP(M4082,'zamestnanci číselník'!$A:$I,9,0)</f>
        <v>Doprava</v>
      </c>
    </row>
    <row r="4083" spans="1:14" x14ac:dyDescent="0.2">
      <c r="A4083" s="60">
        <v>43692</v>
      </c>
      <c r="B4083" s="61" t="s">
        <v>1345</v>
      </c>
      <c r="C4083" s="61" t="s">
        <v>902</v>
      </c>
      <c r="D4083" s="61" t="s">
        <v>181</v>
      </c>
      <c r="E4083" s="61">
        <v>8</v>
      </c>
      <c r="F4083" s="61" t="s">
        <v>182</v>
      </c>
      <c r="G4083" s="61">
        <v>0</v>
      </c>
      <c r="H4083" s="61" t="s">
        <v>183</v>
      </c>
      <c r="I4083" s="61" t="s">
        <v>1167</v>
      </c>
      <c r="J4083" s="61" t="s">
        <v>17</v>
      </c>
      <c r="K4083" s="61" t="s">
        <v>20</v>
      </c>
      <c r="L4083" s="61" t="s">
        <v>1346</v>
      </c>
      <c r="M4083" s="61">
        <f t="shared" si="64"/>
        <v>600</v>
      </c>
      <c r="N4083" t="str">
        <f>VLOOKUP(M4083,'zamestnanci číselník'!$A:$I,9,0)</f>
        <v>Doprava</v>
      </c>
    </row>
    <row r="4084" spans="1:14" x14ac:dyDescent="0.2">
      <c r="A4084" s="60">
        <v>43693</v>
      </c>
      <c r="B4084" s="61" t="s">
        <v>1345</v>
      </c>
      <c r="C4084" s="61" t="s">
        <v>902</v>
      </c>
      <c r="D4084" s="61" t="s">
        <v>181</v>
      </c>
      <c r="E4084" s="61">
        <v>8</v>
      </c>
      <c r="F4084" s="61" t="s">
        <v>182</v>
      </c>
      <c r="G4084" s="61">
        <v>0</v>
      </c>
      <c r="H4084" s="61" t="s">
        <v>183</v>
      </c>
      <c r="I4084" s="61" t="s">
        <v>1167</v>
      </c>
      <c r="J4084" s="61" t="s">
        <v>17</v>
      </c>
      <c r="K4084" s="61" t="s">
        <v>20</v>
      </c>
      <c r="L4084" s="61" t="s">
        <v>1346</v>
      </c>
      <c r="M4084" s="61">
        <f t="shared" si="64"/>
        <v>600</v>
      </c>
      <c r="N4084" t="str">
        <f>VLOOKUP(M4084,'zamestnanci číselník'!$A:$I,9,0)</f>
        <v>Doprava</v>
      </c>
    </row>
    <row r="4085" spans="1:14" x14ac:dyDescent="0.2">
      <c r="A4085" s="60">
        <v>43692</v>
      </c>
      <c r="B4085" s="61" t="s">
        <v>1123</v>
      </c>
      <c r="C4085" s="61" t="s">
        <v>885</v>
      </c>
      <c r="D4085" s="61" t="s">
        <v>181</v>
      </c>
      <c r="E4085" s="61">
        <v>0</v>
      </c>
      <c r="F4085" s="61" t="s">
        <v>897</v>
      </c>
      <c r="G4085" s="61">
        <v>4</v>
      </c>
      <c r="H4085" s="61" t="s">
        <v>1549</v>
      </c>
      <c r="I4085" s="61" t="s">
        <v>185</v>
      </c>
      <c r="J4085" s="61" t="s">
        <v>16</v>
      </c>
      <c r="K4085" s="61" t="s">
        <v>9</v>
      </c>
      <c r="L4085" s="61" t="s">
        <v>1124</v>
      </c>
      <c r="M4085" s="61">
        <f t="shared" si="64"/>
        <v>601</v>
      </c>
      <c r="N4085" t="str">
        <f>VLOOKUP(M4085,'zamestnanci číselník'!$A:$I,9,0)</f>
        <v>VP1</v>
      </c>
    </row>
    <row r="4086" spans="1:14" x14ac:dyDescent="0.2">
      <c r="A4086" s="60">
        <v>43703</v>
      </c>
      <c r="B4086" s="61" t="s">
        <v>1123</v>
      </c>
      <c r="C4086" s="61" t="s">
        <v>885</v>
      </c>
      <c r="D4086" s="61" t="s">
        <v>908</v>
      </c>
      <c r="E4086" s="61">
        <v>7.5</v>
      </c>
      <c r="F4086" s="61" t="s">
        <v>182</v>
      </c>
      <c r="G4086" s="61">
        <v>0</v>
      </c>
      <c r="H4086" s="61" t="s">
        <v>1481</v>
      </c>
      <c r="I4086" s="61" t="s">
        <v>185</v>
      </c>
      <c r="J4086" s="61" t="s">
        <v>16</v>
      </c>
      <c r="K4086" s="61" t="s">
        <v>9</v>
      </c>
      <c r="L4086" s="61" t="s">
        <v>1124</v>
      </c>
      <c r="M4086" s="61">
        <f t="shared" si="64"/>
        <v>601</v>
      </c>
      <c r="N4086" t="str">
        <f>VLOOKUP(M4086,'zamestnanci číselník'!$A:$I,9,0)</f>
        <v>VP1</v>
      </c>
    </row>
    <row r="4087" spans="1:14" x14ac:dyDescent="0.2">
      <c r="A4087" s="60">
        <v>43704</v>
      </c>
      <c r="B4087" s="61" t="s">
        <v>1123</v>
      </c>
      <c r="C4087" s="61" t="s">
        <v>885</v>
      </c>
      <c r="D4087" s="61" t="s">
        <v>908</v>
      </c>
      <c r="E4087" s="61">
        <v>7.5</v>
      </c>
      <c r="F4087" s="61" t="s">
        <v>182</v>
      </c>
      <c r="G4087" s="61">
        <v>0</v>
      </c>
      <c r="H4087" s="61" t="s">
        <v>1549</v>
      </c>
      <c r="I4087" s="61" t="s">
        <v>185</v>
      </c>
      <c r="J4087" s="61" t="s">
        <v>16</v>
      </c>
      <c r="K4087" s="61" t="s">
        <v>9</v>
      </c>
      <c r="L4087" s="61" t="s">
        <v>1124</v>
      </c>
      <c r="M4087" s="61">
        <f t="shared" si="64"/>
        <v>601</v>
      </c>
      <c r="N4087" t="str">
        <f>VLOOKUP(M4087,'zamestnanci číselník'!$A:$I,9,0)</f>
        <v>VP1</v>
      </c>
    </row>
    <row r="4088" spans="1:14" x14ac:dyDescent="0.2">
      <c r="A4088" s="60">
        <v>43705</v>
      </c>
      <c r="B4088" s="61" t="s">
        <v>1123</v>
      </c>
      <c r="C4088" s="61" t="s">
        <v>885</v>
      </c>
      <c r="D4088" s="61" t="s">
        <v>908</v>
      </c>
      <c r="E4088" s="61">
        <v>7.5</v>
      </c>
      <c r="F4088" s="61" t="s">
        <v>182</v>
      </c>
      <c r="G4088" s="61">
        <v>0</v>
      </c>
      <c r="H4088" s="61" t="s">
        <v>1549</v>
      </c>
      <c r="I4088" s="61" t="s">
        <v>185</v>
      </c>
      <c r="J4088" s="61" t="s">
        <v>16</v>
      </c>
      <c r="K4088" s="61" t="s">
        <v>9</v>
      </c>
      <c r="L4088" s="61" t="s">
        <v>1124</v>
      </c>
      <c r="M4088" s="61">
        <f t="shared" si="64"/>
        <v>601</v>
      </c>
      <c r="N4088" t="str">
        <f>VLOOKUP(M4088,'zamestnanci číselník'!$A:$I,9,0)</f>
        <v>VP1</v>
      </c>
    </row>
    <row r="4089" spans="1:14" x14ac:dyDescent="0.2">
      <c r="A4089" s="60">
        <v>43707</v>
      </c>
      <c r="B4089" s="61" t="s">
        <v>1123</v>
      </c>
      <c r="C4089" s="61" t="s">
        <v>887</v>
      </c>
      <c r="D4089" s="61" t="s">
        <v>181</v>
      </c>
      <c r="E4089" s="61">
        <v>8</v>
      </c>
      <c r="F4089" s="61" t="s">
        <v>182</v>
      </c>
      <c r="G4089" s="61">
        <v>0</v>
      </c>
      <c r="H4089" s="61" t="s">
        <v>183</v>
      </c>
      <c r="I4089" s="61" t="s">
        <v>185</v>
      </c>
      <c r="J4089" s="61" t="s">
        <v>16</v>
      </c>
      <c r="K4089" s="61" t="s">
        <v>9</v>
      </c>
      <c r="L4089" s="61" t="s">
        <v>1124</v>
      </c>
      <c r="M4089" s="61">
        <f t="shared" si="64"/>
        <v>601</v>
      </c>
      <c r="N4089" t="str">
        <f>VLOOKUP(M4089,'zamestnanci číselník'!$A:$I,9,0)</f>
        <v>VP1</v>
      </c>
    </row>
    <row r="4090" spans="1:14" x14ac:dyDescent="0.2">
      <c r="A4090" s="60">
        <v>43700</v>
      </c>
      <c r="B4090" s="61" t="s">
        <v>1123</v>
      </c>
      <c r="C4090" s="61" t="s">
        <v>885</v>
      </c>
      <c r="D4090" s="61" t="s">
        <v>181</v>
      </c>
      <c r="E4090" s="61">
        <v>8</v>
      </c>
      <c r="F4090" s="61" t="s">
        <v>182</v>
      </c>
      <c r="G4090" s="61">
        <v>0</v>
      </c>
      <c r="H4090" s="61" t="s">
        <v>1505</v>
      </c>
      <c r="I4090" s="61" t="s">
        <v>185</v>
      </c>
      <c r="J4090" s="61" t="s">
        <v>16</v>
      </c>
      <c r="K4090" s="61" t="s">
        <v>9</v>
      </c>
      <c r="L4090" s="61" t="s">
        <v>1124</v>
      </c>
      <c r="M4090" s="61">
        <f t="shared" si="64"/>
        <v>601</v>
      </c>
      <c r="N4090" t="str">
        <f>VLOOKUP(M4090,'zamestnanci číselník'!$A:$I,9,0)</f>
        <v>VP1</v>
      </c>
    </row>
    <row r="4091" spans="1:14" x14ac:dyDescent="0.2">
      <c r="A4091" s="60">
        <v>43706</v>
      </c>
      <c r="B4091" s="61" t="s">
        <v>1123</v>
      </c>
      <c r="C4091" s="61" t="s">
        <v>886</v>
      </c>
      <c r="D4091" s="61" t="s">
        <v>181</v>
      </c>
      <c r="E4091" s="61">
        <v>8</v>
      </c>
      <c r="F4091" s="61" t="s">
        <v>182</v>
      </c>
      <c r="G4091" s="61">
        <v>0</v>
      </c>
      <c r="H4091" s="61" t="s">
        <v>183</v>
      </c>
      <c r="I4091" s="61" t="s">
        <v>185</v>
      </c>
      <c r="J4091" s="61" t="s">
        <v>16</v>
      </c>
      <c r="K4091" s="61" t="s">
        <v>9</v>
      </c>
      <c r="L4091" s="61" t="s">
        <v>1124</v>
      </c>
      <c r="M4091" s="61">
        <f t="shared" si="64"/>
        <v>601</v>
      </c>
      <c r="N4091" t="str">
        <f>VLOOKUP(M4091,'zamestnanci číselník'!$A:$I,9,0)</f>
        <v>VP1</v>
      </c>
    </row>
    <row r="4092" spans="1:14" x14ac:dyDescent="0.2">
      <c r="A4092" s="60">
        <v>43697</v>
      </c>
      <c r="B4092" s="61" t="s">
        <v>1123</v>
      </c>
      <c r="C4092" s="61" t="s">
        <v>885</v>
      </c>
      <c r="D4092" s="61" t="s">
        <v>181</v>
      </c>
      <c r="E4092" s="61">
        <v>8</v>
      </c>
      <c r="F4092" s="61" t="s">
        <v>897</v>
      </c>
      <c r="G4092" s="61">
        <v>2.5</v>
      </c>
      <c r="H4092" s="61" t="s">
        <v>1556</v>
      </c>
      <c r="I4092" s="61" t="s">
        <v>185</v>
      </c>
      <c r="J4092" s="61" t="s">
        <v>16</v>
      </c>
      <c r="K4092" s="61" t="s">
        <v>9</v>
      </c>
      <c r="L4092" s="61" t="s">
        <v>1124</v>
      </c>
      <c r="M4092" s="61">
        <f t="shared" si="64"/>
        <v>601</v>
      </c>
      <c r="N4092" t="str">
        <f>VLOOKUP(M4092,'zamestnanci číselník'!$A:$I,9,0)</f>
        <v>VP1</v>
      </c>
    </row>
    <row r="4093" spans="1:14" x14ac:dyDescent="0.2">
      <c r="A4093" s="60">
        <v>43698</v>
      </c>
      <c r="B4093" s="61" t="s">
        <v>1123</v>
      </c>
      <c r="C4093" s="61" t="s">
        <v>885</v>
      </c>
      <c r="D4093" s="61" t="s">
        <v>181</v>
      </c>
      <c r="E4093" s="61">
        <v>9</v>
      </c>
      <c r="F4093" s="61" t="s">
        <v>897</v>
      </c>
      <c r="G4093" s="61">
        <v>1.5</v>
      </c>
      <c r="H4093" s="61" t="s">
        <v>1437</v>
      </c>
      <c r="I4093" s="61" t="s">
        <v>185</v>
      </c>
      <c r="J4093" s="61" t="s">
        <v>16</v>
      </c>
      <c r="K4093" s="61" t="s">
        <v>9</v>
      </c>
      <c r="L4093" s="61" t="s">
        <v>1124</v>
      </c>
      <c r="M4093" s="61">
        <f t="shared" si="64"/>
        <v>601</v>
      </c>
      <c r="N4093" t="str">
        <f>VLOOKUP(M4093,'zamestnanci číselník'!$A:$I,9,0)</f>
        <v>VP1</v>
      </c>
    </row>
    <row r="4094" spans="1:14" x14ac:dyDescent="0.2">
      <c r="A4094" s="60">
        <v>43699</v>
      </c>
      <c r="B4094" s="61" t="s">
        <v>1123</v>
      </c>
      <c r="C4094" s="61" t="s">
        <v>885</v>
      </c>
      <c r="D4094" s="61" t="s">
        <v>181</v>
      </c>
      <c r="E4094" s="61">
        <v>4</v>
      </c>
      <c r="F4094" s="61" t="s">
        <v>182</v>
      </c>
      <c r="G4094" s="61">
        <v>0</v>
      </c>
      <c r="H4094" s="61" t="s">
        <v>1556</v>
      </c>
      <c r="I4094" s="61" t="s">
        <v>185</v>
      </c>
      <c r="J4094" s="61" t="s">
        <v>16</v>
      </c>
      <c r="K4094" s="61" t="s">
        <v>9</v>
      </c>
      <c r="L4094" s="61" t="s">
        <v>1124</v>
      </c>
      <c r="M4094" s="61">
        <f t="shared" si="64"/>
        <v>601</v>
      </c>
      <c r="N4094" t="str">
        <f>VLOOKUP(M4094,'zamestnanci číselník'!$A:$I,9,0)</f>
        <v>VP1</v>
      </c>
    </row>
    <row r="4095" spans="1:14" x14ac:dyDescent="0.2">
      <c r="A4095" s="60">
        <v>43699</v>
      </c>
      <c r="B4095" s="61" t="s">
        <v>1123</v>
      </c>
      <c r="C4095" s="61" t="s">
        <v>885</v>
      </c>
      <c r="D4095" s="61" t="s">
        <v>181</v>
      </c>
      <c r="E4095" s="61">
        <v>1</v>
      </c>
      <c r="F4095" s="61" t="s">
        <v>182</v>
      </c>
      <c r="G4095" s="61">
        <v>0</v>
      </c>
      <c r="H4095" s="61" t="s">
        <v>1563</v>
      </c>
      <c r="I4095" s="61" t="s">
        <v>185</v>
      </c>
      <c r="J4095" s="61" t="s">
        <v>16</v>
      </c>
      <c r="K4095" s="61" t="s">
        <v>9</v>
      </c>
      <c r="L4095" s="61" t="s">
        <v>1124</v>
      </c>
      <c r="M4095" s="61">
        <f t="shared" si="64"/>
        <v>601</v>
      </c>
      <c r="N4095" t="str">
        <f>VLOOKUP(M4095,'zamestnanci číselník'!$A:$I,9,0)</f>
        <v>VP1</v>
      </c>
    </row>
    <row r="4096" spans="1:14" x14ac:dyDescent="0.2">
      <c r="A4096" s="60">
        <v>43699</v>
      </c>
      <c r="B4096" s="61" t="s">
        <v>1123</v>
      </c>
      <c r="C4096" s="61" t="s">
        <v>885</v>
      </c>
      <c r="D4096" s="61" t="s">
        <v>181</v>
      </c>
      <c r="E4096" s="61">
        <v>3</v>
      </c>
      <c r="F4096" s="61" t="s">
        <v>182</v>
      </c>
      <c r="G4096" s="61">
        <v>0</v>
      </c>
      <c r="H4096" s="61" t="s">
        <v>1517</v>
      </c>
      <c r="I4096" s="61" t="s">
        <v>185</v>
      </c>
      <c r="J4096" s="61" t="s">
        <v>16</v>
      </c>
      <c r="K4096" s="61" t="s">
        <v>9</v>
      </c>
      <c r="L4096" s="61" t="s">
        <v>1124</v>
      </c>
      <c r="M4096" s="61">
        <f t="shared" si="64"/>
        <v>601</v>
      </c>
      <c r="N4096" t="str">
        <f>VLOOKUP(M4096,'zamestnanci číselník'!$A:$I,9,0)</f>
        <v>VP1</v>
      </c>
    </row>
    <row r="4097" spans="1:14" x14ac:dyDescent="0.2">
      <c r="A4097" s="60">
        <v>43692</v>
      </c>
      <c r="B4097" s="61" t="s">
        <v>1123</v>
      </c>
      <c r="C4097" s="61" t="s">
        <v>885</v>
      </c>
      <c r="D4097" s="61" t="s">
        <v>909</v>
      </c>
      <c r="E4097" s="61">
        <v>7.5</v>
      </c>
      <c r="F4097" s="61" t="s">
        <v>182</v>
      </c>
      <c r="G4097" s="61">
        <v>0</v>
      </c>
      <c r="H4097" s="61" t="s">
        <v>39</v>
      </c>
      <c r="I4097" s="61" t="s">
        <v>185</v>
      </c>
      <c r="J4097" s="61" t="s">
        <v>16</v>
      </c>
      <c r="K4097" s="61" t="s">
        <v>9</v>
      </c>
      <c r="L4097" s="61" t="s">
        <v>1124</v>
      </c>
      <c r="M4097" s="61">
        <f t="shared" si="64"/>
        <v>601</v>
      </c>
      <c r="N4097" t="str">
        <f>VLOOKUP(M4097,'zamestnanci číselník'!$A:$I,9,0)</f>
        <v>VP1</v>
      </c>
    </row>
    <row r="4098" spans="1:14" x14ac:dyDescent="0.2">
      <c r="A4098" s="60">
        <v>43693</v>
      </c>
      <c r="B4098" s="61" t="s">
        <v>1123</v>
      </c>
      <c r="C4098" s="61" t="s">
        <v>885</v>
      </c>
      <c r="D4098" s="61" t="s">
        <v>908</v>
      </c>
      <c r="E4098" s="61">
        <v>7.5</v>
      </c>
      <c r="F4098" s="61" t="s">
        <v>182</v>
      </c>
      <c r="G4098" s="61">
        <v>0</v>
      </c>
      <c r="H4098" s="61" t="s">
        <v>1559</v>
      </c>
      <c r="I4098" s="61" t="s">
        <v>185</v>
      </c>
      <c r="J4098" s="61" t="s">
        <v>16</v>
      </c>
      <c r="K4098" s="61" t="s">
        <v>9</v>
      </c>
      <c r="L4098" s="61" t="s">
        <v>1124</v>
      </c>
      <c r="M4098" s="61">
        <f t="shared" si="64"/>
        <v>601</v>
      </c>
      <c r="N4098" t="str">
        <f>VLOOKUP(M4098,'zamestnanci číselník'!$A:$I,9,0)</f>
        <v>VP1</v>
      </c>
    </row>
    <row r="4099" spans="1:14" x14ac:dyDescent="0.2">
      <c r="A4099" s="60">
        <v>43696</v>
      </c>
      <c r="B4099" s="61" t="s">
        <v>1123</v>
      </c>
      <c r="C4099" s="61" t="s">
        <v>885</v>
      </c>
      <c r="D4099" s="61" t="s">
        <v>181</v>
      </c>
      <c r="E4099" s="61">
        <v>8</v>
      </c>
      <c r="F4099" s="61" t="s">
        <v>182</v>
      </c>
      <c r="G4099" s="61">
        <v>0</v>
      </c>
      <c r="H4099" s="61" t="s">
        <v>279</v>
      </c>
      <c r="I4099" s="61" t="s">
        <v>185</v>
      </c>
      <c r="J4099" s="61" t="s">
        <v>16</v>
      </c>
      <c r="K4099" s="61" t="s">
        <v>9</v>
      </c>
      <c r="L4099" s="61" t="s">
        <v>1124</v>
      </c>
      <c r="M4099" s="61">
        <f t="shared" ref="M4099:M4162" si="65">B4099*1</f>
        <v>601</v>
      </c>
      <c r="N4099" t="str">
        <f>VLOOKUP(M4099,'zamestnanci číselník'!$A:$I,9,0)</f>
        <v>VP1</v>
      </c>
    </row>
    <row r="4100" spans="1:14" x14ac:dyDescent="0.2">
      <c r="A4100" s="60">
        <v>43689</v>
      </c>
      <c r="B4100" s="61" t="s">
        <v>1123</v>
      </c>
      <c r="C4100" s="61" t="s">
        <v>885</v>
      </c>
      <c r="D4100" s="61" t="s">
        <v>909</v>
      </c>
      <c r="E4100" s="61">
        <v>7.5</v>
      </c>
      <c r="F4100" s="61" t="s">
        <v>182</v>
      </c>
      <c r="G4100" s="61">
        <v>0</v>
      </c>
      <c r="H4100" s="61" t="s">
        <v>279</v>
      </c>
      <c r="I4100" s="61" t="s">
        <v>185</v>
      </c>
      <c r="J4100" s="61" t="s">
        <v>16</v>
      </c>
      <c r="K4100" s="61" t="s">
        <v>9</v>
      </c>
      <c r="L4100" s="61" t="s">
        <v>1124</v>
      </c>
      <c r="M4100" s="61">
        <f t="shared" si="65"/>
        <v>601</v>
      </c>
      <c r="N4100" t="str">
        <f>VLOOKUP(M4100,'zamestnanci číselník'!$A:$I,9,0)</f>
        <v>VP1</v>
      </c>
    </row>
    <row r="4101" spans="1:14" x14ac:dyDescent="0.2">
      <c r="A4101" s="60">
        <v>43689</v>
      </c>
      <c r="B4101" s="61" t="s">
        <v>1123</v>
      </c>
      <c r="C4101" s="61" t="s">
        <v>885</v>
      </c>
      <c r="D4101" s="61" t="s">
        <v>908</v>
      </c>
      <c r="E4101" s="61">
        <v>0</v>
      </c>
      <c r="F4101" s="61" t="s">
        <v>897</v>
      </c>
      <c r="G4101" s="61">
        <v>4</v>
      </c>
      <c r="H4101" s="61" t="s">
        <v>39</v>
      </c>
      <c r="I4101" s="61" t="s">
        <v>185</v>
      </c>
      <c r="J4101" s="61" t="s">
        <v>16</v>
      </c>
      <c r="K4101" s="61" t="s">
        <v>9</v>
      </c>
      <c r="L4101" s="61" t="s">
        <v>1124</v>
      </c>
      <c r="M4101" s="61">
        <f t="shared" si="65"/>
        <v>601</v>
      </c>
      <c r="N4101" t="str">
        <f>VLOOKUP(M4101,'zamestnanci číselník'!$A:$I,9,0)</f>
        <v>VP1</v>
      </c>
    </row>
    <row r="4102" spans="1:14" x14ac:dyDescent="0.2">
      <c r="A4102" s="60">
        <v>43690</v>
      </c>
      <c r="B4102" s="61" t="s">
        <v>1123</v>
      </c>
      <c r="C4102" s="61" t="s">
        <v>885</v>
      </c>
      <c r="D4102" s="61" t="s">
        <v>909</v>
      </c>
      <c r="E4102" s="61">
        <v>7.5</v>
      </c>
      <c r="F4102" s="61" t="s">
        <v>182</v>
      </c>
      <c r="G4102" s="61">
        <v>0</v>
      </c>
      <c r="H4102" s="61" t="s">
        <v>39</v>
      </c>
      <c r="I4102" s="61" t="s">
        <v>185</v>
      </c>
      <c r="J4102" s="61" t="s">
        <v>16</v>
      </c>
      <c r="K4102" s="61" t="s">
        <v>9</v>
      </c>
      <c r="L4102" s="61" t="s">
        <v>1124</v>
      </c>
      <c r="M4102" s="61">
        <f t="shared" si="65"/>
        <v>601</v>
      </c>
      <c r="N4102" t="str">
        <f>VLOOKUP(M4102,'zamestnanci číselník'!$A:$I,9,0)</f>
        <v>VP1</v>
      </c>
    </row>
    <row r="4103" spans="1:14" x14ac:dyDescent="0.2">
      <c r="A4103" s="60">
        <v>43690</v>
      </c>
      <c r="B4103" s="61" t="s">
        <v>1123</v>
      </c>
      <c r="C4103" s="61" t="s">
        <v>885</v>
      </c>
      <c r="D4103" s="61" t="s">
        <v>908</v>
      </c>
      <c r="E4103" s="61">
        <v>0</v>
      </c>
      <c r="F4103" s="61" t="s">
        <v>897</v>
      </c>
      <c r="G4103" s="61">
        <v>0</v>
      </c>
      <c r="H4103" s="61" t="s">
        <v>1556</v>
      </c>
      <c r="I4103" s="61" t="s">
        <v>185</v>
      </c>
      <c r="J4103" s="61" t="s">
        <v>16</v>
      </c>
      <c r="K4103" s="61" t="s">
        <v>9</v>
      </c>
      <c r="L4103" s="61" t="s">
        <v>1124</v>
      </c>
      <c r="M4103" s="61">
        <f t="shared" si="65"/>
        <v>601</v>
      </c>
      <c r="N4103" t="str">
        <f>VLOOKUP(M4103,'zamestnanci číselník'!$A:$I,9,0)</f>
        <v>VP1</v>
      </c>
    </row>
    <row r="4104" spans="1:14" x14ac:dyDescent="0.2">
      <c r="A4104" s="60">
        <v>43690</v>
      </c>
      <c r="B4104" s="61" t="s">
        <v>1123</v>
      </c>
      <c r="C4104" s="61" t="s">
        <v>885</v>
      </c>
      <c r="D4104" s="61" t="s">
        <v>908</v>
      </c>
      <c r="E4104" s="61">
        <v>0</v>
      </c>
      <c r="F4104" s="61" t="s">
        <v>897</v>
      </c>
      <c r="G4104" s="61">
        <v>4</v>
      </c>
      <c r="H4104" s="61" t="s">
        <v>1556</v>
      </c>
      <c r="I4104" s="61" t="s">
        <v>185</v>
      </c>
      <c r="J4104" s="61" t="s">
        <v>16</v>
      </c>
      <c r="K4104" s="61" t="s">
        <v>9</v>
      </c>
      <c r="L4104" s="61" t="s">
        <v>1124</v>
      </c>
      <c r="M4104" s="61">
        <f t="shared" si="65"/>
        <v>601</v>
      </c>
      <c r="N4104" t="str">
        <f>VLOOKUP(M4104,'zamestnanci číselník'!$A:$I,9,0)</f>
        <v>VP1</v>
      </c>
    </row>
    <row r="4105" spans="1:14" x14ac:dyDescent="0.2">
      <c r="A4105" s="60">
        <v>43691</v>
      </c>
      <c r="B4105" s="61" t="s">
        <v>1123</v>
      </c>
      <c r="C4105" s="61" t="s">
        <v>885</v>
      </c>
      <c r="D4105" s="61" t="s">
        <v>909</v>
      </c>
      <c r="E4105" s="61">
        <v>7.5</v>
      </c>
      <c r="F4105" s="61" t="s">
        <v>182</v>
      </c>
      <c r="G4105" s="61">
        <v>0</v>
      </c>
      <c r="H4105" s="61" t="s">
        <v>1388</v>
      </c>
      <c r="I4105" s="61" t="s">
        <v>185</v>
      </c>
      <c r="J4105" s="61" t="s">
        <v>16</v>
      </c>
      <c r="K4105" s="61" t="s">
        <v>9</v>
      </c>
      <c r="L4105" s="61" t="s">
        <v>1124</v>
      </c>
      <c r="M4105" s="61">
        <f t="shared" si="65"/>
        <v>601</v>
      </c>
      <c r="N4105" t="str">
        <f>VLOOKUP(M4105,'zamestnanci číselník'!$A:$I,9,0)</f>
        <v>VP1</v>
      </c>
    </row>
    <row r="4106" spans="1:14" x14ac:dyDescent="0.2">
      <c r="A4106" s="60">
        <v>43691</v>
      </c>
      <c r="B4106" s="61" t="s">
        <v>1123</v>
      </c>
      <c r="C4106" s="61" t="s">
        <v>885</v>
      </c>
      <c r="D4106" s="61" t="s">
        <v>908</v>
      </c>
      <c r="E4106" s="61">
        <v>0</v>
      </c>
      <c r="F4106" s="61" t="s">
        <v>897</v>
      </c>
      <c r="G4106" s="61">
        <v>4</v>
      </c>
      <c r="H4106" s="61" t="s">
        <v>1388</v>
      </c>
      <c r="I4106" s="61" t="s">
        <v>185</v>
      </c>
      <c r="J4106" s="61" t="s">
        <v>16</v>
      </c>
      <c r="K4106" s="61" t="s">
        <v>9</v>
      </c>
      <c r="L4106" s="61" t="s">
        <v>1124</v>
      </c>
      <c r="M4106" s="61">
        <f t="shared" si="65"/>
        <v>601</v>
      </c>
      <c r="N4106" t="str">
        <f>VLOOKUP(M4106,'zamestnanci číselník'!$A:$I,9,0)</f>
        <v>VP1</v>
      </c>
    </row>
    <row r="4107" spans="1:14" x14ac:dyDescent="0.2">
      <c r="A4107" s="60">
        <v>43678</v>
      </c>
      <c r="B4107" s="61" t="s">
        <v>1123</v>
      </c>
      <c r="C4107" s="61" t="s">
        <v>887</v>
      </c>
      <c r="D4107" s="61" t="s">
        <v>181</v>
      </c>
      <c r="E4107" s="61">
        <v>8</v>
      </c>
      <c r="F4107" s="61" t="s">
        <v>182</v>
      </c>
      <c r="G4107" s="61">
        <v>0</v>
      </c>
      <c r="H4107" s="61" t="s">
        <v>183</v>
      </c>
      <c r="I4107" s="61" t="s">
        <v>185</v>
      </c>
      <c r="J4107" s="61" t="s">
        <v>16</v>
      </c>
      <c r="K4107" s="61" t="s">
        <v>9</v>
      </c>
      <c r="L4107" s="61" t="s">
        <v>1124</v>
      </c>
      <c r="M4107" s="61">
        <f t="shared" si="65"/>
        <v>601</v>
      </c>
      <c r="N4107" t="str">
        <f>VLOOKUP(M4107,'zamestnanci číselník'!$A:$I,9,0)</f>
        <v>VP1</v>
      </c>
    </row>
    <row r="4108" spans="1:14" x14ac:dyDescent="0.2">
      <c r="A4108" s="60">
        <v>43679</v>
      </c>
      <c r="B4108" s="61" t="s">
        <v>1123</v>
      </c>
      <c r="C4108" s="61" t="s">
        <v>887</v>
      </c>
      <c r="D4108" s="61" t="s">
        <v>181</v>
      </c>
      <c r="E4108" s="61">
        <v>8</v>
      </c>
      <c r="F4108" s="61" t="s">
        <v>182</v>
      </c>
      <c r="G4108" s="61">
        <v>0</v>
      </c>
      <c r="H4108" s="61" t="s">
        <v>183</v>
      </c>
      <c r="I4108" s="61" t="s">
        <v>185</v>
      </c>
      <c r="J4108" s="61" t="s">
        <v>16</v>
      </c>
      <c r="K4108" s="61" t="s">
        <v>9</v>
      </c>
      <c r="L4108" s="61" t="s">
        <v>1124</v>
      </c>
      <c r="M4108" s="61">
        <f t="shared" si="65"/>
        <v>601</v>
      </c>
      <c r="N4108" t="str">
        <f>VLOOKUP(M4108,'zamestnanci číselník'!$A:$I,9,0)</f>
        <v>VP1</v>
      </c>
    </row>
    <row r="4109" spans="1:14" x14ac:dyDescent="0.2">
      <c r="A4109" s="60">
        <v>43682</v>
      </c>
      <c r="B4109" s="61" t="s">
        <v>1123</v>
      </c>
      <c r="C4109" s="61" t="s">
        <v>885</v>
      </c>
      <c r="D4109" s="61" t="s">
        <v>181</v>
      </c>
      <c r="E4109" s="61">
        <v>8</v>
      </c>
      <c r="F4109" s="61" t="s">
        <v>182</v>
      </c>
      <c r="G4109" s="61">
        <v>0</v>
      </c>
      <c r="H4109" s="61" t="s">
        <v>279</v>
      </c>
      <c r="I4109" s="61" t="s">
        <v>185</v>
      </c>
      <c r="J4109" s="61" t="s">
        <v>16</v>
      </c>
      <c r="K4109" s="61" t="s">
        <v>9</v>
      </c>
      <c r="L4109" s="61" t="s">
        <v>1124</v>
      </c>
      <c r="M4109" s="61">
        <f t="shared" si="65"/>
        <v>601</v>
      </c>
      <c r="N4109" t="str">
        <f>VLOOKUP(M4109,'zamestnanci číselník'!$A:$I,9,0)</f>
        <v>VP1</v>
      </c>
    </row>
    <row r="4110" spans="1:14" x14ac:dyDescent="0.2">
      <c r="A4110" s="60">
        <v>43683</v>
      </c>
      <c r="B4110" s="61" t="s">
        <v>1123</v>
      </c>
      <c r="C4110" s="61" t="s">
        <v>885</v>
      </c>
      <c r="D4110" s="61" t="s">
        <v>181</v>
      </c>
      <c r="E4110" s="61">
        <v>11.5</v>
      </c>
      <c r="F4110" s="61" t="s">
        <v>182</v>
      </c>
      <c r="G4110" s="61">
        <v>0</v>
      </c>
      <c r="H4110" s="61" t="s">
        <v>279</v>
      </c>
      <c r="I4110" s="61" t="s">
        <v>185</v>
      </c>
      <c r="J4110" s="61" t="s">
        <v>16</v>
      </c>
      <c r="K4110" s="61" t="s">
        <v>9</v>
      </c>
      <c r="L4110" s="61" t="s">
        <v>1124</v>
      </c>
      <c r="M4110" s="61">
        <f t="shared" si="65"/>
        <v>601</v>
      </c>
      <c r="N4110" t="str">
        <f>VLOOKUP(M4110,'zamestnanci číselník'!$A:$I,9,0)</f>
        <v>VP1</v>
      </c>
    </row>
    <row r="4111" spans="1:14" x14ac:dyDescent="0.2">
      <c r="A4111" s="60">
        <v>43684</v>
      </c>
      <c r="B4111" s="61" t="s">
        <v>1123</v>
      </c>
      <c r="C4111" s="61" t="s">
        <v>885</v>
      </c>
      <c r="D4111" s="61" t="s">
        <v>181</v>
      </c>
      <c r="E4111" s="61">
        <v>8</v>
      </c>
      <c r="F4111" s="61" t="s">
        <v>897</v>
      </c>
      <c r="G4111" s="61">
        <v>2.5</v>
      </c>
      <c r="H4111" s="61" t="s">
        <v>279</v>
      </c>
      <c r="I4111" s="61" t="s">
        <v>185</v>
      </c>
      <c r="J4111" s="61" t="s">
        <v>16</v>
      </c>
      <c r="K4111" s="61" t="s">
        <v>9</v>
      </c>
      <c r="L4111" s="61" t="s">
        <v>1124</v>
      </c>
      <c r="M4111" s="61">
        <f t="shared" si="65"/>
        <v>601</v>
      </c>
      <c r="N4111" t="str">
        <f>VLOOKUP(M4111,'zamestnanci číselník'!$A:$I,9,0)</f>
        <v>VP1</v>
      </c>
    </row>
    <row r="4112" spans="1:14" x14ac:dyDescent="0.2">
      <c r="A4112" s="60">
        <v>43685</v>
      </c>
      <c r="B4112" s="61" t="s">
        <v>1123</v>
      </c>
      <c r="C4112" s="61" t="s">
        <v>885</v>
      </c>
      <c r="D4112" s="61" t="s">
        <v>181</v>
      </c>
      <c r="E4112" s="61">
        <v>7.5</v>
      </c>
      <c r="F4112" s="61" t="s">
        <v>182</v>
      </c>
      <c r="G4112" s="61">
        <v>0</v>
      </c>
      <c r="H4112" s="61" t="s">
        <v>1517</v>
      </c>
      <c r="I4112" s="61" t="s">
        <v>185</v>
      </c>
      <c r="J4112" s="61" t="s">
        <v>16</v>
      </c>
      <c r="K4112" s="61" t="s">
        <v>9</v>
      </c>
      <c r="L4112" s="61" t="s">
        <v>1124</v>
      </c>
      <c r="M4112" s="61">
        <f t="shared" si="65"/>
        <v>601</v>
      </c>
      <c r="N4112" t="str">
        <f>VLOOKUP(M4112,'zamestnanci číselník'!$A:$I,9,0)</f>
        <v>VP1</v>
      </c>
    </row>
    <row r="4113" spans="1:14" x14ac:dyDescent="0.2">
      <c r="A4113" s="60">
        <v>43686</v>
      </c>
      <c r="B4113" s="61" t="s">
        <v>1123</v>
      </c>
      <c r="C4113" s="61" t="s">
        <v>885</v>
      </c>
      <c r="D4113" s="61" t="s">
        <v>181</v>
      </c>
      <c r="E4113" s="61">
        <v>8</v>
      </c>
      <c r="F4113" s="61" t="s">
        <v>182</v>
      </c>
      <c r="G4113" s="61">
        <v>0</v>
      </c>
      <c r="H4113" s="61" t="s">
        <v>1517</v>
      </c>
      <c r="I4113" s="61" t="s">
        <v>185</v>
      </c>
      <c r="J4113" s="61" t="s">
        <v>16</v>
      </c>
      <c r="K4113" s="61" t="s">
        <v>9</v>
      </c>
      <c r="L4113" s="61" t="s">
        <v>1124</v>
      </c>
      <c r="M4113" s="61">
        <f t="shared" si="65"/>
        <v>601</v>
      </c>
      <c r="N4113" t="str">
        <f>VLOOKUP(M4113,'zamestnanci číselník'!$A:$I,9,0)</f>
        <v>VP1</v>
      </c>
    </row>
    <row r="4114" spans="1:14" x14ac:dyDescent="0.2">
      <c r="A4114" s="60">
        <v>43686</v>
      </c>
      <c r="B4114" s="61" t="s">
        <v>1347</v>
      </c>
      <c r="C4114" s="61" t="s">
        <v>887</v>
      </c>
      <c r="D4114" s="61" t="s">
        <v>181</v>
      </c>
      <c r="E4114" s="61">
        <v>8</v>
      </c>
      <c r="F4114" s="61" t="s">
        <v>182</v>
      </c>
      <c r="G4114" s="61">
        <v>0</v>
      </c>
      <c r="H4114" s="61" t="s">
        <v>183</v>
      </c>
      <c r="I4114" s="61" t="s">
        <v>185</v>
      </c>
      <c r="J4114" s="61" t="s">
        <v>16</v>
      </c>
      <c r="K4114" s="61" t="s">
        <v>9</v>
      </c>
      <c r="L4114" s="61" t="s">
        <v>1348</v>
      </c>
      <c r="M4114" s="61">
        <f t="shared" si="65"/>
        <v>602</v>
      </c>
      <c r="N4114" t="str">
        <f>VLOOKUP(M4114,'zamestnanci číselník'!$A:$I,9,0)</f>
        <v>VP1</v>
      </c>
    </row>
    <row r="4115" spans="1:14" x14ac:dyDescent="0.2">
      <c r="A4115" s="60">
        <v>43689</v>
      </c>
      <c r="B4115" s="61" t="s">
        <v>1347</v>
      </c>
      <c r="C4115" s="61" t="s">
        <v>887</v>
      </c>
      <c r="D4115" s="61" t="s">
        <v>181</v>
      </c>
      <c r="E4115" s="61">
        <v>8</v>
      </c>
      <c r="F4115" s="61" t="s">
        <v>182</v>
      </c>
      <c r="G4115" s="61">
        <v>0</v>
      </c>
      <c r="H4115" s="61" t="s">
        <v>183</v>
      </c>
      <c r="I4115" s="61" t="s">
        <v>185</v>
      </c>
      <c r="J4115" s="61" t="s">
        <v>16</v>
      </c>
      <c r="K4115" s="61" t="s">
        <v>9</v>
      </c>
      <c r="L4115" s="61" t="s">
        <v>1348</v>
      </c>
      <c r="M4115" s="61">
        <f t="shared" si="65"/>
        <v>602</v>
      </c>
      <c r="N4115" t="str">
        <f>VLOOKUP(M4115,'zamestnanci číselník'!$A:$I,9,0)</f>
        <v>VP1</v>
      </c>
    </row>
    <row r="4116" spans="1:14" x14ac:dyDescent="0.2">
      <c r="A4116" s="60">
        <v>43690</v>
      </c>
      <c r="B4116" s="61" t="s">
        <v>1347</v>
      </c>
      <c r="C4116" s="61" t="s">
        <v>885</v>
      </c>
      <c r="D4116" s="61" t="s">
        <v>181</v>
      </c>
      <c r="E4116" s="61">
        <v>8.5</v>
      </c>
      <c r="F4116" s="61" t="s">
        <v>182</v>
      </c>
      <c r="G4116" s="61">
        <v>0</v>
      </c>
      <c r="H4116" s="61" t="s">
        <v>1546</v>
      </c>
      <c r="I4116" s="61" t="s">
        <v>185</v>
      </c>
      <c r="J4116" s="61" t="s">
        <v>16</v>
      </c>
      <c r="K4116" s="61" t="s">
        <v>9</v>
      </c>
      <c r="L4116" s="61" t="s">
        <v>1348</v>
      </c>
      <c r="M4116" s="61">
        <f t="shared" si="65"/>
        <v>602</v>
      </c>
      <c r="N4116" t="str">
        <f>VLOOKUP(M4116,'zamestnanci číselník'!$A:$I,9,0)</f>
        <v>VP1</v>
      </c>
    </row>
    <row r="4117" spans="1:14" x14ac:dyDescent="0.2">
      <c r="A4117" s="60">
        <v>43691</v>
      </c>
      <c r="B4117" s="61" t="s">
        <v>1347</v>
      </c>
      <c r="C4117" s="61" t="s">
        <v>885</v>
      </c>
      <c r="D4117" s="61" t="s">
        <v>181</v>
      </c>
      <c r="E4117" s="61">
        <v>8.5</v>
      </c>
      <c r="F4117" s="61" t="s">
        <v>182</v>
      </c>
      <c r="G4117" s="61">
        <v>0</v>
      </c>
      <c r="H4117" s="61" t="s">
        <v>1546</v>
      </c>
      <c r="I4117" s="61" t="s">
        <v>185</v>
      </c>
      <c r="J4117" s="61" t="s">
        <v>16</v>
      </c>
      <c r="K4117" s="61" t="s">
        <v>9</v>
      </c>
      <c r="L4117" s="61" t="s">
        <v>1348</v>
      </c>
      <c r="M4117" s="61">
        <f t="shared" si="65"/>
        <v>602</v>
      </c>
      <c r="N4117" t="str">
        <f>VLOOKUP(M4117,'zamestnanci číselník'!$A:$I,9,0)</f>
        <v>VP1</v>
      </c>
    </row>
    <row r="4118" spans="1:14" x14ac:dyDescent="0.2">
      <c r="A4118" s="60">
        <v>43700</v>
      </c>
      <c r="B4118" s="61" t="s">
        <v>1347</v>
      </c>
      <c r="C4118" s="61" t="s">
        <v>887</v>
      </c>
      <c r="D4118" s="61" t="s">
        <v>181</v>
      </c>
      <c r="E4118" s="61">
        <v>8</v>
      </c>
      <c r="F4118" s="61" t="s">
        <v>182</v>
      </c>
      <c r="G4118" s="61">
        <v>0</v>
      </c>
      <c r="H4118" s="61" t="s">
        <v>183</v>
      </c>
      <c r="I4118" s="61" t="s">
        <v>185</v>
      </c>
      <c r="J4118" s="61" t="s">
        <v>16</v>
      </c>
      <c r="K4118" s="61" t="s">
        <v>9</v>
      </c>
      <c r="L4118" s="61" t="s">
        <v>1348</v>
      </c>
      <c r="M4118" s="61">
        <f t="shared" si="65"/>
        <v>602</v>
      </c>
      <c r="N4118" t="str">
        <f>VLOOKUP(M4118,'zamestnanci číselník'!$A:$I,9,0)</f>
        <v>VP1</v>
      </c>
    </row>
    <row r="4119" spans="1:14" x14ac:dyDescent="0.2">
      <c r="A4119" s="60">
        <v>43703</v>
      </c>
      <c r="B4119" s="61" t="s">
        <v>1347</v>
      </c>
      <c r="C4119" s="61" t="s">
        <v>885</v>
      </c>
      <c r="D4119" s="61" t="s">
        <v>181</v>
      </c>
      <c r="E4119" s="61">
        <v>8</v>
      </c>
      <c r="F4119" s="61" t="s">
        <v>182</v>
      </c>
      <c r="G4119" s="61">
        <v>0</v>
      </c>
      <c r="H4119" s="61" t="s">
        <v>1559</v>
      </c>
      <c r="I4119" s="61" t="s">
        <v>185</v>
      </c>
      <c r="J4119" s="61" t="s">
        <v>16</v>
      </c>
      <c r="K4119" s="61" t="s">
        <v>9</v>
      </c>
      <c r="L4119" s="61" t="s">
        <v>1348</v>
      </c>
      <c r="M4119" s="61">
        <f t="shared" si="65"/>
        <v>602</v>
      </c>
      <c r="N4119" t="str">
        <f>VLOOKUP(M4119,'zamestnanci číselník'!$A:$I,9,0)</f>
        <v>VP1</v>
      </c>
    </row>
    <row r="4120" spans="1:14" x14ac:dyDescent="0.2">
      <c r="A4120" s="60">
        <v>43704</v>
      </c>
      <c r="B4120" s="61" t="s">
        <v>1347</v>
      </c>
      <c r="C4120" s="61" t="s">
        <v>885</v>
      </c>
      <c r="D4120" s="61" t="s">
        <v>181</v>
      </c>
      <c r="E4120" s="61">
        <v>8</v>
      </c>
      <c r="F4120" s="61" t="s">
        <v>182</v>
      </c>
      <c r="G4120" s="61">
        <v>0</v>
      </c>
      <c r="H4120" s="61" t="s">
        <v>1481</v>
      </c>
      <c r="I4120" s="61" t="s">
        <v>185</v>
      </c>
      <c r="J4120" s="61" t="s">
        <v>16</v>
      </c>
      <c r="K4120" s="61" t="s">
        <v>9</v>
      </c>
      <c r="L4120" s="61" t="s">
        <v>1348</v>
      </c>
      <c r="M4120" s="61">
        <f t="shared" si="65"/>
        <v>602</v>
      </c>
      <c r="N4120" t="str">
        <f>VLOOKUP(M4120,'zamestnanci číselník'!$A:$I,9,0)</f>
        <v>VP1</v>
      </c>
    </row>
    <row r="4121" spans="1:14" x14ac:dyDescent="0.2">
      <c r="A4121" s="60">
        <v>43705</v>
      </c>
      <c r="B4121" s="61" t="s">
        <v>1347</v>
      </c>
      <c r="C4121" s="61" t="s">
        <v>885</v>
      </c>
      <c r="D4121" s="61" t="s">
        <v>181</v>
      </c>
      <c r="E4121" s="61">
        <v>8</v>
      </c>
      <c r="F4121" s="61" t="s">
        <v>182</v>
      </c>
      <c r="G4121" s="61">
        <v>0</v>
      </c>
      <c r="H4121" s="61" t="s">
        <v>1549</v>
      </c>
      <c r="I4121" s="61" t="s">
        <v>185</v>
      </c>
      <c r="J4121" s="61" t="s">
        <v>16</v>
      </c>
      <c r="K4121" s="61" t="s">
        <v>9</v>
      </c>
      <c r="L4121" s="61" t="s">
        <v>1348</v>
      </c>
      <c r="M4121" s="61">
        <f t="shared" si="65"/>
        <v>602</v>
      </c>
      <c r="N4121" t="str">
        <f>VLOOKUP(M4121,'zamestnanci číselník'!$A:$I,9,0)</f>
        <v>VP1</v>
      </c>
    </row>
    <row r="4122" spans="1:14" x14ac:dyDescent="0.2">
      <c r="A4122" s="60">
        <v>43707</v>
      </c>
      <c r="B4122" s="61" t="s">
        <v>1347</v>
      </c>
      <c r="C4122" s="61" t="s">
        <v>887</v>
      </c>
      <c r="D4122" s="61" t="s">
        <v>181</v>
      </c>
      <c r="E4122" s="61">
        <v>8</v>
      </c>
      <c r="F4122" s="61" t="s">
        <v>182</v>
      </c>
      <c r="G4122" s="61">
        <v>0</v>
      </c>
      <c r="H4122" s="61" t="s">
        <v>183</v>
      </c>
      <c r="I4122" s="61" t="s">
        <v>185</v>
      </c>
      <c r="J4122" s="61" t="s">
        <v>16</v>
      </c>
      <c r="K4122" s="61" t="s">
        <v>9</v>
      </c>
      <c r="L4122" s="61" t="s">
        <v>1348</v>
      </c>
      <c r="M4122" s="61">
        <f t="shared" si="65"/>
        <v>602</v>
      </c>
      <c r="N4122" t="str">
        <f>VLOOKUP(M4122,'zamestnanci číselník'!$A:$I,9,0)</f>
        <v>VP1</v>
      </c>
    </row>
    <row r="4123" spans="1:14" x14ac:dyDescent="0.2">
      <c r="A4123" s="60">
        <v>43698</v>
      </c>
      <c r="B4123" s="61" t="s">
        <v>1347</v>
      </c>
      <c r="C4123" s="61" t="s">
        <v>885</v>
      </c>
      <c r="D4123" s="61" t="s">
        <v>181</v>
      </c>
      <c r="E4123" s="61">
        <v>8.5</v>
      </c>
      <c r="F4123" s="61" t="s">
        <v>182</v>
      </c>
      <c r="G4123" s="61">
        <v>0</v>
      </c>
      <c r="H4123" s="61" t="s">
        <v>1388</v>
      </c>
      <c r="I4123" s="61" t="s">
        <v>185</v>
      </c>
      <c r="J4123" s="61" t="s">
        <v>16</v>
      </c>
      <c r="K4123" s="61" t="s">
        <v>9</v>
      </c>
      <c r="L4123" s="61" t="s">
        <v>1348</v>
      </c>
      <c r="M4123" s="61">
        <f t="shared" si="65"/>
        <v>602</v>
      </c>
      <c r="N4123" t="str">
        <f>VLOOKUP(M4123,'zamestnanci číselník'!$A:$I,9,0)</f>
        <v>VP1</v>
      </c>
    </row>
    <row r="4124" spans="1:14" x14ac:dyDescent="0.2">
      <c r="A4124" s="60">
        <v>43699</v>
      </c>
      <c r="B4124" s="61" t="s">
        <v>1347</v>
      </c>
      <c r="C4124" s="61" t="s">
        <v>885</v>
      </c>
      <c r="D4124" s="61" t="s">
        <v>181</v>
      </c>
      <c r="E4124" s="61">
        <v>8</v>
      </c>
      <c r="F4124" s="61" t="s">
        <v>182</v>
      </c>
      <c r="G4124" s="61">
        <v>0</v>
      </c>
      <c r="H4124" s="61" t="s">
        <v>1388</v>
      </c>
      <c r="I4124" s="61" t="s">
        <v>185</v>
      </c>
      <c r="J4124" s="61" t="s">
        <v>16</v>
      </c>
      <c r="K4124" s="61" t="s">
        <v>9</v>
      </c>
      <c r="L4124" s="61" t="s">
        <v>1348</v>
      </c>
      <c r="M4124" s="61">
        <f t="shared" si="65"/>
        <v>602</v>
      </c>
      <c r="N4124" t="str">
        <f>VLOOKUP(M4124,'zamestnanci číselník'!$A:$I,9,0)</f>
        <v>VP1</v>
      </c>
    </row>
    <row r="4125" spans="1:14" x14ac:dyDescent="0.2">
      <c r="A4125" s="60">
        <v>43706</v>
      </c>
      <c r="B4125" s="61" t="s">
        <v>1347</v>
      </c>
      <c r="C4125" s="61" t="s">
        <v>886</v>
      </c>
      <c r="D4125" s="61" t="s">
        <v>181</v>
      </c>
      <c r="E4125" s="61">
        <v>8</v>
      </c>
      <c r="F4125" s="61" t="s">
        <v>182</v>
      </c>
      <c r="G4125" s="61">
        <v>0</v>
      </c>
      <c r="H4125" s="61" t="s">
        <v>183</v>
      </c>
      <c r="I4125" s="61" t="s">
        <v>185</v>
      </c>
      <c r="J4125" s="61" t="s">
        <v>16</v>
      </c>
      <c r="K4125" s="61" t="s">
        <v>9</v>
      </c>
      <c r="L4125" s="61" t="s">
        <v>1348</v>
      </c>
      <c r="M4125" s="61">
        <f t="shared" si="65"/>
        <v>602</v>
      </c>
      <c r="N4125" t="str">
        <f>VLOOKUP(M4125,'zamestnanci číselník'!$A:$I,9,0)</f>
        <v>VP1</v>
      </c>
    </row>
    <row r="4126" spans="1:14" x14ac:dyDescent="0.2">
      <c r="A4126" s="60">
        <v>43697</v>
      </c>
      <c r="B4126" s="61" t="s">
        <v>1347</v>
      </c>
      <c r="C4126" s="61" t="s">
        <v>885</v>
      </c>
      <c r="D4126" s="61" t="s">
        <v>181</v>
      </c>
      <c r="E4126" s="61">
        <v>2.5</v>
      </c>
      <c r="F4126" s="61" t="s">
        <v>182</v>
      </c>
      <c r="G4126" s="61">
        <v>0</v>
      </c>
      <c r="H4126" s="61" t="s">
        <v>1540</v>
      </c>
      <c r="I4126" s="61" t="s">
        <v>185</v>
      </c>
      <c r="J4126" s="61" t="s">
        <v>16</v>
      </c>
      <c r="K4126" s="61" t="s">
        <v>9</v>
      </c>
      <c r="L4126" s="61" t="s">
        <v>1348</v>
      </c>
      <c r="M4126" s="61">
        <f t="shared" si="65"/>
        <v>602</v>
      </c>
      <c r="N4126" t="str">
        <f>VLOOKUP(M4126,'zamestnanci číselník'!$A:$I,9,0)</f>
        <v>VP1</v>
      </c>
    </row>
    <row r="4127" spans="1:14" x14ac:dyDescent="0.2">
      <c r="A4127" s="60">
        <v>43697</v>
      </c>
      <c r="B4127" s="61" t="s">
        <v>1347</v>
      </c>
      <c r="C4127" s="61" t="s">
        <v>885</v>
      </c>
      <c r="D4127" s="61" t="s">
        <v>181</v>
      </c>
      <c r="E4127" s="61">
        <v>3.5</v>
      </c>
      <c r="F4127" s="61" t="s">
        <v>182</v>
      </c>
      <c r="G4127" s="61">
        <v>0</v>
      </c>
      <c r="H4127" s="61" t="s">
        <v>1388</v>
      </c>
      <c r="I4127" s="61" t="s">
        <v>185</v>
      </c>
      <c r="J4127" s="61" t="s">
        <v>16</v>
      </c>
      <c r="K4127" s="61" t="s">
        <v>9</v>
      </c>
      <c r="L4127" s="61" t="s">
        <v>1348</v>
      </c>
      <c r="M4127" s="61">
        <f t="shared" si="65"/>
        <v>602</v>
      </c>
      <c r="N4127" t="str">
        <f>VLOOKUP(M4127,'zamestnanci číselník'!$A:$I,9,0)</f>
        <v>VP1</v>
      </c>
    </row>
    <row r="4128" spans="1:14" x14ac:dyDescent="0.2">
      <c r="A4128" s="60">
        <v>43692</v>
      </c>
      <c r="B4128" s="61" t="s">
        <v>1347</v>
      </c>
      <c r="C4128" s="61" t="s">
        <v>885</v>
      </c>
      <c r="D4128" s="61" t="s">
        <v>181</v>
      </c>
      <c r="E4128" s="61">
        <v>8</v>
      </c>
      <c r="F4128" s="61" t="s">
        <v>182</v>
      </c>
      <c r="G4128" s="61">
        <v>0</v>
      </c>
      <c r="H4128" s="61" t="s">
        <v>1391</v>
      </c>
      <c r="I4128" s="61" t="s">
        <v>185</v>
      </c>
      <c r="J4128" s="61" t="s">
        <v>16</v>
      </c>
      <c r="K4128" s="61" t="s">
        <v>9</v>
      </c>
      <c r="L4128" s="61" t="s">
        <v>1348</v>
      </c>
      <c r="M4128" s="61">
        <f t="shared" si="65"/>
        <v>602</v>
      </c>
      <c r="N4128" t="str">
        <f>VLOOKUP(M4128,'zamestnanci číselník'!$A:$I,9,0)</f>
        <v>VP1</v>
      </c>
    </row>
    <row r="4129" spans="1:14" x14ac:dyDescent="0.2">
      <c r="A4129" s="60">
        <v>43693</v>
      </c>
      <c r="B4129" s="61" t="s">
        <v>1347</v>
      </c>
      <c r="C4129" s="61" t="s">
        <v>885</v>
      </c>
      <c r="D4129" s="61" t="s">
        <v>181</v>
      </c>
      <c r="E4129" s="61">
        <v>8</v>
      </c>
      <c r="F4129" s="61" t="s">
        <v>182</v>
      </c>
      <c r="G4129" s="61">
        <v>0</v>
      </c>
      <c r="H4129" s="61" t="s">
        <v>1556</v>
      </c>
      <c r="I4129" s="61" t="s">
        <v>185</v>
      </c>
      <c r="J4129" s="61" t="s">
        <v>16</v>
      </c>
      <c r="K4129" s="61" t="s">
        <v>9</v>
      </c>
      <c r="L4129" s="61" t="s">
        <v>1348</v>
      </c>
      <c r="M4129" s="61">
        <f t="shared" si="65"/>
        <v>602</v>
      </c>
      <c r="N4129" t="str">
        <f>VLOOKUP(M4129,'zamestnanci číselník'!$A:$I,9,0)</f>
        <v>VP1</v>
      </c>
    </row>
    <row r="4130" spans="1:14" x14ac:dyDescent="0.2">
      <c r="A4130" s="60">
        <v>43696</v>
      </c>
      <c r="B4130" s="61" t="s">
        <v>1347</v>
      </c>
      <c r="C4130" s="61" t="s">
        <v>885</v>
      </c>
      <c r="D4130" s="61" t="s">
        <v>908</v>
      </c>
      <c r="E4130" s="61">
        <v>5.5</v>
      </c>
      <c r="F4130" s="61" t="s">
        <v>182</v>
      </c>
      <c r="G4130" s="61">
        <v>0</v>
      </c>
      <c r="H4130" s="61" t="s">
        <v>1556</v>
      </c>
      <c r="I4130" s="61" t="s">
        <v>185</v>
      </c>
      <c r="J4130" s="61" t="s">
        <v>16</v>
      </c>
      <c r="K4130" s="61" t="s">
        <v>9</v>
      </c>
      <c r="L4130" s="61" t="s">
        <v>1348</v>
      </c>
      <c r="M4130" s="61">
        <f t="shared" si="65"/>
        <v>602</v>
      </c>
      <c r="N4130" t="str">
        <f>VLOOKUP(M4130,'zamestnanci číselník'!$A:$I,9,0)</f>
        <v>VP1</v>
      </c>
    </row>
    <row r="4131" spans="1:14" x14ac:dyDescent="0.2">
      <c r="A4131" s="60">
        <v>43678</v>
      </c>
      <c r="B4131" s="61" t="s">
        <v>1347</v>
      </c>
      <c r="C4131" s="61" t="s">
        <v>887</v>
      </c>
      <c r="D4131" s="61" t="s">
        <v>181</v>
      </c>
      <c r="E4131" s="61">
        <v>8</v>
      </c>
      <c r="F4131" s="61" t="s">
        <v>182</v>
      </c>
      <c r="G4131" s="61">
        <v>0</v>
      </c>
      <c r="H4131" s="61" t="s">
        <v>183</v>
      </c>
      <c r="I4131" s="61" t="s">
        <v>185</v>
      </c>
      <c r="J4131" s="61" t="s">
        <v>16</v>
      </c>
      <c r="K4131" s="61" t="s">
        <v>9</v>
      </c>
      <c r="L4131" s="61" t="s">
        <v>1348</v>
      </c>
      <c r="M4131" s="61">
        <f t="shared" si="65"/>
        <v>602</v>
      </c>
      <c r="N4131" t="str">
        <f>VLOOKUP(M4131,'zamestnanci číselník'!$A:$I,9,0)</f>
        <v>VP1</v>
      </c>
    </row>
    <row r="4132" spans="1:14" x14ac:dyDescent="0.2">
      <c r="A4132" s="60">
        <v>43679</v>
      </c>
      <c r="B4132" s="61" t="s">
        <v>1347</v>
      </c>
      <c r="C4132" s="61" t="s">
        <v>887</v>
      </c>
      <c r="D4132" s="61" t="s">
        <v>181</v>
      </c>
      <c r="E4132" s="61">
        <v>8</v>
      </c>
      <c r="F4132" s="61" t="s">
        <v>182</v>
      </c>
      <c r="G4132" s="61">
        <v>0</v>
      </c>
      <c r="H4132" s="61" t="s">
        <v>183</v>
      </c>
      <c r="I4132" s="61" t="s">
        <v>185</v>
      </c>
      <c r="J4132" s="61" t="s">
        <v>16</v>
      </c>
      <c r="K4132" s="61" t="s">
        <v>9</v>
      </c>
      <c r="L4132" s="61" t="s">
        <v>1348</v>
      </c>
      <c r="M4132" s="61">
        <f t="shared" si="65"/>
        <v>602</v>
      </c>
      <c r="N4132" t="str">
        <f>VLOOKUP(M4132,'zamestnanci číselník'!$A:$I,9,0)</f>
        <v>VP1</v>
      </c>
    </row>
    <row r="4133" spans="1:14" x14ac:dyDescent="0.2">
      <c r="A4133" s="60">
        <v>43682</v>
      </c>
      <c r="B4133" s="61" t="s">
        <v>1347</v>
      </c>
      <c r="C4133" s="61" t="s">
        <v>885</v>
      </c>
      <c r="D4133" s="61" t="s">
        <v>908</v>
      </c>
      <c r="E4133" s="61">
        <v>1</v>
      </c>
      <c r="F4133" s="61" t="s">
        <v>182</v>
      </c>
      <c r="G4133" s="61">
        <v>0</v>
      </c>
      <c r="H4133" s="61" t="s">
        <v>279</v>
      </c>
      <c r="I4133" s="61" t="s">
        <v>185</v>
      </c>
      <c r="J4133" s="61" t="s">
        <v>16</v>
      </c>
      <c r="K4133" s="61" t="s">
        <v>9</v>
      </c>
      <c r="L4133" s="61" t="s">
        <v>1348</v>
      </c>
      <c r="M4133" s="61">
        <f t="shared" si="65"/>
        <v>602</v>
      </c>
      <c r="N4133" t="str">
        <f>VLOOKUP(M4133,'zamestnanci číselník'!$A:$I,9,0)</f>
        <v>VP1</v>
      </c>
    </row>
    <row r="4134" spans="1:14" x14ac:dyDescent="0.2">
      <c r="A4134" s="60">
        <v>43682</v>
      </c>
      <c r="B4134" s="61" t="s">
        <v>1347</v>
      </c>
      <c r="C4134" s="61" t="s">
        <v>885</v>
      </c>
      <c r="D4134" s="61" t="s">
        <v>909</v>
      </c>
      <c r="E4134" s="61">
        <v>7.5</v>
      </c>
      <c r="F4134" s="61" t="s">
        <v>182</v>
      </c>
      <c r="G4134" s="61">
        <v>0</v>
      </c>
      <c r="H4134" s="61" t="s">
        <v>279</v>
      </c>
      <c r="I4134" s="61" t="s">
        <v>185</v>
      </c>
      <c r="J4134" s="61" t="s">
        <v>16</v>
      </c>
      <c r="K4134" s="61" t="s">
        <v>9</v>
      </c>
      <c r="L4134" s="61" t="s">
        <v>1348</v>
      </c>
      <c r="M4134" s="61">
        <f t="shared" si="65"/>
        <v>602</v>
      </c>
      <c r="N4134" t="str">
        <f>VLOOKUP(M4134,'zamestnanci číselník'!$A:$I,9,0)</f>
        <v>VP1</v>
      </c>
    </row>
    <row r="4135" spans="1:14" x14ac:dyDescent="0.2">
      <c r="A4135" s="60">
        <v>43683</v>
      </c>
      <c r="B4135" s="61" t="s">
        <v>1347</v>
      </c>
      <c r="C4135" s="61" t="s">
        <v>885</v>
      </c>
      <c r="D4135" s="61" t="s">
        <v>908</v>
      </c>
      <c r="E4135" s="61">
        <v>3</v>
      </c>
      <c r="F4135" s="61" t="s">
        <v>182</v>
      </c>
      <c r="G4135" s="61">
        <v>0</v>
      </c>
      <c r="H4135" s="61" t="s">
        <v>279</v>
      </c>
      <c r="I4135" s="61" t="s">
        <v>185</v>
      </c>
      <c r="J4135" s="61" t="s">
        <v>16</v>
      </c>
      <c r="K4135" s="61" t="s">
        <v>9</v>
      </c>
      <c r="L4135" s="61" t="s">
        <v>1348</v>
      </c>
      <c r="M4135" s="61">
        <f t="shared" si="65"/>
        <v>602</v>
      </c>
      <c r="N4135" t="str">
        <f>VLOOKUP(M4135,'zamestnanci číselník'!$A:$I,9,0)</f>
        <v>VP1</v>
      </c>
    </row>
    <row r="4136" spans="1:14" x14ac:dyDescent="0.2">
      <c r="A4136" s="60">
        <v>43683</v>
      </c>
      <c r="B4136" s="61" t="s">
        <v>1347</v>
      </c>
      <c r="C4136" s="61" t="s">
        <v>885</v>
      </c>
      <c r="D4136" s="61" t="s">
        <v>909</v>
      </c>
      <c r="E4136" s="61">
        <v>7.5</v>
      </c>
      <c r="F4136" s="61" t="s">
        <v>182</v>
      </c>
      <c r="G4136" s="61">
        <v>0</v>
      </c>
      <c r="H4136" s="61" t="s">
        <v>279</v>
      </c>
      <c r="I4136" s="61" t="s">
        <v>185</v>
      </c>
      <c r="J4136" s="61" t="s">
        <v>16</v>
      </c>
      <c r="K4136" s="61" t="s">
        <v>9</v>
      </c>
      <c r="L4136" s="61" t="s">
        <v>1348</v>
      </c>
      <c r="M4136" s="61">
        <f t="shared" si="65"/>
        <v>602</v>
      </c>
      <c r="N4136" t="str">
        <f>VLOOKUP(M4136,'zamestnanci číselník'!$A:$I,9,0)</f>
        <v>VP1</v>
      </c>
    </row>
    <row r="4137" spans="1:14" x14ac:dyDescent="0.2">
      <c r="A4137" s="60">
        <v>43684</v>
      </c>
      <c r="B4137" s="61" t="s">
        <v>1347</v>
      </c>
      <c r="C4137" s="61" t="s">
        <v>885</v>
      </c>
      <c r="D4137" s="61" t="s">
        <v>908</v>
      </c>
      <c r="E4137" s="61">
        <v>2</v>
      </c>
      <c r="F4137" s="61" t="s">
        <v>182</v>
      </c>
      <c r="G4137" s="61">
        <v>0</v>
      </c>
      <c r="H4137" s="61" t="s">
        <v>279</v>
      </c>
      <c r="I4137" s="61" t="s">
        <v>185</v>
      </c>
      <c r="J4137" s="61" t="s">
        <v>16</v>
      </c>
      <c r="K4137" s="61" t="s">
        <v>9</v>
      </c>
      <c r="L4137" s="61" t="s">
        <v>1348</v>
      </c>
      <c r="M4137" s="61">
        <f t="shared" si="65"/>
        <v>602</v>
      </c>
      <c r="N4137" t="str">
        <f>VLOOKUP(M4137,'zamestnanci číselník'!$A:$I,9,0)</f>
        <v>VP1</v>
      </c>
    </row>
    <row r="4138" spans="1:14" x14ac:dyDescent="0.2">
      <c r="A4138" s="60">
        <v>43684</v>
      </c>
      <c r="B4138" s="61" t="s">
        <v>1347</v>
      </c>
      <c r="C4138" s="61" t="s">
        <v>885</v>
      </c>
      <c r="D4138" s="61" t="s">
        <v>909</v>
      </c>
      <c r="E4138" s="61">
        <v>6</v>
      </c>
      <c r="F4138" s="61" t="s">
        <v>182</v>
      </c>
      <c r="G4138" s="61">
        <v>0</v>
      </c>
      <c r="H4138" s="61" t="s">
        <v>279</v>
      </c>
      <c r="I4138" s="61" t="s">
        <v>185</v>
      </c>
      <c r="J4138" s="61" t="s">
        <v>16</v>
      </c>
      <c r="K4138" s="61" t="s">
        <v>9</v>
      </c>
      <c r="L4138" s="61" t="s">
        <v>1348</v>
      </c>
      <c r="M4138" s="61">
        <f t="shared" si="65"/>
        <v>602</v>
      </c>
      <c r="N4138" t="str">
        <f>VLOOKUP(M4138,'zamestnanci číselník'!$A:$I,9,0)</f>
        <v>VP1</v>
      </c>
    </row>
    <row r="4139" spans="1:14" x14ac:dyDescent="0.2">
      <c r="A4139" s="60">
        <v>43685</v>
      </c>
      <c r="B4139" s="61" t="s">
        <v>1347</v>
      </c>
      <c r="C4139" s="61" t="s">
        <v>885</v>
      </c>
      <c r="D4139" s="61" t="s">
        <v>908</v>
      </c>
      <c r="E4139" s="61">
        <v>1</v>
      </c>
      <c r="F4139" s="61" t="s">
        <v>182</v>
      </c>
      <c r="G4139" s="61">
        <v>0</v>
      </c>
      <c r="H4139" s="61" t="s">
        <v>279</v>
      </c>
      <c r="I4139" s="61" t="s">
        <v>185</v>
      </c>
      <c r="J4139" s="61" t="s">
        <v>16</v>
      </c>
      <c r="K4139" s="61" t="s">
        <v>9</v>
      </c>
      <c r="L4139" s="61" t="s">
        <v>1348</v>
      </c>
      <c r="M4139" s="61">
        <f t="shared" si="65"/>
        <v>602</v>
      </c>
      <c r="N4139" t="str">
        <f>VLOOKUP(M4139,'zamestnanci číselník'!$A:$I,9,0)</f>
        <v>VP1</v>
      </c>
    </row>
    <row r="4140" spans="1:14" x14ac:dyDescent="0.2">
      <c r="A4140" s="60">
        <v>43685</v>
      </c>
      <c r="B4140" s="61" t="s">
        <v>1347</v>
      </c>
      <c r="C4140" s="61" t="s">
        <v>885</v>
      </c>
      <c r="D4140" s="61" t="s">
        <v>909</v>
      </c>
      <c r="E4140" s="61">
        <v>7</v>
      </c>
      <c r="F4140" s="61" t="s">
        <v>182</v>
      </c>
      <c r="G4140" s="61">
        <v>0</v>
      </c>
      <c r="H4140" s="61" t="s">
        <v>279</v>
      </c>
      <c r="I4140" s="61" t="s">
        <v>185</v>
      </c>
      <c r="J4140" s="61" t="s">
        <v>16</v>
      </c>
      <c r="K4140" s="61" t="s">
        <v>9</v>
      </c>
      <c r="L4140" s="61" t="s">
        <v>1348</v>
      </c>
      <c r="M4140" s="61">
        <f t="shared" si="65"/>
        <v>602</v>
      </c>
      <c r="N4140" t="str">
        <f>VLOOKUP(M4140,'zamestnanci číselník'!$A:$I,9,0)</f>
        <v>VP1</v>
      </c>
    </row>
    <row r="4141" spans="1:14" x14ac:dyDescent="0.2">
      <c r="A4141" s="60">
        <v>43678</v>
      </c>
      <c r="B4141" s="61" t="s">
        <v>1349</v>
      </c>
      <c r="C4141" s="61" t="s">
        <v>902</v>
      </c>
      <c r="D4141" s="61" t="s">
        <v>181</v>
      </c>
      <c r="E4141" s="61">
        <v>8</v>
      </c>
      <c r="F4141" s="61" t="s">
        <v>182</v>
      </c>
      <c r="G4141" s="61">
        <v>0</v>
      </c>
      <c r="H4141" s="61" t="s">
        <v>183</v>
      </c>
      <c r="I4141" s="61" t="s">
        <v>1167</v>
      </c>
      <c r="J4141" s="61" t="s">
        <v>17</v>
      </c>
      <c r="K4141" s="61" t="s">
        <v>20</v>
      </c>
      <c r="L4141" s="61" t="s">
        <v>1350</v>
      </c>
      <c r="M4141" s="61">
        <f t="shared" si="65"/>
        <v>603</v>
      </c>
      <c r="N4141" t="str">
        <f>VLOOKUP(M4141,'zamestnanci číselník'!$A:$I,9,0)</f>
        <v>Doprava</v>
      </c>
    </row>
    <row r="4142" spans="1:14" x14ac:dyDescent="0.2">
      <c r="A4142" s="60">
        <v>43679</v>
      </c>
      <c r="B4142" s="61" t="s">
        <v>1349</v>
      </c>
      <c r="C4142" s="61" t="s">
        <v>902</v>
      </c>
      <c r="D4142" s="61" t="s">
        <v>181</v>
      </c>
      <c r="E4142" s="61">
        <v>8</v>
      </c>
      <c r="F4142" s="61" t="s">
        <v>182</v>
      </c>
      <c r="G4142" s="61">
        <v>0</v>
      </c>
      <c r="H4142" s="61" t="s">
        <v>183</v>
      </c>
      <c r="I4142" s="61" t="s">
        <v>1167</v>
      </c>
      <c r="J4142" s="61" t="s">
        <v>17</v>
      </c>
      <c r="K4142" s="61" t="s">
        <v>20</v>
      </c>
      <c r="L4142" s="61" t="s">
        <v>1350</v>
      </c>
      <c r="M4142" s="61">
        <f t="shared" si="65"/>
        <v>603</v>
      </c>
      <c r="N4142" t="str">
        <f>VLOOKUP(M4142,'zamestnanci číselník'!$A:$I,9,0)</f>
        <v>Doprava</v>
      </c>
    </row>
    <row r="4143" spans="1:14" x14ac:dyDescent="0.2">
      <c r="A4143" s="60">
        <v>43682</v>
      </c>
      <c r="B4143" s="61" t="s">
        <v>1349</v>
      </c>
      <c r="C4143" s="61" t="s">
        <v>902</v>
      </c>
      <c r="D4143" s="61" t="s">
        <v>181</v>
      </c>
      <c r="E4143" s="61">
        <v>8</v>
      </c>
      <c r="F4143" s="61" t="s">
        <v>182</v>
      </c>
      <c r="G4143" s="61">
        <v>0</v>
      </c>
      <c r="H4143" s="61" t="s">
        <v>183</v>
      </c>
      <c r="I4143" s="61" t="s">
        <v>1167</v>
      </c>
      <c r="J4143" s="61" t="s">
        <v>17</v>
      </c>
      <c r="K4143" s="61" t="s">
        <v>20</v>
      </c>
      <c r="L4143" s="61" t="s">
        <v>1350</v>
      </c>
      <c r="M4143" s="61">
        <f t="shared" si="65"/>
        <v>603</v>
      </c>
      <c r="N4143" t="str">
        <f>VLOOKUP(M4143,'zamestnanci číselník'!$A:$I,9,0)</f>
        <v>Doprava</v>
      </c>
    </row>
    <row r="4144" spans="1:14" x14ac:dyDescent="0.2">
      <c r="A4144" s="60">
        <v>43683</v>
      </c>
      <c r="B4144" s="61" t="s">
        <v>1349</v>
      </c>
      <c r="C4144" s="61" t="s">
        <v>902</v>
      </c>
      <c r="D4144" s="61" t="s">
        <v>181</v>
      </c>
      <c r="E4144" s="61">
        <v>8</v>
      </c>
      <c r="F4144" s="61" t="s">
        <v>182</v>
      </c>
      <c r="G4144" s="61">
        <v>0</v>
      </c>
      <c r="H4144" s="61" t="s">
        <v>183</v>
      </c>
      <c r="I4144" s="61" t="s">
        <v>1167</v>
      </c>
      <c r="J4144" s="61" t="s">
        <v>17</v>
      </c>
      <c r="K4144" s="61" t="s">
        <v>20</v>
      </c>
      <c r="L4144" s="61" t="s">
        <v>1350</v>
      </c>
      <c r="M4144" s="61">
        <f t="shared" si="65"/>
        <v>603</v>
      </c>
      <c r="N4144" t="str">
        <f>VLOOKUP(M4144,'zamestnanci číselník'!$A:$I,9,0)</f>
        <v>Doprava</v>
      </c>
    </row>
    <row r="4145" spans="1:14" x14ac:dyDescent="0.2">
      <c r="A4145" s="60">
        <v>43684</v>
      </c>
      <c r="B4145" s="61" t="s">
        <v>1349</v>
      </c>
      <c r="C4145" s="61" t="s">
        <v>902</v>
      </c>
      <c r="D4145" s="61" t="s">
        <v>181</v>
      </c>
      <c r="E4145" s="61">
        <v>8</v>
      </c>
      <c r="F4145" s="61" t="s">
        <v>182</v>
      </c>
      <c r="G4145" s="61">
        <v>0</v>
      </c>
      <c r="H4145" s="61" t="s">
        <v>183</v>
      </c>
      <c r="I4145" s="61" t="s">
        <v>1167</v>
      </c>
      <c r="J4145" s="61" t="s">
        <v>17</v>
      </c>
      <c r="K4145" s="61" t="s">
        <v>20</v>
      </c>
      <c r="L4145" s="61" t="s">
        <v>1350</v>
      </c>
      <c r="M4145" s="61">
        <f t="shared" si="65"/>
        <v>603</v>
      </c>
      <c r="N4145" t="str">
        <f>VLOOKUP(M4145,'zamestnanci číselník'!$A:$I,9,0)</f>
        <v>Doprava</v>
      </c>
    </row>
    <row r="4146" spans="1:14" x14ac:dyDescent="0.2">
      <c r="A4146" s="60">
        <v>43685</v>
      </c>
      <c r="B4146" s="61" t="s">
        <v>1349</v>
      </c>
      <c r="C4146" s="61" t="s">
        <v>902</v>
      </c>
      <c r="D4146" s="61" t="s">
        <v>181</v>
      </c>
      <c r="E4146" s="61">
        <v>8</v>
      </c>
      <c r="F4146" s="61" t="s">
        <v>182</v>
      </c>
      <c r="G4146" s="61">
        <v>0</v>
      </c>
      <c r="H4146" s="61" t="s">
        <v>183</v>
      </c>
      <c r="I4146" s="61" t="s">
        <v>1167</v>
      </c>
      <c r="J4146" s="61" t="s">
        <v>17</v>
      </c>
      <c r="K4146" s="61" t="s">
        <v>20</v>
      </c>
      <c r="L4146" s="61" t="s">
        <v>1350</v>
      </c>
      <c r="M4146" s="61">
        <f t="shared" si="65"/>
        <v>603</v>
      </c>
      <c r="N4146" t="str">
        <f>VLOOKUP(M4146,'zamestnanci číselník'!$A:$I,9,0)</f>
        <v>Doprava</v>
      </c>
    </row>
    <row r="4147" spans="1:14" x14ac:dyDescent="0.2">
      <c r="A4147" s="60">
        <v>43686</v>
      </c>
      <c r="B4147" s="61" t="s">
        <v>1349</v>
      </c>
      <c r="C4147" s="61" t="s">
        <v>902</v>
      </c>
      <c r="D4147" s="61" t="s">
        <v>181</v>
      </c>
      <c r="E4147" s="61">
        <v>8</v>
      </c>
      <c r="F4147" s="61" t="s">
        <v>182</v>
      </c>
      <c r="G4147" s="61">
        <v>0</v>
      </c>
      <c r="H4147" s="61" t="s">
        <v>183</v>
      </c>
      <c r="I4147" s="61" t="s">
        <v>1167</v>
      </c>
      <c r="J4147" s="61" t="s">
        <v>17</v>
      </c>
      <c r="K4147" s="61" t="s">
        <v>20</v>
      </c>
      <c r="L4147" s="61" t="s">
        <v>1350</v>
      </c>
      <c r="M4147" s="61">
        <f t="shared" si="65"/>
        <v>603</v>
      </c>
      <c r="N4147" t="str">
        <f>VLOOKUP(M4147,'zamestnanci číselník'!$A:$I,9,0)</f>
        <v>Doprava</v>
      </c>
    </row>
    <row r="4148" spans="1:14" x14ac:dyDescent="0.2">
      <c r="A4148" s="60">
        <v>43689</v>
      </c>
      <c r="B4148" s="61" t="s">
        <v>1349</v>
      </c>
      <c r="C4148" s="61" t="s">
        <v>902</v>
      </c>
      <c r="D4148" s="61" t="s">
        <v>181</v>
      </c>
      <c r="E4148" s="61">
        <v>8</v>
      </c>
      <c r="F4148" s="61" t="s">
        <v>182</v>
      </c>
      <c r="G4148" s="61">
        <v>0</v>
      </c>
      <c r="H4148" s="61" t="s">
        <v>183</v>
      </c>
      <c r="I4148" s="61" t="s">
        <v>1167</v>
      </c>
      <c r="J4148" s="61" t="s">
        <v>17</v>
      </c>
      <c r="K4148" s="61" t="s">
        <v>20</v>
      </c>
      <c r="L4148" s="61" t="s">
        <v>1350</v>
      </c>
      <c r="M4148" s="61">
        <f t="shared" si="65"/>
        <v>603</v>
      </c>
      <c r="N4148" t="str">
        <f>VLOOKUP(M4148,'zamestnanci číselník'!$A:$I,9,0)</f>
        <v>Doprava</v>
      </c>
    </row>
    <row r="4149" spans="1:14" x14ac:dyDescent="0.2">
      <c r="A4149" s="60">
        <v>43690</v>
      </c>
      <c r="B4149" s="61" t="s">
        <v>1349</v>
      </c>
      <c r="C4149" s="61" t="s">
        <v>902</v>
      </c>
      <c r="D4149" s="61" t="s">
        <v>181</v>
      </c>
      <c r="E4149" s="61">
        <v>8</v>
      </c>
      <c r="F4149" s="61" t="s">
        <v>182</v>
      </c>
      <c r="G4149" s="61">
        <v>0</v>
      </c>
      <c r="H4149" s="61" t="s">
        <v>183</v>
      </c>
      <c r="I4149" s="61" t="s">
        <v>1167</v>
      </c>
      <c r="J4149" s="61" t="s">
        <v>17</v>
      </c>
      <c r="K4149" s="61" t="s">
        <v>20</v>
      </c>
      <c r="L4149" s="61" t="s">
        <v>1350</v>
      </c>
      <c r="M4149" s="61">
        <f t="shared" si="65"/>
        <v>603</v>
      </c>
      <c r="N4149" t="str">
        <f>VLOOKUP(M4149,'zamestnanci číselník'!$A:$I,9,0)</f>
        <v>Doprava</v>
      </c>
    </row>
    <row r="4150" spans="1:14" x14ac:dyDescent="0.2">
      <c r="A4150" s="60">
        <v>43691</v>
      </c>
      <c r="B4150" s="61" t="s">
        <v>1349</v>
      </c>
      <c r="C4150" s="61" t="s">
        <v>902</v>
      </c>
      <c r="D4150" s="61" t="s">
        <v>181</v>
      </c>
      <c r="E4150" s="61">
        <v>8</v>
      </c>
      <c r="F4150" s="61" t="s">
        <v>182</v>
      </c>
      <c r="G4150" s="61">
        <v>0</v>
      </c>
      <c r="H4150" s="61" t="s">
        <v>183</v>
      </c>
      <c r="I4150" s="61" t="s">
        <v>1167</v>
      </c>
      <c r="J4150" s="61" t="s">
        <v>17</v>
      </c>
      <c r="K4150" s="61" t="s">
        <v>20</v>
      </c>
      <c r="L4150" s="61" t="s">
        <v>1350</v>
      </c>
      <c r="M4150" s="61">
        <f t="shared" si="65"/>
        <v>603</v>
      </c>
      <c r="N4150" t="str">
        <f>VLOOKUP(M4150,'zamestnanci číselník'!$A:$I,9,0)</f>
        <v>Doprava</v>
      </c>
    </row>
    <row r="4151" spans="1:14" x14ac:dyDescent="0.2">
      <c r="A4151" s="60">
        <v>43692</v>
      </c>
      <c r="B4151" s="61" t="s">
        <v>1349</v>
      </c>
      <c r="C4151" s="61" t="s">
        <v>902</v>
      </c>
      <c r="D4151" s="61" t="s">
        <v>181</v>
      </c>
      <c r="E4151" s="61">
        <v>8</v>
      </c>
      <c r="F4151" s="61" t="s">
        <v>182</v>
      </c>
      <c r="G4151" s="61">
        <v>0</v>
      </c>
      <c r="H4151" s="61" t="s">
        <v>183</v>
      </c>
      <c r="I4151" s="61" t="s">
        <v>1167</v>
      </c>
      <c r="J4151" s="61" t="s">
        <v>17</v>
      </c>
      <c r="K4151" s="61" t="s">
        <v>20</v>
      </c>
      <c r="L4151" s="61" t="s">
        <v>1350</v>
      </c>
      <c r="M4151" s="61">
        <f t="shared" si="65"/>
        <v>603</v>
      </c>
      <c r="N4151" t="str">
        <f>VLOOKUP(M4151,'zamestnanci číselník'!$A:$I,9,0)</f>
        <v>Doprava</v>
      </c>
    </row>
    <row r="4152" spans="1:14" x14ac:dyDescent="0.2">
      <c r="A4152" s="60">
        <v>43693</v>
      </c>
      <c r="B4152" s="61" t="s">
        <v>1349</v>
      </c>
      <c r="C4152" s="61" t="s">
        <v>902</v>
      </c>
      <c r="D4152" s="61" t="s">
        <v>181</v>
      </c>
      <c r="E4152" s="61">
        <v>8</v>
      </c>
      <c r="F4152" s="61" t="s">
        <v>182</v>
      </c>
      <c r="G4152" s="61">
        <v>0</v>
      </c>
      <c r="H4152" s="61" t="s">
        <v>183</v>
      </c>
      <c r="I4152" s="61" t="s">
        <v>1167</v>
      </c>
      <c r="J4152" s="61" t="s">
        <v>17</v>
      </c>
      <c r="K4152" s="61" t="s">
        <v>20</v>
      </c>
      <c r="L4152" s="61" t="s">
        <v>1350</v>
      </c>
      <c r="M4152" s="61">
        <f t="shared" si="65"/>
        <v>603</v>
      </c>
      <c r="N4152" t="str">
        <f>VLOOKUP(M4152,'zamestnanci číselník'!$A:$I,9,0)</f>
        <v>Doprava</v>
      </c>
    </row>
    <row r="4153" spans="1:14" x14ac:dyDescent="0.2">
      <c r="A4153" s="60">
        <v>43696</v>
      </c>
      <c r="B4153" s="61" t="s">
        <v>1349</v>
      </c>
      <c r="C4153" s="61" t="s">
        <v>902</v>
      </c>
      <c r="D4153" s="61" t="s">
        <v>181</v>
      </c>
      <c r="E4153" s="61">
        <v>8</v>
      </c>
      <c r="F4153" s="61" t="s">
        <v>182</v>
      </c>
      <c r="G4153" s="61">
        <v>0</v>
      </c>
      <c r="H4153" s="61" t="s">
        <v>183</v>
      </c>
      <c r="I4153" s="61" t="s">
        <v>1167</v>
      </c>
      <c r="J4153" s="61" t="s">
        <v>17</v>
      </c>
      <c r="K4153" s="61" t="s">
        <v>20</v>
      </c>
      <c r="L4153" s="61" t="s">
        <v>1350</v>
      </c>
      <c r="M4153" s="61">
        <f t="shared" si="65"/>
        <v>603</v>
      </c>
      <c r="N4153" t="str">
        <f>VLOOKUP(M4153,'zamestnanci číselník'!$A:$I,9,0)</f>
        <v>Doprava</v>
      </c>
    </row>
    <row r="4154" spans="1:14" x14ac:dyDescent="0.2">
      <c r="A4154" s="60">
        <v>43697</v>
      </c>
      <c r="B4154" s="61" t="s">
        <v>1349</v>
      </c>
      <c r="C4154" s="61" t="s">
        <v>902</v>
      </c>
      <c r="D4154" s="61" t="s">
        <v>181</v>
      </c>
      <c r="E4154" s="61">
        <v>8</v>
      </c>
      <c r="F4154" s="61" t="s">
        <v>182</v>
      </c>
      <c r="G4154" s="61">
        <v>0</v>
      </c>
      <c r="H4154" s="61" t="s">
        <v>183</v>
      </c>
      <c r="I4154" s="61" t="s">
        <v>1167</v>
      </c>
      <c r="J4154" s="61" t="s">
        <v>17</v>
      </c>
      <c r="K4154" s="61" t="s">
        <v>20</v>
      </c>
      <c r="L4154" s="61" t="s">
        <v>1350</v>
      </c>
      <c r="M4154" s="61">
        <f t="shared" si="65"/>
        <v>603</v>
      </c>
      <c r="N4154" t="str">
        <f>VLOOKUP(M4154,'zamestnanci číselník'!$A:$I,9,0)</f>
        <v>Doprava</v>
      </c>
    </row>
    <row r="4155" spans="1:14" x14ac:dyDescent="0.2">
      <c r="A4155" s="60">
        <v>43698</v>
      </c>
      <c r="B4155" s="61" t="s">
        <v>1349</v>
      </c>
      <c r="C4155" s="61" t="s">
        <v>902</v>
      </c>
      <c r="D4155" s="61" t="s">
        <v>181</v>
      </c>
      <c r="E4155" s="61">
        <v>8</v>
      </c>
      <c r="F4155" s="61" t="s">
        <v>182</v>
      </c>
      <c r="G4155" s="61">
        <v>0</v>
      </c>
      <c r="H4155" s="61" t="s">
        <v>183</v>
      </c>
      <c r="I4155" s="61" t="s">
        <v>1167</v>
      </c>
      <c r="J4155" s="61" t="s">
        <v>17</v>
      </c>
      <c r="K4155" s="61" t="s">
        <v>20</v>
      </c>
      <c r="L4155" s="61" t="s">
        <v>1350</v>
      </c>
      <c r="M4155" s="61">
        <f t="shared" si="65"/>
        <v>603</v>
      </c>
      <c r="N4155" t="str">
        <f>VLOOKUP(M4155,'zamestnanci číselník'!$A:$I,9,0)</f>
        <v>Doprava</v>
      </c>
    </row>
    <row r="4156" spans="1:14" x14ac:dyDescent="0.2">
      <c r="A4156" s="60">
        <v>43699</v>
      </c>
      <c r="B4156" s="61" t="s">
        <v>1349</v>
      </c>
      <c r="C4156" s="61" t="s">
        <v>902</v>
      </c>
      <c r="D4156" s="61" t="s">
        <v>181</v>
      </c>
      <c r="E4156" s="61">
        <v>8</v>
      </c>
      <c r="F4156" s="61" t="s">
        <v>182</v>
      </c>
      <c r="G4156" s="61">
        <v>0</v>
      </c>
      <c r="H4156" s="61" t="s">
        <v>183</v>
      </c>
      <c r="I4156" s="61" t="s">
        <v>1167</v>
      </c>
      <c r="J4156" s="61" t="s">
        <v>17</v>
      </c>
      <c r="K4156" s="61" t="s">
        <v>20</v>
      </c>
      <c r="L4156" s="61" t="s">
        <v>1350</v>
      </c>
      <c r="M4156" s="61">
        <f t="shared" si="65"/>
        <v>603</v>
      </c>
      <c r="N4156" t="str">
        <f>VLOOKUP(M4156,'zamestnanci číselník'!$A:$I,9,0)</f>
        <v>Doprava</v>
      </c>
    </row>
    <row r="4157" spans="1:14" x14ac:dyDescent="0.2">
      <c r="A4157" s="60">
        <v>43700</v>
      </c>
      <c r="B4157" s="61" t="s">
        <v>1349</v>
      </c>
      <c r="C4157" s="61" t="s">
        <v>902</v>
      </c>
      <c r="D4157" s="61" t="s">
        <v>181</v>
      </c>
      <c r="E4157" s="61">
        <v>8</v>
      </c>
      <c r="F4157" s="61" t="s">
        <v>182</v>
      </c>
      <c r="G4157" s="61">
        <v>0</v>
      </c>
      <c r="H4157" s="61" t="s">
        <v>183</v>
      </c>
      <c r="I4157" s="61" t="s">
        <v>1167</v>
      </c>
      <c r="J4157" s="61" t="s">
        <v>17</v>
      </c>
      <c r="K4157" s="61" t="s">
        <v>20</v>
      </c>
      <c r="L4157" s="61" t="s">
        <v>1350</v>
      </c>
      <c r="M4157" s="61">
        <f t="shared" si="65"/>
        <v>603</v>
      </c>
      <c r="N4157" t="str">
        <f>VLOOKUP(M4157,'zamestnanci číselník'!$A:$I,9,0)</f>
        <v>Doprava</v>
      </c>
    </row>
    <row r="4158" spans="1:14" x14ac:dyDescent="0.2">
      <c r="A4158" s="60">
        <v>43703</v>
      </c>
      <c r="B4158" s="61" t="s">
        <v>1349</v>
      </c>
      <c r="C4158" s="61" t="s">
        <v>902</v>
      </c>
      <c r="D4158" s="61" t="s">
        <v>181</v>
      </c>
      <c r="E4158" s="61">
        <v>8</v>
      </c>
      <c r="F4158" s="61" t="s">
        <v>182</v>
      </c>
      <c r="G4158" s="61">
        <v>0</v>
      </c>
      <c r="H4158" s="61" t="s">
        <v>183</v>
      </c>
      <c r="I4158" s="61" t="s">
        <v>1167</v>
      </c>
      <c r="J4158" s="61" t="s">
        <v>17</v>
      </c>
      <c r="K4158" s="61" t="s">
        <v>20</v>
      </c>
      <c r="L4158" s="61" t="s">
        <v>1350</v>
      </c>
      <c r="M4158" s="61">
        <f t="shared" si="65"/>
        <v>603</v>
      </c>
      <c r="N4158" t="str">
        <f>VLOOKUP(M4158,'zamestnanci číselník'!$A:$I,9,0)</f>
        <v>Doprava</v>
      </c>
    </row>
    <row r="4159" spans="1:14" x14ac:dyDescent="0.2">
      <c r="A4159" s="60">
        <v>43704</v>
      </c>
      <c r="B4159" s="61" t="s">
        <v>1349</v>
      </c>
      <c r="C4159" s="61" t="s">
        <v>902</v>
      </c>
      <c r="D4159" s="61" t="s">
        <v>181</v>
      </c>
      <c r="E4159" s="61">
        <v>8</v>
      </c>
      <c r="F4159" s="61" t="s">
        <v>182</v>
      </c>
      <c r="G4159" s="61">
        <v>0</v>
      </c>
      <c r="H4159" s="61" t="s">
        <v>183</v>
      </c>
      <c r="I4159" s="61" t="s">
        <v>1167</v>
      </c>
      <c r="J4159" s="61" t="s">
        <v>17</v>
      </c>
      <c r="K4159" s="61" t="s">
        <v>20</v>
      </c>
      <c r="L4159" s="61" t="s">
        <v>1350</v>
      </c>
      <c r="M4159" s="61">
        <f t="shared" si="65"/>
        <v>603</v>
      </c>
      <c r="N4159" t="str">
        <f>VLOOKUP(M4159,'zamestnanci číselník'!$A:$I,9,0)</f>
        <v>Doprava</v>
      </c>
    </row>
    <row r="4160" spans="1:14" x14ac:dyDescent="0.2">
      <c r="A4160" s="60">
        <v>43705</v>
      </c>
      <c r="B4160" s="61" t="s">
        <v>1349</v>
      </c>
      <c r="C4160" s="61" t="s">
        <v>902</v>
      </c>
      <c r="D4160" s="61" t="s">
        <v>181</v>
      </c>
      <c r="E4160" s="61">
        <v>8</v>
      </c>
      <c r="F4160" s="61" t="s">
        <v>182</v>
      </c>
      <c r="G4160" s="61">
        <v>0</v>
      </c>
      <c r="H4160" s="61" t="s">
        <v>183</v>
      </c>
      <c r="I4160" s="61" t="s">
        <v>1167</v>
      </c>
      <c r="J4160" s="61" t="s">
        <v>17</v>
      </c>
      <c r="K4160" s="61" t="s">
        <v>20</v>
      </c>
      <c r="L4160" s="61" t="s">
        <v>1350</v>
      </c>
      <c r="M4160" s="61">
        <f t="shared" si="65"/>
        <v>603</v>
      </c>
      <c r="N4160" t="str">
        <f>VLOOKUP(M4160,'zamestnanci číselník'!$A:$I,9,0)</f>
        <v>Doprava</v>
      </c>
    </row>
    <row r="4161" spans="1:14" x14ac:dyDescent="0.2">
      <c r="A4161" s="60">
        <v>43706</v>
      </c>
      <c r="B4161" s="61" t="s">
        <v>1349</v>
      </c>
      <c r="C4161" s="61" t="s">
        <v>902</v>
      </c>
      <c r="D4161" s="61" t="s">
        <v>181</v>
      </c>
      <c r="E4161" s="61">
        <v>8</v>
      </c>
      <c r="F4161" s="61" t="s">
        <v>182</v>
      </c>
      <c r="G4161" s="61">
        <v>0</v>
      </c>
      <c r="H4161" s="61" t="s">
        <v>183</v>
      </c>
      <c r="I4161" s="61" t="s">
        <v>1167</v>
      </c>
      <c r="J4161" s="61" t="s">
        <v>17</v>
      </c>
      <c r="K4161" s="61" t="s">
        <v>20</v>
      </c>
      <c r="L4161" s="61" t="s">
        <v>1350</v>
      </c>
      <c r="M4161" s="61">
        <f t="shared" si="65"/>
        <v>603</v>
      </c>
      <c r="N4161" t="str">
        <f>VLOOKUP(M4161,'zamestnanci číselník'!$A:$I,9,0)</f>
        <v>Doprava</v>
      </c>
    </row>
    <row r="4162" spans="1:14" x14ac:dyDescent="0.2">
      <c r="A4162" s="60">
        <v>43707</v>
      </c>
      <c r="B4162" s="61" t="s">
        <v>1349</v>
      </c>
      <c r="C4162" s="61" t="s">
        <v>902</v>
      </c>
      <c r="D4162" s="61" t="s">
        <v>181</v>
      </c>
      <c r="E4162" s="61">
        <v>8</v>
      </c>
      <c r="F4162" s="61" t="s">
        <v>182</v>
      </c>
      <c r="G4162" s="61">
        <v>0</v>
      </c>
      <c r="H4162" s="61" t="s">
        <v>183</v>
      </c>
      <c r="I4162" s="61" t="s">
        <v>1167</v>
      </c>
      <c r="J4162" s="61" t="s">
        <v>17</v>
      </c>
      <c r="K4162" s="61" t="s">
        <v>20</v>
      </c>
      <c r="L4162" s="61" t="s">
        <v>1350</v>
      </c>
      <c r="M4162" s="61">
        <f t="shared" si="65"/>
        <v>603</v>
      </c>
      <c r="N4162" t="str">
        <f>VLOOKUP(M4162,'zamestnanci číselník'!$A:$I,9,0)</f>
        <v>Doprava</v>
      </c>
    </row>
    <row r="4163" spans="1:14" x14ac:dyDescent="0.2">
      <c r="A4163" s="60">
        <v>43703</v>
      </c>
      <c r="B4163" s="61" t="s">
        <v>1351</v>
      </c>
      <c r="C4163" s="61" t="s">
        <v>893</v>
      </c>
      <c r="D4163" s="61" t="s">
        <v>181</v>
      </c>
      <c r="E4163" s="61">
        <v>3.5</v>
      </c>
      <c r="F4163" s="61" t="s">
        <v>182</v>
      </c>
      <c r="G4163" s="61">
        <v>0</v>
      </c>
      <c r="H4163" s="61" t="s">
        <v>183</v>
      </c>
      <c r="I4163" s="61" t="s">
        <v>1167</v>
      </c>
      <c r="J4163" s="61" t="s">
        <v>17</v>
      </c>
      <c r="K4163" s="61" t="s">
        <v>20</v>
      </c>
      <c r="L4163" s="61" t="s">
        <v>1352</v>
      </c>
      <c r="M4163" s="61">
        <f t="shared" ref="M4163:M4203" si="66">B4163*1</f>
        <v>604</v>
      </c>
      <c r="N4163" t="str">
        <f>VLOOKUP(M4163,'zamestnanci číselník'!$A:$I,9,0)</f>
        <v>Údržba</v>
      </c>
    </row>
    <row r="4164" spans="1:14" x14ac:dyDescent="0.2">
      <c r="A4164" s="60">
        <v>43678</v>
      </c>
      <c r="B4164" s="61" t="s">
        <v>1351</v>
      </c>
      <c r="C4164" s="61" t="s">
        <v>885</v>
      </c>
      <c r="D4164" s="61" t="s">
        <v>181</v>
      </c>
      <c r="E4164" s="61">
        <v>7.75</v>
      </c>
      <c r="F4164" s="61" t="s">
        <v>182</v>
      </c>
      <c r="G4164" s="61">
        <v>0</v>
      </c>
      <c r="H4164" s="61" t="s">
        <v>42</v>
      </c>
      <c r="I4164" s="61" t="s">
        <v>1167</v>
      </c>
      <c r="J4164" s="61" t="s">
        <v>17</v>
      </c>
      <c r="K4164" s="61" t="s">
        <v>20</v>
      </c>
      <c r="L4164" s="61" t="s">
        <v>1352</v>
      </c>
      <c r="M4164" s="61">
        <f t="shared" si="66"/>
        <v>604</v>
      </c>
      <c r="N4164" t="str">
        <f>VLOOKUP(M4164,'zamestnanci číselník'!$A:$I,9,0)</f>
        <v>Údržba</v>
      </c>
    </row>
    <row r="4165" spans="1:14" x14ac:dyDescent="0.2">
      <c r="A4165" s="60">
        <v>43679</v>
      </c>
      <c r="B4165" s="61" t="s">
        <v>1351</v>
      </c>
      <c r="C4165" s="61" t="s">
        <v>885</v>
      </c>
      <c r="D4165" s="61" t="s">
        <v>181</v>
      </c>
      <c r="E4165" s="61">
        <v>7.75</v>
      </c>
      <c r="F4165" s="61" t="s">
        <v>182</v>
      </c>
      <c r="G4165" s="61">
        <v>0</v>
      </c>
      <c r="H4165" s="61" t="s">
        <v>42</v>
      </c>
      <c r="I4165" s="61" t="s">
        <v>1167</v>
      </c>
      <c r="J4165" s="61" t="s">
        <v>17</v>
      </c>
      <c r="K4165" s="61" t="s">
        <v>20</v>
      </c>
      <c r="L4165" s="61" t="s">
        <v>1352</v>
      </c>
      <c r="M4165" s="61">
        <f t="shared" si="66"/>
        <v>604</v>
      </c>
      <c r="N4165" t="str">
        <f>VLOOKUP(M4165,'zamestnanci číselník'!$A:$I,9,0)</f>
        <v>Údržba</v>
      </c>
    </row>
    <row r="4166" spans="1:14" x14ac:dyDescent="0.2">
      <c r="A4166" s="60">
        <v>43682</v>
      </c>
      <c r="B4166" s="61" t="s">
        <v>1351</v>
      </c>
      <c r="C4166" s="61" t="s">
        <v>885</v>
      </c>
      <c r="D4166" s="61" t="s">
        <v>181</v>
      </c>
      <c r="E4166" s="61">
        <v>7.75</v>
      </c>
      <c r="F4166" s="61" t="s">
        <v>890</v>
      </c>
      <c r="G4166" s="61">
        <v>1.75</v>
      </c>
      <c r="H4166" s="61" t="s">
        <v>42</v>
      </c>
      <c r="I4166" s="61" t="s">
        <v>1167</v>
      </c>
      <c r="J4166" s="61" t="s">
        <v>17</v>
      </c>
      <c r="K4166" s="61" t="s">
        <v>20</v>
      </c>
      <c r="L4166" s="61" t="s">
        <v>1352</v>
      </c>
      <c r="M4166" s="61">
        <f t="shared" si="66"/>
        <v>604</v>
      </c>
      <c r="N4166" t="str">
        <f>VLOOKUP(M4166,'zamestnanci číselník'!$A:$I,9,0)</f>
        <v>Údržba</v>
      </c>
    </row>
    <row r="4167" spans="1:14" x14ac:dyDescent="0.2">
      <c r="A4167" s="60">
        <v>43683</v>
      </c>
      <c r="B4167" s="61" t="s">
        <v>1351</v>
      </c>
      <c r="C4167" s="61" t="s">
        <v>885</v>
      </c>
      <c r="D4167" s="61" t="s">
        <v>181</v>
      </c>
      <c r="E4167" s="61">
        <v>7.75</v>
      </c>
      <c r="F4167" s="61" t="s">
        <v>890</v>
      </c>
      <c r="G4167" s="61">
        <v>3.75</v>
      </c>
      <c r="H4167" s="61" t="s">
        <v>42</v>
      </c>
      <c r="I4167" s="61" t="s">
        <v>1167</v>
      </c>
      <c r="J4167" s="61" t="s">
        <v>17</v>
      </c>
      <c r="K4167" s="61" t="s">
        <v>20</v>
      </c>
      <c r="L4167" s="61" t="s">
        <v>1352</v>
      </c>
      <c r="M4167" s="61">
        <f t="shared" si="66"/>
        <v>604</v>
      </c>
      <c r="N4167" t="str">
        <f>VLOOKUP(M4167,'zamestnanci číselník'!$A:$I,9,0)</f>
        <v>Údržba</v>
      </c>
    </row>
    <row r="4168" spans="1:14" x14ac:dyDescent="0.2">
      <c r="A4168" s="60">
        <v>43684</v>
      </c>
      <c r="B4168" s="61" t="s">
        <v>1351</v>
      </c>
      <c r="C4168" s="61" t="s">
        <v>885</v>
      </c>
      <c r="D4168" s="61" t="s">
        <v>181</v>
      </c>
      <c r="E4168" s="61">
        <v>7.75</v>
      </c>
      <c r="F4168" s="61" t="s">
        <v>182</v>
      </c>
      <c r="G4168" s="61">
        <v>0</v>
      </c>
      <c r="H4168" s="61" t="s">
        <v>42</v>
      </c>
      <c r="I4168" s="61" t="s">
        <v>1167</v>
      </c>
      <c r="J4168" s="61" t="s">
        <v>17</v>
      </c>
      <c r="K4168" s="61" t="s">
        <v>20</v>
      </c>
      <c r="L4168" s="61" t="s">
        <v>1352</v>
      </c>
      <c r="M4168" s="61">
        <f t="shared" si="66"/>
        <v>604</v>
      </c>
      <c r="N4168" t="str">
        <f>VLOOKUP(M4168,'zamestnanci číselník'!$A:$I,9,0)</f>
        <v>Údržba</v>
      </c>
    </row>
    <row r="4169" spans="1:14" x14ac:dyDescent="0.2">
      <c r="A4169" s="60">
        <v>43685</v>
      </c>
      <c r="B4169" s="61" t="s">
        <v>1351</v>
      </c>
      <c r="C4169" s="61" t="s">
        <v>885</v>
      </c>
      <c r="D4169" s="61" t="s">
        <v>181</v>
      </c>
      <c r="E4169" s="61">
        <v>7.75</v>
      </c>
      <c r="F4169" s="61" t="s">
        <v>182</v>
      </c>
      <c r="G4169" s="61">
        <v>0</v>
      </c>
      <c r="H4169" s="61" t="s">
        <v>42</v>
      </c>
      <c r="I4169" s="61" t="s">
        <v>1167</v>
      </c>
      <c r="J4169" s="61" t="s">
        <v>17</v>
      </c>
      <c r="K4169" s="61" t="s">
        <v>20</v>
      </c>
      <c r="L4169" s="61" t="s">
        <v>1352</v>
      </c>
      <c r="M4169" s="61">
        <f t="shared" si="66"/>
        <v>604</v>
      </c>
      <c r="N4169" t="str">
        <f>VLOOKUP(M4169,'zamestnanci číselník'!$A:$I,9,0)</f>
        <v>Údržba</v>
      </c>
    </row>
    <row r="4170" spans="1:14" x14ac:dyDescent="0.2">
      <c r="A4170" s="60">
        <v>43686</v>
      </c>
      <c r="B4170" s="61" t="s">
        <v>1351</v>
      </c>
      <c r="C4170" s="61" t="s">
        <v>885</v>
      </c>
      <c r="D4170" s="61" t="s">
        <v>181</v>
      </c>
      <c r="E4170" s="61">
        <v>7.75</v>
      </c>
      <c r="F4170" s="61" t="s">
        <v>890</v>
      </c>
      <c r="G4170" s="61">
        <v>3.75</v>
      </c>
      <c r="H4170" s="61" t="s">
        <v>42</v>
      </c>
      <c r="I4170" s="61" t="s">
        <v>1167</v>
      </c>
      <c r="J4170" s="61" t="s">
        <v>17</v>
      </c>
      <c r="K4170" s="61" t="s">
        <v>20</v>
      </c>
      <c r="L4170" s="61" t="s">
        <v>1352</v>
      </c>
      <c r="M4170" s="61">
        <f t="shared" si="66"/>
        <v>604</v>
      </c>
      <c r="N4170" t="str">
        <f>VLOOKUP(M4170,'zamestnanci číselník'!$A:$I,9,0)</f>
        <v>Údržba</v>
      </c>
    </row>
    <row r="4171" spans="1:14" x14ac:dyDescent="0.2">
      <c r="A4171" s="60">
        <v>43689</v>
      </c>
      <c r="B4171" s="61" t="s">
        <v>1351</v>
      </c>
      <c r="C4171" s="61" t="s">
        <v>885</v>
      </c>
      <c r="D4171" s="61" t="s">
        <v>181</v>
      </c>
      <c r="E4171" s="61">
        <v>7.75</v>
      </c>
      <c r="F4171" s="61" t="s">
        <v>890</v>
      </c>
      <c r="G4171" s="61">
        <v>0.25</v>
      </c>
      <c r="H4171" s="61" t="s">
        <v>42</v>
      </c>
      <c r="I4171" s="61" t="s">
        <v>1167</v>
      </c>
      <c r="J4171" s="61" t="s">
        <v>17</v>
      </c>
      <c r="K4171" s="61" t="s">
        <v>20</v>
      </c>
      <c r="L4171" s="61" t="s">
        <v>1352</v>
      </c>
      <c r="M4171" s="61">
        <f t="shared" si="66"/>
        <v>604</v>
      </c>
      <c r="N4171" t="str">
        <f>VLOOKUP(M4171,'zamestnanci číselník'!$A:$I,9,0)</f>
        <v>Údržba</v>
      </c>
    </row>
    <row r="4172" spans="1:14" x14ac:dyDescent="0.2">
      <c r="A4172" s="60">
        <v>43690</v>
      </c>
      <c r="B4172" s="61" t="s">
        <v>1351</v>
      </c>
      <c r="C4172" s="61" t="s">
        <v>885</v>
      </c>
      <c r="D4172" s="61" t="s">
        <v>181</v>
      </c>
      <c r="E4172" s="61">
        <v>7.75</v>
      </c>
      <c r="F4172" s="61" t="s">
        <v>182</v>
      </c>
      <c r="G4172" s="61">
        <v>0</v>
      </c>
      <c r="H4172" s="61" t="s">
        <v>42</v>
      </c>
      <c r="I4172" s="61" t="s">
        <v>1167</v>
      </c>
      <c r="J4172" s="61" t="s">
        <v>17</v>
      </c>
      <c r="K4172" s="61" t="s">
        <v>20</v>
      </c>
      <c r="L4172" s="61" t="s">
        <v>1352</v>
      </c>
      <c r="M4172" s="61">
        <f t="shared" si="66"/>
        <v>604</v>
      </c>
      <c r="N4172" t="str">
        <f>VLOOKUP(M4172,'zamestnanci číselník'!$A:$I,9,0)</f>
        <v>Údržba</v>
      </c>
    </row>
    <row r="4173" spans="1:14" x14ac:dyDescent="0.2">
      <c r="A4173" s="60">
        <v>43691</v>
      </c>
      <c r="B4173" s="61" t="s">
        <v>1351</v>
      </c>
      <c r="C4173" s="61" t="s">
        <v>885</v>
      </c>
      <c r="D4173" s="61" t="s">
        <v>181</v>
      </c>
      <c r="E4173" s="61">
        <v>7.75</v>
      </c>
      <c r="F4173" s="61" t="s">
        <v>890</v>
      </c>
      <c r="G4173" s="61">
        <v>3.75</v>
      </c>
      <c r="H4173" s="61" t="s">
        <v>42</v>
      </c>
      <c r="I4173" s="61" t="s">
        <v>1167</v>
      </c>
      <c r="J4173" s="61" t="s">
        <v>17</v>
      </c>
      <c r="K4173" s="61" t="s">
        <v>20</v>
      </c>
      <c r="L4173" s="61" t="s">
        <v>1352</v>
      </c>
      <c r="M4173" s="61">
        <f t="shared" si="66"/>
        <v>604</v>
      </c>
      <c r="N4173" t="str">
        <f>VLOOKUP(M4173,'zamestnanci číselník'!$A:$I,9,0)</f>
        <v>Údržba</v>
      </c>
    </row>
    <row r="4174" spans="1:14" x14ac:dyDescent="0.2">
      <c r="A4174" s="60">
        <v>43692</v>
      </c>
      <c r="B4174" s="61" t="s">
        <v>1351</v>
      </c>
      <c r="C4174" s="61" t="s">
        <v>885</v>
      </c>
      <c r="D4174" s="61" t="s">
        <v>181</v>
      </c>
      <c r="E4174" s="61">
        <v>7.75</v>
      </c>
      <c r="F4174" s="61" t="s">
        <v>182</v>
      </c>
      <c r="G4174" s="61">
        <v>0</v>
      </c>
      <c r="H4174" s="61" t="s">
        <v>42</v>
      </c>
      <c r="I4174" s="61" t="s">
        <v>1167</v>
      </c>
      <c r="J4174" s="61" t="s">
        <v>17</v>
      </c>
      <c r="K4174" s="61" t="s">
        <v>20</v>
      </c>
      <c r="L4174" s="61" t="s">
        <v>1352</v>
      </c>
      <c r="M4174" s="61">
        <f t="shared" si="66"/>
        <v>604</v>
      </c>
      <c r="N4174" t="str">
        <f>VLOOKUP(M4174,'zamestnanci číselník'!$A:$I,9,0)</f>
        <v>Údržba</v>
      </c>
    </row>
    <row r="4175" spans="1:14" x14ac:dyDescent="0.2">
      <c r="A4175" s="60">
        <v>43693</v>
      </c>
      <c r="B4175" s="61" t="s">
        <v>1351</v>
      </c>
      <c r="C4175" s="61" t="s">
        <v>885</v>
      </c>
      <c r="D4175" s="61" t="s">
        <v>181</v>
      </c>
      <c r="E4175" s="61">
        <v>7.75</v>
      </c>
      <c r="F4175" s="61" t="s">
        <v>182</v>
      </c>
      <c r="G4175" s="61">
        <v>0</v>
      </c>
      <c r="H4175" s="61" t="s">
        <v>42</v>
      </c>
      <c r="I4175" s="61" t="s">
        <v>1167</v>
      </c>
      <c r="J4175" s="61" t="s">
        <v>17</v>
      </c>
      <c r="K4175" s="61" t="s">
        <v>20</v>
      </c>
      <c r="L4175" s="61" t="s">
        <v>1352</v>
      </c>
      <c r="M4175" s="61">
        <f t="shared" si="66"/>
        <v>604</v>
      </c>
      <c r="N4175" t="str">
        <f>VLOOKUP(M4175,'zamestnanci číselník'!$A:$I,9,0)</f>
        <v>Údržba</v>
      </c>
    </row>
    <row r="4176" spans="1:14" x14ac:dyDescent="0.2">
      <c r="A4176" s="60">
        <v>43696</v>
      </c>
      <c r="B4176" s="61" t="s">
        <v>1351</v>
      </c>
      <c r="C4176" s="61" t="s">
        <v>885</v>
      </c>
      <c r="D4176" s="61" t="s">
        <v>181</v>
      </c>
      <c r="E4176" s="61">
        <v>7.75</v>
      </c>
      <c r="F4176" s="61" t="s">
        <v>890</v>
      </c>
      <c r="G4176" s="61">
        <v>3.75</v>
      </c>
      <c r="H4176" s="61" t="s">
        <v>42</v>
      </c>
      <c r="I4176" s="61" t="s">
        <v>1167</v>
      </c>
      <c r="J4176" s="61" t="s">
        <v>17</v>
      </c>
      <c r="K4176" s="61" t="s">
        <v>20</v>
      </c>
      <c r="L4176" s="61" t="s">
        <v>1352</v>
      </c>
      <c r="M4176" s="61">
        <f t="shared" si="66"/>
        <v>604</v>
      </c>
      <c r="N4176" t="str">
        <f>VLOOKUP(M4176,'zamestnanci číselník'!$A:$I,9,0)</f>
        <v>Údržba</v>
      </c>
    </row>
    <row r="4177" spans="1:14" x14ac:dyDescent="0.2">
      <c r="A4177" s="60">
        <v>43697</v>
      </c>
      <c r="B4177" s="61" t="s">
        <v>1351</v>
      </c>
      <c r="C4177" s="61" t="s">
        <v>885</v>
      </c>
      <c r="D4177" s="61" t="s">
        <v>181</v>
      </c>
      <c r="E4177" s="61">
        <v>7.75</v>
      </c>
      <c r="F4177" s="61" t="s">
        <v>182</v>
      </c>
      <c r="G4177" s="61">
        <v>0</v>
      </c>
      <c r="H4177" s="61" t="s">
        <v>42</v>
      </c>
      <c r="I4177" s="61" t="s">
        <v>1167</v>
      </c>
      <c r="J4177" s="61" t="s">
        <v>17</v>
      </c>
      <c r="K4177" s="61" t="s">
        <v>20</v>
      </c>
      <c r="L4177" s="61" t="s">
        <v>1352</v>
      </c>
      <c r="M4177" s="61">
        <f t="shared" si="66"/>
        <v>604</v>
      </c>
      <c r="N4177" t="str">
        <f>VLOOKUP(M4177,'zamestnanci číselník'!$A:$I,9,0)</f>
        <v>Údržba</v>
      </c>
    </row>
    <row r="4178" spans="1:14" x14ac:dyDescent="0.2">
      <c r="A4178" s="60">
        <v>43698</v>
      </c>
      <c r="B4178" s="61" t="s">
        <v>1351</v>
      </c>
      <c r="C4178" s="61" t="s">
        <v>885</v>
      </c>
      <c r="D4178" s="61" t="s">
        <v>181</v>
      </c>
      <c r="E4178" s="61">
        <v>7.75</v>
      </c>
      <c r="F4178" s="61" t="s">
        <v>182</v>
      </c>
      <c r="G4178" s="61">
        <v>0</v>
      </c>
      <c r="H4178" s="61" t="s">
        <v>42</v>
      </c>
      <c r="I4178" s="61" t="s">
        <v>1167</v>
      </c>
      <c r="J4178" s="61" t="s">
        <v>17</v>
      </c>
      <c r="K4178" s="61" t="s">
        <v>20</v>
      </c>
      <c r="L4178" s="61" t="s">
        <v>1352</v>
      </c>
      <c r="M4178" s="61">
        <f t="shared" si="66"/>
        <v>604</v>
      </c>
      <c r="N4178" t="str">
        <f>VLOOKUP(M4178,'zamestnanci číselník'!$A:$I,9,0)</f>
        <v>Údržba</v>
      </c>
    </row>
    <row r="4179" spans="1:14" x14ac:dyDescent="0.2">
      <c r="A4179" s="60">
        <v>43699</v>
      </c>
      <c r="B4179" s="61" t="s">
        <v>1351</v>
      </c>
      <c r="C4179" s="61" t="s">
        <v>885</v>
      </c>
      <c r="D4179" s="61" t="s">
        <v>181</v>
      </c>
      <c r="E4179" s="61">
        <v>7.75</v>
      </c>
      <c r="F4179" s="61" t="s">
        <v>890</v>
      </c>
      <c r="G4179" s="61">
        <v>3.75</v>
      </c>
      <c r="H4179" s="61" t="s">
        <v>42</v>
      </c>
      <c r="I4179" s="61" t="s">
        <v>1167</v>
      </c>
      <c r="J4179" s="61" t="s">
        <v>17</v>
      </c>
      <c r="K4179" s="61" t="s">
        <v>20</v>
      </c>
      <c r="L4179" s="61" t="s">
        <v>1352</v>
      </c>
      <c r="M4179" s="61">
        <f t="shared" si="66"/>
        <v>604</v>
      </c>
      <c r="N4179" t="str">
        <f>VLOOKUP(M4179,'zamestnanci číselník'!$A:$I,9,0)</f>
        <v>Údržba</v>
      </c>
    </row>
    <row r="4180" spans="1:14" x14ac:dyDescent="0.2">
      <c r="A4180" s="60">
        <v>43700</v>
      </c>
      <c r="B4180" s="61" t="s">
        <v>1351</v>
      </c>
      <c r="C4180" s="61" t="s">
        <v>885</v>
      </c>
      <c r="D4180" s="61" t="s">
        <v>181</v>
      </c>
      <c r="E4180" s="61">
        <v>7.75</v>
      </c>
      <c r="F4180" s="61" t="s">
        <v>890</v>
      </c>
      <c r="G4180" s="61">
        <v>3.75</v>
      </c>
      <c r="H4180" s="61" t="s">
        <v>42</v>
      </c>
      <c r="I4180" s="61" t="s">
        <v>1167</v>
      </c>
      <c r="J4180" s="61" t="s">
        <v>17</v>
      </c>
      <c r="K4180" s="61" t="s">
        <v>20</v>
      </c>
      <c r="L4180" s="61" t="s">
        <v>1352</v>
      </c>
      <c r="M4180" s="61">
        <f t="shared" si="66"/>
        <v>604</v>
      </c>
      <c r="N4180" t="str">
        <f>VLOOKUP(M4180,'zamestnanci číselník'!$A:$I,9,0)</f>
        <v>Údržba</v>
      </c>
    </row>
    <row r="4181" spans="1:14" x14ac:dyDescent="0.2">
      <c r="A4181" s="60">
        <v>43701</v>
      </c>
      <c r="B4181" s="61" t="s">
        <v>1351</v>
      </c>
      <c r="C4181" s="61" t="s">
        <v>885</v>
      </c>
      <c r="D4181" s="61" t="s">
        <v>181</v>
      </c>
      <c r="E4181" s="61">
        <v>0</v>
      </c>
      <c r="F4181" s="61" t="s">
        <v>890</v>
      </c>
      <c r="G4181" s="61">
        <v>7.75</v>
      </c>
      <c r="H4181" s="61" t="s">
        <v>42</v>
      </c>
      <c r="I4181" s="61" t="s">
        <v>1167</v>
      </c>
      <c r="J4181" s="61" t="s">
        <v>17</v>
      </c>
      <c r="K4181" s="61" t="s">
        <v>20</v>
      </c>
      <c r="L4181" s="61" t="s">
        <v>1352</v>
      </c>
      <c r="M4181" s="61">
        <f t="shared" si="66"/>
        <v>604</v>
      </c>
      <c r="N4181" t="str">
        <f>VLOOKUP(M4181,'zamestnanci číselník'!$A:$I,9,0)</f>
        <v>Údržba</v>
      </c>
    </row>
    <row r="4182" spans="1:14" x14ac:dyDescent="0.2">
      <c r="A4182" s="60">
        <v>43703</v>
      </c>
      <c r="B4182" s="61" t="s">
        <v>1351</v>
      </c>
      <c r="C4182" s="61" t="s">
        <v>885</v>
      </c>
      <c r="D4182" s="61" t="s">
        <v>181</v>
      </c>
      <c r="E4182" s="61">
        <v>4.25</v>
      </c>
      <c r="F4182" s="61" t="s">
        <v>182</v>
      </c>
      <c r="G4182" s="61">
        <v>0</v>
      </c>
      <c r="H4182" s="61" t="s">
        <v>42</v>
      </c>
      <c r="I4182" s="61" t="s">
        <v>1167</v>
      </c>
      <c r="J4182" s="61" t="s">
        <v>17</v>
      </c>
      <c r="K4182" s="61" t="s">
        <v>20</v>
      </c>
      <c r="L4182" s="61" t="s">
        <v>1352</v>
      </c>
      <c r="M4182" s="61">
        <f t="shared" si="66"/>
        <v>604</v>
      </c>
      <c r="N4182" t="str">
        <f>VLOOKUP(M4182,'zamestnanci číselník'!$A:$I,9,0)</f>
        <v>Údržba</v>
      </c>
    </row>
    <row r="4183" spans="1:14" x14ac:dyDescent="0.2">
      <c r="A4183" s="60">
        <v>43704</v>
      </c>
      <c r="B4183" s="61" t="s">
        <v>1351</v>
      </c>
      <c r="C4183" s="61" t="s">
        <v>885</v>
      </c>
      <c r="D4183" s="61" t="s">
        <v>181</v>
      </c>
      <c r="E4183" s="61">
        <v>7.75</v>
      </c>
      <c r="F4183" s="61" t="s">
        <v>890</v>
      </c>
      <c r="G4183" s="61">
        <v>4.75</v>
      </c>
      <c r="H4183" s="61" t="s">
        <v>42</v>
      </c>
      <c r="I4183" s="61" t="s">
        <v>1167</v>
      </c>
      <c r="J4183" s="61" t="s">
        <v>17</v>
      </c>
      <c r="K4183" s="61" t="s">
        <v>20</v>
      </c>
      <c r="L4183" s="61" t="s">
        <v>1352</v>
      </c>
      <c r="M4183" s="61">
        <f t="shared" si="66"/>
        <v>604</v>
      </c>
      <c r="N4183" t="str">
        <f>VLOOKUP(M4183,'zamestnanci číselník'!$A:$I,9,0)</f>
        <v>Údržba</v>
      </c>
    </row>
    <row r="4184" spans="1:14" x14ac:dyDescent="0.2">
      <c r="A4184" s="60">
        <v>43705</v>
      </c>
      <c r="B4184" s="61" t="s">
        <v>1351</v>
      </c>
      <c r="C4184" s="61" t="s">
        <v>885</v>
      </c>
      <c r="D4184" s="61" t="s">
        <v>181</v>
      </c>
      <c r="E4184" s="61">
        <v>7.75</v>
      </c>
      <c r="F4184" s="61" t="s">
        <v>890</v>
      </c>
      <c r="G4184" s="61">
        <v>0.25</v>
      </c>
      <c r="H4184" s="61" t="s">
        <v>42</v>
      </c>
      <c r="I4184" s="61" t="s">
        <v>1167</v>
      </c>
      <c r="J4184" s="61" t="s">
        <v>17</v>
      </c>
      <c r="K4184" s="61" t="s">
        <v>20</v>
      </c>
      <c r="L4184" s="61" t="s">
        <v>1352</v>
      </c>
      <c r="M4184" s="61">
        <f t="shared" si="66"/>
        <v>604</v>
      </c>
      <c r="N4184" t="str">
        <f>VLOOKUP(M4184,'zamestnanci číselník'!$A:$I,9,0)</f>
        <v>Údržba</v>
      </c>
    </row>
    <row r="4185" spans="1:14" x14ac:dyDescent="0.2">
      <c r="A4185" s="60">
        <v>43706</v>
      </c>
      <c r="B4185" s="61" t="s">
        <v>1351</v>
      </c>
      <c r="C4185" s="61" t="s">
        <v>886</v>
      </c>
      <c r="D4185" s="61" t="s">
        <v>181</v>
      </c>
      <c r="E4185" s="61">
        <v>7.75</v>
      </c>
      <c r="F4185" s="61" t="s">
        <v>182</v>
      </c>
      <c r="G4185" s="61">
        <v>0</v>
      </c>
      <c r="H4185" s="61" t="s">
        <v>183</v>
      </c>
      <c r="I4185" s="61" t="s">
        <v>1167</v>
      </c>
      <c r="J4185" s="61" t="s">
        <v>17</v>
      </c>
      <c r="K4185" s="61" t="s">
        <v>20</v>
      </c>
      <c r="L4185" s="61" t="s">
        <v>1352</v>
      </c>
      <c r="M4185" s="61">
        <f t="shared" si="66"/>
        <v>604</v>
      </c>
      <c r="N4185" t="str">
        <f>VLOOKUP(M4185,'zamestnanci číselník'!$A:$I,9,0)</f>
        <v>Údržba</v>
      </c>
    </row>
    <row r="4186" spans="1:14" x14ac:dyDescent="0.2">
      <c r="A4186" s="60">
        <v>43707</v>
      </c>
      <c r="B4186" s="61" t="s">
        <v>1351</v>
      </c>
      <c r="C4186" s="61" t="s">
        <v>887</v>
      </c>
      <c r="D4186" s="61" t="s">
        <v>181</v>
      </c>
      <c r="E4186" s="61">
        <v>7.75</v>
      </c>
      <c r="F4186" s="61" t="s">
        <v>182</v>
      </c>
      <c r="G4186" s="61">
        <v>0</v>
      </c>
      <c r="H4186" s="61" t="s">
        <v>183</v>
      </c>
      <c r="I4186" s="61" t="s">
        <v>1167</v>
      </c>
      <c r="J4186" s="61" t="s">
        <v>17</v>
      </c>
      <c r="K4186" s="61" t="s">
        <v>20</v>
      </c>
      <c r="L4186" s="61" t="s">
        <v>1352</v>
      </c>
      <c r="M4186" s="61">
        <f t="shared" si="66"/>
        <v>604</v>
      </c>
      <c r="N4186" t="str">
        <f>VLOOKUP(M4186,'zamestnanci číselník'!$A:$I,9,0)</f>
        <v>Údržba</v>
      </c>
    </row>
    <row r="4187" spans="1:14" x14ac:dyDescent="0.2">
      <c r="A4187" s="60">
        <v>43702</v>
      </c>
      <c r="B4187" s="61" t="s">
        <v>1351</v>
      </c>
      <c r="C4187" s="61" t="s">
        <v>885</v>
      </c>
      <c r="D4187" s="61" t="s">
        <v>181</v>
      </c>
      <c r="E4187" s="61">
        <v>0</v>
      </c>
      <c r="F4187" s="61" t="s">
        <v>890</v>
      </c>
      <c r="G4187" s="61">
        <v>2.5</v>
      </c>
      <c r="H4187" s="61" t="s">
        <v>42</v>
      </c>
      <c r="I4187" s="61" t="s">
        <v>1167</v>
      </c>
      <c r="J4187" s="61" t="s">
        <v>17</v>
      </c>
      <c r="K4187" s="61" t="s">
        <v>20</v>
      </c>
      <c r="L4187" s="61" t="s">
        <v>1352</v>
      </c>
      <c r="M4187" s="61">
        <f t="shared" si="66"/>
        <v>604</v>
      </c>
      <c r="N4187" t="str">
        <f>VLOOKUP(M4187,'zamestnanci číselník'!$A:$I,9,0)</f>
        <v>Údržba</v>
      </c>
    </row>
    <row r="4188" spans="1:14" x14ac:dyDescent="0.2">
      <c r="A4188" s="60">
        <v>43704</v>
      </c>
      <c r="B4188" s="61" t="s">
        <v>1353</v>
      </c>
      <c r="C4188" s="61" t="s">
        <v>885</v>
      </c>
      <c r="D4188" s="61" t="s">
        <v>181</v>
      </c>
      <c r="E4188" s="61">
        <v>4</v>
      </c>
      <c r="F4188" s="61" t="s">
        <v>182</v>
      </c>
      <c r="G4188" s="61">
        <v>0</v>
      </c>
      <c r="H4188" s="61" t="s">
        <v>42</v>
      </c>
      <c r="I4188" s="61" t="s">
        <v>1167</v>
      </c>
      <c r="J4188" s="61" t="s">
        <v>17</v>
      </c>
      <c r="K4188" s="61" t="s">
        <v>20</v>
      </c>
      <c r="L4188" s="61" t="s">
        <v>1354</v>
      </c>
      <c r="M4188" s="61">
        <f t="shared" si="66"/>
        <v>605</v>
      </c>
      <c r="N4188" t="str">
        <f>VLOOKUP(M4188,'zamestnanci číselník'!$A:$I,9,0)</f>
        <v>Ostatné</v>
      </c>
    </row>
    <row r="4189" spans="1:14" x14ac:dyDescent="0.2">
      <c r="A4189" s="60">
        <v>43705</v>
      </c>
      <c r="B4189" s="61" t="s">
        <v>1353</v>
      </c>
      <c r="C4189" s="61" t="s">
        <v>885</v>
      </c>
      <c r="D4189" s="61" t="s">
        <v>181</v>
      </c>
      <c r="E4189" s="61">
        <v>4</v>
      </c>
      <c r="F4189" s="61" t="s">
        <v>182</v>
      </c>
      <c r="G4189" s="61">
        <v>0</v>
      </c>
      <c r="H4189" s="61" t="s">
        <v>42</v>
      </c>
      <c r="I4189" s="61" t="s">
        <v>1167</v>
      </c>
      <c r="J4189" s="61" t="s">
        <v>17</v>
      </c>
      <c r="K4189" s="61" t="s">
        <v>20</v>
      </c>
      <c r="L4189" s="61" t="s">
        <v>1354</v>
      </c>
      <c r="M4189" s="61">
        <f t="shared" si="66"/>
        <v>605</v>
      </c>
      <c r="N4189" t="str">
        <f>VLOOKUP(M4189,'zamestnanci číselník'!$A:$I,9,0)</f>
        <v>Ostatné</v>
      </c>
    </row>
    <row r="4190" spans="1:14" x14ac:dyDescent="0.2">
      <c r="A4190" s="60">
        <v>43707</v>
      </c>
      <c r="B4190" s="61" t="s">
        <v>1353</v>
      </c>
      <c r="C4190" s="61" t="s">
        <v>885</v>
      </c>
      <c r="D4190" s="61" t="s">
        <v>181</v>
      </c>
      <c r="E4190" s="61">
        <v>4</v>
      </c>
      <c r="F4190" s="61" t="s">
        <v>182</v>
      </c>
      <c r="G4190" s="61">
        <v>0</v>
      </c>
      <c r="H4190" s="61" t="s">
        <v>42</v>
      </c>
      <c r="I4190" s="61" t="s">
        <v>1167</v>
      </c>
      <c r="J4190" s="61" t="s">
        <v>17</v>
      </c>
      <c r="K4190" s="61" t="s">
        <v>20</v>
      </c>
      <c r="L4190" s="61" t="s">
        <v>1354</v>
      </c>
      <c r="M4190" s="61">
        <f t="shared" si="66"/>
        <v>605</v>
      </c>
      <c r="N4190" t="str">
        <f>VLOOKUP(M4190,'zamestnanci číselník'!$A:$I,9,0)</f>
        <v>Ostatné</v>
      </c>
    </row>
    <row r="4191" spans="1:14" x14ac:dyDescent="0.2">
      <c r="A4191" s="60">
        <v>43699</v>
      </c>
      <c r="B4191" s="61" t="s">
        <v>1353</v>
      </c>
      <c r="C4191" s="61" t="s">
        <v>885</v>
      </c>
      <c r="D4191" s="61" t="s">
        <v>181</v>
      </c>
      <c r="E4191" s="61">
        <v>4</v>
      </c>
      <c r="F4191" s="61" t="s">
        <v>182</v>
      </c>
      <c r="G4191" s="61">
        <v>0</v>
      </c>
      <c r="H4191" s="61" t="s">
        <v>42</v>
      </c>
      <c r="I4191" s="61" t="s">
        <v>1167</v>
      </c>
      <c r="J4191" s="61" t="s">
        <v>17</v>
      </c>
      <c r="K4191" s="61" t="s">
        <v>20</v>
      </c>
      <c r="L4191" s="61" t="s">
        <v>1354</v>
      </c>
      <c r="M4191" s="61">
        <f t="shared" si="66"/>
        <v>605</v>
      </c>
      <c r="N4191" t="str">
        <f>VLOOKUP(M4191,'zamestnanci číselník'!$A:$I,9,0)</f>
        <v>Ostatné</v>
      </c>
    </row>
    <row r="4192" spans="1:14" x14ac:dyDescent="0.2">
      <c r="A4192" s="60">
        <v>43700</v>
      </c>
      <c r="B4192" s="61" t="s">
        <v>1353</v>
      </c>
      <c r="C4192" s="61" t="s">
        <v>885</v>
      </c>
      <c r="D4192" s="61" t="s">
        <v>181</v>
      </c>
      <c r="E4192" s="61">
        <v>4</v>
      </c>
      <c r="F4192" s="61" t="s">
        <v>182</v>
      </c>
      <c r="G4192" s="61">
        <v>0</v>
      </c>
      <c r="H4192" s="61" t="s">
        <v>42</v>
      </c>
      <c r="I4192" s="61" t="s">
        <v>1167</v>
      </c>
      <c r="J4192" s="61" t="s">
        <v>17</v>
      </c>
      <c r="K4192" s="61" t="s">
        <v>20</v>
      </c>
      <c r="L4192" s="61" t="s">
        <v>1354</v>
      </c>
      <c r="M4192" s="61">
        <f t="shared" si="66"/>
        <v>605</v>
      </c>
      <c r="N4192" t="str">
        <f>VLOOKUP(M4192,'zamestnanci číselník'!$A:$I,9,0)</f>
        <v>Ostatné</v>
      </c>
    </row>
    <row r="4193" spans="1:14" x14ac:dyDescent="0.2">
      <c r="A4193" s="60">
        <v>43703</v>
      </c>
      <c r="B4193" s="61" t="s">
        <v>1353</v>
      </c>
      <c r="C4193" s="61" t="s">
        <v>885</v>
      </c>
      <c r="D4193" s="61" t="s">
        <v>181</v>
      </c>
      <c r="E4193" s="61">
        <v>4</v>
      </c>
      <c r="F4193" s="61" t="s">
        <v>182</v>
      </c>
      <c r="G4193" s="61">
        <v>0</v>
      </c>
      <c r="H4193" s="61" t="s">
        <v>42</v>
      </c>
      <c r="I4193" s="61" t="s">
        <v>1167</v>
      </c>
      <c r="J4193" s="61" t="s">
        <v>17</v>
      </c>
      <c r="K4193" s="61" t="s">
        <v>20</v>
      </c>
      <c r="L4193" s="61" t="s">
        <v>1354</v>
      </c>
      <c r="M4193" s="61">
        <f t="shared" si="66"/>
        <v>605</v>
      </c>
      <c r="N4193" t="str">
        <f>VLOOKUP(M4193,'zamestnanci číselník'!$A:$I,9,0)</f>
        <v>Ostatné</v>
      </c>
    </row>
    <row r="4194" spans="1:14" x14ac:dyDescent="0.2">
      <c r="A4194" s="60">
        <v>43698</v>
      </c>
      <c r="B4194" s="61" t="s">
        <v>1353</v>
      </c>
      <c r="C4194" s="61" t="s">
        <v>885</v>
      </c>
      <c r="D4194" s="61" t="s">
        <v>181</v>
      </c>
      <c r="E4194" s="61">
        <v>4</v>
      </c>
      <c r="F4194" s="61" t="s">
        <v>182</v>
      </c>
      <c r="G4194" s="61">
        <v>0</v>
      </c>
      <c r="H4194" s="61" t="s">
        <v>42</v>
      </c>
      <c r="I4194" s="61" t="s">
        <v>1167</v>
      </c>
      <c r="J4194" s="61" t="s">
        <v>17</v>
      </c>
      <c r="K4194" s="61" t="s">
        <v>20</v>
      </c>
      <c r="L4194" s="61" t="s">
        <v>1354</v>
      </c>
      <c r="M4194" s="61">
        <f t="shared" si="66"/>
        <v>605</v>
      </c>
      <c r="N4194" t="str">
        <f>VLOOKUP(M4194,'zamestnanci číselník'!$A:$I,9,0)</f>
        <v>Ostatné</v>
      </c>
    </row>
    <row r="4195" spans="1:14" x14ac:dyDescent="0.2">
      <c r="A4195" s="60">
        <v>43678</v>
      </c>
      <c r="B4195" s="61" t="s">
        <v>1353</v>
      </c>
      <c r="C4195" s="61" t="s">
        <v>887</v>
      </c>
      <c r="D4195" s="61" t="s">
        <v>181</v>
      </c>
      <c r="E4195" s="61">
        <v>4</v>
      </c>
      <c r="F4195" s="61" t="s">
        <v>182</v>
      </c>
      <c r="G4195" s="61">
        <v>0</v>
      </c>
      <c r="H4195" s="61" t="s">
        <v>183</v>
      </c>
      <c r="I4195" s="61" t="s">
        <v>1167</v>
      </c>
      <c r="J4195" s="61" t="s">
        <v>17</v>
      </c>
      <c r="K4195" s="61" t="s">
        <v>20</v>
      </c>
      <c r="L4195" s="61" t="s">
        <v>1354</v>
      </c>
      <c r="M4195" s="61">
        <f t="shared" si="66"/>
        <v>605</v>
      </c>
      <c r="N4195" t="str">
        <f>VLOOKUP(M4195,'zamestnanci číselník'!$A:$I,9,0)</f>
        <v>Ostatné</v>
      </c>
    </row>
    <row r="4196" spans="1:14" x14ac:dyDescent="0.2">
      <c r="A4196" s="60">
        <v>43679</v>
      </c>
      <c r="B4196" s="61" t="s">
        <v>1353</v>
      </c>
      <c r="C4196" s="61" t="s">
        <v>887</v>
      </c>
      <c r="D4196" s="61" t="s">
        <v>181</v>
      </c>
      <c r="E4196" s="61">
        <v>4</v>
      </c>
      <c r="F4196" s="61" t="s">
        <v>182</v>
      </c>
      <c r="G4196" s="61">
        <v>0</v>
      </c>
      <c r="H4196" s="61" t="s">
        <v>183</v>
      </c>
      <c r="I4196" s="61" t="s">
        <v>1167</v>
      </c>
      <c r="J4196" s="61" t="s">
        <v>17</v>
      </c>
      <c r="K4196" s="61" t="s">
        <v>20</v>
      </c>
      <c r="L4196" s="61" t="s">
        <v>1354</v>
      </c>
      <c r="M4196" s="61">
        <f t="shared" si="66"/>
        <v>605</v>
      </c>
      <c r="N4196" t="str">
        <f>VLOOKUP(M4196,'zamestnanci číselník'!$A:$I,9,0)</f>
        <v>Ostatné</v>
      </c>
    </row>
    <row r="4197" spans="1:14" x14ac:dyDescent="0.2">
      <c r="A4197" s="60">
        <v>43682</v>
      </c>
      <c r="B4197" s="61" t="s">
        <v>1353</v>
      </c>
      <c r="C4197" s="61" t="s">
        <v>885</v>
      </c>
      <c r="D4197" s="61" t="s">
        <v>181</v>
      </c>
      <c r="E4197" s="61">
        <v>4</v>
      </c>
      <c r="F4197" s="61" t="s">
        <v>182</v>
      </c>
      <c r="G4197" s="61">
        <v>0</v>
      </c>
      <c r="H4197" s="61" t="s">
        <v>42</v>
      </c>
      <c r="I4197" s="61" t="s">
        <v>1167</v>
      </c>
      <c r="J4197" s="61" t="s">
        <v>17</v>
      </c>
      <c r="K4197" s="61" t="s">
        <v>20</v>
      </c>
      <c r="L4197" s="61" t="s">
        <v>1354</v>
      </c>
      <c r="M4197" s="61">
        <f t="shared" si="66"/>
        <v>605</v>
      </c>
      <c r="N4197" t="str">
        <f>VLOOKUP(M4197,'zamestnanci číselník'!$A:$I,9,0)</f>
        <v>Ostatné</v>
      </c>
    </row>
    <row r="4198" spans="1:14" x14ac:dyDescent="0.2">
      <c r="A4198" s="60">
        <v>43683</v>
      </c>
      <c r="B4198" s="61" t="s">
        <v>1353</v>
      </c>
      <c r="C4198" s="61" t="s">
        <v>885</v>
      </c>
      <c r="D4198" s="61" t="s">
        <v>181</v>
      </c>
      <c r="E4198" s="61">
        <v>4</v>
      </c>
      <c r="F4198" s="61" t="s">
        <v>182</v>
      </c>
      <c r="G4198" s="61">
        <v>0</v>
      </c>
      <c r="H4198" s="61" t="s">
        <v>42</v>
      </c>
      <c r="I4198" s="61" t="s">
        <v>1167</v>
      </c>
      <c r="J4198" s="61" t="s">
        <v>17</v>
      </c>
      <c r="K4198" s="61" t="s">
        <v>20</v>
      </c>
      <c r="L4198" s="61" t="s">
        <v>1354</v>
      </c>
      <c r="M4198" s="61">
        <f t="shared" si="66"/>
        <v>605</v>
      </c>
      <c r="N4198" t="str">
        <f>VLOOKUP(M4198,'zamestnanci číselník'!$A:$I,9,0)</f>
        <v>Ostatné</v>
      </c>
    </row>
    <row r="4199" spans="1:14" x14ac:dyDescent="0.2">
      <c r="A4199" s="60">
        <v>43684</v>
      </c>
      <c r="B4199" s="61" t="s">
        <v>1353</v>
      </c>
      <c r="C4199" s="61" t="s">
        <v>885</v>
      </c>
      <c r="D4199" s="61" t="s">
        <v>181</v>
      </c>
      <c r="E4199" s="61">
        <v>4</v>
      </c>
      <c r="F4199" s="61" t="s">
        <v>182</v>
      </c>
      <c r="G4199" s="61">
        <v>0</v>
      </c>
      <c r="H4199" s="61" t="s">
        <v>42</v>
      </c>
      <c r="I4199" s="61" t="s">
        <v>1167</v>
      </c>
      <c r="J4199" s="61" t="s">
        <v>17</v>
      </c>
      <c r="K4199" s="61" t="s">
        <v>20</v>
      </c>
      <c r="L4199" s="61" t="s">
        <v>1354</v>
      </c>
      <c r="M4199" s="61">
        <f t="shared" si="66"/>
        <v>605</v>
      </c>
      <c r="N4199" t="str">
        <f>VLOOKUP(M4199,'zamestnanci číselník'!$A:$I,9,0)</f>
        <v>Ostatné</v>
      </c>
    </row>
    <row r="4200" spans="1:14" x14ac:dyDescent="0.2">
      <c r="A4200" s="60">
        <v>43685</v>
      </c>
      <c r="B4200" s="61" t="s">
        <v>1353</v>
      </c>
      <c r="C4200" s="61" t="s">
        <v>885</v>
      </c>
      <c r="D4200" s="61" t="s">
        <v>181</v>
      </c>
      <c r="E4200" s="61">
        <v>4</v>
      </c>
      <c r="F4200" s="61" t="s">
        <v>182</v>
      </c>
      <c r="G4200" s="61">
        <v>0</v>
      </c>
      <c r="H4200" s="61" t="s">
        <v>42</v>
      </c>
      <c r="I4200" s="61" t="s">
        <v>1167</v>
      </c>
      <c r="J4200" s="61" t="s">
        <v>17</v>
      </c>
      <c r="K4200" s="61" t="s">
        <v>20</v>
      </c>
      <c r="L4200" s="61" t="s">
        <v>1354</v>
      </c>
      <c r="M4200" s="61">
        <f t="shared" si="66"/>
        <v>605</v>
      </c>
      <c r="N4200" t="str">
        <f>VLOOKUP(M4200,'zamestnanci číselník'!$A:$I,9,0)</f>
        <v>Ostatné</v>
      </c>
    </row>
    <row r="4201" spans="1:14" x14ac:dyDescent="0.2">
      <c r="A4201" s="60">
        <v>43686</v>
      </c>
      <c r="B4201" s="61" t="s">
        <v>1353</v>
      </c>
      <c r="C4201" s="61" t="s">
        <v>885</v>
      </c>
      <c r="D4201" s="61" t="s">
        <v>181</v>
      </c>
      <c r="E4201" s="61">
        <v>4</v>
      </c>
      <c r="F4201" s="61" t="s">
        <v>182</v>
      </c>
      <c r="G4201" s="61">
        <v>0</v>
      </c>
      <c r="H4201" s="61" t="s">
        <v>42</v>
      </c>
      <c r="I4201" s="61" t="s">
        <v>1167</v>
      </c>
      <c r="J4201" s="61" t="s">
        <v>17</v>
      </c>
      <c r="K4201" s="61" t="s">
        <v>20</v>
      </c>
      <c r="L4201" s="61" t="s">
        <v>1354</v>
      </c>
      <c r="M4201" s="61">
        <f t="shared" si="66"/>
        <v>605</v>
      </c>
      <c r="N4201" t="str">
        <f>VLOOKUP(M4201,'zamestnanci číselník'!$A:$I,9,0)</f>
        <v>Ostatné</v>
      </c>
    </row>
    <row r="4202" spans="1:14" x14ac:dyDescent="0.2">
      <c r="A4202" s="60">
        <v>43689</v>
      </c>
      <c r="B4202" s="61" t="s">
        <v>1353</v>
      </c>
      <c r="C4202" s="61" t="s">
        <v>885</v>
      </c>
      <c r="D4202" s="61" t="s">
        <v>181</v>
      </c>
      <c r="E4202" s="61">
        <v>4</v>
      </c>
      <c r="F4202" s="61" t="s">
        <v>182</v>
      </c>
      <c r="G4202" s="61">
        <v>0</v>
      </c>
      <c r="H4202" s="61" t="s">
        <v>42</v>
      </c>
      <c r="I4202" s="61" t="s">
        <v>1167</v>
      </c>
      <c r="J4202" s="61" t="s">
        <v>17</v>
      </c>
      <c r="K4202" s="61" t="s">
        <v>20</v>
      </c>
      <c r="L4202" s="61" t="s">
        <v>1354</v>
      </c>
      <c r="M4202" s="61">
        <f t="shared" si="66"/>
        <v>605</v>
      </c>
      <c r="N4202" t="str">
        <f>VLOOKUP(M4202,'zamestnanci číselník'!$A:$I,9,0)</f>
        <v>Ostatné</v>
      </c>
    </row>
    <row r="4203" spans="1:14" x14ac:dyDescent="0.2">
      <c r="A4203" s="60">
        <v>43690</v>
      </c>
      <c r="B4203" s="61" t="s">
        <v>1353</v>
      </c>
      <c r="C4203" s="61" t="s">
        <v>885</v>
      </c>
      <c r="D4203" s="61" t="s">
        <v>181</v>
      </c>
      <c r="E4203" s="61">
        <v>4</v>
      </c>
      <c r="F4203" s="61" t="s">
        <v>182</v>
      </c>
      <c r="G4203" s="61">
        <v>0</v>
      </c>
      <c r="H4203" s="61" t="s">
        <v>42</v>
      </c>
      <c r="I4203" s="61" t="s">
        <v>1167</v>
      </c>
      <c r="J4203" s="61" t="s">
        <v>17</v>
      </c>
      <c r="K4203" s="61" t="s">
        <v>20</v>
      </c>
      <c r="L4203" s="61" t="s">
        <v>1354</v>
      </c>
      <c r="M4203" s="61">
        <f t="shared" si="66"/>
        <v>605</v>
      </c>
      <c r="N4203" t="str">
        <f>VLOOKUP(M4203,'zamestnanci číselník'!$A:$I,9,0)</f>
        <v>Ostatné</v>
      </c>
    </row>
    <row r="4204" spans="1:14" x14ac:dyDescent="0.2">
      <c r="A4204" s="60">
        <v>43691</v>
      </c>
      <c r="B4204" s="61" t="s">
        <v>1353</v>
      </c>
      <c r="C4204" s="61" t="s">
        <v>885</v>
      </c>
      <c r="D4204" s="61" t="s">
        <v>181</v>
      </c>
      <c r="E4204" s="61">
        <v>4</v>
      </c>
      <c r="F4204" s="61" t="s">
        <v>182</v>
      </c>
      <c r="G4204" s="61">
        <v>0</v>
      </c>
      <c r="H4204" s="61" t="s">
        <v>42</v>
      </c>
      <c r="I4204" s="61" t="s">
        <v>1167</v>
      </c>
      <c r="J4204" s="61" t="s">
        <v>17</v>
      </c>
      <c r="K4204" s="61" t="s">
        <v>20</v>
      </c>
      <c r="L4204" s="61" t="s">
        <v>1354</v>
      </c>
      <c r="M4204" s="61">
        <f t="shared" ref="M4204:M4267" si="67">B4204*1</f>
        <v>605</v>
      </c>
      <c r="N4204" t="str">
        <f>VLOOKUP(M4204,'zamestnanci číselník'!$A:$I,9,0)</f>
        <v>Ostatné</v>
      </c>
    </row>
    <row r="4205" spans="1:14" x14ac:dyDescent="0.2">
      <c r="A4205" s="60">
        <v>43692</v>
      </c>
      <c r="B4205" s="61" t="s">
        <v>1353</v>
      </c>
      <c r="C4205" s="61" t="s">
        <v>885</v>
      </c>
      <c r="D4205" s="61" t="s">
        <v>181</v>
      </c>
      <c r="E4205" s="61">
        <v>4</v>
      </c>
      <c r="F4205" s="61" t="s">
        <v>182</v>
      </c>
      <c r="G4205" s="61">
        <v>0</v>
      </c>
      <c r="H4205" s="61" t="s">
        <v>42</v>
      </c>
      <c r="I4205" s="61" t="s">
        <v>1167</v>
      </c>
      <c r="J4205" s="61" t="s">
        <v>17</v>
      </c>
      <c r="K4205" s="61" t="s">
        <v>20</v>
      </c>
      <c r="L4205" s="61" t="s">
        <v>1354</v>
      </c>
      <c r="M4205" s="61">
        <f t="shared" si="67"/>
        <v>605</v>
      </c>
      <c r="N4205" t="str">
        <f>VLOOKUP(M4205,'zamestnanci číselník'!$A:$I,9,0)</f>
        <v>Ostatné</v>
      </c>
    </row>
    <row r="4206" spans="1:14" x14ac:dyDescent="0.2">
      <c r="A4206" s="60">
        <v>43693</v>
      </c>
      <c r="B4206" s="61" t="s">
        <v>1353</v>
      </c>
      <c r="C4206" s="61" t="s">
        <v>885</v>
      </c>
      <c r="D4206" s="61" t="s">
        <v>181</v>
      </c>
      <c r="E4206" s="61">
        <v>4</v>
      </c>
      <c r="F4206" s="61" t="s">
        <v>182</v>
      </c>
      <c r="G4206" s="61">
        <v>0</v>
      </c>
      <c r="H4206" s="61" t="s">
        <v>42</v>
      </c>
      <c r="I4206" s="61" t="s">
        <v>1167</v>
      </c>
      <c r="J4206" s="61" t="s">
        <v>17</v>
      </c>
      <c r="K4206" s="61" t="s">
        <v>20</v>
      </c>
      <c r="L4206" s="61" t="s">
        <v>1354</v>
      </c>
      <c r="M4206" s="61">
        <f t="shared" si="67"/>
        <v>605</v>
      </c>
      <c r="N4206" t="str">
        <f>VLOOKUP(M4206,'zamestnanci číselník'!$A:$I,9,0)</f>
        <v>Ostatné</v>
      </c>
    </row>
    <row r="4207" spans="1:14" x14ac:dyDescent="0.2">
      <c r="A4207" s="60">
        <v>43697</v>
      </c>
      <c r="B4207" s="61" t="s">
        <v>1353</v>
      </c>
      <c r="C4207" s="61" t="s">
        <v>885</v>
      </c>
      <c r="D4207" s="61" t="s">
        <v>181</v>
      </c>
      <c r="E4207" s="61">
        <v>4</v>
      </c>
      <c r="F4207" s="61" t="s">
        <v>182</v>
      </c>
      <c r="G4207" s="61">
        <v>0</v>
      </c>
      <c r="H4207" s="61" t="s">
        <v>42</v>
      </c>
      <c r="I4207" s="61" t="s">
        <v>1167</v>
      </c>
      <c r="J4207" s="61" t="s">
        <v>17</v>
      </c>
      <c r="K4207" s="61" t="s">
        <v>20</v>
      </c>
      <c r="L4207" s="61" t="s">
        <v>1354</v>
      </c>
      <c r="M4207" s="61">
        <f t="shared" si="67"/>
        <v>605</v>
      </c>
      <c r="N4207" t="str">
        <f>VLOOKUP(M4207,'zamestnanci číselník'!$A:$I,9,0)</f>
        <v>Ostatné</v>
      </c>
    </row>
    <row r="4208" spans="1:14" x14ac:dyDescent="0.2">
      <c r="A4208" s="60">
        <v>43706</v>
      </c>
      <c r="B4208" s="61" t="s">
        <v>1353</v>
      </c>
      <c r="C4208" s="61" t="s">
        <v>886</v>
      </c>
      <c r="D4208" s="61" t="s">
        <v>181</v>
      </c>
      <c r="E4208" s="61">
        <v>4</v>
      </c>
      <c r="F4208" s="61" t="s">
        <v>182</v>
      </c>
      <c r="G4208" s="61">
        <v>0</v>
      </c>
      <c r="H4208" s="61" t="s">
        <v>183</v>
      </c>
      <c r="I4208" s="61" t="s">
        <v>1167</v>
      </c>
      <c r="J4208" s="61" t="s">
        <v>17</v>
      </c>
      <c r="K4208" s="61" t="s">
        <v>20</v>
      </c>
      <c r="L4208" s="61" t="s">
        <v>1354</v>
      </c>
      <c r="M4208" s="61">
        <f t="shared" si="67"/>
        <v>605</v>
      </c>
      <c r="N4208" t="str">
        <f>VLOOKUP(M4208,'zamestnanci číselník'!$A:$I,9,0)</f>
        <v>Ostatné</v>
      </c>
    </row>
    <row r="4209" spans="1:14" x14ac:dyDescent="0.2">
      <c r="A4209" s="60">
        <v>43696</v>
      </c>
      <c r="B4209" s="61" t="s">
        <v>1353</v>
      </c>
      <c r="C4209" s="61" t="s">
        <v>887</v>
      </c>
      <c r="D4209" s="61" t="s">
        <v>181</v>
      </c>
      <c r="E4209" s="61">
        <v>4</v>
      </c>
      <c r="F4209" s="61" t="s">
        <v>182</v>
      </c>
      <c r="G4209" s="61">
        <v>0</v>
      </c>
      <c r="H4209" s="61" t="s">
        <v>183</v>
      </c>
      <c r="I4209" s="61" t="s">
        <v>1167</v>
      </c>
      <c r="J4209" s="61" t="s">
        <v>17</v>
      </c>
      <c r="K4209" s="61" t="s">
        <v>20</v>
      </c>
      <c r="L4209" s="61" t="s">
        <v>1354</v>
      </c>
      <c r="M4209" s="61">
        <f t="shared" si="67"/>
        <v>605</v>
      </c>
      <c r="N4209" t="str">
        <f>VLOOKUP(M4209,'zamestnanci číselník'!$A:$I,9,0)</f>
        <v>Ostatné</v>
      </c>
    </row>
    <row r="4210" spans="1:14" x14ac:dyDescent="0.2">
      <c r="A4210" s="60">
        <v>43704</v>
      </c>
      <c r="B4210" s="61" t="s">
        <v>1355</v>
      </c>
      <c r="C4210" s="61" t="s">
        <v>885</v>
      </c>
      <c r="D4210" s="61" t="s">
        <v>181</v>
      </c>
      <c r="E4210" s="61">
        <v>8</v>
      </c>
      <c r="F4210" s="61" t="s">
        <v>890</v>
      </c>
      <c r="G4210" s="61">
        <v>0.5</v>
      </c>
      <c r="H4210" s="61" t="s">
        <v>42</v>
      </c>
      <c r="I4210" s="61" t="s">
        <v>1167</v>
      </c>
      <c r="J4210" s="61" t="s">
        <v>17</v>
      </c>
      <c r="K4210" s="61" t="s">
        <v>20</v>
      </c>
      <c r="L4210" s="61" t="s">
        <v>1356</v>
      </c>
      <c r="M4210" s="61">
        <f t="shared" si="67"/>
        <v>606</v>
      </c>
      <c r="N4210" t="str">
        <f>VLOOKUP(M4210,'zamestnanci číselník'!$A:$I,9,0)</f>
        <v>VP1</v>
      </c>
    </row>
    <row r="4211" spans="1:14" x14ac:dyDescent="0.2">
      <c r="A4211" s="60">
        <v>43705</v>
      </c>
      <c r="B4211" s="61" t="s">
        <v>1355</v>
      </c>
      <c r="C4211" s="61" t="s">
        <v>885</v>
      </c>
      <c r="D4211" s="61" t="s">
        <v>181</v>
      </c>
      <c r="E4211" s="61">
        <v>8</v>
      </c>
      <c r="F4211" s="61" t="s">
        <v>890</v>
      </c>
      <c r="G4211" s="61">
        <v>1.5</v>
      </c>
      <c r="H4211" s="61" t="s">
        <v>42</v>
      </c>
      <c r="I4211" s="61" t="s">
        <v>1167</v>
      </c>
      <c r="J4211" s="61" t="s">
        <v>17</v>
      </c>
      <c r="K4211" s="61" t="s">
        <v>20</v>
      </c>
      <c r="L4211" s="61" t="s">
        <v>1356</v>
      </c>
      <c r="M4211" s="61">
        <f t="shared" si="67"/>
        <v>606</v>
      </c>
      <c r="N4211" t="str">
        <f>VLOOKUP(M4211,'zamestnanci číselník'!$A:$I,9,0)</f>
        <v>VP1</v>
      </c>
    </row>
    <row r="4212" spans="1:14" x14ac:dyDescent="0.2">
      <c r="A4212" s="60">
        <v>43707</v>
      </c>
      <c r="B4212" s="61" t="s">
        <v>1355</v>
      </c>
      <c r="C4212" s="61" t="s">
        <v>885</v>
      </c>
      <c r="D4212" s="61" t="s">
        <v>181</v>
      </c>
      <c r="E4212" s="61">
        <v>8</v>
      </c>
      <c r="F4212" s="61" t="s">
        <v>890</v>
      </c>
      <c r="G4212" s="61">
        <v>1.5</v>
      </c>
      <c r="H4212" s="61" t="s">
        <v>42</v>
      </c>
      <c r="I4212" s="61" t="s">
        <v>1167</v>
      </c>
      <c r="J4212" s="61" t="s">
        <v>17</v>
      </c>
      <c r="K4212" s="61" t="s">
        <v>20</v>
      </c>
      <c r="L4212" s="61" t="s">
        <v>1356</v>
      </c>
      <c r="M4212" s="61">
        <f t="shared" si="67"/>
        <v>606</v>
      </c>
      <c r="N4212" t="str">
        <f>VLOOKUP(M4212,'zamestnanci číselník'!$A:$I,9,0)</f>
        <v>VP1</v>
      </c>
    </row>
    <row r="4213" spans="1:14" x14ac:dyDescent="0.2">
      <c r="A4213" s="60">
        <v>43701</v>
      </c>
      <c r="B4213" s="61" t="s">
        <v>1355</v>
      </c>
      <c r="C4213" s="61" t="s">
        <v>885</v>
      </c>
      <c r="D4213" s="61" t="s">
        <v>181</v>
      </c>
      <c r="E4213" s="61">
        <v>0</v>
      </c>
      <c r="F4213" s="61" t="s">
        <v>890</v>
      </c>
      <c r="G4213" s="61">
        <v>4.5</v>
      </c>
      <c r="H4213" s="61" t="s">
        <v>42</v>
      </c>
      <c r="I4213" s="61" t="s">
        <v>1167</v>
      </c>
      <c r="J4213" s="61" t="s">
        <v>17</v>
      </c>
      <c r="K4213" s="61" t="s">
        <v>20</v>
      </c>
      <c r="L4213" s="61" t="s">
        <v>1356</v>
      </c>
      <c r="M4213" s="61">
        <f t="shared" si="67"/>
        <v>606</v>
      </c>
      <c r="N4213" t="str">
        <f>VLOOKUP(M4213,'zamestnanci číselník'!$A:$I,9,0)</f>
        <v>VP1</v>
      </c>
    </row>
    <row r="4214" spans="1:14" x14ac:dyDescent="0.2">
      <c r="A4214" s="60">
        <v>43703</v>
      </c>
      <c r="B4214" s="61" t="s">
        <v>1355</v>
      </c>
      <c r="C4214" s="61" t="s">
        <v>885</v>
      </c>
      <c r="D4214" s="61" t="s">
        <v>181</v>
      </c>
      <c r="E4214" s="61">
        <v>8</v>
      </c>
      <c r="F4214" s="61" t="s">
        <v>890</v>
      </c>
      <c r="G4214" s="61">
        <v>1</v>
      </c>
      <c r="H4214" s="61" t="s">
        <v>42</v>
      </c>
      <c r="I4214" s="61" t="s">
        <v>1167</v>
      </c>
      <c r="J4214" s="61" t="s">
        <v>17</v>
      </c>
      <c r="K4214" s="61" t="s">
        <v>20</v>
      </c>
      <c r="L4214" s="61" t="s">
        <v>1356</v>
      </c>
      <c r="M4214" s="61">
        <f t="shared" si="67"/>
        <v>606</v>
      </c>
      <c r="N4214" t="str">
        <f>VLOOKUP(M4214,'zamestnanci číselník'!$A:$I,9,0)</f>
        <v>VP1</v>
      </c>
    </row>
    <row r="4215" spans="1:14" x14ac:dyDescent="0.2">
      <c r="A4215" s="60">
        <v>43698</v>
      </c>
      <c r="B4215" s="61" t="s">
        <v>1355</v>
      </c>
      <c r="C4215" s="61" t="s">
        <v>885</v>
      </c>
      <c r="D4215" s="61" t="s">
        <v>181</v>
      </c>
      <c r="E4215" s="61">
        <v>8</v>
      </c>
      <c r="F4215" s="61" t="s">
        <v>890</v>
      </c>
      <c r="G4215" s="61">
        <v>1.5</v>
      </c>
      <c r="H4215" s="61" t="s">
        <v>42</v>
      </c>
      <c r="I4215" s="61" t="s">
        <v>1167</v>
      </c>
      <c r="J4215" s="61" t="s">
        <v>17</v>
      </c>
      <c r="K4215" s="61" t="s">
        <v>20</v>
      </c>
      <c r="L4215" s="61" t="s">
        <v>1356</v>
      </c>
      <c r="M4215" s="61">
        <f t="shared" si="67"/>
        <v>606</v>
      </c>
      <c r="N4215" t="str">
        <f>VLOOKUP(M4215,'zamestnanci číselník'!$A:$I,9,0)</f>
        <v>VP1</v>
      </c>
    </row>
    <row r="4216" spans="1:14" x14ac:dyDescent="0.2">
      <c r="A4216" s="60">
        <v>43699</v>
      </c>
      <c r="B4216" s="61" t="s">
        <v>1355</v>
      </c>
      <c r="C4216" s="61" t="s">
        <v>885</v>
      </c>
      <c r="D4216" s="61" t="s">
        <v>181</v>
      </c>
      <c r="E4216" s="61">
        <v>8</v>
      </c>
      <c r="F4216" s="61" t="s">
        <v>182</v>
      </c>
      <c r="G4216" s="61">
        <v>0</v>
      </c>
      <c r="H4216" s="61" t="s">
        <v>42</v>
      </c>
      <c r="I4216" s="61" t="s">
        <v>1167</v>
      </c>
      <c r="J4216" s="61" t="s">
        <v>17</v>
      </c>
      <c r="K4216" s="61" t="s">
        <v>20</v>
      </c>
      <c r="L4216" s="61" t="s">
        <v>1356</v>
      </c>
      <c r="M4216" s="61">
        <f t="shared" si="67"/>
        <v>606</v>
      </c>
      <c r="N4216" t="str">
        <f>VLOOKUP(M4216,'zamestnanci číselník'!$A:$I,9,0)</f>
        <v>VP1</v>
      </c>
    </row>
    <row r="4217" spans="1:14" x14ac:dyDescent="0.2">
      <c r="A4217" s="60">
        <v>43700</v>
      </c>
      <c r="B4217" s="61" t="s">
        <v>1355</v>
      </c>
      <c r="C4217" s="61" t="s">
        <v>885</v>
      </c>
      <c r="D4217" s="61" t="s">
        <v>181</v>
      </c>
      <c r="E4217" s="61">
        <v>9</v>
      </c>
      <c r="F4217" s="61" t="s">
        <v>890</v>
      </c>
      <c r="G4217" s="61">
        <v>0</v>
      </c>
      <c r="H4217" s="61" t="s">
        <v>42</v>
      </c>
      <c r="I4217" s="61" t="s">
        <v>1167</v>
      </c>
      <c r="J4217" s="61" t="s">
        <v>17</v>
      </c>
      <c r="K4217" s="61" t="s">
        <v>20</v>
      </c>
      <c r="L4217" s="61" t="s">
        <v>1356</v>
      </c>
      <c r="M4217" s="61">
        <f t="shared" si="67"/>
        <v>606</v>
      </c>
      <c r="N4217" t="str">
        <f>VLOOKUP(M4217,'zamestnanci číselník'!$A:$I,9,0)</f>
        <v>VP1</v>
      </c>
    </row>
    <row r="4218" spans="1:14" x14ac:dyDescent="0.2">
      <c r="A4218" s="60">
        <v>43696</v>
      </c>
      <c r="B4218" s="61" t="s">
        <v>1355</v>
      </c>
      <c r="C4218" s="61" t="s">
        <v>885</v>
      </c>
      <c r="D4218" s="61" t="s">
        <v>181</v>
      </c>
      <c r="E4218" s="61">
        <v>8</v>
      </c>
      <c r="F4218" s="61" t="s">
        <v>890</v>
      </c>
      <c r="G4218" s="61">
        <v>0.5</v>
      </c>
      <c r="H4218" s="61" t="s">
        <v>42</v>
      </c>
      <c r="I4218" s="61" t="s">
        <v>1167</v>
      </c>
      <c r="J4218" s="61" t="s">
        <v>17</v>
      </c>
      <c r="K4218" s="61" t="s">
        <v>20</v>
      </c>
      <c r="L4218" s="61" t="s">
        <v>1356</v>
      </c>
      <c r="M4218" s="61">
        <f t="shared" si="67"/>
        <v>606</v>
      </c>
      <c r="N4218" t="str">
        <f>VLOOKUP(M4218,'zamestnanci číselník'!$A:$I,9,0)</f>
        <v>VP1</v>
      </c>
    </row>
    <row r="4219" spans="1:14" x14ac:dyDescent="0.2">
      <c r="A4219" s="60">
        <v>43697</v>
      </c>
      <c r="B4219" s="61" t="s">
        <v>1355</v>
      </c>
      <c r="C4219" s="61" t="s">
        <v>885</v>
      </c>
      <c r="D4219" s="61" t="s">
        <v>181</v>
      </c>
      <c r="E4219" s="61">
        <v>7.5</v>
      </c>
      <c r="F4219" s="61" t="s">
        <v>182</v>
      </c>
      <c r="G4219" s="61">
        <v>0</v>
      </c>
      <c r="H4219" s="61" t="s">
        <v>42</v>
      </c>
      <c r="I4219" s="61" t="s">
        <v>1167</v>
      </c>
      <c r="J4219" s="61" t="s">
        <v>17</v>
      </c>
      <c r="K4219" s="61" t="s">
        <v>20</v>
      </c>
      <c r="L4219" s="61" t="s">
        <v>1356</v>
      </c>
      <c r="M4219" s="61">
        <f t="shared" si="67"/>
        <v>606</v>
      </c>
      <c r="N4219" t="str">
        <f>VLOOKUP(M4219,'zamestnanci číselník'!$A:$I,9,0)</f>
        <v>VP1</v>
      </c>
    </row>
    <row r="4220" spans="1:14" x14ac:dyDescent="0.2">
      <c r="A4220" s="60">
        <v>43689</v>
      </c>
      <c r="B4220" s="61" t="s">
        <v>1355</v>
      </c>
      <c r="C4220" s="61" t="s">
        <v>885</v>
      </c>
      <c r="D4220" s="61" t="s">
        <v>181</v>
      </c>
      <c r="E4220" s="61">
        <v>8</v>
      </c>
      <c r="F4220" s="61" t="s">
        <v>890</v>
      </c>
      <c r="G4220" s="61">
        <v>0.5</v>
      </c>
      <c r="H4220" s="61" t="s">
        <v>42</v>
      </c>
      <c r="I4220" s="61" t="s">
        <v>1167</v>
      </c>
      <c r="J4220" s="61" t="s">
        <v>17</v>
      </c>
      <c r="K4220" s="61" t="s">
        <v>20</v>
      </c>
      <c r="L4220" s="61" t="s">
        <v>1356</v>
      </c>
      <c r="M4220" s="61">
        <f t="shared" si="67"/>
        <v>606</v>
      </c>
      <c r="N4220" t="str">
        <f>VLOOKUP(M4220,'zamestnanci číselník'!$A:$I,9,0)</f>
        <v>VP1</v>
      </c>
    </row>
    <row r="4221" spans="1:14" x14ac:dyDescent="0.2">
      <c r="A4221" s="60">
        <v>43690</v>
      </c>
      <c r="B4221" s="61" t="s">
        <v>1355</v>
      </c>
      <c r="C4221" s="61" t="s">
        <v>885</v>
      </c>
      <c r="D4221" s="61" t="s">
        <v>181</v>
      </c>
      <c r="E4221" s="61">
        <v>7.5</v>
      </c>
      <c r="F4221" s="61" t="s">
        <v>182</v>
      </c>
      <c r="G4221" s="61">
        <v>0</v>
      </c>
      <c r="H4221" s="61" t="s">
        <v>42</v>
      </c>
      <c r="I4221" s="61" t="s">
        <v>1167</v>
      </c>
      <c r="J4221" s="61" t="s">
        <v>17</v>
      </c>
      <c r="K4221" s="61" t="s">
        <v>20</v>
      </c>
      <c r="L4221" s="61" t="s">
        <v>1356</v>
      </c>
      <c r="M4221" s="61">
        <f t="shared" si="67"/>
        <v>606</v>
      </c>
      <c r="N4221" t="str">
        <f>VLOOKUP(M4221,'zamestnanci číselník'!$A:$I,9,0)</f>
        <v>VP1</v>
      </c>
    </row>
    <row r="4222" spans="1:14" x14ac:dyDescent="0.2">
      <c r="A4222" s="60">
        <v>43691</v>
      </c>
      <c r="B4222" s="61" t="s">
        <v>1355</v>
      </c>
      <c r="C4222" s="61" t="s">
        <v>885</v>
      </c>
      <c r="D4222" s="61" t="s">
        <v>181</v>
      </c>
      <c r="E4222" s="61">
        <v>8</v>
      </c>
      <c r="F4222" s="61" t="s">
        <v>890</v>
      </c>
      <c r="G4222" s="61">
        <v>0.5</v>
      </c>
      <c r="H4222" s="61" t="s">
        <v>42</v>
      </c>
      <c r="I4222" s="61" t="s">
        <v>1167</v>
      </c>
      <c r="J4222" s="61" t="s">
        <v>17</v>
      </c>
      <c r="K4222" s="61" t="s">
        <v>20</v>
      </c>
      <c r="L4222" s="61" t="s">
        <v>1356</v>
      </c>
      <c r="M4222" s="61">
        <f t="shared" si="67"/>
        <v>606</v>
      </c>
      <c r="N4222" t="str">
        <f>VLOOKUP(M4222,'zamestnanci číselník'!$A:$I,9,0)</f>
        <v>VP1</v>
      </c>
    </row>
    <row r="4223" spans="1:14" x14ac:dyDescent="0.2">
      <c r="A4223" s="60">
        <v>43692</v>
      </c>
      <c r="B4223" s="61" t="s">
        <v>1355</v>
      </c>
      <c r="C4223" s="61" t="s">
        <v>893</v>
      </c>
      <c r="D4223" s="61" t="s">
        <v>181</v>
      </c>
      <c r="E4223" s="61">
        <v>8</v>
      </c>
      <c r="F4223" s="61" t="s">
        <v>182</v>
      </c>
      <c r="G4223" s="61">
        <v>0</v>
      </c>
      <c r="H4223" s="61" t="s">
        <v>183</v>
      </c>
      <c r="I4223" s="61" t="s">
        <v>1167</v>
      </c>
      <c r="J4223" s="61" t="s">
        <v>17</v>
      </c>
      <c r="K4223" s="61" t="s">
        <v>20</v>
      </c>
      <c r="L4223" s="61" t="s">
        <v>1356</v>
      </c>
      <c r="M4223" s="61">
        <f t="shared" si="67"/>
        <v>606</v>
      </c>
      <c r="N4223" t="str">
        <f>VLOOKUP(M4223,'zamestnanci číselník'!$A:$I,9,0)</f>
        <v>VP1</v>
      </c>
    </row>
    <row r="4224" spans="1:14" x14ac:dyDescent="0.2">
      <c r="A4224" s="60">
        <v>43693</v>
      </c>
      <c r="B4224" s="61" t="s">
        <v>1355</v>
      </c>
      <c r="C4224" s="61" t="s">
        <v>887</v>
      </c>
      <c r="D4224" s="61" t="s">
        <v>181</v>
      </c>
      <c r="E4224" s="61">
        <v>8</v>
      </c>
      <c r="F4224" s="61" t="s">
        <v>182</v>
      </c>
      <c r="G4224" s="61">
        <v>0</v>
      </c>
      <c r="H4224" s="61" t="s">
        <v>183</v>
      </c>
      <c r="I4224" s="61" t="s">
        <v>1167</v>
      </c>
      <c r="J4224" s="61" t="s">
        <v>17</v>
      </c>
      <c r="K4224" s="61" t="s">
        <v>20</v>
      </c>
      <c r="L4224" s="61" t="s">
        <v>1356</v>
      </c>
      <c r="M4224" s="61">
        <f t="shared" si="67"/>
        <v>606</v>
      </c>
      <c r="N4224" t="str">
        <f>VLOOKUP(M4224,'zamestnanci číselník'!$A:$I,9,0)</f>
        <v>VP1</v>
      </c>
    </row>
    <row r="4225" spans="1:14" x14ac:dyDescent="0.2">
      <c r="A4225" s="60">
        <v>43678</v>
      </c>
      <c r="B4225" s="61" t="s">
        <v>1355</v>
      </c>
      <c r="C4225" s="61" t="s">
        <v>887</v>
      </c>
      <c r="D4225" s="61" t="s">
        <v>181</v>
      </c>
      <c r="E4225" s="61">
        <v>8</v>
      </c>
      <c r="F4225" s="61" t="s">
        <v>182</v>
      </c>
      <c r="G4225" s="61">
        <v>0</v>
      </c>
      <c r="H4225" s="61" t="s">
        <v>183</v>
      </c>
      <c r="I4225" s="61" t="s">
        <v>1167</v>
      </c>
      <c r="J4225" s="61" t="s">
        <v>17</v>
      </c>
      <c r="K4225" s="61" t="s">
        <v>20</v>
      </c>
      <c r="L4225" s="61" t="s">
        <v>1356</v>
      </c>
      <c r="M4225" s="61">
        <f t="shared" si="67"/>
        <v>606</v>
      </c>
      <c r="N4225" t="str">
        <f>VLOOKUP(M4225,'zamestnanci číselník'!$A:$I,9,0)</f>
        <v>VP1</v>
      </c>
    </row>
    <row r="4226" spans="1:14" x14ac:dyDescent="0.2">
      <c r="A4226" s="60">
        <v>43679</v>
      </c>
      <c r="B4226" s="61" t="s">
        <v>1355</v>
      </c>
      <c r="C4226" s="61" t="s">
        <v>887</v>
      </c>
      <c r="D4226" s="61" t="s">
        <v>181</v>
      </c>
      <c r="E4226" s="61">
        <v>8</v>
      </c>
      <c r="F4226" s="61" t="s">
        <v>182</v>
      </c>
      <c r="G4226" s="61">
        <v>0</v>
      </c>
      <c r="H4226" s="61" t="s">
        <v>183</v>
      </c>
      <c r="I4226" s="61" t="s">
        <v>1167</v>
      </c>
      <c r="J4226" s="61" t="s">
        <v>17</v>
      </c>
      <c r="K4226" s="61" t="s">
        <v>20</v>
      </c>
      <c r="L4226" s="61" t="s">
        <v>1356</v>
      </c>
      <c r="M4226" s="61">
        <f t="shared" si="67"/>
        <v>606</v>
      </c>
      <c r="N4226" t="str">
        <f>VLOOKUP(M4226,'zamestnanci číselník'!$A:$I,9,0)</f>
        <v>VP1</v>
      </c>
    </row>
    <row r="4227" spans="1:14" x14ac:dyDescent="0.2">
      <c r="A4227" s="60">
        <v>43682</v>
      </c>
      <c r="B4227" s="61" t="s">
        <v>1355</v>
      </c>
      <c r="C4227" s="61" t="s">
        <v>885</v>
      </c>
      <c r="D4227" s="61" t="s">
        <v>181</v>
      </c>
      <c r="E4227" s="61">
        <v>8</v>
      </c>
      <c r="F4227" s="61" t="s">
        <v>890</v>
      </c>
      <c r="G4227" s="61">
        <v>0.5</v>
      </c>
      <c r="H4227" s="61" t="s">
        <v>42</v>
      </c>
      <c r="I4227" s="61" t="s">
        <v>1167</v>
      </c>
      <c r="J4227" s="61" t="s">
        <v>17</v>
      </c>
      <c r="K4227" s="61" t="s">
        <v>20</v>
      </c>
      <c r="L4227" s="61" t="s">
        <v>1356</v>
      </c>
      <c r="M4227" s="61">
        <f t="shared" si="67"/>
        <v>606</v>
      </c>
      <c r="N4227" t="str">
        <f>VLOOKUP(M4227,'zamestnanci číselník'!$A:$I,9,0)</f>
        <v>VP1</v>
      </c>
    </row>
    <row r="4228" spans="1:14" x14ac:dyDescent="0.2">
      <c r="A4228" s="60">
        <v>43683</v>
      </c>
      <c r="B4228" s="61" t="s">
        <v>1355</v>
      </c>
      <c r="C4228" s="61" t="s">
        <v>893</v>
      </c>
      <c r="D4228" s="61" t="s">
        <v>181</v>
      </c>
      <c r="E4228" s="61">
        <v>8</v>
      </c>
      <c r="F4228" s="61" t="s">
        <v>182</v>
      </c>
      <c r="G4228" s="61">
        <v>0</v>
      </c>
      <c r="H4228" s="61" t="s">
        <v>183</v>
      </c>
      <c r="I4228" s="61" t="s">
        <v>1167</v>
      </c>
      <c r="J4228" s="61" t="s">
        <v>17</v>
      </c>
      <c r="K4228" s="61" t="s">
        <v>20</v>
      </c>
      <c r="L4228" s="61" t="s">
        <v>1356</v>
      </c>
      <c r="M4228" s="61">
        <f t="shared" si="67"/>
        <v>606</v>
      </c>
      <c r="N4228" t="str">
        <f>VLOOKUP(M4228,'zamestnanci číselník'!$A:$I,9,0)</f>
        <v>VP1</v>
      </c>
    </row>
    <row r="4229" spans="1:14" x14ac:dyDescent="0.2">
      <c r="A4229" s="60">
        <v>43684</v>
      </c>
      <c r="B4229" s="61" t="s">
        <v>1355</v>
      </c>
      <c r="C4229" s="61" t="s">
        <v>885</v>
      </c>
      <c r="D4229" s="61" t="s">
        <v>181</v>
      </c>
      <c r="E4229" s="61">
        <v>8</v>
      </c>
      <c r="F4229" s="61" t="s">
        <v>890</v>
      </c>
      <c r="G4229" s="61">
        <v>0.5</v>
      </c>
      <c r="H4229" s="61" t="s">
        <v>42</v>
      </c>
      <c r="I4229" s="61" t="s">
        <v>1167</v>
      </c>
      <c r="J4229" s="61" t="s">
        <v>17</v>
      </c>
      <c r="K4229" s="61" t="s">
        <v>20</v>
      </c>
      <c r="L4229" s="61" t="s">
        <v>1356</v>
      </c>
      <c r="M4229" s="61">
        <f t="shared" si="67"/>
        <v>606</v>
      </c>
      <c r="N4229" t="str">
        <f>VLOOKUP(M4229,'zamestnanci číselník'!$A:$I,9,0)</f>
        <v>VP1</v>
      </c>
    </row>
    <row r="4230" spans="1:14" x14ac:dyDescent="0.2">
      <c r="A4230" s="60">
        <v>43685</v>
      </c>
      <c r="B4230" s="61" t="s">
        <v>1355</v>
      </c>
      <c r="C4230" s="61" t="s">
        <v>885</v>
      </c>
      <c r="D4230" s="61" t="s">
        <v>181</v>
      </c>
      <c r="E4230" s="61">
        <v>8</v>
      </c>
      <c r="F4230" s="61" t="s">
        <v>182</v>
      </c>
      <c r="G4230" s="61">
        <v>0</v>
      </c>
      <c r="H4230" s="61" t="s">
        <v>42</v>
      </c>
      <c r="I4230" s="61" t="s">
        <v>1167</v>
      </c>
      <c r="J4230" s="61" t="s">
        <v>17</v>
      </c>
      <c r="K4230" s="61" t="s">
        <v>20</v>
      </c>
      <c r="L4230" s="61" t="s">
        <v>1356</v>
      </c>
      <c r="M4230" s="61">
        <f t="shared" si="67"/>
        <v>606</v>
      </c>
      <c r="N4230" t="str">
        <f>VLOOKUP(M4230,'zamestnanci číselník'!$A:$I,9,0)</f>
        <v>VP1</v>
      </c>
    </row>
    <row r="4231" spans="1:14" x14ac:dyDescent="0.2">
      <c r="A4231" s="60">
        <v>43686</v>
      </c>
      <c r="B4231" s="61" t="s">
        <v>1355</v>
      </c>
      <c r="C4231" s="61" t="s">
        <v>885</v>
      </c>
      <c r="D4231" s="61" t="s">
        <v>181</v>
      </c>
      <c r="E4231" s="61">
        <v>8</v>
      </c>
      <c r="F4231" s="61" t="s">
        <v>890</v>
      </c>
      <c r="G4231" s="61">
        <v>0.75</v>
      </c>
      <c r="H4231" s="61" t="s">
        <v>42</v>
      </c>
      <c r="I4231" s="61" t="s">
        <v>1167</v>
      </c>
      <c r="J4231" s="61" t="s">
        <v>17</v>
      </c>
      <c r="K4231" s="61" t="s">
        <v>20</v>
      </c>
      <c r="L4231" s="61" t="s">
        <v>1356</v>
      </c>
      <c r="M4231" s="61">
        <f t="shared" si="67"/>
        <v>606</v>
      </c>
      <c r="N4231" t="str">
        <f>VLOOKUP(M4231,'zamestnanci číselník'!$A:$I,9,0)</f>
        <v>VP1</v>
      </c>
    </row>
    <row r="4232" spans="1:14" x14ac:dyDescent="0.2">
      <c r="A4232" s="60">
        <v>43706</v>
      </c>
      <c r="B4232" s="61" t="s">
        <v>1355</v>
      </c>
      <c r="C4232" s="61" t="s">
        <v>886</v>
      </c>
      <c r="D4232" s="61" t="s">
        <v>181</v>
      </c>
      <c r="E4232" s="61">
        <v>8</v>
      </c>
      <c r="F4232" s="61" t="s">
        <v>182</v>
      </c>
      <c r="G4232" s="61">
        <v>0</v>
      </c>
      <c r="H4232" s="61" t="s">
        <v>183</v>
      </c>
      <c r="I4232" s="61" t="s">
        <v>1167</v>
      </c>
      <c r="J4232" s="61" t="s">
        <v>17</v>
      </c>
      <c r="K4232" s="61" t="s">
        <v>20</v>
      </c>
      <c r="L4232" s="61" t="s">
        <v>1356</v>
      </c>
      <c r="M4232" s="61">
        <f t="shared" si="67"/>
        <v>606</v>
      </c>
      <c r="N4232" t="str">
        <f>VLOOKUP(M4232,'zamestnanci číselník'!$A:$I,9,0)</f>
        <v>VP1</v>
      </c>
    </row>
    <row r="4233" spans="1:14" x14ac:dyDescent="0.2">
      <c r="A4233" s="60">
        <v>43678</v>
      </c>
      <c r="B4233" s="61" t="s">
        <v>1394</v>
      </c>
      <c r="C4233" s="61" t="s">
        <v>887</v>
      </c>
      <c r="D4233" s="61" t="s">
        <v>181</v>
      </c>
      <c r="E4233" s="61">
        <v>8</v>
      </c>
      <c r="F4233" s="61" t="s">
        <v>182</v>
      </c>
      <c r="G4233" s="61">
        <v>0</v>
      </c>
      <c r="H4233" s="61" t="s">
        <v>183</v>
      </c>
      <c r="I4233" s="61" t="s">
        <v>1167</v>
      </c>
      <c r="J4233" s="61" t="s">
        <v>17</v>
      </c>
      <c r="K4233" s="61" t="s">
        <v>1153</v>
      </c>
      <c r="L4233" s="61" t="s">
        <v>1395</v>
      </c>
      <c r="M4233" s="61">
        <f t="shared" si="67"/>
        <v>608</v>
      </c>
      <c r="N4233" t="str">
        <f>VLOOKUP(M4233,'zamestnanci číselník'!$A:$I,9,0)</f>
        <v>Ostatné</v>
      </c>
    </row>
    <row r="4234" spans="1:14" x14ac:dyDescent="0.2">
      <c r="A4234" s="60">
        <v>43679</v>
      </c>
      <c r="B4234" s="61" t="s">
        <v>1394</v>
      </c>
      <c r="C4234" s="61" t="s">
        <v>887</v>
      </c>
      <c r="D4234" s="61" t="s">
        <v>181</v>
      </c>
      <c r="E4234" s="61">
        <v>8</v>
      </c>
      <c r="F4234" s="61" t="s">
        <v>182</v>
      </c>
      <c r="G4234" s="61">
        <v>0</v>
      </c>
      <c r="H4234" s="61" t="s">
        <v>183</v>
      </c>
      <c r="I4234" s="61" t="s">
        <v>1167</v>
      </c>
      <c r="J4234" s="61" t="s">
        <v>17</v>
      </c>
      <c r="K4234" s="61" t="s">
        <v>1153</v>
      </c>
      <c r="L4234" s="61" t="s">
        <v>1395</v>
      </c>
      <c r="M4234" s="61">
        <f t="shared" si="67"/>
        <v>608</v>
      </c>
      <c r="N4234" t="str">
        <f>VLOOKUP(M4234,'zamestnanci číselník'!$A:$I,9,0)</f>
        <v>Ostatné</v>
      </c>
    </row>
    <row r="4235" spans="1:14" x14ac:dyDescent="0.2">
      <c r="A4235" s="60">
        <v>43682</v>
      </c>
      <c r="B4235" s="61" t="s">
        <v>1394</v>
      </c>
      <c r="C4235" s="61" t="s">
        <v>885</v>
      </c>
      <c r="D4235" s="61" t="s">
        <v>181</v>
      </c>
      <c r="E4235" s="61">
        <v>8</v>
      </c>
      <c r="F4235" s="61" t="s">
        <v>182</v>
      </c>
      <c r="G4235" s="61">
        <v>0</v>
      </c>
      <c r="H4235" s="61" t="s">
        <v>42</v>
      </c>
      <c r="I4235" s="61" t="s">
        <v>1167</v>
      </c>
      <c r="J4235" s="61" t="s">
        <v>17</v>
      </c>
      <c r="K4235" s="61" t="s">
        <v>1153</v>
      </c>
      <c r="L4235" s="61" t="s">
        <v>1395</v>
      </c>
      <c r="M4235" s="61">
        <f t="shared" si="67"/>
        <v>608</v>
      </c>
      <c r="N4235" t="str">
        <f>VLOOKUP(M4235,'zamestnanci číselník'!$A:$I,9,0)</f>
        <v>Ostatné</v>
      </c>
    </row>
    <row r="4236" spans="1:14" x14ac:dyDescent="0.2">
      <c r="A4236" s="60">
        <v>43683</v>
      </c>
      <c r="B4236" s="61" t="s">
        <v>1394</v>
      </c>
      <c r="C4236" s="61" t="s">
        <v>885</v>
      </c>
      <c r="D4236" s="61" t="s">
        <v>181</v>
      </c>
      <c r="E4236" s="61">
        <v>8</v>
      </c>
      <c r="F4236" s="61" t="s">
        <v>182</v>
      </c>
      <c r="G4236" s="61">
        <v>0</v>
      </c>
      <c r="H4236" s="61" t="s">
        <v>42</v>
      </c>
      <c r="I4236" s="61" t="s">
        <v>1167</v>
      </c>
      <c r="J4236" s="61" t="s">
        <v>17</v>
      </c>
      <c r="K4236" s="61" t="s">
        <v>1153</v>
      </c>
      <c r="L4236" s="61" t="s">
        <v>1395</v>
      </c>
      <c r="M4236" s="61">
        <f t="shared" si="67"/>
        <v>608</v>
      </c>
      <c r="N4236" t="str">
        <f>VLOOKUP(M4236,'zamestnanci číselník'!$A:$I,9,0)</f>
        <v>Ostatné</v>
      </c>
    </row>
    <row r="4237" spans="1:14" x14ac:dyDescent="0.2">
      <c r="A4237" s="60">
        <v>43684</v>
      </c>
      <c r="B4237" s="61" t="s">
        <v>1394</v>
      </c>
      <c r="C4237" s="61" t="s">
        <v>885</v>
      </c>
      <c r="D4237" s="61" t="s">
        <v>181</v>
      </c>
      <c r="E4237" s="61">
        <v>8</v>
      </c>
      <c r="F4237" s="61" t="s">
        <v>182</v>
      </c>
      <c r="G4237" s="61">
        <v>0</v>
      </c>
      <c r="H4237" s="61" t="s">
        <v>42</v>
      </c>
      <c r="I4237" s="61" t="s">
        <v>1167</v>
      </c>
      <c r="J4237" s="61" t="s">
        <v>17</v>
      </c>
      <c r="K4237" s="61" t="s">
        <v>1153</v>
      </c>
      <c r="L4237" s="61" t="s">
        <v>1395</v>
      </c>
      <c r="M4237" s="61">
        <f t="shared" si="67"/>
        <v>608</v>
      </c>
      <c r="N4237" t="str">
        <f>VLOOKUP(M4237,'zamestnanci číselník'!$A:$I,9,0)</f>
        <v>Ostatné</v>
      </c>
    </row>
    <row r="4238" spans="1:14" x14ac:dyDescent="0.2">
      <c r="A4238" s="60">
        <v>43685</v>
      </c>
      <c r="B4238" s="61" t="s">
        <v>1394</v>
      </c>
      <c r="C4238" s="61" t="s">
        <v>885</v>
      </c>
      <c r="D4238" s="61" t="s">
        <v>181</v>
      </c>
      <c r="E4238" s="61">
        <v>8</v>
      </c>
      <c r="F4238" s="61" t="s">
        <v>182</v>
      </c>
      <c r="G4238" s="61">
        <v>0</v>
      </c>
      <c r="H4238" s="61" t="s">
        <v>42</v>
      </c>
      <c r="I4238" s="61" t="s">
        <v>1167</v>
      </c>
      <c r="J4238" s="61" t="s">
        <v>17</v>
      </c>
      <c r="K4238" s="61" t="s">
        <v>1153</v>
      </c>
      <c r="L4238" s="61" t="s">
        <v>1395</v>
      </c>
      <c r="M4238" s="61">
        <f t="shared" si="67"/>
        <v>608</v>
      </c>
      <c r="N4238" t="str">
        <f>VLOOKUP(M4238,'zamestnanci číselník'!$A:$I,9,0)</f>
        <v>Ostatné</v>
      </c>
    </row>
    <row r="4239" spans="1:14" x14ac:dyDescent="0.2">
      <c r="A4239" s="60">
        <v>43686</v>
      </c>
      <c r="B4239" s="61" t="s">
        <v>1394</v>
      </c>
      <c r="C4239" s="61" t="s">
        <v>885</v>
      </c>
      <c r="D4239" s="61" t="s">
        <v>181</v>
      </c>
      <c r="E4239" s="61">
        <v>8</v>
      </c>
      <c r="F4239" s="61" t="s">
        <v>182</v>
      </c>
      <c r="G4239" s="61">
        <v>0</v>
      </c>
      <c r="H4239" s="61" t="s">
        <v>42</v>
      </c>
      <c r="I4239" s="61" t="s">
        <v>1167</v>
      </c>
      <c r="J4239" s="61" t="s">
        <v>17</v>
      </c>
      <c r="K4239" s="61" t="s">
        <v>1153</v>
      </c>
      <c r="L4239" s="61" t="s">
        <v>1395</v>
      </c>
      <c r="M4239" s="61">
        <f t="shared" si="67"/>
        <v>608</v>
      </c>
      <c r="N4239" t="str">
        <f>VLOOKUP(M4239,'zamestnanci číselník'!$A:$I,9,0)</f>
        <v>Ostatné</v>
      </c>
    </row>
    <row r="4240" spans="1:14" x14ac:dyDescent="0.2">
      <c r="A4240" s="60">
        <v>43689</v>
      </c>
      <c r="B4240" s="61" t="s">
        <v>1394</v>
      </c>
      <c r="C4240" s="61" t="s">
        <v>885</v>
      </c>
      <c r="D4240" s="61" t="s">
        <v>181</v>
      </c>
      <c r="E4240" s="61">
        <v>8</v>
      </c>
      <c r="F4240" s="61" t="s">
        <v>182</v>
      </c>
      <c r="G4240" s="61">
        <v>0</v>
      </c>
      <c r="H4240" s="61" t="s">
        <v>42</v>
      </c>
      <c r="I4240" s="61" t="s">
        <v>1167</v>
      </c>
      <c r="J4240" s="61" t="s">
        <v>17</v>
      </c>
      <c r="K4240" s="61" t="s">
        <v>1153</v>
      </c>
      <c r="L4240" s="61" t="s">
        <v>1395</v>
      </c>
      <c r="M4240" s="61">
        <f t="shared" si="67"/>
        <v>608</v>
      </c>
      <c r="N4240" t="str">
        <f>VLOOKUP(M4240,'zamestnanci číselník'!$A:$I,9,0)</f>
        <v>Ostatné</v>
      </c>
    </row>
    <row r="4241" spans="1:14" x14ac:dyDescent="0.2">
      <c r="A4241" s="60">
        <v>43690</v>
      </c>
      <c r="B4241" s="61" t="s">
        <v>1394</v>
      </c>
      <c r="C4241" s="61" t="s">
        <v>885</v>
      </c>
      <c r="D4241" s="61" t="s">
        <v>181</v>
      </c>
      <c r="E4241" s="61">
        <v>8</v>
      </c>
      <c r="F4241" s="61" t="s">
        <v>182</v>
      </c>
      <c r="G4241" s="61">
        <v>0</v>
      </c>
      <c r="H4241" s="61" t="s">
        <v>42</v>
      </c>
      <c r="I4241" s="61" t="s">
        <v>1167</v>
      </c>
      <c r="J4241" s="61" t="s">
        <v>17</v>
      </c>
      <c r="K4241" s="61" t="s">
        <v>1153</v>
      </c>
      <c r="L4241" s="61" t="s">
        <v>1395</v>
      </c>
      <c r="M4241" s="61">
        <f t="shared" si="67"/>
        <v>608</v>
      </c>
      <c r="N4241" t="str">
        <f>VLOOKUP(M4241,'zamestnanci číselník'!$A:$I,9,0)</f>
        <v>Ostatné</v>
      </c>
    </row>
    <row r="4242" spans="1:14" x14ac:dyDescent="0.2">
      <c r="A4242" s="60">
        <v>43691</v>
      </c>
      <c r="B4242" s="61" t="s">
        <v>1394</v>
      </c>
      <c r="C4242" s="61" t="s">
        <v>885</v>
      </c>
      <c r="D4242" s="61" t="s">
        <v>181</v>
      </c>
      <c r="E4242" s="61">
        <v>8</v>
      </c>
      <c r="F4242" s="61" t="s">
        <v>182</v>
      </c>
      <c r="G4242" s="61">
        <v>0</v>
      </c>
      <c r="H4242" s="61" t="s">
        <v>42</v>
      </c>
      <c r="I4242" s="61" t="s">
        <v>1167</v>
      </c>
      <c r="J4242" s="61" t="s">
        <v>17</v>
      </c>
      <c r="K4242" s="61" t="s">
        <v>1153</v>
      </c>
      <c r="L4242" s="61" t="s">
        <v>1395</v>
      </c>
      <c r="M4242" s="61">
        <f t="shared" si="67"/>
        <v>608</v>
      </c>
      <c r="N4242" t="str">
        <f>VLOOKUP(M4242,'zamestnanci číselník'!$A:$I,9,0)</f>
        <v>Ostatné</v>
      </c>
    </row>
    <row r="4243" spans="1:14" x14ac:dyDescent="0.2">
      <c r="A4243" s="60">
        <v>43692</v>
      </c>
      <c r="B4243" s="61" t="s">
        <v>1394</v>
      </c>
      <c r="C4243" s="61" t="s">
        <v>885</v>
      </c>
      <c r="D4243" s="61" t="s">
        <v>181</v>
      </c>
      <c r="E4243" s="61">
        <v>8</v>
      </c>
      <c r="F4243" s="61" t="s">
        <v>182</v>
      </c>
      <c r="G4243" s="61">
        <v>0</v>
      </c>
      <c r="H4243" s="61" t="s">
        <v>42</v>
      </c>
      <c r="I4243" s="61" t="s">
        <v>1167</v>
      </c>
      <c r="J4243" s="61" t="s">
        <v>17</v>
      </c>
      <c r="K4243" s="61" t="s">
        <v>1153</v>
      </c>
      <c r="L4243" s="61" t="s">
        <v>1395</v>
      </c>
      <c r="M4243" s="61">
        <f t="shared" si="67"/>
        <v>608</v>
      </c>
      <c r="N4243" t="str">
        <f>VLOOKUP(M4243,'zamestnanci číselník'!$A:$I,9,0)</f>
        <v>Ostatné</v>
      </c>
    </row>
    <row r="4244" spans="1:14" x14ac:dyDescent="0.2">
      <c r="A4244" s="60">
        <v>43693</v>
      </c>
      <c r="B4244" s="61" t="s">
        <v>1394</v>
      </c>
      <c r="C4244" s="61" t="s">
        <v>885</v>
      </c>
      <c r="D4244" s="61" t="s">
        <v>181</v>
      </c>
      <c r="E4244" s="61">
        <v>8</v>
      </c>
      <c r="F4244" s="61" t="s">
        <v>182</v>
      </c>
      <c r="G4244" s="61">
        <v>0</v>
      </c>
      <c r="H4244" s="61" t="s">
        <v>42</v>
      </c>
      <c r="I4244" s="61" t="s">
        <v>1167</v>
      </c>
      <c r="J4244" s="61" t="s">
        <v>17</v>
      </c>
      <c r="K4244" s="61" t="s">
        <v>1153</v>
      </c>
      <c r="L4244" s="61" t="s">
        <v>1395</v>
      </c>
      <c r="M4244" s="61">
        <f t="shared" si="67"/>
        <v>608</v>
      </c>
      <c r="N4244" t="str">
        <f>VLOOKUP(M4244,'zamestnanci číselník'!$A:$I,9,0)</f>
        <v>Ostatné</v>
      </c>
    </row>
    <row r="4245" spans="1:14" x14ac:dyDescent="0.2">
      <c r="A4245" s="60">
        <v>43696</v>
      </c>
      <c r="B4245" s="61" t="s">
        <v>1394</v>
      </c>
      <c r="C4245" s="61" t="s">
        <v>885</v>
      </c>
      <c r="D4245" s="61" t="s">
        <v>181</v>
      </c>
      <c r="E4245" s="61">
        <v>8</v>
      </c>
      <c r="F4245" s="61" t="s">
        <v>182</v>
      </c>
      <c r="G4245" s="61">
        <v>0</v>
      </c>
      <c r="H4245" s="61" t="s">
        <v>42</v>
      </c>
      <c r="I4245" s="61" t="s">
        <v>1167</v>
      </c>
      <c r="J4245" s="61" t="s">
        <v>17</v>
      </c>
      <c r="K4245" s="61" t="s">
        <v>1153</v>
      </c>
      <c r="L4245" s="61" t="s">
        <v>1395</v>
      </c>
      <c r="M4245" s="61">
        <f t="shared" si="67"/>
        <v>608</v>
      </c>
      <c r="N4245" t="str">
        <f>VLOOKUP(M4245,'zamestnanci číselník'!$A:$I,9,0)</f>
        <v>Ostatné</v>
      </c>
    </row>
    <row r="4246" spans="1:14" x14ac:dyDescent="0.2">
      <c r="A4246" s="60">
        <v>43697</v>
      </c>
      <c r="B4246" s="61" t="s">
        <v>1394</v>
      </c>
      <c r="C4246" s="61" t="s">
        <v>885</v>
      </c>
      <c r="D4246" s="61" t="s">
        <v>181</v>
      </c>
      <c r="E4246" s="61">
        <v>8</v>
      </c>
      <c r="F4246" s="61" t="s">
        <v>182</v>
      </c>
      <c r="G4246" s="61">
        <v>0</v>
      </c>
      <c r="H4246" s="61" t="s">
        <v>42</v>
      </c>
      <c r="I4246" s="61" t="s">
        <v>1167</v>
      </c>
      <c r="J4246" s="61" t="s">
        <v>17</v>
      </c>
      <c r="K4246" s="61" t="s">
        <v>1153</v>
      </c>
      <c r="L4246" s="61" t="s">
        <v>1395</v>
      </c>
      <c r="M4246" s="61">
        <f t="shared" si="67"/>
        <v>608</v>
      </c>
      <c r="N4246" t="str">
        <f>VLOOKUP(M4246,'zamestnanci číselník'!$A:$I,9,0)</f>
        <v>Ostatné</v>
      </c>
    </row>
    <row r="4247" spans="1:14" x14ac:dyDescent="0.2">
      <c r="A4247" s="60">
        <v>43698</v>
      </c>
      <c r="B4247" s="61" t="s">
        <v>1394</v>
      </c>
      <c r="C4247" s="61" t="s">
        <v>885</v>
      </c>
      <c r="D4247" s="61" t="s">
        <v>181</v>
      </c>
      <c r="E4247" s="61">
        <v>8</v>
      </c>
      <c r="F4247" s="61" t="s">
        <v>182</v>
      </c>
      <c r="G4247" s="61">
        <v>0</v>
      </c>
      <c r="H4247" s="61" t="s">
        <v>42</v>
      </c>
      <c r="I4247" s="61" t="s">
        <v>1167</v>
      </c>
      <c r="J4247" s="61" t="s">
        <v>17</v>
      </c>
      <c r="K4247" s="61" t="s">
        <v>1153</v>
      </c>
      <c r="L4247" s="61" t="s">
        <v>1395</v>
      </c>
      <c r="M4247" s="61">
        <f t="shared" si="67"/>
        <v>608</v>
      </c>
      <c r="N4247" t="str">
        <f>VLOOKUP(M4247,'zamestnanci číselník'!$A:$I,9,0)</f>
        <v>Ostatné</v>
      </c>
    </row>
    <row r="4248" spans="1:14" x14ac:dyDescent="0.2">
      <c r="A4248" s="60">
        <v>43706</v>
      </c>
      <c r="B4248" s="61" t="s">
        <v>1394</v>
      </c>
      <c r="C4248" s="61" t="s">
        <v>886</v>
      </c>
      <c r="D4248" s="61" t="s">
        <v>181</v>
      </c>
      <c r="E4248" s="61">
        <v>8</v>
      </c>
      <c r="F4248" s="61" t="s">
        <v>182</v>
      </c>
      <c r="G4248" s="61">
        <v>0</v>
      </c>
      <c r="H4248" s="61" t="s">
        <v>183</v>
      </c>
      <c r="I4248" s="61" t="s">
        <v>1167</v>
      </c>
      <c r="J4248" s="61" t="s">
        <v>17</v>
      </c>
      <c r="K4248" s="61" t="s">
        <v>1153</v>
      </c>
      <c r="L4248" s="61" t="s">
        <v>1395</v>
      </c>
      <c r="M4248" s="61">
        <f t="shared" si="67"/>
        <v>608</v>
      </c>
      <c r="N4248" t="str">
        <f>VLOOKUP(M4248,'zamestnanci číselník'!$A:$I,9,0)</f>
        <v>Ostatné</v>
      </c>
    </row>
    <row r="4249" spans="1:14" x14ac:dyDescent="0.2">
      <c r="A4249" s="60">
        <v>43699</v>
      </c>
      <c r="B4249" s="61" t="s">
        <v>1394</v>
      </c>
      <c r="C4249" s="61" t="s">
        <v>887</v>
      </c>
      <c r="D4249" s="61" t="s">
        <v>181</v>
      </c>
      <c r="E4249" s="61">
        <v>8</v>
      </c>
      <c r="F4249" s="61" t="s">
        <v>182</v>
      </c>
      <c r="G4249" s="61">
        <v>0</v>
      </c>
      <c r="H4249" s="61" t="s">
        <v>183</v>
      </c>
      <c r="I4249" s="61" t="s">
        <v>1167</v>
      </c>
      <c r="J4249" s="61" t="s">
        <v>17</v>
      </c>
      <c r="K4249" s="61" t="s">
        <v>1153</v>
      </c>
      <c r="L4249" s="61" t="s">
        <v>1395</v>
      </c>
      <c r="M4249" s="61">
        <f t="shared" si="67"/>
        <v>608</v>
      </c>
      <c r="N4249" t="str">
        <f>VLOOKUP(M4249,'zamestnanci číselník'!$A:$I,9,0)</f>
        <v>Ostatné</v>
      </c>
    </row>
    <row r="4250" spans="1:14" x14ac:dyDescent="0.2">
      <c r="A4250" s="60">
        <v>43700</v>
      </c>
      <c r="B4250" s="61" t="s">
        <v>1394</v>
      </c>
      <c r="C4250" s="61" t="s">
        <v>887</v>
      </c>
      <c r="D4250" s="61" t="s">
        <v>181</v>
      </c>
      <c r="E4250" s="61">
        <v>8</v>
      </c>
      <c r="F4250" s="61" t="s">
        <v>182</v>
      </c>
      <c r="G4250" s="61">
        <v>0</v>
      </c>
      <c r="H4250" s="61" t="s">
        <v>183</v>
      </c>
      <c r="I4250" s="61" t="s">
        <v>1167</v>
      </c>
      <c r="J4250" s="61" t="s">
        <v>17</v>
      </c>
      <c r="K4250" s="61" t="s">
        <v>1153</v>
      </c>
      <c r="L4250" s="61" t="s">
        <v>1395</v>
      </c>
      <c r="M4250" s="61">
        <f t="shared" si="67"/>
        <v>608</v>
      </c>
      <c r="N4250" t="str">
        <f>VLOOKUP(M4250,'zamestnanci číselník'!$A:$I,9,0)</f>
        <v>Ostatné</v>
      </c>
    </row>
    <row r="4251" spans="1:14" x14ac:dyDescent="0.2">
      <c r="A4251" s="60">
        <v>43703</v>
      </c>
      <c r="B4251" s="61" t="s">
        <v>1394</v>
      </c>
      <c r="C4251" s="61" t="s">
        <v>887</v>
      </c>
      <c r="D4251" s="61" t="s">
        <v>181</v>
      </c>
      <c r="E4251" s="61">
        <v>8</v>
      </c>
      <c r="F4251" s="61" t="s">
        <v>182</v>
      </c>
      <c r="G4251" s="61">
        <v>0</v>
      </c>
      <c r="H4251" s="61" t="s">
        <v>183</v>
      </c>
      <c r="I4251" s="61" t="s">
        <v>1167</v>
      </c>
      <c r="J4251" s="61" t="s">
        <v>17</v>
      </c>
      <c r="K4251" s="61" t="s">
        <v>1153</v>
      </c>
      <c r="L4251" s="61" t="s">
        <v>1395</v>
      </c>
      <c r="M4251" s="61">
        <f t="shared" si="67"/>
        <v>608</v>
      </c>
      <c r="N4251" t="str">
        <f>VLOOKUP(M4251,'zamestnanci číselník'!$A:$I,9,0)</f>
        <v>Ostatné</v>
      </c>
    </row>
    <row r="4252" spans="1:14" x14ac:dyDescent="0.2">
      <c r="A4252" s="60">
        <v>43704</v>
      </c>
      <c r="B4252" s="61" t="s">
        <v>1394</v>
      </c>
      <c r="C4252" s="61" t="s">
        <v>885</v>
      </c>
      <c r="D4252" s="61" t="s">
        <v>181</v>
      </c>
      <c r="E4252" s="61">
        <v>8</v>
      </c>
      <c r="F4252" s="61" t="s">
        <v>182</v>
      </c>
      <c r="G4252" s="61">
        <v>0</v>
      </c>
      <c r="H4252" s="61" t="s">
        <v>42</v>
      </c>
      <c r="I4252" s="61" t="s">
        <v>1167</v>
      </c>
      <c r="J4252" s="61" t="s">
        <v>17</v>
      </c>
      <c r="K4252" s="61" t="s">
        <v>1153</v>
      </c>
      <c r="L4252" s="61" t="s">
        <v>1395</v>
      </c>
      <c r="M4252" s="61">
        <f t="shared" si="67"/>
        <v>608</v>
      </c>
      <c r="N4252" t="str">
        <f>VLOOKUP(M4252,'zamestnanci číselník'!$A:$I,9,0)</f>
        <v>Ostatné</v>
      </c>
    </row>
    <row r="4253" spans="1:14" x14ac:dyDescent="0.2">
      <c r="A4253" s="60">
        <v>43705</v>
      </c>
      <c r="B4253" s="61" t="s">
        <v>1394</v>
      </c>
      <c r="C4253" s="61" t="s">
        <v>885</v>
      </c>
      <c r="D4253" s="61" t="s">
        <v>181</v>
      </c>
      <c r="E4253" s="61">
        <v>8</v>
      </c>
      <c r="F4253" s="61" t="s">
        <v>182</v>
      </c>
      <c r="G4253" s="61">
        <v>0</v>
      </c>
      <c r="H4253" s="61" t="s">
        <v>42</v>
      </c>
      <c r="I4253" s="61" t="s">
        <v>1167</v>
      </c>
      <c r="J4253" s="61" t="s">
        <v>17</v>
      </c>
      <c r="K4253" s="61" t="s">
        <v>1153</v>
      </c>
      <c r="L4253" s="61" t="s">
        <v>1395</v>
      </c>
      <c r="M4253" s="61">
        <f t="shared" si="67"/>
        <v>608</v>
      </c>
      <c r="N4253" t="str">
        <f>VLOOKUP(M4253,'zamestnanci číselník'!$A:$I,9,0)</f>
        <v>Ostatné</v>
      </c>
    </row>
    <row r="4254" spans="1:14" x14ac:dyDescent="0.2">
      <c r="A4254" s="60">
        <v>43707</v>
      </c>
      <c r="B4254" s="61" t="s">
        <v>1394</v>
      </c>
      <c r="C4254" s="61" t="s">
        <v>885</v>
      </c>
      <c r="D4254" s="61" t="s">
        <v>181</v>
      </c>
      <c r="E4254" s="61">
        <v>8</v>
      </c>
      <c r="F4254" s="61" t="s">
        <v>182</v>
      </c>
      <c r="G4254" s="61">
        <v>0</v>
      </c>
      <c r="H4254" s="61" t="s">
        <v>42</v>
      </c>
      <c r="I4254" s="61" t="s">
        <v>1167</v>
      </c>
      <c r="J4254" s="61" t="s">
        <v>17</v>
      </c>
      <c r="K4254" s="61" t="s">
        <v>1153</v>
      </c>
      <c r="L4254" s="61" t="s">
        <v>1395</v>
      </c>
      <c r="M4254" s="61">
        <f t="shared" si="67"/>
        <v>608</v>
      </c>
      <c r="N4254" t="str">
        <f>VLOOKUP(M4254,'zamestnanci číselník'!$A:$I,9,0)</f>
        <v>Ostatné</v>
      </c>
    </row>
    <row r="4255" spans="1:14" x14ac:dyDescent="0.2">
      <c r="A4255" s="60">
        <v>43703</v>
      </c>
      <c r="B4255" s="61" t="s">
        <v>1396</v>
      </c>
      <c r="C4255" s="61" t="s">
        <v>887</v>
      </c>
      <c r="D4255" s="61" t="s">
        <v>181</v>
      </c>
      <c r="E4255" s="61">
        <v>8</v>
      </c>
      <c r="F4255" s="61" t="s">
        <v>182</v>
      </c>
      <c r="G4255" s="61">
        <v>0</v>
      </c>
      <c r="H4255" s="61" t="s">
        <v>183</v>
      </c>
      <c r="I4255" s="61" t="s">
        <v>1167</v>
      </c>
      <c r="J4255" s="61" t="s">
        <v>17</v>
      </c>
      <c r="K4255" s="61" t="s">
        <v>20</v>
      </c>
      <c r="L4255" s="61" t="s">
        <v>1397</v>
      </c>
      <c r="M4255" s="61">
        <f t="shared" si="67"/>
        <v>609</v>
      </c>
      <c r="N4255" t="str">
        <f>VLOOKUP(M4255,'zamestnanci číselník'!$A:$I,9,0)</f>
        <v>VP5</v>
      </c>
    </row>
    <row r="4256" spans="1:14" x14ac:dyDescent="0.2">
      <c r="A4256" s="60">
        <v>43704</v>
      </c>
      <c r="B4256" s="61" t="s">
        <v>1396</v>
      </c>
      <c r="C4256" s="61" t="s">
        <v>887</v>
      </c>
      <c r="D4256" s="61" t="s">
        <v>181</v>
      </c>
      <c r="E4256" s="61">
        <v>8</v>
      </c>
      <c r="F4256" s="61" t="s">
        <v>182</v>
      </c>
      <c r="G4256" s="61">
        <v>0</v>
      </c>
      <c r="H4256" s="61" t="s">
        <v>183</v>
      </c>
      <c r="I4256" s="61" t="s">
        <v>1167</v>
      </c>
      <c r="J4256" s="61" t="s">
        <v>17</v>
      </c>
      <c r="K4256" s="61" t="s">
        <v>20</v>
      </c>
      <c r="L4256" s="61" t="s">
        <v>1397</v>
      </c>
      <c r="M4256" s="61">
        <f t="shared" si="67"/>
        <v>609</v>
      </c>
      <c r="N4256" t="str">
        <f>VLOOKUP(M4256,'zamestnanci číselník'!$A:$I,9,0)</f>
        <v>VP5</v>
      </c>
    </row>
    <row r="4257" spans="1:14" x14ac:dyDescent="0.2">
      <c r="A4257" s="60">
        <v>43705</v>
      </c>
      <c r="B4257" s="61" t="s">
        <v>1396</v>
      </c>
      <c r="C4257" s="61" t="s">
        <v>887</v>
      </c>
      <c r="D4257" s="61" t="s">
        <v>181</v>
      </c>
      <c r="E4257" s="61">
        <v>8</v>
      </c>
      <c r="F4257" s="61" t="s">
        <v>182</v>
      </c>
      <c r="G4257" s="61">
        <v>0</v>
      </c>
      <c r="H4257" s="61" t="s">
        <v>183</v>
      </c>
      <c r="I4257" s="61" t="s">
        <v>1167</v>
      </c>
      <c r="J4257" s="61" t="s">
        <v>17</v>
      </c>
      <c r="K4257" s="61" t="s">
        <v>20</v>
      </c>
      <c r="L4257" s="61" t="s">
        <v>1397</v>
      </c>
      <c r="M4257" s="61">
        <f t="shared" si="67"/>
        <v>609</v>
      </c>
      <c r="N4257" t="str">
        <f>VLOOKUP(M4257,'zamestnanci číselník'!$A:$I,9,0)</f>
        <v>VP5</v>
      </c>
    </row>
    <row r="4258" spans="1:14" x14ac:dyDescent="0.2">
      <c r="A4258" s="60">
        <v>43706</v>
      </c>
      <c r="B4258" s="61" t="s">
        <v>1396</v>
      </c>
      <c r="C4258" s="61" t="s">
        <v>886</v>
      </c>
      <c r="D4258" s="61" t="s">
        <v>181</v>
      </c>
      <c r="E4258" s="61">
        <v>8</v>
      </c>
      <c r="F4258" s="61" t="s">
        <v>182</v>
      </c>
      <c r="G4258" s="61">
        <v>0</v>
      </c>
      <c r="H4258" s="61" t="s">
        <v>183</v>
      </c>
      <c r="I4258" s="61" t="s">
        <v>1167</v>
      </c>
      <c r="J4258" s="61" t="s">
        <v>17</v>
      </c>
      <c r="K4258" s="61" t="s">
        <v>20</v>
      </c>
      <c r="L4258" s="61" t="s">
        <v>1397</v>
      </c>
      <c r="M4258" s="61">
        <f t="shared" si="67"/>
        <v>609</v>
      </c>
      <c r="N4258" t="str">
        <f>VLOOKUP(M4258,'zamestnanci číselník'!$A:$I,9,0)</f>
        <v>VP5</v>
      </c>
    </row>
    <row r="4259" spans="1:14" x14ac:dyDescent="0.2">
      <c r="A4259" s="60">
        <v>43707</v>
      </c>
      <c r="B4259" s="61" t="s">
        <v>1396</v>
      </c>
      <c r="C4259" s="61" t="s">
        <v>887</v>
      </c>
      <c r="D4259" s="61" t="s">
        <v>181</v>
      </c>
      <c r="E4259" s="61">
        <v>8</v>
      </c>
      <c r="F4259" s="61" t="s">
        <v>182</v>
      </c>
      <c r="G4259" s="61">
        <v>0</v>
      </c>
      <c r="H4259" s="61" t="s">
        <v>183</v>
      </c>
      <c r="I4259" s="61" t="s">
        <v>1167</v>
      </c>
      <c r="J4259" s="61" t="s">
        <v>17</v>
      </c>
      <c r="K4259" s="61" t="s">
        <v>20</v>
      </c>
      <c r="L4259" s="61" t="s">
        <v>1397</v>
      </c>
      <c r="M4259" s="61">
        <f t="shared" si="67"/>
        <v>609</v>
      </c>
      <c r="N4259" t="str">
        <f>VLOOKUP(M4259,'zamestnanci číselník'!$A:$I,9,0)</f>
        <v>VP5</v>
      </c>
    </row>
    <row r="4260" spans="1:14" x14ac:dyDescent="0.2">
      <c r="A4260" s="60">
        <v>43698</v>
      </c>
      <c r="B4260" s="61" t="s">
        <v>1396</v>
      </c>
      <c r="C4260" s="61" t="s">
        <v>885</v>
      </c>
      <c r="D4260" s="61" t="s">
        <v>181</v>
      </c>
      <c r="E4260" s="61">
        <v>8</v>
      </c>
      <c r="F4260" s="61" t="s">
        <v>182</v>
      </c>
      <c r="G4260" s="61">
        <v>0</v>
      </c>
      <c r="H4260" s="61" t="s">
        <v>42</v>
      </c>
      <c r="I4260" s="61" t="s">
        <v>1167</v>
      </c>
      <c r="J4260" s="61" t="s">
        <v>17</v>
      </c>
      <c r="K4260" s="61" t="s">
        <v>20</v>
      </c>
      <c r="L4260" s="61" t="s">
        <v>1397</v>
      </c>
      <c r="M4260" s="61">
        <f t="shared" si="67"/>
        <v>609</v>
      </c>
      <c r="N4260" t="str">
        <f>VLOOKUP(M4260,'zamestnanci číselník'!$A:$I,9,0)</f>
        <v>VP5</v>
      </c>
    </row>
    <row r="4261" spans="1:14" x14ac:dyDescent="0.2">
      <c r="A4261" s="60">
        <v>43699</v>
      </c>
      <c r="B4261" s="61" t="s">
        <v>1396</v>
      </c>
      <c r="C4261" s="61" t="s">
        <v>885</v>
      </c>
      <c r="D4261" s="61" t="s">
        <v>181</v>
      </c>
      <c r="E4261" s="61">
        <v>8</v>
      </c>
      <c r="F4261" s="61" t="s">
        <v>182</v>
      </c>
      <c r="G4261" s="61">
        <v>0</v>
      </c>
      <c r="H4261" s="61" t="s">
        <v>42</v>
      </c>
      <c r="I4261" s="61" t="s">
        <v>1167</v>
      </c>
      <c r="J4261" s="61" t="s">
        <v>17</v>
      </c>
      <c r="K4261" s="61" t="s">
        <v>20</v>
      </c>
      <c r="L4261" s="61" t="s">
        <v>1397</v>
      </c>
      <c r="M4261" s="61">
        <f t="shared" si="67"/>
        <v>609</v>
      </c>
      <c r="N4261" t="str">
        <f>VLOOKUP(M4261,'zamestnanci číselník'!$A:$I,9,0)</f>
        <v>VP5</v>
      </c>
    </row>
    <row r="4262" spans="1:14" x14ac:dyDescent="0.2">
      <c r="A4262" s="60">
        <v>43700</v>
      </c>
      <c r="B4262" s="61" t="s">
        <v>1396</v>
      </c>
      <c r="C4262" s="61" t="s">
        <v>885</v>
      </c>
      <c r="D4262" s="61" t="s">
        <v>181</v>
      </c>
      <c r="E4262" s="61">
        <v>8</v>
      </c>
      <c r="F4262" s="61" t="s">
        <v>182</v>
      </c>
      <c r="G4262" s="61">
        <v>0</v>
      </c>
      <c r="H4262" s="61" t="s">
        <v>42</v>
      </c>
      <c r="I4262" s="61" t="s">
        <v>1167</v>
      </c>
      <c r="J4262" s="61" t="s">
        <v>17</v>
      </c>
      <c r="K4262" s="61" t="s">
        <v>20</v>
      </c>
      <c r="L4262" s="61" t="s">
        <v>1397</v>
      </c>
      <c r="M4262" s="61">
        <f t="shared" si="67"/>
        <v>609</v>
      </c>
      <c r="N4262" t="str">
        <f>VLOOKUP(M4262,'zamestnanci číselník'!$A:$I,9,0)</f>
        <v>VP5</v>
      </c>
    </row>
    <row r="4263" spans="1:14" x14ac:dyDescent="0.2">
      <c r="A4263" s="60">
        <v>43694</v>
      </c>
      <c r="B4263" s="61" t="s">
        <v>1396</v>
      </c>
      <c r="C4263" s="61" t="s">
        <v>885</v>
      </c>
      <c r="D4263" s="61" t="s">
        <v>181</v>
      </c>
      <c r="E4263" s="61">
        <v>0</v>
      </c>
      <c r="F4263" s="61" t="s">
        <v>890</v>
      </c>
      <c r="G4263" s="61">
        <v>8</v>
      </c>
      <c r="H4263" s="61" t="s">
        <v>42</v>
      </c>
      <c r="I4263" s="61" t="s">
        <v>1167</v>
      </c>
      <c r="J4263" s="61" t="s">
        <v>17</v>
      </c>
      <c r="K4263" s="61" t="s">
        <v>20</v>
      </c>
      <c r="L4263" s="61" t="s">
        <v>1397</v>
      </c>
      <c r="M4263" s="61">
        <f t="shared" si="67"/>
        <v>609</v>
      </c>
      <c r="N4263" t="str">
        <f>VLOOKUP(M4263,'zamestnanci číselník'!$A:$I,9,0)</f>
        <v>VP5</v>
      </c>
    </row>
    <row r="4264" spans="1:14" x14ac:dyDescent="0.2">
      <c r="A4264" s="60">
        <v>43696</v>
      </c>
      <c r="B4264" s="61" t="s">
        <v>1396</v>
      </c>
      <c r="C4264" s="61" t="s">
        <v>885</v>
      </c>
      <c r="D4264" s="61" t="s">
        <v>181</v>
      </c>
      <c r="E4264" s="61">
        <v>8</v>
      </c>
      <c r="F4264" s="61" t="s">
        <v>182</v>
      </c>
      <c r="G4264" s="61">
        <v>0</v>
      </c>
      <c r="H4264" s="61" t="s">
        <v>42</v>
      </c>
      <c r="I4264" s="61" t="s">
        <v>1167</v>
      </c>
      <c r="J4264" s="61" t="s">
        <v>17</v>
      </c>
      <c r="K4264" s="61" t="s">
        <v>20</v>
      </c>
      <c r="L4264" s="61" t="s">
        <v>1397</v>
      </c>
      <c r="M4264" s="61">
        <f t="shared" si="67"/>
        <v>609</v>
      </c>
      <c r="N4264" t="str">
        <f>VLOOKUP(M4264,'zamestnanci číselník'!$A:$I,9,0)</f>
        <v>VP5</v>
      </c>
    </row>
    <row r="4265" spans="1:14" x14ac:dyDescent="0.2">
      <c r="A4265" s="60">
        <v>43697</v>
      </c>
      <c r="B4265" s="61" t="s">
        <v>1396</v>
      </c>
      <c r="C4265" s="61" t="s">
        <v>885</v>
      </c>
      <c r="D4265" s="61" t="s">
        <v>181</v>
      </c>
      <c r="E4265" s="61">
        <v>8</v>
      </c>
      <c r="F4265" s="61" t="s">
        <v>182</v>
      </c>
      <c r="G4265" s="61">
        <v>0</v>
      </c>
      <c r="H4265" s="61" t="s">
        <v>42</v>
      </c>
      <c r="I4265" s="61" t="s">
        <v>1167</v>
      </c>
      <c r="J4265" s="61" t="s">
        <v>17</v>
      </c>
      <c r="K4265" s="61" t="s">
        <v>20</v>
      </c>
      <c r="L4265" s="61" t="s">
        <v>1397</v>
      </c>
      <c r="M4265" s="61">
        <f t="shared" si="67"/>
        <v>609</v>
      </c>
      <c r="N4265" t="str">
        <f>VLOOKUP(M4265,'zamestnanci číselník'!$A:$I,9,0)</f>
        <v>VP5</v>
      </c>
    </row>
    <row r="4266" spans="1:14" x14ac:dyDescent="0.2">
      <c r="A4266" s="60">
        <v>43689</v>
      </c>
      <c r="B4266" s="61" t="s">
        <v>1396</v>
      </c>
      <c r="C4266" s="61" t="s">
        <v>885</v>
      </c>
      <c r="D4266" s="61" t="s">
        <v>181</v>
      </c>
      <c r="E4266" s="61">
        <v>8</v>
      </c>
      <c r="F4266" s="61" t="s">
        <v>890</v>
      </c>
      <c r="G4266" s="61">
        <v>2</v>
      </c>
      <c r="H4266" s="61" t="s">
        <v>42</v>
      </c>
      <c r="I4266" s="61" t="s">
        <v>1167</v>
      </c>
      <c r="J4266" s="61" t="s">
        <v>17</v>
      </c>
      <c r="K4266" s="61" t="s">
        <v>20</v>
      </c>
      <c r="L4266" s="61" t="s">
        <v>1397</v>
      </c>
      <c r="M4266" s="61">
        <f t="shared" si="67"/>
        <v>609</v>
      </c>
      <c r="N4266" t="str">
        <f>VLOOKUP(M4266,'zamestnanci číselník'!$A:$I,9,0)</f>
        <v>VP5</v>
      </c>
    </row>
    <row r="4267" spans="1:14" x14ac:dyDescent="0.2">
      <c r="A4267" s="60">
        <v>43690</v>
      </c>
      <c r="B4267" s="61" t="s">
        <v>1396</v>
      </c>
      <c r="C4267" s="61" t="s">
        <v>885</v>
      </c>
      <c r="D4267" s="61" t="s">
        <v>181</v>
      </c>
      <c r="E4267" s="61">
        <v>8</v>
      </c>
      <c r="F4267" s="61" t="s">
        <v>182</v>
      </c>
      <c r="G4267" s="61">
        <v>0</v>
      </c>
      <c r="H4267" s="61" t="s">
        <v>42</v>
      </c>
      <c r="I4267" s="61" t="s">
        <v>1167</v>
      </c>
      <c r="J4267" s="61" t="s">
        <v>17</v>
      </c>
      <c r="K4267" s="61" t="s">
        <v>20</v>
      </c>
      <c r="L4267" s="61" t="s">
        <v>1397</v>
      </c>
      <c r="M4267" s="61">
        <f t="shared" si="67"/>
        <v>609</v>
      </c>
      <c r="N4267" t="str">
        <f>VLOOKUP(M4267,'zamestnanci číselník'!$A:$I,9,0)</f>
        <v>VP5</v>
      </c>
    </row>
    <row r="4268" spans="1:14" x14ac:dyDescent="0.2">
      <c r="A4268" s="60">
        <v>43691</v>
      </c>
      <c r="B4268" s="61" t="s">
        <v>1396</v>
      </c>
      <c r="C4268" s="61" t="s">
        <v>885</v>
      </c>
      <c r="D4268" s="61" t="s">
        <v>181</v>
      </c>
      <c r="E4268" s="61">
        <v>8</v>
      </c>
      <c r="F4268" s="61" t="s">
        <v>890</v>
      </c>
      <c r="G4268" s="61">
        <v>3</v>
      </c>
      <c r="H4268" s="61" t="s">
        <v>42</v>
      </c>
      <c r="I4268" s="61" t="s">
        <v>1167</v>
      </c>
      <c r="J4268" s="61" t="s">
        <v>17</v>
      </c>
      <c r="K4268" s="61" t="s">
        <v>20</v>
      </c>
      <c r="L4268" s="61" t="s">
        <v>1397</v>
      </c>
      <c r="M4268" s="61">
        <f t="shared" ref="M4268:M4331" si="68">B4268*1</f>
        <v>609</v>
      </c>
      <c r="N4268" t="str">
        <f>VLOOKUP(M4268,'zamestnanci číselník'!$A:$I,9,0)</f>
        <v>VP5</v>
      </c>
    </row>
    <row r="4269" spans="1:14" x14ac:dyDescent="0.2">
      <c r="A4269" s="60">
        <v>43692</v>
      </c>
      <c r="B4269" s="61" t="s">
        <v>1396</v>
      </c>
      <c r="C4269" s="61" t="s">
        <v>885</v>
      </c>
      <c r="D4269" s="61" t="s">
        <v>181</v>
      </c>
      <c r="E4269" s="61">
        <v>8</v>
      </c>
      <c r="F4269" s="61" t="s">
        <v>182</v>
      </c>
      <c r="G4269" s="61">
        <v>0</v>
      </c>
      <c r="H4269" s="61" t="s">
        <v>42</v>
      </c>
      <c r="I4269" s="61" t="s">
        <v>1167</v>
      </c>
      <c r="J4269" s="61" t="s">
        <v>17</v>
      </c>
      <c r="K4269" s="61" t="s">
        <v>20</v>
      </c>
      <c r="L4269" s="61" t="s">
        <v>1397</v>
      </c>
      <c r="M4269" s="61">
        <f t="shared" si="68"/>
        <v>609</v>
      </c>
      <c r="N4269" t="str">
        <f>VLOOKUP(M4269,'zamestnanci číselník'!$A:$I,9,0)</f>
        <v>VP5</v>
      </c>
    </row>
    <row r="4270" spans="1:14" x14ac:dyDescent="0.2">
      <c r="A4270" s="60">
        <v>43693</v>
      </c>
      <c r="B4270" s="61" t="s">
        <v>1396</v>
      </c>
      <c r="C4270" s="61" t="s">
        <v>885</v>
      </c>
      <c r="D4270" s="61" t="s">
        <v>181</v>
      </c>
      <c r="E4270" s="61">
        <v>8</v>
      </c>
      <c r="F4270" s="61" t="s">
        <v>182</v>
      </c>
      <c r="G4270" s="61">
        <v>0</v>
      </c>
      <c r="H4270" s="61" t="s">
        <v>42</v>
      </c>
      <c r="I4270" s="61" t="s">
        <v>1167</v>
      </c>
      <c r="J4270" s="61" t="s">
        <v>17</v>
      </c>
      <c r="K4270" s="61" t="s">
        <v>20</v>
      </c>
      <c r="L4270" s="61" t="s">
        <v>1397</v>
      </c>
      <c r="M4270" s="61">
        <f t="shared" si="68"/>
        <v>609</v>
      </c>
      <c r="N4270" t="str">
        <f>VLOOKUP(M4270,'zamestnanci číselník'!$A:$I,9,0)</f>
        <v>VP5</v>
      </c>
    </row>
    <row r="4271" spans="1:14" x14ac:dyDescent="0.2">
      <c r="A4271" s="60">
        <v>43678</v>
      </c>
      <c r="B4271" s="61" t="s">
        <v>1396</v>
      </c>
      <c r="C4271" s="61" t="s">
        <v>887</v>
      </c>
      <c r="D4271" s="61" t="s">
        <v>181</v>
      </c>
      <c r="E4271" s="61">
        <v>8</v>
      </c>
      <c r="F4271" s="61" t="s">
        <v>182</v>
      </c>
      <c r="G4271" s="61">
        <v>0</v>
      </c>
      <c r="H4271" s="61" t="s">
        <v>183</v>
      </c>
      <c r="I4271" s="61" t="s">
        <v>1167</v>
      </c>
      <c r="J4271" s="61" t="s">
        <v>17</v>
      </c>
      <c r="K4271" s="61" t="s">
        <v>20</v>
      </c>
      <c r="L4271" s="61" t="s">
        <v>1397</v>
      </c>
      <c r="M4271" s="61">
        <f t="shared" si="68"/>
        <v>609</v>
      </c>
      <c r="N4271" t="str">
        <f>VLOOKUP(M4271,'zamestnanci číselník'!$A:$I,9,0)</f>
        <v>VP5</v>
      </c>
    </row>
    <row r="4272" spans="1:14" x14ac:dyDescent="0.2">
      <c r="A4272" s="60">
        <v>43679</v>
      </c>
      <c r="B4272" s="61" t="s">
        <v>1396</v>
      </c>
      <c r="C4272" s="61" t="s">
        <v>887</v>
      </c>
      <c r="D4272" s="61" t="s">
        <v>181</v>
      </c>
      <c r="E4272" s="61">
        <v>8</v>
      </c>
      <c r="F4272" s="61" t="s">
        <v>182</v>
      </c>
      <c r="G4272" s="61">
        <v>0</v>
      </c>
      <c r="H4272" s="61" t="s">
        <v>183</v>
      </c>
      <c r="I4272" s="61" t="s">
        <v>1167</v>
      </c>
      <c r="J4272" s="61" t="s">
        <v>17</v>
      </c>
      <c r="K4272" s="61" t="s">
        <v>20</v>
      </c>
      <c r="L4272" s="61" t="s">
        <v>1397</v>
      </c>
      <c r="M4272" s="61">
        <f t="shared" si="68"/>
        <v>609</v>
      </c>
      <c r="N4272" t="str">
        <f>VLOOKUP(M4272,'zamestnanci číselník'!$A:$I,9,0)</f>
        <v>VP5</v>
      </c>
    </row>
    <row r="4273" spans="1:14" x14ac:dyDescent="0.2">
      <c r="A4273" s="60">
        <v>43682</v>
      </c>
      <c r="B4273" s="61" t="s">
        <v>1396</v>
      </c>
      <c r="C4273" s="61" t="s">
        <v>885</v>
      </c>
      <c r="D4273" s="61" t="s">
        <v>181</v>
      </c>
      <c r="E4273" s="61">
        <v>8</v>
      </c>
      <c r="F4273" s="61" t="s">
        <v>182</v>
      </c>
      <c r="G4273" s="61">
        <v>0</v>
      </c>
      <c r="H4273" s="61" t="s">
        <v>42</v>
      </c>
      <c r="I4273" s="61" t="s">
        <v>1167</v>
      </c>
      <c r="J4273" s="61" t="s">
        <v>17</v>
      </c>
      <c r="K4273" s="61" t="s">
        <v>20</v>
      </c>
      <c r="L4273" s="61" t="s">
        <v>1397</v>
      </c>
      <c r="M4273" s="61">
        <f t="shared" si="68"/>
        <v>609</v>
      </c>
      <c r="N4273" t="str">
        <f>VLOOKUP(M4273,'zamestnanci číselník'!$A:$I,9,0)</f>
        <v>VP5</v>
      </c>
    </row>
    <row r="4274" spans="1:14" x14ac:dyDescent="0.2">
      <c r="A4274" s="60">
        <v>43683</v>
      </c>
      <c r="B4274" s="61" t="s">
        <v>1396</v>
      </c>
      <c r="C4274" s="61" t="s">
        <v>885</v>
      </c>
      <c r="D4274" s="61" t="s">
        <v>181</v>
      </c>
      <c r="E4274" s="61">
        <v>8</v>
      </c>
      <c r="F4274" s="61" t="s">
        <v>182</v>
      </c>
      <c r="G4274" s="61">
        <v>0</v>
      </c>
      <c r="H4274" s="61" t="s">
        <v>42</v>
      </c>
      <c r="I4274" s="61" t="s">
        <v>1167</v>
      </c>
      <c r="J4274" s="61" t="s">
        <v>17</v>
      </c>
      <c r="K4274" s="61" t="s">
        <v>20</v>
      </c>
      <c r="L4274" s="61" t="s">
        <v>1397</v>
      </c>
      <c r="M4274" s="61">
        <f t="shared" si="68"/>
        <v>609</v>
      </c>
      <c r="N4274" t="str">
        <f>VLOOKUP(M4274,'zamestnanci číselník'!$A:$I,9,0)</f>
        <v>VP5</v>
      </c>
    </row>
    <row r="4275" spans="1:14" x14ac:dyDescent="0.2">
      <c r="A4275" s="60">
        <v>43684</v>
      </c>
      <c r="B4275" s="61" t="s">
        <v>1396</v>
      </c>
      <c r="C4275" s="61" t="s">
        <v>885</v>
      </c>
      <c r="D4275" s="61" t="s">
        <v>181</v>
      </c>
      <c r="E4275" s="61">
        <v>8</v>
      </c>
      <c r="F4275" s="61" t="s">
        <v>890</v>
      </c>
      <c r="G4275" s="61">
        <v>3</v>
      </c>
      <c r="H4275" s="61" t="s">
        <v>42</v>
      </c>
      <c r="I4275" s="61" t="s">
        <v>1167</v>
      </c>
      <c r="J4275" s="61" t="s">
        <v>17</v>
      </c>
      <c r="K4275" s="61" t="s">
        <v>20</v>
      </c>
      <c r="L4275" s="61" t="s">
        <v>1397</v>
      </c>
      <c r="M4275" s="61">
        <f t="shared" si="68"/>
        <v>609</v>
      </c>
      <c r="N4275" t="str">
        <f>VLOOKUP(M4275,'zamestnanci číselník'!$A:$I,9,0)</f>
        <v>VP5</v>
      </c>
    </row>
    <row r="4276" spans="1:14" x14ac:dyDescent="0.2">
      <c r="A4276" s="60">
        <v>43685</v>
      </c>
      <c r="B4276" s="61" t="s">
        <v>1396</v>
      </c>
      <c r="C4276" s="61" t="s">
        <v>885</v>
      </c>
      <c r="D4276" s="61" t="s">
        <v>181</v>
      </c>
      <c r="E4276" s="61">
        <v>8</v>
      </c>
      <c r="F4276" s="61" t="s">
        <v>182</v>
      </c>
      <c r="G4276" s="61">
        <v>0</v>
      </c>
      <c r="H4276" s="61" t="s">
        <v>42</v>
      </c>
      <c r="I4276" s="61" t="s">
        <v>1167</v>
      </c>
      <c r="J4276" s="61" t="s">
        <v>17</v>
      </c>
      <c r="K4276" s="61" t="s">
        <v>20</v>
      </c>
      <c r="L4276" s="61" t="s">
        <v>1397</v>
      </c>
      <c r="M4276" s="61">
        <f t="shared" si="68"/>
        <v>609</v>
      </c>
      <c r="N4276" t="str">
        <f>VLOOKUP(M4276,'zamestnanci číselník'!$A:$I,9,0)</f>
        <v>VP5</v>
      </c>
    </row>
    <row r="4277" spans="1:14" x14ac:dyDescent="0.2">
      <c r="A4277" s="60">
        <v>43686</v>
      </c>
      <c r="B4277" s="61" t="s">
        <v>1396</v>
      </c>
      <c r="C4277" s="61" t="s">
        <v>885</v>
      </c>
      <c r="D4277" s="61" t="s">
        <v>181</v>
      </c>
      <c r="E4277" s="61">
        <v>8</v>
      </c>
      <c r="F4277" s="61" t="s">
        <v>182</v>
      </c>
      <c r="G4277" s="61">
        <v>0</v>
      </c>
      <c r="H4277" s="61" t="s">
        <v>42</v>
      </c>
      <c r="I4277" s="61" t="s">
        <v>1167</v>
      </c>
      <c r="J4277" s="61" t="s">
        <v>17</v>
      </c>
      <c r="K4277" s="61" t="s">
        <v>20</v>
      </c>
      <c r="L4277" s="61" t="s">
        <v>1397</v>
      </c>
      <c r="M4277" s="61">
        <f t="shared" si="68"/>
        <v>609</v>
      </c>
      <c r="N4277" t="str">
        <f>VLOOKUP(M4277,'zamestnanci číselník'!$A:$I,9,0)</f>
        <v>VP5</v>
      </c>
    </row>
    <row r="4278" spans="1:14" x14ac:dyDescent="0.2">
      <c r="A4278" s="60">
        <v>43687</v>
      </c>
      <c r="B4278" s="61" t="s">
        <v>1396</v>
      </c>
      <c r="C4278" s="61" t="s">
        <v>885</v>
      </c>
      <c r="D4278" s="61" t="s">
        <v>181</v>
      </c>
      <c r="E4278" s="61">
        <v>0</v>
      </c>
      <c r="F4278" s="61" t="s">
        <v>890</v>
      </c>
      <c r="G4278" s="61">
        <v>8</v>
      </c>
      <c r="H4278" s="61" t="s">
        <v>42</v>
      </c>
      <c r="I4278" s="61" t="s">
        <v>1167</v>
      </c>
      <c r="J4278" s="61" t="s">
        <v>17</v>
      </c>
      <c r="K4278" s="61" t="s">
        <v>20</v>
      </c>
      <c r="L4278" s="61" t="s">
        <v>1397</v>
      </c>
      <c r="M4278" s="61">
        <f t="shared" si="68"/>
        <v>609</v>
      </c>
      <c r="N4278" t="str">
        <f>VLOOKUP(M4278,'zamestnanci číselník'!$A:$I,9,0)</f>
        <v>VP5</v>
      </c>
    </row>
    <row r="4279" spans="1:14" x14ac:dyDescent="0.2">
      <c r="A4279" s="60">
        <v>43703</v>
      </c>
      <c r="B4279" s="61" t="s">
        <v>1398</v>
      </c>
      <c r="C4279" s="61" t="s">
        <v>885</v>
      </c>
      <c r="D4279" s="61" t="s">
        <v>181</v>
      </c>
      <c r="E4279" s="61">
        <v>8</v>
      </c>
      <c r="F4279" s="61" t="s">
        <v>182</v>
      </c>
      <c r="G4279" s="61">
        <v>0</v>
      </c>
      <c r="H4279" s="61" t="s">
        <v>42</v>
      </c>
      <c r="I4279" s="61" t="s">
        <v>1167</v>
      </c>
      <c r="J4279" s="61" t="s">
        <v>17</v>
      </c>
      <c r="K4279" s="61" t="s">
        <v>1153</v>
      </c>
      <c r="L4279" s="61" t="s">
        <v>1578</v>
      </c>
      <c r="M4279" s="61">
        <f t="shared" si="68"/>
        <v>611</v>
      </c>
      <c r="N4279" t="str">
        <f>VLOOKUP(M4279,'zamestnanci číselník'!$A:$I,9,0)</f>
        <v>Ostatné</v>
      </c>
    </row>
    <row r="4280" spans="1:14" x14ac:dyDescent="0.2">
      <c r="A4280" s="60">
        <v>43706</v>
      </c>
      <c r="B4280" s="61" t="s">
        <v>1398</v>
      </c>
      <c r="C4280" s="61" t="s">
        <v>886</v>
      </c>
      <c r="D4280" s="61" t="s">
        <v>181</v>
      </c>
      <c r="E4280" s="61">
        <v>8</v>
      </c>
      <c r="F4280" s="61" t="s">
        <v>182</v>
      </c>
      <c r="G4280" s="61">
        <v>0</v>
      </c>
      <c r="H4280" s="61" t="s">
        <v>183</v>
      </c>
      <c r="I4280" s="61" t="s">
        <v>1167</v>
      </c>
      <c r="J4280" s="61" t="s">
        <v>17</v>
      </c>
      <c r="K4280" s="61" t="s">
        <v>1153</v>
      </c>
      <c r="L4280" s="61" t="s">
        <v>1578</v>
      </c>
      <c r="M4280" s="61">
        <f t="shared" si="68"/>
        <v>611</v>
      </c>
      <c r="N4280" t="str">
        <f>VLOOKUP(M4280,'zamestnanci číselník'!$A:$I,9,0)</f>
        <v>Ostatné</v>
      </c>
    </row>
    <row r="4281" spans="1:14" x14ac:dyDescent="0.2">
      <c r="A4281" s="60">
        <v>43682</v>
      </c>
      <c r="B4281" s="61" t="s">
        <v>1398</v>
      </c>
      <c r="C4281" s="61" t="s">
        <v>885</v>
      </c>
      <c r="D4281" s="61" t="s">
        <v>181</v>
      </c>
      <c r="E4281" s="61">
        <v>8</v>
      </c>
      <c r="F4281" s="61" t="s">
        <v>182</v>
      </c>
      <c r="G4281" s="61">
        <v>0</v>
      </c>
      <c r="H4281" s="61" t="s">
        <v>42</v>
      </c>
      <c r="I4281" s="61" t="s">
        <v>1167</v>
      </c>
      <c r="J4281" s="61" t="s">
        <v>17</v>
      </c>
      <c r="K4281" s="61" t="s">
        <v>1153</v>
      </c>
      <c r="L4281" s="61" t="s">
        <v>1578</v>
      </c>
      <c r="M4281" s="61">
        <f t="shared" si="68"/>
        <v>611</v>
      </c>
      <c r="N4281" t="str">
        <f>VLOOKUP(M4281,'zamestnanci číselník'!$A:$I,9,0)</f>
        <v>Ostatné</v>
      </c>
    </row>
    <row r="4282" spans="1:14" x14ac:dyDescent="0.2">
      <c r="A4282" s="60">
        <v>43683</v>
      </c>
      <c r="B4282" s="61" t="s">
        <v>1398</v>
      </c>
      <c r="C4282" s="61" t="s">
        <v>885</v>
      </c>
      <c r="D4282" s="61" t="s">
        <v>181</v>
      </c>
      <c r="E4282" s="61">
        <v>8</v>
      </c>
      <c r="F4282" s="61" t="s">
        <v>182</v>
      </c>
      <c r="G4282" s="61">
        <v>0</v>
      </c>
      <c r="H4282" s="61" t="s">
        <v>42</v>
      </c>
      <c r="I4282" s="61" t="s">
        <v>1167</v>
      </c>
      <c r="J4282" s="61" t="s">
        <v>17</v>
      </c>
      <c r="K4282" s="61" t="s">
        <v>1153</v>
      </c>
      <c r="L4282" s="61" t="s">
        <v>1578</v>
      </c>
      <c r="M4282" s="61">
        <f t="shared" si="68"/>
        <v>611</v>
      </c>
      <c r="N4282" t="str">
        <f>VLOOKUP(M4282,'zamestnanci číselník'!$A:$I,9,0)</f>
        <v>Ostatné</v>
      </c>
    </row>
    <row r="4283" spans="1:14" x14ac:dyDescent="0.2">
      <c r="A4283" s="60">
        <v>43684</v>
      </c>
      <c r="B4283" s="61" t="s">
        <v>1398</v>
      </c>
      <c r="C4283" s="61" t="s">
        <v>885</v>
      </c>
      <c r="D4283" s="61" t="s">
        <v>181</v>
      </c>
      <c r="E4283" s="61">
        <v>8</v>
      </c>
      <c r="F4283" s="61" t="s">
        <v>182</v>
      </c>
      <c r="G4283" s="61">
        <v>0</v>
      </c>
      <c r="H4283" s="61" t="s">
        <v>42</v>
      </c>
      <c r="I4283" s="61" t="s">
        <v>1167</v>
      </c>
      <c r="J4283" s="61" t="s">
        <v>17</v>
      </c>
      <c r="K4283" s="61" t="s">
        <v>1153</v>
      </c>
      <c r="L4283" s="61" t="s">
        <v>1578</v>
      </c>
      <c r="M4283" s="61">
        <f t="shared" si="68"/>
        <v>611</v>
      </c>
      <c r="N4283" t="str">
        <f>VLOOKUP(M4283,'zamestnanci číselník'!$A:$I,9,0)</f>
        <v>Ostatné</v>
      </c>
    </row>
    <row r="4284" spans="1:14" x14ac:dyDescent="0.2">
      <c r="A4284" s="60">
        <v>43685</v>
      </c>
      <c r="B4284" s="61" t="s">
        <v>1398</v>
      </c>
      <c r="C4284" s="61" t="s">
        <v>885</v>
      </c>
      <c r="D4284" s="61" t="s">
        <v>181</v>
      </c>
      <c r="E4284" s="61">
        <v>8</v>
      </c>
      <c r="F4284" s="61" t="s">
        <v>182</v>
      </c>
      <c r="G4284" s="61">
        <v>0</v>
      </c>
      <c r="H4284" s="61" t="s">
        <v>42</v>
      </c>
      <c r="I4284" s="61" t="s">
        <v>1167</v>
      </c>
      <c r="J4284" s="61" t="s">
        <v>17</v>
      </c>
      <c r="K4284" s="61" t="s">
        <v>1153</v>
      </c>
      <c r="L4284" s="61" t="s">
        <v>1578</v>
      </c>
      <c r="M4284" s="61">
        <f t="shared" si="68"/>
        <v>611</v>
      </c>
      <c r="N4284" t="str">
        <f>VLOOKUP(M4284,'zamestnanci číselník'!$A:$I,9,0)</f>
        <v>Ostatné</v>
      </c>
    </row>
    <row r="4285" spans="1:14" x14ac:dyDescent="0.2">
      <c r="A4285" s="60">
        <v>43686</v>
      </c>
      <c r="B4285" s="61" t="s">
        <v>1398</v>
      </c>
      <c r="C4285" s="61" t="s">
        <v>885</v>
      </c>
      <c r="D4285" s="61" t="s">
        <v>181</v>
      </c>
      <c r="E4285" s="61">
        <v>8</v>
      </c>
      <c r="F4285" s="61" t="s">
        <v>182</v>
      </c>
      <c r="G4285" s="61">
        <v>0</v>
      </c>
      <c r="H4285" s="61" t="s">
        <v>42</v>
      </c>
      <c r="I4285" s="61" t="s">
        <v>1167</v>
      </c>
      <c r="J4285" s="61" t="s">
        <v>17</v>
      </c>
      <c r="K4285" s="61" t="s">
        <v>1153</v>
      </c>
      <c r="L4285" s="61" t="s">
        <v>1578</v>
      </c>
      <c r="M4285" s="61">
        <f t="shared" si="68"/>
        <v>611</v>
      </c>
      <c r="N4285" t="str">
        <f>VLOOKUP(M4285,'zamestnanci číselník'!$A:$I,9,0)</f>
        <v>Ostatné</v>
      </c>
    </row>
    <row r="4286" spans="1:14" x14ac:dyDescent="0.2">
      <c r="A4286" s="60">
        <v>43692</v>
      </c>
      <c r="B4286" s="61" t="s">
        <v>1398</v>
      </c>
      <c r="C4286" s="61" t="s">
        <v>885</v>
      </c>
      <c r="D4286" s="61" t="s">
        <v>181</v>
      </c>
      <c r="E4286" s="61">
        <v>8</v>
      </c>
      <c r="F4286" s="61" t="s">
        <v>182</v>
      </c>
      <c r="G4286" s="61">
        <v>0</v>
      </c>
      <c r="H4286" s="61" t="s">
        <v>42</v>
      </c>
      <c r="I4286" s="61" t="s">
        <v>1167</v>
      </c>
      <c r="J4286" s="61" t="s">
        <v>17</v>
      </c>
      <c r="K4286" s="61" t="s">
        <v>1153</v>
      </c>
      <c r="L4286" s="61" t="s">
        <v>1578</v>
      </c>
      <c r="M4286" s="61">
        <f t="shared" si="68"/>
        <v>611</v>
      </c>
      <c r="N4286" t="str">
        <f>VLOOKUP(M4286,'zamestnanci číselník'!$A:$I,9,0)</f>
        <v>Ostatné</v>
      </c>
    </row>
    <row r="4287" spans="1:14" x14ac:dyDescent="0.2">
      <c r="A4287" s="60">
        <v>43693</v>
      </c>
      <c r="B4287" s="61" t="s">
        <v>1398</v>
      </c>
      <c r="C4287" s="61" t="s">
        <v>885</v>
      </c>
      <c r="D4287" s="61" t="s">
        <v>181</v>
      </c>
      <c r="E4287" s="61">
        <v>8</v>
      </c>
      <c r="F4287" s="61" t="s">
        <v>182</v>
      </c>
      <c r="G4287" s="61">
        <v>0</v>
      </c>
      <c r="H4287" s="61" t="s">
        <v>42</v>
      </c>
      <c r="I4287" s="61" t="s">
        <v>1167</v>
      </c>
      <c r="J4287" s="61" t="s">
        <v>17</v>
      </c>
      <c r="K4287" s="61" t="s">
        <v>1153</v>
      </c>
      <c r="L4287" s="61" t="s">
        <v>1578</v>
      </c>
      <c r="M4287" s="61">
        <f t="shared" si="68"/>
        <v>611</v>
      </c>
      <c r="N4287" t="str">
        <f>VLOOKUP(M4287,'zamestnanci číselník'!$A:$I,9,0)</f>
        <v>Ostatné</v>
      </c>
    </row>
    <row r="4288" spans="1:14" x14ac:dyDescent="0.2">
      <c r="A4288" s="60">
        <v>43699</v>
      </c>
      <c r="B4288" s="61" t="s">
        <v>1398</v>
      </c>
      <c r="C4288" s="61" t="s">
        <v>902</v>
      </c>
      <c r="D4288" s="61" t="s">
        <v>181</v>
      </c>
      <c r="E4288" s="61">
        <v>8</v>
      </c>
      <c r="F4288" s="61" t="s">
        <v>182</v>
      </c>
      <c r="G4288" s="61">
        <v>0</v>
      </c>
      <c r="H4288" s="61" t="s">
        <v>183</v>
      </c>
      <c r="I4288" s="61" t="s">
        <v>1167</v>
      </c>
      <c r="J4288" s="61" t="s">
        <v>17</v>
      </c>
      <c r="K4288" s="61" t="s">
        <v>1153</v>
      </c>
      <c r="L4288" s="61" t="s">
        <v>1578</v>
      </c>
      <c r="M4288" s="61">
        <f t="shared" si="68"/>
        <v>611</v>
      </c>
      <c r="N4288" t="str">
        <f>VLOOKUP(M4288,'zamestnanci číselník'!$A:$I,9,0)</f>
        <v>Ostatné</v>
      </c>
    </row>
    <row r="4289" spans="1:14" x14ac:dyDescent="0.2">
      <c r="A4289" s="60">
        <v>43700</v>
      </c>
      <c r="B4289" s="61" t="s">
        <v>1398</v>
      </c>
      <c r="C4289" s="61" t="s">
        <v>902</v>
      </c>
      <c r="D4289" s="61" t="s">
        <v>181</v>
      </c>
      <c r="E4289" s="61">
        <v>8</v>
      </c>
      <c r="F4289" s="61" t="s">
        <v>182</v>
      </c>
      <c r="G4289" s="61">
        <v>0</v>
      </c>
      <c r="H4289" s="61" t="s">
        <v>183</v>
      </c>
      <c r="I4289" s="61" t="s">
        <v>1167</v>
      </c>
      <c r="J4289" s="61" t="s">
        <v>17</v>
      </c>
      <c r="K4289" s="61" t="s">
        <v>1153</v>
      </c>
      <c r="L4289" s="61" t="s">
        <v>1578</v>
      </c>
      <c r="M4289" s="61">
        <f t="shared" si="68"/>
        <v>611</v>
      </c>
      <c r="N4289" t="str">
        <f>VLOOKUP(M4289,'zamestnanci číselník'!$A:$I,9,0)</f>
        <v>Ostatné</v>
      </c>
    </row>
    <row r="4290" spans="1:14" x14ac:dyDescent="0.2">
      <c r="A4290" s="60">
        <v>43696</v>
      </c>
      <c r="B4290" s="61" t="s">
        <v>1398</v>
      </c>
      <c r="C4290" s="61" t="s">
        <v>902</v>
      </c>
      <c r="D4290" s="61" t="s">
        <v>181</v>
      </c>
      <c r="E4290" s="61">
        <v>8</v>
      </c>
      <c r="F4290" s="61" t="s">
        <v>182</v>
      </c>
      <c r="G4290" s="61">
        <v>0</v>
      </c>
      <c r="H4290" s="61" t="s">
        <v>183</v>
      </c>
      <c r="I4290" s="61" t="s">
        <v>1167</v>
      </c>
      <c r="J4290" s="61" t="s">
        <v>17</v>
      </c>
      <c r="K4290" s="61" t="s">
        <v>1153</v>
      </c>
      <c r="L4290" s="61" t="s">
        <v>1578</v>
      </c>
      <c r="M4290" s="61">
        <f t="shared" si="68"/>
        <v>611</v>
      </c>
      <c r="N4290" t="str">
        <f>VLOOKUP(M4290,'zamestnanci číselník'!$A:$I,9,0)</f>
        <v>Ostatné</v>
      </c>
    </row>
    <row r="4291" spans="1:14" x14ac:dyDescent="0.2">
      <c r="A4291" s="60">
        <v>43697</v>
      </c>
      <c r="B4291" s="61" t="s">
        <v>1398</v>
      </c>
      <c r="C4291" s="61" t="s">
        <v>902</v>
      </c>
      <c r="D4291" s="61" t="s">
        <v>181</v>
      </c>
      <c r="E4291" s="61">
        <v>8</v>
      </c>
      <c r="F4291" s="61" t="s">
        <v>182</v>
      </c>
      <c r="G4291" s="61">
        <v>0</v>
      </c>
      <c r="H4291" s="61" t="s">
        <v>183</v>
      </c>
      <c r="I4291" s="61" t="s">
        <v>1167</v>
      </c>
      <c r="J4291" s="61" t="s">
        <v>17</v>
      </c>
      <c r="K4291" s="61" t="s">
        <v>1153</v>
      </c>
      <c r="L4291" s="61" t="s">
        <v>1578</v>
      </c>
      <c r="M4291" s="61">
        <f t="shared" si="68"/>
        <v>611</v>
      </c>
      <c r="N4291" t="str">
        <f>VLOOKUP(M4291,'zamestnanci číselník'!$A:$I,9,0)</f>
        <v>Ostatné</v>
      </c>
    </row>
    <row r="4292" spans="1:14" x14ac:dyDescent="0.2">
      <c r="A4292" s="60">
        <v>43698</v>
      </c>
      <c r="B4292" s="61" t="s">
        <v>1398</v>
      </c>
      <c r="C4292" s="61" t="s">
        <v>902</v>
      </c>
      <c r="D4292" s="61" t="s">
        <v>181</v>
      </c>
      <c r="E4292" s="61">
        <v>8</v>
      </c>
      <c r="F4292" s="61" t="s">
        <v>182</v>
      </c>
      <c r="G4292" s="61">
        <v>0</v>
      </c>
      <c r="H4292" s="61" t="s">
        <v>183</v>
      </c>
      <c r="I4292" s="61" t="s">
        <v>1167</v>
      </c>
      <c r="J4292" s="61" t="s">
        <v>17</v>
      </c>
      <c r="K4292" s="61" t="s">
        <v>1153</v>
      </c>
      <c r="L4292" s="61" t="s">
        <v>1578</v>
      </c>
      <c r="M4292" s="61">
        <f t="shared" si="68"/>
        <v>611</v>
      </c>
      <c r="N4292" t="str">
        <f>VLOOKUP(M4292,'zamestnanci číselník'!$A:$I,9,0)</f>
        <v>Ostatné</v>
      </c>
    </row>
    <row r="4293" spans="1:14" x14ac:dyDescent="0.2">
      <c r="A4293" s="60">
        <v>43678</v>
      </c>
      <c r="B4293" s="61" t="s">
        <v>1398</v>
      </c>
      <c r="C4293" s="61" t="s">
        <v>887</v>
      </c>
      <c r="D4293" s="61" t="s">
        <v>181</v>
      </c>
      <c r="E4293" s="61">
        <v>8</v>
      </c>
      <c r="F4293" s="61" t="s">
        <v>182</v>
      </c>
      <c r="G4293" s="61">
        <v>0</v>
      </c>
      <c r="H4293" s="61" t="s">
        <v>183</v>
      </c>
      <c r="I4293" s="61" t="s">
        <v>1167</v>
      </c>
      <c r="J4293" s="61" t="s">
        <v>17</v>
      </c>
      <c r="K4293" s="61" t="s">
        <v>1153</v>
      </c>
      <c r="L4293" s="61" t="s">
        <v>1578</v>
      </c>
      <c r="M4293" s="61">
        <f t="shared" si="68"/>
        <v>611</v>
      </c>
      <c r="N4293" t="str">
        <f>VLOOKUP(M4293,'zamestnanci číselník'!$A:$I,9,0)</f>
        <v>Ostatné</v>
      </c>
    </row>
    <row r="4294" spans="1:14" x14ac:dyDescent="0.2">
      <c r="A4294" s="60">
        <v>43679</v>
      </c>
      <c r="B4294" s="61" t="s">
        <v>1398</v>
      </c>
      <c r="C4294" s="61" t="s">
        <v>887</v>
      </c>
      <c r="D4294" s="61" t="s">
        <v>181</v>
      </c>
      <c r="E4294" s="61">
        <v>8</v>
      </c>
      <c r="F4294" s="61" t="s">
        <v>182</v>
      </c>
      <c r="G4294" s="61">
        <v>0</v>
      </c>
      <c r="H4294" s="61" t="s">
        <v>183</v>
      </c>
      <c r="I4294" s="61" t="s">
        <v>1167</v>
      </c>
      <c r="J4294" s="61" t="s">
        <v>17</v>
      </c>
      <c r="K4294" s="61" t="s">
        <v>1153</v>
      </c>
      <c r="L4294" s="61" t="s">
        <v>1578</v>
      </c>
      <c r="M4294" s="61">
        <f t="shared" si="68"/>
        <v>611</v>
      </c>
      <c r="N4294" t="str">
        <f>VLOOKUP(M4294,'zamestnanci číselník'!$A:$I,9,0)</f>
        <v>Ostatné</v>
      </c>
    </row>
    <row r="4295" spans="1:14" x14ac:dyDescent="0.2">
      <c r="A4295" s="60">
        <v>43689</v>
      </c>
      <c r="B4295" s="61" t="s">
        <v>1398</v>
      </c>
      <c r="C4295" s="61" t="s">
        <v>887</v>
      </c>
      <c r="D4295" s="61" t="s">
        <v>181</v>
      </c>
      <c r="E4295" s="61">
        <v>8</v>
      </c>
      <c r="F4295" s="61" t="s">
        <v>182</v>
      </c>
      <c r="G4295" s="61">
        <v>0</v>
      </c>
      <c r="H4295" s="61" t="s">
        <v>183</v>
      </c>
      <c r="I4295" s="61" t="s">
        <v>1167</v>
      </c>
      <c r="J4295" s="61" t="s">
        <v>17</v>
      </c>
      <c r="K4295" s="61" t="s">
        <v>1153</v>
      </c>
      <c r="L4295" s="61" t="s">
        <v>1578</v>
      </c>
      <c r="M4295" s="61">
        <f t="shared" si="68"/>
        <v>611</v>
      </c>
      <c r="N4295" t="str">
        <f>VLOOKUP(M4295,'zamestnanci číselník'!$A:$I,9,0)</f>
        <v>Ostatné</v>
      </c>
    </row>
    <row r="4296" spans="1:14" x14ac:dyDescent="0.2">
      <c r="A4296" s="60">
        <v>43690</v>
      </c>
      <c r="B4296" s="61" t="s">
        <v>1398</v>
      </c>
      <c r="C4296" s="61" t="s">
        <v>887</v>
      </c>
      <c r="D4296" s="61" t="s">
        <v>181</v>
      </c>
      <c r="E4296" s="61">
        <v>8</v>
      </c>
      <c r="F4296" s="61" t="s">
        <v>182</v>
      </c>
      <c r="G4296" s="61">
        <v>0</v>
      </c>
      <c r="H4296" s="61" t="s">
        <v>183</v>
      </c>
      <c r="I4296" s="61" t="s">
        <v>1167</v>
      </c>
      <c r="J4296" s="61" t="s">
        <v>17</v>
      </c>
      <c r="K4296" s="61" t="s">
        <v>1153</v>
      </c>
      <c r="L4296" s="61" t="s">
        <v>1578</v>
      </c>
      <c r="M4296" s="61">
        <f t="shared" si="68"/>
        <v>611</v>
      </c>
      <c r="N4296" t="str">
        <f>VLOOKUP(M4296,'zamestnanci číselník'!$A:$I,9,0)</f>
        <v>Ostatné</v>
      </c>
    </row>
    <row r="4297" spans="1:14" x14ac:dyDescent="0.2">
      <c r="A4297" s="60">
        <v>43691</v>
      </c>
      <c r="B4297" s="61" t="s">
        <v>1398</v>
      </c>
      <c r="C4297" s="61" t="s">
        <v>887</v>
      </c>
      <c r="D4297" s="61" t="s">
        <v>181</v>
      </c>
      <c r="E4297" s="61">
        <v>8</v>
      </c>
      <c r="F4297" s="61" t="s">
        <v>182</v>
      </c>
      <c r="G4297" s="61">
        <v>0</v>
      </c>
      <c r="H4297" s="61" t="s">
        <v>183</v>
      </c>
      <c r="I4297" s="61" t="s">
        <v>1167</v>
      </c>
      <c r="J4297" s="61" t="s">
        <v>17</v>
      </c>
      <c r="K4297" s="61" t="s">
        <v>1153</v>
      </c>
      <c r="L4297" s="61" t="s">
        <v>1578</v>
      </c>
      <c r="M4297" s="61">
        <f t="shared" si="68"/>
        <v>611</v>
      </c>
      <c r="N4297" t="str">
        <f>VLOOKUP(M4297,'zamestnanci číselník'!$A:$I,9,0)</f>
        <v>Ostatné</v>
      </c>
    </row>
    <row r="4298" spans="1:14" x14ac:dyDescent="0.2">
      <c r="A4298" s="60">
        <v>43704</v>
      </c>
      <c r="B4298" s="61" t="s">
        <v>1398</v>
      </c>
      <c r="C4298" s="61" t="s">
        <v>885</v>
      </c>
      <c r="D4298" s="61" t="s">
        <v>181</v>
      </c>
      <c r="E4298" s="61">
        <v>8</v>
      </c>
      <c r="F4298" s="61" t="s">
        <v>182</v>
      </c>
      <c r="G4298" s="61">
        <v>0</v>
      </c>
      <c r="H4298" s="61" t="s">
        <v>42</v>
      </c>
      <c r="I4298" s="61" t="s">
        <v>1167</v>
      </c>
      <c r="J4298" s="61" t="s">
        <v>17</v>
      </c>
      <c r="K4298" s="61" t="s">
        <v>1153</v>
      </c>
      <c r="L4298" s="61" t="s">
        <v>1578</v>
      </c>
      <c r="M4298" s="61">
        <f t="shared" si="68"/>
        <v>611</v>
      </c>
      <c r="N4298" t="str">
        <f>VLOOKUP(M4298,'zamestnanci číselník'!$A:$I,9,0)</f>
        <v>Ostatné</v>
      </c>
    </row>
    <row r="4299" spans="1:14" x14ac:dyDescent="0.2">
      <c r="A4299" s="60">
        <v>43705</v>
      </c>
      <c r="B4299" s="61" t="s">
        <v>1398</v>
      </c>
      <c r="C4299" s="61" t="s">
        <v>885</v>
      </c>
      <c r="D4299" s="61" t="s">
        <v>181</v>
      </c>
      <c r="E4299" s="61">
        <v>8</v>
      </c>
      <c r="F4299" s="61" t="s">
        <v>890</v>
      </c>
      <c r="G4299" s="61">
        <v>1</v>
      </c>
      <c r="H4299" s="61" t="s">
        <v>42</v>
      </c>
      <c r="I4299" s="61" t="s">
        <v>1167</v>
      </c>
      <c r="J4299" s="61" t="s">
        <v>17</v>
      </c>
      <c r="K4299" s="61" t="s">
        <v>1153</v>
      </c>
      <c r="L4299" s="61" t="s">
        <v>1578</v>
      </c>
      <c r="M4299" s="61">
        <f t="shared" si="68"/>
        <v>611</v>
      </c>
      <c r="N4299" t="str">
        <f>VLOOKUP(M4299,'zamestnanci číselník'!$A:$I,9,0)</f>
        <v>Ostatné</v>
      </c>
    </row>
    <row r="4300" spans="1:14" x14ac:dyDescent="0.2">
      <c r="A4300" s="60">
        <v>43707</v>
      </c>
      <c r="B4300" s="61" t="s">
        <v>1398</v>
      </c>
      <c r="C4300" s="61" t="s">
        <v>885</v>
      </c>
      <c r="D4300" s="61" t="s">
        <v>181</v>
      </c>
      <c r="E4300" s="61">
        <v>8</v>
      </c>
      <c r="F4300" s="61" t="s">
        <v>182</v>
      </c>
      <c r="G4300" s="61">
        <v>0</v>
      </c>
      <c r="H4300" s="61" t="s">
        <v>42</v>
      </c>
      <c r="I4300" s="61" t="s">
        <v>1167</v>
      </c>
      <c r="J4300" s="61" t="s">
        <v>17</v>
      </c>
      <c r="K4300" s="61" t="s">
        <v>1153</v>
      </c>
      <c r="L4300" s="61" t="s">
        <v>1578</v>
      </c>
      <c r="M4300" s="61">
        <f t="shared" si="68"/>
        <v>611</v>
      </c>
      <c r="N4300" t="str">
        <f>VLOOKUP(M4300,'zamestnanci číselník'!$A:$I,9,0)</f>
        <v>Ostatné</v>
      </c>
    </row>
    <row r="4301" spans="1:14" x14ac:dyDescent="0.2">
      <c r="A4301" s="60">
        <v>43678</v>
      </c>
      <c r="B4301" s="61" t="s">
        <v>1399</v>
      </c>
      <c r="C4301" s="61" t="s">
        <v>887</v>
      </c>
      <c r="D4301" s="61" t="s">
        <v>181</v>
      </c>
      <c r="E4301" s="61">
        <v>8</v>
      </c>
      <c r="F4301" s="61" t="s">
        <v>182</v>
      </c>
      <c r="G4301" s="61">
        <v>0</v>
      </c>
      <c r="H4301" s="61" t="s">
        <v>183</v>
      </c>
      <c r="I4301" s="61" t="s">
        <v>1167</v>
      </c>
      <c r="J4301" s="61" t="s">
        <v>17</v>
      </c>
      <c r="K4301" s="61" t="s">
        <v>20</v>
      </c>
      <c r="L4301" s="61" t="s">
        <v>1400</v>
      </c>
      <c r="M4301" s="61">
        <f t="shared" si="68"/>
        <v>612</v>
      </c>
      <c r="N4301" t="str">
        <f>VLOOKUP(M4301,'zamestnanci číselník'!$A:$I,9,0)</f>
        <v>Doprava</v>
      </c>
    </row>
    <row r="4302" spans="1:14" x14ac:dyDescent="0.2">
      <c r="A4302" s="60">
        <v>43679</v>
      </c>
      <c r="B4302" s="61" t="s">
        <v>1399</v>
      </c>
      <c r="C4302" s="61" t="s">
        <v>887</v>
      </c>
      <c r="D4302" s="61" t="s">
        <v>181</v>
      </c>
      <c r="E4302" s="61">
        <v>8</v>
      </c>
      <c r="F4302" s="61" t="s">
        <v>182</v>
      </c>
      <c r="G4302" s="61">
        <v>0</v>
      </c>
      <c r="H4302" s="61" t="s">
        <v>183</v>
      </c>
      <c r="I4302" s="61" t="s">
        <v>1167</v>
      </c>
      <c r="J4302" s="61" t="s">
        <v>17</v>
      </c>
      <c r="K4302" s="61" t="s">
        <v>20</v>
      </c>
      <c r="L4302" s="61" t="s">
        <v>1400</v>
      </c>
      <c r="M4302" s="61">
        <f t="shared" si="68"/>
        <v>612</v>
      </c>
      <c r="N4302" t="str">
        <f>VLOOKUP(M4302,'zamestnanci číselník'!$A:$I,9,0)</f>
        <v>Doprava</v>
      </c>
    </row>
    <row r="4303" spans="1:14" x14ac:dyDescent="0.2">
      <c r="A4303" s="60">
        <v>43682</v>
      </c>
      <c r="B4303" s="61" t="s">
        <v>1399</v>
      </c>
      <c r="C4303" s="61" t="s">
        <v>885</v>
      </c>
      <c r="D4303" s="61" t="s">
        <v>181</v>
      </c>
      <c r="E4303" s="61">
        <v>8</v>
      </c>
      <c r="F4303" s="61" t="s">
        <v>890</v>
      </c>
      <c r="G4303" s="61">
        <v>1</v>
      </c>
      <c r="H4303" s="61" t="s">
        <v>42</v>
      </c>
      <c r="I4303" s="61" t="s">
        <v>1167</v>
      </c>
      <c r="J4303" s="61" t="s">
        <v>17</v>
      </c>
      <c r="K4303" s="61" t="s">
        <v>20</v>
      </c>
      <c r="L4303" s="61" t="s">
        <v>1400</v>
      </c>
      <c r="M4303" s="61">
        <f t="shared" si="68"/>
        <v>612</v>
      </c>
      <c r="N4303" t="str">
        <f>VLOOKUP(M4303,'zamestnanci číselník'!$A:$I,9,0)</f>
        <v>Doprava</v>
      </c>
    </row>
    <row r="4304" spans="1:14" x14ac:dyDescent="0.2">
      <c r="A4304" s="60">
        <v>43683</v>
      </c>
      <c r="B4304" s="61" t="s">
        <v>1399</v>
      </c>
      <c r="C4304" s="61" t="s">
        <v>885</v>
      </c>
      <c r="D4304" s="61" t="s">
        <v>181</v>
      </c>
      <c r="E4304" s="61">
        <v>8</v>
      </c>
      <c r="F4304" s="61" t="s">
        <v>182</v>
      </c>
      <c r="G4304" s="61">
        <v>0</v>
      </c>
      <c r="H4304" s="61" t="s">
        <v>42</v>
      </c>
      <c r="I4304" s="61" t="s">
        <v>1167</v>
      </c>
      <c r="J4304" s="61" t="s">
        <v>17</v>
      </c>
      <c r="K4304" s="61" t="s">
        <v>20</v>
      </c>
      <c r="L4304" s="61" t="s">
        <v>1400</v>
      </c>
      <c r="M4304" s="61">
        <f t="shared" si="68"/>
        <v>612</v>
      </c>
      <c r="N4304" t="str">
        <f>VLOOKUP(M4304,'zamestnanci číselník'!$A:$I,9,0)</f>
        <v>Doprava</v>
      </c>
    </row>
    <row r="4305" spans="1:14" x14ac:dyDescent="0.2">
      <c r="A4305" s="60">
        <v>43684</v>
      </c>
      <c r="B4305" s="61" t="s">
        <v>1399</v>
      </c>
      <c r="C4305" s="61" t="s">
        <v>885</v>
      </c>
      <c r="D4305" s="61" t="s">
        <v>181</v>
      </c>
      <c r="E4305" s="61">
        <v>8</v>
      </c>
      <c r="F4305" s="61" t="s">
        <v>890</v>
      </c>
      <c r="G4305" s="61">
        <v>1</v>
      </c>
      <c r="H4305" s="61" t="s">
        <v>42</v>
      </c>
      <c r="I4305" s="61" t="s">
        <v>1167</v>
      </c>
      <c r="J4305" s="61" t="s">
        <v>17</v>
      </c>
      <c r="K4305" s="61" t="s">
        <v>20</v>
      </c>
      <c r="L4305" s="61" t="s">
        <v>1400</v>
      </c>
      <c r="M4305" s="61">
        <f t="shared" si="68"/>
        <v>612</v>
      </c>
      <c r="N4305" t="str">
        <f>VLOOKUP(M4305,'zamestnanci číselník'!$A:$I,9,0)</f>
        <v>Doprava</v>
      </c>
    </row>
    <row r="4306" spans="1:14" x14ac:dyDescent="0.2">
      <c r="A4306" s="60">
        <v>43685</v>
      </c>
      <c r="B4306" s="61" t="s">
        <v>1399</v>
      </c>
      <c r="C4306" s="61" t="s">
        <v>885</v>
      </c>
      <c r="D4306" s="61" t="s">
        <v>181</v>
      </c>
      <c r="E4306" s="61">
        <v>8</v>
      </c>
      <c r="F4306" s="61" t="s">
        <v>182</v>
      </c>
      <c r="G4306" s="61">
        <v>0</v>
      </c>
      <c r="H4306" s="61" t="s">
        <v>42</v>
      </c>
      <c r="I4306" s="61" t="s">
        <v>1167</v>
      </c>
      <c r="J4306" s="61" t="s">
        <v>17</v>
      </c>
      <c r="K4306" s="61" t="s">
        <v>20</v>
      </c>
      <c r="L4306" s="61" t="s">
        <v>1400</v>
      </c>
      <c r="M4306" s="61">
        <f t="shared" si="68"/>
        <v>612</v>
      </c>
      <c r="N4306" t="str">
        <f>VLOOKUP(M4306,'zamestnanci číselník'!$A:$I,9,0)</f>
        <v>Doprava</v>
      </c>
    </row>
    <row r="4307" spans="1:14" x14ac:dyDescent="0.2">
      <c r="A4307" s="60">
        <v>43686</v>
      </c>
      <c r="B4307" s="61" t="s">
        <v>1399</v>
      </c>
      <c r="C4307" s="61" t="s">
        <v>885</v>
      </c>
      <c r="D4307" s="61" t="s">
        <v>181</v>
      </c>
      <c r="E4307" s="61">
        <v>8</v>
      </c>
      <c r="F4307" s="61" t="s">
        <v>182</v>
      </c>
      <c r="G4307" s="61">
        <v>0</v>
      </c>
      <c r="H4307" s="61" t="s">
        <v>42</v>
      </c>
      <c r="I4307" s="61" t="s">
        <v>1167</v>
      </c>
      <c r="J4307" s="61" t="s">
        <v>17</v>
      </c>
      <c r="K4307" s="61" t="s">
        <v>20</v>
      </c>
      <c r="L4307" s="61" t="s">
        <v>1400</v>
      </c>
      <c r="M4307" s="61">
        <f t="shared" si="68"/>
        <v>612</v>
      </c>
      <c r="N4307" t="str">
        <f>VLOOKUP(M4307,'zamestnanci číselník'!$A:$I,9,0)</f>
        <v>Doprava</v>
      </c>
    </row>
    <row r="4308" spans="1:14" x14ac:dyDescent="0.2">
      <c r="A4308" s="60">
        <v>43689</v>
      </c>
      <c r="B4308" s="61" t="s">
        <v>1399</v>
      </c>
      <c r="C4308" s="61" t="s">
        <v>885</v>
      </c>
      <c r="D4308" s="61" t="s">
        <v>181</v>
      </c>
      <c r="E4308" s="61">
        <v>8</v>
      </c>
      <c r="F4308" s="61" t="s">
        <v>182</v>
      </c>
      <c r="G4308" s="61">
        <v>0</v>
      </c>
      <c r="H4308" s="61" t="s">
        <v>42</v>
      </c>
      <c r="I4308" s="61" t="s">
        <v>1167</v>
      </c>
      <c r="J4308" s="61" t="s">
        <v>17</v>
      </c>
      <c r="K4308" s="61" t="s">
        <v>20</v>
      </c>
      <c r="L4308" s="61" t="s">
        <v>1400</v>
      </c>
      <c r="M4308" s="61">
        <f t="shared" si="68"/>
        <v>612</v>
      </c>
      <c r="N4308" t="str">
        <f>VLOOKUP(M4308,'zamestnanci číselník'!$A:$I,9,0)</f>
        <v>Doprava</v>
      </c>
    </row>
    <row r="4309" spans="1:14" x14ac:dyDescent="0.2">
      <c r="A4309" s="60">
        <v>43690</v>
      </c>
      <c r="B4309" s="61" t="s">
        <v>1399</v>
      </c>
      <c r="C4309" s="61" t="s">
        <v>893</v>
      </c>
      <c r="D4309" s="61" t="s">
        <v>181</v>
      </c>
      <c r="E4309" s="61">
        <v>8</v>
      </c>
      <c r="F4309" s="61" t="s">
        <v>182</v>
      </c>
      <c r="G4309" s="61">
        <v>0</v>
      </c>
      <c r="H4309" s="61" t="s">
        <v>183</v>
      </c>
      <c r="I4309" s="61" t="s">
        <v>1167</v>
      </c>
      <c r="J4309" s="61" t="s">
        <v>17</v>
      </c>
      <c r="K4309" s="61" t="s">
        <v>20</v>
      </c>
      <c r="L4309" s="61" t="s">
        <v>1400</v>
      </c>
      <c r="M4309" s="61">
        <f t="shared" si="68"/>
        <v>612</v>
      </c>
      <c r="N4309" t="str">
        <f>VLOOKUP(M4309,'zamestnanci číselník'!$A:$I,9,0)</f>
        <v>Doprava</v>
      </c>
    </row>
    <row r="4310" spans="1:14" x14ac:dyDescent="0.2">
      <c r="A4310" s="60">
        <v>43691</v>
      </c>
      <c r="B4310" s="61" t="s">
        <v>1399</v>
      </c>
      <c r="C4310" s="61" t="s">
        <v>885</v>
      </c>
      <c r="D4310" s="61" t="s">
        <v>181</v>
      </c>
      <c r="E4310" s="61">
        <v>8</v>
      </c>
      <c r="F4310" s="61" t="s">
        <v>182</v>
      </c>
      <c r="G4310" s="61">
        <v>0</v>
      </c>
      <c r="H4310" s="61" t="s">
        <v>42</v>
      </c>
      <c r="I4310" s="61" t="s">
        <v>1167</v>
      </c>
      <c r="J4310" s="61" t="s">
        <v>17</v>
      </c>
      <c r="K4310" s="61" t="s">
        <v>20</v>
      </c>
      <c r="L4310" s="61" t="s">
        <v>1400</v>
      </c>
      <c r="M4310" s="61">
        <f t="shared" si="68"/>
        <v>612</v>
      </c>
      <c r="N4310" t="str">
        <f>VLOOKUP(M4310,'zamestnanci číselník'!$A:$I,9,0)</f>
        <v>Doprava</v>
      </c>
    </row>
    <row r="4311" spans="1:14" x14ac:dyDescent="0.2">
      <c r="A4311" s="60">
        <v>43692</v>
      </c>
      <c r="B4311" s="61" t="s">
        <v>1399</v>
      </c>
      <c r="C4311" s="61" t="s">
        <v>885</v>
      </c>
      <c r="D4311" s="61" t="s">
        <v>181</v>
      </c>
      <c r="E4311" s="61">
        <v>8</v>
      </c>
      <c r="F4311" s="61" t="s">
        <v>890</v>
      </c>
      <c r="G4311" s="61">
        <v>3.5</v>
      </c>
      <c r="H4311" s="61" t="s">
        <v>42</v>
      </c>
      <c r="I4311" s="61" t="s">
        <v>1167</v>
      </c>
      <c r="J4311" s="61" t="s">
        <v>17</v>
      </c>
      <c r="K4311" s="61" t="s">
        <v>20</v>
      </c>
      <c r="L4311" s="61" t="s">
        <v>1400</v>
      </c>
      <c r="M4311" s="61">
        <f t="shared" si="68"/>
        <v>612</v>
      </c>
      <c r="N4311" t="str">
        <f>VLOOKUP(M4311,'zamestnanci číselník'!$A:$I,9,0)</f>
        <v>Doprava</v>
      </c>
    </row>
    <row r="4312" spans="1:14" x14ac:dyDescent="0.2">
      <c r="A4312" s="60">
        <v>43693</v>
      </c>
      <c r="B4312" s="61" t="s">
        <v>1399</v>
      </c>
      <c r="C4312" s="61" t="s">
        <v>885</v>
      </c>
      <c r="D4312" s="61" t="s">
        <v>181</v>
      </c>
      <c r="E4312" s="61">
        <v>8</v>
      </c>
      <c r="F4312" s="61" t="s">
        <v>182</v>
      </c>
      <c r="G4312" s="61">
        <v>0</v>
      </c>
      <c r="H4312" s="61" t="s">
        <v>42</v>
      </c>
      <c r="I4312" s="61" t="s">
        <v>1167</v>
      </c>
      <c r="J4312" s="61" t="s">
        <v>17</v>
      </c>
      <c r="K4312" s="61" t="s">
        <v>20</v>
      </c>
      <c r="L4312" s="61" t="s">
        <v>1400</v>
      </c>
      <c r="M4312" s="61">
        <f t="shared" si="68"/>
        <v>612</v>
      </c>
      <c r="N4312" t="str">
        <f>VLOOKUP(M4312,'zamestnanci číselník'!$A:$I,9,0)</f>
        <v>Doprava</v>
      </c>
    </row>
    <row r="4313" spans="1:14" x14ac:dyDescent="0.2">
      <c r="A4313" s="60">
        <v>43694</v>
      </c>
      <c r="B4313" s="61" t="s">
        <v>1399</v>
      </c>
      <c r="C4313" s="61" t="s">
        <v>885</v>
      </c>
      <c r="D4313" s="61" t="s">
        <v>181</v>
      </c>
      <c r="E4313" s="61">
        <v>0</v>
      </c>
      <c r="F4313" s="61" t="s">
        <v>890</v>
      </c>
      <c r="G4313" s="61">
        <v>5</v>
      </c>
      <c r="H4313" s="61" t="s">
        <v>42</v>
      </c>
      <c r="I4313" s="61" t="s">
        <v>1167</v>
      </c>
      <c r="J4313" s="61" t="s">
        <v>17</v>
      </c>
      <c r="K4313" s="61" t="s">
        <v>20</v>
      </c>
      <c r="L4313" s="61" t="s">
        <v>1400</v>
      </c>
      <c r="M4313" s="61">
        <f t="shared" si="68"/>
        <v>612</v>
      </c>
      <c r="N4313" t="str">
        <f>VLOOKUP(M4313,'zamestnanci číselník'!$A:$I,9,0)</f>
        <v>Doprava</v>
      </c>
    </row>
    <row r="4314" spans="1:14" x14ac:dyDescent="0.2">
      <c r="A4314" s="60">
        <v>43696</v>
      </c>
      <c r="B4314" s="61" t="s">
        <v>1399</v>
      </c>
      <c r="C4314" s="61" t="s">
        <v>885</v>
      </c>
      <c r="D4314" s="61" t="s">
        <v>181</v>
      </c>
      <c r="E4314" s="61">
        <v>8</v>
      </c>
      <c r="F4314" s="61" t="s">
        <v>182</v>
      </c>
      <c r="G4314" s="61">
        <v>0</v>
      </c>
      <c r="H4314" s="61" t="s">
        <v>42</v>
      </c>
      <c r="I4314" s="61" t="s">
        <v>1167</v>
      </c>
      <c r="J4314" s="61" t="s">
        <v>17</v>
      </c>
      <c r="K4314" s="61" t="s">
        <v>20</v>
      </c>
      <c r="L4314" s="61" t="s">
        <v>1400</v>
      </c>
      <c r="M4314" s="61">
        <f t="shared" si="68"/>
        <v>612</v>
      </c>
      <c r="N4314" t="str">
        <f>VLOOKUP(M4314,'zamestnanci číselník'!$A:$I,9,0)</f>
        <v>Doprava</v>
      </c>
    </row>
    <row r="4315" spans="1:14" x14ac:dyDescent="0.2">
      <c r="A4315" s="60">
        <v>43697</v>
      </c>
      <c r="B4315" s="61" t="s">
        <v>1399</v>
      </c>
      <c r="C4315" s="61" t="s">
        <v>885</v>
      </c>
      <c r="D4315" s="61" t="s">
        <v>181</v>
      </c>
      <c r="E4315" s="61">
        <v>8</v>
      </c>
      <c r="F4315" s="61" t="s">
        <v>182</v>
      </c>
      <c r="G4315" s="61">
        <v>0</v>
      </c>
      <c r="H4315" s="61" t="s">
        <v>42</v>
      </c>
      <c r="I4315" s="61" t="s">
        <v>1167</v>
      </c>
      <c r="J4315" s="61" t="s">
        <v>17</v>
      </c>
      <c r="K4315" s="61" t="s">
        <v>20</v>
      </c>
      <c r="L4315" s="61" t="s">
        <v>1400</v>
      </c>
      <c r="M4315" s="61">
        <f t="shared" si="68"/>
        <v>612</v>
      </c>
      <c r="N4315" t="str">
        <f>VLOOKUP(M4315,'zamestnanci číselník'!$A:$I,9,0)</f>
        <v>Doprava</v>
      </c>
    </row>
    <row r="4316" spans="1:14" x14ac:dyDescent="0.2">
      <c r="A4316" s="60">
        <v>43698</v>
      </c>
      <c r="B4316" s="61" t="s">
        <v>1399</v>
      </c>
      <c r="C4316" s="61" t="s">
        <v>885</v>
      </c>
      <c r="D4316" s="61" t="s">
        <v>181</v>
      </c>
      <c r="E4316" s="61">
        <v>8</v>
      </c>
      <c r="F4316" s="61" t="s">
        <v>890</v>
      </c>
      <c r="G4316" s="61">
        <v>1</v>
      </c>
      <c r="H4316" s="61" t="s">
        <v>42</v>
      </c>
      <c r="I4316" s="61" t="s">
        <v>1167</v>
      </c>
      <c r="J4316" s="61" t="s">
        <v>17</v>
      </c>
      <c r="K4316" s="61" t="s">
        <v>20</v>
      </c>
      <c r="L4316" s="61" t="s">
        <v>1400</v>
      </c>
      <c r="M4316" s="61">
        <f t="shared" si="68"/>
        <v>612</v>
      </c>
      <c r="N4316" t="str">
        <f>VLOOKUP(M4316,'zamestnanci číselník'!$A:$I,9,0)</f>
        <v>Doprava</v>
      </c>
    </row>
    <row r="4317" spans="1:14" x14ac:dyDescent="0.2">
      <c r="A4317" s="60">
        <v>43699</v>
      </c>
      <c r="B4317" s="61" t="s">
        <v>1399</v>
      </c>
      <c r="C4317" s="61" t="s">
        <v>885</v>
      </c>
      <c r="D4317" s="61" t="s">
        <v>181</v>
      </c>
      <c r="E4317" s="61">
        <v>8</v>
      </c>
      <c r="F4317" s="61" t="s">
        <v>182</v>
      </c>
      <c r="G4317" s="61">
        <v>0</v>
      </c>
      <c r="H4317" s="61" t="s">
        <v>42</v>
      </c>
      <c r="I4317" s="61" t="s">
        <v>1167</v>
      </c>
      <c r="J4317" s="61" t="s">
        <v>17</v>
      </c>
      <c r="K4317" s="61" t="s">
        <v>20</v>
      </c>
      <c r="L4317" s="61" t="s">
        <v>1400</v>
      </c>
      <c r="M4317" s="61">
        <f t="shared" si="68"/>
        <v>612</v>
      </c>
      <c r="N4317" t="str">
        <f>VLOOKUP(M4317,'zamestnanci číselník'!$A:$I,9,0)</f>
        <v>Doprava</v>
      </c>
    </row>
    <row r="4318" spans="1:14" x14ac:dyDescent="0.2">
      <c r="A4318" s="60">
        <v>43700</v>
      </c>
      <c r="B4318" s="61" t="s">
        <v>1399</v>
      </c>
      <c r="C4318" s="61" t="s">
        <v>885</v>
      </c>
      <c r="D4318" s="61" t="s">
        <v>181</v>
      </c>
      <c r="E4318" s="61">
        <v>8</v>
      </c>
      <c r="F4318" s="61" t="s">
        <v>182</v>
      </c>
      <c r="G4318" s="61">
        <v>0</v>
      </c>
      <c r="H4318" s="61" t="s">
        <v>42</v>
      </c>
      <c r="I4318" s="61" t="s">
        <v>1167</v>
      </c>
      <c r="J4318" s="61" t="s">
        <v>17</v>
      </c>
      <c r="K4318" s="61" t="s">
        <v>20</v>
      </c>
      <c r="L4318" s="61" t="s">
        <v>1400</v>
      </c>
      <c r="M4318" s="61">
        <f t="shared" si="68"/>
        <v>612</v>
      </c>
      <c r="N4318" t="str">
        <f>VLOOKUP(M4318,'zamestnanci číselník'!$A:$I,9,0)</f>
        <v>Doprava</v>
      </c>
    </row>
    <row r="4319" spans="1:14" x14ac:dyDescent="0.2">
      <c r="A4319" s="60">
        <v>43703</v>
      </c>
      <c r="B4319" s="61" t="s">
        <v>1399</v>
      </c>
      <c r="C4319" s="61" t="s">
        <v>885</v>
      </c>
      <c r="D4319" s="61" t="s">
        <v>181</v>
      </c>
      <c r="E4319" s="61">
        <v>8</v>
      </c>
      <c r="F4319" s="61" t="s">
        <v>890</v>
      </c>
      <c r="G4319" s="61">
        <v>1</v>
      </c>
      <c r="H4319" s="61" t="s">
        <v>42</v>
      </c>
      <c r="I4319" s="61" t="s">
        <v>1167</v>
      </c>
      <c r="J4319" s="61" t="s">
        <v>17</v>
      </c>
      <c r="K4319" s="61" t="s">
        <v>20</v>
      </c>
      <c r="L4319" s="61" t="s">
        <v>1400</v>
      </c>
      <c r="M4319" s="61">
        <f t="shared" si="68"/>
        <v>612</v>
      </c>
      <c r="N4319" t="str">
        <f>VLOOKUP(M4319,'zamestnanci číselník'!$A:$I,9,0)</f>
        <v>Doprava</v>
      </c>
    </row>
    <row r="4320" spans="1:14" x14ac:dyDescent="0.2">
      <c r="A4320" s="60">
        <v>43704</v>
      </c>
      <c r="B4320" s="61" t="s">
        <v>1399</v>
      </c>
      <c r="C4320" s="61" t="s">
        <v>893</v>
      </c>
      <c r="D4320" s="61" t="s">
        <v>181</v>
      </c>
      <c r="E4320" s="61">
        <v>2</v>
      </c>
      <c r="F4320" s="61" t="s">
        <v>182</v>
      </c>
      <c r="G4320" s="61">
        <v>0</v>
      </c>
      <c r="H4320" s="61" t="s">
        <v>183</v>
      </c>
      <c r="I4320" s="61" t="s">
        <v>1167</v>
      </c>
      <c r="J4320" s="61" t="s">
        <v>17</v>
      </c>
      <c r="K4320" s="61" t="s">
        <v>20</v>
      </c>
      <c r="L4320" s="61" t="s">
        <v>1400</v>
      </c>
      <c r="M4320" s="61">
        <f t="shared" si="68"/>
        <v>612</v>
      </c>
      <c r="N4320" t="str">
        <f>VLOOKUP(M4320,'zamestnanci číselník'!$A:$I,9,0)</f>
        <v>Doprava</v>
      </c>
    </row>
    <row r="4321" spans="1:14" x14ac:dyDescent="0.2">
      <c r="A4321" s="60">
        <v>43704</v>
      </c>
      <c r="B4321" s="61" t="s">
        <v>1399</v>
      </c>
      <c r="C4321" s="61" t="s">
        <v>885</v>
      </c>
      <c r="D4321" s="61" t="s">
        <v>181</v>
      </c>
      <c r="E4321" s="61">
        <v>6</v>
      </c>
      <c r="F4321" s="61" t="s">
        <v>182</v>
      </c>
      <c r="G4321" s="61">
        <v>0</v>
      </c>
      <c r="H4321" s="61" t="s">
        <v>42</v>
      </c>
      <c r="I4321" s="61" t="s">
        <v>1167</v>
      </c>
      <c r="J4321" s="61" t="s">
        <v>17</v>
      </c>
      <c r="K4321" s="61" t="s">
        <v>20</v>
      </c>
      <c r="L4321" s="61" t="s">
        <v>1400</v>
      </c>
      <c r="M4321" s="61">
        <f t="shared" si="68"/>
        <v>612</v>
      </c>
      <c r="N4321" t="str">
        <f>VLOOKUP(M4321,'zamestnanci číselník'!$A:$I,9,0)</f>
        <v>Doprava</v>
      </c>
    </row>
    <row r="4322" spans="1:14" x14ac:dyDescent="0.2">
      <c r="A4322" s="60">
        <v>43705</v>
      </c>
      <c r="B4322" s="61" t="s">
        <v>1399</v>
      </c>
      <c r="C4322" s="61" t="s">
        <v>885</v>
      </c>
      <c r="D4322" s="61" t="s">
        <v>181</v>
      </c>
      <c r="E4322" s="61">
        <v>8</v>
      </c>
      <c r="F4322" s="61" t="s">
        <v>890</v>
      </c>
      <c r="G4322" s="61">
        <v>1</v>
      </c>
      <c r="H4322" s="61" t="s">
        <v>42</v>
      </c>
      <c r="I4322" s="61" t="s">
        <v>1167</v>
      </c>
      <c r="J4322" s="61" t="s">
        <v>17</v>
      </c>
      <c r="K4322" s="61" t="s">
        <v>20</v>
      </c>
      <c r="L4322" s="61" t="s">
        <v>1400</v>
      </c>
      <c r="M4322" s="61">
        <f t="shared" si="68"/>
        <v>612</v>
      </c>
      <c r="N4322" t="str">
        <f>VLOOKUP(M4322,'zamestnanci číselník'!$A:$I,9,0)</f>
        <v>Doprava</v>
      </c>
    </row>
    <row r="4323" spans="1:14" x14ac:dyDescent="0.2">
      <c r="A4323" s="60">
        <v>43706</v>
      </c>
      <c r="B4323" s="61" t="s">
        <v>1399</v>
      </c>
      <c r="C4323" s="61" t="s">
        <v>886</v>
      </c>
      <c r="D4323" s="61" t="s">
        <v>181</v>
      </c>
      <c r="E4323" s="61">
        <v>8</v>
      </c>
      <c r="F4323" s="61" t="s">
        <v>182</v>
      </c>
      <c r="G4323" s="61">
        <v>0</v>
      </c>
      <c r="H4323" s="61" t="s">
        <v>183</v>
      </c>
      <c r="I4323" s="61" t="s">
        <v>1167</v>
      </c>
      <c r="J4323" s="61" t="s">
        <v>17</v>
      </c>
      <c r="K4323" s="61" t="s">
        <v>20</v>
      </c>
      <c r="L4323" s="61" t="s">
        <v>1400</v>
      </c>
      <c r="M4323" s="61">
        <f t="shared" si="68"/>
        <v>612</v>
      </c>
      <c r="N4323" t="str">
        <f>VLOOKUP(M4323,'zamestnanci číselník'!$A:$I,9,0)</f>
        <v>Doprava</v>
      </c>
    </row>
    <row r="4324" spans="1:14" x14ac:dyDescent="0.2">
      <c r="A4324" s="60">
        <v>43707</v>
      </c>
      <c r="B4324" s="61" t="s">
        <v>1399</v>
      </c>
      <c r="C4324" s="61" t="s">
        <v>887</v>
      </c>
      <c r="D4324" s="61" t="s">
        <v>181</v>
      </c>
      <c r="E4324" s="61">
        <v>8</v>
      </c>
      <c r="F4324" s="61" t="s">
        <v>182</v>
      </c>
      <c r="G4324" s="61">
        <v>0</v>
      </c>
      <c r="H4324" s="61" t="s">
        <v>183</v>
      </c>
      <c r="I4324" s="61" t="s">
        <v>1167</v>
      </c>
      <c r="J4324" s="61" t="s">
        <v>17</v>
      </c>
      <c r="K4324" s="61" t="s">
        <v>20</v>
      </c>
      <c r="L4324" s="61" t="s">
        <v>1400</v>
      </c>
      <c r="M4324" s="61">
        <f t="shared" si="68"/>
        <v>612</v>
      </c>
      <c r="N4324" t="str">
        <f>VLOOKUP(M4324,'zamestnanci číselník'!$A:$I,9,0)</f>
        <v>Doprava</v>
      </c>
    </row>
    <row r="4325" spans="1:14" x14ac:dyDescent="0.2">
      <c r="A4325" s="60">
        <v>43700</v>
      </c>
      <c r="B4325" s="61" t="s">
        <v>1401</v>
      </c>
      <c r="C4325" s="61" t="s">
        <v>885</v>
      </c>
      <c r="D4325" s="61" t="s">
        <v>181</v>
      </c>
      <c r="E4325" s="61">
        <v>8</v>
      </c>
      <c r="F4325" s="61" t="s">
        <v>182</v>
      </c>
      <c r="G4325" s="61">
        <v>0</v>
      </c>
      <c r="H4325" s="61" t="s">
        <v>42</v>
      </c>
      <c r="I4325" s="61" t="s">
        <v>1167</v>
      </c>
      <c r="J4325" s="61" t="s">
        <v>17</v>
      </c>
      <c r="K4325" s="61" t="s">
        <v>20</v>
      </c>
      <c r="L4325" s="61" t="s">
        <v>1402</v>
      </c>
      <c r="M4325" s="61">
        <f t="shared" si="68"/>
        <v>613</v>
      </c>
      <c r="N4325" t="str">
        <f>VLOOKUP(M4325,'zamestnanci číselník'!$A:$I,9,0)</f>
        <v>VP2</v>
      </c>
    </row>
    <row r="4326" spans="1:14" x14ac:dyDescent="0.2">
      <c r="A4326" s="60">
        <v>43701</v>
      </c>
      <c r="B4326" s="61" t="s">
        <v>1401</v>
      </c>
      <c r="C4326" s="61" t="s">
        <v>885</v>
      </c>
      <c r="D4326" s="61" t="s">
        <v>181</v>
      </c>
      <c r="E4326" s="61">
        <v>0</v>
      </c>
      <c r="F4326" s="61" t="s">
        <v>890</v>
      </c>
      <c r="G4326" s="61">
        <v>6</v>
      </c>
      <c r="H4326" s="61" t="s">
        <v>42</v>
      </c>
      <c r="I4326" s="61" t="s">
        <v>1167</v>
      </c>
      <c r="J4326" s="61" t="s">
        <v>17</v>
      </c>
      <c r="K4326" s="61" t="s">
        <v>20</v>
      </c>
      <c r="L4326" s="61" t="s">
        <v>1402</v>
      </c>
      <c r="M4326" s="61">
        <f t="shared" si="68"/>
        <v>613</v>
      </c>
      <c r="N4326" t="str">
        <f>VLOOKUP(M4326,'zamestnanci číselník'!$A:$I,9,0)</f>
        <v>VP2</v>
      </c>
    </row>
    <row r="4327" spans="1:14" x14ac:dyDescent="0.2">
      <c r="A4327" s="60">
        <v>43704</v>
      </c>
      <c r="B4327" s="61" t="s">
        <v>1401</v>
      </c>
      <c r="C4327" s="61" t="s">
        <v>885</v>
      </c>
      <c r="D4327" s="61" t="s">
        <v>181</v>
      </c>
      <c r="E4327" s="61">
        <v>8</v>
      </c>
      <c r="F4327" s="61" t="s">
        <v>182</v>
      </c>
      <c r="G4327" s="61">
        <v>0</v>
      </c>
      <c r="H4327" s="61" t="s">
        <v>42</v>
      </c>
      <c r="I4327" s="61" t="s">
        <v>1167</v>
      </c>
      <c r="J4327" s="61" t="s">
        <v>17</v>
      </c>
      <c r="K4327" s="61" t="s">
        <v>20</v>
      </c>
      <c r="L4327" s="61" t="s">
        <v>1402</v>
      </c>
      <c r="M4327" s="61">
        <f t="shared" si="68"/>
        <v>613</v>
      </c>
      <c r="N4327" t="str">
        <f>VLOOKUP(M4327,'zamestnanci číselník'!$A:$I,9,0)</f>
        <v>VP2</v>
      </c>
    </row>
    <row r="4328" spans="1:14" x14ac:dyDescent="0.2">
      <c r="A4328" s="60">
        <v>43705</v>
      </c>
      <c r="B4328" s="61" t="s">
        <v>1401</v>
      </c>
      <c r="C4328" s="61" t="s">
        <v>885</v>
      </c>
      <c r="D4328" s="61" t="s">
        <v>181</v>
      </c>
      <c r="E4328" s="61">
        <v>8</v>
      </c>
      <c r="F4328" s="61" t="s">
        <v>182</v>
      </c>
      <c r="G4328" s="61">
        <v>0</v>
      </c>
      <c r="H4328" s="61" t="s">
        <v>42</v>
      </c>
      <c r="I4328" s="61" t="s">
        <v>1167</v>
      </c>
      <c r="J4328" s="61" t="s">
        <v>17</v>
      </c>
      <c r="K4328" s="61" t="s">
        <v>20</v>
      </c>
      <c r="L4328" s="61" t="s">
        <v>1402</v>
      </c>
      <c r="M4328" s="61">
        <f t="shared" si="68"/>
        <v>613</v>
      </c>
      <c r="N4328" t="str">
        <f>VLOOKUP(M4328,'zamestnanci číselník'!$A:$I,9,0)</f>
        <v>VP2</v>
      </c>
    </row>
    <row r="4329" spans="1:14" x14ac:dyDescent="0.2">
      <c r="A4329" s="60">
        <v>43706</v>
      </c>
      <c r="B4329" s="61" t="s">
        <v>1401</v>
      </c>
      <c r="C4329" s="61" t="s">
        <v>886</v>
      </c>
      <c r="D4329" s="61" t="s">
        <v>181</v>
      </c>
      <c r="E4329" s="61">
        <v>8</v>
      </c>
      <c r="F4329" s="61" t="s">
        <v>182</v>
      </c>
      <c r="G4329" s="61">
        <v>0</v>
      </c>
      <c r="H4329" s="61" t="s">
        <v>183</v>
      </c>
      <c r="I4329" s="61" t="s">
        <v>1167</v>
      </c>
      <c r="J4329" s="61" t="s">
        <v>17</v>
      </c>
      <c r="K4329" s="61" t="s">
        <v>20</v>
      </c>
      <c r="L4329" s="61" t="s">
        <v>1402</v>
      </c>
      <c r="M4329" s="61">
        <f t="shared" si="68"/>
        <v>613</v>
      </c>
      <c r="N4329" t="str">
        <f>VLOOKUP(M4329,'zamestnanci číselník'!$A:$I,9,0)</f>
        <v>VP2</v>
      </c>
    </row>
    <row r="4330" spans="1:14" x14ac:dyDescent="0.2">
      <c r="A4330" s="60">
        <v>43707</v>
      </c>
      <c r="B4330" s="61" t="s">
        <v>1401</v>
      </c>
      <c r="C4330" s="61" t="s">
        <v>885</v>
      </c>
      <c r="D4330" s="61" t="s">
        <v>181</v>
      </c>
      <c r="E4330" s="61">
        <v>8</v>
      </c>
      <c r="F4330" s="61" t="s">
        <v>182</v>
      </c>
      <c r="G4330" s="61">
        <v>0</v>
      </c>
      <c r="H4330" s="61" t="s">
        <v>42</v>
      </c>
      <c r="I4330" s="61" t="s">
        <v>1167</v>
      </c>
      <c r="J4330" s="61" t="s">
        <v>17</v>
      </c>
      <c r="K4330" s="61" t="s">
        <v>20</v>
      </c>
      <c r="L4330" s="61" t="s">
        <v>1402</v>
      </c>
      <c r="M4330" s="61">
        <f t="shared" si="68"/>
        <v>613</v>
      </c>
      <c r="N4330" t="str">
        <f>VLOOKUP(M4330,'zamestnanci číselník'!$A:$I,9,0)</f>
        <v>VP2</v>
      </c>
    </row>
    <row r="4331" spans="1:14" x14ac:dyDescent="0.2">
      <c r="A4331" s="60">
        <v>43698</v>
      </c>
      <c r="B4331" s="61" t="s">
        <v>1401</v>
      </c>
      <c r="C4331" s="61" t="s">
        <v>885</v>
      </c>
      <c r="D4331" s="61" t="s">
        <v>181</v>
      </c>
      <c r="E4331" s="61">
        <v>8</v>
      </c>
      <c r="F4331" s="61" t="s">
        <v>182</v>
      </c>
      <c r="G4331" s="61">
        <v>0</v>
      </c>
      <c r="H4331" s="61" t="s">
        <v>42</v>
      </c>
      <c r="I4331" s="61" t="s">
        <v>1167</v>
      </c>
      <c r="J4331" s="61" t="s">
        <v>17</v>
      </c>
      <c r="K4331" s="61" t="s">
        <v>20</v>
      </c>
      <c r="L4331" s="61" t="s">
        <v>1402</v>
      </c>
      <c r="M4331" s="61">
        <f t="shared" si="68"/>
        <v>613</v>
      </c>
      <c r="N4331" t="str">
        <f>VLOOKUP(M4331,'zamestnanci číselník'!$A:$I,9,0)</f>
        <v>VP2</v>
      </c>
    </row>
    <row r="4332" spans="1:14" x14ac:dyDescent="0.2">
      <c r="A4332" s="60">
        <v>43699</v>
      </c>
      <c r="B4332" s="61" t="s">
        <v>1401</v>
      </c>
      <c r="C4332" s="61" t="s">
        <v>885</v>
      </c>
      <c r="D4332" s="61" t="s">
        <v>181</v>
      </c>
      <c r="E4332" s="61">
        <v>8</v>
      </c>
      <c r="F4332" s="61" t="s">
        <v>182</v>
      </c>
      <c r="G4332" s="61">
        <v>0</v>
      </c>
      <c r="H4332" s="61" t="s">
        <v>42</v>
      </c>
      <c r="I4332" s="61" t="s">
        <v>1167</v>
      </c>
      <c r="J4332" s="61" t="s">
        <v>17</v>
      </c>
      <c r="K4332" s="61" t="s">
        <v>20</v>
      </c>
      <c r="L4332" s="61" t="s">
        <v>1402</v>
      </c>
      <c r="M4332" s="61">
        <f t="shared" ref="M4332:M4395" si="69">B4332*1</f>
        <v>613</v>
      </c>
      <c r="N4332" t="str">
        <f>VLOOKUP(M4332,'zamestnanci číselník'!$A:$I,9,0)</f>
        <v>VP2</v>
      </c>
    </row>
    <row r="4333" spans="1:14" x14ac:dyDescent="0.2">
      <c r="A4333" s="60">
        <v>43696</v>
      </c>
      <c r="B4333" s="61" t="s">
        <v>1401</v>
      </c>
      <c r="C4333" s="61" t="s">
        <v>887</v>
      </c>
      <c r="D4333" s="61" t="s">
        <v>181</v>
      </c>
      <c r="E4333" s="61">
        <v>8</v>
      </c>
      <c r="F4333" s="61" t="s">
        <v>182</v>
      </c>
      <c r="G4333" s="61">
        <v>0</v>
      </c>
      <c r="H4333" s="61" t="s">
        <v>183</v>
      </c>
      <c r="I4333" s="61" t="s">
        <v>1167</v>
      </c>
      <c r="J4333" s="61" t="s">
        <v>17</v>
      </c>
      <c r="K4333" s="61" t="s">
        <v>20</v>
      </c>
      <c r="L4333" s="61" t="s">
        <v>1402</v>
      </c>
      <c r="M4333" s="61">
        <f t="shared" si="69"/>
        <v>613</v>
      </c>
      <c r="N4333" t="str">
        <f>VLOOKUP(M4333,'zamestnanci číselník'!$A:$I,9,0)</f>
        <v>VP2</v>
      </c>
    </row>
    <row r="4334" spans="1:14" x14ac:dyDescent="0.2">
      <c r="A4334" s="60">
        <v>43697</v>
      </c>
      <c r="B4334" s="61" t="s">
        <v>1401</v>
      </c>
      <c r="C4334" s="61" t="s">
        <v>885</v>
      </c>
      <c r="D4334" s="61" t="s">
        <v>181</v>
      </c>
      <c r="E4334" s="61">
        <v>8</v>
      </c>
      <c r="F4334" s="61" t="s">
        <v>182</v>
      </c>
      <c r="G4334" s="61">
        <v>0</v>
      </c>
      <c r="H4334" s="61" t="s">
        <v>42</v>
      </c>
      <c r="I4334" s="61" t="s">
        <v>1167</v>
      </c>
      <c r="J4334" s="61" t="s">
        <v>17</v>
      </c>
      <c r="K4334" s="61" t="s">
        <v>20</v>
      </c>
      <c r="L4334" s="61" t="s">
        <v>1402</v>
      </c>
      <c r="M4334" s="61">
        <f t="shared" si="69"/>
        <v>613</v>
      </c>
      <c r="N4334" t="str">
        <f>VLOOKUP(M4334,'zamestnanci číselník'!$A:$I,9,0)</f>
        <v>VP2</v>
      </c>
    </row>
    <row r="4335" spans="1:14" x14ac:dyDescent="0.2">
      <c r="A4335" s="60">
        <v>43691</v>
      </c>
      <c r="B4335" s="61" t="s">
        <v>1401</v>
      </c>
      <c r="C4335" s="61" t="s">
        <v>885</v>
      </c>
      <c r="D4335" s="61" t="s">
        <v>181</v>
      </c>
      <c r="E4335" s="61">
        <v>8</v>
      </c>
      <c r="F4335" s="61" t="s">
        <v>182</v>
      </c>
      <c r="G4335" s="61">
        <v>0</v>
      </c>
      <c r="H4335" s="61" t="s">
        <v>42</v>
      </c>
      <c r="I4335" s="61" t="s">
        <v>1167</v>
      </c>
      <c r="J4335" s="61" t="s">
        <v>17</v>
      </c>
      <c r="K4335" s="61" t="s">
        <v>20</v>
      </c>
      <c r="L4335" s="61" t="s">
        <v>1402</v>
      </c>
      <c r="M4335" s="61">
        <f t="shared" si="69"/>
        <v>613</v>
      </c>
      <c r="N4335" t="str">
        <f>VLOOKUP(M4335,'zamestnanci číselník'!$A:$I,9,0)</f>
        <v>VP2</v>
      </c>
    </row>
    <row r="4336" spans="1:14" x14ac:dyDescent="0.2">
      <c r="A4336" s="60">
        <v>43692</v>
      </c>
      <c r="B4336" s="61" t="s">
        <v>1401</v>
      </c>
      <c r="C4336" s="61" t="s">
        <v>885</v>
      </c>
      <c r="D4336" s="61" t="s">
        <v>181</v>
      </c>
      <c r="E4336" s="61">
        <v>8</v>
      </c>
      <c r="F4336" s="61" t="s">
        <v>182</v>
      </c>
      <c r="G4336" s="61">
        <v>0</v>
      </c>
      <c r="H4336" s="61" t="s">
        <v>42</v>
      </c>
      <c r="I4336" s="61" t="s">
        <v>1167</v>
      </c>
      <c r="J4336" s="61" t="s">
        <v>17</v>
      </c>
      <c r="K4336" s="61" t="s">
        <v>20</v>
      </c>
      <c r="L4336" s="61" t="s">
        <v>1402</v>
      </c>
      <c r="M4336" s="61">
        <f t="shared" si="69"/>
        <v>613</v>
      </c>
      <c r="N4336" t="str">
        <f>VLOOKUP(M4336,'zamestnanci číselník'!$A:$I,9,0)</f>
        <v>VP2</v>
      </c>
    </row>
    <row r="4337" spans="1:14" x14ac:dyDescent="0.2">
      <c r="A4337" s="60">
        <v>43693</v>
      </c>
      <c r="B4337" s="61" t="s">
        <v>1401</v>
      </c>
      <c r="C4337" s="61" t="s">
        <v>887</v>
      </c>
      <c r="D4337" s="61" t="s">
        <v>181</v>
      </c>
      <c r="E4337" s="61">
        <v>8</v>
      </c>
      <c r="F4337" s="61" t="s">
        <v>182</v>
      </c>
      <c r="G4337" s="61">
        <v>0</v>
      </c>
      <c r="H4337" s="61" t="s">
        <v>183</v>
      </c>
      <c r="I4337" s="61" t="s">
        <v>1167</v>
      </c>
      <c r="J4337" s="61" t="s">
        <v>17</v>
      </c>
      <c r="K4337" s="61" t="s">
        <v>20</v>
      </c>
      <c r="L4337" s="61" t="s">
        <v>1402</v>
      </c>
      <c r="M4337" s="61">
        <f t="shared" si="69"/>
        <v>613</v>
      </c>
      <c r="N4337" t="str">
        <f>VLOOKUP(M4337,'zamestnanci číselník'!$A:$I,9,0)</f>
        <v>VP2</v>
      </c>
    </row>
    <row r="4338" spans="1:14" x14ac:dyDescent="0.2">
      <c r="A4338" s="60">
        <v>43694</v>
      </c>
      <c r="B4338" s="61" t="s">
        <v>1401</v>
      </c>
      <c r="C4338" s="61" t="s">
        <v>885</v>
      </c>
      <c r="D4338" s="61" t="s">
        <v>181</v>
      </c>
      <c r="E4338" s="61">
        <v>0</v>
      </c>
      <c r="F4338" s="61" t="s">
        <v>890</v>
      </c>
      <c r="G4338" s="61">
        <v>6</v>
      </c>
      <c r="H4338" s="61" t="s">
        <v>42</v>
      </c>
      <c r="I4338" s="61" t="s">
        <v>1167</v>
      </c>
      <c r="J4338" s="61" t="s">
        <v>17</v>
      </c>
      <c r="K4338" s="61" t="s">
        <v>20</v>
      </c>
      <c r="L4338" s="61" t="s">
        <v>1402</v>
      </c>
      <c r="M4338" s="61">
        <f t="shared" si="69"/>
        <v>613</v>
      </c>
      <c r="N4338" t="str">
        <f>VLOOKUP(M4338,'zamestnanci číselník'!$A:$I,9,0)</f>
        <v>VP2</v>
      </c>
    </row>
    <row r="4339" spans="1:14" x14ac:dyDescent="0.2">
      <c r="A4339" s="60">
        <v>43689</v>
      </c>
      <c r="B4339" s="61" t="s">
        <v>1401</v>
      </c>
      <c r="C4339" s="61" t="s">
        <v>885</v>
      </c>
      <c r="D4339" s="61" t="s">
        <v>181</v>
      </c>
      <c r="E4339" s="61">
        <v>8</v>
      </c>
      <c r="F4339" s="61" t="s">
        <v>182</v>
      </c>
      <c r="G4339" s="61">
        <v>0</v>
      </c>
      <c r="H4339" s="61" t="s">
        <v>42</v>
      </c>
      <c r="I4339" s="61" t="s">
        <v>1167</v>
      </c>
      <c r="J4339" s="61" t="s">
        <v>17</v>
      </c>
      <c r="K4339" s="61" t="s">
        <v>20</v>
      </c>
      <c r="L4339" s="61" t="s">
        <v>1402</v>
      </c>
      <c r="M4339" s="61">
        <f t="shared" si="69"/>
        <v>613</v>
      </c>
      <c r="N4339" t="str">
        <f>VLOOKUP(M4339,'zamestnanci číselník'!$A:$I,9,0)</f>
        <v>VP2</v>
      </c>
    </row>
    <row r="4340" spans="1:14" x14ac:dyDescent="0.2">
      <c r="A4340" s="60">
        <v>43690</v>
      </c>
      <c r="B4340" s="61" t="s">
        <v>1401</v>
      </c>
      <c r="C4340" s="61" t="s">
        <v>885</v>
      </c>
      <c r="D4340" s="61" t="s">
        <v>181</v>
      </c>
      <c r="E4340" s="61">
        <v>8</v>
      </c>
      <c r="F4340" s="61" t="s">
        <v>182</v>
      </c>
      <c r="G4340" s="61">
        <v>0</v>
      </c>
      <c r="H4340" s="61" t="s">
        <v>42</v>
      </c>
      <c r="I4340" s="61" t="s">
        <v>1167</v>
      </c>
      <c r="J4340" s="61" t="s">
        <v>17</v>
      </c>
      <c r="K4340" s="61" t="s">
        <v>20</v>
      </c>
      <c r="L4340" s="61" t="s">
        <v>1402</v>
      </c>
      <c r="M4340" s="61">
        <f t="shared" si="69"/>
        <v>613</v>
      </c>
      <c r="N4340" t="str">
        <f>VLOOKUP(M4340,'zamestnanci číselník'!$A:$I,9,0)</f>
        <v>VP2</v>
      </c>
    </row>
    <row r="4341" spans="1:14" x14ac:dyDescent="0.2">
      <c r="A4341" s="60">
        <v>43678</v>
      </c>
      <c r="B4341" s="61" t="s">
        <v>1401</v>
      </c>
      <c r="C4341" s="61" t="s">
        <v>887</v>
      </c>
      <c r="D4341" s="61" t="s">
        <v>181</v>
      </c>
      <c r="E4341" s="61">
        <v>8</v>
      </c>
      <c r="F4341" s="61" t="s">
        <v>182</v>
      </c>
      <c r="G4341" s="61">
        <v>0</v>
      </c>
      <c r="H4341" s="61" t="s">
        <v>183</v>
      </c>
      <c r="I4341" s="61" t="s">
        <v>1167</v>
      </c>
      <c r="J4341" s="61" t="s">
        <v>17</v>
      </c>
      <c r="K4341" s="61" t="s">
        <v>20</v>
      </c>
      <c r="L4341" s="61" t="s">
        <v>1402</v>
      </c>
      <c r="M4341" s="61">
        <f t="shared" si="69"/>
        <v>613</v>
      </c>
      <c r="N4341" t="str">
        <f>VLOOKUP(M4341,'zamestnanci číselník'!$A:$I,9,0)</f>
        <v>VP2</v>
      </c>
    </row>
    <row r="4342" spans="1:14" x14ac:dyDescent="0.2">
      <c r="A4342" s="60">
        <v>43679</v>
      </c>
      <c r="B4342" s="61" t="s">
        <v>1401</v>
      </c>
      <c r="C4342" s="61" t="s">
        <v>887</v>
      </c>
      <c r="D4342" s="61" t="s">
        <v>181</v>
      </c>
      <c r="E4342" s="61">
        <v>8</v>
      </c>
      <c r="F4342" s="61" t="s">
        <v>182</v>
      </c>
      <c r="G4342" s="61">
        <v>0</v>
      </c>
      <c r="H4342" s="61" t="s">
        <v>183</v>
      </c>
      <c r="I4342" s="61" t="s">
        <v>1167</v>
      </c>
      <c r="J4342" s="61" t="s">
        <v>17</v>
      </c>
      <c r="K4342" s="61" t="s">
        <v>20</v>
      </c>
      <c r="L4342" s="61" t="s">
        <v>1402</v>
      </c>
      <c r="M4342" s="61">
        <f t="shared" si="69"/>
        <v>613</v>
      </c>
      <c r="N4342" t="str">
        <f>VLOOKUP(M4342,'zamestnanci číselník'!$A:$I,9,0)</f>
        <v>VP2</v>
      </c>
    </row>
    <row r="4343" spans="1:14" x14ac:dyDescent="0.2">
      <c r="A4343" s="60">
        <v>43682</v>
      </c>
      <c r="B4343" s="61" t="s">
        <v>1401</v>
      </c>
      <c r="C4343" s="61" t="s">
        <v>885</v>
      </c>
      <c r="D4343" s="61" t="s">
        <v>181</v>
      </c>
      <c r="E4343" s="61">
        <v>8</v>
      </c>
      <c r="F4343" s="61" t="s">
        <v>182</v>
      </c>
      <c r="G4343" s="61">
        <v>0</v>
      </c>
      <c r="H4343" s="61" t="s">
        <v>42</v>
      </c>
      <c r="I4343" s="61" t="s">
        <v>1167</v>
      </c>
      <c r="J4343" s="61" t="s">
        <v>17</v>
      </c>
      <c r="K4343" s="61" t="s">
        <v>20</v>
      </c>
      <c r="L4343" s="61" t="s">
        <v>1402</v>
      </c>
      <c r="M4343" s="61">
        <f t="shared" si="69"/>
        <v>613</v>
      </c>
      <c r="N4343" t="str">
        <f>VLOOKUP(M4343,'zamestnanci číselník'!$A:$I,9,0)</f>
        <v>VP2</v>
      </c>
    </row>
    <row r="4344" spans="1:14" x14ac:dyDescent="0.2">
      <c r="A4344" s="60">
        <v>43683</v>
      </c>
      <c r="B4344" s="61" t="s">
        <v>1401</v>
      </c>
      <c r="C4344" s="61" t="s">
        <v>885</v>
      </c>
      <c r="D4344" s="61" t="s">
        <v>181</v>
      </c>
      <c r="E4344" s="61">
        <v>8</v>
      </c>
      <c r="F4344" s="61" t="s">
        <v>182</v>
      </c>
      <c r="G4344" s="61">
        <v>0</v>
      </c>
      <c r="H4344" s="61" t="s">
        <v>42</v>
      </c>
      <c r="I4344" s="61" t="s">
        <v>1167</v>
      </c>
      <c r="J4344" s="61" t="s">
        <v>17</v>
      </c>
      <c r="K4344" s="61" t="s">
        <v>20</v>
      </c>
      <c r="L4344" s="61" t="s">
        <v>1402</v>
      </c>
      <c r="M4344" s="61">
        <f t="shared" si="69"/>
        <v>613</v>
      </c>
      <c r="N4344" t="str">
        <f>VLOOKUP(M4344,'zamestnanci číselník'!$A:$I,9,0)</f>
        <v>VP2</v>
      </c>
    </row>
    <row r="4345" spans="1:14" x14ac:dyDescent="0.2">
      <c r="A4345" s="60">
        <v>43684</v>
      </c>
      <c r="B4345" s="61" t="s">
        <v>1401</v>
      </c>
      <c r="C4345" s="61" t="s">
        <v>885</v>
      </c>
      <c r="D4345" s="61" t="s">
        <v>181</v>
      </c>
      <c r="E4345" s="61">
        <v>8</v>
      </c>
      <c r="F4345" s="61" t="s">
        <v>182</v>
      </c>
      <c r="G4345" s="61">
        <v>0</v>
      </c>
      <c r="H4345" s="61" t="s">
        <v>42</v>
      </c>
      <c r="I4345" s="61" t="s">
        <v>1167</v>
      </c>
      <c r="J4345" s="61" t="s">
        <v>17</v>
      </c>
      <c r="K4345" s="61" t="s">
        <v>20</v>
      </c>
      <c r="L4345" s="61" t="s">
        <v>1402</v>
      </c>
      <c r="M4345" s="61">
        <f t="shared" si="69"/>
        <v>613</v>
      </c>
      <c r="N4345" t="str">
        <f>VLOOKUP(M4345,'zamestnanci číselník'!$A:$I,9,0)</f>
        <v>VP2</v>
      </c>
    </row>
    <row r="4346" spans="1:14" x14ac:dyDescent="0.2">
      <c r="A4346" s="60">
        <v>43685</v>
      </c>
      <c r="B4346" s="61" t="s">
        <v>1401</v>
      </c>
      <c r="C4346" s="61" t="s">
        <v>885</v>
      </c>
      <c r="D4346" s="61" t="s">
        <v>181</v>
      </c>
      <c r="E4346" s="61">
        <v>8</v>
      </c>
      <c r="F4346" s="61" t="s">
        <v>182</v>
      </c>
      <c r="G4346" s="61">
        <v>0</v>
      </c>
      <c r="H4346" s="61" t="s">
        <v>42</v>
      </c>
      <c r="I4346" s="61" t="s">
        <v>1167</v>
      </c>
      <c r="J4346" s="61" t="s">
        <v>17</v>
      </c>
      <c r="K4346" s="61" t="s">
        <v>20</v>
      </c>
      <c r="L4346" s="61" t="s">
        <v>1402</v>
      </c>
      <c r="M4346" s="61">
        <f t="shared" si="69"/>
        <v>613</v>
      </c>
      <c r="N4346" t="str">
        <f>VLOOKUP(M4346,'zamestnanci číselník'!$A:$I,9,0)</f>
        <v>VP2</v>
      </c>
    </row>
    <row r="4347" spans="1:14" x14ac:dyDescent="0.2">
      <c r="A4347" s="60">
        <v>43686</v>
      </c>
      <c r="B4347" s="61" t="s">
        <v>1401</v>
      </c>
      <c r="C4347" s="61" t="s">
        <v>885</v>
      </c>
      <c r="D4347" s="61" t="s">
        <v>181</v>
      </c>
      <c r="E4347" s="61">
        <v>8</v>
      </c>
      <c r="F4347" s="61" t="s">
        <v>182</v>
      </c>
      <c r="G4347" s="61">
        <v>0</v>
      </c>
      <c r="H4347" s="61" t="s">
        <v>42</v>
      </c>
      <c r="I4347" s="61" t="s">
        <v>1167</v>
      </c>
      <c r="J4347" s="61" t="s">
        <v>17</v>
      </c>
      <c r="K4347" s="61" t="s">
        <v>20</v>
      </c>
      <c r="L4347" s="61" t="s">
        <v>1402</v>
      </c>
      <c r="M4347" s="61">
        <f t="shared" si="69"/>
        <v>613</v>
      </c>
      <c r="N4347" t="str">
        <f>VLOOKUP(M4347,'zamestnanci číselník'!$A:$I,9,0)</f>
        <v>VP2</v>
      </c>
    </row>
    <row r="4348" spans="1:14" x14ac:dyDescent="0.2">
      <c r="A4348" s="60">
        <v>43703</v>
      </c>
      <c r="B4348" s="61" t="s">
        <v>1401</v>
      </c>
      <c r="C4348" s="61" t="s">
        <v>885</v>
      </c>
      <c r="D4348" s="61" t="s">
        <v>181</v>
      </c>
      <c r="E4348" s="61">
        <v>8</v>
      </c>
      <c r="F4348" s="61" t="s">
        <v>182</v>
      </c>
      <c r="G4348" s="61">
        <v>0</v>
      </c>
      <c r="H4348" s="61" t="s">
        <v>42</v>
      </c>
      <c r="I4348" s="61" t="s">
        <v>1167</v>
      </c>
      <c r="J4348" s="61" t="s">
        <v>17</v>
      </c>
      <c r="K4348" s="61" t="s">
        <v>20</v>
      </c>
      <c r="L4348" s="61" t="s">
        <v>1402</v>
      </c>
      <c r="M4348" s="61">
        <f t="shared" si="69"/>
        <v>613</v>
      </c>
      <c r="N4348" t="str">
        <f>VLOOKUP(M4348,'zamestnanci číselník'!$A:$I,9,0)</f>
        <v>VP2</v>
      </c>
    </row>
    <row r="4349" spans="1:14" x14ac:dyDescent="0.2">
      <c r="A4349" s="60">
        <v>43703</v>
      </c>
      <c r="B4349" s="61" t="s">
        <v>1456</v>
      </c>
      <c r="C4349" s="61" t="s">
        <v>885</v>
      </c>
      <c r="D4349" s="61" t="s">
        <v>181</v>
      </c>
      <c r="E4349" s="61">
        <v>8</v>
      </c>
      <c r="F4349" s="61" t="s">
        <v>182</v>
      </c>
      <c r="G4349" s="61">
        <v>0</v>
      </c>
      <c r="H4349" s="61" t="s">
        <v>42</v>
      </c>
      <c r="I4349" s="61" t="s">
        <v>1167</v>
      </c>
      <c r="J4349" s="61" t="s">
        <v>17</v>
      </c>
      <c r="K4349" s="61" t="s">
        <v>20</v>
      </c>
      <c r="L4349" s="61" t="s">
        <v>1457</v>
      </c>
      <c r="M4349" s="61">
        <f t="shared" si="69"/>
        <v>614</v>
      </c>
      <c r="N4349" t="str">
        <f>VLOOKUP(M4349,'zamestnanci číselník'!$A:$I,9,0)</f>
        <v>Ostatné</v>
      </c>
    </row>
    <row r="4350" spans="1:14" x14ac:dyDescent="0.2">
      <c r="A4350" s="60">
        <v>43698</v>
      </c>
      <c r="B4350" s="61" t="s">
        <v>1456</v>
      </c>
      <c r="C4350" s="61" t="s">
        <v>893</v>
      </c>
      <c r="D4350" s="61" t="s">
        <v>181</v>
      </c>
      <c r="E4350" s="61">
        <v>5</v>
      </c>
      <c r="F4350" s="61" t="s">
        <v>182</v>
      </c>
      <c r="G4350" s="61">
        <v>0</v>
      </c>
      <c r="H4350" s="61" t="s">
        <v>183</v>
      </c>
      <c r="I4350" s="61" t="s">
        <v>1167</v>
      </c>
      <c r="J4350" s="61" t="s">
        <v>17</v>
      </c>
      <c r="K4350" s="61" t="s">
        <v>20</v>
      </c>
      <c r="L4350" s="61" t="s">
        <v>1457</v>
      </c>
      <c r="M4350" s="61">
        <f t="shared" si="69"/>
        <v>614</v>
      </c>
      <c r="N4350" t="str">
        <f>VLOOKUP(M4350,'zamestnanci číselník'!$A:$I,9,0)</f>
        <v>Ostatné</v>
      </c>
    </row>
    <row r="4351" spans="1:14" x14ac:dyDescent="0.2">
      <c r="A4351" s="60">
        <v>43699</v>
      </c>
      <c r="B4351" s="61" t="s">
        <v>1456</v>
      </c>
      <c r="C4351" s="61" t="s">
        <v>885</v>
      </c>
      <c r="D4351" s="61" t="s">
        <v>181</v>
      </c>
      <c r="E4351" s="61">
        <v>8</v>
      </c>
      <c r="F4351" s="61" t="s">
        <v>182</v>
      </c>
      <c r="G4351" s="61">
        <v>0</v>
      </c>
      <c r="H4351" s="61" t="s">
        <v>42</v>
      </c>
      <c r="I4351" s="61" t="s">
        <v>1167</v>
      </c>
      <c r="J4351" s="61" t="s">
        <v>17</v>
      </c>
      <c r="K4351" s="61" t="s">
        <v>20</v>
      </c>
      <c r="L4351" s="61" t="s">
        <v>1457</v>
      </c>
      <c r="M4351" s="61">
        <f t="shared" si="69"/>
        <v>614</v>
      </c>
      <c r="N4351" t="str">
        <f>VLOOKUP(M4351,'zamestnanci číselník'!$A:$I,9,0)</f>
        <v>Ostatné</v>
      </c>
    </row>
    <row r="4352" spans="1:14" x14ac:dyDescent="0.2">
      <c r="A4352" s="60">
        <v>43700</v>
      </c>
      <c r="B4352" s="61" t="s">
        <v>1456</v>
      </c>
      <c r="C4352" s="61" t="s">
        <v>885</v>
      </c>
      <c r="D4352" s="61" t="s">
        <v>181</v>
      </c>
      <c r="E4352" s="61">
        <v>8</v>
      </c>
      <c r="F4352" s="61" t="s">
        <v>182</v>
      </c>
      <c r="G4352" s="61">
        <v>0</v>
      </c>
      <c r="H4352" s="61" t="s">
        <v>42</v>
      </c>
      <c r="I4352" s="61" t="s">
        <v>1167</v>
      </c>
      <c r="J4352" s="61" t="s">
        <v>17</v>
      </c>
      <c r="K4352" s="61" t="s">
        <v>20</v>
      </c>
      <c r="L4352" s="61" t="s">
        <v>1457</v>
      </c>
      <c r="M4352" s="61">
        <f t="shared" si="69"/>
        <v>614</v>
      </c>
      <c r="N4352" t="str">
        <f>VLOOKUP(M4352,'zamestnanci číselník'!$A:$I,9,0)</f>
        <v>Ostatné</v>
      </c>
    </row>
    <row r="4353" spans="1:14" x14ac:dyDescent="0.2">
      <c r="A4353" s="60">
        <v>43678</v>
      </c>
      <c r="B4353" s="61" t="s">
        <v>1456</v>
      </c>
      <c r="C4353" s="61" t="s">
        <v>887</v>
      </c>
      <c r="D4353" s="61" t="s">
        <v>181</v>
      </c>
      <c r="E4353" s="61">
        <v>8</v>
      </c>
      <c r="F4353" s="61" t="s">
        <v>182</v>
      </c>
      <c r="G4353" s="61">
        <v>0</v>
      </c>
      <c r="H4353" s="61" t="s">
        <v>183</v>
      </c>
      <c r="I4353" s="61" t="s">
        <v>1167</v>
      </c>
      <c r="J4353" s="61" t="s">
        <v>17</v>
      </c>
      <c r="K4353" s="61" t="s">
        <v>20</v>
      </c>
      <c r="L4353" s="61" t="s">
        <v>1457</v>
      </c>
      <c r="M4353" s="61">
        <f t="shared" si="69"/>
        <v>614</v>
      </c>
      <c r="N4353" t="str">
        <f>VLOOKUP(M4353,'zamestnanci číselník'!$A:$I,9,0)</f>
        <v>Ostatné</v>
      </c>
    </row>
    <row r="4354" spans="1:14" x14ac:dyDescent="0.2">
      <c r="A4354" s="60">
        <v>43679</v>
      </c>
      <c r="B4354" s="61" t="s">
        <v>1456</v>
      </c>
      <c r="C4354" s="61" t="s">
        <v>887</v>
      </c>
      <c r="D4354" s="61" t="s">
        <v>181</v>
      </c>
      <c r="E4354" s="61">
        <v>8</v>
      </c>
      <c r="F4354" s="61" t="s">
        <v>182</v>
      </c>
      <c r="G4354" s="61">
        <v>0</v>
      </c>
      <c r="H4354" s="61" t="s">
        <v>183</v>
      </c>
      <c r="I4354" s="61" t="s">
        <v>1167</v>
      </c>
      <c r="J4354" s="61" t="s">
        <v>17</v>
      </c>
      <c r="K4354" s="61" t="s">
        <v>20</v>
      </c>
      <c r="L4354" s="61" t="s">
        <v>1457</v>
      </c>
      <c r="M4354" s="61">
        <f t="shared" si="69"/>
        <v>614</v>
      </c>
      <c r="N4354" t="str">
        <f>VLOOKUP(M4354,'zamestnanci číselník'!$A:$I,9,0)</f>
        <v>Ostatné</v>
      </c>
    </row>
    <row r="4355" spans="1:14" x14ac:dyDescent="0.2">
      <c r="A4355" s="60">
        <v>43682</v>
      </c>
      <c r="B4355" s="61" t="s">
        <v>1456</v>
      </c>
      <c r="C4355" s="61" t="s">
        <v>885</v>
      </c>
      <c r="D4355" s="61" t="s">
        <v>181</v>
      </c>
      <c r="E4355" s="61">
        <v>8</v>
      </c>
      <c r="F4355" s="61" t="s">
        <v>182</v>
      </c>
      <c r="G4355" s="61">
        <v>0</v>
      </c>
      <c r="H4355" s="61" t="s">
        <v>42</v>
      </c>
      <c r="I4355" s="61" t="s">
        <v>1167</v>
      </c>
      <c r="J4355" s="61" t="s">
        <v>17</v>
      </c>
      <c r="K4355" s="61" t="s">
        <v>20</v>
      </c>
      <c r="L4355" s="61" t="s">
        <v>1457</v>
      </c>
      <c r="M4355" s="61">
        <f t="shared" si="69"/>
        <v>614</v>
      </c>
      <c r="N4355" t="str">
        <f>VLOOKUP(M4355,'zamestnanci číselník'!$A:$I,9,0)</f>
        <v>Ostatné</v>
      </c>
    </row>
    <row r="4356" spans="1:14" x14ac:dyDescent="0.2">
      <c r="A4356" s="60">
        <v>43683</v>
      </c>
      <c r="B4356" s="61" t="s">
        <v>1456</v>
      </c>
      <c r="C4356" s="61" t="s">
        <v>885</v>
      </c>
      <c r="D4356" s="61" t="s">
        <v>181</v>
      </c>
      <c r="E4356" s="61">
        <v>8</v>
      </c>
      <c r="F4356" s="61" t="s">
        <v>182</v>
      </c>
      <c r="G4356" s="61">
        <v>0</v>
      </c>
      <c r="H4356" s="61" t="s">
        <v>42</v>
      </c>
      <c r="I4356" s="61" t="s">
        <v>1167</v>
      </c>
      <c r="J4356" s="61" t="s">
        <v>17</v>
      </c>
      <c r="K4356" s="61" t="s">
        <v>20</v>
      </c>
      <c r="L4356" s="61" t="s">
        <v>1457</v>
      </c>
      <c r="M4356" s="61">
        <f t="shared" si="69"/>
        <v>614</v>
      </c>
      <c r="N4356" t="str">
        <f>VLOOKUP(M4356,'zamestnanci číselník'!$A:$I,9,0)</f>
        <v>Ostatné</v>
      </c>
    </row>
    <row r="4357" spans="1:14" x14ac:dyDescent="0.2">
      <c r="A4357" s="60">
        <v>43684</v>
      </c>
      <c r="B4357" s="61" t="s">
        <v>1456</v>
      </c>
      <c r="C4357" s="61" t="s">
        <v>885</v>
      </c>
      <c r="D4357" s="61" t="s">
        <v>181</v>
      </c>
      <c r="E4357" s="61">
        <v>8</v>
      </c>
      <c r="F4357" s="61" t="s">
        <v>182</v>
      </c>
      <c r="G4357" s="61">
        <v>0</v>
      </c>
      <c r="H4357" s="61" t="s">
        <v>42</v>
      </c>
      <c r="I4357" s="61" t="s">
        <v>1167</v>
      </c>
      <c r="J4357" s="61" t="s">
        <v>17</v>
      </c>
      <c r="K4357" s="61" t="s">
        <v>20</v>
      </c>
      <c r="L4357" s="61" t="s">
        <v>1457</v>
      </c>
      <c r="M4357" s="61">
        <f t="shared" si="69"/>
        <v>614</v>
      </c>
      <c r="N4357" t="str">
        <f>VLOOKUP(M4357,'zamestnanci číselník'!$A:$I,9,0)</f>
        <v>Ostatné</v>
      </c>
    </row>
    <row r="4358" spans="1:14" x14ac:dyDescent="0.2">
      <c r="A4358" s="60">
        <v>43685</v>
      </c>
      <c r="B4358" s="61" t="s">
        <v>1456</v>
      </c>
      <c r="C4358" s="61" t="s">
        <v>885</v>
      </c>
      <c r="D4358" s="61" t="s">
        <v>181</v>
      </c>
      <c r="E4358" s="61">
        <v>8</v>
      </c>
      <c r="F4358" s="61" t="s">
        <v>182</v>
      </c>
      <c r="G4358" s="61">
        <v>0</v>
      </c>
      <c r="H4358" s="61" t="s">
        <v>42</v>
      </c>
      <c r="I4358" s="61" t="s">
        <v>1167</v>
      </c>
      <c r="J4358" s="61" t="s">
        <v>17</v>
      </c>
      <c r="K4358" s="61" t="s">
        <v>20</v>
      </c>
      <c r="L4358" s="61" t="s">
        <v>1457</v>
      </c>
      <c r="M4358" s="61">
        <f t="shared" si="69"/>
        <v>614</v>
      </c>
      <c r="N4358" t="str">
        <f>VLOOKUP(M4358,'zamestnanci číselník'!$A:$I,9,0)</f>
        <v>Ostatné</v>
      </c>
    </row>
    <row r="4359" spans="1:14" x14ac:dyDescent="0.2">
      <c r="A4359" s="60">
        <v>43686</v>
      </c>
      <c r="B4359" s="61" t="s">
        <v>1456</v>
      </c>
      <c r="C4359" s="61" t="s">
        <v>885</v>
      </c>
      <c r="D4359" s="61" t="s">
        <v>181</v>
      </c>
      <c r="E4359" s="61">
        <v>8</v>
      </c>
      <c r="F4359" s="61" t="s">
        <v>182</v>
      </c>
      <c r="G4359" s="61">
        <v>0</v>
      </c>
      <c r="H4359" s="61" t="s">
        <v>42</v>
      </c>
      <c r="I4359" s="61" t="s">
        <v>1167</v>
      </c>
      <c r="J4359" s="61" t="s">
        <v>17</v>
      </c>
      <c r="K4359" s="61" t="s">
        <v>20</v>
      </c>
      <c r="L4359" s="61" t="s">
        <v>1457</v>
      </c>
      <c r="M4359" s="61">
        <f t="shared" si="69"/>
        <v>614</v>
      </c>
      <c r="N4359" t="str">
        <f>VLOOKUP(M4359,'zamestnanci číselník'!$A:$I,9,0)</f>
        <v>Ostatné</v>
      </c>
    </row>
    <row r="4360" spans="1:14" x14ac:dyDescent="0.2">
      <c r="A4360" s="60">
        <v>43689</v>
      </c>
      <c r="B4360" s="61" t="s">
        <v>1456</v>
      </c>
      <c r="C4360" s="61" t="s">
        <v>885</v>
      </c>
      <c r="D4360" s="61" t="s">
        <v>181</v>
      </c>
      <c r="E4360" s="61">
        <v>8</v>
      </c>
      <c r="F4360" s="61" t="s">
        <v>182</v>
      </c>
      <c r="G4360" s="61">
        <v>0</v>
      </c>
      <c r="H4360" s="61" t="s">
        <v>42</v>
      </c>
      <c r="I4360" s="61" t="s">
        <v>1167</v>
      </c>
      <c r="J4360" s="61" t="s">
        <v>17</v>
      </c>
      <c r="K4360" s="61" t="s">
        <v>20</v>
      </c>
      <c r="L4360" s="61" t="s">
        <v>1457</v>
      </c>
      <c r="M4360" s="61">
        <f t="shared" si="69"/>
        <v>614</v>
      </c>
      <c r="N4360" t="str">
        <f>VLOOKUP(M4360,'zamestnanci číselník'!$A:$I,9,0)</f>
        <v>Ostatné</v>
      </c>
    </row>
    <row r="4361" spans="1:14" x14ac:dyDescent="0.2">
      <c r="A4361" s="60">
        <v>43690</v>
      </c>
      <c r="B4361" s="61" t="s">
        <v>1456</v>
      </c>
      <c r="C4361" s="61" t="s">
        <v>885</v>
      </c>
      <c r="D4361" s="61" t="s">
        <v>181</v>
      </c>
      <c r="E4361" s="61">
        <v>8</v>
      </c>
      <c r="F4361" s="61" t="s">
        <v>182</v>
      </c>
      <c r="G4361" s="61">
        <v>0</v>
      </c>
      <c r="H4361" s="61" t="s">
        <v>42</v>
      </c>
      <c r="I4361" s="61" t="s">
        <v>1167</v>
      </c>
      <c r="J4361" s="61" t="s">
        <v>17</v>
      </c>
      <c r="K4361" s="61" t="s">
        <v>20</v>
      </c>
      <c r="L4361" s="61" t="s">
        <v>1457</v>
      </c>
      <c r="M4361" s="61">
        <f t="shared" si="69"/>
        <v>614</v>
      </c>
      <c r="N4361" t="str">
        <f>VLOOKUP(M4361,'zamestnanci číselník'!$A:$I,9,0)</f>
        <v>Ostatné</v>
      </c>
    </row>
    <row r="4362" spans="1:14" x14ac:dyDescent="0.2">
      <c r="A4362" s="60">
        <v>43691</v>
      </c>
      <c r="B4362" s="61" t="s">
        <v>1456</v>
      </c>
      <c r="C4362" s="61" t="s">
        <v>885</v>
      </c>
      <c r="D4362" s="61" t="s">
        <v>181</v>
      </c>
      <c r="E4362" s="61">
        <v>8</v>
      </c>
      <c r="F4362" s="61" t="s">
        <v>182</v>
      </c>
      <c r="G4362" s="61">
        <v>0</v>
      </c>
      <c r="H4362" s="61" t="s">
        <v>42</v>
      </c>
      <c r="I4362" s="61" t="s">
        <v>1167</v>
      </c>
      <c r="J4362" s="61" t="s">
        <v>17</v>
      </c>
      <c r="K4362" s="61" t="s">
        <v>20</v>
      </c>
      <c r="L4362" s="61" t="s">
        <v>1457</v>
      </c>
      <c r="M4362" s="61">
        <f t="shared" si="69"/>
        <v>614</v>
      </c>
      <c r="N4362" t="str">
        <f>VLOOKUP(M4362,'zamestnanci číselník'!$A:$I,9,0)</f>
        <v>Ostatné</v>
      </c>
    </row>
    <row r="4363" spans="1:14" x14ac:dyDescent="0.2">
      <c r="A4363" s="60">
        <v>43692</v>
      </c>
      <c r="B4363" s="61" t="s">
        <v>1456</v>
      </c>
      <c r="C4363" s="61" t="s">
        <v>885</v>
      </c>
      <c r="D4363" s="61" t="s">
        <v>181</v>
      </c>
      <c r="E4363" s="61">
        <v>8</v>
      </c>
      <c r="F4363" s="61" t="s">
        <v>182</v>
      </c>
      <c r="G4363" s="61">
        <v>0</v>
      </c>
      <c r="H4363" s="61" t="s">
        <v>42</v>
      </c>
      <c r="I4363" s="61" t="s">
        <v>1167</v>
      </c>
      <c r="J4363" s="61" t="s">
        <v>17</v>
      </c>
      <c r="K4363" s="61" t="s">
        <v>20</v>
      </c>
      <c r="L4363" s="61" t="s">
        <v>1457</v>
      </c>
      <c r="M4363" s="61">
        <f t="shared" si="69"/>
        <v>614</v>
      </c>
      <c r="N4363" t="str">
        <f>VLOOKUP(M4363,'zamestnanci číselník'!$A:$I,9,0)</f>
        <v>Ostatné</v>
      </c>
    </row>
    <row r="4364" spans="1:14" x14ac:dyDescent="0.2">
      <c r="A4364" s="60">
        <v>43693</v>
      </c>
      <c r="B4364" s="61" t="s">
        <v>1456</v>
      </c>
      <c r="C4364" s="61" t="s">
        <v>885</v>
      </c>
      <c r="D4364" s="61" t="s">
        <v>181</v>
      </c>
      <c r="E4364" s="61">
        <v>8</v>
      </c>
      <c r="F4364" s="61" t="s">
        <v>182</v>
      </c>
      <c r="G4364" s="61">
        <v>0</v>
      </c>
      <c r="H4364" s="61" t="s">
        <v>42</v>
      </c>
      <c r="I4364" s="61" t="s">
        <v>1167</v>
      </c>
      <c r="J4364" s="61" t="s">
        <v>17</v>
      </c>
      <c r="K4364" s="61" t="s">
        <v>20</v>
      </c>
      <c r="L4364" s="61" t="s">
        <v>1457</v>
      </c>
      <c r="M4364" s="61">
        <f t="shared" si="69"/>
        <v>614</v>
      </c>
      <c r="N4364" t="str">
        <f>VLOOKUP(M4364,'zamestnanci číselník'!$A:$I,9,0)</f>
        <v>Ostatné</v>
      </c>
    </row>
    <row r="4365" spans="1:14" x14ac:dyDescent="0.2">
      <c r="A4365" s="60">
        <v>43696</v>
      </c>
      <c r="B4365" s="61" t="s">
        <v>1456</v>
      </c>
      <c r="C4365" s="61" t="s">
        <v>885</v>
      </c>
      <c r="D4365" s="61" t="s">
        <v>181</v>
      </c>
      <c r="E4365" s="61">
        <v>8</v>
      </c>
      <c r="F4365" s="61" t="s">
        <v>182</v>
      </c>
      <c r="G4365" s="61">
        <v>0</v>
      </c>
      <c r="H4365" s="61" t="s">
        <v>42</v>
      </c>
      <c r="I4365" s="61" t="s">
        <v>1167</v>
      </c>
      <c r="J4365" s="61" t="s">
        <v>17</v>
      </c>
      <c r="K4365" s="61" t="s">
        <v>20</v>
      </c>
      <c r="L4365" s="61" t="s">
        <v>1457</v>
      </c>
      <c r="M4365" s="61">
        <f t="shared" si="69"/>
        <v>614</v>
      </c>
      <c r="N4365" t="str">
        <f>VLOOKUP(M4365,'zamestnanci číselník'!$A:$I,9,0)</f>
        <v>Ostatné</v>
      </c>
    </row>
    <row r="4366" spans="1:14" x14ac:dyDescent="0.2">
      <c r="A4366" s="60">
        <v>43697</v>
      </c>
      <c r="B4366" s="61" t="s">
        <v>1456</v>
      </c>
      <c r="C4366" s="61" t="s">
        <v>885</v>
      </c>
      <c r="D4366" s="61" t="s">
        <v>181</v>
      </c>
      <c r="E4366" s="61">
        <v>8</v>
      </c>
      <c r="F4366" s="61" t="s">
        <v>182</v>
      </c>
      <c r="G4366" s="61">
        <v>0</v>
      </c>
      <c r="H4366" s="61" t="s">
        <v>42</v>
      </c>
      <c r="I4366" s="61" t="s">
        <v>1167</v>
      </c>
      <c r="J4366" s="61" t="s">
        <v>17</v>
      </c>
      <c r="K4366" s="61" t="s">
        <v>20</v>
      </c>
      <c r="L4366" s="61" t="s">
        <v>1457</v>
      </c>
      <c r="M4366" s="61">
        <f t="shared" si="69"/>
        <v>614</v>
      </c>
      <c r="N4366" t="str">
        <f>VLOOKUP(M4366,'zamestnanci číselník'!$A:$I,9,0)</f>
        <v>Ostatné</v>
      </c>
    </row>
    <row r="4367" spans="1:14" x14ac:dyDescent="0.2">
      <c r="A4367" s="60">
        <v>43698</v>
      </c>
      <c r="B4367" s="61" t="s">
        <v>1456</v>
      </c>
      <c r="C4367" s="61" t="s">
        <v>885</v>
      </c>
      <c r="D4367" s="61" t="s">
        <v>181</v>
      </c>
      <c r="E4367" s="61">
        <v>3</v>
      </c>
      <c r="F4367" s="61" t="s">
        <v>182</v>
      </c>
      <c r="G4367" s="61">
        <v>0</v>
      </c>
      <c r="H4367" s="61" t="s">
        <v>42</v>
      </c>
      <c r="I4367" s="61" t="s">
        <v>1167</v>
      </c>
      <c r="J4367" s="61" t="s">
        <v>17</v>
      </c>
      <c r="K4367" s="61" t="s">
        <v>20</v>
      </c>
      <c r="L4367" s="61" t="s">
        <v>1457</v>
      </c>
      <c r="M4367" s="61">
        <f t="shared" si="69"/>
        <v>614</v>
      </c>
      <c r="N4367" t="str">
        <f>VLOOKUP(M4367,'zamestnanci číselník'!$A:$I,9,0)</f>
        <v>Ostatné</v>
      </c>
    </row>
    <row r="4368" spans="1:14" x14ac:dyDescent="0.2">
      <c r="A4368" s="60">
        <v>43706</v>
      </c>
      <c r="B4368" s="61" t="s">
        <v>1456</v>
      </c>
      <c r="C4368" s="61" t="s">
        <v>886</v>
      </c>
      <c r="D4368" s="61" t="s">
        <v>181</v>
      </c>
      <c r="E4368" s="61">
        <v>8</v>
      </c>
      <c r="F4368" s="61" t="s">
        <v>182</v>
      </c>
      <c r="G4368" s="61">
        <v>0</v>
      </c>
      <c r="H4368" s="61" t="s">
        <v>183</v>
      </c>
      <c r="I4368" s="61" t="s">
        <v>1167</v>
      </c>
      <c r="J4368" s="61" t="s">
        <v>17</v>
      </c>
      <c r="K4368" s="61" t="s">
        <v>20</v>
      </c>
      <c r="L4368" s="61" t="s">
        <v>1457</v>
      </c>
      <c r="M4368" s="61">
        <f t="shared" si="69"/>
        <v>614</v>
      </c>
      <c r="N4368" t="str">
        <f>VLOOKUP(M4368,'zamestnanci číselník'!$A:$I,9,0)</f>
        <v>Ostatné</v>
      </c>
    </row>
    <row r="4369" spans="1:14" x14ac:dyDescent="0.2">
      <c r="A4369" s="60">
        <v>43704</v>
      </c>
      <c r="B4369" s="61" t="s">
        <v>1456</v>
      </c>
      <c r="C4369" s="61" t="s">
        <v>885</v>
      </c>
      <c r="D4369" s="61" t="s">
        <v>181</v>
      </c>
      <c r="E4369" s="61">
        <v>8</v>
      </c>
      <c r="F4369" s="61" t="s">
        <v>182</v>
      </c>
      <c r="G4369" s="61">
        <v>0</v>
      </c>
      <c r="H4369" s="61" t="s">
        <v>42</v>
      </c>
      <c r="I4369" s="61" t="s">
        <v>1167</v>
      </c>
      <c r="J4369" s="61" t="s">
        <v>17</v>
      </c>
      <c r="K4369" s="61" t="s">
        <v>20</v>
      </c>
      <c r="L4369" s="61" t="s">
        <v>1457</v>
      </c>
      <c r="M4369" s="61">
        <f t="shared" si="69"/>
        <v>614</v>
      </c>
      <c r="N4369" t="str">
        <f>VLOOKUP(M4369,'zamestnanci číselník'!$A:$I,9,0)</f>
        <v>Ostatné</v>
      </c>
    </row>
    <row r="4370" spans="1:14" x14ac:dyDescent="0.2">
      <c r="A4370" s="60">
        <v>43705</v>
      </c>
      <c r="B4370" s="61" t="s">
        <v>1456</v>
      </c>
      <c r="C4370" s="61" t="s">
        <v>885</v>
      </c>
      <c r="D4370" s="61" t="s">
        <v>181</v>
      </c>
      <c r="E4370" s="61">
        <v>8</v>
      </c>
      <c r="F4370" s="61" t="s">
        <v>182</v>
      </c>
      <c r="G4370" s="61">
        <v>0</v>
      </c>
      <c r="H4370" s="61" t="s">
        <v>42</v>
      </c>
      <c r="I4370" s="61" t="s">
        <v>1167</v>
      </c>
      <c r="J4370" s="61" t="s">
        <v>17</v>
      </c>
      <c r="K4370" s="61" t="s">
        <v>20</v>
      </c>
      <c r="L4370" s="61" t="s">
        <v>1457</v>
      </c>
      <c r="M4370" s="61">
        <f t="shared" si="69"/>
        <v>614</v>
      </c>
      <c r="N4370" t="str">
        <f>VLOOKUP(M4370,'zamestnanci číselník'!$A:$I,9,0)</f>
        <v>Ostatné</v>
      </c>
    </row>
    <row r="4371" spans="1:14" x14ac:dyDescent="0.2">
      <c r="A4371" s="60">
        <v>43707</v>
      </c>
      <c r="B4371" s="61" t="s">
        <v>1456</v>
      </c>
      <c r="C4371" s="61" t="s">
        <v>885</v>
      </c>
      <c r="D4371" s="61" t="s">
        <v>181</v>
      </c>
      <c r="E4371" s="61">
        <v>8</v>
      </c>
      <c r="F4371" s="61" t="s">
        <v>182</v>
      </c>
      <c r="G4371" s="61">
        <v>0</v>
      </c>
      <c r="H4371" s="61" t="s">
        <v>42</v>
      </c>
      <c r="I4371" s="61" t="s">
        <v>1167</v>
      </c>
      <c r="J4371" s="61" t="s">
        <v>17</v>
      </c>
      <c r="K4371" s="61" t="s">
        <v>20</v>
      </c>
      <c r="L4371" s="61" t="s">
        <v>1457</v>
      </c>
      <c r="M4371" s="61">
        <f t="shared" si="69"/>
        <v>614</v>
      </c>
      <c r="N4371" t="str">
        <f>VLOOKUP(M4371,'zamestnanci číselník'!$A:$I,9,0)</f>
        <v>Ostatné</v>
      </c>
    </row>
    <row r="4372" spans="1:14" x14ac:dyDescent="0.2">
      <c r="A4372" s="60">
        <v>43703</v>
      </c>
      <c r="B4372" s="61" t="s">
        <v>1520</v>
      </c>
      <c r="C4372" s="61" t="s">
        <v>885</v>
      </c>
      <c r="D4372" s="61" t="s">
        <v>181</v>
      </c>
      <c r="E4372" s="61">
        <v>8</v>
      </c>
      <c r="F4372" s="61" t="s">
        <v>182</v>
      </c>
      <c r="G4372" s="61">
        <v>0</v>
      </c>
      <c r="H4372" s="61" t="s">
        <v>42</v>
      </c>
      <c r="I4372" s="61" t="s">
        <v>1167</v>
      </c>
      <c r="J4372" s="61" t="s">
        <v>17</v>
      </c>
      <c r="K4372" s="61" t="s">
        <v>1153</v>
      </c>
      <c r="L4372" s="61" t="s">
        <v>1521</v>
      </c>
      <c r="M4372" s="61">
        <f t="shared" si="69"/>
        <v>615</v>
      </c>
      <c r="N4372" t="e">
        <f>VLOOKUP(M4372,'zamestnanci číselník'!$A:$I,9,0)</f>
        <v>#N/A</v>
      </c>
    </row>
    <row r="4373" spans="1:14" x14ac:dyDescent="0.2">
      <c r="A4373" s="60">
        <v>43699</v>
      </c>
      <c r="B4373" s="61" t="s">
        <v>1520</v>
      </c>
      <c r="C4373" s="61" t="s">
        <v>885</v>
      </c>
      <c r="D4373" s="61" t="s">
        <v>181</v>
      </c>
      <c r="E4373" s="61">
        <v>8</v>
      </c>
      <c r="F4373" s="61" t="s">
        <v>182</v>
      </c>
      <c r="G4373" s="61">
        <v>0</v>
      </c>
      <c r="H4373" s="61" t="s">
        <v>42</v>
      </c>
      <c r="I4373" s="61" t="s">
        <v>1167</v>
      </c>
      <c r="J4373" s="61" t="s">
        <v>17</v>
      </c>
      <c r="K4373" s="61" t="s">
        <v>1153</v>
      </c>
      <c r="L4373" s="61" t="s">
        <v>1521</v>
      </c>
      <c r="M4373" s="61">
        <f t="shared" si="69"/>
        <v>615</v>
      </c>
      <c r="N4373" t="e">
        <f>VLOOKUP(M4373,'zamestnanci číselník'!$A:$I,9,0)</f>
        <v>#N/A</v>
      </c>
    </row>
    <row r="4374" spans="1:14" x14ac:dyDescent="0.2">
      <c r="A4374" s="60">
        <v>43700</v>
      </c>
      <c r="B4374" s="61" t="s">
        <v>1520</v>
      </c>
      <c r="C4374" s="61" t="s">
        <v>885</v>
      </c>
      <c r="D4374" s="61" t="s">
        <v>181</v>
      </c>
      <c r="E4374" s="61">
        <v>8</v>
      </c>
      <c r="F4374" s="61" t="s">
        <v>182</v>
      </c>
      <c r="G4374" s="61">
        <v>0</v>
      </c>
      <c r="H4374" s="61" t="s">
        <v>42</v>
      </c>
      <c r="I4374" s="61" t="s">
        <v>1167</v>
      </c>
      <c r="J4374" s="61" t="s">
        <v>17</v>
      </c>
      <c r="K4374" s="61" t="s">
        <v>1153</v>
      </c>
      <c r="L4374" s="61" t="s">
        <v>1521</v>
      </c>
      <c r="M4374" s="61">
        <f t="shared" si="69"/>
        <v>615</v>
      </c>
      <c r="N4374" t="e">
        <f>VLOOKUP(M4374,'zamestnanci číselník'!$A:$I,9,0)</f>
        <v>#N/A</v>
      </c>
    </row>
    <row r="4375" spans="1:14" x14ac:dyDescent="0.2">
      <c r="A4375" s="60">
        <v>43707</v>
      </c>
      <c r="B4375" s="61" t="s">
        <v>1520</v>
      </c>
      <c r="C4375" s="61" t="s">
        <v>887</v>
      </c>
      <c r="D4375" s="61" t="s">
        <v>181</v>
      </c>
      <c r="E4375" s="61">
        <v>8</v>
      </c>
      <c r="F4375" s="61" t="s">
        <v>182</v>
      </c>
      <c r="G4375" s="61">
        <v>0</v>
      </c>
      <c r="H4375" s="61" t="s">
        <v>183</v>
      </c>
      <c r="I4375" s="61" t="s">
        <v>1167</v>
      </c>
      <c r="J4375" s="61" t="s">
        <v>17</v>
      </c>
      <c r="K4375" s="61" t="s">
        <v>1153</v>
      </c>
      <c r="L4375" s="61" t="s">
        <v>1521</v>
      </c>
      <c r="M4375" s="61">
        <f t="shared" si="69"/>
        <v>615</v>
      </c>
      <c r="N4375" t="e">
        <f>VLOOKUP(M4375,'zamestnanci číselník'!$A:$I,9,0)</f>
        <v>#N/A</v>
      </c>
    </row>
    <row r="4376" spans="1:14" x14ac:dyDescent="0.2">
      <c r="A4376" s="60">
        <v>43678</v>
      </c>
      <c r="B4376" s="61" t="s">
        <v>1520</v>
      </c>
      <c r="C4376" s="61" t="s">
        <v>893</v>
      </c>
      <c r="D4376" s="61" t="s">
        <v>181</v>
      </c>
      <c r="E4376" s="61">
        <v>8</v>
      </c>
      <c r="F4376" s="61" t="s">
        <v>182</v>
      </c>
      <c r="G4376" s="61">
        <v>0</v>
      </c>
      <c r="H4376" s="61" t="s">
        <v>183</v>
      </c>
      <c r="I4376" s="61" t="s">
        <v>1167</v>
      </c>
      <c r="J4376" s="61" t="s">
        <v>17</v>
      </c>
      <c r="K4376" s="61" t="s">
        <v>1153</v>
      </c>
      <c r="L4376" s="61" t="s">
        <v>1521</v>
      </c>
      <c r="M4376" s="61">
        <f t="shared" si="69"/>
        <v>615</v>
      </c>
      <c r="N4376" t="e">
        <f>VLOOKUP(M4376,'zamestnanci číselník'!$A:$I,9,0)</f>
        <v>#N/A</v>
      </c>
    </row>
    <row r="4377" spans="1:14" x14ac:dyDescent="0.2">
      <c r="A4377" s="60">
        <v>43679</v>
      </c>
      <c r="B4377" s="61" t="s">
        <v>1520</v>
      </c>
      <c r="C4377" s="61" t="s">
        <v>887</v>
      </c>
      <c r="D4377" s="61" t="s">
        <v>181</v>
      </c>
      <c r="E4377" s="61">
        <v>8</v>
      </c>
      <c r="F4377" s="61" t="s">
        <v>182</v>
      </c>
      <c r="G4377" s="61">
        <v>0</v>
      </c>
      <c r="H4377" s="61" t="s">
        <v>183</v>
      </c>
      <c r="I4377" s="61" t="s">
        <v>1167</v>
      </c>
      <c r="J4377" s="61" t="s">
        <v>17</v>
      </c>
      <c r="K4377" s="61" t="s">
        <v>1153</v>
      </c>
      <c r="L4377" s="61" t="s">
        <v>1521</v>
      </c>
      <c r="M4377" s="61">
        <f t="shared" si="69"/>
        <v>615</v>
      </c>
      <c r="N4377" t="e">
        <f>VLOOKUP(M4377,'zamestnanci číselník'!$A:$I,9,0)</f>
        <v>#N/A</v>
      </c>
    </row>
    <row r="4378" spans="1:14" x14ac:dyDescent="0.2">
      <c r="A4378" s="60">
        <v>43682</v>
      </c>
      <c r="B4378" s="61" t="s">
        <v>1520</v>
      </c>
      <c r="C4378" s="61" t="s">
        <v>885</v>
      </c>
      <c r="D4378" s="61" t="s">
        <v>181</v>
      </c>
      <c r="E4378" s="61">
        <v>8</v>
      </c>
      <c r="F4378" s="61" t="s">
        <v>182</v>
      </c>
      <c r="G4378" s="61">
        <v>0</v>
      </c>
      <c r="H4378" s="61" t="s">
        <v>42</v>
      </c>
      <c r="I4378" s="61" t="s">
        <v>1167</v>
      </c>
      <c r="J4378" s="61" t="s">
        <v>17</v>
      </c>
      <c r="K4378" s="61" t="s">
        <v>1153</v>
      </c>
      <c r="L4378" s="61" t="s">
        <v>1521</v>
      </c>
      <c r="M4378" s="61">
        <f t="shared" si="69"/>
        <v>615</v>
      </c>
      <c r="N4378" t="e">
        <f>VLOOKUP(M4378,'zamestnanci číselník'!$A:$I,9,0)</f>
        <v>#N/A</v>
      </c>
    </row>
    <row r="4379" spans="1:14" x14ac:dyDescent="0.2">
      <c r="A4379" s="60">
        <v>43683</v>
      </c>
      <c r="B4379" s="61" t="s">
        <v>1520</v>
      </c>
      <c r="C4379" s="61" t="s">
        <v>885</v>
      </c>
      <c r="D4379" s="61" t="s">
        <v>181</v>
      </c>
      <c r="E4379" s="61">
        <v>8</v>
      </c>
      <c r="F4379" s="61" t="s">
        <v>182</v>
      </c>
      <c r="G4379" s="61">
        <v>0</v>
      </c>
      <c r="H4379" s="61" t="s">
        <v>42</v>
      </c>
      <c r="I4379" s="61" t="s">
        <v>1167</v>
      </c>
      <c r="J4379" s="61" t="s">
        <v>17</v>
      </c>
      <c r="K4379" s="61" t="s">
        <v>1153</v>
      </c>
      <c r="L4379" s="61" t="s">
        <v>1521</v>
      </c>
      <c r="M4379" s="61">
        <f t="shared" si="69"/>
        <v>615</v>
      </c>
      <c r="N4379" t="e">
        <f>VLOOKUP(M4379,'zamestnanci číselník'!$A:$I,9,0)</f>
        <v>#N/A</v>
      </c>
    </row>
    <row r="4380" spans="1:14" x14ac:dyDescent="0.2">
      <c r="A4380" s="60">
        <v>43684</v>
      </c>
      <c r="B4380" s="61" t="s">
        <v>1520</v>
      </c>
      <c r="C4380" s="61" t="s">
        <v>885</v>
      </c>
      <c r="D4380" s="61" t="s">
        <v>181</v>
      </c>
      <c r="E4380" s="61">
        <v>8</v>
      </c>
      <c r="F4380" s="61" t="s">
        <v>182</v>
      </c>
      <c r="G4380" s="61">
        <v>0</v>
      </c>
      <c r="H4380" s="61" t="s">
        <v>42</v>
      </c>
      <c r="I4380" s="61" t="s">
        <v>1167</v>
      </c>
      <c r="J4380" s="61" t="s">
        <v>17</v>
      </c>
      <c r="K4380" s="61" t="s">
        <v>1153</v>
      </c>
      <c r="L4380" s="61" t="s">
        <v>1521</v>
      </c>
      <c r="M4380" s="61">
        <f t="shared" si="69"/>
        <v>615</v>
      </c>
      <c r="N4380" t="e">
        <f>VLOOKUP(M4380,'zamestnanci číselník'!$A:$I,9,0)</f>
        <v>#N/A</v>
      </c>
    </row>
    <row r="4381" spans="1:14" x14ac:dyDescent="0.2">
      <c r="A4381" s="60">
        <v>43685</v>
      </c>
      <c r="B4381" s="61" t="s">
        <v>1520</v>
      </c>
      <c r="C4381" s="61" t="s">
        <v>885</v>
      </c>
      <c r="D4381" s="61" t="s">
        <v>181</v>
      </c>
      <c r="E4381" s="61">
        <v>8</v>
      </c>
      <c r="F4381" s="61" t="s">
        <v>182</v>
      </c>
      <c r="G4381" s="61">
        <v>0</v>
      </c>
      <c r="H4381" s="61" t="s">
        <v>42</v>
      </c>
      <c r="I4381" s="61" t="s">
        <v>1167</v>
      </c>
      <c r="J4381" s="61" t="s">
        <v>17</v>
      </c>
      <c r="K4381" s="61" t="s">
        <v>1153</v>
      </c>
      <c r="L4381" s="61" t="s">
        <v>1521</v>
      </c>
      <c r="M4381" s="61">
        <f t="shared" si="69"/>
        <v>615</v>
      </c>
      <c r="N4381" t="e">
        <f>VLOOKUP(M4381,'zamestnanci číselník'!$A:$I,9,0)</f>
        <v>#N/A</v>
      </c>
    </row>
    <row r="4382" spans="1:14" x14ac:dyDescent="0.2">
      <c r="A4382" s="60">
        <v>43686</v>
      </c>
      <c r="B4382" s="61" t="s">
        <v>1520</v>
      </c>
      <c r="C4382" s="61" t="s">
        <v>885</v>
      </c>
      <c r="D4382" s="61" t="s">
        <v>181</v>
      </c>
      <c r="E4382" s="61">
        <v>8</v>
      </c>
      <c r="F4382" s="61" t="s">
        <v>182</v>
      </c>
      <c r="G4382" s="61">
        <v>0</v>
      </c>
      <c r="H4382" s="61" t="s">
        <v>42</v>
      </c>
      <c r="I4382" s="61" t="s">
        <v>1167</v>
      </c>
      <c r="J4382" s="61" t="s">
        <v>17</v>
      </c>
      <c r="K4382" s="61" t="s">
        <v>1153</v>
      </c>
      <c r="L4382" s="61" t="s">
        <v>1521</v>
      </c>
      <c r="M4382" s="61">
        <f t="shared" si="69"/>
        <v>615</v>
      </c>
      <c r="N4382" t="e">
        <f>VLOOKUP(M4382,'zamestnanci číselník'!$A:$I,9,0)</f>
        <v>#N/A</v>
      </c>
    </row>
    <row r="4383" spans="1:14" x14ac:dyDescent="0.2">
      <c r="A4383" s="60">
        <v>43689</v>
      </c>
      <c r="B4383" s="61" t="s">
        <v>1520</v>
      </c>
      <c r="C4383" s="61" t="s">
        <v>885</v>
      </c>
      <c r="D4383" s="61" t="s">
        <v>181</v>
      </c>
      <c r="E4383" s="61">
        <v>8</v>
      </c>
      <c r="F4383" s="61" t="s">
        <v>182</v>
      </c>
      <c r="G4383" s="61">
        <v>0</v>
      </c>
      <c r="H4383" s="61" t="s">
        <v>42</v>
      </c>
      <c r="I4383" s="61" t="s">
        <v>1167</v>
      </c>
      <c r="J4383" s="61" t="s">
        <v>17</v>
      </c>
      <c r="K4383" s="61" t="s">
        <v>1153</v>
      </c>
      <c r="L4383" s="61" t="s">
        <v>1521</v>
      </c>
      <c r="M4383" s="61">
        <f t="shared" si="69"/>
        <v>615</v>
      </c>
      <c r="N4383" t="e">
        <f>VLOOKUP(M4383,'zamestnanci číselník'!$A:$I,9,0)</f>
        <v>#N/A</v>
      </c>
    </row>
    <row r="4384" spans="1:14" x14ac:dyDescent="0.2">
      <c r="A4384" s="60">
        <v>43690</v>
      </c>
      <c r="B4384" s="61" t="s">
        <v>1520</v>
      </c>
      <c r="C4384" s="61" t="s">
        <v>885</v>
      </c>
      <c r="D4384" s="61" t="s">
        <v>181</v>
      </c>
      <c r="E4384" s="61">
        <v>8</v>
      </c>
      <c r="F4384" s="61" t="s">
        <v>182</v>
      </c>
      <c r="G4384" s="61">
        <v>0</v>
      </c>
      <c r="H4384" s="61" t="s">
        <v>42</v>
      </c>
      <c r="I4384" s="61" t="s">
        <v>1167</v>
      </c>
      <c r="J4384" s="61" t="s">
        <v>17</v>
      </c>
      <c r="K4384" s="61" t="s">
        <v>1153</v>
      </c>
      <c r="L4384" s="61" t="s">
        <v>1521</v>
      </c>
      <c r="M4384" s="61">
        <f t="shared" si="69"/>
        <v>615</v>
      </c>
      <c r="N4384" t="e">
        <f>VLOOKUP(M4384,'zamestnanci číselník'!$A:$I,9,0)</f>
        <v>#N/A</v>
      </c>
    </row>
    <row r="4385" spans="1:14" x14ac:dyDescent="0.2">
      <c r="A4385" s="60">
        <v>43691</v>
      </c>
      <c r="B4385" s="61" t="s">
        <v>1520</v>
      </c>
      <c r="C4385" s="61" t="s">
        <v>885</v>
      </c>
      <c r="D4385" s="61" t="s">
        <v>181</v>
      </c>
      <c r="E4385" s="61">
        <v>8</v>
      </c>
      <c r="F4385" s="61" t="s">
        <v>182</v>
      </c>
      <c r="G4385" s="61">
        <v>0</v>
      </c>
      <c r="H4385" s="61" t="s">
        <v>42</v>
      </c>
      <c r="I4385" s="61" t="s">
        <v>1167</v>
      </c>
      <c r="J4385" s="61" t="s">
        <v>17</v>
      </c>
      <c r="K4385" s="61" t="s">
        <v>1153</v>
      </c>
      <c r="L4385" s="61" t="s">
        <v>1521</v>
      </c>
      <c r="M4385" s="61">
        <f t="shared" si="69"/>
        <v>615</v>
      </c>
      <c r="N4385" t="e">
        <f>VLOOKUP(M4385,'zamestnanci číselník'!$A:$I,9,0)</f>
        <v>#N/A</v>
      </c>
    </row>
    <row r="4386" spans="1:14" x14ac:dyDescent="0.2">
      <c r="A4386" s="60">
        <v>43692</v>
      </c>
      <c r="B4386" s="61" t="s">
        <v>1520</v>
      </c>
      <c r="C4386" s="61" t="s">
        <v>885</v>
      </c>
      <c r="D4386" s="61" t="s">
        <v>181</v>
      </c>
      <c r="E4386" s="61">
        <v>8</v>
      </c>
      <c r="F4386" s="61" t="s">
        <v>182</v>
      </c>
      <c r="G4386" s="61">
        <v>0</v>
      </c>
      <c r="H4386" s="61" t="s">
        <v>42</v>
      </c>
      <c r="I4386" s="61" t="s">
        <v>1167</v>
      </c>
      <c r="J4386" s="61" t="s">
        <v>17</v>
      </c>
      <c r="K4386" s="61" t="s">
        <v>1153</v>
      </c>
      <c r="L4386" s="61" t="s">
        <v>1521</v>
      </c>
      <c r="M4386" s="61">
        <f t="shared" si="69"/>
        <v>615</v>
      </c>
      <c r="N4386" t="e">
        <f>VLOOKUP(M4386,'zamestnanci číselník'!$A:$I,9,0)</f>
        <v>#N/A</v>
      </c>
    </row>
    <row r="4387" spans="1:14" x14ac:dyDescent="0.2">
      <c r="A4387" s="60">
        <v>43693</v>
      </c>
      <c r="B4387" s="61" t="s">
        <v>1520</v>
      </c>
      <c r="C4387" s="61" t="s">
        <v>885</v>
      </c>
      <c r="D4387" s="61" t="s">
        <v>181</v>
      </c>
      <c r="E4387" s="61">
        <v>8</v>
      </c>
      <c r="F4387" s="61" t="s">
        <v>182</v>
      </c>
      <c r="G4387" s="61">
        <v>0</v>
      </c>
      <c r="H4387" s="61" t="s">
        <v>42</v>
      </c>
      <c r="I4387" s="61" t="s">
        <v>1167</v>
      </c>
      <c r="J4387" s="61" t="s">
        <v>17</v>
      </c>
      <c r="K4387" s="61" t="s">
        <v>1153</v>
      </c>
      <c r="L4387" s="61" t="s">
        <v>1521</v>
      </c>
      <c r="M4387" s="61">
        <f t="shared" si="69"/>
        <v>615</v>
      </c>
      <c r="N4387" t="e">
        <f>VLOOKUP(M4387,'zamestnanci číselník'!$A:$I,9,0)</f>
        <v>#N/A</v>
      </c>
    </row>
    <row r="4388" spans="1:14" x14ac:dyDescent="0.2">
      <c r="A4388" s="60">
        <v>43696</v>
      </c>
      <c r="B4388" s="61" t="s">
        <v>1520</v>
      </c>
      <c r="C4388" s="61" t="s">
        <v>885</v>
      </c>
      <c r="D4388" s="61" t="s">
        <v>181</v>
      </c>
      <c r="E4388" s="61">
        <v>8</v>
      </c>
      <c r="F4388" s="61" t="s">
        <v>182</v>
      </c>
      <c r="G4388" s="61">
        <v>0</v>
      </c>
      <c r="H4388" s="61" t="s">
        <v>42</v>
      </c>
      <c r="I4388" s="61" t="s">
        <v>1167</v>
      </c>
      <c r="J4388" s="61" t="s">
        <v>17</v>
      </c>
      <c r="K4388" s="61" t="s">
        <v>1153</v>
      </c>
      <c r="L4388" s="61" t="s">
        <v>1521</v>
      </c>
      <c r="M4388" s="61">
        <f t="shared" si="69"/>
        <v>615</v>
      </c>
      <c r="N4388" t="e">
        <f>VLOOKUP(M4388,'zamestnanci číselník'!$A:$I,9,0)</f>
        <v>#N/A</v>
      </c>
    </row>
    <row r="4389" spans="1:14" x14ac:dyDescent="0.2">
      <c r="A4389" s="60">
        <v>43697</v>
      </c>
      <c r="B4389" s="61" t="s">
        <v>1520</v>
      </c>
      <c r="C4389" s="61" t="s">
        <v>885</v>
      </c>
      <c r="D4389" s="61" t="s">
        <v>181</v>
      </c>
      <c r="E4389" s="61">
        <v>8</v>
      </c>
      <c r="F4389" s="61" t="s">
        <v>182</v>
      </c>
      <c r="G4389" s="61">
        <v>0</v>
      </c>
      <c r="H4389" s="61" t="s">
        <v>42</v>
      </c>
      <c r="I4389" s="61" t="s">
        <v>1167</v>
      </c>
      <c r="J4389" s="61" t="s">
        <v>17</v>
      </c>
      <c r="K4389" s="61" t="s">
        <v>1153</v>
      </c>
      <c r="L4389" s="61" t="s">
        <v>1521</v>
      </c>
      <c r="M4389" s="61">
        <f t="shared" si="69"/>
        <v>615</v>
      </c>
      <c r="N4389" t="e">
        <f>VLOOKUP(M4389,'zamestnanci číselník'!$A:$I,9,0)</f>
        <v>#N/A</v>
      </c>
    </row>
    <row r="4390" spans="1:14" x14ac:dyDescent="0.2">
      <c r="A4390" s="60">
        <v>43698</v>
      </c>
      <c r="B4390" s="61" t="s">
        <v>1520</v>
      </c>
      <c r="C4390" s="61" t="s">
        <v>885</v>
      </c>
      <c r="D4390" s="61" t="s">
        <v>181</v>
      </c>
      <c r="E4390" s="61">
        <v>8</v>
      </c>
      <c r="F4390" s="61" t="s">
        <v>182</v>
      </c>
      <c r="G4390" s="61">
        <v>0</v>
      </c>
      <c r="H4390" s="61" t="s">
        <v>42</v>
      </c>
      <c r="I4390" s="61" t="s">
        <v>1167</v>
      </c>
      <c r="J4390" s="61" t="s">
        <v>17</v>
      </c>
      <c r="K4390" s="61" t="s">
        <v>1153</v>
      </c>
      <c r="L4390" s="61" t="s">
        <v>1521</v>
      </c>
      <c r="M4390" s="61">
        <f t="shared" si="69"/>
        <v>615</v>
      </c>
      <c r="N4390" t="e">
        <f>VLOOKUP(M4390,'zamestnanci číselník'!$A:$I,9,0)</f>
        <v>#N/A</v>
      </c>
    </row>
    <row r="4391" spans="1:14" x14ac:dyDescent="0.2">
      <c r="A4391" s="60">
        <v>43706</v>
      </c>
      <c r="B4391" s="61" t="s">
        <v>1520</v>
      </c>
      <c r="C4391" s="61" t="s">
        <v>886</v>
      </c>
      <c r="D4391" s="61" t="s">
        <v>181</v>
      </c>
      <c r="E4391" s="61">
        <v>8</v>
      </c>
      <c r="F4391" s="61" t="s">
        <v>182</v>
      </c>
      <c r="G4391" s="61">
        <v>0</v>
      </c>
      <c r="H4391" s="61" t="s">
        <v>183</v>
      </c>
      <c r="I4391" s="61" t="s">
        <v>1167</v>
      </c>
      <c r="J4391" s="61" t="s">
        <v>17</v>
      </c>
      <c r="K4391" s="61" t="s">
        <v>1153</v>
      </c>
      <c r="L4391" s="61" t="s">
        <v>1521</v>
      </c>
      <c r="M4391" s="61">
        <f t="shared" si="69"/>
        <v>615</v>
      </c>
      <c r="N4391" t="e">
        <f>VLOOKUP(M4391,'zamestnanci číselník'!$A:$I,9,0)</f>
        <v>#N/A</v>
      </c>
    </row>
    <row r="4392" spans="1:14" x14ac:dyDescent="0.2">
      <c r="A4392" s="60">
        <v>43704</v>
      </c>
      <c r="B4392" s="61" t="s">
        <v>1520</v>
      </c>
      <c r="C4392" s="61" t="s">
        <v>885</v>
      </c>
      <c r="D4392" s="61" t="s">
        <v>181</v>
      </c>
      <c r="E4392" s="61">
        <v>8</v>
      </c>
      <c r="F4392" s="61" t="s">
        <v>182</v>
      </c>
      <c r="G4392" s="61">
        <v>0</v>
      </c>
      <c r="H4392" s="61" t="s">
        <v>42</v>
      </c>
      <c r="I4392" s="61" t="s">
        <v>1167</v>
      </c>
      <c r="J4392" s="61" t="s">
        <v>17</v>
      </c>
      <c r="K4392" s="61" t="s">
        <v>1153</v>
      </c>
      <c r="L4392" s="61" t="s">
        <v>1521</v>
      </c>
      <c r="M4392" s="61">
        <f t="shared" si="69"/>
        <v>615</v>
      </c>
      <c r="N4392" t="e">
        <f>VLOOKUP(M4392,'zamestnanci číselník'!$A:$I,9,0)</f>
        <v>#N/A</v>
      </c>
    </row>
    <row r="4393" spans="1:14" x14ac:dyDescent="0.2">
      <c r="A4393" s="60">
        <v>43705</v>
      </c>
      <c r="B4393" s="61" t="s">
        <v>1520</v>
      </c>
      <c r="C4393" s="61" t="s">
        <v>885</v>
      </c>
      <c r="D4393" s="61" t="s">
        <v>181</v>
      </c>
      <c r="E4393" s="61">
        <v>8</v>
      </c>
      <c r="F4393" s="61" t="s">
        <v>182</v>
      </c>
      <c r="G4393" s="61">
        <v>0</v>
      </c>
      <c r="H4393" s="61" t="s">
        <v>42</v>
      </c>
      <c r="I4393" s="61" t="s">
        <v>1167</v>
      </c>
      <c r="J4393" s="61" t="s">
        <v>17</v>
      </c>
      <c r="K4393" s="61" t="s">
        <v>1153</v>
      </c>
      <c r="L4393" s="61" t="s">
        <v>1521</v>
      </c>
      <c r="M4393" s="61">
        <f t="shared" si="69"/>
        <v>615</v>
      </c>
      <c r="N4393" t="e">
        <f>VLOOKUP(M4393,'zamestnanci číselník'!$A:$I,9,0)</f>
        <v>#N/A</v>
      </c>
    </row>
    <row r="4394" spans="1:14" x14ac:dyDescent="0.2">
      <c r="A4394" s="60">
        <v>43699</v>
      </c>
      <c r="B4394" s="61" t="s">
        <v>1579</v>
      </c>
      <c r="C4394" s="61" t="s">
        <v>885</v>
      </c>
      <c r="D4394" s="61" t="s">
        <v>181</v>
      </c>
      <c r="E4394" s="61">
        <v>8</v>
      </c>
      <c r="F4394" s="61" t="s">
        <v>897</v>
      </c>
      <c r="G4394" s="61">
        <v>2</v>
      </c>
      <c r="H4394" s="61" t="s">
        <v>42</v>
      </c>
      <c r="I4394" s="61" t="s">
        <v>184</v>
      </c>
      <c r="J4394" s="61" t="s">
        <v>13</v>
      </c>
      <c r="K4394" s="61" t="s">
        <v>9</v>
      </c>
      <c r="L4394" s="61" t="s">
        <v>1580</v>
      </c>
      <c r="M4394" s="61">
        <f t="shared" si="69"/>
        <v>616</v>
      </c>
      <c r="N4394" t="e">
        <f>VLOOKUP(M4394,'zamestnanci číselník'!$A:$I,9,0)</f>
        <v>#N/A</v>
      </c>
    </row>
    <row r="4395" spans="1:14" x14ac:dyDescent="0.2">
      <c r="A4395" s="60">
        <v>43700</v>
      </c>
      <c r="B4395" s="61" t="s">
        <v>1579</v>
      </c>
      <c r="C4395" s="61" t="s">
        <v>885</v>
      </c>
      <c r="D4395" s="61" t="s">
        <v>181</v>
      </c>
      <c r="E4395" s="61">
        <v>8</v>
      </c>
      <c r="F4395" s="61" t="s">
        <v>182</v>
      </c>
      <c r="G4395" s="61">
        <v>0</v>
      </c>
      <c r="H4395" s="61" t="s">
        <v>42</v>
      </c>
      <c r="I4395" s="61" t="s">
        <v>184</v>
      </c>
      <c r="J4395" s="61" t="s">
        <v>13</v>
      </c>
      <c r="K4395" s="61" t="s">
        <v>9</v>
      </c>
      <c r="L4395" s="61" t="s">
        <v>1580</v>
      </c>
      <c r="M4395" s="61">
        <f t="shared" si="69"/>
        <v>616</v>
      </c>
      <c r="N4395" t="e">
        <f>VLOOKUP(M4395,'zamestnanci číselník'!$A:$I,9,0)</f>
        <v>#N/A</v>
      </c>
    </row>
    <row r="4396" spans="1:14" x14ac:dyDescent="0.2">
      <c r="A4396" s="60">
        <v>43703</v>
      </c>
      <c r="B4396" s="61" t="s">
        <v>1579</v>
      </c>
      <c r="C4396" s="61" t="s">
        <v>885</v>
      </c>
      <c r="D4396" s="61" t="s">
        <v>181</v>
      </c>
      <c r="E4396" s="61">
        <v>8</v>
      </c>
      <c r="F4396" s="61" t="s">
        <v>182</v>
      </c>
      <c r="G4396" s="61">
        <v>0</v>
      </c>
      <c r="H4396" s="61" t="s">
        <v>42</v>
      </c>
      <c r="I4396" s="61" t="s">
        <v>184</v>
      </c>
      <c r="J4396" s="61" t="s">
        <v>13</v>
      </c>
      <c r="K4396" s="61" t="s">
        <v>9</v>
      </c>
      <c r="L4396" s="61" t="s">
        <v>1580</v>
      </c>
      <c r="M4396" s="61">
        <f t="shared" ref="M4396:M4459" si="70">B4396*1</f>
        <v>616</v>
      </c>
      <c r="N4396" t="e">
        <f>VLOOKUP(M4396,'zamestnanci číselník'!$A:$I,9,0)</f>
        <v>#N/A</v>
      </c>
    </row>
    <row r="4397" spans="1:14" x14ac:dyDescent="0.2">
      <c r="A4397" s="60">
        <v>43704</v>
      </c>
      <c r="B4397" s="61" t="s">
        <v>1579</v>
      </c>
      <c r="C4397" s="61" t="s">
        <v>885</v>
      </c>
      <c r="D4397" s="61" t="s">
        <v>181</v>
      </c>
      <c r="E4397" s="61">
        <v>8</v>
      </c>
      <c r="F4397" s="61" t="s">
        <v>182</v>
      </c>
      <c r="G4397" s="61">
        <v>0</v>
      </c>
      <c r="H4397" s="61" t="s">
        <v>42</v>
      </c>
      <c r="I4397" s="61" t="s">
        <v>184</v>
      </c>
      <c r="J4397" s="61" t="s">
        <v>13</v>
      </c>
      <c r="K4397" s="61" t="s">
        <v>9</v>
      </c>
      <c r="L4397" s="61" t="s">
        <v>1580</v>
      </c>
      <c r="M4397" s="61">
        <f t="shared" si="70"/>
        <v>616</v>
      </c>
      <c r="N4397" t="e">
        <f>VLOOKUP(M4397,'zamestnanci číselník'!$A:$I,9,0)</f>
        <v>#N/A</v>
      </c>
    </row>
    <row r="4398" spans="1:14" x14ac:dyDescent="0.2">
      <c r="A4398" s="60">
        <v>43705</v>
      </c>
      <c r="B4398" s="61" t="s">
        <v>1579</v>
      </c>
      <c r="C4398" s="61" t="s">
        <v>885</v>
      </c>
      <c r="D4398" s="61" t="s">
        <v>181</v>
      </c>
      <c r="E4398" s="61">
        <v>8</v>
      </c>
      <c r="F4398" s="61" t="s">
        <v>182</v>
      </c>
      <c r="G4398" s="61">
        <v>0</v>
      </c>
      <c r="H4398" s="61" t="s">
        <v>42</v>
      </c>
      <c r="I4398" s="61" t="s">
        <v>184</v>
      </c>
      <c r="J4398" s="61" t="s">
        <v>13</v>
      </c>
      <c r="K4398" s="61" t="s">
        <v>9</v>
      </c>
      <c r="L4398" s="61" t="s">
        <v>1580</v>
      </c>
      <c r="M4398" s="61">
        <f t="shared" si="70"/>
        <v>616</v>
      </c>
      <c r="N4398" t="e">
        <f>VLOOKUP(M4398,'zamestnanci číselník'!$A:$I,9,0)</f>
        <v>#N/A</v>
      </c>
    </row>
    <row r="4399" spans="1:14" x14ac:dyDescent="0.2">
      <c r="A4399" s="60">
        <v>43706</v>
      </c>
      <c r="B4399" s="61" t="s">
        <v>1579</v>
      </c>
      <c r="C4399" s="61" t="s">
        <v>885</v>
      </c>
      <c r="D4399" s="61" t="s">
        <v>181</v>
      </c>
      <c r="E4399" s="61">
        <v>6.5</v>
      </c>
      <c r="F4399" s="61" t="s">
        <v>1577</v>
      </c>
      <c r="G4399" s="61">
        <v>0</v>
      </c>
      <c r="H4399" s="61" t="s">
        <v>42</v>
      </c>
      <c r="I4399" s="61" t="s">
        <v>184</v>
      </c>
      <c r="J4399" s="61" t="s">
        <v>13</v>
      </c>
      <c r="K4399" s="61" t="s">
        <v>9</v>
      </c>
      <c r="L4399" s="61" t="s">
        <v>1580</v>
      </c>
      <c r="M4399" s="61">
        <f t="shared" si="70"/>
        <v>616</v>
      </c>
      <c r="N4399" t="e">
        <f>VLOOKUP(M4399,'zamestnanci číselník'!$A:$I,9,0)</f>
        <v>#N/A</v>
      </c>
    </row>
    <row r="4400" spans="1:14" x14ac:dyDescent="0.2">
      <c r="A4400" s="60">
        <v>43707</v>
      </c>
      <c r="B4400" s="61" t="s">
        <v>1579</v>
      </c>
      <c r="C4400" s="61" t="s">
        <v>885</v>
      </c>
      <c r="D4400" s="61" t="s">
        <v>181</v>
      </c>
      <c r="E4400" s="61">
        <v>8</v>
      </c>
      <c r="F4400" s="61" t="s">
        <v>182</v>
      </c>
      <c r="G4400" s="61">
        <v>0</v>
      </c>
      <c r="H4400" s="61" t="s">
        <v>42</v>
      </c>
      <c r="I4400" s="61" t="s">
        <v>184</v>
      </c>
      <c r="J4400" s="61" t="s">
        <v>13</v>
      </c>
      <c r="K4400" s="61" t="s">
        <v>9</v>
      </c>
      <c r="L4400" s="61" t="s">
        <v>1580</v>
      </c>
      <c r="M4400" s="61">
        <f t="shared" si="70"/>
        <v>616</v>
      </c>
      <c r="N4400" t="e">
        <f>VLOOKUP(M4400,'zamestnanci číselník'!$A:$I,9,0)</f>
        <v>#N/A</v>
      </c>
    </row>
    <row r="4401" spans="1:14" x14ac:dyDescent="0.2">
      <c r="A4401" s="60">
        <v>43698</v>
      </c>
      <c r="B4401" s="61" t="s">
        <v>1579</v>
      </c>
      <c r="C4401" s="61" t="s">
        <v>885</v>
      </c>
      <c r="D4401" s="61" t="s">
        <v>181</v>
      </c>
      <c r="E4401" s="61">
        <v>8</v>
      </c>
      <c r="F4401" s="61" t="s">
        <v>182</v>
      </c>
      <c r="G4401" s="61">
        <v>0</v>
      </c>
      <c r="H4401" s="61" t="s">
        <v>42</v>
      </c>
      <c r="I4401" s="61" t="s">
        <v>184</v>
      </c>
      <c r="J4401" s="61" t="s">
        <v>13</v>
      </c>
      <c r="K4401" s="61" t="s">
        <v>9</v>
      </c>
      <c r="L4401" s="61" t="s">
        <v>1580</v>
      </c>
      <c r="M4401" s="61">
        <f t="shared" si="70"/>
        <v>616</v>
      </c>
      <c r="N4401" t="e">
        <f>VLOOKUP(M4401,'zamestnanci číselník'!$A:$I,9,0)</f>
        <v>#N/A</v>
      </c>
    </row>
    <row r="4402" spans="1:14" x14ac:dyDescent="0.2">
      <c r="A4402" s="60">
        <v>43706</v>
      </c>
      <c r="B4402" s="61" t="s">
        <v>1579</v>
      </c>
      <c r="C4402" s="61" t="s">
        <v>886</v>
      </c>
      <c r="D4402" s="61" t="s">
        <v>181</v>
      </c>
      <c r="E4402" s="61">
        <v>1.5</v>
      </c>
      <c r="F4402" s="61" t="s">
        <v>182</v>
      </c>
      <c r="G4402" s="61">
        <v>0</v>
      </c>
      <c r="H4402" s="61" t="s">
        <v>183</v>
      </c>
      <c r="I4402" s="61" t="s">
        <v>184</v>
      </c>
      <c r="J4402" s="61" t="s">
        <v>13</v>
      </c>
      <c r="K4402" s="61" t="s">
        <v>9</v>
      </c>
      <c r="L4402" s="61" t="s">
        <v>1580</v>
      </c>
      <c r="M4402" s="61">
        <f t="shared" si="70"/>
        <v>616</v>
      </c>
      <c r="N4402" t="e">
        <f>VLOOKUP(M4402,'zamestnanci číselník'!$A:$I,9,0)</f>
        <v>#N/A</v>
      </c>
    </row>
    <row r="4403" spans="1:14" x14ac:dyDescent="0.2">
      <c r="A4403" s="60">
        <v>43699</v>
      </c>
      <c r="B4403" s="61" t="s">
        <v>1011</v>
      </c>
      <c r="C4403" s="61" t="s">
        <v>885</v>
      </c>
      <c r="D4403" s="61" t="s">
        <v>181</v>
      </c>
      <c r="E4403" s="61">
        <v>14</v>
      </c>
      <c r="F4403" s="61" t="s">
        <v>182</v>
      </c>
      <c r="G4403" s="61">
        <v>0</v>
      </c>
      <c r="H4403" s="61" t="s">
        <v>1506</v>
      </c>
      <c r="I4403" s="61" t="s">
        <v>288</v>
      </c>
      <c r="J4403" s="61" t="s">
        <v>19</v>
      </c>
      <c r="K4403" s="61" t="s">
        <v>14</v>
      </c>
      <c r="L4403" s="61" t="s">
        <v>1012</v>
      </c>
      <c r="M4403" s="61" t="e">
        <f t="shared" si="70"/>
        <v>#VALUE!</v>
      </c>
      <c r="N4403" t="e">
        <f>VLOOKUP(M4403,'zamestnanci číselník'!$A:$I,9,0)</f>
        <v>#VALUE!</v>
      </c>
    </row>
    <row r="4404" spans="1:14" x14ac:dyDescent="0.2">
      <c r="A4404" s="60">
        <v>43700</v>
      </c>
      <c r="B4404" s="61" t="s">
        <v>1011</v>
      </c>
      <c r="C4404" s="61" t="s">
        <v>885</v>
      </c>
      <c r="D4404" s="61" t="s">
        <v>181</v>
      </c>
      <c r="E4404" s="61">
        <v>14</v>
      </c>
      <c r="F4404" s="61" t="s">
        <v>182</v>
      </c>
      <c r="G4404" s="61">
        <v>0</v>
      </c>
      <c r="H4404" s="61" t="s">
        <v>1506</v>
      </c>
      <c r="I4404" s="61" t="s">
        <v>288</v>
      </c>
      <c r="J4404" s="61" t="s">
        <v>19</v>
      </c>
      <c r="K4404" s="61" t="s">
        <v>14</v>
      </c>
      <c r="L4404" s="61" t="s">
        <v>1012</v>
      </c>
      <c r="M4404" s="61" t="e">
        <f t="shared" si="70"/>
        <v>#VALUE!</v>
      </c>
      <c r="N4404" t="e">
        <f>VLOOKUP(M4404,'zamestnanci číselník'!$A:$I,9,0)</f>
        <v>#VALUE!</v>
      </c>
    </row>
    <row r="4405" spans="1:14" x14ac:dyDescent="0.2">
      <c r="A4405" s="60">
        <v>43701</v>
      </c>
      <c r="B4405" s="61" t="s">
        <v>1011</v>
      </c>
      <c r="C4405" s="61" t="s">
        <v>885</v>
      </c>
      <c r="D4405" s="61" t="s">
        <v>181</v>
      </c>
      <c r="E4405" s="61">
        <v>15</v>
      </c>
      <c r="F4405" s="61" t="s">
        <v>182</v>
      </c>
      <c r="G4405" s="61">
        <v>0</v>
      </c>
      <c r="H4405" s="61" t="s">
        <v>1506</v>
      </c>
      <c r="I4405" s="61" t="s">
        <v>288</v>
      </c>
      <c r="J4405" s="61" t="s">
        <v>19</v>
      </c>
      <c r="K4405" s="61" t="s">
        <v>14</v>
      </c>
      <c r="L4405" s="61" t="s">
        <v>1012</v>
      </c>
      <c r="M4405" s="61" t="e">
        <f t="shared" si="70"/>
        <v>#VALUE!</v>
      </c>
      <c r="N4405" t="e">
        <f>VLOOKUP(M4405,'zamestnanci číselník'!$A:$I,9,0)</f>
        <v>#VALUE!</v>
      </c>
    </row>
    <row r="4406" spans="1:14" x14ac:dyDescent="0.2">
      <c r="A4406" s="60">
        <v>43702</v>
      </c>
      <c r="B4406" s="61" t="s">
        <v>1011</v>
      </c>
      <c r="C4406" s="61" t="s">
        <v>885</v>
      </c>
      <c r="D4406" s="61" t="s">
        <v>181</v>
      </c>
      <c r="E4406" s="61">
        <v>10.5</v>
      </c>
      <c r="F4406" s="61" t="s">
        <v>182</v>
      </c>
      <c r="G4406" s="61">
        <v>0</v>
      </c>
      <c r="H4406" s="61" t="s">
        <v>1506</v>
      </c>
      <c r="I4406" s="61" t="s">
        <v>288</v>
      </c>
      <c r="J4406" s="61" t="s">
        <v>19</v>
      </c>
      <c r="K4406" s="61" t="s">
        <v>14</v>
      </c>
      <c r="L4406" s="61" t="s">
        <v>1012</v>
      </c>
      <c r="M4406" s="61" t="e">
        <f t="shared" si="70"/>
        <v>#VALUE!</v>
      </c>
      <c r="N4406" t="e">
        <f>VLOOKUP(M4406,'zamestnanci číselník'!$A:$I,9,0)</f>
        <v>#VALUE!</v>
      </c>
    </row>
    <row r="4407" spans="1:14" x14ac:dyDescent="0.2">
      <c r="A4407" s="60">
        <v>43703</v>
      </c>
      <c r="B4407" s="61" t="s">
        <v>1011</v>
      </c>
      <c r="C4407" s="61" t="s">
        <v>885</v>
      </c>
      <c r="D4407" s="61" t="s">
        <v>181</v>
      </c>
      <c r="E4407" s="61">
        <v>13</v>
      </c>
      <c r="F4407" s="61" t="s">
        <v>182</v>
      </c>
      <c r="G4407" s="61">
        <v>0</v>
      </c>
      <c r="H4407" s="61" t="s">
        <v>1507</v>
      </c>
      <c r="I4407" s="61" t="s">
        <v>288</v>
      </c>
      <c r="J4407" s="61" t="s">
        <v>19</v>
      </c>
      <c r="K4407" s="61" t="s">
        <v>14</v>
      </c>
      <c r="L4407" s="61" t="s">
        <v>1012</v>
      </c>
      <c r="M4407" s="61" t="e">
        <f t="shared" si="70"/>
        <v>#VALUE!</v>
      </c>
      <c r="N4407" t="e">
        <f>VLOOKUP(M4407,'zamestnanci číselník'!$A:$I,9,0)</f>
        <v>#VALUE!</v>
      </c>
    </row>
    <row r="4408" spans="1:14" x14ac:dyDescent="0.2">
      <c r="A4408" s="60">
        <v>43704</v>
      </c>
      <c r="B4408" s="61" t="s">
        <v>1011</v>
      </c>
      <c r="C4408" s="61" t="s">
        <v>885</v>
      </c>
      <c r="D4408" s="61" t="s">
        <v>181</v>
      </c>
      <c r="E4408" s="61">
        <v>14</v>
      </c>
      <c r="F4408" s="61" t="s">
        <v>182</v>
      </c>
      <c r="G4408" s="61">
        <v>0</v>
      </c>
      <c r="H4408" s="61" t="s">
        <v>1507</v>
      </c>
      <c r="I4408" s="61" t="s">
        <v>288</v>
      </c>
      <c r="J4408" s="61" t="s">
        <v>19</v>
      </c>
      <c r="K4408" s="61" t="s">
        <v>14</v>
      </c>
      <c r="L4408" s="61" t="s">
        <v>1012</v>
      </c>
      <c r="M4408" s="61" t="e">
        <f t="shared" si="70"/>
        <v>#VALUE!</v>
      </c>
      <c r="N4408" t="e">
        <f>VLOOKUP(M4408,'zamestnanci číselník'!$A:$I,9,0)</f>
        <v>#VALUE!</v>
      </c>
    </row>
    <row r="4409" spans="1:14" x14ac:dyDescent="0.2">
      <c r="A4409" s="60">
        <v>43705</v>
      </c>
      <c r="B4409" s="61" t="s">
        <v>1011</v>
      </c>
      <c r="C4409" s="61" t="s">
        <v>885</v>
      </c>
      <c r="D4409" s="61" t="s">
        <v>181</v>
      </c>
      <c r="E4409" s="61">
        <v>5.5</v>
      </c>
      <c r="F4409" s="61" t="s">
        <v>182</v>
      </c>
      <c r="G4409" s="61">
        <v>0</v>
      </c>
      <c r="H4409" s="61" t="s">
        <v>1507</v>
      </c>
      <c r="I4409" s="61" t="s">
        <v>288</v>
      </c>
      <c r="J4409" s="61" t="s">
        <v>19</v>
      </c>
      <c r="K4409" s="61" t="s">
        <v>14</v>
      </c>
      <c r="L4409" s="61" t="s">
        <v>1012</v>
      </c>
      <c r="M4409" s="61" t="e">
        <f t="shared" si="70"/>
        <v>#VALUE!</v>
      </c>
      <c r="N4409" t="e">
        <f>VLOOKUP(M4409,'zamestnanci číselník'!$A:$I,9,0)</f>
        <v>#VALUE!</v>
      </c>
    </row>
    <row r="4410" spans="1:14" x14ac:dyDescent="0.2">
      <c r="A4410" s="60">
        <v>43706</v>
      </c>
      <c r="B4410" s="61" t="s">
        <v>1011</v>
      </c>
      <c r="C4410" s="61" t="s">
        <v>885</v>
      </c>
      <c r="D4410" s="61" t="s">
        <v>181</v>
      </c>
      <c r="E4410" s="61">
        <v>10.5</v>
      </c>
      <c r="F4410" s="61" t="s">
        <v>182</v>
      </c>
      <c r="G4410" s="61">
        <v>0</v>
      </c>
      <c r="H4410" s="61" t="s">
        <v>1507</v>
      </c>
      <c r="I4410" s="61" t="s">
        <v>288</v>
      </c>
      <c r="J4410" s="61" t="s">
        <v>19</v>
      </c>
      <c r="K4410" s="61" t="s">
        <v>14</v>
      </c>
      <c r="L4410" s="61" t="s">
        <v>1012</v>
      </c>
      <c r="M4410" s="61" t="e">
        <f t="shared" si="70"/>
        <v>#VALUE!</v>
      </c>
      <c r="N4410" t="e">
        <f>VLOOKUP(M4410,'zamestnanci číselník'!$A:$I,9,0)</f>
        <v>#VALUE!</v>
      </c>
    </row>
    <row r="4411" spans="1:14" x14ac:dyDescent="0.2">
      <c r="A4411" s="60">
        <v>43707</v>
      </c>
      <c r="B4411" s="61" t="s">
        <v>1011</v>
      </c>
      <c r="C4411" s="61" t="s">
        <v>885</v>
      </c>
      <c r="D4411" s="61" t="s">
        <v>181</v>
      </c>
      <c r="E4411" s="61">
        <v>5</v>
      </c>
      <c r="F4411" s="61" t="s">
        <v>182</v>
      </c>
      <c r="G4411" s="61">
        <v>0</v>
      </c>
      <c r="H4411" s="61" t="s">
        <v>1507</v>
      </c>
      <c r="I4411" s="61" t="s">
        <v>288</v>
      </c>
      <c r="J4411" s="61" t="s">
        <v>19</v>
      </c>
      <c r="K4411" s="61" t="s">
        <v>14</v>
      </c>
      <c r="L4411" s="61" t="s">
        <v>1012</v>
      </c>
      <c r="M4411" s="61" t="e">
        <f t="shared" si="70"/>
        <v>#VALUE!</v>
      </c>
      <c r="N4411" t="e">
        <f>VLOOKUP(M4411,'zamestnanci číselník'!$A:$I,9,0)</f>
        <v>#VALUE!</v>
      </c>
    </row>
    <row r="4412" spans="1:14" x14ac:dyDescent="0.2">
      <c r="A4412" s="60">
        <v>43698</v>
      </c>
      <c r="B4412" s="61" t="s">
        <v>1011</v>
      </c>
      <c r="C4412" s="61" t="s">
        <v>885</v>
      </c>
      <c r="D4412" s="61" t="s">
        <v>181</v>
      </c>
      <c r="E4412" s="61">
        <v>11.5</v>
      </c>
      <c r="F4412" s="61" t="s">
        <v>182</v>
      </c>
      <c r="G4412" s="61">
        <v>0</v>
      </c>
      <c r="H4412" s="61" t="s">
        <v>1506</v>
      </c>
      <c r="I4412" s="61" t="s">
        <v>288</v>
      </c>
      <c r="J4412" s="61" t="s">
        <v>19</v>
      </c>
      <c r="K4412" s="61" t="s">
        <v>14</v>
      </c>
      <c r="L4412" s="61" t="s">
        <v>1012</v>
      </c>
      <c r="M4412" s="61" t="e">
        <f t="shared" si="70"/>
        <v>#VALUE!</v>
      </c>
      <c r="N4412" t="e">
        <f>VLOOKUP(M4412,'zamestnanci číselník'!$A:$I,9,0)</f>
        <v>#VALUE!</v>
      </c>
    </row>
    <row r="4413" spans="1:14" x14ac:dyDescent="0.2">
      <c r="A4413" s="60">
        <v>43696</v>
      </c>
      <c r="B4413" s="61" t="s">
        <v>1011</v>
      </c>
      <c r="C4413" s="61" t="s">
        <v>885</v>
      </c>
      <c r="D4413" s="61" t="s">
        <v>181</v>
      </c>
      <c r="E4413" s="61">
        <v>14</v>
      </c>
      <c r="F4413" s="61" t="s">
        <v>182</v>
      </c>
      <c r="G4413" s="61">
        <v>0</v>
      </c>
      <c r="H4413" s="61" t="s">
        <v>1506</v>
      </c>
      <c r="I4413" s="61" t="s">
        <v>288</v>
      </c>
      <c r="J4413" s="61" t="s">
        <v>19</v>
      </c>
      <c r="K4413" s="61" t="s">
        <v>14</v>
      </c>
      <c r="L4413" s="61" t="s">
        <v>1012</v>
      </c>
      <c r="M4413" s="61" t="e">
        <f t="shared" si="70"/>
        <v>#VALUE!</v>
      </c>
      <c r="N4413" t="e">
        <f>VLOOKUP(M4413,'zamestnanci číselník'!$A:$I,9,0)</f>
        <v>#VALUE!</v>
      </c>
    </row>
    <row r="4414" spans="1:14" x14ac:dyDescent="0.2">
      <c r="A4414" s="60">
        <v>43697</v>
      </c>
      <c r="B4414" s="61" t="s">
        <v>1011</v>
      </c>
      <c r="C4414" s="61" t="s">
        <v>885</v>
      </c>
      <c r="D4414" s="61" t="s">
        <v>181</v>
      </c>
      <c r="E4414" s="61">
        <v>13</v>
      </c>
      <c r="F4414" s="61" t="s">
        <v>182</v>
      </c>
      <c r="G4414" s="61">
        <v>0</v>
      </c>
      <c r="H4414" s="61" t="s">
        <v>1506</v>
      </c>
      <c r="I4414" s="61" t="s">
        <v>288</v>
      </c>
      <c r="J4414" s="61" t="s">
        <v>19</v>
      </c>
      <c r="K4414" s="61" t="s">
        <v>14</v>
      </c>
      <c r="L4414" s="61" t="s">
        <v>1012</v>
      </c>
      <c r="M4414" s="61" t="e">
        <f t="shared" si="70"/>
        <v>#VALUE!</v>
      </c>
      <c r="N4414" t="e">
        <f>VLOOKUP(M4414,'zamestnanci číselník'!$A:$I,9,0)</f>
        <v>#VALUE!</v>
      </c>
    </row>
    <row r="4415" spans="1:14" x14ac:dyDescent="0.2">
      <c r="A4415" s="60">
        <v>43683</v>
      </c>
      <c r="B4415" s="61" t="s">
        <v>1011</v>
      </c>
      <c r="C4415" s="61" t="s">
        <v>885</v>
      </c>
      <c r="D4415" s="61" t="s">
        <v>181</v>
      </c>
      <c r="E4415" s="61">
        <v>11.5</v>
      </c>
      <c r="F4415" s="61" t="s">
        <v>182</v>
      </c>
      <c r="G4415" s="61">
        <v>0</v>
      </c>
      <c r="H4415" s="61" t="s">
        <v>1506</v>
      </c>
      <c r="I4415" s="61" t="s">
        <v>288</v>
      </c>
      <c r="J4415" s="61" t="s">
        <v>19</v>
      </c>
      <c r="K4415" s="61" t="s">
        <v>14</v>
      </c>
      <c r="L4415" s="61" t="s">
        <v>1012</v>
      </c>
      <c r="M4415" s="61" t="e">
        <f t="shared" si="70"/>
        <v>#VALUE!</v>
      </c>
      <c r="N4415" t="e">
        <f>VLOOKUP(M4415,'zamestnanci číselník'!$A:$I,9,0)</f>
        <v>#VALUE!</v>
      </c>
    </row>
    <row r="4416" spans="1:14" x14ac:dyDescent="0.2">
      <c r="A4416" s="60">
        <v>43684</v>
      </c>
      <c r="B4416" s="61" t="s">
        <v>1011</v>
      </c>
      <c r="C4416" s="61" t="s">
        <v>885</v>
      </c>
      <c r="D4416" s="61" t="s">
        <v>181</v>
      </c>
      <c r="E4416" s="61">
        <v>14</v>
      </c>
      <c r="F4416" s="61" t="s">
        <v>182</v>
      </c>
      <c r="G4416" s="61">
        <v>0</v>
      </c>
      <c r="H4416" s="61" t="s">
        <v>1506</v>
      </c>
      <c r="I4416" s="61" t="s">
        <v>288</v>
      </c>
      <c r="J4416" s="61" t="s">
        <v>19</v>
      </c>
      <c r="K4416" s="61" t="s">
        <v>14</v>
      </c>
      <c r="L4416" s="61" t="s">
        <v>1012</v>
      </c>
      <c r="M4416" s="61" t="e">
        <f t="shared" si="70"/>
        <v>#VALUE!</v>
      </c>
      <c r="N4416" t="e">
        <f>VLOOKUP(M4416,'zamestnanci číselník'!$A:$I,9,0)</f>
        <v>#VALUE!</v>
      </c>
    </row>
    <row r="4417" spans="1:14" x14ac:dyDescent="0.2">
      <c r="A4417" s="60">
        <v>43685</v>
      </c>
      <c r="B4417" s="61" t="s">
        <v>1011</v>
      </c>
      <c r="C4417" s="61" t="s">
        <v>885</v>
      </c>
      <c r="D4417" s="61" t="s">
        <v>181</v>
      </c>
      <c r="E4417" s="61">
        <v>14.5</v>
      </c>
      <c r="F4417" s="61" t="s">
        <v>182</v>
      </c>
      <c r="G4417" s="61">
        <v>0</v>
      </c>
      <c r="H4417" s="61" t="s">
        <v>1506</v>
      </c>
      <c r="I4417" s="61" t="s">
        <v>288</v>
      </c>
      <c r="J4417" s="61" t="s">
        <v>19</v>
      </c>
      <c r="K4417" s="61" t="s">
        <v>14</v>
      </c>
      <c r="L4417" s="61" t="s">
        <v>1012</v>
      </c>
      <c r="M4417" s="61" t="e">
        <f t="shared" si="70"/>
        <v>#VALUE!</v>
      </c>
      <c r="N4417" t="e">
        <f>VLOOKUP(M4417,'zamestnanci číselník'!$A:$I,9,0)</f>
        <v>#VALUE!</v>
      </c>
    </row>
    <row r="4418" spans="1:14" x14ac:dyDescent="0.2">
      <c r="A4418" s="60">
        <v>43686</v>
      </c>
      <c r="B4418" s="61" t="s">
        <v>1011</v>
      </c>
      <c r="C4418" s="61" t="s">
        <v>885</v>
      </c>
      <c r="D4418" s="61" t="s">
        <v>181</v>
      </c>
      <c r="E4418" s="61">
        <v>13</v>
      </c>
      <c r="F4418" s="61" t="s">
        <v>182</v>
      </c>
      <c r="G4418" s="61">
        <v>0</v>
      </c>
      <c r="H4418" s="61" t="s">
        <v>1506</v>
      </c>
      <c r="I4418" s="61" t="s">
        <v>288</v>
      </c>
      <c r="J4418" s="61" t="s">
        <v>19</v>
      </c>
      <c r="K4418" s="61" t="s">
        <v>14</v>
      </c>
      <c r="L4418" s="61" t="s">
        <v>1012</v>
      </c>
      <c r="M4418" s="61" t="e">
        <f t="shared" si="70"/>
        <v>#VALUE!</v>
      </c>
      <c r="N4418" t="e">
        <f>VLOOKUP(M4418,'zamestnanci číselník'!$A:$I,9,0)</f>
        <v>#VALUE!</v>
      </c>
    </row>
    <row r="4419" spans="1:14" x14ac:dyDescent="0.2">
      <c r="A4419" s="60">
        <v>43702</v>
      </c>
      <c r="B4419" s="61" t="s">
        <v>1013</v>
      </c>
      <c r="C4419" s="61" t="s">
        <v>885</v>
      </c>
      <c r="D4419" s="61" t="s">
        <v>181</v>
      </c>
      <c r="E4419" s="61">
        <v>11.5</v>
      </c>
      <c r="F4419" s="61" t="s">
        <v>182</v>
      </c>
      <c r="G4419" s="61">
        <v>0</v>
      </c>
      <c r="H4419" s="61" t="s">
        <v>1506</v>
      </c>
      <c r="I4419" s="61" t="s">
        <v>288</v>
      </c>
      <c r="J4419" s="61" t="s">
        <v>19</v>
      </c>
      <c r="K4419" s="61" t="s">
        <v>14</v>
      </c>
      <c r="L4419" s="61" t="s">
        <v>1014</v>
      </c>
      <c r="M4419" s="61" t="e">
        <f t="shared" si="70"/>
        <v>#VALUE!</v>
      </c>
      <c r="N4419" t="e">
        <f>VLOOKUP(M4419,'zamestnanci číselník'!$A:$I,9,0)</f>
        <v>#VALUE!</v>
      </c>
    </row>
    <row r="4420" spans="1:14" x14ac:dyDescent="0.2">
      <c r="A4420" s="60">
        <v>43704</v>
      </c>
      <c r="B4420" s="61" t="s">
        <v>1013</v>
      </c>
      <c r="C4420" s="61" t="s">
        <v>885</v>
      </c>
      <c r="D4420" s="61" t="s">
        <v>181</v>
      </c>
      <c r="E4420" s="61">
        <v>14.5</v>
      </c>
      <c r="F4420" s="61" t="s">
        <v>182</v>
      </c>
      <c r="G4420" s="61">
        <v>0</v>
      </c>
      <c r="H4420" s="61" t="s">
        <v>1552</v>
      </c>
      <c r="I4420" s="61" t="s">
        <v>288</v>
      </c>
      <c r="J4420" s="61" t="s">
        <v>19</v>
      </c>
      <c r="K4420" s="61" t="s">
        <v>14</v>
      </c>
      <c r="L4420" s="61" t="s">
        <v>1014</v>
      </c>
      <c r="M4420" s="61" t="e">
        <f t="shared" si="70"/>
        <v>#VALUE!</v>
      </c>
      <c r="N4420" t="e">
        <f>VLOOKUP(M4420,'zamestnanci číselník'!$A:$I,9,0)</f>
        <v>#VALUE!</v>
      </c>
    </row>
    <row r="4421" spans="1:14" x14ac:dyDescent="0.2">
      <c r="A4421" s="60">
        <v>43705</v>
      </c>
      <c r="B4421" s="61" t="s">
        <v>1013</v>
      </c>
      <c r="C4421" s="61" t="s">
        <v>885</v>
      </c>
      <c r="D4421" s="61" t="s">
        <v>181</v>
      </c>
      <c r="E4421" s="61">
        <v>4.5</v>
      </c>
      <c r="F4421" s="61" t="s">
        <v>182</v>
      </c>
      <c r="G4421" s="61">
        <v>0</v>
      </c>
      <c r="H4421" s="61" t="s">
        <v>1552</v>
      </c>
      <c r="I4421" s="61" t="s">
        <v>288</v>
      </c>
      <c r="J4421" s="61" t="s">
        <v>19</v>
      </c>
      <c r="K4421" s="61" t="s">
        <v>14</v>
      </c>
      <c r="L4421" s="61" t="s">
        <v>1014</v>
      </c>
      <c r="M4421" s="61" t="e">
        <f t="shared" si="70"/>
        <v>#VALUE!</v>
      </c>
      <c r="N4421" t="e">
        <f>VLOOKUP(M4421,'zamestnanci číselník'!$A:$I,9,0)</f>
        <v>#VALUE!</v>
      </c>
    </row>
    <row r="4422" spans="1:14" x14ac:dyDescent="0.2">
      <c r="A4422" s="60">
        <v>43706</v>
      </c>
      <c r="B4422" s="61" t="s">
        <v>1013</v>
      </c>
      <c r="C4422" s="61" t="s">
        <v>885</v>
      </c>
      <c r="D4422" s="61" t="s">
        <v>181</v>
      </c>
      <c r="E4422" s="61">
        <v>9</v>
      </c>
      <c r="F4422" s="61" t="s">
        <v>182</v>
      </c>
      <c r="G4422" s="61">
        <v>0</v>
      </c>
      <c r="H4422" s="61" t="s">
        <v>1552</v>
      </c>
      <c r="I4422" s="61" t="s">
        <v>288</v>
      </c>
      <c r="J4422" s="61" t="s">
        <v>19</v>
      </c>
      <c r="K4422" s="61" t="s">
        <v>14</v>
      </c>
      <c r="L4422" s="61" t="s">
        <v>1014</v>
      </c>
      <c r="M4422" s="61" t="e">
        <f t="shared" si="70"/>
        <v>#VALUE!</v>
      </c>
      <c r="N4422" t="e">
        <f>VLOOKUP(M4422,'zamestnanci číselník'!$A:$I,9,0)</f>
        <v>#VALUE!</v>
      </c>
    </row>
    <row r="4423" spans="1:14" x14ac:dyDescent="0.2">
      <c r="A4423" s="60">
        <v>43706</v>
      </c>
      <c r="B4423" s="61" t="s">
        <v>1013</v>
      </c>
      <c r="C4423" s="61" t="s">
        <v>885</v>
      </c>
      <c r="D4423" s="61" t="s">
        <v>181</v>
      </c>
      <c r="E4423" s="61">
        <v>2.5</v>
      </c>
      <c r="F4423" s="61" t="s">
        <v>182</v>
      </c>
      <c r="G4423" s="61">
        <v>0</v>
      </c>
      <c r="H4423" s="61" t="s">
        <v>1554</v>
      </c>
      <c r="I4423" s="61" t="s">
        <v>288</v>
      </c>
      <c r="J4423" s="61" t="s">
        <v>19</v>
      </c>
      <c r="K4423" s="61" t="s">
        <v>14</v>
      </c>
      <c r="L4423" s="61" t="s">
        <v>1014</v>
      </c>
      <c r="M4423" s="61" t="e">
        <f t="shared" si="70"/>
        <v>#VALUE!</v>
      </c>
      <c r="N4423" t="e">
        <f>VLOOKUP(M4423,'zamestnanci číselník'!$A:$I,9,0)</f>
        <v>#VALUE!</v>
      </c>
    </row>
    <row r="4424" spans="1:14" x14ac:dyDescent="0.2">
      <c r="A4424" s="60">
        <v>43707</v>
      </c>
      <c r="B4424" s="61" t="s">
        <v>1013</v>
      </c>
      <c r="C4424" s="61" t="s">
        <v>885</v>
      </c>
      <c r="D4424" s="61" t="s">
        <v>181</v>
      </c>
      <c r="E4424" s="61">
        <v>14</v>
      </c>
      <c r="F4424" s="61" t="s">
        <v>182</v>
      </c>
      <c r="G4424" s="61">
        <v>0</v>
      </c>
      <c r="H4424" s="61" t="s">
        <v>1554</v>
      </c>
      <c r="I4424" s="61" t="s">
        <v>288</v>
      </c>
      <c r="J4424" s="61" t="s">
        <v>19</v>
      </c>
      <c r="K4424" s="61" t="s">
        <v>14</v>
      </c>
      <c r="L4424" s="61" t="s">
        <v>1014</v>
      </c>
      <c r="M4424" s="61" t="e">
        <f t="shared" si="70"/>
        <v>#VALUE!</v>
      </c>
      <c r="N4424" t="e">
        <f>VLOOKUP(M4424,'zamestnanci číselník'!$A:$I,9,0)</f>
        <v>#VALUE!</v>
      </c>
    </row>
    <row r="4425" spans="1:14" x14ac:dyDescent="0.2">
      <c r="A4425" s="60">
        <v>43698</v>
      </c>
      <c r="B4425" s="61" t="s">
        <v>1013</v>
      </c>
      <c r="C4425" s="61" t="s">
        <v>885</v>
      </c>
      <c r="D4425" s="61" t="s">
        <v>181</v>
      </c>
      <c r="E4425" s="61">
        <v>14</v>
      </c>
      <c r="F4425" s="61" t="s">
        <v>182</v>
      </c>
      <c r="G4425" s="61">
        <v>0</v>
      </c>
      <c r="H4425" s="61" t="s">
        <v>1506</v>
      </c>
      <c r="I4425" s="61" t="s">
        <v>288</v>
      </c>
      <c r="J4425" s="61" t="s">
        <v>19</v>
      </c>
      <c r="K4425" s="61" t="s">
        <v>14</v>
      </c>
      <c r="L4425" s="61" t="s">
        <v>1014</v>
      </c>
      <c r="M4425" s="61" t="e">
        <f t="shared" si="70"/>
        <v>#VALUE!</v>
      </c>
      <c r="N4425" t="e">
        <f>VLOOKUP(M4425,'zamestnanci číselník'!$A:$I,9,0)</f>
        <v>#VALUE!</v>
      </c>
    </row>
    <row r="4426" spans="1:14" x14ac:dyDescent="0.2">
      <c r="A4426" s="60">
        <v>43699</v>
      </c>
      <c r="B4426" s="61" t="s">
        <v>1013</v>
      </c>
      <c r="C4426" s="61" t="s">
        <v>885</v>
      </c>
      <c r="D4426" s="61" t="s">
        <v>181</v>
      </c>
      <c r="E4426" s="61">
        <v>20</v>
      </c>
      <c r="F4426" s="61" t="s">
        <v>182</v>
      </c>
      <c r="G4426" s="61">
        <v>0</v>
      </c>
      <c r="H4426" s="61" t="s">
        <v>1506</v>
      </c>
      <c r="I4426" s="61" t="s">
        <v>288</v>
      </c>
      <c r="J4426" s="61" t="s">
        <v>19</v>
      </c>
      <c r="K4426" s="61" t="s">
        <v>14</v>
      </c>
      <c r="L4426" s="61" t="s">
        <v>1014</v>
      </c>
      <c r="M4426" s="61" t="e">
        <f t="shared" si="70"/>
        <v>#VALUE!</v>
      </c>
      <c r="N4426" t="e">
        <f>VLOOKUP(M4426,'zamestnanci číselník'!$A:$I,9,0)</f>
        <v>#VALUE!</v>
      </c>
    </row>
    <row r="4427" spans="1:14" x14ac:dyDescent="0.2">
      <c r="A4427" s="60">
        <v>43691</v>
      </c>
      <c r="B4427" s="61" t="s">
        <v>1013</v>
      </c>
      <c r="C4427" s="61" t="s">
        <v>885</v>
      </c>
      <c r="D4427" s="61" t="s">
        <v>181</v>
      </c>
      <c r="E4427" s="61">
        <v>11.5</v>
      </c>
      <c r="F4427" s="61" t="s">
        <v>182</v>
      </c>
      <c r="G4427" s="61">
        <v>0</v>
      </c>
      <c r="H4427" s="61" t="s">
        <v>1515</v>
      </c>
      <c r="I4427" s="61" t="s">
        <v>288</v>
      </c>
      <c r="J4427" s="61" t="s">
        <v>19</v>
      </c>
      <c r="K4427" s="61" t="s">
        <v>14</v>
      </c>
      <c r="L4427" s="61" t="s">
        <v>1014</v>
      </c>
      <c r="M4427" s="61" t="e">
        <f t="shared" si="70"/>
        <v>#VALUE!</v>
      </c>
      <c r="N4427" t="e">
        <f>VLOOKUP(M4427,'zamestnanci číselník'!$A:$I,9,0)</f>
        <v>#VALUE!</v>
      </c>
    </row>
    <row r="4428" spans="1:14" x14ac:dyDescent="0.2">
      <c r="A4428" s="60">
        <v>43692</v>
      </c>
      <c r="B4428" s="61" t="s">
        <v>1013</v>
      </c>
      <c r="C4428" s="61" t="s">
        <v>885</v>
      </c>
      <c r="D4428" s="61" t="s">
        <v>181</v>
      </c>
      <c r="E4428" s="61">
        <v>8</v>
      </c>
      <c r="F4428" s="61" t="s">
        <v>182</v>
      </c>
      <c r="G4428" s="61">
        <v>0</v>
      </c>
      <c r="H4428" s="61" t="s">
        <v>1506</v>
      </c>
      <c r="I4428" s="61" t="s">
        <v>288</v>
      </c>
      <c r="J4428" s="61" t="s">
        <v>19</v>
      </c>
      <c r="K4428" s="61" t="s">
        <v>14</v>
      </c>
      <c r="L4428" s="61" t="s">
        <v>1014</v>
      </c>
      <c r="M4428" s="61" t="e">
        <f t="shared" si="70"/>
        <v>#VALUE!</v>
      </c>
      <c r="N4428" t="e">
        <f>VLOOKUP(M4428,'zamestnanci číselník'!$A:$I,9,0)</f>
        <v>#VALUE!</v>
      </c>
    </row>
    <row r="4429" spans="1:14" x14ac:dyDescent="0.2">
      <c r="A4429" s="60">
        <v>43693</v>
      </c>
      <c r="B4429" s="61" t="s">
        <v>1013</v>
      </c>
      <c r="C4429" s="61" t="s">
        <v>885</v>
      </c>
      <c r="D4429" s="61" t="s">
        <v>181</v>
      </c>
      <c r="E4429" s="61">
        <v>14</v>
      </c>
      <c r="F4429" s="61" t="s">
        <v>182</v>
      </c>
      <c r="G4429" s="61">
        <v>0</v>
      </c>
      <c r="H4429" s="61" t="s">
        <v>1506</v>
      </c>
      <c r="I4429" s="61" t="s">
        <v>288</v>
      </c>
      <c r="J4429" s="61" t="s">
        <v>19</v>
      </c>
      <c r="K4429" s="61" t="s">
        <v>14</v>
      </c>
      <c r="L4429" s="61" t="s">
        <v>1014</v>
      </c>
      <c r="M4429" s="61" t="e">
        <f t="shared" si="70"/>
        <v>#VALUE!</v>
      </c>
      <c r="N4429" t="e">
        <f>VLOOKUP(M4429,'zamestnanci číselník'!$A:$I,9,0)</f>
        <v>#VALUE!</v>
      </c>
    </row>
    <row r="4430" spans="1:14" x14ac:dyDescent="0.2">
      <c r="A4430" s="60">
        <v>43696</v>
      </c>
      <c r="B4430" s="61" t="s">
        <v>1013</v>
      </c>
      <c r="C4430" s="61" t="s">
        <v>885</v>
      </c>
      <c r="D4430" s="61" t="s">
        <v>181</v>
      </c>
      <c r="E4430" s="61">
        <v>13</v>
      </c>
      <c r="F4430" s="61" t="s">
        <v>182</v>
      </c>
      <c r="G4430" s="61">
        <v>0</v>
      </c>
      <c r="H4430" s="61" t="s">
        <v>1506</v>
      </c>
      <c r="I4430" s="61" t="s">
        <v>288</v>
      </c>
      <c r="J4430" s="61" t="s">
        <v>19</v>
      </c>
      <c r="K4430" s="61" t="s">
        <v>14</v>
      </c>
      <c r="L4430" s="61" t="s">
        <v>1014</v>
      </c>
      <c r="M4430" s="61" t="e">
        <f t="shared" si="70"/>
        <v>#VALUE!</v>
      </c>
      <c r="N4430" t="e">
        <f>VLOOKUP(M4430,'zamestnanci číselník'!$A:$I,9,0)</f>
        <v>#VALUE!</v>
      </c>
    </row>
    <row r="4431" spans="1:14" x14ac:dyDescent="0.2">
      <c r="A4431" s="60">
        <v>43685</v>
      </c>
      <c r="B4431" s="61" t="s">
        <v>1013</v>
      </c>
      <c r="C4431" s="61" t="s">
        <v>885</v>
      </c>
      <c r="D4431" s="61" t="s">
        <v>181</v>
      </c>
      <c r="E4431" s="61">
        <v>11</v>
      </c>
      <c r="F4431" s="61" t="s">
        <v>182</v>
      </c>
      <c r="G4431" s="61">
        <v>0</v>
      </c>
      <c r="H4431" s="61" t="s">
        <v>1515</v>
      </c>
      <c r="I4431" s="61" t="s">
        <v>288</v>
      </c>
      <c r="J4431" s="61" t="s">
        <v>19</v>
      </c>
      <c r="K4431" s="61" t="s">
        <v>14</v>
      </c>
      <c r="L4431" s="61" t="s">
        <v>1014</v>
      </c>
      <c r="M4431" s="61" t="e">
        <f t="shared" si="70"/>
        <v>#VALUE!</v>
      </c>
      <c r="N4431" t="e">
        <f>VLOOKUP(M4431,'zamestnanci číselník'!$A:$I,9,0)</f>
        <v>#VALUE!</v>
      </c>
    </row>
    <row r="4432" spans="1:14" x14ac:dyDescent="0.2">
      <c r="A4432" s="60">
        <v>43686</v>
      </c>
      <c r="B4432" s="61" t="s">
        <v>1013</v>
      </c>
      <c r="C4432" s="61" t="s">
        <v>885</v>
      </c>
      <c r="D4432" s="61" t="s">
        <v>181</v>
      </c>
      <c r="E4432" s="61">
        <v>14.5</v>
      </c>
      <c r="F4432" s="61" t="s">
        <v>182</v>
      </c>
      <c r="G4432" s="61">
        <v>0</v>
      </c>
      <c r="H4432" s="61" t="s">
        <v>1515</v>
      </c>
      <c r="I4432" s="61" t="s">
        <v>288</v>
      </c>
      <c r="J4432" s="61" t="s">
        <v>19</v>
      </c>
      <c r="K4432" s="61" t="s">
        <v>14</v>
      </c>
      <c r="L4432" s="61" t="s">
        <v>1014</v>
      </c>
      <c r="M4432" s="61" t="e">
        <f t="shared" si="70"/>
        <v>#VALUE!</v>
      </c>
      <c r="N4432" t="e">
        <f>VLOOKUP(M4432,'zamestnanci číselník'!$A:$I,9,0)</f>
        <v>#VALUE!</v>
      </c>
    </row>
    <row r="4433" spans="1:14" x14ac:dyDescent="0.2">
      <c r="A4433" s="60">
        <v>43689</v>
      </c>
      <c r="B4433" s="61" t="s">
        <v>1013</v>
      </c>
      <c r="C4433" s="61" t="s">
        <v>885</v>
      </c>
      <c r="D4433" s="61" t="s">
        <v>181</v>
      </c>
      <c r="E4433" s="61">
        <v>8</v>
      </c>
      <c r="F4433" s="61" t="s">
        <v>182</v>
      </c>
      <c r="G4433" s="61">
        <v>0</v>
      </c>
      <c r="H4433" s="61" t="s">
        <v>1515</v>
      </c>
      <c r="I4433" s="61" t="s">
        <v>288</v>
      </c>
      <c r="J4433" s="61" t="s">
        <v>19</v>
      </c>
      <c r="K4433" s="61" t="s">
        <v>14</v>
      </c>
      <c r="L4433" s="61" t="s">
        <v>1014</v>
      </c>
      <c r="M4433" s="61" t="e">
        <f t="shared" si="70"/>
        <v>#VALUE!</v>
      </c>
      <c r="N4433" t="e">
        <f>VLOOKUP(M4433,'zamestnanci číselník'!$A:$I,9,0)</f>
        <v>#VALUE!</v>
      </c>
    </row>
    <row r="4434" spans="1:14" x14ac:dyDescent="0.2">
      <c r="A4434" s="60">
        <v>43690</v>
      </c>
      <c r="B4434" s="61" t="s">
        <v>1013</v>
      </c>
      <c r="C4434" s="61" t="s">
        <v>885</v>
      </c>
      <c r="D4434" s="61" t="s">
        <v>181</v>
      </c>
      <c r="E4434" s="61">
        <v>12.5</v>
      </c>
      <c r="F4434" s="61" t="s">
        <v>182</v>
      </c>
      <c r="G4434" s="61">
        <v>0</v>
      </c>
      <c r="H4434" s="61" t="s">
        <v>1515</v>
      </c>
      <c r="I4434" s="61" t="s">
        <v>288</v>
      </c>
      <c r="J4434" s="61" t="s">
        <v>19</v>
      </c>
      <c r="K4434" s="61" t="s">
        <v>14</v>
      </c>
      <c r="L4434" s="61" t="s">
        <v>1014</v>
      </c>
      <c r="M4434" s="61" t="e">
        <f t="shared" si="70"/>
        <v>#VALUE!</v>
      </c>
      <c r="N4434" t="e">
        <f>VLOOKUP(M4434,'zamestnanci číselník'!$A:$I,9,0)</f>
        <v>#VALUE!</v>
      </c>
    </row>
    <row r="4435" spans="1:14" x14ac:dyDescent="0.2">
      <c r="A4435" s="60">
        <v>43683</v>
      </c>
      <c r="B4435" s="61" t="s">
        <v>1013</v>
      </c>
      <c r="C4435" s="61" t="s">
        <v>885</v>
      </c>
      <c r="D4435" s="61" t="s">
        <v>181</v>
      </c>
      <c r="E4435" s="61">
        <v>8</v>
      </c>
      <c r="F4435" s="61" t="s">
        <v>182</v>
      </c>
      <c r="G4435" s="61">
        <v>0</v>
      </c>
      <c r="H4435" s="61" t="s">
        <v>1515</v>
      </c>
      <c r="I4435" s="61" t="s">
        <v>288</v>
      </c>
      <c r="J4435" s="61" t="s">
        <v>19</v>
      </c>
      <c r="K4435" s="61" t="s">
        <v>14</v>
      </c>
      <c r="L4435" s="61" t="s">
        <v>1014</v>
      </c>
      <c r="M4435" s="61" t="e">
        <f t="shared" si="70"/>
        <v>#VALUE!</v>
      </c>
      <c r="N4435" t="e">
        <f>VLOOKUP(M4435,'zamestnanci číselník'!$A:$I,9,0)</f>
        <v>#VALUE!</v>
      </c>
    </row>
    <row r="4436" spans="1:14" x14ac:dyDescent="0.2">
      <c r="A4436" s="60">
        <v>43684</v>
      </c>
      <c r="B4436" s="61" t="s">
        <v>1013</v>
      </c>
      <c r="C4436" s="61" t="s">
        <v>885</v>
      </c>
      <c r="D4436" s="61" t="s">
        <v>181</v>
      </c>
      <c r="E4436" s="61">
        <v>8</v>
      </c>
      <c r="F4436" s="61" t="s">
        <v>182</v>
      </c>
      <c r="G4436" s="61">
        <v>0</v>
      </c>
      <c r="H4436" s="61" t="s">
        <v>1515</v>
      </c>
      <c r="I4436" s="61" t="s">
        <v>288</v>
      </c>
      <c r="J4436" s="61" t="s">
        <v>19</v>
      </c>
      <c r="K4436" s="61" t="s">
        <v>14</v>
      </c>
      <c r="L4436" s="61" t="s">
        <v>1014</v>
      </c>
      <c r="M4436" s="61" t="e">
        <f t="shared" si="70"/>
        <v>#VALUE!</v>
      </c>
      <c r="N4436" t="e">
        <f>VLOOKUP(M4436,'zamestnanci číselník'!$A:$I,9,0)</f>
        <v>#VALUE!</v>
      </c>
    </row>
    <row r="4437" spans="1:14" x14ac:dyDescent="0.2">
      <c r="A4437" s="60">
        <v>43696</v>
      </c>
      <c r="B4437" s="61" t="s">
        <v>1581</v>
      </c>
      <c r="C4437" s="61" t="s">
        <v>885</v>
      </c>
      <c r="D4437" s="61" t="s">
        <v>181</v>
      </c>
      <c r="E4437" s="61">
        <v>2</v>
      </c>
      <c r="F4437" s="61" t="s">
        <v>182</v>
      </c>
      <c r="G4437" s="61">
        <v>0</v>
      </c>
      <c r="H4437" s="61" t="s">
        <v>1446</v>
      </c>
      <c r="I4437" s="61" t="s">
        <v>288</v>
      </c>
      <c r="J4437" s="61" t="s">
        <v>19</v>
      </c>
      <c r="K4437" s="61" t="s">
        <v>14</v>
      </c>
      <c r="L4437" s="61" t="s">
        <v>1582</v>
      </c>
      <c r="M4437" s="61" t="e">
        <f t="shared" si="70"/>
        <v>#VALUE!</v>
      </c>
      <c r="N4437" t="e">
        <f>VLOOKUP(M4437,'zamestnanci číselník'!$A:$I,9,0)</f>
        <v>#VALUE!</v>
      </c>
    </row>
    <row r="4438" spans="1:14" x14ac:dyDescent="0.2">
      <c r="A4438" s="60">
        <v>43696</v>
      </c>
      <c r="B4438" s="61" t="s">
        <v>1581</v>
      </c>
      <c r="C4438" s="61" t="s">
        <v>885</v>
      </c>
      <c r="D4438" s="61" t="s">
        <v>181</v>
      </c>
      <c r="E4438" s="61">
        <v>2</v>
      </c>
      <c r="F4438" s="61" t="s">
        <v>182</v>
      </c>
      <c r="G4438" s="61">
        <v>0</v>
      </c>
      <c r="H4438" s="61" t="s">
        <v>1446</v>
      </c>
      <c r="I4438" s="61" t="s">
        <v>288</v>
      </c>
      <c r="J4438" s="61" t="s">
        <v>19</v>
      </c>
      <c r="K4438" s="61" t="s">
        <v>14</v>
      </c>
      <c r="L4438" s="61" t="s">
        <v>1582</v>
      </c>
      <c r="M4438" s="61" t="e">
        <f t="shared" si="70"/>
        <v>#VALUE!</v>
      </c>
      <c r="N4438" t="e">
        <f>VLOOKUP(M4438,'zamestnanci číselník'!$A:$I,9,0)</f>
        <v>#VALUE!</v>
      </c>
    </row>
    <row r="4439" spans="1:14" x14ac:dyDescent="0.2">
      <c r="A4439" s="60">
        <v>43696</v>
      </c>
      <c r="B4439" s="61" t="s">
        <v>1581</v>
      </c>
      <c r="C4439" s="61" t="s">
        <v>885</v>
      </c>
      <c r="D4439" s="61" t="s">
        <v>181</v>
      </c>
      <c r="E4439" s="61">
        <v>6</v>
      </c>
      <c r="F4439" s="61" t="s">
        <v>182</v>
      </c>
      <c r="G4439" s="61">
        <v>0</v>
      </c>
      <c r="H4439" s="61" t="s">
        <v>1446</v>
      </c>
      <c r="I4439" s="61" t="s">
        <v>288</v>
      </c>
      <c r="J4439" s="61" t="s">
        <v>19</v>
      </c>
      <c r="K4439" s="61" t="s">
        <v>14</v>
      </c>
      <c r="L4439" s="61" t="s">
        <v>1582</v>
      </c>
      <c r="M4439" s="61" t="e">
        <f t="shared" si="70"/>
        <v>#VALUE!</v>
      </c>
      <c r="N4439" t="e">
        <f>VLOOKUP(M4439,'zamestnanci číselník'!$A:$I,9,0)</f>
        <v>#VALUE!</v>
      </c>
    </row>
    <row r="4440" spans="1:14" x14ac:dyDescent="0.2">
      <c r="A4440" s="60">
        <v>43697</v>
      </c>
      <c r="B4440" s="61" t="s">
        <v>1581</v>
      </c>
      <c r="C4440" s="61" t="s">
        <v>885</v>
      </c>
      <c r="D4440" s="61" t="s">
        <v>181</v>
      </c>
      <c r="E4440" s="61">
        <v>2</v>
      </c>
      <c r="F4440" s="61" t="s">
        <v>182</v>
      </c>
      <c r="G4440" s="61">
        <v>0</v>
      </c>
      <c r="H4440" s="61" t="s">
        <v>1446</v>
      </c>
      <c r="I4440" s="61" t="s">
        <v>288</v>
      </c>
      <c r="J4440" s="61" t="s">
        <v>19</v>
      </c>
      <c r="K4440" s="61" t="s">
        <v>14</v>
      </c>
      <c r="L4440" s="61" t="s">
        <v>1582</v>
      </c>
      <c r="M4440" s="61" t="e">
        <f t="shared" si="70"/>
        <v>#VALUE!</v>
      </c>
      <c r="N4440" t="e">
        <f>VLOOKUP(M4440,'zamestnanci číselník'!$A:$I,9,0)</f>
        <v>#VALUE!</v>
      </c>
    </row>
    <row r="4441" spans="1:14" x14ac:dyDescent="0.2">
      <c r="A4441" s="60">
        <v>43697</v>
      </c>
      <c r="B4441" s="61" t="s">
        <v>1581</v>
      </c>
      <c r="C4441" s="61" t="s">
        <v>885</v>
      </c>
      <c r="D4441" s="61" t="s">
        <v>181</v>
      </c>
      <c r="E4441" s="61">
        <v>2</v>
      </c>
      <c r="F4441" s="61" t="s">
        <v>182</v>
      </c>
      <c r="G4441" s="61">
        <v>0</v>
      </c>
      <c r="H4441" s="61" t="s">
        <v>1446</v>
      </c>
      <c r="I4441" s="61" t="s">
        <v>288</v>
      </c>
      <c r="J4441" s="61" t="s">
        <v>19</v>
      </c>
      <c r="K4441" s="61" t="s">
        <v>14</v>
      </c>
      <c r="L4441" s="61" t="s">
        <v>1582</v>
      </c>
      <c r="M4441" s="61" t="e">
        <f t="shared" si="70"/>
        <v>#VALUE!</v>
      </c>
      <c r="N4441" t="e">
        <f>VLOOKUP(M4441,'zamestnanci číselník'!$A:$I,9,0)</f>
        <v>#VALUE!</v>
      </c>
    </row>
    <row r="4442" spans="1:14" x14ac:dyDescent="0.2">
      <c r="A4442" s="60">
        <v>43697</v>
      </c>
      <c r="B4442" s="61" t="s">
        <v>1581</v>
      </c>
      <c r="C4442" s="61" t="s">
        <v>885</v>
      </c>
      <c r="D4442" s="61" t="s">
        <v>181</v>
      </c>
      <c r="E4442" s="61">
        <v>6</v>
      </c>
      <c r="F4442" s="61" t="s">
        <v>182</v>
      </c>
      <c r="G4442" s="61">
        <v>0</v>
      </c>
      <c r="H4442" s="61" t="s">
        <v>1446</v>
      </c>
      <c r="I4442" s="61" t="s">
        <v>288</v>
      </c>
      <c r="J4442" s="61" t="s">
        <v>19</v>
      </c>
      <c r="K4442" s="61" t="s">
        <v>14</v>
      </c>
      <c r="L4442" s="61" t="s">
        <v>1582</v>
      </c>
      <c r="M4442" s="61" t="e">
        <f t="shared" si="70"/>
        <v>#VALUE!</v>
      </c>
      <c r="N4442" t="e">
        <f>VLOOKUP(M4442,'zamestnanci číselník'!$A:$I,9,0)</f>
        <v>#VALUE!</v>
      </c>
    </row>
    <row r="4443" spans="1:14" x14ac:dyDescent="0.2">
      <c r="A4443" s="60">
        <v>43698</v>
      </c>
      <c r="B4443" s="61" t="s">
        <v>1581</v>
      </c>
      <c r="C4443" s="61" t="s">
        <v>885</v>
      </c>
      <c r="D4443" s="61" t="s">
        <v>181</v>
      </c>
      <c r="E4443" s="61">
        <v>4.5</v>
      </c>
      <c r="F4443" s="61" t="s">
        <v>182</v>
      </c>
      <c r="G4443" s="61">
        <v>0</v>
      </c>
      <c r="H4443" s="61" t="s">
        <v>1446</v>
      </c>
      <c r="I4443" s="61" t="s">
        <v>288</v>
      </c>
      <c r="J4443" s="61" t="s">
        <v>19</v>
      </c>
      <c r="K4443" s="61" t="s">
        <v>14</v>
      </c>
      <c r="L4443" s="61" t="s">
        <v>1582</v>
      </c>
      <c r="M4443" s="61" t="e">
        <f t="shared" si="70"/>
        <v>#VALUE!</v>
      </c>
      <c r="N4443" t="e">
        <f>VLOOKUP(M4443,'zamestnanci číselník'!$A:$I,9,0)</f>
        <v>#VALUE!</v>
      </c>
    </row>
    <row r="4444" spans="1:14" x14ac:dyDescent="0.2">
      <c r="A4444" s="60">
        <v>43698</v>
      </c>
      <c r="B4444" s="61" t="s">
        <v>1581</v>
      </c>
      <c r="C4444" s="61" t="s">
        <v>885</v>
      </c>
      <c r="D4444" s="61" t="s">
        <v>181</v>
      </c>
      <c r="E4444" s="61">
        <v>6.5</v>
      </c>
      <c r="F4444" s="61" t="s">
        <v>182</v>
      </c>
      <c r="G4444" s="61">
        <v>0</v>
      </c>
      <c r="H4444" s="61" t="s">
        <v>1446</v>
      </c>
      <c r="I4444" s="61" t="s">
        <v>288</v>
      </c>
      <c r="J4444" s="61" t="s">
        <v>19</v>
      </c>
      <c r="K4444" s="61" t="s">
        <v>14</v>
      </c>
      <c r="L4444" s="61" t="s">
        <v>1582</v>
      </c>
      <c r="M4444" s="61" t="e">
        <f t="shared" si="70"/>
        <v>#VALUE!</v>
      </c>
      <c r="N4444" t="e">
        <f>VLOOKUP(M4444,'zamestnanci číselník'!$A:$I,9,0)</f>
        <v>#VALUE!</v>
      </c>
    </row>
    <row r="4445" spans="1:14" x14ac:dyDescent="0.2">
      <c r="A4445" s="60">
        <v>43699</v>
      </c>
      <c r="B4445" s="61" t="s">
        <v>1581</v>
      </c>
      <c r="C4445" s="61" t="s">
        <v>885</v>
      </c>
      <c r="D4445" s="61" t="s">
        <v>181</v>
      </c>
      <c r="E4445" s="61">
        <v>0.5</v>
      </c>
      <c r="F4445" s="61" t="s">
        <v>182</v>
      </c>
      <c r="G4445" s="61">
        <v>0</v>
      </c>
      <c r="H4445" s="61" t="s">
        <v>1446</v>
      </c>
      <c r="I4445" s="61" t="s">
        <v>288</v>
      </c>
      <c r="J4445" s="61" t="s">
        <v>19</v>
      </c>
      <c r="K4445" s="61" t="s">
        <v>14</v>
      </c>
      <c r="L4445" s="61" t="s">
        <v>1582</v>
      </c>
      <c r="M4445" s="61" t="e">
        <f t="shared" si="70"/>
        <v>#VALUE!</v>
      </c>
      <c r="N4445" t="e">
        <f>VLOOKUP(M4445,'zamestnanci číselník'!$A:$I,9,0)</f>
        <v>#VALUE!</v>
      </c>
    </row>
    <row r="4446" spans="1:14" x14ac:dyDescent="0.2">
      <c r="A4446" s="60">
        <v>43699</v>
      </c>
      <c r="B4446" s="61" t="s">
        <v>1581</v>
      </c>
      <c r="C4446" s="61" t="s">
        <v>885</v>
      </c>
      <c r="D4446" s="61" t="s">
        <v>181</v>
      </c>
      <c r="E4446" s="61">
        <v>12</v>
      </c>
      <c r="F4446" s="61" t="s">
        <v>182</v>
      </c>
      <c r="G4446" s="61">
        <v>0</v>
      </c>
      <c r="H4446" s="61" t="s">
        <v>1446</v>
      </c>
      <c r="I4446" s="61" t="s">
        <v>288</v>
      </c>
      <c r="J4446" s="61" t="s">
        <v>19</v>
      </c>
      <c r="K4446" s="61" t="s">
        <v>14</v>
      </c>
      <c r="L4446" s="61" t="s">
        <v>1582</v>
      </c>
      <c r="M4446" s="61" t="e">
        <f t="shared" si="70"/>
        <v>#VALUE!</v>
      </c>
      <c r="N4446" t="e">
        <f>VLOOKUP(M4446,'zamestnanci číselník'!$A:$I,9,0)</f>
        <v>#VALUE!</v>
      </c>
    </row>
    <row r="4447" spans="1:14" x14ac:dyDescent="0.2">
      <c r="A4447" s="60">
        <v>43700</v>
      </c>
      <c r="B4447" s="61" t="s">
        <v>1581</v>
      </c>
      <c r="C4447" s="61" t="s">
        <v>885</v>
      </c>
      <c r="D4447" s="61" t="s">
        <v>181</v>
      </c>
      <c r="E4447" s="61">
        <v>5</v>
      </c>
      <c r="F4447" s="61" t="s">
        <v>182</v>
      </c>
      <c r="G4447" s="61">
        <v>0</v>
      </c>
      <c r="H4447" s="61" t="s">
        <v>1446</v>
      </c>
      <c r="I4447" s="61" t="s">
        <v>288</v>
      </c>
      <c r="J4447" s="61" t="s">
        <v>19</v>
      </c>
      <c r="K4447" s="61" t="s">
        <v>14</v>
      </c>
      <c r="L4447" s="61" t="s">
        <v>1582</v>
      </c>
      <c r="M4447" s="61" t="e">
        <f t="shared" si="70"/>
        <v>#VALUE!</v>
      </c>
      <c r="N4447" t="e">
        <f>VLOOKUP(M4447,'zamestnanci číselník'!$A:$I,9,0)</f>
        <v>#VALUE!</v>
      </c>
    </row>
    <row r="4448" spans="1:14" x14ac:dyDescent="0.2">
      <c r="A4448" s="60">
        <v>43700</v>
      </c>
      <c r="B4448" s="61" t="s">
        <v>1581</v>
      </c>
      <c r="C4448" s="61" t="s">
        <v>885</v>
      </c>
      <c r="D4448" s="61" t="s">
        <v>181</v>
      </c>
      <c r="E4448" s="61">
        <v>8</v>
      </c>
      <c r="F4448" s="61" t="s">
        <v>182</v>
      </c>
      <c r="G4448" s="61">
        <v>0</v>
      </c>
      <c r="H4448" s="61" t="s">
        <v>1446</v>
      </c>
      <c r="I4448" s="61" t="s">
        <v>288</v>
      </c>
      <c r="J4448" s="61" t="s">
        <v>19</v>
      </c>
      <c r="K4448" s="61" t="s">
        <v>14</v>
      </c>
      <c r="L4448" s="61" t="s">
        <v>1582</v>
      </c>
      <c r="M4448" s="61" t="e">
        <f t="shared" si="70"/>
        <v>#VALUE!</v>
      </c>
      <c r="N4448" t="e">
        <f>VLOOKUP(M4448,'zamestnanci číselník'!$A:$I,9,0)</f>
        <v>#VALUE!</v>
      </c>
    </row>
    <row r="4449" spans="1:14" x14ac:dyDescent="0.2">
      <c r="A4449" s="60">
        <v>43701</v>
      </c>
      <c r="B4449" s="61" t="s">
        <v>1581</v>
      </c>
      <c r="C4449" s="61" t="s">
        <v>885</v>
      </c>
      <c r="D4449" s="61" t="s">
        <v>181</v>
      </c>
      <c r="E4449" s="61">
        <v>13</v>
      </c>
      <c r="F4449" s="61" t="s">
        <v>182</v>
      </c>
      <c r="G4449" s="61">
        <v>0</v>
      </c>
      <c r="H4449" s="61" t="s">
        <v>1473</v>
      </c>
      <c r="I4449" s="61" t="s">
        <v>288</v>
      </c>
      <c r="J4449" s="61" t="s">
        <v>19</v>
      </c>
      <c r="K4449" s="61" t="s">
        <v>14</v>
      </c>
      <c r="L4449" s="61" t="s">
        <v>1582</v>
      </c>
      <c r="M4449" s="61" t="e">
        <f t="shared" si="70"/>
        <v>#VALUE!</v>
      </c>
      <c r="N4449" t="e">
        <f>VLOOKUP(M4449,'zamestnanci číselník'!$A:$I,9,0)</f>
        <v>#VALUE!</v>
      </c>
    </row>
    <row r="4450" spans="1:14" x14ac:dyDescent="0.2">
      <c r="A4450" s="60">
        <v>43702</v>
      </c>
      <c r="B4450" s="61" t="s">
        <v>1581</v>
      </c>
      <c r="C4450" s="61" t="s">
        <v>885</v>
      </c>
      <c r="D4450" s="61" t="s">
        <v>181</v>
      </c>
      <c r="E4450" s="61">
        <v>13</v>
      </c>
      <c r="F4450" s="61" t="s">
        <v>182</v>
      </c>
      <c r="G4450" s="61">
        <v>0</v>
      </c>
      <c r="H4450" s="61" t="s">
        <v>1473</v>
      </c>
      <c r="I4450" s="61" t="s">
        <v>288</v>
      </c>
      <c r="J4450" s="61" t="s">
        <v>19</v>
      </c>
      <c r="K4450" s="61" t="s">
        <v>14</v>
      </c>
      <c r="L4450" s="61" t="s">
        <v>1582</v>
      </c>
      <c r="M4450" s="61" t="e">
        <f t="shared" si="70"/>
        <v>#VALUE!</v>
      </c>
      <c r="N4450" t="e">
        <f>VLOOKUP(M4450,'zamestnanci číselník'!$A:$I,9,0)</f>
        <v>#VALUE!</v>
      </c>
    </row>
    <row r="4451" spans="1:14" x14ac:dyDescent="0.2">
      <c r="A4451" s="60">
        <v>43703</v>
      </c>
      <c r="B4451" s="61" t="s">
        <v>1581</v>
      </c>
      <c r="C4451" s="61" t="s">
        <v>885</v>
      </c>
      <c r="D4451" s="61" t="s">
        <v>181</v>
      </c>
      <c r="E4451" s="61">
        <v>3</v>
      </c>
      <c r="F4451" s="61" t="s">
        <v>182</v>
      </c>
      <c r="G4451" s="61">
        <v>0</v>
      </c>
      <c r="H4451" s="61" t="s">
        <v>1446</v>
      </c>
      <c r="I4451" s="61" t="s">
        <v>288</v>
      </c>
      <c r="J4451" s="61" t="s">
        <v>19</v>
      </c>
      <c r="K4451" s="61" t="s">
        <v>14</v>
      </c>
      <c r="L4451" s="61" t="s">
        <v>1582</v>
      </c>
      <c r="M4451" s="61" t="e">
        <f t="shared" si="70"/>
        <v>#VALUE!</v>
      </c>
      <c r="N4451" t="e">
        <f>VLOOKUP(M4451,'zamestnanci číselník'!$A:$I,9,0)</f>
        <v>#VALUE!</v>
      </c>
    </row>
    <row r="4452" spans="1:14" x14ac:dyDescent="0.2">
      <c r="A4452" s="60">
        <v>43703</v>
      </c>
      <c r="B4452" s="61" t="s">
        <v>1581</v>
      </c>
      <c r="C4452" s="61" t="s">
        <v>885</v>
      </c>
      <c r="D4452" s="61" t="s">
        <v>181</v>
      </c>
      <c r="E4452" s="61">
        <v>10</v>
      </c>
      <c r="F4452" s="61" t="s">
        <v>182</v>
      </c>
      <c r="G4452" s="61">
        <v>0</v>
      </c>
      <c r="H4452" s="61" t="s">
        <v>1473</v>
      </c>
      <c r="I4452" s="61" t="s">
        <v>288</v>
      </c>
      <c r="J4452" s="61" t="s">
        <v>19</v>
      </c>
      <c r="K4452" s="61" t="s">
        <v>14</v>
      </c>
      <c r="L4452" s="61" t="s">
        <v>1582</v>
      </c>
      <c r="M4452" s="61" t="e">
        <f t="shared" si="70"/>
        <v>#VALUE!</v>
      </c>
      <c r="N4452" t="e">
        <f>VLOOKUP(M4452,'zamestnanci číselník'!$A:$I,9,0)</f>
        <v>#VALUE!</v>
      </c>
    </row>
    <row r="4453" spans="1:14" x14ac:dyDescent="0.2">
      <c r="A4453" s="60">
        <v>43704</v>
      </c>
      <c r="B4453" s="61" t="s">
        <v>1581</v>
      </c>
      <c r="C4453" s="61" t="s">
        <v>885</v>
      </c>
      <c r="D4453" s="61" t="s">
        <v>181</v>
      </c>
      <c r="E4453" s="61">
        <v>6</v>
      </c>
      <c r="F4453" s="61" t="s">
        <v>182</v>
      </c>
      <c r="G4453" s="61">
        <v>0</v>
      </c>
      <c r="H4453" s="61" t="s">
        <v>1446</v>
      </c>
      <c r="I4453" s="61" t="s">
        <v>288</v>
      </c>
      <c r="J4453" s="61" t="s">
        <v>19</v>
      </c>
      <c r="K4453" s="61" t="s">
        <v>14</v>
      </c>
      <c r="L4453" s="61" t="s">
        <v>1582</v>
      </c>
      <c r="M4453" s="61" t="e">
        <f t="shared" si="70"/>
        <v>#VALUE!</v>
      </c>
      <c r="N4453" t="e">
        <f>VLOOKUP(M4453,'zamestnanci číselník'!$A:$I,9,0)</f>
        <v>#VALUE!</v>
      </c>
    </row>
    <row r="4454" spans="1:14" x14ac:dyDescent="0.2">
      <c r="A4454" s="60">
        <v>43704</v>
      </c>
      <c r="B4454" s="61" t="s">
        <v>1581</v>
      </c>
      <c r="C4454" s="61" t="s">
        <v>885</v>
      </c>
      <c r="D4454" s="61" t="s">
        <v>181</v>
      </c>
      <c r="E4454" s="61">
        <v>7</v>
      </c>
      <c r="F4454" s="61" t="s">
        <v>182</v>
      </c>
      <c r="G4454" s="61">
        <v>0</v>
      </c>
      <c r="H4454" s="61" t="s">
        <v>1446</v>
      </c>
      <c r="I4454" s="61" t="s">
        <v>288</v>
      </c>
      <c r="J4454" s="61" t="s">
        <v>19</v>
      </c>
      <c r="K4454" s="61" t="s">
        <v>14</v>
      </c>
      <c r="L4454" s="61" t="s">
        <v>1582</v>
      </c>
      <c r="M4454" s="61" t="e">
        <f t="shared" si="70"/>
        <v>#VALUE!</v>
      </c>
      <c r="N4454" t="e">
        <f>VLOOKUP(M4454,'zamestnanci číselník'!$A:$I,9,0)</f>
        <v>#VALUE!</v>
      </c>
    </row>
    <row r="4455" spans="1:14" x14ac:dyDescent="0.2">
      <c r="A4455" s="60">
        <v>43705</v>
      </c>
      <c r="B4455" s="61" t="s">
        <v>1581</v>
      </c>
      <c r="C4455" s="61" t="s">
        <v>885</v>
      </c>
      <c r="D4455" s="61" t="s">
        <v>181</v>
      </c>
      <c r="E4455" s="61">
        <v>6</v>
      </c>
      <c r="F4455" s="61" t="s">
        <v>182</v>
      </c>
      <c r="G4455" s="61">
        <v>0</v>
      </c>
      <c r="H4455" s="61" t="s">
        <v>1387</v>
      </c>
      <c r="I4455" s="61" t="s">
        <v>288</v>
      </c>
      <c r="J4455" s="61" t="s">
        <v>19</v>
      </c>
      <c r="K4455" s="61" t="s">
        <v>14</v>
      </c>
      <c r="L4455" s="61" t="s">
        <v>1582</v>
      </c>
      <c r="M4455" s="61" t="e">
        <f t="shared" si="70"/>
        <v>#VALUE!</v>
      </c>
      <c r="N4455" t="e">
        <f>VLOOKUP(M4455,'zamestnanci číselník'!$A:$I,9,0)</f>
        <v>#VALUE!</v>
      </c>
    </row>
    <row r="4456" spans="1:14" x14ac:dyDescent="0.2">
      <c r="A4456" s="60">
        <v>43705</v>
      </c>
      <c r="B4456" s="61" t="s">
        <v>1581</v>
      </c>
      <c r="C4456" s="61" t="s">
        <v>885</v>
      </c>
      <c r="D4456" s="61" t="s">
        <v>181</v>
      </c>
      <c r="E4456" s="61">
        <v>1</v>
      </c>
      <c r="F4456" s="61" t="s">
        <v>182</v>
      </c>
      <c r="G4456" s="61">
        <v>0</v>
      </c>
      <c r="H4456" s="61" t="s">
        <v>1446</v>
      </c>
      <c r="I4456" s="61" t="s">
        <v>288</v>
      </c>
      <c r="J4456" s="61" t="s">
        <v>19</v>
      </c>
      <c r="K4456" s="61" t="s">
        <v>14</v>
      </c>
      <c r="L4456" s="61" t="s">
        <v>1582</v>
      </c>
      <c r="M4456" s="61" t="e">
        <f t="shared" si="70"/>
        <v>#VALUE!</v>
      </c>
      <c r="N4456" t="e">
        <f>VLOOKUP(M4456,'zamestnanci číselník'!$A:$I,9,0)</f>
        <v>#VALUE!</v>
      </c>
    </row>
    <row r="4457" spans="1:14" x14ac:dyDescent="0.2">
      <c r="A4457" s="60">
        <v>43705</v>
      </c>
      <c r="B4457" s="61" t="s">
        <v>1581</v>
      </c>
      <c r="C4457" s="61" t="s">
        <v>885</v>
      </c>
      <c r="D4457" s="61" t="s">
        <v>181</v>
      </c>
      <c r="E4457" s="61">
        <v>6</v>
      </c>
      <c r="F4457" s="61" t="s">
        <v>182</v>
      </c>
      <c r="G4457" s="61">
        <v>0</v>
      </c>
      <c r="H4457" s="61" t="s">
        <v>1446</v>
      </c>
      <c r="I4457" s="61" t="s">
        <v>288</v>
      </c>
      <c r="J4457" s="61" t="s">
        <v>19</v>
      </c>
      <c r="K4457" s="61" t="s">
        <v>14</v>
      </c>
      <c r="L4457" s="61" t="s">
        <v>1582</v>
      </c>
      <c r="M4457" s="61" t="e">
        <f t="shared" si="70"/>
        <v>#VALUE!</v>
      </c>
      <c r="N4457" t="e">
        <f>VLOOKUP(M4457,'zamestnanci číselník'!$A:$I,9,0)</f>
        <v>#VALUE!</v>
      </c>
    </row>
    <row r="4458" spans="1:14" x14ac:dyDescent="0.2">
      <c r="A4458" s="60">
        <v>43706</v>
      </c>
      <c r="B4458" s="61" t="s">
        <v>1581</v>
      </c>
      <c r="C4458" s="61" t="s">
        <v>885</v>
      </c>
      <c r="D4458" s="61" t="s">
        <v>181</v>
      </c>
      <c r="E4458" s="61">
        <v>13</v>
      </c>
      <c r="F4458" s="61" t="s">
        <v>1577</v>
      </c>
      <c r="G4458" s="61">
        <v>0</v>
      </c>
      <c r="H4458" s="61" t="s">
        <v>1446</v>
      </c>
      <c r="I4458" s="61" t="s">
        <v>288</v>
      </c>
      <c r="J4458" s="61" t="s">
        <v>19</v>
      </c>
      <c r="K4458" s="61" t="s">
        <v>14</v>
      </c>
      <c r="L4458" s="61" t="s">
        <v>1582</v>
      </c>
      <c r="M4458" s="61" t="e">
        <f t="shared" si="70"/>
        <v>#VALUE!</v>
      </c>
      <c r="N4458" t="e">
        <f>VLOOKUP(M4458,'zamestnanci číselník'!$A:$I,9,0)</f>
        <v>#VALUE!</v>
      </c>
    </row>
    <row r="4459" spans="1:14" x14ac:dyDescent="0.2">
      <c r="A4459" s="60">
        <v>43707</v>
      </c>
      <c r="B4459" s="61" t="s">
        <v>1581</v>
      </c>
      <c r="C4459" s="61" t="s">
        <v>885</v>
      </c>
      <c r="D4459" s="61" t="s">
        <v>181</v>
      </c>
      <c r="E4459" s="61">
        <v>2</v>
      </c>
      <c r="F4459" s="61" t="s">
        <v>182</v>
      </c>
      <c r="G4459" s="61">
        <v>0</v>
      </c>
      <c r="H4459" s="61" t="s">
        <v>1146</v>
      </c>
      <c r="I4459" s="61" t="s">
        <v>288</v>
      </c>
      <c r="J4459" s="61" t="s">
        <v>19</v>
      </c>
      <c r="K4459" s="61" t="s">
        <v>14</v>
      </c>
      <c r="L4459" s="61" t="s">
        <v>1582</v>
      </c>
      <c r="M4459" s="61" t="e">
        <f t="shared" si="70"/>
        <v>#VALUE!</v>
      </c>
      <c r="N4459" t="e">
        <f>VLOOKUP(M4459,'zamestnanci číselník'!$A:$I,9,0)</f>
        <v>#VALUE!</v>
      </c>
    </row>
    <row r="4460" spans="1:14" x14ac:dyDescent="0.2">
      <c r="A4460" s="60">
        <v>43707</v>
      </c>
      <c r="B4460" s="61" t="s">
        <v>1581</v>
      </c>
      <c r="C4460" s="61" t="s">
        <v>885</v>
      </c>
      <c r="D4460" s="61" t="s">
        <v>181</v>
      </c>
      <c r="E4460" s="61">
        <v>9.5</v>
      </c>
      <c r="F4460" s="61" t="s">
        <v>182</v>
      </c>
      <c r="G4460" s="61">
        <v>0</v>
      </c>
      <c r="H4460" s="61" t="s">
        <v>1446</v>
      </c>
      <c r="I4460" s="61" t="s">
        <v>288</v>
      </c>
      <c r="J4460" s="61" t="s">
        <v>19</v>
      </c>
      <c r="K4460" s="61" t="s">
        <v>14</v>
      </c>
      <c r="L4460" s="61" t="s">
        <v>1582</v>
      </c>
      <c r="M4460" s="61" t="e">
        <f t="shared" ref="M4460:M4523" si="71">B4460*1</f>
        <v>#VALUE!</v>
      </c>
      <c r="N4460" t="e">
        <f>VLOOKUP(M4460,'zamestnanci číselník'!$A:$I,9,0)</f>
        <v>#VALUE!</v>
      </c>
    </row>
    <row r="4461" spans="1:14" x14ac:dyDescent="0.2">
      <c r="A4461" s="60">
        <v>43708</v>
      </c>
      <c r="B4461" s="61" t="s">
        <v>1581</v>
      </c>
      <c r="C4461" s="61" t="s">
        <v>885</v>
      </c>
      <c r="D4461" s="61" t="s">
        <v>181</v>
      </c>
      <c r="E4461" s="61">
        <v>13</v>
      </c>
      <c r="F4461" s="61" t="s">
        <v>182</v>
      </c>
      <c r="G4461" s="61">
        <v>0</v>
      </c>
      <c r="H4461" s="61" t="s">
        <v>1146</v>
      </c>
      <c r="I4461" s="61" t="s">
        <v>288</v>
      </c>
      <c r="J4461" s="61" t="s">
        <v>19</v>
      </c>
      <c r="K4461" s="61" t="s">
        <v>14</v>
      </c>
      <c r="L4461" s="61" t="s">
        <v>1582</v>
      </c>
      <c r="M4461" s="61" t="e">
        <f t="shared" si="71"/>
        <v>#VALUE!</v>
      </c>
      <c r="N4461" t="e">
        <f>VLOOKUP(M4461,'zamestnanci číselník'!$A:$I,9,0)</f>
        <v>#VALUE!</v>
      </c>
    </row>
    <row r="4462" spans="1:14" x14ac:dyDescent="0.2">
      <c r="A4462" s="60">
        <v>43700</v>
      </c>
      <c r="B4462" s="61" t="s">
        <v>1015</v>
      </c>
      <c r="C4462" s="61" t="s">
        <v>885</v>
      </c>
      <c r="D4462" s="61" t="s">
        <v>181</v>
      </c>
      <c r="E4462" s="61">
        <v>15</v>
      </c>
      <c r="F4462" s="61" t="s">
        <v>182</v>
      </c>
      <c r="G4462" s="61">
        <v>0</v>
      </c>
      <c r="H4462" s="61" t="s">
        <v>279</v>
      </c>
      <c r="I4462" s="61" t="s">
        <v>288</v>
      </c>
      <c r="J4462" s="61" t="s">
        <v>19</v>
      </c>
      <c r="K4462" s="61" t="s">
        <v>14</v>
      </c>
      <c r="L4462" s="61" t="s">
        <v>1016</v>
      </c>
      <c r="M4462" s="61" t="e">
        <f t="shared" si="71"/>
        <v>#VALUE!</v>
      </c>
      <c r="N4462" t="e">
        <f>VLOOKUP(M4462,'zamestnanci číselník'!$A:$I,9,0)</f>
        <v>#VALUE!</v>
      </c>
    </row>
    <row r="4463" spans="1:14" x14ac:dyDescent="0.2">
      <c r="A4463" s="60">
        <v>43701</v>
      </c>
      <c r="B4463" s="61" t="s">
        <v>1015</v>
      </c>
      <c r="C4463" s="61" t="s">
        <v>885</v>
      </c>
      <c r="D4463" s="61" t="s">
        <v>181</v>
      </c>
      <c r="E4463" s="61">
        <v>13</v>
      </c>
      <c r="F4463" s="61" t="s">
        <v>182</v>
      </c>
      <c r="G4463" s="61">
        <v>0</v>
      </c>
      <c r="H4463" s="61" t="s">
        <v>279</v>
      </c>
      <c r="I4463" s="61" t="s">
        <v>288</v>
      </c>
      <c r="J4463" s="61" t="s">
        <v>19</v>
      </c>
      <c r="K4463" s="61" t="s">
        <v>14</v>
      </c>
      <c r="L4463" s="61" t="s">
        <v>1016</v>
      </c>
      <c r="M4463" s="61" t="e">
        <f t="shared" si="71"/>
        <v>#VALUE!</v>
      </c>
      <c r="N4463" t="e">
        <f>VLOOKUP(M4463,'zamestnanci číselník'!$A:$I,9,0)</f>
        <v>#VALUE!</v>
      </c>
    </row>
    <row r="4464" spans="1:14" x14ac:dyDescent="0.2">
      <c r="A4464" s="60">
        <v>43703</v>
      </c>
      <c r="B4464" s="61" t="s">
        <v>1015</v>
      </c>
      <c r="C4464" s="61" t="s">
        <v>885</v>
      </c>
      <c r="D4464" s="61" t="s">
        <v>181</v>
      </c>
      <c r="E4464" s="61">
        <v>8</v>
      </c>
      <c r="F4464" s="61" t="s">
        <v>182</v>
      </c>
      <c r="G4464" s="61">
        <v>0</v>
      </c>
      <c r="H4464" s="61" t="s">
        <v>279</v>
      </c>
      <c r="I4464" s="61" t="s">
        <v>288</v>
      </c>
      <c r="J4464" s="61" t="s">
        <v>19</v>
      </c>
      <c r="K4464" s="61" t="s">
        <v>14</v>
      </c>
      <c r="L4464" s="61" t="s">
        <v>1016</v>
      </c>
      <c r="M4464" s="61" t="e">
        <f t="shared" si="71"/>
        <v>#VALUE!</v>
      </c>
      <c r="N4464" t="e">
        <f>VLOOKUP(M4464,'zamestnanci číselník'!$A:$I,9,0)</f>
        <v>#VALUE!</v>
      </c>
    </row>
    <row r="4465" spans="1:14" x14ac:dyDescent="0.2">
      <c r="A4465" s="60">
        <v>43704</v>
      </c>
      <c r="B4465" s="61" t="s">
        <v>1015</v>
      </c>
      <c r="C4465" s="61" t="s">
        <v>885</v>
      </c>
      <c r="D4465" s="61" t="s">
        <v>181</v>
      </c>
      <c r="E4465" s="61">
        <v>14</v>
      </c>
      <c r="F4465" s="61" t="s">
        <v>182</v>
      </c>
      <c r="G4465" s="61">
        <v>0</v>
      </c>
      <c r="H4465" s="61" t="s">
        <v>279</v>
      </c>
      <c r="I4465" s="61" t="s">
        <v>288</v>
      </c>
      <c r="J4465" s="61" t="s">
        <v>19</v>
      </c>
      <c r="K4465" s="61" t="s">
        <v>14</v>
      </c>
      <c r="L4465" s="61" t="s">
        <v>1016</v>
      </c>
      <c r="M4465" s="61" t="e">
        <f t="shared" si="71"/>
        <v>#VALUE!</v>
      </c>
      <c r="N4465" t="e">
        <f>VLOOKUP(M4465,'zamestnanci číselník'!$A:$I,9,0)</f>
        <v>#VALUE!</v>
      </c>
    </row>
    <row r="4466" spans="1:14" x14ac:dyDescent="0.2">
      <c r="A4466" s="60">
        <v>43705</v>
      </c>
      <c r="B4466" s="61" t="s">
        <v>1015</v>
      </c>
      <c r="C4466" s="61" t="s">
        <v>885</v>
      </c>
      <c r="D4466" s="61" t="s">
        <v>181</v>
      </c>
      <c r="E4466" s="61">
        <v>9.5</v>
      </c>
      <c r="F4466" s="61" t="s">
        <v>182</v>
      </c>
      <c r="G4466" s="61">
        <v>0</v>
      </c>
      <c r="H4466" s="61" t="s">
        <v>279</v>
      </c>
      <c r="I4466" s="61" t="s">
        <v>288</v>
      </c>
      <c r="J4466" s="61" t="s">
        <v>19</v>
      </c>
      <c r="K4466" s="61" t="s">
        <v>14</v>
      </c>
      <c r="L4466" s="61" t="s">
        <v>1016</v>
      </c>
      <c r="M4466" s="61" t="e">
        <f t="shared" si="71"/>
        <v>#VALUE!</v>
      </c>
      <c r="N4466" t="e">
        <f>VLOOKUP(M4466,'zamestnanci číselník'!$A:$I,9,0)</f>
        <v>#VALUE!</v>
      </c>
    </row>
    <row r="4467" spans="1:14" x14ac:dyDescent="0.2">
      <c r="A4467" s="60">
        <v>43706</v>
      </c>
      <c r="B4467" s="61" t="s">
        <v>1015</v>
      </c>
      <c r="C4467" s="61" t="s">
        <v>885</v>
      </c>
      <c r="D4467" s="61" t="s">
        <v>181</v>
      </c>
      <c r="E4467" s="61">
        <v>13</v>
      </c>
      <c r="F4467" s="61" t="s">
        <v>182</v>
      </c>
      <c r="G4467" s="61">
        <v>0</v>
      </c>
      <c r="H4467" s="61" t="s">
        <v>279</v>
      </c>
      <c r="I4467" s="61" t="s">
        <v>288</v>
      </c>
      <c r="J4467" s="61" t="s">
        <v>19</v>
      </c>
      <c r="K4467" s="61" t="s">
        <v>14</v>
      </c>
      <c r="L4467" s="61" t="s">
        <v>1016</v>
      </c>
      <c r="M4467" s="61" t="e">
        <f t="shared" si="71"/>
        <v>#VALUE!</v>
      </c>
      <c r="N4467" t="e">
        <f>VLOOKUP(M4467,'zamestnanci číselník'!$A:$I,9,0)</f>
        <v>#VALUE!</v>
      </c>
    </row>
    <row r="4468" spans="1:14" x14ac:dyDescent="0.2">
      <c r="A4468" s="60">
        <v>43707</v>
      </c>
      <c r="B4468" s="61" t="s">
        <v>1015</v>
      </c>
      <c r="C4468" s="61" t="s">
        <v>885</v>
      </c>
      <c r="D4468" s="61" t="s">
        <v>181</v>
      </c>
      <c r="E4468" s="61">
        <v>12</v>
      </c>
      <c r="F4468" s="61" t="s">
        <v>182</v>
      </c>
      <c r="G4468" s="61">
        <v>0</v>
      </c>
      <c r="H4468" s="61" t="s">
        <v>279</v>
      </c>
      <c r="I4468" s="61" t="s">
        <v>288</v>
      </c>
      <c r="J4468" s="61" t="s">
        <v>19</v>
      </c>
      <c r="K4468" s="61" t="s">
        <v>14</v>
      </c>
      <c r="L4468" s="61" t="s">
        <v>1016</v>
      </c>
      <c r="M4468" s="61" t="e">
        <f t="shared" si="71"/>
        <v>#VALUE!</v>
      </c>
      <c r="N4468" t="e">
        <f>VLOOKUP(M4468,'zamestnanci číselník'!$A:$I,9,0)</f>
        <v>#VALUE!</v>
      </c>
    </row>
    <row r="4469" spans="1:14" x14ac:dyDescent="0.2">
      <c r="A4469" s="60">
        <v>43707</v>
      </c>
      <c r="B4469" s="61" t="s">
        <v>1015</v>
      </c>
      <c r="C4469" s="61" t="s">
        <v>885</v>
      </c>
      <c r="D4469" s="61" t="s">
        <v>181</v>
      </c>
      <c r="E4469" s="61">
        <v>2</v>
      </c>
      <c r="F4469" s="61" t="s">
        <v>182</v>
      </c>
      <c r="G4469" s="61">
        <v>0</v>
      </c>
      <c r="H4469" s="61" t="s">
        <v>1553</v>
      </c>
      <c r="I4469" s="61" t="s">
        <v>288</v>
      </c>
      <c r="J4469" s="61" t="s">
        <v>19</v>
      </c>
      <c r="K4469" s="61" t="s">
        <v>14</v>
      </c>
      <c r="L4469" s="61" t="s">
        <v>1016</v>
      </c>
      <c r="M4469" s="61" t="e">
        <f t="shared" si="71"/>
        <v>#VALUE!</v>
      </c>
      <c r="N4469" t="e">
        <f>VLOOKUP(M4469,'zamestnanci číselník'!$A:$I,9,0)</f>
        <v>#VALUE!</v>
      </c>
    </row>
    <row r="4470" spans="1:14" x14ac:dyDescent="0.2">
      <c r="A4470" s="60">
        <v>43698</v>
      </c>
      <c r="B4470" s="61" t="s">
        <v>1015</v>
      </c>
      <c r="C4470" s="61" t="s">
        <v>885</v>
      </c>
      <c r="D4470" s="61" t="s">
        <v>181</v>
      </c>
      <c r="E4470" s="61">
        <v>7.5</v>
      </c>
      <c r="F4470" s="61" t="s">
        <v>182</v>
      </c>
      <c r="G4470" s="61">
        <v>0</v>
      </c>
      <c r="H4470" s="61" t="s">
        <v>279</v>
      </c>
      <c r="I4470" s="61" t="s">
        <v>288</v>
      </c>
      <c r="J4470" s="61" t="s">
        <v>19</v>
      </c>
      <c r="K4470" s="61" t="s">
        <v>14</v>
      </c>
      <c r="L4470" s="61" t="s">
        <v>1016</v>
      </c>
      <c r="M4470" s="61" t="e">
        <f t="shared" si="71"/>
        <v>#VALUE!</v>
      </c>
      <c r="N4470" t="e">
        <f>VLOOKUP(M4470,'zamestnanci číselník'!$A:$I,9,0)</f>
        <v>#VALUE!</v>
      </c>
    </row>
    <row r="4471" spans="1:14" x14ac:dyDescent="0.2">
      <c r="A4471" s="60">
        <v>43698</v>
      </c>
      <c r="B4471" s="61" t="s">
        <v>1015</v>
      </c>
      <c r="C4471" s="61" t="s">
        <v>885</v>
      </c>
      <c r="D4471" s="61" t="s">
        <v>181</v>
      </c>
      <c r="E4471" s="61">
        <v>4</v>
      </c>
      <c r="F4471" s="61" t="s">
        <v>182</v>
      </c>
      <c r="G4471" s="61">
        <v>0</v>
      </c>
      <c r="H4471" s="61" t="s">
        <v>1435</v>
      </c>
      <c r="I4471" s="61" t="s">
        <v>288</v>
      </c>
      <c r="J4471" s="61" t="s">
        <v>19</v>
      </c>
      <c r="K4471" s="61" t="s">
        <v>14</v>
      </c>
      <c r="L4471" s="61" t="s">
        <v>1016</v>
      </c>
      <c r="M4471" s="61" t="e">
        <f t="shared" si="71"/>
        <v>#VALUE!</v>
      </c>
      <c r="N4471" t="e">
        <f>VLOOKUP(M4471,'zamestnanci číselník'!$A:$I,9,0)</f>
        <v>#VALUE!</v>
      </c>
    </row>
    <row r="4472" spans="1:14" x14ac:dyDescent="0.2">
      <c r="A4472" s="60">
        <v>43699</v>
      </c>
      <c r="B4472" s="61" t="s">
        <v>1015</v>
      </c>
      <c r="C4472" s="61" t="s">
        <v>885</v>
      </c>
      <c r="D4472" s="61" t="s">
        <v>181</v>
      </c>
      <c r="E4472" s="61">
        <v>9</v>
      </c>
      <c r="F4472" s="61" t="s">
        <v>182</v>
      </c>
      <c r="G4472" s="61">
        <v>0</v>
      </c>
      <c r="H4472" s="61" t="s">
        <v>279</v>
      </c>
      <c r="I4472" s="61" t="s">
        <v>288</v>
      </c>
      <c r="J4472" s="61" t="s">
        <v>19</v>
      </c>
      <c r="K4472" s="61" t="s">
        <v>14</v>
      </c>
      <c r="L4472" s="61" t="s">
        <v>1016</v>
      </c>
      <c r="M4472" s="61" t="e">
        <f t="shared" si="71"/>
        <v>#VALUE!</v>
      </c>
      <c r="N4472" t="e">
        <f>VLOOKUP(M4472,'zamestnanci číselník'!$A:$I,9,0)</f>
        <v>#VALUE!</v>
      </c>
    </row>
    <row r="4473" spans="1:14" x14ac:dyDescent="0.2">
      <c r="A4473" s="60">
        <v>43696</v>
      </c>
      <c r="B4473" s="61" t="s">
        <v>1015</v>
      </c>
      <c r="C4473" s="61" t="s">
        <v>885</v>
      </c>
      <c r="D4473" s="61" t="s">
        <v>181</v>
      </c>
      <c r="E4473" s="61">
        <v>11.5</v>
      </c>
      <c r="F4473" s="61" t="s">
        <v>182</v>
      </c>
      <c r="G4473" s="61">
        <v>0</v>
      </c>
      <c r="H4473" s="61" t="s">
        <v>1435</v>
      </c>
      <c r="I4473" s="61" t="s">
        <v>288</v>
      </c>
      <c r="J4473" s="61" t="s">
        <v>19</v>
      </c>
      <c r="K4473" s="61" t="s">
        <v>14</v>
      </c>
      <c r="L4473" s="61" t="s">
        <v>1016</v>
      </c>
      <c r="M4473" s="61" t="e">
        <f t="shared" si="71"/>
        <v>#VALUE!</v>
      </c>
      <c r="N4473" t="e">
        <f>VLOOKUP(M4473,'zamestnanci číselník'!$A:$I,9,0)</f>
        <v>#VALUE!</v>
      </c>
    </row>
    <row r="4474" spans="1:14" x14ac:dyDescent="0.2">
      <c r="A4474" s="60">
        <v>43697</v>
      </c>
      <c r="B4474" s="61" t="s">
        <v>1015</v>
      </c>
      <c r="C4474" s="61" t="s">
        <v>885</v>
      </c>
      <c r="D4474" s="61" t="s">
        <v>181</v>
      </c>
      <c r="E4474" s="61">
        <v>11.5</v>
      </c>
      <c r="F4474" s="61" t="s">
        <v>182</v>
      </c>
      <c r="G4474" s="61">
        <v>0</v>
      </c>
      <c r="H4474" s="61" t="s">
        <v>1435</v>
      </c>
      <c r="I4474" s="61" t="s">
        <v>288</v>
      </c>
      <c r="J4474" s="61" t="s">
        <v>19</v>
      </c>
      <c r="K4474" s="61" t="s">
        <v>14</v>
      </c>
      <c r="L4474" s="61" t="s">
        <v>1016</v>
      </c>
      <c r="M4474" s="61" t="e">
        <f t="shared" si="71"/>
        <v>#VALUE!</v>
      </c>
      <c r="N4474" t="e">
        <f>VLOOKUP(M4474,'zamestnanci číselník'!$A:$I,9,0)</f>
        <v>#VALUE!</v>
      </c>
    </row>
    <row r="4475" spans="1:14" x14ac:dyDescent="0.2">
      <c r="A4475" s="60">
        <v>43691</v>
      </c>
      <c r="B4475" s="61" t="s">
        <v>1015</v>
      </c>
      <c r="C4475" s="61" t="s">
        <v>885</v>
      </c>
      <c r="D4475" s="61" t="s">
        <v>181</v>
      </c>
      <c r="E4475" s="61">
        <v>11.5</v>
      </c>
      <c r="F4475" s="61" t="s">
        <v>182</v>
      </c>
      <c r="G4475" s="61">
        <v>0</v>
      </c>
      <c r="H4475" s="61" t="s">
        <v>279</v>
      </c>
      <c r="I4475" s="61" t="s">
        <v>288</v>
      </c>
      <c r="J4475" s="61" t="s">
        <v>19</v>
      </c>
      <c r="K4475" s="61" t="s">
        <v>14</v>
      </c>
      <c r="L4475" s="61" t="s">
        <v>1016</v>
      </c>
      <c r="M4475" s="61" t="e">
        <f t="shared" si="71"/>
        <v>#VALUE!</v>
      </c>
      <c r="N4475" t="e">
        <f>VLOOKUP(M4475,'zamestnanci číselník'!$A:$I,9,0)</f>
        <v>#VALUE!</v>
      </c>
    </row>
    <row r="4476" spans="1:14" x14ac:dyDescent="0.2">
      <c r="A4476" s="60">
        <v>43692</v>
      </c>
      <c r="B4476" s="61" t="s">
        <v>1015</v>
      </c>
      <c r="C4476" s="61" t="s">
        <v>885</v>
      </c>
      <c r="D4476" s="61" t="s">
        <v>181</v>
      </c>
      <c r="E4476" s="61">
        <v>13.5</v>
      </c>
      <c r="F4476" s="61" t="s">
        <v>182</v>
      </c>
      <c r="G4476" s="61">
        <v>0</v>
      </c>
      <c r="H4476" s="61" t="s">
        <v>279</v>
      </c>
      <c r="I4476" s="61" t="s">
        <v>288</v>
      </c>
      <c r="J4476" s="61" t="s">
        <v>19</v>
      </c>
      <c r="K4476" s="61" t="s">
        <v>14</v>
      </c>
      <c r="L4476" s="61" t="s">
        <v>1016</v>
      </c>
      <c r="M4476" s="61" t="e">
        <f t="shared" si="71"/>
        <v>#VALUE!</v>
      </c>
      <c r="N4476" t="e">
        <f>VLOOKUP(M4476,'zamestnanci číselník'!$A:$I,9,0)</f>
        <v>#VALUE!</v>
      </c>
    </row>
    <row r="4477" spans="1:14" x14ac:dyDescent="0.2">
      <c r="A4477" s="60">
        <v>43693</v>
      </c>
      <c r="B4477" s="61" t="s">
        <v>1015</v>
      </c>
      <c r="C4477" s="61" t="s">
        <v>885</v>
      </c>
      <c r="D4477" s="61" t="s">
        <v>181</v>
      </c>
      <c r="E4477" s="61">
        <v>14</v>
      </c>
      <c r="F4477" s="61" t="s">
        <v>182</v>
      </c>
      <c r="G4477" s="61">
        <v>0</v>
      </c>
      <c r="H4477" s="61" t="s">
        <v>1435</v>
      </c>
      <c r="I4477" s="61" t="s">
        <v>288</v>
      </c>
      <c r="J4477" s="61" t="s">
        <v>19</v>
      </c>
      <c r="K4477" s="61" t="s">
        <v>14</v>
      </c>
      <c r="L4477" s="61" t="s">
        <v>1016</v>
      </c>
      <c r="M4477" s="61" t="e">
        <f t="shared" si="71"/>
        <v>#VALUE!</v>
      </c>
      <c r="N4477" t="e">
        <f>VLOOKUP(M4477,'zamestnanci číselník'!$A:$I,9,0)</f>
        <v>#VALUE!</v>
      </c>
    </row>
    <row r="4478" spans="1:14" x14ac:dyDescent="0.2">
      <c r="A4478" s="60">
        <v>43694</v>
      </c>
      <c r="B4478" s="61" t="s">
        <v>1015</v>
      </c>
      <c r="C4478" s="61" t="s">
        <v>885</v>
      </c>
      <c r="D4478" s="61" t="s">
        <v>181</v>
      </c>
      <c r="E4478" s="61">
        <v>11.5</v>
      </c>
      <c r="F4478" s="61" t="s">
        <v>182</v>
      </c>
      <c r="G4478" s="61">
        <v>0</v>
      </c>
      <c r="H4478" s="61" t="s">
        <v>279</v>
      </c>
      <c r="I4478" s="61" t="s">
        <v>288</v>
      </c>
      <c r="J4478" s="61" t="s">
        <v>19</v>
      </c>
      <c r="K4478" s="61" t="s">
        <v>14</v>
      </c>
      <c r="L4478" s="61" t="s">
        <v>1016</v>
      </c>
      <c r="M4478" s="61" t="e">
        <f t="shared" si="71"/>
        <v>#VALUE!</v>
      </c>
      <c r="N4478" t="e">
        <f>VLOOKUP(M4478,'zamestnanci číselník'!$A:$I,9,0)</f>
        <v>#VALUE!</v>
      </c>
    </row>
    <row r="4479" spans="1:14" x14ac:dyDescent="0.2">
      <c r="A4479" s="60">
        <v>43690</v>
      </c>
      <c r="B4479" s="61" t="s">
        <v>1015</v>
      </c>
      <c r="C4479" s="61" t="s">
        <v>885</v>
      </c>
      <c r="D4479" s="61" t="s">
        <v>181</v>
      </c>
      <c r="E4479" s="61">
        <v>13</v>
      </c>
      <c r="F4479" s="61" t="s">
        <v>182</v>
      </c>
      <c r="G4479" s="61">
        <v>0</v>
      </c>
      <c r="H4479" s="61" t="s">
        <v>279</v>
      </c>
      <c r="I4479" s="61" t="s">
        <v>288</v>
      </c>
      <c r="J4479" s="61" t="s">
        <v>19</v>
      </c>
      <c r="K4479" s="61" t="s">
        <v>14</v>
      </c>
      <c r="L4479" s="61" t="s">
        <v>1016</v>
      </c>
      <c r="M4479" s="61" t="e">
        <f t="shared" si="71"/>
        <v>#VALUE!</v>
      </c>
      <c r="N4479" t="e">
        <f>VLOOKUP(M4479,'zamestnanci číselník'!$A:$I,9,0)</f>
        <v>#VALUE!</v>
      </c>
    </row>
    <row r="4480" spans="1:14" x14ac:dyDescent="0.2">
      <c r="A4480" s="60">
        <v>43682</v>
      </c>
      <c r="B4480" s="61" t="s">
        <v>1015</v>
      </c>
      <c r="C4480" s="61" t="s">
        <v>885</v>
      </c>
      <c r="D4480" s="61" t="s">
        <v>181</v>
      </c>
      <c r="E4480" s="61">
        <v>13</v>
      </c>
      <c r="F4480" s="61" t="s">
        <v>182</v>
      </c>
      <c r="G4480" s="61">
        <v>0</v>
      </c>
      <c r="H4480" s="61" t="s">
        <v>279</v>
      </c>
      <c r="I4480" s="61" t="s">
        <v>288</v>
      </c>
      <c r="J4480" s="61" t="s">
        <v>19</v>
      </c>
      <c r="K4480" s="61" t="s">
        <v>14</v>
      </c>
      <c r="L4480" s="61" t="s">
        <v>1016</v>
      </c>
      <c r="M4480" s="61" t="e">
        <f t="shared" si="71"/>
        <v>#VALUE!</v>
      </c>
      <c r="N4480" t="e">
        <f>VLOOKUP(M4480,'zamestnanci číselník'!$A:$I,9,0)</f>
        <v>#VALUE!</v>
      </c>
    </row>
    <row r="4481" spans="1:14" x14ac:dyDescent="0.2">
      <c r="A4481" s="60">
        <v>43683</v>
      </c>
      <c r="B4481" s="61" t="s">
        <v>1015</v>
      </c>
      <c r="C4481" s="61" t="s">
        <v>885</v>
      </c>
      <c r="D4481" s="61" t="s">
        <v>181</v>
      </c>
      <c r="E4481" s="61">
        <v>13</v>
      </c>
      <c r="F4481" s="61" t="s">
        <v>182</v>
      </c>
      <c r="G4481" s="61">
        <v>0</v>
      </c>
      <c r="H4481" s="61" t="s">
        <v>279</v>
      </c>
      <c r="I4481" s="61" t="s">
        <v>288</v>
      </c>
      <c r="J4481" s="61" t="s">
        <v>19</v>
      </c>
      <c r="K4481" s="61" t="s">
        <v>14</v>
      </c>
      <c r="L4481" s="61" t="s">
        <v>1016</v>
      </c>
      <c r="M4481" s="61" t="e">
        <f t="shared" si="71"/>
        <v>#VALUE!</v>
      </c>
      <c r="N4481" t="e">
        <f>VLOOKUP(M4481,'zamestnanci číselník'!$A:$I,9,0)</f>
        <v>#VALUE!</v>
      </c>
    </row>
    <row r="4482" spans="1:14" x14ac:dyDescent="0.2">
      <c r="A4482" s="60">
        <v>43684</v>
      </c>
      <c r="B4482" s="61" t="s">
        <v>1015</v>
      </c>
      <c r="C4482" s="61" t="s">
        <v>885</v>
      </c>
      <c r="D4482" s="61" t="s">
        <v>181</v>
      </c>
      <c r="E4482" s="61">
        <v>11.5</v>
      </c>
      <c r="F4482" s="61" t="s">
        <v>182</v>
      </c>
      <c r="G4482" s="61">
        <v>0</v>
      </c>
      <c r="H4482" s="61" t="s">
        <v>279</v>
      </c>
      <c r="I4482" s="61" t="s">
        <v>288</v>
      </c>
      <c r="J4482" s="61" t="s">
        <v>19</v>
      </c>
      <c r="K4482" s="61" t="s">
        <v>14</v>
      </c>
      <c r="L4482" s="61" t="s">
        <v>1016</v>
      </c>
      <c r="M4482" s="61" t="e">
        <f t="shared" si="71"/>
        <v>#VALUE!</v>
      </c>
      <c r="N4482" t="e">
        <f>VLOOKUP(M4482,'zamestnanci číselník'!$A:$I,9,0)</f>
        <v>#VALUE!</v>
      </c>
    </row>
    <row r="4483" spans="1:14" x14ac:dyDescent="0.2">
      <c r="A4483" s="60">
        <v>43685</v>
      </c>
      <c r="B4483" s="61" t="s">
        <v>1015</v>
      </c>
      <c r="C4483" s="61" t="s">
        <v>885</v>
      </c>
      <c r="D4483" s="61" t="s">
        <v>181</v>
      </c>
      <c r="E4483" s="61">
        <v>14</v>
      </c>
      <c r="F4483" s="61" t="s">
        <v>182</v>
      </c>
      <c r="G4483" s="61">
        <v>0</v>
      </c>
      <c r="H4483" s="61" t="s">
        <v>279</v>
      </c>
      <c r="I4483" s="61" t="s">
        <v>288</v>
      </c>
      <c r="J4483" s="61" t="s">
        <v>19</v>
      </c>
      <c r="K4483" s="61" t="s">
        <v>14</v>
      </c>
      <c r="L4483" s="61" t="s">
        <v>1016</v>
      </c>
      <c r="M4483" s="61" t="e">
        <f t="shared" si="71"/>
        <v>#VALUE!</v>
      </c>
      <c r="N4483" t="e">
        <f>VLOOKUP(M4483,'zamestnanci číselník'!$A:$I,9,0)</f>
        <v>#VALUE!</v>
      </c>
    </row>
    <row r="4484" spans="1:14" x14ac:dyDescent="0.2">
      <c r="A4484" s="60">
        <v>43686</v>
      </c>
      <c r="B4484" s="61" t="s">
        <v>1015</v>
      </c>
      <c r="C4484" s="61" t="s">
        <v>885</v>
      </c>
      <c r="D4484" s="61" t="s">
        <v>181</v>
      </c>
      <c r="E4484" s="61">
        <v>14</v>
      </c>
      <c r="F4484" s="61" t="s">
        <v>182</v>
      </c>
      <c r="G4484" s="61">
        <v>0</v>
      </c>
      <c r="H4484" s="61" t="s">
        <v>279</v>
      </c>
      <c r="I4484" s="61" t="s">
        <v>288</v>
      </c>
      <c r="J4484" s="61" t="s">
        <v>19</v>
      </c>
      <c r="K4484" s="61" t="s">
        <v>14</v>
      </c>
      <c r="L4484" s="61" t="s">
        <v>1016</v>
      </c>
      <c r="M4484" s="61" t="e">
        <f t="shared" si="71"/>
        <v>#VALUE!</v>
      </c>
      <c r="N4484" t="e">
        <f>VLOOKUP(M4484,'zamestnanci číselník'!$A:$I,9,0)</f>
        <v>#VALUE!</v>
      </c>
    </row>
    <row r="4485" spans="1:14" x14ac:dyDescent="0.2">
      <c r="A4485" s="60">
        <v>43687</v>
      </c>
      <c r="B4485" s="61" t="s">
        <v>1015</v>
      </c>
      <c r="C4485" s="61" t="s">
        <v>885</v>
      </c>
      <c r="D4485" s="61" t="s">
        <v>181</v>
      </c>
      <c r="E4485" s="61">
        <v>11.5</v>
      </c>
      <c r="F4485" s="61" t="s">
        <v>182</v>
      </c>
      <c r="G4485" s="61">
        <v>0</v>
      </c>
      <c r="H4485" s="61" t="s">
        <v>279</v>
      </c>
      <c r="I4485" s="61" t="s">
        <v>288</v>
      </c>
      <c r="J4485" s="61" t="s">
        <v>19</v>
      </c>
      <c r="K4485" s="61" t="s">
        <v>14</v>
      </c>
      <c r="L4485" s="61" t="s">
        <v>1016</v>
      </c>
      <c r="M4485" s="61" t="e">
        <f t="shared" si="71"/>
        <v>#VALUE!</v>
      </c>
      <c r="N4485" t="e">
        <f>VLOOKUP(M4485,'zamestnanci číselník'!$A:$I,9,0)</f>
        <v>#VALUE!</v>
      </c>
    </row>
    <row r="4486" spans="1:14" x14ac:dyDescent="0.2">
      <c r="A4486" s="60">
        <v>43704</v>
      </c>
      <c r="B4486" s="61" t="s">
        <v>1017</v>
      </c>
      <c r="C4486" s="61" t="s">
        <v>885</v>
      </c>
      <c r="D4486" s="61" t="s">
        <v>181</v>
      </c>
      <c r="E4486" s="61">
        <v>8.5</v>
      </c>
      <c r="F4486" s="61" t="s">
        <v>182</v>
      </c>
      <c r="G4486" s="61">
        <v>0</v>
      </c>
      <c r="H4486" s="61" t="s">
        <v>279</v>
      </c>
      <c r="I4486" s="61" t="s">
        <v>288</v>
      </c>
      <c r="J4486" s="61" t="s">
        <v>19</v>
      </c>
      <c r="K4486" s="61" t="s">
        <v>14</v>
      </c>
      <c r="L4486" s="61" t="s">
        <v>1018</v>
      </c>
      <c r="M4486" s="61" t="e">
        <f t="shared" si="71"/>
        <v>#VALUE!</v>
      </c>
      <c r="N4486" t="e">
        <f>VLOOKUP(M4486,'zamestnanci číselník'!$A:$I,9,0)</f>
        <v>#VALUE!</v>
      </c>
    </row>
    <row r="4487" spans="1:14" x14ac:dyDescent="0.2">
      <c r="A4487" s="60">
        <v>43705</v>
      </c>
      <c r="B4487" s="61" t="s">
        <v>1017</v>
      </c>
      <c r="C4487" s="61" t="s">
        <v>885</v>
      </c>
      <c r="D4487" s="61" t="s">
        <v>181</v>
      </c>
      <c r="E4487" s="61">
        <v>7.5</v>
      </c>
      <c r="F4487" s="61" t="s">
        <v>182</v>
      </c>
      <c r="G4487" s="61">
        <v>0</v>
      </c>
      <c r="H4487" s="61" t="s">
        <v>279</v>
      </c>
      <c r="I4487" s="61" t="s">
        <v>288</v>
      </c>
      <c r="J4487" s="61" t="s">
        <v>19</v>
      </c>
      <c r="K4487" s="61" t="s">
        <v>14</v>
      </c>
      <c r="L4487" s="61" t="s">
        <v>1018</v>
      </c>
      <c r="M4487" s="61" t="e">
        <f t="shared" si="71"/>
        <v>#VALUE!</v>
      </c>
      <c r="N4487" t="e">
        <f>VLOOKUP(M4487,'zamestnanci číselník'!$A:$I,9,0)</f>
        <v>#VALUE!</v>
      </c>
    </row>
    <row r="4488" spans="1:14" x14ac:dyDescent="0.2">
      <c r="A4488" s="60">
        <v>43706</v>
      </c>
      <c r="B4488" s="61" t="s">
        <v>1017</v>
      </c>
      <c r="C4488" s="61" t="s">
        <v>885</v>
      </c>
      <c r="D4488" s="61" t="s">
        <v>181</v>
      </c>
      <c r="E4488" s="61">
        <v>7</v>
      </c>
      <c r="F4488" s="61" t="s">
        <v>182</v>
      </c>
      <c r="G4488" s="61">
        <v>0</v>
      </c>
      <c r="H4488" s="61" t="s">
        <v>279</v>
      </c>
      <c r="I4488" s="61" t="s">
        <v>288</v>
      </c>
      <c r="J4488" s="61" t="s">
        <v>19</v>
      </c>
      <c r="K4488" s="61" t="s">
        <v>14</v>
      </c>
      <c r="L4488" s="61" t="s">
        <v>1018</v>
      </c>
      <c r="M4488" s="61" t="e">
        <f t="shared" si="71"/>
        <v>#VALUE!</v>
      </c>
      <c r="N4488" t="e">
        <f>VLOOKUP(M4488,'zamestnanci číselník'!$A:$I,9,0)</f>
        <v>#VALUE!</v>
      </c>
    </row>
    <row r="4489" spans="1:14" x14ac:dyDescent="0.2">
      <c r="A4489" s="60">
        <v>43707</v>
      </c>
      <c r="B4489" s="61" t="s">
        <v>1017</v>
      </c>
      <c r="C4489" s="61" t="s">
        <v>885</v>
      </c>
      <c r="D4489" s="61" t="s">
        <v>181</v>
      </c>
      <c r="E4489" s="61">
        <v>9.5</v>
      </c>
      <c r="F4489" s="61" t="s">
        <v>182</v>
      </c>
      <c r="G4489" s="61">
        <v>0</v>
      </c>
      <c r="H4489" s="61" t="s">
        <v>1552</v>
      </c>
      <c r="I4489" s="61" t="s">
        <v>288</v>
      </c>
      <c r="J4489" s="61" t="s">
        <v>19</v>
      </c>
      <c r="K4489" s="61" t="s">
        <v>14</v>
      </c>
      <c r="L4489" s="61" t="s">
        <v>1018</v>
      </c>
      <c r="M4489" s="61" t="e">
        <f t="shared" si="71"/>
        <v>#VALUE!</v>
      </c>
      <c r="N4489" t="e">
        <f>VLOOKUP(M4489,'zamestnanci číselník'!$A:$I,9,0)</f>
        <v>#VALUE!</v>
      </c>
    </row>
    <row r="4490" spans="1:14" x14ac:dyDescent="0.2">
      <c r="A4490" s="60">
        <v>43700</v>
      </c>
      <c r="B4490" s="61" t="s">
        <v>1017</v>
      </c>
      <c r="C4490" s="61" t="s">
        <v>885</v>
      </c>
      <c r="D4490" s="61" t="s">
        <v>181</v>
      </c>
      <c r="E4490" s="61">
        <v>4.5</v>
      </c>
      <c r="F4490" s="61" t="s">
        <v>182</v>
      </c>
      <c r="G4490" s="61">
        <v>0</v>
      </c>
      <c r="H4490" s="61" t="s">
        <v>279</v>
      </c>
      <c r="I4490" s="61" t="s">
        <v>288</v>
      </c>
      <c r="J4490" s="61" t="s">
        <v>19</v>
      </c>
      <c r="K4490" s="61" t="s">
        <v>14</v>
      </c>
      <c r="L4490" s="61" t="s">
        <v>1018</v>
      </c>
      <c r="M4490" s="61" t="e">
        <f t="shared" si="71"/>
        <v>#VALUE!</v>
      </c>
      <c r="N4490" t="e">
        <f>VLOOKUP(M4490,'zamestnanci číselník'!$A:$I,9,0)</f>
        <v>#VALUE!</v>
      </c>
    </row>
    <row r="4491" spans="1:14" x14ac:dyDescent="0.2">
      <c r="A4491" s="60">
        <v>43700</v>
      </c>
      <c r="B4491" s="61" t="s">
        <v>1017</v>
      </c>
      <c r="C4491" s="61" t="s">
        <v>885</v>
      </c>
      <c r="D4491" s="61" t="s">
        <v>181</v>
      </c>
      <c r="E4491" s="61">
        <v>3</v>
      </c>
      <c r="F4491" s="61" t="s">
        <v>182</v>
      </c>
      <c r="G4491" s="61">
        <v>0</v>
      </c>
      <c r="H4491" s="61" t="s">
        <v>1519</v>
      </c>
      <c r="I4491" s="61" t="s">
        <v>288</v>
      </c>
      <c r="J4491" s="61" t="s">
        <v>19</v>
      </c>
      <c r="K4491" s="61" t="s">
        <v>14</v>
      </c>
      <c r="L4491" s="61" t="s">
        <v>1018</v>
      </c>
      <c r="M4491" s="61" t="e">
        <f t="shared" si="71"/>
        <v>#VALUE!</v>
      </c>
      <c r="N4491" t="e">
        <f>VLOOKUP(M4491,'zamestnanci číselník'!$A:$I,9,0)</f>
        <v>#VALUE!</v>
      </c>
    </row>
    <row r="4492" spans="1:14" x14ac:dyDescent="0.2">
      <c r="A4492" s="60">
        <v>43698</v>
      </c>
      <c r="B4492" s="61" t="s">
        <v>1017</v>
      </c>
      <c r="C4492" s="61" t="s">
        <v>885</v>
      </c>
      <c r="D4492" s="61" t="s">
        <v>181</v>
      </c>
      <c r="E4492" s="61">
        <v>3</v>
      </c>
      <c r="F4492" s="61" t="s">
        <v>182</v>
      </c>
      <c r="G4492" s="61">
        <v>0</v>
      </c>
      <c r="H4492" s="61" t="s">
        <v>279</v>
      </c>
      <c r="I4492" s="61" t="s">
        <v>288</v>
      </c>
      <c r="J4492" s="61" t="s">
        <v>19</v>
      </c>
      <c r="K4492" s="61" t="s">
        <v>14</v>
      </c>
      <c r="L4492" s="61" t="s">
        <v>1018</v>
      </c>
      <c r="M4492" s="61" t="e">
        <f t="shared" si="71"/>
        <v>#VALUE!</v>
      </c>
      <c r="N4492" t="e">
        <f>VLOOKUP(M4492,'zamestnanci číselník'!$A:$I,9,0)</f>
        <v>#VALUE!</v>
      </c>
    </row>
    <row r="4493" spans="1:14" x14ac:dyDescent="0.2">
      <c r="A4493" s="60">
        <v>43698</v>
      </c>
      <c r="B4493" s="61" t="s">
        <v>1017</v>
      </c>
      <c r="C4493" s="61" t="s">
        <v>885</v>
      </c>
      <c r="D4493" s="61" t="s">
        <v>181</v>
      </c>
      <c r="E4493" s="61">
        <v>9</v>
      </c>
      <c r="F4493" s="61" t="s">
        <v>182</v>
      </c>
      <c r="G4493" s="61">
        <v>0</v>
      </c>
      <c r="H4493" s="61" t="s">
        <v>1519</v>
      </c>
      <c r="I4493" s="61" t="s">
        <v>288</v>
      </c>
      <c r="J4493" s="61" t="s">
        <v>19</v>
      </c>
      <c r="K4493" s="61" t="s">
        <v>14</v>
      </c>
      <c r="L4493" s="61" t="s">
        <v>1018</v>
      </c>
      <c r="M4493" s="61" t="e">
        <f t="shared" si="71"/>
        <v>#VALUE!</v>
      </c>
      <c r="N4493" t="e">
        <f>VLOOKUP(M4493,'zamestnanci číselník'!$A:$I,9,0)</f>
        <v>#VALUE!</v>
      </c>
    </row>
    <row r="4494" spans="1:14" x14ac:dyDescent="0.2">
      <c r="A4494" s="60">
        <v>43691</v>
      </c>
      <c r="B4494" s="61" t="s">
        <v>1017</v>
      </c>
      <c r="C4494" s="61" t="s">
        <v>885</v>
      </c>
      <c r="D4494" s="61" t="s">
        <v>181</v>
      </c>
      <c r="E4494" s="61">
        <v>9</v>
      </c>
      <c r="F4494" s="61" t="s">
        <v>182</v>
      </c>
      <c r="G4494" s="61">
        <v>0</v>
      </c>
      <c r="H4494" s="61" t="s">
        <v>1515</v>
      </c>
      <c r="I4494" s="61" t="s">
        <v>288</v>
      </c>
      <c r="J4494" s="61" t="s">
        <v>19</v>
      </c>
      <c r="K4494" s="61" t="s">
        <v>14</v>
      </c>
      <c r="L4494" s="61" t="s">
        <v>1018</v>
      </c>
      <c r="M4494" s="61" t="e">
        <f t="shared" si="71"/>
        <v>#VALUE!</v>
      </c>
      <c r="N4494" t="e">
        <f>VLOOKUP(M4494,'zamestnanci číselník'!$A:$I,9,0)</f>
        <v>#VALUE!</v>
      </c>
    </row>
    <row r="4495" spans="1:14" x14ac:dyDescent="0.2">
      <c r="A4495" s="60">
        <v>43691</v>
      </c>
      <c r="B4495" s="61" t="s">
        <v>1017</v>
      </c>
      <c r="C4495" s="61" t="s">
        <v>885</v>
      </c>
      <c r="D4495" s="61" t="s">
        <v>181</v>
      </c>
      <c r="E4495" s="61">
        <v>4</v>
      </c>
      <c r="F4495" s="61" t="s">
        <v>182</v>
      </c>
      <c r="G4495" s="61">
        <v>0</v>
      </c>
      <c r="H4495" s="61" t="s">
        <v>1519</v>
      </c>
      <c r="I4495" s="61" t="s">
        <v>288</v>
      </c>
      <c r="J4495" s="61" t="s">
        <v>19</v>
      </c>
      <c r="K4495" s="61" t="s">
        <v>14</v>
      </c>
      <c r="L4495" s="61" t="s">
        <v>1018</v>
      </c>
      <c r="M4495" s="61" t="e">
        <f t="shared" si="71"/>
        <v>#VALUE!</v>
      </c>
      <c r="N4495" t="e">
        <f>VLOOKUP(M4495,'zamestnanci číselník'!$A:$I,9,0)</f>
        <v>#VALUE!</v>
      </c>
    </row>
    <row r="4496" spans="1:14" x14ac:dyDescent="0.2">
      <c r="A4496" s="60">
        <v>43692</v>
      </c>
      <c r="B4496" s="61" t="s">
        <v>1017</v>
      </c>
      <c r="C4496" s="61" t="s">
        <v>885</v>
      </c>
      <c r="D4496" s="61" t="s">
        <v>181</v>
      </c>
      <c r="E4496" s="61">
        <v>10</v>
      </c>
      <c r="F4496" s="61" t="s">
        <v>182</v>
      </c>
      <c r="G4496" s="61">
        <v>0</v>
      </c>
      <c r="H4496" s="61" t="s">
        <v>1519</v>
      </c>
      <c r="I4496" s="61" t="s">
        <v>288</v>
      </c>
      <c r="J4496" s="61" t="s">
        <v>19</v>
      </c>
      <c r="K4496" s="61" t="s">
        <v>14</v>
      </c>
      <c r="L4496" s="61" t="s">
        <v>1018</v>
      </c>
      <c r="M4496" s="61" t="e">
        <f t="shared" si="71"/>
        <v>#VALUE!</v>
      </c>
      <c r="N4496" t="e">
        <f>VLOOKUP(M4496,'zamestnanci číselník'!$A:$I,9,0)</f>
        <v>#VALUE!</v>
      </c>
    </row>
    <row r="4497" spans="1:14" x14ac:dyDescent="0.2">
      <c r="A4497" s="60">
        <v>43693</v>
      </c>
      <c r="B4497" s="61" t="s">
        <v>1017</v>
      </c>
      <c r="C4497" s="61" t="s">
        <v>885</v>
      </c>
      <c r="D4497" s="61" t="s">
        <v>181</v>
      </c>
      <c r="E4497" s="61">
        <v>6</v>
      </c>
      <c r="F4497" s="61" t="s">
        <v>182</v>
      </c>
      <c r="G4497" s="61">
        <v>0</v>
      </c>
      <c r="H4497" s="61" t="s">
        <v>1519</v>
      </c>
      <c r="I4497" s="61" t="s">
        <v>288</v>
      </c>
      <c r="J4497" s="61" t="s">
        <v>19</v>
      </c>
      <c r="K4497" s="61" t="s">
        <v>14</v>
      </c>
      <c r="L4497" s="61" t="s">
        <v>1018</v>
      </c>
      <c r="M4497" s="61" t="e">
        <f t="shared" si="71"/>
        <v>#VALUE!</v>
      </c>
      <c r="N4497" t="e">
        <f>VLOOKUP(M4497,'zamestnanci číselník'!$A:$I,9,0)</f>
        <v>#VALUE!</v>
      </c>
    </row>
    <row r="4498" spans="1:14" x14ac:dyDescent="0.2">
      <c r="A4498" s="60">
        <v>43696</v>
      </c>
      <c r="B4498" s="61" t="s">
        <v>1017</v>
      </c>
      <c r="C4498" s="61" t="s">
        <v>885</v>
      </c>
      <c r="D4498" s="61" t="s">
        <v>181</v>
      </c>
      <c r="E4498" s="61">
        <v>9</v>
      </c>
      <c r="F4498" s="61" t="s">
        <v>182</v>
      </c>
      <c r="G4498" s="61">
        <v>0</v>
      </c>
      <c r="H4498" s="61" t="s">
        <v>1519</v>
      </c>
      <c r="I4498" s="61" t="s">
        <v>288</v>
      </c>
      <c r="J4498" s="61" t="s">
        <v>19</v>
      </c>
      <c r="K4498" s="61" t="s">
        <v>14</v>
      </c>
      <c r="L4498" s="61" t="s">
        <v>1018</v>
      </c>
      <c r="M4498" s="61" t="e">
        <f t="shared" si="71"/>
        <v>#VALUE!</v>
      </c>
      <c r="N4498" t="e">
        <f>VLOOKUP(M4498,'zamestnanci číselník'!$A:$I,9,0)</f>
        <v>#VALUE!</v>
      </c>
    </row>
    <row r="4499" spans="1:14" x14ac:dyDescent="0.2">
      <c r="A4499" s="60">
        <v>43697</v>
      </c>
      <c r="B4499" s="61" t="s">
        <v>1017</v>
      </c>
      <c r="C4499" s="61" t="s">
        <v>885</v>
      </c>
      <c r="D4499" s="61" t="s">
        <v>181</v>
      </c>
      <c r="E4499" s="61">
        <v>11.5</v>
      </c>
      <c r="F4499" s="61" t="s">
        <v>182</v>
      </c>
      <c r="G4499" s="61">
        <v>0</v>
      </c>
      <c r="H4499" s="61" t="s">
        <v>1519</v>
      </c>
      <c r="I4499" s="61" t="s">
        <v>288</v>
      </c>
      <c r="J4499" s="61" t="s">
        <v>19</v>
      </c>
      <c r="K4499" s="61" t="s">
        <v>14</v>
      </c>
      <c r="L4499" s="61" t="s">
        <v>1018</v>
      </c>
      <c r="M4499" s="61" t="e">
        <f t="shared" si="71"/>
        <v>#VALUE!</v>
      </c>
      <c r="N4499" t="e">
        <f>VLOOKUP(M4499,'zamestnanci číselník'!$A:$I,9,0)</f>
        <v>#VALUE!</v>
      </c>
    </row>
    <row r="4500" spans="1:14" x14ac:dyDescent="0.2">
      <c r="A4500" s="60">
        <v>43689</v>
      </c>
      <c r="B4500" s="61" t="s">
        <v>1017</v>
      </c>
      <c r="C4500" s="61" t="s">
        <v>885</v>
      </c>
      <c r="D4500" s="61" t="s">
        <v>181</v>
      </c>
      <c r="E4500" s="61">
        <v>11.5</v>
      </c>
      <c r="F4500" s="61" t="s">
        <v>182</v>
      </c>
      <c r="G4500" s="61">
        <v>0</v>
      </c>
      <c r="H4500" s="61" t="s">
        <v>1515</v>
      </c>
      <c r="I4500" s="61" t="s">
        <v>288</v>
      </c>
      <c r="J4500" s="61" t="s">
        <v>19</v>
      </c>
      <c r="K4500" s="61" t="s">
        <v>14</v>
      </c>
      <c r="L4500" s="61" t="s">
        <v>1018</v>
      </c>
      <c r="M4500" s="61" t="e">
        <f t="shared" si="71"/>
        <v>#VALUE!</v>
      </c>
      <c r="N4500" t="e">
        <f>VLOOKUP(M4500,'zamestnanci číselník'!$A:$I,9,0)</f>
        <v>#VALUE!</v>
      </c>
    </row>
    <row r="4501" spans="1:14" x14ac:dyDescent="0.2">
      <c r="A4501" s="60">
        <v>43690</v>
      </c>
      <c r="B4501" s="61" t="s">
        <v>1017</v>
      </c>
      <c r="C4501" s="61" t="s">
        <v>885</v>
      </c>
      <c r="D4501" s="61" t="s">
        <v>181</v>
      </c>
      <c r="E4501" s="61">
        <v>11.5</v>
      </c>
      <c r="F4501" s="61" t="s">
        <v>182</v>
      </c>
      <c r="G4501" s="61">
        <v>0</v>
      </c>
      <c r="H4501" s="61" t="s">
        <v>1515</v>
      </c>
      <c r="I4501" s="61" t="s">
        <v>288</v>
      </c>
      <c r="J4501" s="61" t="s">
        <v>19</v>
      </c>
      <c r="K4501" s="61" t="s">
        <v>14</v>
      </c>
      <c r="L4501" s="61" t="s">
        <v>1018</v>
      </c>
      <c r="M4501" s="61" t="e">
        <f t="shared" si="71"/>
        <v>#VALUE!</v>
      </c>
      <c r="N4501" t="e">
        <f>VLOOKUP(M4501,'zamestnanci číselník'!$A:$I,9,0)</f>
        <v>#VALUE!</v>
      </c>
    </row>
    <row r="4502" spans="1:14" x14ac:dyDescent="0.2">
      <c r="A4502" s="60">
        <v>43684</v>
      </c>
      <c r="B4502" s="61" t="s">
        <v>1017</v>
      </c>
      <c r="C4502" s="61" t="s">
        <v>885</v>
      </c>
      <c r="D4502" s="61" t="s">
        <v>181</v>
      </c>
      <c r="E4502" s="61">
        <v>7.5</v>
      </c>
      <c r="F4502" s="61" t="s">
        <v>182</v>
      </c>
      <c r="G4502" s="61">
        <v>0</v>
      </c>
      <c r="H4502" s="61" t="s">
        <v>1515</v>
      </c>
      <c r="I4502" s="61" t="s">
        <v>288</v>
      </c>
      <c r="J4502" s="61" t="s">
        <v>19</v>
      </c>
      <c r="K4502" s="61" t="s">
        <v>14</v>
      </c>
      <c r="L4502" s="61" t="s">
        <v>1018</v>
      </c>
      <c r="M4502" s="61" t="e">
        <f t="shared" si="71"/>
        <v>#VALUE!</v>
      </c>
      <c r="N4502" t="e">
        <f>VLOOKUP(M4502,'zamestnanci číselník'!$A:$I,9,0)</f>
        <v>#VALUE!</v>
      </c>
    </row>
    <row r="4503" spans="1:14" x14ac:dyDescent="0.2">
      <c r="A4503" s="60">
        <v>43701</v>
      </c>
      <c r="B4503" s="61" t="s">
        <v>1403</v>
      </c>
      <c r="C4503" s="61" t="s">
        <v>885</v>
      </c>
      <c r="D4503" s="61" t="s">
        <v>181</v>
      </c>
      <c r="E4503" s="61">
        <v>2.5</v>
      </c>
      <c r="F4503" s="61" t="s">
        <v>182</v>
      </c>
      <c r="G4503" s="61">
        <v>0</v>
      </c>
      <c r="H4503" s="61" t="s">
        <v>1446</v>
      </c>
      <c r="I4503" s="61" t="s">
        <v>288</v>
      </c>
      <c r="J4503" s="61" t="s">
        <v>19</v>
      </c>
      <c r="K4503" s="61" t="s">
        <v>14</v>
      </c>
      <c r="L4503" s="61" t="s">
        <v>1404</v>
      </c>
      <c r="M4503" s="61" t="e">
        <f t="shared" si="71"/>
        <v>#VALUE!</v>
      </c>
      <c r="N4503" t="e">
        <f>VLOOKUP(M4503,'zamestnanci číselník'!$A:$I,9,0)</f>
        <v>#VALUE!</v>
      </c>
    </row>
    <row r="4504" spans="1:14" x14ac:dyDescent="0.2">
      <c r="A4504" s="60">
        <v>43701</v>
      </c>
      <c r="B4504" s="61" t="s">
        <v>1403</v>
      </c>
      <c r="C4504" s="61" t="s">
        <v>885</v>
      </c>
      <c r="D4504" s="61" t="s">
        <v>181</v>
      </c>
      <c r="E4504" s="61">
        <v>5</v>
      </c>
      <c r="F4504" s="61" t="s">
        <v>182</v>
      </c>
      <c r="G4504" s="61">
        <v>0</v>
      </c>
      <c r="H4504" s="61" t="s">
        <v>1446</v>
      </c>
      <c r="I4504" s="61" t="s">
        <v>288</v>
      </c>
      <c r="J4504" s="61" t="s">
        <v>19</v>
      </c>
      <c r="K4504" s="61" t="s">
        <v>14</v>
      </c>
      <c r="L4504" s="61" t="s">
        <v>1404</v>
      </c>
      <c r="M4504" s="61" t="e">
        <f t="shared" si="71"/>
        <v>#VALUE!</v>
      </c>
      <c r="N4504" t="e">
        <f>VLOOKUP(M4504,'zamestnanci číselník'!$A:$I,9,0)</f>
        <v>#VALUE!</v>
      </c>
    </row>
    <row r="4505" spans="1:14" x14ac:dyDescent="0.2">
      <c r="A4505" s="60">
        <v>43702</v>
      </c>
      <c r="B4505" s="61" t="s">
        <v>1403</v>
      </c>
      <c r="C4505" s="61" t="s">
        <v>17</v>
      </c>
      <c r="D4505" s="61" t="s">
        <v>181</v>
      </c>
      <c r="E4505" s="61">
        <v>0</v>
      </c>
      <c r="F4505" s="61" t="s">
        <v>182</v>
      </c>
      <c r="G4505" s="61">
        <v>0</v>
      </c>
      <c r="H4505" s="61" t="s">
        <v>183</v>
      </c>
      <c r="I4505" s="61" t="s">
        <v>288</v>
      </c>
      <c r="J4505" s="61" t="s">
        <v>19</v>
      </c>
      <c r="K4505" s="61" t="s">
        <v>14</v>
      </c>
      <c r="L4505" s="61" t="s">
        <v>1404</v>
      </c>
      <c r="M4505" s="61" t="e">
        <f t="shared" si="71"/>
        <v>#VALUE!</v>
      </c>
      <c r="N4505" t="e">
        <f>VLOOKUP(M4505,'zamestnanci číselník'!$A:$I,9,0)</f>
        <v>#VALUE!</v>
      </c>
    </row>
    <row r="4506" spans="1:14" x14ac:dyDescent="0.2">
      <c r="A4506" s="60">
        <v>43703</v>
      </c>
      <c r="B4506" s="61" t="s">
        <v>1403</v>
      </c>
      <c r="C4506" s="61" t="s">
        <v>885</v>
      </c>
      <c r="D4506" s="61" t="s">
        <v>181</v>
      </c>
      <c r="E4506" s="61">
        <v>1</v>
      </c>
      <c r="F4506" s="61" t="s">
        <v>182</v>
      </c>
      <c r="G4506" s="61">
        <v>0</v>
      </c>
      <c r="H4506" s="61" t="s">
        <v>1446</v>
      </c>
      <c r="I4506" s="61" t="s">
        <v>288</v>
      </c>
      <c r="J4506" s="61" t="s">
        <v>19</v>
      </c>
      <c r="K4506" s="61" t="s">
        <v>14</v>
      </c>
      <c r="L4506" s="61" t="s">
        <v>1404</v>
      </c>
      <c r="M4506" s="61" t="e">
        <f t="shared" si="71"/>
        <v>#VALUE!</v>
      </c>
      <c r="N4506" t="e">
        <f>VLOOKUP(M4506,'zamestnanci číselník'!$A:$I,9,0)</f>
        <v>#VALUE!</v>
      </c>
    </row>
    <row r="4507" spans="1:14" x14ac:dyDescent="0.2">
      <c r="A4507" s="60">
        <v>43703</v>
      </c>
      <c r="B4507" s="61" t="s">
        <v>1403</v>
      </c>
      <c r="C4507" s="61" t="s">
        <v>885</v>
      </c>
      <c r="D4507" s="61" t="s">
        <v>181</v>
      </c>
      <c r="E4507" s="61">
        <v>4</v>
      </c>
      <c r="F4507" s="61" t="s">
        <v>182</v>
      </c>
      <c r="G4507" s="61">
        <v>0</v>
      </c>
      <c r="H4507" s="61" t="s">
        <v>1446</v>
      </c>
      <c r="I4507" s="61" t="s">
        <v>288</v>
      </c>
      <c r="J4507" s="61" t="s">
        <v>19</v>
      </c>
      <c r="K4507" s="61" t="s">
        <v>14</v>
      </c>
      <c r="L4507" s="61" t="s">
        <v>1404</v>
      </c>
      <c r="M4507" s="61" t="e">
        <f t="shared" si="71"/>
        <v>#VALUE!</v>
      </c>
      <c r="N4507" t="e">
        <f>VLOOKUP(M4507,'zamestnanci číselník'!$A:$I,9,0)</f>
        <v>#VALUE!</v>
      </c>
    </row>
    <row r="4508" spans="1:14" x14ac:dyDescent="0.2">
      <c r="A4508" s="60">
        <v>43703</v>
      </c>
      <c r="B4508" s="61" t="s">
        <v>1403</v>
      </c>
      <c r="C4508" s="61" t="s">
        <v>885</v>
      </c>
      <c r="D4508" s="61" t="s">
        <v>181</v>
      </c>
      <c r="E4508" s="61">
        <v>6</v>
      </c>
      <c r="F4508" s="61" t="s">
        <v>182</v>
      </c>
      <c r="G4508" s="61">
        <v>0</v>
      </c>
      <c r="H4508" s="61" t="s">
        <v>1446</v>
      </c>
      <c r="I4508" s="61" t="s">
        <v>288</v>
      </c>
      <c r="J4508" s="61" t="s">
        <v>19</v>
      </c>
      <c r="K4508" s="61" t="s">
        <v>14</v>
      </c>
      <c r="L4508" s="61" t="s">
        <v>1404</v>
      </c>
      <c r="M4508" s="61" t="e">
        <f t="shared" si="71"/>
        <v>#VALUE!</v>
      </c>
      <c r="N4508" t="e">
        <f>VLOOKUP(M4508,'zamestnanci číselník'!$A:$I,9,0)</f>
        <v>#VALUE!</v>
      </c>
    </row>
    <row r="4509" spans="1:14" x14ac:dyDescent="0.2">
      <c r="A4509" s="60">
        <v>43704</v>
      </c>
      <c r="B4509" s="61" t="s">
        <v>1403</v>
      </c>
      <c r="C4509" s="61" t="s">
        <v>885</v>
      </c>
      <c r="D4509" s="61" t="s">
        <v>181</v>
      </c>
      <c r="E4509" s="61">
        <v>3</v>
      </c>
      <c r="F4509" s="61" t="s">
        <v>182</v>
      </c>
      <c r="G4509" s="61">
        <v>0</v>
      </c>
      <c r="H4509" s="61" t="s">
        <v>1146</v>
      </c>
      <c r="I4509" s="61" t="s">
        <v>288</v>
      </c>
      <c r="J4509" s="61" t="s">
        <v>19</v>
      </c>
      <c r="K4509" s="61" t="s">
        <v>14</v>
      </c>
      <c r="L4509" s="61" t="s">
        <v>1404</v>
      </c>
      <c r="M4509" s="61" t="e">
        <f t="shared" si="71"/>
        <v>#VALUE!</v>
      </c>
      <c r="N4509" t="e">
        <f>VLOOKUP(M4509,'zamestnanci číselník'!$A:$I,9,0)</f>
        <v>#VALUE!</v>
      </c>
    </row>
    <row r="4510" spans="1:14" x14ac:dyDescent="0.2">
      <c r="A4510" s="60">
        <v>43704</v>
      </c>
      <c r="B4510" s="61" t="s">
        <v>1403</v>
      </c>
      <c r="C4510" s="61" t="s">
        <v>885</v>
      </c>
      <c r="D4510" s="61" t="s">
        <v>181</v>
      </c>
      <c r="E4510" s="61">
        <v>8</v>
      </c>
      <c r="F4510" s="61" t="s">
        <v>182</v>
      </c>
      <c r="G4510" s="61">
        <v>0</v>
      </c>
      <c r="H4510" s="61" t="s">
        <v>1446</v>
      </c>
      <c r="I4510" s="61" t="s">
        <v>288</v>
      </c>
      <c r="J4510" s="61" t="s">
        <v>19</v>
      </c>
      <c r="K4510" s="61" t="s">
        <v>14</v>
      </c>
      <c r="L4510" s="61" t="s">
        <v>1404</v>
      </c>
      <c r="M4510" s="61" t="e">
        <f t="shared" si="71"/>
        <v>#VALUE!</v>
      </c>
      <c r="N4510" t="e">
        <f>VLOOKUP(M4510,'zamestnanci číselník'!$A:$I,9,0)</f>
        <v>#VALUE!</v>
      </c>
    </row>
    <row r="4511" spans="1:14" x14ac:dyDescent="0.2">
      <c r="A4511" s="60">
        <v>43705</v>
      </c>
      <c r="B4511" s="61" t="s">
        <v>1403</v>
      </c>
      <c r="C4511" s="61" t="s">
        <v>885</v>
      </c>
      <c r="D4511" s="61" t="s">
        <v>181</v>
      </c>
      <c r="E4511" s="61">
        <v>4</v>
      </c>
      <c r="F4511" s="61" t="s">
        <v>182</v>
      </c>
      <c r="G4511" s="61">
        <v>0</v>
      </c>
      <c r="H4511" s="61" t="s">
        <v>1446</v>
      </c>
      <c r="I4511" s="61" t="s">
        <v>288</v>
      </c>
      <c r="J4511" s="61" t="s">
        <v>19</v>
      </c>
      <c r="K4511" s="61" t="s">
        <v>14</v>
      </c>
      <c r="L4511" s="61" t="s">
        <v>1404</v>
      </c>
      <c r="M4511" s="61" t="e">
        <f t="shared" si="71"/>
        <v>#VALUE!</v>
      </c>
      <c r="N4511" t="e">
        <f>VLOOKUP(M4511,'zamestnanci číselník'!$A:$I,9,0)</f>
        <v>#VALUE!</v>
      </c>
    </row>
    <row r="4512" spans="1:14" x14ac:dyDescent="0.2">
      <c r="A4512" s="60">
        <v>43705</v>
      </c>
      <c r="B4512" s="61" t="s">
        <v>1403</v>
      </c>
      <c r="C4512" s="61" t="s">
        <v>885</v>
      </c>
      <c r="D4512" s="61" t="s">
        <v>181</v>
      </c>
      <c r="E4512" s="61">
        <v>7</v>
      </c>
      <c r="F4512" s="61" t="s">
        <v>182</v>
      </c>
      <c r="G4512" s="61">
        <v>0</v>
      </c>
      <c r="H4512" s="61" t="s">
        <v>1446</v>
      </c>
      <c r="I4512" s="61" t="s">
        <v>288</v>
      </c>
      <c r="J4512" s="61" t="s">
        <v>19</v>
      </c>
      <c r="K4512" s="61" t="s">
        <v>14</v>
      </c>
      <c r="L4512" s="61" t="s">
        <v>1404</v>
      </c>
      <c r="M4512" s="61" t="e">
        <f t="shared" si="71"/>
        <v>#VALUE!</v>
      </c>
      <c r="N4512" t="e">
        <f>VLOOKUP(M4512,'zamestnanci číselník'!$A:$I,9,0)</f>
        <v>#VALUE!</v>
      </c>
    </row>
    <row r="4513" spans="1:14" x14ac:dyDescent="0.2">
      <c r="A4513" s="60">
        <v>43706</v>
      </c>
      <c r="B4513" s="61" t="s">
        <v>1403</v>
      </c>
      <c r="C4513" s="61" t="s">
        <v>885</v>
      </c>
      <c r="D4513" s="61" t="s">
        <v>181</v>
      </c>
      <c r="E4513" s="61">
        <v>3</v>
      </c>
      <c r="F4513" s="61" t="s">
        <v>182</v>
      </c>
      <c r="G4513" s="61">
        <v>0</v>
      </c>
      <c r="H4513" s="61" t="s">
        <v>1146</v>
      </c>
      <c r="I4513" s="61" t="s">
        <v>288</v>
      </c>
      <c r="J4513" s="61" t="s">
        <v>19</v>
      </c>
      <c r="K4513" s="61" t="s">
        <v>14</v>
      </c>
      <c r="L4513" s="61" t="s">
        <v>1404</v>
      </c>
      <c r="M4513" s="61" t="e">
        <f t="shared" si="71"/>
        <v>#VALUE!</v>
      </c>
      <c r="N4513" t="e">
        <f>VLOOKUP(M4513,'zamestnanci číselník'!$A:$I,9,0)</f>
        <v>#VALUE!</v>
      </c>
    </row>
    <row r="4514" spans="1:14" x14ac:dyDescent="0.2">
      <c r="A4514" s="60">
        <v>43706</v>
      </c>
      <c r="B4514" s="61" t="s">
        <v>1403</v>
      </c>
      <c r="C4514" s="61" t="s">
        <v>885</v>
      </c>
      <c r="D4514" s="61" t="s">
        <v>181</v>
      </c>
      <c r="E4514" s="61">
        <v>3</v>
      </c>
      <c r="F4514" s="61" t="s">
        <v>182</v>
      </c>
      <c r="G4514" s="61">
        <v>0</v>
      </c>
      <c r="H4514" s="61" t="s">
        <v>1446</v>
      </c>
      <c r="I4514" s="61" t="s">
        <v>288</v>
      </c>
      <c r="J4514" s="61" t="s">
        <v>19</v>
      </c>
      <c r="K4514" s="61" t="s">
        <v>14</v>
      </c>
      <c r="L4514" s="61" t="s">
        <v>1404</v>
      </c>
      <c r="M4514" s="61" t="e">
        <f t="shared" si="71"/>
        <v>#VALUE!</v>
      </c>
      <c r="N4514" t="e">
        <f>VLOOKUP(M4514,'zamestnanci číselník'!$A:$I,9,0)</f>
        <v>#VALUE!</v>
      </c>
    </row>
    <row r="4515" spans="1:14" x14ac:dyDescent="0.2">
      <c r="A4515" s="60">
        <v>43706</v>
      </c>
      <c r="B4515" s="61" t="s">
        <v>1403</v>
      </c>
      <c r="C4515" s="61" t="s">
        <v>885</v>
      </c>
      <c r="D4515" s="61" t="s">
        <v>181</v>
      </c>
      <c r="E4515" s="61">
        <v>5</v>
      </c>
      <c r="F4515" s="61" t="s">
        <v>182</v>
      </c>
      <c r="G4515" s="61">
        <v>0</v>
      </c>
      <c r="H4515" s="61" t="s">
        <v>1446</v>
      </c>
      <c r="I4515" s="61" t="s">
        <v>288</v>
      </c>
      <c r="J4515" s="61" t="s">
        <v>19</v>
      </c>
      <c r="K4515" s="61" t="s">
        <v>14</v>
      </c>
      <c r="L4515" s="61" t="s">
        <v>1404</v>
      </c>
      <c r="M4515" s="61" t="e">
        <f t="shared" si="71"/>
        <v>#VALUE!</v>
      </c>
      <c r="N4515" t="e">
        <f>VLOOKUP(M4515,'zamestnanci číselník'!$A:$I,9,0)</f>
        <v>#VALUE!</v>
      </c>
    </row>
    <row r="4516" spans="1:14" x14ac:dyDescent="0.2">
      <c r="A4516" s="60">
        <v>43707</v>
      </c>
      <c r="B4516" s="61" t="s">
        <v>1403</v>
      </c>
      <c r="C4516" s="61" t="s">
        <v>885</v>
      </c>
      <c r="D4516" s="61" t="s">
        <v>181</v>
      </c>
      <c r="E4516" s="61">
        <v>7</v>
      </c>
      <c r="F4516" s="61" t="s">
        <v>182</v>
      </c>
      <c r="G4516" s="61">
        <v>0</v>
      </c>
      <c r="H4516" s="61" t="s">
        <v>1146</v>
      </c>
      <c r="I4516" s="61" t="s">
        <v>288</v>
      </c>
      <c r="J4516" s="61" t="s">
        <v>19</v>
      </c>
      <c r="K4516" s="61" t="s">
        <v>14</v>
      </c>
      <c r="L4516" s="61" t="s">
        <v>1404</v>
      </c>
      <c r="M4516" s="61" t="e">
        <f t="shared" si="71"/>
        <v>#VALUE!</v>
      </c>
      <c r="N4516" t="e">
        <f>VLOOKUP(M4516,'zamestnanci číselník'!$A:$I,9,0)</f>
        <v>#VALUE!</v>
      </c>
    </row>
    <row r="4517" spans="1:14" x14ac:dyDescent="0.2">
      <c r="A4517" s="60">
        <v>43707</v>
      </c>
      <c r="B4517" s="61" t="s">
        <v>1403</v>
      </c>
      <c r="C4517" s="61" t="s">
        <v>885</v>
      </c>
      <c r="D4517" s="61" t="s">
        <v>181</v>
      </c>
      <c r="E4517" s="61">
        <v>4</v>
      </c>
      <c r="F4517" s="61" t="s">
        <v>182</v>
      </c>
      <c r="G4517" s="61">
        <v>0</v>
      </c>
      <c r="H4517" s="61" t="s">
        <v>1446</v>
      </c>
      <c r="I4517" s="61" t="s">
        <v>288</v>
      </c>
      <c r="J4517" s="61" t="s">
        <v>19</v>
      </c>
      <c r="K4517" s="61" t="s">
        <v>14</v>
      </c>
      <c r="L4517" s="61" t="s">
        <v>1404</v>
      </c>
      <c r="M4517" s="61" t="e">
        <f t="shared" si="71"/>
        <v>#VALUE!</v>
      </c>
      <c r="N4517" t="e">
        <f>VLOOKUP(M4517,'zamestnanci číselník'!$A:$I,9,0)</f>
        <v>#VALUE!</v>
      </c>
    </row>
    <row r="4518" spans="1:14" x14ac:dyDescent="0.2">
      <c r="A4518" s="60">
        <v>43708</v>
      </c>
      <c r="B4518" s="61" t="s">
        <v>1403</v>
      </c>
      <c r="C4518" s="61" t="s">
        <v>885</v>
      </c>
      <c r="D4518" s="61" t="s">
        <v>181</v>
      </c>
      <c r="E4518" s="61">
        <v>8</v>
      </c>
      <c r="F4518" s="61" t="s">
        <v>182</v>
      </c>
      <c r="G4518" s="61">
        <v>0</v>
      </c>
      <c r="H4518" s="61" t="s">
        <v>1146</v>
      </c>
      <c r="I4518" s="61" t="s">
        <v>288</v>
      </c>
      <c r="J4518" s="61" t="s">
        <v>19</v>
      </c>
      <c r="K4518" s="61" t="s">
        <v>14</v>
      </c>
      <c r="L4518" s="61" t="s">
        <v>1404</v>
      </c>
      <c r="M4518" s="61" t="e">
        <f t="shared" si="71"/>
        <v>#VALUE!</v>
      </c>
      <c r="N4518" t="e">
        <f>VLOOKUP(M4518,'zamestnanci číselník'!$A:$I,9,0)</f>
        <v>#VALUE!</v>
      </c>
    </row>
    <row r="4519" spans="1:14" x14ac:dyDescent="0.2">
      <c r="A4519" s="60">
        <v>43699</v>
      </c>
      <c r="B4519" s="61" t="s">
        <v>1403</v>
      </c>
      <c r="C4519" s="61" t="s">
        <v>180</v>
      </c>
      <c r="D4519" s="61" t="s">
        <v>181</v>
      </c>
      <c r="E4519" s="61">
        <v>0.5</v>
      </c>
      <c r="F4519" s="61" t="s">
        <v>182</v>
      </c>
      <c r="G4519" s="61">
        <v>0</v>
      </c>
      <c r="H4519" s="61" t="s">
        <v>183</v>
      </c>
      <c r="I4519" s="61" t="s">
        <v>288</v>
      </c>
      <c r="J4519" s="61" t="s">
        <v>19</v>
      </c>
      <c r="K4519" s="61" t="s">
        <v>14</v>
      </c>
      <c r="L4519" s="61" t="s">
        <v>1404</v>
      </c>
      <c r="M4519" s="61" t="e">
        <f t="shared" si="71"/>
        <v>#VALUE!</v>
      </c>
      <c r="N4519" t="e">
        <f>VLOOKUP(M4519,'zamestnanci číselník'!$A:$I,9,0)</f>
        <v>#VALUE!</v>
      </c>
    </row>
    <row r="4520" spans="1:14" x14ac:dyDescent="0.2">
      <c r="A4520" s="60">
        <v>43700</v>
      </c>
      <c r="B4520" s="61" t="s">
        <v>1403</v>
      </c>
      <c r="C4520" s="61" t="s">
        <v>885</v>
      </c>
      <c r="D4520" s="61" t="s">
        <v>181</v>
      </c>
      <c r="E4520" s="61">
        <v>3</v>
      </c>
      <c r="F4520" s="61" t="s">
        <v>182</v>
      </c>
      <c r="G4520" s="61">
        <v>0</v>
      </c>
      <c r="H4520" s="61" t="s">
        <v>39</v>
      </c>
      <c r="I4520" s="61" t="s">
        <v>288</v>
      </c>
      <c r="J4520" s="61" t="s">
        <v>19</v>
      </c>
      <c r="K4520" s="61" t="s">
        <v>14</v>
      </c>
      <c r="L4520" s="61" t="s">
        <v>1404</v>
      </c>
      <c r="M4520" s="61" t="e">
        <f t="shared" si="71"/>
        <v>#VALUE!</v>
      </c>
      <c r="N4520" t="e">
        <f>VLOOKUP(M4520,'zamestnanci číselník'!$A:$I,9,0)</f>
        <v>#VALUE!</v>
      </c>
    </row>
    <row r="4521" spans="1:14" x14ac:dyDescent="0.2">
      <c r="A4521" s="60">
        <v>43700</v>
      </c>
      <c r="B4521" s="61" t="s">
        <v>1403</v>
      </c>
      <c r="C4521" s="61" t="s">
        <v>885</v>
      </c>
      <c r="D4521" s="61" t="s">
        <v>181</v>
      </c>
      <c r="E4521" s="61">
        <v>8</v>
      </c>
      <c r="F4521" s="61" t="s">
        <v>182</v>
      </c>
      <c r="G4521" s="61">
        <v>0</v>
      </c>
      <c r="H4521" s="61" t="s">
        <v>1446</v>
      </c>
      <c r="I4521" s="61" t="s">
        <v>288</v>
      </c>
      <c r="J4521" s="61" t="s">
        <v>19</v>
      </c>
      <c r="K4521" s="61" t="s">
        <v>14</v>
      </c>
      <c r="L4521" s="61" t="s">
        <v>1404</v>
      </c>
      <c r="M4521" s="61" t="e">
        <f t="shared" si="71"/>
        <v>#VALUE!</v>
      </c>
      <c r="N4521" t="e">
        <f>VLOOKUP(M4521,'zamestnanci číselník'!$A:$I,9,0)</f>
        <v>#VALUE!</v>
      </c>
    </row>
    <row r="4522" spans="1:14" x14ac:dyDescent="0.2">
      <c r="A4522" s="60">
        <v>43696</v>
      </c>
      <c r="B4522" s="61" t="s">
        <v>1403</v>
      </c>
      <c r="C4522" s="61" t="s">
        <v>885</v>
      </c>
      <c r="D4522" s="61" t="s">
        <v>181</v>
      </c>
      <c r="E4522" s="61">
        <v>3</v>
      </c>
      <c r="F4522" s="61" t="s">
        <v>182</v>
      </c>
      <c r="G4522" s="61">
        <v>0</v>
      </c>
      <c r="H4522" s="61" t="s">
        <v>1481</v>
      </c>
      <c r="I4522" s="61" t="s">
        <v>288</v>
      </c>
      <c r="J4522" s="61" t="s">
        <v>19</v>
      </c>
      <c r="K4522" s="61" t="s">
        <v>14</v>
      </c>
      <c r="L4522" s="61" t="s">
        <v>1404</v>
      </c>
      <c r="M4522" s="61" t="e">
        <f t="shared" si="71"/>
        <v>#VALUE!</v>
      </c>
      <c r="N4522" t="e">
        <f>VLOOKUP(M4522,'zamestnanci číselník'!$A:$I,9,0)</f>
        <v>#VALUE!</v>
      </c>
    </row>
    <row r="4523" spans="1:14" x14ac:dyDescent="0.2">
      <c r="A4523" s="60">
        <v>43696</v>
      </c>
      <c r="B4523" s="61" t="s">
        <v>1403</v>
      </c>
      <c r="C4523" s="61" t="s">
        <v>885</v>
      </c>
      <c r="D4523" s="61" t="s">
        <v>181</v>
      </c>
      <c r="E4523" s="61">
        <v>5</v>
      </c>
      <c r="F4523" s="61" t="s">
        <v>182</v>
      </c>
      <c r="G4523" s="61">
        <v>0</v>
      </c>
      <c r="H4523" s="61" t="s">
        <v>1446</v>
      </c>
      <c r="I4523" s="61" t="s">
        <v>288</v>
      </c>
      <c r="J4523" s="61" t="s">
        <v>19</v>
      </c>
      <c r="K4523" s="61" t="s">
        <v>14</v>
      </c>
      <c r="L4523" s="61" t="s">
        <v>1404</v>
      </c>
      <c r="M4523" s="61" t="e">
        <f t="shared" si="71"/>
        <v>#VALUE!</v>
      </c>
      <c r="N4523" t="e">
        <f>VLOOKUP(M4523,'zamestnanci číselník'!$A:$I,9,0)</f>
        <v>#VALUE!</v>
      </c>
    </row>
    <row r="4524" spans="1:14" x14ac:dyDescent="0.2">
      <c r="A4524" s="60">
        <v>43697</v>
      </c>
      <c r="B4524" s="61" t="s">
        <v>1403</v>
      </c>
      <c r="C4524" s="61" t="s">
        <v>885</v>
      </c>
      <c r="D4524" s="61" t="s">
        <v>181</v>
      </c>
      <c r="E4524" s="61">
        <v>2.5</v>
      </c>
      <c r="F4524" s="61" t="s">
        <v>182</v>
      </c>
      <c r="G4524" s="61">
        <v>0</v>
      </c>
      <c r="H4524" s="61" t="s">
        <v>1437</v>
      </c>
      <c r="I4524" s="61" t="s">
        <v>288</v>
      </c>
      <c r="J4524" s="61" t="s">
        <v>19</v>
      </c>
      <c r="K4524" s="61" t="s">
        <v>14</v>
      </c>
      <c r="L4524" s="61" t="s">
        <v>1404</v>
      </c>
      <c r="M4524" s="61" t="e">
        <f t="shared" ref="M4524:M4587" si="72">B4524*1</f>
        <v>#VALUE!</v>
      </c>
      <c r="N4524" t="e">
        <f>VLOOKUP(M4524,'zamestnanci číselník'!$A:$I,9,0)</f>
        <v>#VALUE!</v>
      </c>
    </row>
    <row r="4525" spans="1:14" x14ac:dyDescent="0.2">
      <c r="A4525" s="60">
        <v>43697</v>
      </c>
      <c r="B4525" s="61" t="s">
        <v>1403</v>
      </c>
      <c r="C4525" s="61" t="s">
        <v>885</v>
      </c>
      <c r="D4525" s="61" t="s">
        <v>181</v>
      </c>
      <c r="E4525" s="61">
        <v>2.5</v>
      </c>
      <c r="F4525" s="61" t="s">
        <v>182</v>
      </c>
      <c r="G4525" s="61">
        <v>0</v>
      </c>
      <c r="H4525" s="61" t="s">
        <v>1481</v>
      </c>
      <c r="I4525" s="61" t="s">
        <v>288</v>
      </c>
      <c r="J4525" s="61" t="s">
        <v>19</v>
      </c>
      <c r="K4525" s="61" t="s">
        <v>14</v>
      </c>
      <c r="L4525" s="61" t="s">
        <v>1404</v>
      </c>
      <c r="M4525" s="61" t="e">
        <f t="shared" si="72"/>
        <v>#VALUE!</v>
      </c>
      <c r="N4525" t="e">
        <f>VLOOKUP(M4525,'zamestnanci číselník'!$A:$I,9,0)</f>
        <v>#VALUE!</v>
      </c>
    </row>
    <row r="4526" spans="1:14" x14ac:dyDescent="0.2">
      <c r="A4526" s="60">
        <v>43697</v>
      </c>
      <c r="B4526" s="61" t="s">
        <v>1403</v>
      </c>
      <c r="C4526" s="61" t="s">
        <v>885</v>
      </c>
      <c r="D4526" s="61" t="s">
        <v>181</v>
      </c>
      <c r="E4526" s="61">
        <v>1</v>
      </c>
      <c r="F4526" s="61" t="s">
        <v>182</v>
      </c>
      <c r="G4526" s="61">
        <v>0</v>
      </c>
      <c r="H4526" s="61" t="s">
        <v>1446</v>
      </c>
      <c r="I4526" s="61" t="s">
        <v>288</v>
      </c>
      <c r="J4526" s="61" t="s">
        <v>19</v>
      </c>
      <c r="K4526" s="61" t="s">
        <v>14</v>
      </c>
      <c r="L4526" s="61" t="s">
        <v>1404</v>
      </c>
      <c r="M4526" s="61" t="e">
        <f t="shared" si="72"/>
        <v>#VALUE!</v>
      </c>
      <c r="N4526" t="e">
        <f>VLOOKUP(M4526,'zamestnanci číselník'!$A:$I,9,0)</f>
        <v>#VALUE!</v>
      </c>
    </row>
    <row r="4527" spans="1:14" x14ac:dyDescent="0.2">
      <c r="A4527" s="60">
        <v>43697</v>
      </c>
      <c r="B4527" s="61" t="s">
        <v>1403</v>
      </c>
      <c r="C4527" s="61" t="s">
        <v>885</v>
      </c>
      <c r="D4527" s="61" t="s">
        <v>181</v>
      </c>
      <c r="E4527" s="61">
        <v>5</v>
      </c>
      <c r="F4527" s="61" t="s">
        <v>182</v>
      </c>
      <c r="G4527" s="61">
        <v>0</v>
      </c>
      <c r="H4527" s="61" t="s">
        <v>1446</v>
      </c>
      <c r="I4527" s="61" t="s">
        <v>288</v>
      </c>
      <c r="J4527" s="61" t="s">
        <v>19</v>
      </c>
      <c r="K4527" s="61" t="s">
        <v>14</v>
      </c>
      <c r="L4527" s="61" t="s">
        <v>1404</v>
      </c>
      <c r="M4527" s="61" t="e">
        <f t="shared" si="72"/>
        <v>#VALUE!</v>
      </c>
      <c r="N4527" t="e">
        <f>VLOOKUP(M4527,'zamestnanci číselník'!$A:$I,9,0)</f>
        <v>#VALUE!</v>
      </c>
    </row>
    <row r="4528" spans="1:14" x14ac:dyDescent="0.2">
      <c r="A4528" s="60">
        <v>43698</v>
      </c>
      <c r="B4528" s="61" t="s">
        <v>1403</v>
      </c>
      <c r="C4528" s="61" t="s">
        <v>885</v>
      </c>
      <c r="D4528" s="61" t="s">
        <v>181</v>
      </c>
      <c r="E4528" s="61">
        <v>2.5</v>
      </c>
      <c r="F4528" s="61" t="s">
        <v>182</v>
      </c>
      <c r="G4528" s="61">
        <v>0</v>
      </c>
      <c r="H4528" s="61" t="s">
        <v>1146</v>
      </c>
      <c r="I4528" s="61" t="s">
        <v>288</v>
      </c>
      <c r="J4528" s="61" t="s">
        <v>19</v>
      </c>
      <c r="K4528" s="61" t="s">
        <v>14</v>
      </c>
      <c r="L4528" s="61" t="s">
        <v>1404</v>
      </c>
      <c r="M4528" s="61" t="e">
        <f t="shared" si="72"/>
        <v>#VALUE!</v>
      </c>
      <c r="N4528" t="e">
        <f>VLOOKUP(M4528,'zamestnanci číselník'!$A:$I,9,0)</f>
        <v>#VALUE!</v>
      </c>
    </row>
    <row r="4529" spans="1:14" x14ac:dyDescent="0.2">
      <c r="A4529" s="60">
        <v>43698</v>
      </c>
      <c r="B4529" s="61" t="s">
        <v>1403</v>
      </c>
      <c r="C4529" s="61" t="s">
        <v>885</v>
      </c>
      <c r="D4529" s="61" t="s">
        <v>181</v>
      </c>
      <c r="E4529" s="61">
        <v>1</v>
      </c>
      <c r="F4529" s="61" t="s">
        <v>182</v>
      </c>
      <c r="G4529" s="61">
        <v>0</v>
      </c>
      <c r="H4529" s="61" t="s">
        <v>1481</v>
      </c>
      <c r="I4529" s="61" t="s">
        <v>288</v>
      </c>
      <c r="J4529" s="61" t="s">
        <v>19</v>
      </c>
      <c r="K4529" s="61" t="s">
        <v>14</v>
      </c>
      <c r="L4529" s="61" t="s">
        <v>1404</v>
      </c>
      <c r="M4529" s="61" t="e">
        <f t="shared" si="72"/>
        <v>#VALUE!</v>
      </c>
      <c r="N4529" t="e">
        <f>VLOOKUP(M4529,'zamestnanci číselník'!$A:$I,9,0)</f>
        <v>#VALUE!</v>
      </c>
    </row>
    <row r="4530" spans="1:14" x14ac:dyDescent="0.2">
      <c r="A4530" s="60">
        <v>43698</v>
      </c>
      <c r="B4530" s="61" t="s">
        <v>1403</v>
      </c>
      <c r="C4530" s="61" t="s">
        <v>885</v>
      </c>
      <c r="D4530" s="61" t="s">
        <v>181</v>
      </c>
      <c r="E4530" s="61">
        <v>2.5</v>
      </c>
      <c r="F4530" s="61" t="s">
        <v>182</v>
      </c>
      <c r="G4530" s="61">
        <v>0</v>
      </c>
      <c r="H4530" s="61" t="s">
        <v>1446</v>
      </c>
      <c r="I4530" s="61" t="s">
        <v>288</v>
      </c>
      <c r="J4530" s="61" t="s">
        <v>19</v>
      </c>
      <c r="K4530" s="61" t="s">
        <v>14</v>
      </c>
      <c r="L4530" s="61" t="s">
        <v>1404</v>
      </c>
      <c r="M4530" s="61" t="e">
        <f t="shared" si="72"/>
        <v>#VALUE!</v>
      </c>
      <c r="N4530" t="e">
        <f>VLOOKUP(M4530,'zamestnanci číselník'!$A:$I,9,0)</f>
        <v>#VALUE!</v>
      </c>
    </row>
    <row r="4531" spans="1:14" x14ac:dyDescent="0.2">
      <c r="A4531" s="60">
        <v>43699</v>
      </c>
      <c r="B4531" s="61" t="s">
        <v>1403</v>
      </c>
      <c r="C4531" s="61" t="s">
        <v>885</v>
      </c>
      <c r="D4531" s="61" t="s">
        <v>181</v>
      </c>
      <c r="E4531" s="61">
        <v>2.5</v>
      </c>
      <c r="F4531" s="61" t="s">
        <v>182</v>
      </c>
      <c r="G4531" s="61">
        <v>0</v>
      </c>
      <c r="H4531" s="61" t="s">
        <v>39</v>
      </c>
      <c r="I4531" s="61" t="s">
        <v>288</v>
      </c>
      <c r="J4531" s="61" t="s">
        <v>19</v>
      </c>
      <c r="K4531" s="61" t="s">
        <v>14</v>
      </c>
      <c r="L4531" s="61" t="s">
        <v>1404</v>
      </c>
      <c r="M4531" s="61" t="e">
        <f t="shared" si="72"/>
        <v>#VALUE!</v>
      </c>
      <c r="N4531" t="e">
        <f>VLOOKUP(M4531,'zamestnanci číselník'!$A:$I,9,0)</f>
        <v>#VALUE!</v>
      </c>
    </row>
    <row r="4532" spans="1:14" x14ac:dyDescent="0.2">
      <c r="A4532" s="60">
        <v>43699</v>
      </c>
      <c r="B4532" s="61" t="s">
        <v>1403</v>
      </c>
      <c r="C4532" s="61" t="s">
        <v>885</v>
      </c>
      <c r="D4532" s="61" t="s">
        <v>181</v>
      </c>
      <c r="E4532" s="61">
        <v>2.5</v>
      </c>
      <c r="F4532" s="61" t="s">
        <v>182</v>
      </c>
      <c r="G4532" s="61">
        <v>0</v>
      </c>
      <c r="H4532" s="61" t="s">
        <v>1146</v>
      </c>
      <c r="I4532" s="61" t="s">
        <v>288</v>
      </c>
      <c r="J4532" s="61" t="s">
        <v>19</v>
      </c>
      <c r="K4532" s="61" t="s">
        <v>14</v>
      </c>
      <c r="L4532" s="61" t="s">
        <v>1404</v>
      </c>
      <c r="M4532" s="61" t="e">
        <f t="shared" si="72"/>
        <v>#VALUE!</v>
      </c>
      <c r="N4532" t="e">
        <f>VLOOKUP(M4532,'zamestnanci číselník'!$A:$I,9,0)</f>
        <v>#VALUE!</v>
      </c>
    </row>
    <row r="4533" spans="1:14" x14ac:dyDescent="0.2">
      <c r="A4533" s="60">
        <v>43699</v>
      </c>
      <c r="B4533" s="61" t="s">
        <v>1403</v>
      </c>
      <c r="C4533" s="61" t="s">
        <v>885</v>
      </c>
      <c r="D4533" s="61" t="s">
        <v>181</v>
      </c>
      <c r="E4533" s="61">
        <v>5.5</v>
      </c>
      <c r="F4533" s="61" t="s">
        <v>182</v>
      </c>
      <c r="G4533" s="61">
        <v>0</v>
      </c>
      <c r="H4533" s="61" t="s">
        <v>1446</v>
      </c>
      <c r="I4533" s="61" t="s">
        <v>288</v>
      </c>
      <c r="J4533" s="61" t="s">
        <v>19</v>
      </c>
      <c r="K4533" s="61" t="s">
        <v>14</v>
      </c>
      <c r="L4533" s="61" t="s">
        <v>1404</v>
      </c>
      <c r="M4533" s="61" t="e">
        <f t="shared" si="72"/>
        <v>#VALUE!</v>
      </c>
      <c r="N4533" t="e">
        <f>VLOOKUP(M4533,'zamestnanci číselník'!$A:$I,9,0)</f>
        <v>#VALUE!</v>
      </c>
    </row>
    <row r="4534" spans="1:14" x14ac:dyDescent="0.2">
      <c r="A4534" s="60">
        <v>43692</v>
      </c>
      <c r="B4534" s="61" t="s">
        <v>1403</v>
      </c>
      <c r="C4534" s="61" t="s">
        <v>17</v>
      </c>
      <c r="D4534" s="61" t="s">
        <v>181</v>
      </c>
      <c r="E4534" s="61">
        <v>0</v>
      </c>
      <c r="F4534" s="61" t="s">
        <v>182</v>
      </c>
      <c r="G4534" s="61">
        <v>0</v>
      </c>
      <c r="H4534" s="61" t="s">
        <v>183</v>
      </c>
      <c r="I4534" s="61" t="s">
        <v>288</v>
      </c>
      <c r="J4534" s="61" t="s">
        <v>19</v>
      </c>
      <c r="K4534" s="61" t="s">
        <v>14</v>
      </c>
      <c r="L4534" s="61" t="s">
        <v>1404</v>
      </c>
      <c r="M4534" s="61" t="e">
        <f t="shared" si="72"/>
        <v>#VALUE!</v>
      </c>
      <c r="N4534" t="e">
        <f>VLOOKUP(M4534,'zamestnanci číselník'!$A:$I,9,0)</f>
        <v>#VALUE!</v>
      </c>
    </row>
    <row r="4535" spans="1:14" x14ac:dyDescent="0.2">
      <c r="A4535" s="60">
        <v>43693</v>
      </c>
      <c r="B4535" s="61" t="s">
        <v>1403</v>
      </c>
      <c r="C4535" s="61" t="s">
        <v>885</v>
      </c>
      <c r="D4535" s="61" t="s">
        <v>181</v>
      </c>
      <c r="E4535" s="61">
        <v>2</v>
      </c>
      <c r="F4535" s="61" t="s">
        <v>182</v>
      </c>
      <c r="G4535" s="61">
        <v>0</v>
      </c>
      <c r="H4535" s="61" t="s">
        <v>39</v>
      </c>
      <c r="I4535" s="61" t="s">
        <v>288</v>
      </c>
      <c r="J4535" s="61" t="s">
        <v>19</v>
      </c>
      <c r="K4535" s="61" t="s">
        <v>14</v>
      </c>
      <c r="L4535" s="61" t="s">
        <v>1404</v>
      </c>
      <c r="M4535" s="61" t="e">
        <f t="shared" si="72"/>
        <v>#VALUE!</v>
      </c>
      <c r="N4535" t="e">
        <f>VLOOKUP(M4535,'zamestnanci číselník'!$A:$I,9,0)</f>
        <v>#VALUE!</v>
      </c>
    </row>
    <row r="4536" spans="1:14" x14ac:dyDescent="0.2">
      <c r="A4536" s="60">
        <v>43693</v>
      </c>
      <c r="B4536" s="61" t="s">
        <v>1403</v>
      </c>
      <c r="C4536" s="61" t="s">
        <v>885</v>
      </c>
      <c r="D4536" s="61" t="s">
        <v>181</v>
      </c>
      <c r="E4536" s="61">
        <v>1</v>
      </c>
      <c r="F4536" s="61" t="s">
        <v>182</v>
      </c>
      <c r="G4536" s="61">
        <v>0</v>
      </c>
      <c r="H4536" s="61" t="s">
        <v>1146</v>
      </c>
      <c r="I4536" s="61" t="s">
        <v>288</v>
      </c>
      <c r="J4536" s="61" t="s">
        <v>19</v>
      </c>
      <c r="K4536" s="61" t="s">
        <v>14</v>
      </c>
      <c r="L4536" s="61" t="s">
        <v>1404</v>
      </c>
      <c r="M4536" s="61" t="e">
        <f t="shared" si="72"/>
        <v>#VALUE!</v>
      </c>
      <c r="N4536" t="e">
        <f>VLOOKUP(M4536,'zamestnanci číselník'!$A:$I,9,0)</f>
        <v>#VALUE!</v>
      </c>
    </row>
    <row r="4537" spans="1:14" x14ac:dyDescent="0.2">
      <c r="A4537" s="60">
        <v>43693</v>
      </c>
      <c r="B4537" s="61" t="s">
        <v>1403</v>
      </c>
      <c r="C4537" s="61" t="s">
        <v>885</v>
      </c>
      <c r="D4537" s="61" t="s">
        <v>181</v>
      </c>
      <c r="E4537" s="61">
        <v>7</v>
      </c>
      <c r="F4537" s="61" t="s">
        <v>182</v>
      </c>
      <c r="G4537" s="61">
        <v>0</v>
      </c>
      <c r="H4537" s="61" t="s">
        <v>1446</v>
      </c>
      <c r="I4537" s="61" t="s">
        <v>288</v>
      </c>
      <c r="J4537" s="61" t="s">
        <v>19</v>
      </c>
      <c r="K4537" s="61" t="s">
        <v>14</v>
      </c>
      <c r="L4537" s="61" t="s">
        <v>1404</v>
      </c>
      <c r="M4537" s="61" t="e">
        <f t="shared" si="72"/>
        <v>#VALUE!</v>
      </c>
      <c r="N4537" t="e">
        <f>VLOOKUP(M4537,'zamestnanci číselník'!$A:$I,9,0)</f>
        <v>#VALUE!</v>
      </c>
    </row>
    <row r="4538" spans="1:14" x14ac:dyDescent="0.2">
      <c r="A4538" s="60">
        <v>43694</v>
      </c>
      <c r="B4538" s="61" t="s">
        <v>1403</v>
      </c>
      <c r="C4538" s="61" t="s">
        <v>885</v>
      </c>
      <c r="D4538" s="61" t="s">
        <v>181</v>
      </c>
      <c r="E4538" s="61">
        <v>3</v>
      </c>
      <c r="F4538" s="61" t="s">
        <v>182</v>
      </c>
      <c r="G4538" s="61">
        <v>0</v>
      </c>
      <c r="H4538" s="61" t="s">
        <v>1446</v>
      </c>
      <c r="I4538" s="61" t="s">
        <v>288</v>
      </c>
      <c r="J4538" s="61" t="s">
        <v>19</v>
      </c>
      <c r="K4538" s="61" t="s">
        <v>14</v>
      </c>
      <c r="L4538" s="61" t="s">
        <v>1404</v>
      </c>
      <c r="M4538" s="61" t="e">
        <f t="shared" si="72"/>
        <v>#VALUE!</v>
      </c>
      <c r="N4538" t="e">
        <f>VLOOKUP(M4538,'zamestnanci číselník'!$A:$I,9,0)</f>
        <v>#VALUE!</v>
      </c>
    </row>
    <row r="4539" spans="1:14" x14ac:dyDescent="0.2">
      <c r="A4539" s="60">
        <v>43694</v>
      </c>
      <c r="B4539" s="61" t="s">
        <v>1403</v>
      </c>
      <c r="C4539" s="61" t="s">
        <v>885</v>
      </c>
      <c r="D4539" s="61" t="s">
        <v>181</v>
      </c>
      <c r="E4539" s="61">
        <v>5</v>
      </c>
      <c r="F4539" s="61" t="s">
        <v>182</v>
      </c>
      <c r="G4539" s="61">
        <v>0</v>
      </c>
      <c r="H4539" s="61" t="s">
        <v>1446</v>
      </c>
      <c r="I4539" s="61" t="s">
        <v>288</v>
      </c>
      <c r="J4539" s="61" t="s">
        <v>19</v>
      </c>
      <c r="K4539" s="61" t="s">
        <v>14</v>
      </c>
      <c r="L4539" s="61" t="s">
        <v>1404</v>
      </c>
      <c r="M4539" s="61" t="e">
        <f t="shared" si="72"/>
        <v>#VALUE!</v>
      </c>
      <c r="N4539" t="e">
        <f>VLOOKUP(M4539,'zamestnanci číselník'!$A:$I,9,0)</f>
        <v>#VALUE!</v>
      </c>
    </row>
    <row r="4540" spans="1:14" x14ac:dyDescent="0.2">
      <c r="A4540" s="60">
        <v>43695</v>
      </c>
      <c r="B4540" s="61" t="s">
        <v>1403</v>
      </c>
      <c r="C4540" s="61" t="s">
        <v>885</v>
      </c>
      <c r="D4540" s="61" t="s">
        <v>181</v>
      </c>
      <c r="E4540" s="61">
        <v>3</v>
      </c>
      <c r="F4540" s="61" t="s">
        <v>182</v>
      </c>
      <c r="G4540" s="61">
        <v>0</v>
      </c>
      <c r="H4540" s="61" t="s">
        <v>1446</v>
      </c>
      <c r="I4540" s="61" t="s">
        <v>288</v>
      </c>
      <c r="J4540" s="61" t="s">
        <v>19</v>
      </c>
      <c r="K4540" s="61" t="s">
        <v>14</v>
      </c>
      <c r="L4540" s="61" t="s">
        <v>1404</v>
      </c>
      <c r="M4540" s="61" t="e">
        <f t="shared" si="72"/>
        <v>#VALUE!</v>
      </c>
      <c r="N4540" t="e">
        <f>VLOOKUP(M4540,'zamestnanci číselník'!$A:$I,9,0)</f>
        <v>#VALUE!</v>
      </c>
    </row>
    <row r="4541" spans="1:14" x14ac:dyDescent="0.2">
      <c r="A4541" s="60">
        <v>43695</v>
      </c>
      <c r="B4541" s="61" t="s">
        <v>1403</v>
      </c>
      <c r="C4541" s="61" t="s">
        <v>885</v>
      </c>
      <c r="D4541" s="61" t="s">
        <v>181</v>
      </c>
      <c r="E4541" s="61">
        <v>5</v>
      </c>
      <c r="F4541" s="61" t="s">
        <v>182</v>
      </c>
      <c r="G4541" s="61">
        <v>0</v>
      </c>
      <c r="H4541" s="61" t="s">
        <v>1446</v>
      </c>
      <c r="I4541" s="61" t="s">
        <v>288</v>
      </c>
      <c r="J4541" s="61" t="s">
        <v>19</v>
      </c>
      <c r="K4541" s="61" t="s">
        <v>14</v>
      </c>
      <c r="L4541" s="61" t="s">
        <v>1404</v>
      </c>
      <c r="M4541" s="61" t="e">
        <f t="shared" si="72"/>
        <v>#VALUE!</v>
      </c>
      <c r="N4541" t="e">
        <f>VLOOKUP(M4541,'zamestnanci číselník'!$A:$I,9,0)</f>
        <v>#VALUE!</v>
      </c>
    </row>
    <row r="4542" spans="1:14" x14ac:dyDescent="0.2">
      <c r="A4542" s="60">
        <v>43704</v>
      </c>
      <c r="B4542" s="61" t="s">
        <v>1405</v>
      </c>
      <c r="C4542" s="61" t="s">
        <v>885</v>
      </c>
      <c r="D4542" s="61" t="s">
        <v>181</v>
      </c>
      <c r="E4542" s="61">
        <v>3</v>
      </c>
      <c r="F4542" s="61" t="s">
        <v>182</v>
      </c>
      <c r="G4542" s="61">
        <v>0</v>
      </c>
      <c r="H4542" s="61" t="s">
        <v>1146</v>
      </c>
      <c r="I4542" s="61" t="s">
        <v>288</v>
      </c>
      <c r="J4542" s="61" t="s">
        <v>19</v>
      </c>
      <c r="K4542" s="61" t="s">
        <v>14</v>
      </c>
      <c r="L4542" s="61" t="s">
        <v>1406</v>
      </c>
      <c r="M4542" s="61" t="e">
        <f t="shared" si="72"/>
        <v>#VALUE!</v>
      </c>
      <c r="N4542" t="e">
        <f>VLOOKUP(M4542,'zamestnanci číselník'!$A:$I,9,0)</f>
        <v>#VALUE!</v>
      </c>
    </row>
    <row r="4543" spans="1:14" x14ac:dyDescent="0.2">
      <c r="A4543" s="60">
        <v>43704</v>
      </c>
      <c r="B4543" s="61" t="s">
        <v>1405</v>
      </c>
      <c r="C4543" s="61" t="s">
        <v>885</v>
      </c>
      <c r="D4543" s="61" t="s">
        <v>181</v>
      </c>
      <c r="E4543" s="61">
        <v>8</v>
      </c>
      <c r="F4543" s="61" t="s">
        <v>182</v>
      </c>
      <c r="G4543" s="61">
        <v>0</v>
      </c>
      <c r="H4543" s="61" t="s">
        <v>1446</v>
      </c>
      <c r="I4543" s="61" t="s">
        <v>288</v>
      </c>
      <c r="J4543" s="61" t="s">
        <v>19</v>
      </c>
      <c r="K4543" s="61" t="s">
        <v>14</v>
      </c>
      <c r="L4543" s="61" t="s">
        <v>1406</v>
      </c>
      <c r="M4543" s="61" t="e">
        <f t="shared" si="72"/>
        <v>#VALUE!</v>
      </c>
      <c r="N4543" t="e">
        <f>VLOOKUP(M4543,'zamestnanci číselník'!$A:$I,9,0)</f>
        <v>#VALUE!</v>
      </c>
    </row>
    <row r="4544" spans="1:14" x14ac:dyDescent="0.2">
      <c r="A4544" s="60">
        <v>43705</v>
      </c>
      <c r="B4544" s="61" t="s">
        <v>1405</v>
      </c>
      <c r="C4544" s="61" t="s">
        <v>885</v>
      </c>
      <c r="D4544" s="61" t="s">
        <v>181</v>
      </c>
      <c r="E4544" s="61">
        <v>2</v>
      </c>
      <c r="F4544" s="61" t="s">
        <v>182</v>
      </c>
      <c r="G4544" s="61">
        <v>0</v>
      </c>
      <c r="H4544" s="61" t="s">
        <v>1446</v>
      </c>
      <c r="I4544" s="61" t="s">
        <v>288</v>
      </c>
      <c r="J4544" s="61" t="s">
        <v>19</v>
      </c>
      <c r="K4544" s="61" t="s">
        <v>14</v>
      </c>
      <c r="L4544" s="61" t="s">
        <v>1406</v>
      </c>
      <c r="M4544" s="61" t="e">
        <f t="shared" si="72"/>
        <v>#VALUE!</v>
      </c>
      <c r="N4544" t="e">
        <f>VLOOKUP(M4544,'zamestnanci číselník'!$A:$I,9,0)</f>
        <v>#VALUE!</v>
      </c>
    </row>
    <row r="4545" spans="1:14" x14ac:dyDescent="0.2">
      <c r="A4545" s="60">
        <v>43705</v>
      </c>
      <c r="B4545" s="61" t="s">
        <v>1405</v>
      </c>
      <c r="C4545" s="61" t="s">
        <v>885</v>
      </c>
      <c r="D4545" s="61" t="s">
        <v>181</v>
      </c>
      <c r="E4545" s="61">
        <v>3</v>
      </c>
      <c r="F4545" s="61" t="s">
        <v>182</v>
      </c>
      <c r="G4545" s="61">
        <v>0</v>
      </c>
      <c r="H4545" s="61" t="s">
        <v>1446</v>
      </c>
      <c r="I4545" s="61" t="s">
        <v>288</v>
      </c>
      <c r="J4545" s="61" t="s">
        <v>19</v>
      </c>
      <c r="K4545" s="61" t="s">
        <v>14</v>
      </c>
      <c r="L4545" s="61" t="s">
        <v>1406</v>
      </c>
      <c r="M4545" s="61" t="e">
        <f t="shared" si="72"/>
        <v>#VALUE!</v>
      </c>
      <c r="N4545" t="e">
        <f>VLOOKUP(M4545,'zamestnanci číselník'!$A:$I,9,0)</f>
        <v>#VALUE!</v>
      </c>
    </row>
    <row r="4546" spans="1:14" x14ac:dyDescent="0.2">
      <c r="A4546" s="60">
        <v>43705</v>
      </c>
      <c r="B4546" s="61" t="s">
        <v>1405</v>
      </c>
      <c r="C4546" s="61" t="s">
        <v>885</v>
      </c>
      <c r="D4546" s="61" t="s">
        <v>181</v>
      </c>
      <c r="E4546" s="61">
        <v>6</v>
      </c>
      <c r="F4546" s="61" t="s">
        <v>182</v>
      </c>
      <c r="G4546" s="61">
        <v>0</v>
      </c>
      <c r="H4546" s="61" t="s">
        <v>1446</v>
      </c>
      <c r="I4546" s="61" t="s">
        <v>288</v>
      </c>
      <c r="J4546" s="61" t="s">
        <v>19</v>
      </c>
      <c r="K4546" s="61" t="s">
        <v>14</v>
      </c>
      <c r="L4546" s="61" t="s">
        <v>1406</v>
      </c>
      <c r="M4546" s="61" t="e">
        <f t="shared" si="72"/>
        <v>#VALUE!</v>
      </c>
      <c r="N4546" t="e">
        <f>VLOOKUP(M4546,'zamestnanci číselník'!$A:$I,9,0)</f>
        <v>#VALUE!</v>
      </c>
    </row>
    <row r="4547" spans="1:14" x14ac:dyDescent="0.2">
      <c r="A4547" s="60">
        <v>43706</v>
      </c>
      <c r="B4547" s="61" t="s">
        <v>1405</v>
      </c>
      <c r="C4547" s="61" t="s">
        <v>885</v>
      </c>
      <c r="D4547" s="61" t="s">
        <v>181</v>
      </c>
      <c r="E4547" s="61">
        <v>3</v>
      </c>
      <c r="F4547" s="61" t="s">
        <v>182</v>
      </c>
      <c r="G4547" s="61">
        <v>0</v>
      </c>
      <c r="H4547" s="61" t="s">
        <v>1146</v>
      </c>
      <c r="I4547" s="61" t="s">
        <v>288</v>
      </c>
      <c r="J4547" s="61" t="s">
        <v>19</v>
      </c>
      <c r="K4547" s="61" t="s">
        <v>14</v>
      </c>
      <c r="L4547" s="61" t="s">
        <v>1406</v>
      </c>
      <c r="M4547" s="61" t="e">
        <f t="shared" si="72"/>
        <v>#VALUE!</v>
      </c>
      <c r="N4547" t="e">
        <f>VLOOKUP(M4547,'zamestnanci číselník'!$A:$I,9,0)</f>
        <v>#VALUE!</v>
      </c>
    </row>
    <row r="4548" spans="1:14" x14ac:dyDescent="0.2">
      <c r="A4548" s="60">
        <v>43706</v>
      </c>
      <c r="B4548" s="61" t="s">
        <v>1405</v>
      </c>
      <c r="C4548" s="61" t="s">
        <v>885</v>
      </c>
      <c r="D4548" s="61" t="s">
        <v>181</v>
      </c>
      <c r="E4548" s="61">
        <v>8</v>
      </c>
      <c r="F4548" s="61" t="s">
        <v>182</v>
      </c>
      <c r="G4548" s="61">
        <v>0</v>
      </c>
      <c r="H4548" s="61" t="s">
        <v>1446</v>
      </c>
      <c r="I4548" s="61" t="s">
        <v>288</v>
      </c>
      <c r="J4548" s="61" t="s">
        <v>19</v>
      </c>
      <c r="K4548" s="61" t="s">
        <v>14</v>
      </c>
      <c r="L4548" s="61" t="s">
        <v>1406</v>
      </c>
      <c r="M4548" s="61" t="e">
        <f t="shared" si="72"/>
        <v>#VALUE!</v>
      </c>
      <c r="N4548" t="e">
        <f>VLOOKUP(M4548,'zamestnanci číselník'!$A:$I,9,0)</f>
        <v>#VALUE!</v>
      </c>
    </row>
    <row r="4549" spans="1:14" x14ac:dyDescent="0.2">
      <c r="A4549" s="60">
        <v>43707</v>
      </c>
      <c r="B4549" s="61" t="s">
        <v>1405</v>
      </c>
      <c r="C4549" s="61" t="s">
        <v>885</v>
      </c>
      <c r="D4549" s="61" t="s">
        <v>181</v>
      </c>
      <c r="E4549" s="61">
        <v>7</v>
      </c>
      <c r="F4549" s="61" t="s">
        <v>182</v>
      </c>
      <c r="G4549" s="61">
        <v>0</v>
      </c>
      <c r="H4549" s="61" t="s">
        <v>1146</v>
      </c>
      <c r="I4549" s="61" t="s">
        <v>288</v>
      </c>
      <c r="J4549" s="61" t="s">
        <v>19</v>
      </c>
      <c r="K4549" s="61" t="s">
        <v>14</v>
      </c>
      <c r="L4549" s="61" t="s">
        <v>1406</v>
      </c>
      <c r="M4549" s="61" t="e">
        <f t="shared" si="72"/>
        <v>#VALUE!</v>
      </c>
      <c r="N4549" t="e">
        <f>VLOOKUP(M4549,'zamestnanci číselník'!$A:$I,9,0)</f>
        <v>#VALUE!</v>
      </c>
    </row>
    <row r="4550" spans="1:14" x14ac:dyDescent="0.2">
      <c r="A4550" s="60">
        <v>43707</v>
      </c>
      <c r="B4550" s="61" t="s">
        <v>1405</v>
      </c>
      <c r="C4550" s="61" t="s">
        <v>885</v>
      </c>
      <c r="D4550" s="61" t="s">
        <v>181</v>
      </c>
      <c r="E4550" s="61">
        <v>4</v>
      </c>
      <c r="F4550" s="61" t="s">
        <v>182</v>
      </c>
      <c r="G4550" s="61">
        <v>0</v>
      </c>
      <c r="H4550" s="61" t="s">
        <v>1446</v>
      </c>
      <c r="I4550" s="61" t="s">
        <v>288</v>
      </c>
      <c r="J4550" s="61" t="s">
        <v>19</v>
      </c>
      <c r="K4550" s="61" t="s">
        <v>14</v>
      </c>
      <c r="L4550" s="61" t="s">
        <v>1406</v>
      </c>
      <c r="M4550" s="61" t="e">
        <f t="shared" si="72"/>
        <v>#VALUE!</v>
      </c>
      <c r="N4550" t="e">
        <f>VLOOKUP(M4550,'zamestnanci číselník'!$A:$I,9,0)</f>
        <v>#VALUE!</v>
      </c>
    </row>
    <row r="4551" spans="1:14" x14ac:dyDescent="0.2">
      <c r="A4551" s="60">
        <v>43708</v>
      </c>
      <c r="B4551" s="61" t="s">
        <v>1405</v>
      </c>
      <c r="C4551" s="61" t="s">
        <v>885</v>
      </c>
      <c r="D4551" s="61" t="s">
        <v>181</v>
      </c>
      <c r="E4551" s="61">
        <v>8</v>
      </c>
      <c r="F4551" s="61" t="s">
        <v>182</v>
      </c>
      <c r="G4551" s="61">
        <v>0</v>
      </c>
      <c r="H4551" s="61" t="s">
        <v>1146</v>
      </c>
      <c r="I4551" s="61" t="s">
        <v>288</v>
      </c>
      <c r="J4551" s="61" t="s">
        <v>19</v>
      </c>
      <c r="K4551" s="61" t="s">
        <v>14</v>
      </c>
      <c r="L4551" s="61" t="s">
        <v>1406</v>
      </c>
      <c r="M4551" s="61" t="e">
        <f t="shared" si="72"/>
        <v>#VALUE!</v>
      </c>
      <c r="N4551" t="e">
        <f>VLOOKUP(M4551,'zamestnanci číselník'!$A:$I,9,0)</f>
        <v>#VALUE!</v>
      </c>
    </row>
    <row r="4552" spans="1:14" x14ac:dyDescent="0.2">
      <c r="A4552" s="60">
        <v>43696</v>
      </c>
      <c r="B4552" s="61" t="s">
        <v>1583</v>
      </c>
      <c r="C4552" s="61" t="s">
        <v>885</v>
      </c>
      <c r="D4552" s="61" t="s">
        <v>181</v>
      </c>
      <c r="E4552" s="61">
        <v>2</v>
      </c>
      <c r="F4552" s="61" t="s">
        <v>182</v>
      </c>
      <c r="G4552" s="61">
        <v>0</v>
      </c>
      <c r="H4552" s="61" t="s">
        <v>1446</v>
      </c>
      <c r="I4552" s="61" t="s">
        <v>288</v>
      </c>
      <c r="J4552" s="61" t="s">
        <v>19</v>
      </c>
      <c r="K4552" s="61" t="s">
        <v>14</v>
      </c>
      <c r="L4552" s="61" t="s">
        <v>1584</v>
      </c>
      <c r="M4552" s="61" t="e">
        <f t="shared" si="72"/>
        <v>#VALUE!</v>
      </c>
      <c r="N4552" t="e">
        <f>VLOOKUP(M4552,'zamestnanci číselník'!$A:$I,9,0)</f>
        <v>#VALUE!</v>
      </c>
    </row>
    <row r="4553" spans="1:14" x14ac:dyDescent="0.2">
      <c r="A4553" s="60">
        <v>43696</v>
      </c>
      <c r="B4553" s="61" t="s">
        <v>1583</v>
      </c>
      <c r="C4553" s="61" t="s">
        <v>885</v>
      </c>
      <c r="D4553" s="61" t="s">
        <v>181</v>
      </c>
      <c r="E4553" s="61">
        <v>4</v>
      </c>
      <c r="F4553" s="61" t="s">
        <v>182</v>
      </c>
      <c r="G4553" s="61">
        <v>0</v>
      </c>
      <c r="H4553" s="61" t="s">
        <v>1446</v>
      </c>
      <c r="I4553" s="61" t="s">
        <v>288</v>
      </c>
      <c r="J4553" s="61" t="s">
        <v>19</v>
      </c>
      <c r="K4553" s="61" t="s">
        <v>14</v>
      </c>
      <c r="L4553" s="61" t="s">
        <v>1584</v>
      </c>
      <c r="M4553" s="61" t="e">
        <f t="shared" si="72"/>
        <v>#VALUE!</v>
      </c>
      <c r="N4553" t="e">
        <f>VLOOKUP(M4553,'zamestnanci číselník'!$A:$I,9,0)</f>
        <v>#VALUE!</v>
      </c>
    </row>
    <row r="4554" spans="1:14" x14ac:dyDescent="0.2">
      <c r="A4554" s="60">
        <v>43696</v>
      </c>
      <c r="B4554" s="61" t="s">
        <v>1583</v>
      </c>
      <c r="C4554" s="61" t="s">
        <v>885</v>
      </c>
      <c r="D4554" s="61" t="s">
        <v>181</v>
      </c>
      <c r="E4554" s="61">
        <v>4</v>
      </c>
      <c r="F4554" s="61" t="s">
        <v>182</v>
      </c>
      <c r="G4554" s="61">
        <v>0</v>
      </c>
      <c r="H4554" s="61" t="s">
        <v>1446</v>
      </c>
      <c r="I4554" s="61" t="s">
        <v>288</v>
      </c>
      <c r="J4554" s="61" t="s">
        <v>19</v>
      </c>
      <c r="K4554" s="61" t="s">
        <v>14</v>
      </c>
      <c r="L4554" s="61" t="s">
        <v>1584</v>
      </c>
      <c r="M4554" s="61" t="e">
        <f t="shared" si="72"/>
        <v>#VALUE!</v>
      </c>
      <c r="N4554" t="e">
        <f>VLOOKUP(M4554,'zamestnanci číselník'!$A:$I,9,0)</f>
        <v>#VALUE!</v>
      </c>
    </row>
    <row r="4555" spans="1:14" x14ac:dyDescent="0.2">
      <c r="A4555" s="60">
        <v>43697</v>
      </c>
      <c r="B4555" s="61" t="s">
        <v>1583</v>
      </c>
      <c r="C4555" s="61" t="s">
        <v>885</v>
      </c>
      <c r="D4555" s="61" t="s">
        <v>181</v>
      </c>
      <c r="E4555" s="61">
        <v>2</v>
      </c>
      <c r="F4555" s="61" t="s">
        <v>182</v>
      </c>
      <c r="G4555" s="61">
        <v>0</v>
      </c>
      <c r="H4555" s="61" t="s">
        <v>1446</v>
      </c>
      <c r="I4555" s="61" t="s">
        <v>288</v>
      </c>
      <c r="J4555" s="61" t="s">
        <v>19</v>
      </c>
      <c r="K4555" s="61" t="s">
        <v>14</v>
      </c>
      <c r="L4555" s="61" t="s">
        <v>1584</v>
      </c>
      <c r="M4555" s="61" t="e">
        <f t="shared" si="72"/>
        <v>#VALUE!</v>
      </c>
      <c r="N4555" t="e">
        <f>VLOOKUP(M4555,'zamestnanci číselník'!$A:$I,9,0)</f>
        <v>#VALUE!</v>
      </c>
    </row>
    <row r="4556" spans="1:14" x14ac:dyDescent="0.2">
      <c r="A4556" s="60">
        <v>43697</v>
      </c>
      <c r="B4556" s="61" t="s">
        <v>1583</v>
      </c>
      <c r="C4556" s="61" t="s">
        <v>885</v>
      </c>
      <c r="D4556" s="61" t="s">
        <v>181</v>
      </c>
      <c r="E4556" s="61">
        <v>3</v>
      </c>
      <c r="F4556" s="61" t="s">
        <v>182</v>
      </c>
      <c r="G4556" s="61">
        <v>0</v>
      </c>
      <c r="H4556" s="61" t="s">
        <v>1446</v>
      </c>
      <c r="I4556" s="61" t="s">
        <v>288</v>
      </c>
      <c r="J4556" s="61" t="s">
        <v>19</v>
      </c>
      <c r="K4556" s="61" t="s">
        <v>14</v>
      </c>
      <c r="L4556" s="61" t="s">
        <v>1584</v>
      </c>
      <c r="M4556" s="61" t="e">
        <f t="shared" si="72"/>
        <v>#VALUE!</v>
      </c>
      <c r="N4556" t="e">
        <f>VLOOKUP(M4556,'zamestnanci číselník'!$A:$I,9,0)</f>
        <v>#VALUE!</v>
      </c>
    </row>
    <row r="4557" spans="1:14" x14ac:dyDescent="0.2">
      <c r="A4557" s="60">
        <v>43697</v>
      </c>
      <c r="B4557" s="61" t="s">
        <v>1583</v>
      </c>
      <c r="C4557" s="61" t="s">
        <v>885</v>
      </c>
      <c r="D4557" s="61" t="s">
        <v>181</v>
      </c>
      <c r="E4557" s="61">
        <v>5</v>
      </c>
      <c r="F4557" s="61" t="s">
        <v>182</v>
      </c>
      <c r="G4557" s="61">
        <v>0</v>
      </c>
      <c r="H4557" s="61" t="s">
        <v>1446</v>
      </c>
      <c r="I4557" s="61" t="s">
        <v>288</v>
      </c>
      <c r="J4557" s="61" t="s">
        <v>19</v>
      </c>
      <c r="K4557" s="61" t="s">
        <v>14</v>
      </c>
      <c r="L4557" s="61" t="s">
        <v>1584</v>
      </c>
      <c r="M4557" s="61" t="e">
        <f t="shared" si="72"/>
        <v>#VALUE!</v>
      </c>
      <c r="N4557" t="e">
        <f>VLOOKUP(M4557,'zamestnanci číselník'!$A:$I,9,0)</f>
        <v>#VALUE!</v>
      </c>
    </row>
    <row r="4558" spans="1:14" x14ac:dyDescent="0.2">
      <c r="A4558" s="60">
        <v>43698</v>
      </c>
      <c r="B4558" s="61" t="s">
        <v>1583</v>
      </c>
      <c r="C4558" s="61" t="s">
        <v>885</v>
      </c>
      <c r="D4558" s="61" t="s">
        <v>181</v>
      </c>
      <c r="E4558" s="61">
        <v>4.5</v>
      </c>
      <c r="F4558" s="61" t="s">
        <v>182</v>
      </c>
      <c r="G4558" s="61">
        <v>0</v>
      </c>
      <c r="H4558" s="61" t="s">
        <v>1446</v>
      </c>
      <c r="I4558" s="61" t="s">
        <v>288</v>
      </c>
      <c r="J4558" s="61" t="s">
        <v>19</v>
      </c>
      <c r="K4558" s="61" t="s">
        <v>14</v>
      </c>
      <c r="L4558" s="61" t="s">
        <v>1584</v>
      </c>
      <c r="M4558" s="61" t="e">
        <f t="shared" si="72"/>
        <v>#VALUE!</v>
      </c>
      <c r="N4558" t="e">
        <f>VLOOKUP(M4558,'zamestnanci číselník'!$A:$I,9,0)</f>
        <v>#VALUE!</v>
      </c>
    </row>
    <row r="4559" spans="1:14" x14ac:dyDescent="0.2">
      <c r="A4559" s="60">
        <v>43698</v>
      </c>
      <c r="B4559" s="61" t="s">
        <v>1583</v>
      </c>
      <c r="C4559" s="61" t="s">
        <v>885</v>
      </c>
      <c r="D4559" s="61" t="s">
        <v>181</v>
      </c>
      <c r="E4559" s="61">
        <v>6.5</v>
      </c>
      <c r="F4559" s="61" t="s">
        <v>182</v>
      </c>
      <c r="G4559" s="61">
        <v>0</v>
      </c>
      <c r="H4559" s="61" t="s">
        <v>1446</v>
      </c>
      <c r="I4559" s="61" t="s">
        <v>288</v>
      </c>
      <c r="J4559" s="61" t="s">
        <v>19</v>
      </c>
      <c r="K4559" s="61" t="s">
        <v>14</v>
      </c>
      <c r="L4559" s="61" t="s">
        <v>1584</v>
      </c>
      <c r="M4559" s="61" t="e">
        <f t="shared" si="72"/>
        <v>#VALUE!</v>
      </c>
      <c r="N4559" t="e">
        <f>VLOOKUP(M4559,'zamestnanci číselník'!$A:$I,9,0)</f>
        <v>#VALUE!</v>
      </c>
    </row>
    <row r="4560" spans="1:14" x14ac:dyDescent="0.2">
      <c r="A4560" s="60">
        <v>43699</v>
      </c>
      <c r="B4560" s="61" t="s">
        <v>1583</v>
      </c>
      <c r="C4560" s="61" t="s">
        <v>885</v>
      </c>
      <c r="D4560" s="61" t="s">
        <v>181</v>
      </c>
      <c r="E4560" s="61">
        <v>3.5</v>
      </c>
      <c r="F4560" s="61" t="s">
        <v>182</v>
      </c>
      <c r="G4560" s="61">
        <v>0</v>
      </c>
      <c r="H4560" s="61" t="s">
        <v>1446</v>
      </c>
      <c r="I4560" s="61" t="s">
        <v>288</v>
      </c>
      <c r="J4560" s="61" t="s">
        <v>19</v>
      </c>
      <c r="K4560" s="61" t="s">
        <v>14</v>
      </c>
      <c r="L4560" s="61" t="s">
        <v>1584</v>
      </c>
      <c r="M4560" s="61" t="e">
        <f t="shared" si="72"/>
        <v>#VALUE!</v>
      </c>
      <c r="N4560" t="e">
        <f>VLOOKUP(M4560,'zamestnanci číselník'!$A:$I,9,0)</f>
        <v>#VALUE!</v>
      </c>
    </row>
    <row r="4561" spans="1:14" x14ac:dyDescent="0.2">
      <c r="A4561" s="60">
        <v>43699</v>
      </c>
      <c r="B4561" s="61" t="s">
        <v>1583</v>
      </c>
      <c r="C4561" s="61" t="s">
        <v>885</v>
      </c>
      <c r="D4561" s="61" t="s">
        <v>181</v>
      </c>
      <c r="E4561" s="61">
        <v>9</v>
      </c>
      <c r="F4561" s="61" t="s">
        <v>182</v>
      </c>
      <c r="G4561" s="61">
        <v>0</v>
      </c>
      <c r="H4561" s="61" t="s">
        <v>1446</v>
      </c>
      <c r="I4561" s="61" t="s">
        <v>288</v>
      </c>
      <c r="J4561" s="61" t="s">
        <v>19</v>
      </c>
      <c r="K4561" s="61" t="s">
        <v>14</v>
      </c>
      <c r="L4561" s="61" t="s">
        <v>1584</v>
      </c>
      <c r="M4561" s="61" t="e">
        <f t="shared" si="72"/>
        <v>#VALUE!</v>
      </c>
      <c r="N4561" t="e">
        <f>VLOOKUP(M4561,'zamestnanci číselník'!$A:$I,9,0)</f>
        <v>#VALUE!</v>
      </c>
    </row>
    <row r="4562" spans="1:14" x14ac:dyDescent="0.2">
      <c r="A4562" s="60">
        <v>43700</v>
      </c>
      <c r="B4562" s="61" t="s">
        <v>1583</v>
      </c>
      <c r="C4562" s="61" t="s">
        <v>885</v>
      </c>
      <c r="D4562" s="61" t="s">
        <v>181</v>
      </c>
      <c r="E4562" s="61">
        <v>6</v>
      </c>
      <c r="F4562" s="61" t="s">
        <v>182</v>
      </c>
      <c r="G4562" s="61">
        <v>0</v>
      </c>
      <c r="H4562" s="61" t="s">
        <v>1446</v>
      </c>
      <c r="I4562" s="61" t="s">
        <v>288</v>
      </c>
      <c r="J4562" s="61" t="s">
        <v>19</v>
      </c>
      <c r="K4562" s="61" t="s">
        <v>14</v>
      </c>
      <c r="L4562" s="61" t="s">
        <v>1584</v>
      </c>
      <c r="M4562" s="61" t="e">
        <f t="shared" si="72"/>
        <v>#VALUE!</v>
      </c>
      <c r="N4562" t="e">
        <f>VLOOKUP(M4562,'zamestnanci číselník'!$A:$I,9,0)</f>
        <v>#VALUE!</v>
      </c>
    </row>
    <row r="4563" spans="1:14" x14ac:dyDescent="0.2">
      <c r="A4563" s="60">
        <v>43700</v>
      </c>
      <c r="B4563" s="61" t="s">
        <v>1583</v>
      </c>
      <c r="C4563" s="61" t="s">
        <v>885</v>
      </c>
      <c r="D4563" s="61" t="s">
        <v>181</v>
      </c>
      <c r="E4563" s="61">
        <v>7</v>
      </c>
      <c r="F4563" s="61" t="s">
        <v>182</v>
      </c>
      <c r="G4563" s="61">
        <v>0</v>
      </c>
      <c r="H4563" s="61" t="s">
        <v>1446</v>
      </c>
      <c r="I4563" s="61" t="s">
        <v>288</v>
      </c>
      <c r="J4563" s="61" t="s">
        <v>19</v>
      </c>
      <c r="K4563" s="61" t="s">
        <v>14</v>
      </c>
      <c r="L4563" s="61" t="s">
        <v>1584</v>
      </c>
      <c r="M4563" s="61" t="e">
        <f t="shared" si="72"/>
        <v>#VALUE!</v>
      </c>
      <c r="N4563" t="e">
        <f>VLOOKUP(M4563,'zamestnanci číselník'!$A:$I,9,0)</f>
        <v>#VALUE!</v>
      </c>
    </row>
    <row r="4564" spans="1:14" x14ac:dyDescent="0.2">
      <c r="A4564" s="60">
        <v>43701</v>
      </c>
      <c r="B4564" s="61" t="s">
        <v>1583</v>
      </c>
      <c r="C4564" s="61" t="s">
        <v>885</v>
      </c>
      <c r="D4564" s="61" t="s">
        <v>181</v>
      </c>
      <c r="E4564" s="61">
        <v>13</v>
      </c>
      <c r="F4564" s="61" t="s">
        <v>182</v>
      </c>
      <c r="G4564" s="61">
        <v>0</v>
      </c>
      <c r="H4564" s="61" t="s">
        <v>1473</v>
      </c>
      <c r="I4564" s="61" t="s">
        <v>288</v>
      </c>
      <c r="J4564" s="61" t="s">
        <v>19</v>
      </c>
      <c r="K4564" s="61" t="s">
        <v>14</v>
      </c>
      <c r="L4564" s="61" t="s">
        <v>1584</v>
      </c>
      <c r="M4564" s="61" t="e">
        <f t="shared" si="72"/>
        <v>#VALUE!</v>
      </c>
      <c r="N4564" t="e">
        <f>VLOOKUP(M4564,'zamestnanci číselník'!$A:$I,9,0)</f>
        <v>#VALUE!</v>
      </c>
    </row>
    <row r="4565" spans="1:14" x14ac:dyDescent="0.2">
      <c r="A4565" s="60">
        <v>43702</v>
      </c>
      <c r="B4565" s="61" t="s">
        <v>1583</v>
      </c>
      <c r="C4565" s="61" t="s">
        <v>885</v>
      </c>
      <c r="D4565" s="61" t="s">
        <v>181</v>
      </c>
      <c r="E4565" s="61">
        <v>13</v>
      </c>
      <c r="F4565" s="61" t="s">
        <v>182</v>
      </c>
      <c r="G4565" s="61">
        <v>0</v>
      </c>
      <c r="H4565" s="61" t="s">
        <v>1473</v>
      </c>
      <c r="I4565" s="61" t="s">
        <v>288</v>
      </c>
      <c r="J4565" s="61" t="s">
        <v>19</v>
      </c>
      <c r="K4565" s="61" t="s">
        <v>14</v>
      </c>
      <c r="L4565" s="61" t="s">
        <v>1584</v>
      </c>
      <c r="M4565" s="61" t="e">
        <f t="shared" si="72"/>
        <v>#VALUE!</v>
      </c>
      <c r="N4565" t="e">
        <f>VLOOKUP(M4565,'zamestnanci číselník'!$A:$I,9,0)</f>
        <v>#VALUE!</v>
      </c>
    </row>
    <row r="4566" spans="1:14" x14ac:dyDescent="0.2">
      <c r="A4566" s="60">
        <v>43703</v>
      </c>
      <c r="B4566" s="61" t="s">
        <v>1583</v>
      </c>
      <c r="C4566" s="61" t="s">
        <v>885</v>
      </c>
      <c r="D4566" s="61" t="s">
        <v>181</v>
      </c>
      <c r="E4566" s="61">
        <v>3</v>
      </c>
      <c r="F4566" s="61" t="s">
        <v>182</v>
      </c>
      <c r="G4566" s="61">
        <v>0</v>
      </c>
      <c r="H4566" s="61" t="s">
        <v>1446</v>
      </c>
      <c r="I4566" s="61" t="s">
        <v>288</v>
      </c>
      <c r="J4566" s="61" t="s">
        <v>19</v>
      </c>
      <c r="K4566" s="61" t="s">
        <v>14</v>
      </c>
      <c r="L4566" s="61" t="s">
        <v>1584</v>
      </c>
      <c r="M4566" s="61" t="e">
        <f t="shared" si="72"/>
        <v>#VALUE!</v>
      </c>
      <c r="N4566" t="e">
        <f>VLOOKUP(M4566,'zamestnanci číselník'!$A:$I,9,0)</f>
        <v>#VALUE!</v>
      </c>
    </row>
    <row r="4567" spans="1:14" x14ac:dyDescent="0.2">
      <c r="A4567" s="60">
        <v>43703</v>
      </c>
      <c r="B4567" s="61" t="s">
        <v>1583</v>
      </c>
      <c r="C4567" s="61" t="s">
        <v>885</v>
      </c>
      <c r="D4567" s="61" t="s">
        <v>181</v>
      </c>
      <c r="E4567" s="61">
        <v>10</v>
      </c>
      <c r="F4567" s="61" t="s">
        <v>182</v>
      </c>
      <c r="G4567" s="61">
        <v>0</v>
      </c>
      <c r="H4567" s="61" t="s">
        <v>1473</v>
      </c>
      <c r="I4567" s="61" t="s">
        <v>288</v>
      </c>
      <c r="J4567" s="61" t="s">
        <v>19</v>
      </c>
      <c r="K4567" s="61" t="s">
        <v>14</v>
      </c>
      <c r="L4567" s="61" t="s">
        <v>1584</v>
      </c>
      <c r="M4567" s="61" t="e">
        <f t="shared" si="72"/>
        <v>#VALUE!</v>
      </c>
      <c r="N4567" t="e">
        <f>VLOOKUP(M4567,'zamestnanci číselník'!$A:$I,9,0)</f>
        <v>#VALUE!</v>
      </c>
    </row>
    <row r="4568" spans="1:14" x14ac:dyDescent="0.2">
      <c r="A4568" s="60">
        <v>43704</v>
      </c>
      <c r="B4568" s="61" t="s">
        <v>1583</v>
      </c>
      <c r="C4568" s="61" t="s">
        <v>885</v>
      </c>
      <c r="D4568" s="61" t="s">
        <v>181</v>
      </c>
      <c r="E4568" s="61">
        <v>3</v>
      </c>
      <c r="F4568" s="61" t="s">
        <v>182</v>
      </c>
      <c r="G4568" s="61">
        <v>0</v>
      </c>
      <c r="H4568" s="61" t="s">
        <v>1446</v>
      </c>
      <c r="I4568" s="61" t="s">
        <v>288</v>
      </c>
      <c r="J4568" s="61" t="s">
        <v>19</v>
      </c>
      <c r="K4568" s="61" t="s">
        <v>14</v>
      </c>
      <c r="L4568" s="61" t="s">
        <v>1584</v>
      </c>
      <c r="M4568" s="61" t="e">
        <f t="shared" si="72"/>
        <v>#VALUE!</v>
      </c>
      <c r="N4568" t="e">
        <f>VLOOKUP(M4568,'zamestnanci číselník'!$A:$I,9,0)</f>
        <v>#VALUE!</v>
      </c>
    </row>
    <row r="4569" spans="1:14" x14ac:dyDescent="0.2">
      <c r="A4569" s="60">
        <v>43704</v>
      </c>
      <c r="B4569" s="61" t="s">
        <v>1583</v>
      </c>
      <c r="C4569" s="61" t="s">
        <v>885</v>
      </c>
      <c r="D4569" s="61" t="s">
        <v>181</v>
      </c>
      <c r="E4569" s="61">
        <v>10</v>
      </c>
      <c r="F4569" s="61" t="s">
        <v>182</v>
      </c>
      <c r="G4569" s="61">
        <v>0</v>
      </c>
      <c r="H4569" s="61" t="s">
        <v>1446</v>
      </c>
      <c r="I4569" s="61" t="s">
        <v>288</v>
      </c>
      <c r="J4569" s="61" t="s">
        <v>19</v>
      </c>
      <c r="K4569" s="61" t="s">
        <v>14</v>
      </c>
      <c r="L4569" s="61" t="s">
        <v>1584</v>
      </c>
      <c r="M4569" s="61" t="e">
        <f t="shared" si="72"/>
        <v>#VALUE!</v>
      </c>
      <c r="N4569" t="e">
        <f>VLOOKUP(M4569,'zamestnanci číselník'!$A:$I,9,0)</f>
        <v>#VALUE!</v>
      </c>
    </row>
    <row r="4570" spans="1:14" x14ac:dyDescent="0.2">
      <c r="A4570" s="60">
        <v>43705</v>
      </c>
      <c r="B4570" s="61" t="s">
        <v>1583</v>
      </c>
      <c r="C4570" s="61" t="s">
        <v>885</v>
      </c>
      <c r="D4570" s="61" t="s">
        <v>181</v>
      </c>
      <c r="E4570" s="61">
        <v>10</v>
      </c>
      <c r="F4570" s="61" t="s">
        <v>182</v>
      </c>
      <c r="G4570" s="61">
        <v>0</v>
      </c>
      <c r="H4570" s="61" t="s">
        <v>1146</v>
      </c>
      <c r="I4570" s="61" t="s">
        <v>288</v>
      </c>
      <c r="J4570" s="61" t="s">
        <v>19</v>
      </c>
      <c r="K4570" s="61" t="s">
        <v>14</v>
      </c>
      <c r="L4570" s="61" t="s">
        <v>1584</v>
      </c>
      <c r="M4570" s="61" t="e">
        <f t="shared" si="72"/>
        <v>#VALUE!</v>
      </c>
      <c r="N4570" t="e">
        <f>VLOOKUP(M4570,'zamestnanci číselník'!$A:$I,9,0)</f>
        <v>#VALUE!</v>
      </c>
    </row>
    <row r="4571" spans="1:14" x14ac:dyDescent="0.2">
      <c r="A4571" s="60">
        <v>43705</v>
      </c>
      <c r="B4571" s="61" t="s">
        <v>1583</v>
      </c>
      <c r="C4571" s="61" t="s">
        <v>885</v>
      </c>
      <c r="D4571" s="61" t="s">
        <v>181</v>
      </c>
      <c r="E4571" s="61">
        <v>3</v>
      </c>
      <c r="F4571" s="61" t="s">
        <v>182</v>
      </c>
      <c r="G4571" s="61">
        <v>0</v>
      </c>
      <c r="H4571" s="61" t="s">
        <v>1446</v>
      </c>
      <c r="I4571" s="61" t="s">
        <v>288</v>
      </c>
      <c r="J4571" s="61" t="s">
        <v>19</v>
      </c>
      <c r="K4571" s="61" t="s">
        <v>14</v>
      </c>
      <c r="L4571" s="61" t="s">
        <v>1584</v>
      </c>
      <c r="M4571" s="61" t="e">
        <f t="shared" si="72"/>
        <v>#VALUE!</v>
      </c>
      <c r="N4571" t="e">
        <f>VLOOKUP(M4571,'zamestnanci číselník'!$A:$I,9,0)</f>
        <v>#VALUE!</v>
      </c>
    </row>
    <row r="4572" spans="1:14" x14ac:dyDescent="0.2">
      <c r="A4572" s="60">
        <v>43706</v>
      </c>
      <c r="B4572" s="61" t="s">
        <v>1583</v>
      </c>
      <c r="C4572" s="61" t="s">
        <v>885</v>
      </c>
      <c r="D4572" s="61" t="s">
        <v>181</v>
      </c>
      <c r="E4572" s="61">
        <v>3</v>
      </c>
      <c r="F4572" s="61" t="s">
        <v>182</v>
      </c>
      <c r="G4572" s="61">
        <v>0</v>
      </c>
      <c r="H4572" s="61" t="s">
        <v>1446</v>
      </c>
      <c r="I4572" s="61" t="s">
        <v>288</v>
      </c>
      <c r="J4572" s="61" t="s">
        <v>19</v>
      </c>
      <c r="K4572" s="61" t="s">
        <v>14</v>
      </c>
      <c r="L4572" s="61" t="s">
        <v>1584</v>
      </c>
      <c r="M4572" s="61" t="e">
        <f t="shared" si="72"/>
        <v>#VALUE!</v>
      </c>
      <c r="N4572" t="e">
        <f>VLOOKUP(M4572,'zamestnanci číselník'!$A:$I,9,0)</f>
        <v>#VALUE!</v>
      </c>
    </row>
    <row r="4573" spans="1:14" x14ac:dyDescent="0.2">
      <c r="A4573" s="60">
        <v>43706</v>
      </c>
      <c r="B4573" s="61" t="s">
        <v>1583</v>
      </c>
      <c r="C4573" s="61" t="s">
        <v>885</v>
      </c>
      <c r="D4573" s="61" t="s">
        <v>181</v>
      </c>
      <c r="E4573" s="61">
        <v>10</v>
      </c>
      <c r="F4573" s="61" t="s">
        <v>182</v>
      </c>
      <c r="G4573" s="61">
        <v>0</v>
      </c>
      <c r="H4573" s="61" t="s">
        <v>1446</v>
      </c>
      <c r="I4573" s="61" t="s">
        <v>288</v>
      </c>
      <c r="J4573" s="61" t="s">
        <v>19</v>
      </c>
      <c r="K4573" s="61" t="s">
        <v>14</v>
      </c>
      <c r="L4573" s="61" t="s">
        <v>1584</v>
      </c>
      <c r="M4573" s="61" t="e">
        <f t="shared" si="72"/>
        <v>#VALUE!</v>
      </c>
      <c r="N4573" t="e">
        <f>VLOOKUP(M4573,'zamestnanci číselník'!$A:$I,9,0)</f>
        <v>#VALUE!</v>
      </c>
    </row>
    <row r="4574" spans="1:14" x14ac:dyDescent="0.2">
      <c r="A4574" s="60">
        <v>43707</v>
      </c>
      <c r="B4574" s="61" t="s">
        <v>1583</v>
      </c>
      <c r="C4574" s="61" t="s">
        <v>885</v>
      </c>
      <c r="D4574" s="61" t="s">
        <v>181</v>
      </c>
      <c r="E4574" s="61">
        <v>3</v>
      </c>
      <c r="F4574" s="61" t="s">
        <v>182</v>
      </c>
      <c r="G4574" s="61">
        <v>0</v>
      </c>
      <c r="H4574" s="61" t="s">
        <v>1446</v>
      </c>
      <c r="I4574" s="61" t="s">
        <v>288</v>
      </c>
      <c r="J4574" s="61" t="s">
        <v>19</v>
      </c>
      <c r="K4574" s="61" t="s">
        <v>14</v>
      </c>
      <c r="L4574" s="61" t="s">
        <v>1584</v>
      </c>
      <c r="M4574" s="61" t="e">
        <f t="shared" si="72"/>
        <v>#VALUE!</v>
      </c>
      <c r="N4574" t="e">
        <f>VLOOKUP(M4574,'zamestnanci číselník'!$A:$I,9,0)</f>
        <v>#VALUE!</v>
      </c>
    </row>
    <row r="4575" spans="1:14" x14ac:dyDescent="0.2">
      <c r="A4575" s="60">
        <v>43707</v>
      </c>
      <c r="B4575" s="61" t="s">
        <v>1583</v>
      </c>
      <c r="C4575" s="61" t="s">
        <v>885</v>
      </c>
      <c r="D4575" s="61" t="s">
        <v>181</v>
      </c>
      <c r="E4575" s="61">
        <v>8.5</v>
      </c>
      <c r="F4575" s="61" t="s">
        <v>182</v>
      </c>
      <c r="G4575" s="61">
        <v>0</v>
      </c>
      <c r="H4575" s="61" t="s">
        <v>1446</v>
      </c>
      <c r="I4575" s="61" t="s">
        <v>288</v>
      </c>
      <c r="J4575" s="61" t="s">
        <v>19</v>
      </c>
      <c r="K4575" s="61" t="s">
        <v>14</v>
      </c>
      <c r="L4575" s="61" t="s">
        <v>1584</v>
      </c>
      <c r="M4575" s="61" t="e">
        <f t="shared" si="72"/>
        <v>#VALUE!</v>
      </c>
      <c r="N4575" t="e">
        <f>VLOOKUP(M4575,'zamestnanci číselník'!$A:$I,9,0)</f>
        <v>#VALUE!</v>
      </c>
    </row>
    <row r="4576" spans="1:14" x14ac:dyDescent="0.2">
      <c r="A4576" s="60">
        <v>43708</v>
      </c>
      <c r="B4576" s="61" t="s">
        <v>1583</v>
      </c>
      <c r="C4576" s="61" t="s">
        <v>885</v>
      </c>
      <c r="D4576" s="61" t="s">
        <v>181</v>
      </c>
      <c r="E4576" s="61">
        <v>3.5</v>
      </c>
      <c r="F4576" s="61" t="s">
        <v>182</v>
      </c>
      <c r="G4576" s="61">
        <v>0</v>
      </c>
      <c r="H4576" s="61" t="s">
        <v>1146</v>
      </c>
      <c r="I4576" s="61" t="s">
        <v>288</v>
      </c>
      <c r="J4576" s="61" t="s">
        <v>19</v>
      </c>
      <c r="K4576" s="61" t="s">
        <v>14</v>
      </c>
      <c r="L4576" s="61" t="s">
        <v>1584</v>
      </c>
      <c r="M4576" s="61" t="e">
        <f t="shared" si="72"/>
        <v>#VALUE!</v>
      </c>
      <c r="N4576" t="e">
        <f>VLOOKUP(M4576,'zamestnanci číselník'!$A:$I,9,0)</f>
        <v>#VALUE!</v>
      </c>
    </row>
    <row r="4577" spans="1:14" x14ac:dyDescent="0.2">
      <c r="A4577" s="60">
        <v>43708</v>
      </c>
      <c r="B4577" s="61" t="s">
        <v>1583</v>
      </c>
      <c r="C4577" s="61" t="s">
        <v>885</v>
      </c>
      <c r="D4577" s="61" t="s">
        <v>181</v>
      </c>
      <c r="E4577" s="61">
        <v>9.5</v>
      </c>
      <c r="F4577" s="61" t="s">
        <v>182</v>
      </c>
      <c r="G4577" s="61">
        <v>0</v>
      </c>
      <c r="H4577" s="61" t="s">
        <v>1446</v>
      </c>
      <c r="I4577" s="61" t="s">
        <v>288</v>
      </c>
      <c r="J4577" s="61" t="s">
        <v>19</v>
      </c>
      <c r="K4577" s="61" t="s">
        <v>14</v>
      </c>
      <c r="L4577" s="61" t="s">
        <v>1584</v>
      </c>
      <c r="M4577" s="61" t="e">
        <f t="shared" si="72"/>
        <v>#VALUE!</v>
      </c>
      <c r="N4577" t="e">
        <f>VLOOKUP(M4577,'zamestnanci číselník'!$A:$I,9,0)</f>
        <v>#VALUE!</v>
      </c>
    </row>
    <row r="4578" spans="1:14" x14ac:dyDescent="0.2">
      <c r="A4578" s="60">
        <v>43699</v>
      </c>
      <c r="B4578" s="61" t="s">
        <v>1585</v>
      </c>
      <c r="C4578" s="61" t="s">
        <v>17</v>
      </c>
      <c r="D4578" s="61" t="s">
        <v>181</v>
      </c>
      <c r="E4578" s="61">
        <v>0</v>
      </c>
      <c r="F4578" s="61" t="s">
        <v>182</v>
      </c>
      <c r="G4578" s="61">
        <v>0</v>
      </c>
      <c r="H4578" s="61" t="s">
        <v>183</v>
      </c>
      <c r="I4578" s="61" t="s">
        <v>288</v>
      </c>
      <c r="J4578" s="61" t="s">
        <v>19</v>
      </c>
      <c r="K4578" s="61" t="s">
        <v>14</v>
      </c>
      <c r="L4578" s="61" t="s">
        <v>1586</v>
      </c>
      <c r="M4578" s="61" t="e">
        <f t="shared" si="72"/>
        <v>#VALUE!</v>
      </c>
      <c r="N4578" t="e">
        <f>VLOOKUP(M4578,'zamestnanci číselník'!$A:$I,9,0)</f>
        <v>#VALUE!</v>
      </c>
    </row>
    <row r="4579" spans="1:14" x14ac:dyDescent="0.2">
      <c r="A4579" s="60">
        <v>43700</v>
      </c>
      <c r="B4579" s="61" t="s">
        <v>1585</v>
      </c>
      <c r="C4579" s="61" t="s">
        <v>17</v>
      </c>
      <c r="D4579" s="61" t="s">
        <v>181</v>
      </c>
      <c r="E4579" s="61">
        <v>0</v>
      </c>
      <c r="F4579" s="61" t="s">
        <v>182</v>
      </c>
      <c r="G4579" s="61">
        <v>0</v>
      </c>
      <c r="H4579" s="61" t="s">
        <v>183</v>
      </c>
      <c r="I4579" s="61" t="s">
        <v>288</v>
      </c>
      <c r="J4579" s="61" t="s">
        <v>19</v>
      </c>
      <c r="K4579" s="61" t="s">
        <v>14</v>
      </c>
      <c r="L4579" s="61" t="s">
        <v>1586</v>
      </c>
      <c r="M4579" s="61" t="e">
        <f t="shared" si="72"/>
        <v>#VALUE!</v>
      </c>
      <c r="N4579" t="e">
        <f>VLOOKUP(M4579,'zamestnanci číselník'!$A:$I,9,0)</f>
        <v>#VALUE!</v>
      </c>
    </row>
    <row r="4580" spans="1:14" x14ac:dyDescent="0.2">
      <c r="A4580" s="60">
        <v>43703</v>
      </c>
      <c r="B4580" s="61" t="s">
        <v>1585</v>
      </c>
      <c r="C4580" s="61" t="s">
        <v>885</v>
      </c>
      <c r="D4580" s="61" t="s">
        <v>181</v>
      </c>
      <c r="E4580" s="61">
        <v>2</v>
      </c>
      <c r="F4580" s="61" t="s">
        <v>182</v>
      </c>
      <c r="G4580" s="61">
        <v>0</v>
      </c>
      <c r="H4580" s="61" t="s">
        <v>1446</v>
      </c>
      <c r="I4580" s="61" t="s">
        <v>288</v>
      </c>
      <c r="J4580" s="61" t="s">
        <v>19</v>
      </c>
      <c r="K4580" s="61" t="s">
        <v>14</v>
      </c>
      <c r="L4580" s="61" t="s">
        <v>1586</v>
      </c>
      <c r="M4580" s="61" t="e">
        <f t="shared" si="72"/>
        <v>#VALUE!</v>
      </c>
      <c r="N4580" t="e">
        <f>VLOOKUP(M4580,'zamestnanci číselník'!$A:$I,9,0)</f>
        <v>#VALUE!</v>
      </c>
    </row>
    <row r="4581" spans="1:14" x14ac:dyDescent="0.2">
      <c r="A4581" s="60">
        <v>43703</v>
      </c>
      <c r="B4581" s="61" t="s">
        <v>1585</v>
      </c>
      <c r="C4581" s="61" t="s">
        <v>885</v>
      </c>
      <c r="D4581" s="61" t="s">
        <v>181</v>
      </c>
      <c r="E4581" s="61">
        <v>4</v>
      </c>
      <c r="F4581" s="61" t="s">
        <v>182</v>
      </c>
      <c r="G4581" s="61">
        <v>0</v>
      </c>
      <c r="H4581" s="61" t="s">
        <v>1446</v>
      </c>
      <c r="I4581" s="61" t="s">
        <v>288</v>
      </c>
      <c r="J4581" s="61" t="s">
        <v>19</v>
      </c>
      <c r="K4581" s="61" t="s">
        <v>14</v>
      </c>
      <c r="L4581" s="61" t="s">
        <v>1586</v>
      </c>
      <c r="M4581" s="61" t="e">
        <f t="shared" si="72"/>
        <v>#VALUE!</v>
      </c>
      <c r="N4581" t="e">
        <f>VLOOKUP(M4581,'zamestnanci číselník'!$A:$I,9,0)</f>
        <v>#VALUE!</v>
      </c>
    </row>
    <row r="4582" spans="1:14" x14ac:dyDescent="0.2">
      <c r="A4582" s="60">
        <v>43703</v>
      </c>
      <c r="B4582" s="61" t="s">
        <v>1585</v>
      </c>
      <c r="C4582" s="61" t="s">
        <v>885</v>
      </c>
      <c r="D4582" s="61" t="s">
        <v>181</v>
      </c>
      <c r="E4582" s="61">
        <v>5</v>
      </c>
      <c r="F4582" s="61" t="s">
        <v>182</v>
      </c>
      <c r="G4582" s="61">
        <v>0</v>
      </c>
      <c r="H4582" s="61" t="s">
        <v>1446</v>
      </c>
      <c r="I4582" s="61" t="s">
        <v>288</v>
      </c>
      <c r="J4582" s="61" t="s">
        <v>19</v>
      </c>
      <c r="K4582" s="61" t="s">
        <v>14</v>
      </c>
      <c r="L4582" s="61" t="s">
        <v>1586</v>
      </c>
      <c r="M4582" s="61" t="e">
        <f t="shared" si="72"/>
        <v>#VALUE!</v>
      </c>
      <c r="N4582" t="e">
        <f>VLOOKUP(M4582,'zamestnanci číselník'!$A:$I,9,0)</f>
        <v>#VALUE!</v>
      </c>
    </row>
    <row r="4583" spans="1:14" x14ac:dyDescent="0.2">
      <c r="A4583" s="60">
        <v>43704</v>
      </c>
      <c r="B4583" s="61" t="s">
        <v>1585</v>
      </c>
      <c r="C4583" s="61" t="s">
        <v>885</v>
      </c>
      <c r="D4583" s="61" t="s">
        <v>181</v>
      </c>
      <c r="E4583" s="61">
        <v>1</v>
      </c>
      <c r="F4583" s="61" t="s">
        <v>182</v>
      </c>
      <c r="G4583" s="61">
        <v>0</v>
      </c>
      <c r="H4583" s="61" t="s">
        <v>1446</v>
      </c>
      <c r="I4583" s="61" t="s">
        <v>288</v>
      </c>
      <c r="J4583" s="61" t="s">
        <v>19</v>
      </c>
      <c r="K4583" s="61" t="s">
        <v>14</v>
      </c>
      <c r="L4583" s="61" t="s">
        <v>1586</v>
      </c>
      <c r="M4583" s="61" t="e">
        <f t="shared" si="72"/>
        <v>#VALUE!</v>
      </c>
      <c r="N4583" t="e">
        <f>VLOOKUP(M4583,'zamestnanci číselník'!$A:$I,9,0)</f>
        <v>#VALUE!</v>
      </c>
    </row>
    <row r="4584" spans="1:14" x14ac:dyDescent="0.2">
      <c r="A4584" s="60">
        <v>43704</v>
      </c>
      <c r="B4584" s="61" t="s">
        <v>1585</v>
      </c>
      <c r="C4584" s="61" t="s">
        <v>885</v>
      </c>
      <c r="D4584" s="61" t="s">
        <v>181</v>
      </c>
      <c r="E4584" s="61">
        <v>3</v>
      </c>
      <c r="F4584" s="61" t="s">
        <v>182</v>
      </c>
      <c r="G4584" s="61">
        <v>0</v>
      </c>
      <c r="H4584" s="61" t="s">
        <v>1446</v>
      </c>
      <c r="I4584" s="61" t="s">
        <v>288</v>
      </c>
      <c r="J4584" s="61" t="s">
        <v>19</v>
      </c>
      <c r="K4584" s="61" t="s">
        <v>14</v>
      </c>
      <c r="L4584" s="61" t="s">
        <v>1586</v>
      </c>
      <c r="M4584" s="61" t="e">
        <f t="shared" si="72"/>
        <v>#VALUE!</v>
      </c>
      <c r="N4584" t="e">
        <f>VLOOKUP(M4584,'zamestnanci číselník'!$A:$I,9,0)</f>
        <v>#VALUE!</v>
      </c>
    </row>
    <row r="4585" spans="1:14" x14ac:dyDescent="0.2">
      <c r="A4585" s="60">
        <v>43704</v>
      </c>
      <c r="B4585" s="61" t="s">
        <v>1585</v>
      </c>
      <c r="C4585" s="61" t="s">
        <v>885</v>
      </c>
      <c r="D4585" s="61" t="s">
        <v>181</v>
      </c>
      <c r="E4585" s="61">
        <v>7</v>
      </c>
      <c r="F4585" s="61" t="s">
        <v>182</v>
      </c>
      <c r="G4585" s="61">
        <v>0</v>
      </c>
      <c r="H4585" s="61" t="s">
        <v>1446</v>
      </c>
      <c r="I4585" s="61" t="s">
        <v>288</v>
      </c>
      <c r="J4585" s="61" t="s">
        <v>19</v>
      </c>
      <c r="K4585" s="61" t="s">
        <v>14</v>
      </c>
      <c r="L4585" s="61" t="s">
        <v>1586</v>
      </c>
      <c r="M4585" s="61" t="e">
        <f t="shared" si="72"/>
        <v>#VALUE!</v>
      </c>
      <c r="N4585" t="e">
        <f>VLOOKUP(M4585,'zamestnanci číselník'!$A:$I,9,0)</f>
        <v>#VALUE!</v>
      </c>
    </row>
    <row r="4586" spans="1:14" x14ac:dyDescent="0.2">
      <c r="A4586" s="60">
        <v>43705</v>
      </c>
      <c r="B4586" s="61" t="s">
        <v>1585</v>
      </c>
      <c r="C4586" s="61" t="s">
        <v>885</v>
      </c>
      <c r="D4586" s="61" t="s">
        <v>181</v>
      </c>
      <c r="E4586" s="61">
        <v>4</v>
      </c>
      <c r="F4586" s="61" t="s">
        <v>182</v>
      </c>
      <c r="G4586" s="61">
        <v>0</v>
      </c>
      <c r="H4586" s="61" t="s">
        <v>1446</v>
      </c>
      <c r="I4586" s="61" t="s">
        <v>288</v>
      </c>
      <c r="J4586" s="61" t="s">
        <v>19</v>
      </c>
      <c r="K4586" s="61" t="s">
        <v>14</v>
      </c>
      <c r="L4586" s="61" t="s">
        <v>1586</v>
      </c>
      <c r="M4586" s="61" t="e">
        <f t="shared" si="72"/>
        <v>#VALUE!</v>
      </c>
      <c r="N4586" t="e">
        <f>VLOOKUP(M4586,'zamestnanci číselník'!$A:$I,9,0)</f>
        <v>#VALUE!</v>
      </c>
    </row>
    <row r="4587" spans="1:14" x14ac:dyDescent="0.2">
      <c r="A4587" s="60">
        <v>43705</v>
      </c>
      <c r="B4587" s="61" t="s">
        <v>1585</v>
      </c>
      <c r="C4587" s="61" t="s">
        <v>885</v>
      </c>
      <c r="D4587" s="61" t="s">
        <v>181</v>
      </c>
      <c r="E4587" s="61">
        <v>7</v>
      </c>
      <c r="F4587" s="61" t="s">
        <v>182</v>
      </c>
      <c r="G4587" s="61">
        <v>0</v>
      </c>
      <c r="H4587" s="61" t="s">
        <v>1446</v>
      </c>
      <c r="I4587" s="61" t="s">
        <v>288</v>
      </c>
      <c r="J4587" s="61" t="s">
        <v>19</v>
      </c>
      <c r="K4587" s="61" t="s">
        <v>14</v>
      </c>
      <c r="L4587" s="61" t="s">
        <v>1586</v>
      </c>
      <c r="M4587" s="61" t="e">
        <f t="shared" si="72"/>
        <v>#VALUE!</v>
      </c>
      <c r="N4587" t="e">
        <f>VLOOKUP(M4587,'zamestnanci číselník'!$A:$I,9,0)</f>
        <v>#VALUE!</v>
      </c>
    </row>
    <row r="4588" spans="1:14" x14ac:dyDescent="0.2">
      <c r="A4588" s="60">
        <v>43706</v>
      </c>
      <c r="B4588" s="61" t="s">
        <v>1585</v>
      </c>
      <c r="C4588" s="61" t="s">
        <v>885</v>
      </c>
      <c r="D4588" s="61" t="s">
        <v>181</v>
      </c>
      <c r="E4588" s="61">
        <v>3</v>
      </c>
      <c r="F4588" s="61" t="s">
        <v>182</v>
      </c>
      <c r="G4588" s="61">
        <v>0</v>
      </c>
      <c r="H4588" s="61" t="s">
        <v>1446</v>
      </c>
      <c r="I4588" s="61" t="s">
        <v>288</v>
      </c>
      <c r="J4588" s="61" t="s">
        <v>19</v>
      </c>
      <c r="K4588" s="61" t="s">
        <v>14</v>
      </c>
      <c r="L4588" s="61" t="s">
        <v>1586</v>
      </c>
      <c r="M4588" s="61" t="e">
        <f t="shared" ref="M4588:M4651" si="73">B4588*1</f>
        <v>#VALUE!</v>
      </c>
      <c r="N4588" t="e">
        <f>VLOOKUP(M4588,'zamestnanci číselník'!$A:$I,9,0)</f>
        <v>#VALUE!</v>
      </c>
    </row>
    <row r="4589" spans="1:14" x14ac:dyDescent="0.2">
      <c r="A4589" s="60">
        <v>43706</v>
      </c>
      <c r="B4589" s="61" t="s">
        <v>1585</v>
      </c>
      <c r="C4589" s="61" t="s">
        <v>885</v>
      </c>
      <c r="D4589" s="61" t="s">
        <v>181</v>
      </c>
      <c r="E4589" s="61">
        <v>7</v>
      </c>
      <c r="F4589" s="61" t="s">
        <v>182</v>
      </c>
      <c r="G4589" s="61">
        <v>0</v>
      </c>
      <c r="H4589" s="61" t="s">
        <v>1446</v>
      </c>
      <c r="I4589" s="61" t="s">
        <v>288</v>
      </c>
      <c r="J4589" s="61" t="s">
        <v>19</v>
      </c>
      <c r="K4589" s="61" t="s">
        <v>14</v>
      </c>
      <c r="L4589" s="61" t="s">
        <v>1586</v>
      </c>
      <c r="M4589" s="61" t="e">
        <f t="shared" si="73"/>
        <v>#VALUE!</v>
      </c>
      <c r="N4589" t="e">
        <f>VLOOKUP(M4589,'zamestnanci číselník'!$A:$I,9,0)</f>
        <v>#VALUE!</v>
      </c>
    </row>
    <row r="4590" spans="1:14" x14ac:dyDescent="0.2">
      <c r="A4590" s="60">
        <v>43707</v>
      </c>
      <c r="B4590" s="61" t="s">
        <v>1585</v>
      </c>
      <c r="C4590" s="61" t="s">
        <v>885</v>
      </c>
      <c r="D4590" s="61" t="s">
        <v>181</v>
      </c>
      <c r="E4590" s="61">
        <v>10</v>
      </c>
      <c r="F4590" s="61" t="s">
        <v>182</v>
      </c>
      <c r="G4590" s="61">
        <v>0</v>
      </c>
      <c r="H4590" s="61" t="s">
        <v>1446</v>
      </c>
      <c r="I4590" s="61" t="s">
        <v>288</v>
      </c>
      <c r="J4590" s="61" t="s">
        <v>19</v>
      </c>
      <c r="K4590" s="61" t="s">
        <v>14</v>
      </c>
      <c r="L4590" s="61" t="s">
        <v>1586</v>
      </c>
      <c r="M4590" s="61" t="e">
        <f t="shared" si="73"/>
        <v>#VALUE!</v>
      </c>
      <c r="N4590" t="e">
        <f>VLOOKUP(M4590,'zamestnanci číselník'!$A:$I,9,0)</f>
        <v>#VALUE!</v>
      </c>
    </row>
    <row r="4591" spans="1:14" x14ac:dyDescent="0.2">
      <c r="A4591" s="60">
        <v>43708</v>
      </c>
      <c r="B4591" s="61" t="s">
        <v>1585</v>
      </c>
      <c r="C4591" s="61" t="s">
        <v>885</v>
      </c>
      <c r="D4591" s="61" t="s">
        <v>181</v>
      </c>
      <c r="E4591" s="61">
        <v>10</v>
      </c>
      <c r="F4591" s="61" t="s">
        <v>182</v>
      </c>
      <c r="G4591" s="61">
        <v>0</v>
      </c>
      <c r="H4591" s="61" t="s">
        <v>1446</v>
      </c>
      <c r="I4591" s="61" t="s">
        <v>288</v>
      </c>
      <c r="J4591" s="61" t="s">
        <v>19</v>
      </c>
      <c r="K4591" s="61" t="s">
        <v>14</v>
      </c>
      <c r="L4591" s="61" t="s">
        <v>1586</v>
      </c>
      <c r="M4591" s="61" t="e">
        <f t="shared" si="73"/>
        <v>#VALUE!</v>
      </c>
      <c r="N4591" t="e">
        <f>VLOOKUP(M4591,'zamestnanci číselník'!$A:$I,9,0)</f>
        <v>#VALUE!</v>
      </c>
    </row>
    <row r="4592" spans="1:14" x14ac:dyDescent="0.2">
      <c r="A4592" s="60">
        <v>43696</v>
      </c>
      <c r="B4592" s="61" t="s">
        <v>1585</v>
      </c>
      <c r="C4592" s="61" t="s">
        <v>885</v>
      </c>
      <c r="D4592" s="61" t="s">
        <v>181</v>
      </c>
      <c r="E4592" s="61">
        <v>3</v>
      </c>
      <c r="F4592" s="61" t="s">
        <v>182</v>
      </c>
      <c r="G4592" s="61">
        <v>0</v>
      </c>
      <c r="H4592" s="61" t="s">
        <v>1446</v>
      </c>
      <c r="I4592" s="61" t="s">
        <v>288</v>
      </c>
      <c r="J4592" s="61" t="s">
        <v>19</v>
      </c>
      <c r="K4592" s="61" t="s">
        <v>14</v>
      </c>
      <c r="L4592" s="61" t="s">
        <v>1586</v>
      </c>
      <c r="M4592" s="61" t="e">
        <f t="shared" si="73"/>
        <v>#VALUE!</v>
      </c>
      <c r="N4592" t="e">
        <f>VLOOKUP(M4592,'zamestnanci číselník'!$A:$I,9,0)</f>
        <v>#VALUE!</v>
      </c>
    </row>
    <row r="4593" spans="1:14" x14ac:dyDescent="0.2">
      <c r="A4593" s="60">
        <v>43696</v>
      </c>
      <c r="B4593" s="61" t="s">
        <v>1585</v>
      </c>
      <c r="C4593" s="61" t="s">
        <v>885</v>
      </c>
      <c r="D4593" s="61" t="s">
        <v>181</v>
      </c>
      <c r="E4593" s="61">
        <v>7.5</v>
      </c>
      <c r="F4593" s="61" t="s">
        <v>182</v>
      </c>
      <c r="G4593" s="61">
        <v>0</v>
      </c>
      <c r="H4593" s="61" t="s">
        <v>1446</v>
      </c>
      <c r="I4593" s="61" t="s">
        <v>288</v>
      </c>
      <c r="J4593" s="61" t="s">
        <v>19</v>
      </c>
      <c r="K4593" s="61" t="s">
        <v>14</v>
      </c>
      <c r="L4593" s="61" t="s">
        <v>1586</v>
      </c>
      <c r="M4593" s="61" t="e">
        <f t="shared" si="73"/>
        <v>#VALUE!</v>
      </c>
      <c r="N4593" t="e">
        <f>VLOOKUP(M4593,'zamestnanci číselník'!$A:$I,9,0)</f>
        <v>#VALUE!</v>
      </c>
    </row>
    <row r="4594" spans="1:14" x14ac:dyDescent="0.2">
      <c r="A4594" s="60">
        <v>43697</v>
      </c>
      <c r="B4594" s="61" t="s">
        <v>1585</v>
      </c>
      <c r="C4594" s="61" t="s">
        <v>885</v>
      </c>
      <c r="D4594" s="61" t="s">
        <v>181</v>
      </c>
      <c r="E4594" s="61">
        <v>11</v>
      </c>
      <c r="F4594" s="61" t="s">
        <v>182</v>
      </c>
      <c r="G4594" s="61">
        <v>0</v>
      </c>
      <c r="H4594" s="61" t="s">
        <v>1446</v>
      </c>
      <c r="I4594" s="61" t="s">
        <v>288</v>
      </c>
      <c r="J4594" s="61" t="s">
        <v>19</v>
      </c>
      <c r="K4594" s="61" t="s">
        <v>14</v>
      </c>
      <c r="L4594" s="61" t="s">
        <v>1586</v>
      </c>
      <c r="M4594" s="61" t="e">
        <f t="shared" si="73"/>
        <v>#VALUE!</v>
      </c>
      <c r="N4594" t="e">
        <f>VLOOKUP(M4594,'zamestnanci číselník'!$A:$I,9,0)</f>
        <v>#VALUE!</v>
      </c>
    </row>
    <row r="4595" spans="1:14" x14ac:dyDescent="0.2">
      <c r="A4595" s="60">
        <v>43698</v>
      </c>
      <c r="B4595" s="61" t="s">
        <v>1585</v>
      </c>
      <c r="C4595" s="61" t="s">
        <v>885</v>
      </c>
      <c r="D4595" s="61" t="s">
        <v>181</v>
      </c>
      <c r="E4595" s="61">
        <v>2.5</v>
      </c>
      <c r="F4595" s="61" t="s">
        <v>182</v>
      </c>
      <c r="G4595" s="61">
        <v>0</v>
      </c>
      <c r="H4595" s="61" t="s">
        <v>1446</v>
      </c>
      <c r="I4595" s="61" t="s">
        <v>288</v>
      </c>
      <c r="J4595" s="61" t="s">
        <v>19</v>
      </c>
      <c r="K4595" s="61" t="s">
        <v>14</v>
      </c>
      <c r="L4595" s="61" t="s">
        <v>1586</v>
      </c>
      <c r="M4595" s="61" t="e">
        <f t="shared" si="73"/>
        <v>#VALUE!</v>
      </c>
      <c r="N4595" t="e">
        <f>VLOOKUP(M4595,'zamestnanci číselník'!$A:$I,9,0)</f>
        <v>#VALUE!</v>
      </c>
    </row>
    <row r="4596" spans="1:14" x14ac:dyDescent="0.2">
      <c r="A4596" s="60">
        <v>43698</v>
      </c>
      <c r="B4596" s="61" t="s">
        <v>1585</v>
      </c>
      <c r="C4596" s="61" t="s">
        <v>885</v>
      </c>
      <c r="D4596" s="61" t="s">
        <v>181</v>
      </c>
      <c r="E4596" s="61">
        <v>4</v>
      </c>
      <c r="F4596" s="61" t="s">
        <v>182</v>
      </c>
      <c r="G4596" s="61">
        <v>0</v>
      </c>
      <c r="H4596" s="61" t="s">
        <v>1446</v>
      </c>
      <c r="I4596" s="61" t="s">
        <v>288</v>
      </c>
      <c r="J4596" s="61" t="s">
        <v>19</v>
      </c>
      <c r="K4596" s="61" t="s">
        <v>14</v>
      </c>
      <c r="L4596" s="61" t="s">
        <v>1586</v>
      </c>
      <c r="M4596" s="61" t="e">
        <f t="shared" si="73"/>
        <v>#VALUE!</v>
      </c>
      <c r="N4596" t="e">
        <f>VLOOKUP(M4596,'zamestnanci číselník'!$A:$I,9,0)</f>
        <v>#VALUE!</v>
      </c>
    </row>
    <row r="4597" spans="1:14" x14ac:dyDescent="0.2">
      <c r="A4597" s="60">
        <v>43698</v>
      </c>
      <c r="B4597" s="61" t="s">
        <v>1585</v>
      </c>
      <c r="C4597" s="61" t="s">
        <v>885</v>
      </c>
      <c r="D4597" s="61" t="s">
        <v>181</v>
      </c>
      <c r="E4597" s="61">
        <v>4.5</v>
      </c>
      <c r="F4597" s="61" t="s">
        <v>182</v>
      </c>
      <c r="G4597" s="61">
        <v>0</v>
      </c>
      <c r="H4597" s="61" t="s">
        <v>1446</v>
      </c>
      <c r="I4597" s="61" t="s">
        <v>288</v>
      </c>
      <c r="J4597" s="61" t="s">
        <v>19</v>
      </c>
      <c r="K4597" s="61" t="s">
        <v>14</v>
      </c>
      <c r="L4597" s="61" t="s">
        <v>1586</v>
      </c>
      <c r="M4597" s="61" t="e">
        <f t="shared" si="73"/>
        <v>#VALUE!</v>
      </c>
      <c r="N4597" t="e">
        <f>VLOOKUP(M4597,'zamestnanci číselník'!$A:$I,9,0)</f>
        <v>#VALUE!</v>
      </c>
    </row>
    <row r="4598" spans="1:14" x14ac:dyDescent="0.2">
      <c r="A4598" s="60">
        <v>43701</v>
      </c>
      <c r="B4598" s="61" t="s">
        <v>1585</v>
      </c>
      <c r="C4598" s="61" t="s">
        <v>885</v>
      </c>
      <c r="D4598" s="61" t="s">
        <v>181</v>
      </c>
      <c r="E4598" s="61">
        <v>8</v>
      </c>
      <c r="F4598" s="61" t="s">
        <v>182</v>
      </c>
      <c r="G4598" s="61">
        <v>0</v>
      </c>
      <c r="H4598" s="61" t="s">
        <v>1446</v>
      </c>
      <c r="I4598" s="61" t="s">
        <v>288</v>
      </c>
      <c r="J4598" s="61" t="s">
        <v>19</v>
      </c>
      <c r="K4598" s="61" t="s">
        <v>14</v>
      </c>
      <c r="L4598" s="61" t="s">
        <v>1586</v>
      </c>
      <c r="M4598" s="61" t="e">
        <f t="shared" si="73"/>
        <v>#VALUE!</v>
      </c>
      <c r="N4598" t="e">
        <f>VLOOKUP(M4598,'zamestnanci číselník'!$A:$I,9,0)</f>
        <v>#VALUE!</v>
      </c>
    </row>
    <row r="4599" spans="1:14" x14ac:dyDescent="0.2">
      <c r="A4599" s="60">
        <v>43702</v>
      </c>
      <c r="B4599" s="61" t="s">
        <v>1585</v>
      </c>
      <c r="C4599" s="61" t="s">
        <v>885</v>
      </c>
      <c r="D4599" s="61" t="s">
        <v>181</v>
      </c>
      <c r="E4599" s="61">
        <v>8</v>
      </c>
      <c r="F4599" s="61" t="s">
        <v>182</v>
      </c>
      <c r="G4599" s="61">
        <v>0</v>
      </c>
      <c r="H4599" s="61" t="s">
        <v>1446</v>
      </c>
      <c r="I4599" s="61" t="s">
        <v>288</v>
      </c>
      <c r="J4599" s="61" t="s">
        <v>19</v>
      </c>
      <c r="K4599" s="61" t="s">
        <v>14</v>
      </c>
      <c r="L4599" s="61" t="s">
        <v>1586</v>
      </c>
      <c r="M4599" s="61" t="e">
        <f t="shared" si="73"/>
        <v>#VALUE!</v>
      </c>
      <c r="N4599" t="e">
        <f>VLOOKUP(M4599,'zamestnanci číselník'!$A:$I,9,0)</f>
        <v>#VALUE!</v>
      </c>
    </row>
    <row r="4600" spans="1:14" x14ac:dyDescent="0.2">
      <c r="A4600" s="60">
        <v>43690</v>
      </c>
      <c r="B4600" s="61" t="s">
        <v>1585</v>
      </c>
      <c r="C4600" s="61" t="s">
        <v>180</v>
      </c>
      <c r="D4600" s="61" t="s">
        <v>181</v>
      </c>
      <c r="E4600" s="61">
        <v>1</v>
      </c>
      <c r="F4600" s="61" t="s">
        <v>182</v>
      </c>
      <c r="G4600" s="61">
        <v>0</v>
      </c>
      <c r="H4600" s="61" t="s">
        <v>183</v>
      </c>
      <c r="I4600" s="61" t="s">
        <v>288</v>
      </c>
      <c r="J4600" s="61" t="s">
        <v>19</v>
      </c>
      <c r="K4600" s="61" t="s">
        <v>14</v>
      </c>
      <c r="L4600" s="61" t="s">
        <v>1586</v>
      </c>
      <c r="M4600" s="61" t="e">
        <f t="shared" si="73"/>
        <v>#VALUE!</v>
      </c>
      <c r="N4600" t="e">
        <f>VLOOKUP(M4600,'zamestnanci číselník'!$A:$I,9,0)</f>
        <v>#VALUE!</v>
      </c>
    </row>
    <row r="4601" spans="1:14" x14ac:dyDescent="0.2">
      <c r="A4601" s="60">
        <v>43691</v>
      </c>
      <c r="B4601" s="61" t="s">
        <v>1585</v>
      </c>
      <c r="C4601" s="61" t="s">
        <v>885</v>
      </c>
      <c r="D4601" s="61" t="s">
        <v>181</v>
      </c>
      <c r="E4601" s="61">
        <v>5</v>
      </c>
      <c r="F4601" s="61" t="s">
        <v>182</v>
      </c>
      <c r="G4601" s="61">
        <v>0</v>
      </c>
      <c r="H4601" s="61" t="s">
        <v>1446</v>
      </c>
      <c r="I4601" s="61" t="s">
        <v>288</v>
      </c>
      <c r="J4601" s="61" t="s">
        <v>19</v>
      </c>
      <c r="K4601" s="61" t="s">
        <v>14</v>
      </c>
      <c r="L4601" s="61" t="s">
        <v>1586</v>
      </c>
      <c r="M4601" s="61" t="e">
        <f t="shared" si="73"/>
        <v>#VALUE!</v>
      </c>
      <c r="N4601" t="e">
        <f>VLOOKUP(M4601,'zamestnanci číselník'!$A:$I,9,0)</f>
        <v>#VALUE!</v>
      </c>
    </row>
    <row r="4602" spans="1:14" x14ac:dyDescent="0.2">
      <c r="A4602" s="60">
        <v>43691</v>
      </c>
      <c r="B4602" s="61" t="s">
        <v>1585</v>
      </c>
      <c r="C4602" s="61" t="s">
        <v>885</v>
      </c>
      <c r="D4602" s="61" t="s">
        <v>181</v>
      </c>
      <c r="E4602" s="61">
        <v>6</v>
      </c>
      <c r="F4602" s="61" t="s">
        <v>182</v>
      </c>
      <c r="G4602" s="61">
        <v>0</v>
      </c>
      <c r="H4602" s="61" t="s">
        <v>1446</v>
      </c>
      <c r="I4602" s="61" t="s">
        <v>288</v>
      </c>
      <c r="J4602" s="61" t="s">
        <v>19</v>
      </c>
      <c r="K4602" s="61" t="s">
        <v>14</v>
      </c>
      <c r="L4602" s="61" t="s">
        <v>1586</v>
      </c>
      <c r="M4602" s="61" t="e">
        <f t="shared" si="73"/>
        <v>#VALUE!</v>
      </c>
      <c r="N4602" t="e">
        <f>VLOOKUP(M4602,'zamestnanci číselník'!$A:$I,9,0)</f>
        <v>#VALUE!</v>
      </c>
    </row>
    <row r="4603" spans="1:14" x14ac:dyDescent="0.2">
      <c r="A4603" s="60">
        <v>43692</v>
      </c>
      <c r="B4603" s="61" t="s">
        <v>1585</v>
      </c>
      <c r="C4603" s="61" t="s">
        <v>885</v>
      </c>
      <c r="D4603" s="61" t="s">
        <v>181</v>
      </c>
      <c r="E4603" s="61">
        <v>5</v>
      </c>
      <c r="F4603" s="61" t="s">
        <v>182</v>
      </c>
      <c r="G4603" s="61">
        <v>0</v>
      </c>
      <c r="H4603" s="61" t="s">
        <v>1446</v>
      </c>
      <c r="I4603" s="61" t="s">
        <v>288</v>
      </c>
      <c r="J4603" s="61" t="s">
        <v>19</v>
      </c>
      <c r="K4603" s="61" t="s">
        <v>14</v>
      </c>
      <c r="L4603" s="61" t="s">
        <v>1586</v>
      </c>
      <c r="M4603" s="61" t="e">
        <f t="shared" si="73"/>
        <v>#VALUE!</v>
      </c>
      <c r="N4603" t="e">
        <f>VLOOKUP(M4603,'zamestnanci číselník'!$A:$I,9,0)</f>
        <v>#VALUE!</v>
      </c>
    </row>
    <row r="4604" spans="1:14" x14ac:dyDescent="0.2">
      <c r="A4604" s="60">
        <v>43692</v>
      </c>
      <c r="B4604" s="61" t="s">
        <v>1585</v>
      </c>
      <c r="C4604" s="61" t="s">
        <v>885</v>
      </c>
      <c r="D4604" s="61" t="s">
        <v>181</v>
      </c>
      <c r="E4604" s="61">
        <v>6</v>
      </c>
      <c r="F4604" s="61" t="s">
        <v>182</v>
      </c>
      <c r="G4604" s="61">
        <v>0</v>
      </c>
      <c r="H4604" s="61" t="s">
        <v>1446</v>
      </c>
      <c r="I4604" s="61" t="s">
        <v>288</v>
      </c>
      <c r="J4604" s="61" t="s">
        <v>19</v>
      </c>
      <c r="K4604" s="61" t="s">
        <v>14</v>
      </c>
      <c r="L4604" s="61" t="s">
        <v>1586</v>
      </c>
      <c r="M4604" s="61" t="e">
        <f t="shared" si="73"/>
        <v>#VALUE!</v>
      </c>
      <c r="N4604" t="e">
        <f>VLOOKUP(M4604,'zamestnanci číselník'!$A:$I,9,0)</f>
        <v>#VALUE!</v>
      </c>
    </row>
    <row r="4605" spans="1:14" x14ac:dyDescent="0.2">
      <c r="A4605" s="60">
        <v>43693</v>
      </c>
      <c r="B4605" s="61" t="s">
        <v>1585</v>
      </c>
      <c r="C4605" s="61" t="s">
        <v>885</v>
      </c>
      <c r="D4605" s="61" t="s">
        <v>181</v>
      </c>
      <c r="E4605" s="61">
        <v>2</v>
      </c>
      <c r="F4605" s="61" t="s">
        <v>182</v>
      </c>
      <c r="G4605" s="61">
        <v>0</v>
      </c>
      <c r="H4605" s="61" t="s">
        <v>1446</v>
      </c>
      <c r="I4605" s="61" t="s">
        <v>288</v>
      </c>
      <c r="J4605" s="61" t="s">
        <v>19</v>
      </c>
      <c r="K4605" s="61" t="s">
        <v>14</v>
      </c>
      <c r="L4605" s="61" t="s">
        <v>1586</v>
      </c>
      <c r="M4605" s="61" t="e">
        <f t="shared" si="73"/>
        <v>#VALUE!</v>
      </c>
      <c r="N4605" t="e">
        <f>VLOOKUP(M4605,'zamestnanci číselník'!$A:$I,9,0)</f>
        <v>#VALUE!</v>
      </c>
    </row>
    <row r="4606" spans="1:14" x14ac:dyDescent="0.2">
      <c r="A4606" s="60">
        <v>43693</v>
      </c>
      <c r="B4606" s="61" t="s">
        <v>1585</v>
      </c>
      <c r="C4606" s="61" t="s">
        <v>885</v>
      </c>
      <c r="D4606" s="61" t="s">
        <v>181</v>
      </c>
      <c r="E4606" s="61">
        <v>8</v>
      </c>
      <c r="F4606" s="61" t="s">
        <v>182</v>
      </c>
      <c r="G4606" s="61">
        <v>0</v>
      </c>
      <c r="H4606" s="61" t="s">
        <v>1446</v>
      </c>
      <c r="I4606" s="61" t="s">
        <v>288</v>
      </c>
      <c r="J4606" s="61" t="s">
        <v>19</v>
      </c>
      <c r="K4606" s="61" t="s">
        <v>14</v>
      </c>
      <c r="L4606" s="61" t="s">
        <v>1586</v>
      </c>
      <c r="M4606" s="61" t="e">
        <f t="shared" si="73"/>
        <v>#VALUE!</v>
      </c>
      <c r="N4606" t="e">
        <f>VLOOKUP(M4606,'zamestnanci číselník'!$A:$I,9,0)</f>
        <v>#VALUE!</v>
      </c>
    </row>
    <row r="4607" spans="1:14" x14ac:dyDescent="0.2">
      <c r="A4607" s="60">
        <v>43694</v>
      </c>
      <c r="B4607" s="61" t="s">
        <v>1585</v>
      </c>
      <c r="C4607" s="61" t="s">
        <v>885</v>
      </c>
      <c r="D4607" s="61" t="s">
        <v>181</v>
      </c>
      <c r="E4607" s="61">
        <v>2</v>
      </c>
      <c r="F4607" s="61" t="s">
        <v>182</v>
      </c>
      <c r="G4607" s="61">
        <v>0</v>
      </c>
      <c r="H4607" s="61" t="s">
        <v>1446</v>
      </c>
      <c r="I4607" s="61" t="s">
        <v>288</v>
      </c>
      <c r="J4607" s="61" t="s">
        <v>19</v>
      </c>
      <c r="K4607" s="61" t="s">
        <v>14</v>
      </c>
      <c r="L4607" s="61" t="s">
        <v>1586</v>
      </c>
      <c r="M4607" s="61" t="e">
        <f t="shared" si="73"/>
        <v>#VALUE!</v>
      </c>
      <c r="N4607" t="e">
        <f>VLOOKUP(M4607,'zamestnanci číselník'!$A:$I,9,0)</f>
        <v>#VALUE!</v>
      </c>
    </row>
    <row r="4608" spans="1:14" x14ac:dyDescent="0.2">
      <c r="A4608" s="60">
        <v>43694</v>
      </c>
      <c r="B4608" s="61" t="s">
        <v>1585</v>
      </c>
      <c r="C4608" s="61" t="s">
        <v>885</v>
      </c>
      <c r="D4608" s="61" t="s">
        <v>181</v>
      </c>
      <c r="E4608" s="61">
        <v>6</v>
      </c>
      <c r="F4608" s="61" t="s">
        <v>182</v>
      </c>
      <c r="G4608" s="61">
        <v>0</v>
      </c>
      <c r="H4608" s="61" t="s">
        <v>1446</v>
      </c>
      <c r="I4608" s="61" t="s">
        <v>288</v>
      </c>
      <c r="J4608" s="61" t="s">
        <v>19</v>
      </c>
      <c r="K4608" s="61" t="s">
        <v>14</v>
      </c>
      <c r="L4608" s="61" t="s">
        <v>1586</v>
      </c>
      <c r="M4608" s="61" t="e">
        <f t="shared" si="73"/>
        <v>#VALUE!</v>
      </c>
      <c r="N4608" t="e">
        <f>VLOOKUP(M4608,'zamestnanci číselník'!$A:$I,9,0)</f>
        <v>#VALUE!</v>
      </c>
    </row>
    <row r="4609" spans="1:14" x14ac:dyDescent="0.2">
      <c r="A4609" s="60">
        <v>43695</v>
      </c>
      <c r="B4609" s="61" t="s">
        <v>1585</v>
      </c>
      <c r="C4609" s="61" t="s">
        <v>885</v>
      </c>
      <c r="D4609" s="61" t="s">
        <v>181</v>
      </c>
      <c r="E4609" s="61">
        <v>8</v>
      </c>
      <c r="F4609" s="61" t="s">
        <v>182</v>
      </c>
      <c r="G4609" s="61">
        <v>0</v>
      </c>
      <c r="H4609" s="61" t="s">
        <v>1446</v>
      </c>
      <c r="I4609" s="61" t="s">
        <v>288</v>
      </c>
      <c r="J4609" s="61" t="s">
        <v>19</v>
      </c>
      <c r="K4609" s="61" t="s">
        <v>14</v>
      </c>
      <c r="L4609" s="61" t="s">
        <v>1586</v>
      </c>
      <c r="M4609" s="61" t="e">
        <f t="shared" si="73"/>
        <v>#VALUE!</v>
      </c>
      <c r="N4609" t="e">
        <f>VLOOKUP(M4609,'zamestnanci číselník'!$A:$I,9,0)</f>
        <v>#VALUE!</v>
      </c>
    </row>
    <row r="4610" spans="1:14" x14ac:dyDescent="0.2">
      <c r="A4610" s="60">
        <v>43699</v>
      </c>
      <c r="B4610" s="61" t="s">
        <v>1587</v>
      </c>
      <c r="C4610" s="61" t="s">
        <v>17</v>
      </c>
      <c r="D4610" s="61" t="s">
        <v>181</v>
      </c>
      <c r="E4610" s="61">
        <v>0</v>
      </c>
      <c r="F4610" s="61" t="s">
        <v>182</v>
      </c>
      <c r="G4610" s="61">
        <v>0</v>
      </c>
      <c r="H4610" s="61" t="s">
        <v>183</v>
      </c>
      <c r="I4610" s="61" t="s">
        <v>288</v>
      </c>
      <c r="J4610" s="61" t="s">
        <v>19</v>
      </c>
      <c r="K4610" s="61" t="s">
        <v>14</v>
      </c>
      <c r="L4610" s="61" t="s">
        <v>1588</v>
      </c>
      <c r="M4610" s="61" t="e">
        <f t="shared" si="73"/>
        <v>#VALUE!</v>
      </c>
      <c r="N4610" t="e">
        <f>VLOOKUP(M4610,'zamestnanci číselník'!$A:$I,9,0)</f>
        <v>#VALUE!</v>
      </c>
    </row>
    <row r="4611" spans="1:14" x14ac:dyDescent="0.2">
      <c r="A4611" s="60">
        <v>43703</v>
      </c>
      <c r="B4611" s="61" t="s">
        <v>1587</v>
      </c>
      <c r="C4611" s="61" t="s">
        <v>885</v>
      </c>
      <c r="D4611" s="61" t="s">
        <v>181</v>
      </c>
      <c r="E4611" s="61">
        <v>8</v>
      </c>
      <c r="F4611" s="61" t="s">
        <v>182</v>
      </c>
      <c r="G4611" s="61">
        <v>0</v>
      </c>
      <c r="H4611" s="61" t="s">
        <v>1446</v>
      </c>
      <c r="I4611" s="61" t="s">
        <v>288</v>
      </c>
      <c r="J4611" s="61" t="s">
        <v>19</v>
      </c>
      <c r="K4611" s="61" t="s">
        <v>14</v>
      </c>
      <c r="L4611" s="61" t="s">
        <v>1588</v>
      </c>
      <c r="M4611" s="61" t="e">
        <f t="shared" si="73"/>
        <v>#VALUE!</v>
      </c>
      <c r="N4611" t="e">
        <f>VLOOKUP(M4611,'zamestnanci číselník'!$A:$I,9,0)</f>
        <v>#VALUE!</v>
      </c>
    </row>
    <row r="4612" spans="1:14" x14ac:dyDescent="0.2">
      <c r="A4612" s="60">
        <v>43704</v>
      </c>
      <c r="B4612" s="61" t="s">
        <v>1587</v>
      </c>
      <c r="C4612" s="61" t="s">
        <v>885</v>
      </c>
      <c r="D4612" s="61" t="s">
        <v>181</v>
      </c>
      <c r="E4612" s="61">
        <v>2</v>
      </c>
      <c r="F4612" s="61" t="s">
        <v>182</v>
      </c>
      <c r="G4612" s="61">
        <v>0</v>
      </c>
      <c r="H4612" s="61" t="s">
        <v>1446</v>
      </c>
      <c r="I4612" s="61" t="s">
        <v>288</v>
      </c>
      <c r="J4612" s="61" t="s">
        <v>19</v>
      </c>
      <c r="K4612" s="61" t="s">
        <v>14</v>
      </c>
      <c r="L4612" s="61" t="s">
        <v>1588</v>
      </c>
      <c r="M4612" s="61" t="e">
        <f t="shared" si="73"/>
        <v>#VALUE!</v>
      </c>
      <c r="N4612" t="e">
        <f>VLOOKUP(M4612,'zamestnanci číselník'!$A:$I,9,0)</f>
        <v>#VALUE!</v>
      </c>
    </row>
    <row r="4613" spans="1:14" x14ac:dyDescent="0.2">
      <c r="A4613" s="60">
        <v>43704</v>
      </c>
      <c r="B4613" s="61" t="s">
        <v>1587</v>
      </c>
      <c r="C4613" s="61" t="s">
        <v>885</v>
      </c>
      <c r="D4613" s="61" t="s">
        <v>181</v>
      </c>
      <c r="E4613" s="61">
        <v>4</v>
      </c>
      <c r="F4613" s="61" t="s">
        <v>182</v>
      </c>
      <c r="G4613" s="61">
        <v>0</v>
      </c>
      <c r="H4613" s="61" t="s">
        <v>1446</v>
      </c>
      <c r="I4613" s="61" t="s">
        <v>288</v>
      </c>
      <c r="J4613" s="61" t="s">
        <v>19</v>
      </c>
      <c r="K4613" s="61" t="s">
        <v>14</v>
      </c>
      <c r="L4613" s="61" t="s">
        <v>1588</v>
      </c>
      <c r="M4613" s="61" t="e">
        <f t="shared" si="73"/>
        <v>#VALUE!</v>
      </c>
      <c r="N4613" t="e">
        <f>VLOOKUP(M4613,'zamestnanci číselník'!$A:$I,9,0)</f>
        <v>#VALUE!</v>
      </c>
    </row>
    <row r="4614" spans="1:14" x14ac:dyDescent="0.2">
      <c r="A4614" s="60">
        <v>43705</v>
      </c>
      <c r="B4614" s="61" t="s">
        <v>1587</v>
      </c>
      <c r="C4614" s="61" t="s">
        <v>885</v>
      </c>
      <c r="D4614" s="61" t="s">
        <v>181</v>
      </c>
      <c r="E4614" s="61">
        <v>9</v>
      </c>
      <c r="F4614" s="61" t="s">
        <v>182</v>
      </c>
      <c r="G4614" s="61">
        <v>0</v>
      </c>
      <c r="H4614" s="61" t="s">
        <v>1446</v>
      </c>
      <c r="I4614" s="61" t="s">
        <v>288</v>
      </c>
      <c r="J4614" s="61" t="s">
        <v>19</v>
      </c>
      <c r="K4614" s="61" t="s">
        <v>14</v>
      </c>
      <c r="L4614" s="61" t="s">
        <v>1588</v>
      </c>
      <c r="M4614" s="61" t="e">
        <f t="shared" si="73"/>
        <v>#VALUE!</v>
      </c>
      <c r="N4614" t="e">
        <f>VLOOKUP(M4614,'zamestnanci číselník'!$A:$I,9,0)</f>
        <v>#VALUE!</v>
      </c>
    </row>
    <row r="4615" spans="1:14" x14ac:dyDescent="0.2">
      <c r="A4615" s="60">
        <v>43706</v>
      </c>
      <c r="B4615" s="61" t="s">
        <v>1587</v>
      </c>
      <c r="C4615" s="61" t="s">
        <v>885</v>
      </c>
      <c r="D4615" s="61" t="s">
        <v>181</v>
      </c>
      <c r="E4615" s="61">
        <v>5</v>
      </c>
      <c r="F4615" s="61" t="s">
        <v>182</v>
      </c>
      <c r="G4615" s="61">
        <v>0</v>
      </c>
      <c r="H4615" s="61" t="s">
        <v>1446</v>
      </c>
      <c r="I4615" s="61" t="s">
        <v>288</v>
      </c>
      <c r="J4615" s="61" t="s">
        <v>19</v>
      </c>
      <c r="K4615" s="61" t="s">
        <v>14</v>
      </c>
      <c r="L4615" s="61" t="s">
        <v>1588</v>
      </c>
      <c r="M4615" s="61" t="e">
        <f t="shared" si="73"/>
        <v>#VALUE!</v>
      </c>
      <c r="N4615" t="e">
        <f>VLOOKUP(M4615,'zamestnanci číselník'!$A:$I,9,0)</f>
        <v>#VALUE!</v>
      </c>
    </row>
    <row r="4616" spans="1:14" x14ac:dyDescent="0.2">
      <c r="A4616" s="60">
        <v>43707</v>
      </c>
      <c r="B4616" s="61" t="s">
        <v>1587</v>
      </c>
      <c r="C4616" s="61" t="s">
        <v>885</v>
      </c>
      <c r="D4616" s="61" t="s">
        <v>181</v>
      </c>
      <c r="E4616" s="61">
        <v>3</v>
      </c>
      <c r="F4616" s="61" t="s">
        <v>182</v>
      </c>
      <c r="G4616" s="61">
        <v>0</v>
      </c>
      <c r="H4616" s="61" t="s">
        <v>1446</v>
      </c>
      <c r="I4616" s="61" t="s">
        <v>288</v>
      </c>
      <c r="J4616" s="61" t="s">
        <v>19</v>
      </c>
      <c r="K4616" s="61" t="s">
        <v>14</v>
      </c>
      <c r="L4616" s="61" t="s">
        <v>1588</v>
      </c>
      <c r="M4616" s="61" t="e">
        <f t="shared" si="73"/>
        <v>#VALUE!</v>
      </c>
      <c r="N4616" t="e">
        <f>VLOOKUP(M4616,'zamestnanci číselník'!$A:$I,9,0)</f>
        <v>#VALUE!</v>
      </c>
    </row>
    <row r="4617" spans="1:14" x14ac:dyDescent="0.2">
      <c r="A4617" s="60">
        <v>43700</v>
      </c>
      <c r="B4617" s="61" t="s">
        <v>1587</v>
      </c>
      <c r="C4617" s="61" t="s">
        <v>885</v>
      </c>
      <c r="D4617" s="61" t="s">
        <v>181</v>
      </c>
      <c r="E4617" s="61">
        <v>3</v>
      </c>
      <c r="F4617" s="61" t="s">
        <v>182</v>
      </c>
      <c r="G4617" s="61">
        <v>0</v>
      </c>
      <c r="H4617" s="61" t="s">
        <v>1446</v>
      </c>
      <c r="I4617" s="61" t="s">
        <v>288</v>
      </c>
      <c r="J4617" s="61" t="s">
        <v>19</v>
      </c>
      <c r="K4617" s="61" t="s">
        <v>14</v>
      </c>
      <c r="L4617" s="61" t="s">
        <v>1588</v>
      </c>
      <c r="M4617" s="61" t="e">
        <f t="shared" si="73"/>
        <v>#VALUE!</v>
      </c>
      <c r="N4617" t="e">
        <f>VLOOKUP(M4617,'zamestnanci číselník'!$A:$I,9,0)</f>
        <v>#VALUE!</v>
      </c>
    </row>
    <row r="4618" spans="1:14" x14ac:dyDescent="0.2">
      <c r="A4618" s="60">
        <v>43700</v>
      </c>
      <c r="B4618" s="61" t="s">
        <v>1587</v>
      </c>
      <c r="C4618" s="61" t="s">
        <v>885</v>
      </c>
      <c r="D4618" s="61" t="s">
        <v>181</v>
      </c>
      <c r="E4618" s="61">
        <v>6</v>
      </c>
      <c r="F4618" s="61" t="s">
        <v>1577</v>
      </c>
      <c r="G4618" s="61">
        <v>0</v>
      </c>
      <c r="H4618" s="61" t="s">
        <v>1446</v>
      </c>
      <c r="I4618" s="61" t="s">
        <v>288</v>
      </c>
      <c r="J4618" s="61" t="s">
        <v>19</v>
      </c>
      <c r="K4618" s="61" t="s">
        <v>14</v>
      </c>
      <c r="L4618" s="61" t="s">
        <v>1588</v>
      </c>
      <c r="M4618" s="61" t="e">
        <f t="shared" si="73"/>
        <v>#VALUE!</v>
      </c>
      <c r="N4618" t="e">
        <f>VLOOKUP(M4618,'zamestnanci číselník'!$A:$I,9,0)</f>
        <v>#VALUE!</v>
      </c>
    </row>
    <row r="4619" spans="1:14" x14ac:dyDescent="0.2">
      <c r="A4619" s="60">
        <v>43701</v>
      </c>
      <c r="B4619" s="61" t="s">
        <v>1587</v>
      </c>
      <c r="C4619" s="61" t="s">
        <v>885</v>
      </c>
      <c r="D4619" s="61" t="s">
        <v>181</v>
      </c>
      <c r="E4619" s="61">
        <v>4</v>
      </c>
      <c r="F4619" s="61" t="s">
        <v>182</v>
      </c>
      <c r="G4619" s="61">
        <v>0</v>
      </c>
      <c r="H4619" s="61" t="s">
        <v>1446</v>
      </c>
      <c r="I4619" s="61" t="s">
        <v>288</v>
      </c>
      <c r="J4619" s="61" t="s">
        <v>19</v>
      </c>
      <c r="K4619" s="61" t="s">
        <v>14</v>
      </c>
      <c r="L4619" s="61" t="s">
        <v>1588</v>
      </c>
      <c r="M4619" s="61" t="e">
        <f t="shared" si="73"/>
        <v>#VALUE!</v>
      </c>
      <c r="N4619" t="e">
        <f>VLOOKUP(M4619,'zamestnanci číselník'!$A:$I,9,0)</f>
        <v>#VALUE!</v>
      </c>
    </row>
    <row r="4620" spans="1:14" x14ac:dyDescent="0.2">
      <c r="A4620" s="60">
        <v>43702</v>
      </c>
      <c r="B4620" s="61" t="s">
        <v>1587</v>
      </c>
      <c r="C4620" s="61" t="s">
        <v>885</v>
      </c>
      <c r="D4620" s="61" t="s">
        <v>181</v>
      </c>
      <c r="E4620" s="61">
        <v>8</v>
      </c>
      <c r="F4620" s="61" t="s">
        <v>182</v>
      </c>
      <c r="G4620" s="61">
        <v>0</v>
      </c>
      <c r="H4620" s="61" t="s">
        <v>1446</v>
      </c>
      <c r="I4620" s="61" t="s">
        <v>288</v>
      </c>
      <c r="J4620" s="61" t="s">
        <v>19</v>
      </c>
      <c r="K4620" s="61" t="s">
        <v>14</v>
      </c>
      <c r="L4620" s="61" t="s">
        <v>1588</v>
      </c>
      <c r="M4620" s="61" t="e">
        <f t="shared" si="73"/>
        <v>#VALUE!</v>
      </c>
      <c r="N4620" t="e">
        <f>VLOOKUP(M4620,'zamestnanci číselník'!$A:$I,9,0)</f>
        <v>#VALUE!</v>
      </c>
    </row>
    <row r="4621" spans="1:14" x14ac:dyDescent="0.2">
      <c r="A4621" s="60">
        <v>43690</v>
      </c>
      <c r="B4621" s="61" t="s">
        <v>1587</v>
      </c>
      <c r="C4621" s="61" t="s">
        <v>180</v>
      </c>
      <c r="D4621" s="61" t="s">
        <v>181</v>
      </c>
      <c r="E4621" s="61">
        <v>24</v>
      </c>
      <c r="F4621" s="61" t="s">
        <v>182</v>
      </c>
      <c r="G4621" s="61">
        <v>0</v>
      </c>
      <c r="H4621" s="61" t="s">
        <v>183</v>
      </c>
      <c r="I4621" s="61" t="s">
        <v>288</v>
      </c>
      <c r="J4621" s="61" t="s">
        <v>19</v>
      </c>
      <c r="K4621" s="61" t="s">
        <v>14</v>
      </c>
      <c r="L4621" s="61" t="s">
        <v>1588</v>
      </c>
      <c r="M4621" s="61" t="e">
        <f t="shared" si="73"/>
        <v>#VALUE!</v>
      </c>
      <c r="N4621" t="e">
        <f>VLOOKUP(M4621,'zamestnanci číselník'!$A:$I,9,0)</f>
        <v>#VALUE!</v>
      </c>
    </row>
    <row r="4622" spans="1:14" x14ac:dyDescent="0.2">
      <c r="A4622" s="60">
        <v>43691</v>
      </c>
      <c r="B4622" s="61" t="s">
        <v>1587</v>
      </c>
      <c r="C4622" s="61" t="s">
        <v>885</v>
      </c>
      <c r="D4622" s="61" t="s">
        <v>181</v>
      </c>
      <c r="E4622" s="61">
        <v>5</v>
      </c>
      <c r="F4622" s="61" t="s">
        <v>182</v>
      </c>
      <c r="G4622" s="61">
        <v>0</v>
      </c>
      <c r="H4622" s="61" t="s">
        <v>1446</v>
      </c>
      <c r="I4622" s="61" t="s">
        <v>288</v>
      </c>
      <c r="J4622" s="61" t="s">
        <v>19</v>
      </c>
      <c r="K4622" s="61" t="s">
        <v>14</v>
      </c>
      <c r="L4622" s="61" t="s">
        <v>1588</v>
      </c>
      <c r="M4622" s="61" t="e">
        <f t="shared" si="73"/>
        <v>#VALUE!</v>
      </c>
      <c r="N4622" t="e">
        <f>VLOOKUP(M4622,'zamestnanci číselník'!$A:$I,9,0)</f>
        <v>#VALUE!</v>
      </c>
    </row>
    <row r="4623" spans="1:14" x14ac:dyDescent="0.2">
      <c r="A4623" s="60">
        <v>43691</v>
      </c>
      <c r="B4623" s="61" t="s">
        <v>1587</v>
      </c>
      <c r="C4623" s="61" t="s">
        <v>885</v>
      </c>
      <c r="D4623" s="61" t="s">
        <v>181</v>
      </c>
      <c r="E4623" s="61">
        <v>6</v>
      </c>
      <c r="F4623" s="61" t="s">
        <v>182</v>
      </c>
      <c r="G4623" s="61">
        <v>0</v>
      </c>
      <c r="H4623" s="61" t="s">
        <v>1446</v>
      </c>
      <c r="I4623" s="61" t="s">
        <v>288</v>
      </c>
      <c r="J4623" s="61" t="s">
        <v>19</v>
      </c>
      <c r="K4623" s="61" t="s">
        <v>14</v>
      </c>
      <c r="L4623" s="61" t="s">
        <v>1588</v>
      </c>
      <c r="M4623" s="61" t="e">
        <f t="shared" si="73"/>
        <v>#VALUE!</v>
      </c>
      <c r="N4623" t="e">
        <f>VLOOKUP(M4623,'zamestnanci číselník'!$A:$I,9,0)</f>
        <v>#VALUE!</v>
      </c>
    </row>
    <row r="4624" spans="1:14" x14ac:dyDescent="0.2">
      <c r="A4624" s="60">
        <v>43692</v>
      </c>
      <c r="B4624" s="61" t="s">
        <v>1587</v>
      </c>
      <c r="C4624" s="61" t="s">
        <v>885</v>
      </c>
      <c r="D4624" s="61" t="s">
        <v>181</v>
      </c>
      <c r="E4624" s="61">
        <v>4</v>
      </c>
      <c r="F4624" s="61" t="s">
        <v>182</v>
      </c>
      <c r="G4624" s="61">
        <v>0</v>
      </c>
      <c r="H4624" s="61" t="s">
        <v>1446</v>
      </c>
      <c r="I4624" s="61" t="s">
        <v>288</v>
      </c>
      <c r="J4624" s="61" t="s">
        <v>19</v>
      </c>
      <c r="K4624" s="61" t="s">
        <v>14</v>
      </c>
      <c r="L4624" s="61" t="s">
        <v>1588</v>
      </c>
      <c r="M4624" s="61" t="e">
        <f t="shared" si="73"/>
        <v>#VALUE!</v>
      </c>
      <c r="N4624" t="e">
        <f>VLOOKUP(M4624,'zamestnanci číselník'!$A:$I,9,0)</f>
        <v>#VALUE!</v>
      </c>
    </row>
    <row r="4625" spans="1:14" x14ac:dyDescent="0.2">
      <c r="A4625" s="60">
        <v>43692</v>
      </c>
      <c r="B4625" s="61" t="s">
        <v>1587</v>
      </c>
      <c r="C4625" s="61" t="s">
        <v>885</v>
      </c>
      <c r="D4625" s="61" t="s">
        <v>181</v>
      </c>
      <c r="E4625" s="61">
        <v>7</v>
      </c>
      <c r="F4625" s="61" t="s">
        <v>182</v>
      </c>
      <c r="G4625" s="61">
        <v>0</v>
      </c>
      <c r="H4625" s="61" t="s">
        <v>1446</v>
      </c>
      <c r="I4625" s="61" t="s">
        <v>288</v>
      </c>
      <c r="J4625" s="61" t="s">
        <v>19</v>
      </c>
      <c r="K4625" s="61" t="s">
        <v>14</v>
      </c>
      <c r="L4625" s="61" t="s">
        <v>1588</v>
      </c>
      <c r="M4625" s="61" t="e">
        <f t="shared" si="73"/>
        <v>#VALUE!</v>
      </c>
      <c r="N4625" t="e">
        <f>VLOOKUP(M4625,'zamestnanci číselník'!$A:$I,9,0)</f>
        <v>#VALUE!</v>
      </c>
    </row>
    <row r="4626" spans="1:14" x14ac:dyDescent="0.2">
      <c r="A4626" s="60">
        <v>43693</v>
      </c>
      <c r="B4626" s="61" t="s">
        <v>1587</v>
      </c>
      <c r="C4626" s="61" t="s">
        <v>17</v>
      </c>
      <c r="D4626" s="61" t="s">
        <v>181</v>
      </c>
      <c r="E4626" s="61">
        <v>0</v>
      </c>
      <c r="F4626" s="61" t="s">
        <v>182</v>
      </c>
      <c r="G4626" s="61">
        <v>0</v>
      </c>
      <c r="H4626" s="61" t="s">
        <v>183</v>
      </c>
      <c r="I4626" s="61" t="s">
        <v>288</v>
      </c>
      <c r="J4626" s="61" t="s">
        <v>19</v>
      </c>
      <c r="K4626" s="61" t="s">
        <v>14</v>
      </c>
      <c r="L4626" s="61" t="s">
        <v>1588</v>
      </c>
      <c r="M4626" s="61" t="e">
        <f t="shared" si="73"/>
        <v>#VALUE!</v>
      </c>
      <c r="N4626" t="e">
        <f>VLOOKUP(M4626,'zamestnanci číselník'!$A:$I,9,0)</f>
        <v>#VALUE!</v>
      </c>
    </row>
    <row r="4627" spans="1:14" x14ac:dyDescent="0.2">
      <c r="A4627" s="60">
        <v>43682</v>
      </c>
      <c r="B4627" s="61" t="s">
        <v>1522</v>
      </c>
      <c r="C4627" s="61" t="s">
        <v>885</v>
      </c>
      <c r="D4627" s="61" t="s">
        <v>181</v>
      </c>
      <c r="E4627" s="61">
        <v>8</v>
      </c>
      <c r="F4627" s="61" t="s">
        <v>182</v>
      </c>
      <c r="G4627" s="61">
        <v>0</v>
      </c>
      <c r="H4627" s="61" t="s">
        <v>1473</v>
      </c>
      <c r="I4627" s="61" t="s">
        <v>184</v>
      </c>
      <c r="J4627" s="61" t="s">
        <v>13</v>
      </c>
      <c r="K4627" s="61" t="s">
        <v>9</v>
      </c>
      <c r="L4627" s="61" t="s">
        <v>1523</v>
      </c>
      <c r="M4627" s="61" t="e">
        <f t="shared" si="73"/>
        <v>#VALUE!</v>
      </c>
      <c r="N4627" t="e">
        <f>VLOOKUP(M4627,'zamestnanci číselník'!$A:$I,9,0)</f>
        <v>#VALUE!</v>
      </c>
    </row>
    <row r="4628" spans="1:14" x14ac:dyDescent="0.2">
      <c r="A4628" s="60">
        <v>43683</v>
      </c>
      <c r="B4628" s="61" t="s">
        <v>1522</v>
      </c>
      <c r="C4628" s="61" t="s">
        <v>885</v>
      </c>
      <c r="D4628" s="61" t="s">
        <v>181</v>
      </c>
      <c r="E4628" s="61">
        <v>8</v>
      </c>
      <c r="F4628" s="61" t="s">
        <v>182</v>
      </c>
      <c r="G4628" s="61">
        <v>0</v>
      </c>
      <c r="H4628" s="61" t="s">
        <v>1473</v>
      </c>
      <c r="I4628" s="61" t="s">
        <v>184</v>
      </c>
      <c r="J4628" s="61" t="s">
        <v>13</v>
      </c>
      <c r="K4628" s="61" t="s">
        <v>9</v>
      </c>
      <c r="L4628" s="61" t="s">
        <v>1523</v>
      </c>
      <c r="M4628" s="61" t="e">
        <f t="shared" si="73"/>
        <v>#VALUE!</v>
      </c>
      <c r="N4628" t="e">
        <f>VLOOKUP(M4628,'zamestnanci číselník'!$A:$I,9,0)</f>
        <v>#VALUE!</v>
      </c>
    </row>
    <row r="4629" spans="1:14" x14ac:dyDescent="0.2">
      <c r="A4629" s="60">
        <v>43684</v>
      </c>
      <c r="B4629" s="61" t="s">
        <v>1522</v>
      </c>
      <c r="C4629" s="61" t="s">
        <v>885</v>
      </c>
      <c r="D4629" s="61" t="s">
        <v>181</v>
      </c>
      <c r="E4629" s="61">
        <v>8</v>
      </c>
      <c r="F4629" s="61" t="s">
        <v>182</v>
      </c>
      <c r="G4629" s="61">
        <v>0</v>
      </c>
      <c r="H4629" s="61" t="s">
        <v>1473</v>
      </c>
      <c r="I4629" s="61" t="s">
        <v>184</v>
      </c>
      <c r="J4629" s="61" t="s">
        <v>13</v>
      </c>
      <c r="K4629" s="61" t="s">
        <v>9</v>
      </c>
      <c r="L4629" s="61" t="s">
        <v>1523</v>
      </c>
      <c r="M4629" s="61" t="e">
        <f t="shared" si="73"/>
        <v>#VALUE!</v>
      </c>
      <c r="N4629" t="e">
        <f>VLOOKUP(M4629,'zamestnanci číselník'!$A:$I,9,0)</f>
        <v>#VALUE!</v>
      </c>
    </row>
    <row r="4630" spans="1:14" x14ac:dyDescent="0.2">
      <c r="A4630" s="60">
        <v>43691</v>
      </c>
      <c r="B4630" s="61" t="s">
        <v>1522</v>
      </c>
      <c r="C4630" s="61" t="s">
        <v>885</v>
      </c>
      <c r="D4630" s="61" t="s">
        <v>181</v>
      </c>
      <c r="E4630" s="61">
        <v>8</v>
      </c>
      <c r="F4630" s="61" t="s">
        <v>182</v>
      </c>
      <c r="G4630" s="61">
        <v>0</v>
      </c>
      <c r="H4630" s="61" t="s">
        <v>1504</v>
      </c>
      <c r="I4630" s="61" t="s">
        <v>184</v>
      </c>
      <c r="J4630" s="61" t="s">
        <v>13</v>
      </c>
      <c r="K4630" s="61" t="s">
        <v>9</v>
      </c>
      <c r="L4630" s="61" t="s">
        <v>1523</v>
      </c>
      <c r="M4630" s="61" t="e">
        <f t="shared" si="73"/>
        <v>#VALUE!</v>
      </c>
      <c r="N4630" t="e">
        <f>VLOOKUP(M4630,'zamestnanci číselník'!$A:$I,9,0)</f>
        <v>#VALUE!</v>
      </c>
    </row>
    <row r="4631" spans="1:14" x14ac:dyDescent="0.2">
      <c r="A4631" s="60">
        <v>43692</v>
      </c>
      <c r="B4631" s="61" t="s">
        <v>1522</v>
      </c>
      <c r="C4631" s="61" t="s">
        <v>885</v>
      </c>
      <c r="D4631" s="61" t="s">
        <v>181</v>
      </c>
      <c r="E4631" s="61">
        <v>8</v>
      </c>
      <c r="F4631" s="61" t="s">
        <v>182</v>
      </c>
      <c r="G4631" s="61">
        <v>0</v>
      </c>
      <c r="H4631" s="61" t="s">
        <v>1473</v>
      </c>
      <c r="I4631" s="61" t="s">
        <v>184</v>
      </c>
      <c r="J4631" s="61" t="s">
        <v>13</v>
      </c>
      <c r="K4631" s="61" t="s">
        <v>9</v>
      </c>
      <c r="L4631" s="61" t="s">
        <v>1523</v>
      </c>
      <c r="M4631" s="61" t="e">
        <f t="shared" si="73"/>
        <v>#VALUE!</v>
      </c>
      <c r="N4631" t="e">
        <f>VLOOKUP(M4631,'zamestnanci číselník'!$A:$I,9,0)</f>
        <v>#VALUE!</v>
      </c>
    </row>
    <row r="4632" spans="1:14" x14ac:dyDescent="0.2">
      <c r="A4632" s="60">
        <v>43693</v>
      </c>
      <c r="B4632" s="61" t="s">
        <v>1522</v>
      </c>
      <c r="C4632" s="61" t="s">
        <v>885</v>
      </c>
      <c r="D4632" s="61" t="s">
        <v>181</v>
      </c>
      <c r="E4632" s="61">
        <v>8</v>
      </c>
      <c r="F4632" s="61" t="s">
        <v>182</v>
      </c>
      <c r="G4632" s="61">
        <v>0</v>
      </c>
      <c r="H4632" s="61" t="s">
        <v>1473</v>
      </c>
      <c r="I4632" s="61" t="s">
        <v>184</v>
      </c>
      <c r="J4632" s="61" t="s">
        <v>13</v>
      </c>
      <c r="K4632" s="61" t="s">
        <v>9</v>
      </c>
      <c r="L4632" s="61" t="s">
        <v>1523</v>
      </c>
      <c r="M4632" s="61" t="e">
        <f t="shared" si="73"/>
        <v>#VALUE!</v>
      </c>
      <c r="N4632" t="e">
        <f>VLOOKUP(M4632,'zamestnanci číselník'!$A:$I,9,0)</f>
        <v>#VALUE!</v>
      </c>
    </row>
    <row r="4633" spans="1:14" x14ac:dyDescent="0.2">
      <c r="A4633" s="60">
        <v>43685</v>
      </c>
      <c r="B4633" s="61" t="s">
        <v>1522</v>
      </c>
      <c r="C4633" s="61" t="s">
        <v>885</v>
      </c>
      <c r="D4633" s="61" t="s">
        <v>181</v>
      </c>
      <c r="E4633" s="61">
        <v>8</v>
      </c>
      <c r="F4633" s="61" t="s">
        <v>182</v>
      </c>
      <c r="G4633" s="61">
        <v>0</v>
      </c>
      <c r="H4633" s="61" t="s">
        <v>1473</v>
      </c>
      <c r="I4633" s="61" t="s">
        <v>184</v>
      </c>
      <c r="J4633" s="61" t="s">
        <v>13</v>
      </c>
      <c r="K4633" s="61" t="s">
        <v>9</v>
      </c>
      <c r="L4633" s="61" t="s">
        <v>1523</v>
      </c>
      <c r="M4633" s="61" t="e">
        <f t="shared" si="73"/>
        <v>#VALUE!</v>
      </c>
      <c r="N4633" t="e">
        <f>VLOOKUP(M4633,'zamestnanci číselník'!$A:$I,9,0)</f>
        <v>#VALUE!</v>
      </c>
    </row>
    <row r="4634" spans="1:14" x14ac:dyDescent="0.2">
      <c r="A4634" s="60">
        <v>43686</v>
      </c>
      <c r="B4634" s="61" t="s">
        <v>1522</v>
      </c>
      <c r="C4634" s="61" t="s">
        <v>885</v>
      </c>
      <c r="D4634" s="61" t="s">
        <v>181</v>
      </c>
      <c r="E4634" s="61">
        <v>8</v>
      </c>
      <c r="F4634" s="61" t="s">
        <v>182</v>
      </c>
      <c r="G4634" s="61">
        <v>0</v>
      </c>
      <c r="H4634" s="61" t="s">
        <v>1473</v>
      </c>
      <c r="I4634" s="61" t="s">
        <v>184</v>
      </c>
      <c r="J4634" s="61" t="s">
        <v>13</v>
      </c>
      <c r="K4634" s="61" t="s">
        <v>9</v>
      </c>
      <c r="L4634" s="61" t="s">
        <v>1523</v>
      </c>
      <c r="M4634" s="61" t="e">
        <f t="shared" si="73"/>
        <v>#VALUE!</v>
      </c>
      <c r="N4634" t="e">
        <f>VLOOKUP(M4634,'zamestnanci číselník'!$A:$I,9,0)</f>
        <v>#VALUE!</v>
      </c>
    </row>
    <row r="4635" spans="1:14" x14ac:dyDescent="0.2">
      <c r="A4635" s="60">
        <v>43689</v>
      </c>
      <c r="B4635" s="61" t="s">
        <v>1522</v>
      </c>
      <c r="C4635" s="61" t="s">
        <v>885</v>
      </c>
      <c r="D4635" s="61" t="s">
        <v>181</v>
      </c>
      <c r="E4635" s="61">
        <v>8</v>
      </c>
      <c r="F4635" s="61" t="s">
        <v>182</v>
      </c>
      <c r="G4635" s="61">
        <v>0</v>
      </c>
      <c r="H4635" s="61" t="s">
        <v>1504</v>
      </c>
      <c r="I4635" s="61" t="s">
        <v>184</v>
      </c>
      <c r="J4635" s="61" t="s">
        <v>13</v>
      </c>
      <c r="K4635" s="61" t="s">
        <v>9</v>
      </c>
      <c r="L4635" s="61" t="s">
        <v>1523</v>
      </c>
      <c r="M4635" s="61" t="e">
        <f t="shared" si="73"/>
        <v>#VALUE!</v>
      </c>
      <c r="N4635" t="e">
        <f>VLOOKUP(M4635,'zamestnanci číselník'!$A:$I,9,0)</f>
        <v>#VALUE!</v>
      </c>
    </row>
    <row r="4636" spans="1:14" x14ac:dyDescent="0.2">
      <c r="A4636" s="60">
        <v>43690</v>
      </c>
      <c r="B4636" s="61" t="s">
        <v>1522</v>
      </c>
      <c r="C4636" s="61" t="s">
        <v>885</v>
      </c>
      <c r="D4636" s="61" t="s">
        <v>181</v>
      </c>
      <c r="E4636" s="61">
        <v>8</v>
      </c>
      <c r="F4636" s="61" t="s">
        <v>182</v>
      </c>
      <c r="G4636" s="61">
        <v>0</v>
      </c>
      <c r="H4636" s="61" t="s">
        <v>1504</v>
      </c>
      <c r="I4636" s="61" t="s">
        <v>184</v>
      </c>
      <c r="J4636" s="61" t="s">
        <v>13</v>
      </c>
      <c r="K4636" s="61" t="s">
        <v>9</v>
      </c>
      <c r="L4636" s="61" t="s">
        <v>1523</v>
      </c>
      <c r="M4636" s="61" t="e">
        <f t="shared" si="73"/>
        <v>#VALUE!</v>
      </c>
      <c r="N4636" t="e">
        <f>VLOOKUP(M4636,'zamestnanci číselník'!$A:$I,9,0)</f>
        <v>#VALUE!</v>
      </c>
    </row>
    <row r="4637" spans="1:14" x14ac:dyDescent="0.2">
      <c r="A4637" s="60">
        <v>43690</v>
      </c>
      <c r="B4637" s="61" t="s">
        <v>1479</v>
      </c>
      <c r="C4637" s="61" t="s">
        <v>885</v>
      </c>
      <c r="D4637" s="61" t="s">
        <v>181</v>
      </c>
      <c r="E4637" s="61">
        <v>4</v>
      </c>
      <c r="F4637" s="61" t="s">
        <v>182</v>
      </c>
      <c r="G4637" s="61">
        <v>0</v>
      </c>
      <c r="H4637" s="61" t="s">
        <v>1471</v>
      </c>
      <c r="I4637" s="61" t="s">
        <v>184</v>
      </c>
      <c r="J4637" s="61" t="s">
        <v>10</v>
      </c>
      <c r="K4637" s="61" t="s">
        <v>9</v>
      </c>
      <c r="L4637" s="61" t="s">
        <v>1480</v>
      </c>
      <c r="M4637" s="61" t="e">
        <f t="shared" si="73"/>
        <v>#VALUE!</v>
      </c>
      <c r="N4637" t="e">
        <f>VLOOKUP(M4637,'zamestnanci číselník'!$A:$I,9,0)</f>
        <v>#VALUE!</v>
      </c>
    </row>
    <row r="4638" spans="1:14" x14ac:dyDescent="0.2">
      <c r="A4638" s="60">
        <v>43683</v>
      </c>
      <c r="B4638" s="61" t="s">
        <v>1479</v>
      </c>
      <c r="C4638" s="61" t="s">
        <v>885</v>
      </c>
      <c r="D4638" s="61" t="s">
        <v>181</v>
      </c>
      <c r="E4638" s="61">
        <v>7</v>
      </c>
      <c r="F4638" s="61" t="s">
        <v>182</v>
      </c>
      <c r="G4638" s="61">
        <v>0</v>
      </c>
      <c r="H4638" s="61" t="s">
        <v>1471</v>
      </c>
      <c r="I4638" s="61" t="s">
        <v>184</v>
      </c>
      <c r="J4638" s="61" t="s">
        <v>10</v>
      </c>
      <c r="K4638" s="61" t="s">
        <v>9</v>
      </c>
      <c r="L4638" s="61" t="s">
        <v>1480</v>
      </c>
      <c r="M4638" s="61" t="e">
        <f t="shared" si="73"/>
        <v>#VALUE!</v>
      </c>
      <c r="N4638" t="e">
        <f>VLOOKUP(M4638,'zamestnanci číselník'!$A:$I,9,0)</f>
        <v>#VALUE!</v>
      </c>
    </row>
    <row r="4639" spans="1:14" x14ac:dyDescent="0.2">
      <c r="A4639" s="60">
        <v>43684</v>
      </c>
      <c r="B4639" s="61" t="s">
        <v>1479</v>
      </c>
      <c r="C4639" s="61" t="s">
        <v>885</v>
      </c>
      <c r="D4639" s="61" t="s">
        <v>181</v>
      </c>
      <c r="E4639" s="61">
        <v>3</v>
      </c>
      <c r="F4639" s="61" t="s">
        <v>182</v>
      </c>
      <c r="G4639" s="61">
        <v>0</v>
      </c>
      <c r="H4639" s="61" t="s">
        <v>1471</v>
      </c>
      <c r="I4639" s="61" t="s">
        <v>184</v>
      </c>
      <c r="J4639" s="61" t="s">
        <v>10</v>
      </c>
      <c r="K4639" s="61" t="s">
        <v>9</v>
      </c>
      <c r="L4639" s="61" t="s">
        <v>1480</v>
      </c>
      <c r="M4639" s="61" t="e">
        <f t="shared" si="73"/>
        <v>#VALUE!</v>
      </c>
      <c r="N4639" t="e">
        <f>VLOOKUP(M4639,'zamestnanci číselník'!$A:$I,9,0)</f>
        <v>#VALUE!</v>
      </c>
    </row>
    <row r="4640" spans="1:14" x14ac:dyDescent="0.2">
      <c r="A4640" s="60">
        <v>43707</v>
      </c>
      <c r="B4640" s="61" t="s">
        <v>1019</v>
      </c>
      <c r="C4640" s="61" t="s">
        <v>885</v>
      </c>
      <c r="D4640" s="61" t="s">
        <v>181</v>
      </c>
      <c r="E4640" s="61">
        <v>1.5</v>
      </c>
      <c r="F4640" s="61" t="s">
        <v>182</v>
      </c>
      <c r="G4640" s="61">
        <v>0</v>
      </c>
      <c r="H4640" s="61" t="s">
        <v>1437</v>
      </c>
      <c r="I4640" s="61" t="s">
        <v>288</v>
      </c>
      <c r="J4640" s="61" t="s">
        <v>19</v>
      </c>
      <c r="K4640" s="61" t="s">
        <v>14</v>
      </c>
      <c r="L4640" s="61" t="s">
        <v>1020</v>
      </c>
      <c r="M4640" s="61" t="e">
        <f t="shared" si="73"/>
        <v>#VALUE!</v>
      </c>
      <c r="N4640" t="e">
        <f>VLOOKUP(M4640,'zamestnanci číselník'!$A:$I,9,0)</f>
        <v>#VALUE!</v>
      </c>
    </row>
    <row r="4641" spans="1:14" x14ac:dyDescent="0.2">
      <c r="A4641" s="60">
        <v>43707</v>
      </c>
      <c r="B4641" s="61" t="s">
        <v>1019</v>
      </c>
      <c r="C4641" s="61" t="s">
        <v>885</v>
      </c>
      <c r="D4641" s="61" t="s">
        <v>181</v>
      </c>
      <c r="E4641" s="61">
        <v>6</v>
      </c>
      <c r="F4641" s="61" t="s">
        <v>182</v>
      </c>
      <c r="G4641" s="61">
        <v>0</v>
      </c>
      <c r="H4641" s="61" t="s">
        <v>1437</v>
      </c>
      <c r="I4641" s="61" t="s">
        <v>288</v>
      </c>
      <c r="J4641" s="61" t="s">
        <v>19</v>
      </c>
      <c r="K4641" s="61" t="s">
        <v>14</v>
      </c>
      <c r="L4641" s="61" t="s">
        <v>1020</v>
      </c>
      <c r="M4641" s="61" t="e">
        <f t="shared" si="73"/>
        <v>#VALUE!</v>
      </c>
      <c r="N4641" t="e">
        <f>VLOOKUP(M4641,'zamestnanci číselník'!$A:$I,9,0)</f>
        <v>#VALUE!</v>
      </c>
    </row>
    <row r="4642" spans="1:14" x14ac:dyDescent="0.2">
      <c r="A4642" s="60">
        <v>43706</v>
      </c>
      <c r="B4642" s="61" t="s">
        <v>1019</v>
      </c>
      <c r="C4642" s="61" t="s">
        <v>885</v>
      </c>
      <c r="D4642" s="61" t="s">
        <v>181</v>
      </c>
      <c r="E4642" s="61">
        <v>6.5</v>
      </c>
      <c r="F4642" s="61" t="s">
        <v>182</v>
      </c>
      <c r="G4642" s="61">
        <v>0</v>
      </c>
      <c r="H4642" s="61" t="s">
        <v>1437</v>
      </c>
      <c r="I4642" s="61" t="s">
        <v>288</v>
      </c>
      <c r="J4642" s="61" t="s">
        <v>19</v>
      </c>
      <c r="K4642" s="61" t="s">
        <v>14</v>
      </c>
      <c r="L4642" s="61" t="s">
        <v>1020</v>
      </c>
      <c r="M4642" s="61" t="e">
        <f t="shared" si="73"/>
        <v>#VALUE!</v>
      </c>
      <c r="N4642" t="e">
        <f>VLOOKUP(M4642,'zamestnanci číselník'!$A:$I,9,0)</f>
        <v>#VALUE!</v>
      </c>
    </row>
    <row r="4643" spans="1:14" x14ac:dyDescent="0.2">
      <c r="A4643" s="60">
        <v>43696</v>
      </c>
      <c r="B4643" s="61" t="s">
        <v>1019</v>
      </c>
      <c r="C4643" s="61" t="s">
        <v>885</v>
      </c>
      <c r="D4643" s="61" t="s">
        <v>181</v>
      </c>
      <c r="E4643" s="61">
        <v>4.5</v>
      </c>
      <c r="F4643" s="61" t="s">
        <v>182</v>
      </c>
      <c r="G4643" s="61">
        <v>0</v>
      </c>
      <c r="H4643" s="61" t="s">
        <v>1437</v>
      </c>
      <c r="I4643" s="61" t="s">
        <v>288</v>
      </c>
      <c r="J4643" s="61" t="s">
        <v>19</v>
      </c>
      <c r="K4643" s="61" t="s">
        <v>14</v>
      </c>
      <c r="L4643" s="61" t="s">
        <v>1020</v>
      </c>
      <c r="M4643" s="61" t="e">
        <f t="shared" si="73"/>
        <v>#VALUE!</v>
      </c>
      <c r="N4643" t="e">
        <f>VLOOKUP(M4643,'zamestnanci číselník'!$A:$I,9,0)</f>
        <v>#VALUE!</v>
      </c>
    </row>
    <row r="4644" spans="1:14" x14ac:dyDescent="0.2">
      <c r="A4644" s="60">
        <v>43696</v>
      </c>
      <c r="B4644" s="61" t="s">
        <v>1019</v>
      </c>
      <c r="C4644" s="61" t="s">
        <v>885</v>
      </c>
      <c r="D4644" s="61" t="s">
        <v>181</v>
      </c>
      <c r="E4644" s="61">
        <v>3.5</v>
      </c>
      <c r="F4644" s="61" t="s">
        <v>182</v>
      </c>
      <c r="G4644" s="61">
        <v>0</v>
      </c>
      <c r="H4644" s="61" t="s">
        <v>1387</v>
      </c>
      <c r="I4644" s="61" t="s">
        <v>288</v>
      </c>
      <c r="J4644" s="61" t="s">
        <v>19</v>
      </c>
      <c r="K4644" s="61" t="s">
        <v>14</v>
      </c>
      <c r="L4644" s="61" t="s">
        <v>1020</v>
      </c>
      <c r="M4644" s="61" t="e">
        <f t="shared" si="73"/>
        <v>#VALUE!</v>
      </c>
      <c r="N4644" t="e">
        <f>VLOOKUP(M4644,'zamestnanci číselník'!$A:$I,9,0)</f>
        <v>#VALUE!</v>
      </c>
    </row>
    <row r="4645" spans="1:14" x14ac:dyDescent="0.2">
      <c r="A4645" s="60">
        <v>43697</v>
      </c>
      <c r="B4645" s="61" t="s">
        <v>1019</v>
      </c>
      <c r="C4645" s="61" t="s">
        <v>885</v>
      </c>
      <c r="D4645" s="61" t="s">
        <v>181</v>
      </c>
      <c r="E4645" s="61">
        <v>8</v>
      </c>
      <c r="F4645" s="61" t="s">
        <v>182</v>
      </c>
      <c r="G4645" s="61">
        <v>0</v>
      </c>
      <c r="H4645" s="61" t="s">
        <v>1437</v>
      </c>
      <c r="I4645" s="61" t="s">
        <v>288</v>
      </c>
      <c r="J4645" s="61" t="s">
        <v>19</v>
      </c>
      <c r="K4645" s="61" t="s">
        <v>14</v>
      </c>
      <c r="L4645" s="61" t="s">
        <v>1020</v>
      </c>
      <c r="M4645" s="61" t="e">
        <f t="shared" si="73"/>
        <v>#VALUE!</v>
      </c>
      <c r="N4645" t="e">
        <f>VLOOKUP(M4645,'zamestnanci číselník'!$A:$I,9,0)</f>
        <v>#VALUE!</v>
      </c>
    </row>
    <row r="4646" spans="1:14" x14ac:dyDescent="0.2">
      <c r="A4646" s="60">
        <v>43698</v>
      </c>
      <c r="B4646" s="61" t="s">
        <v>1019</v>
      </c>
      <c r="C4646" s="61" t="s">
        <v>885</v>
      </c>
      <c r="D4646" s="61" t="s">
        <v>181</v>
      </c>
      <c r="E4646" s="61">
        <v>4</v>
      </c>
      <c r="F4646" s="61" t="s">
        <v>182</v>
      </c>
      <c r="G4646" s="61">
        <v>0</v>
      </c>
      <c r="H4646" s="61" t="s">
        <v>1437</v>
      </c>
      <c r="I4646" s="61" t="s">
        <v>288</v>
      </c>
      <c r="J4646" s="61" t="s">
        <v>19</v>
      </c>
      <c r="K4646" s="61" t="s">
        <v>14</v>
      </c>
      <c r="L4646" s="61" t="s">
        <v>1020</v>
      </c>
      <c r="M4646" s="61" t="e">
        <f t="shared" si="73"/>
        <v>#VALUE!</v>
      </c>
      <c r="N4646" t="e">
        <f>VLOOKUP(M4646,'zamestnanci číselník'!$A:$I,9,0)</f>
        <v>#VALUE!</v>
      </c>
    </row>
    <row r="4647" spans="1:14" x14ac:dyDescent="0.2">
      <c r="A4647" s="60">
        <v>43698</v>
      </c>
      <c r="B4647" s="61" t="s">
        <v>1019</v>
      </c>
      <c r="C4647" s="61" t="s">
        <v>885</v>
      </c>
      <c r="D4647" s="61" t="s">
        <v>181</v>
      </c>
      <c r="E4647" s="61">
        <v>4</v>
      </c>
      <c r="F4647" s="61" t="s">
        <v>182</v>
      </c>
      <c r="G4647" s="61">
        <v>0</v>
      </c>
      <c r="H4647" s="61" t="s">
        <v>1437</v>
      </c>
      <c r="I4647" s="61" t="s">
        <v>288</v>
      </c>
      <c r="J4647" s="61" t="s">
        <v>19</v>
      </c>
      <c r="K4647" s="61" t="s">
        <v>14</v>
      </c>
      <c r="L4647" s="61" t="s">
        <v>1020</v>
      </c>
      <c r="M4647" s="61" t="e">
        <f t="shared" si="73"/>
        <v>#VALUE!</v>
      </c>
      <c r="N4647" t="e">
        <f>VLOOKUP(M4647,'zamestnanci číselník'!$A:$I,9,0)</f>
        <v>#VALUE!</v>
      </c>
    </row>
    <row r="4648" spans="1:14" x14ac:dyDescent="0.2">
      <c r="A4648" s="60">
        <v>43699</v>
      </c>
      <c r="B4648" s="61" t="s">
        <v>1019</v>
      </c>
      <c r="C4648" s="61" t="s">
        <v>885</v>
      </c>
      <c r="D4648" s="61" t="s">
        <v>181</v>
      </c>
      <c r="E4648" s="61">
        <v>5.5</v>
      </c>
      <c r="F4648" s="61" t="s">
        <v>182</v>
      </c>
      <c r="G4648" s="61">
        <v>0</v>
      </c>
      <c r="H4648" s="61" t="s">
        <v>1437</v>
      </c>
      <c r="I4648" s="61" t="s">
        <v>288</v>
      </c>
      <c r="J4648" s="61" t="s">
        <v>19</v>
      </c>
      <c r="K4648" s="61" t="s">
        <v>14</v>
      </c>
      <c r="L4648" s="61" t="s">
        <v>1020</v>
      </c>
      <c r="M4648" s="61" t="e">
        <f t="shared" si="73"/>
        <v>#VALUE!</v>
      </c>
      <c r="N4648" t="e">
        <f>VLOOKUP(M4648,'zamestnanci číselník'!$A:$I,9,0)</f>
        <v>#VALUE!</v>
      </c>
    </row>
    <row r="4649" spans="1:14" x14ac:dyDescent="0.2">
      <c r="A4649" s="60">
        <v>43699</v>
      </c>
      <c r="B4649" s="61" t="s">
        <v>1019</v>
      </c>
      <c r="C4649" s="61" t="s">
        <v>885</v>
      </c>
      <c r="D4649" s="61" t="s">
        <v>181</v>
      </c>
      <c r="E4649" s="61">
        <v>2</v>
      </c>
      <c r="F4649" s="61" t="s">
        <v>182</v>
      </c>
      <c r="G4649" s="61">
        <v>0</v>
      </c>
      <c r="H4649" s="61" t="s">
        <v>1451</v>
      </c>
      <c r="I4649" s="61" t="s">
        <v>288</v>
      </c>
      <c r="J4649" s="61" t="s">
        <v>19</v>
      </c>
      <c r="K4649" s="61" t="s">
        <v>14</v>
      </c>
      <c r="L4649" s="61" t="s">
        <v>1020</v>
      </c>
      <c r="M4649" s="61" t="e">
        <f t="shared" si="73"/>
        <v>#VALUE!</v>
      </c>
      <c r="N4649" t="e">
        <f>VLOOKUP(M4649,'zamestnanci číselník'!$A:$I,9,0)</f>
        <v>#VALUE!</v>
      </c>
    </row>
    <row r="4650" spans="1:14" x14ac:dyDescent="0.2">
      <c r="A4650" s="60">
        <v>43700</v>
      </c>
      <c r="B4650" s="61" t="s">
        <v>1019</v>
      </c>
      <c r="C4650" s="61" t="s">
        <v>885</v>
      </c>
      <c r="D4650" s="61" t="s">
        <v>181</v>
      </c>
      <c r="E4650" s="61">
        <v>8</v>
      </c>
      <c r="F4650" s="61" t="s">
        <v>182</v>
      </c>
      <c r="G4650" s="61">
        <v>0</v>
      </c>
      <c r="H4650" s="61" t="s">
        <v>1451</v>
      </c>
      <c r="I4650" s="61" t="s">
        <v>288</v>
      </c>
      <c r="J4650" s="61" t="s">
        <v>19</v>
      </c>
      <c r="K4650" s="61" t="s">
        <v>14</v>
      </c>
      <c r="L4650" s="61" t="s">
        <v>1020</v>
      </c>
      <c r="M4650" s="61" t="e">
        <f t="shared" si="73"/>
        <v>#VALUE!</v>
      </c>
      <c r="N4650" t="e">
        <f>VLOOKUP(M4650,'zamestnanci číselník'!$A:$I,9,0)</f>
        <v>#VALUE!</v>
      </c>
    </row>
    <row r="4651" spans="1:14" x14ac:dyDescent="0.2">
      <c r="A4651" s="60">
        <v>43705</v>
      </c>
      <c r="B4651" s="61" t="s">
        <v>1019</v>
      </c>
      <c r="C4651" s="61" t="s">
        <v>885</v>
      </c>
      <c r="D4651" s="61" t="s">
        <v>181</v>
      </c>
      <c r="E4651" s="61">
        <v>8</v>
      </c>
      <c r="F4651" s="61" t="s">
        <v>182</v>
      </c>
      <c r="G4651" s="61">
        <v>0</v>
      </c>
      <c r="H4651" s="61" t="s">
        <v>1437</v>
      </c>
      <c r="I4651" s="61" t="s">
        <v>288</v>
      </c>
      <c r="J4651" s="61" t="s">
        <v>19</v>
      </c>
      <c r="K4651" s="61" t="s">
        <v>14</v>
      </c>
      <c r="L4651" s="61" t="s">
        <v>1020</v>
      </c>
      <c r="M4651" s="61" t="e">
        <f t="shared" si="73"/>
        <v>#VALUE!</v>
      </c>
      <c r="N4651" t="e">
        <f>VLOOKUP(M4651,'zamestnanci číselník'!$A:$I,9,0)</f>
        <v>#VALUE!</v>
      </c>
    </row>
    <row r="4652" spans="1:14" x14ac:dyDescent="0.2">
      <c r="A4652" s="60">
        <v>43704</v>
      </c>
      <c r="B4652" s="61" t="s">
        <v>1019</v>
      </c>
      <c r="C4652" s="61" t="s">
        <v>885</v>
      </c>
      <c r="D4652" s="61" t="s">
        <v>181</v>
      </c>
      <c r="E4652" s="61">
        <v>4</v>
      </c>
      <c r="F4652" s="61" t="s">
        <v>182</v>
      </c>
      <c r="G4652" s="61">
        <v>0</v>
      </c>
      <c r="H4652" s="61" t="s">
        <v>1437</v>
      </c>
      <c r="I4652" s="61" t="s">
        <v>288</v>
      </c>
      <c r="J4652" s="61" t="s">
        <v>19</v>
      </c>
      <c r="K4652" s="61" t="s">
        <v>14</v>
      </c>
      <c r="L4652" s="61" t="s">
        <v>1020</v>
      </c>
      <c r="M4652" s="61" t="e">
        <f t="shared" ref="M4652:M4715" si="74">B4652*1</f>
        <v>#VALUE!</v>
      </c>
      <c r="N4652" t="e">
        <f>VLOOKUP(M4652,'zamestnanci číselník'!$A:$I,9,0)</f>
        <v>#VALUE!</v>
      </c>
    </row>
    <row r="4653" spans="1:14" x14ac:dyDescent="0.2">
      <c r="A4653" s="60">
        <v>43703</v>
      </c>
      <c r="B4653" s="61" t="s">
        <v>1019</v>
      </c>
      <c r="C4653" s="61" t="s">
        <v>885</v>
      </c>
      <c r="D4653" s="61" t="s">
        <v>181</v>
      </c>
      <c r="E4653" s="61">
        <v>5</v>
      </c>
      <c r="F4653" s="61" t="s">
        <v>182</v>
      </c>
      <c r="G4653" s="61">
        <v>0</v>
      </c>
      <c r="H4653" s="61" t="s">
        <v>1387</v>
      </c>
      <c r="I4653" s="61" t="s">
        <v>288</v>
      </c>
      <c r="J4653" s="61" t="s">
        <v>19</v>
      </c>
      <c r="K4653" s="61" t="s">
        <v>14</v>
      </c>
      <c r="L4653" s="61" t="s">
        <v>1020</v>
      </c>
      <c r="M4653" s="61" t="e">
        <f t="shared" si="74"/>
        <v>#VALUE!</v>
      </c>
      <c r="N4653" t="e">
        <f>VLOOKUP(M4653,'zamestnanci číselník'!$A:$I,9,0)</f>
        <v>#VALUE!</v>
      </c>
    </row>
    <row r="4654" spans="1:14" x14ac:dyDescent="0.2">
      <c r="A4654" s="60">
        <v>43703</v>
      </c>
      <c r="B4654" s="61" t="s">
        <v>1019</v>
      </c>
      <c r="C4654" s="61" t="s">
        <v>885</v>
      </c>
      <c r="D4654" s="61" t="s">
        <v>909</v>
      </c>
      <c r="E4654" s="61">
        <v>3</v>
      </c>
      <c r="F4654" s="61" t="s">
        <v>182</v>
      </c>
      <c r="G4654" s="61">
        <v>0</v>
      </c>
      <c r="H4654" s="61" t="s">
        <v>1451</v>
      </c>
      <c r="I4654" s="61" t="s">
        <v>288</v>
      </c>
      <c r="J4654" s="61" t="s">
        <v>19</v>
      </c>
      <c r="K4654" s="61" t="s">
        <v>14</v>
      </c>
      <c r="L4654" s="61" t="s">
        <v>1020</v>
      </c>
      <c r="M4654" s="61" t="e">
        <f t="shared" si="74"/>
        <v>#VALUE!</v>
      </c>
      <c r="N4654" t="e">
        <f>VLOOKUP(M4654,'zamestnanci číselník'!$A:$I,9,0)</f>
        <v>#VALUE!</v>
      </c>
    </row>
    <row r="4655" spans="1:14" x14ac:dyDescent="0.2">
      <c r="A4655" s="60">
        <v>43704</v>
      </c>
      <c r="B4655" s="61" t="s">
        <v>1019</v>
      </c>
      <c r="C4655" s="61" t="s">
        <v>885</v>
      </c>
      <c r="D4655" s="61" t="s">
        <v>181</v>
      </c>
      <c r="E4655" s="61">
        <v>4</v>
      </c>
      <c r="F4655" s="61" t="s">
        <v>182</v>
      </c>
      <c r="G4655" s="61">
        <v>0</v>
      </c>
      <c r="H4655" s="61" t="s">
        <v>1387</v>
      </c>
      <c r="I4655" s="61" t="s">
        <v>288</v>
      </c>
      <c r="J4655" s="61" t="s">
        <v>19</v>
      </c>
      <c r="K4655" s="61" t="s">
        <v>14</v>
      </c>
      <c r="L4655" s="61" t="s">
        <v>1020</v>
      </c>
      <c r="M4655" s="61" t="e">
        <f t="shared" si="74"/>
        <v>#VALUE!</v>
      </c>
      <c r="N4655" t="e">
        <f>VLOOKUP(M4655,'zamestnanci číselník'!$A:$I,9,0)</f>
        <v>#VALUE!</v>
      </c>
    </row>
    <row r="4656" spans="1:14" x14ac:dyDescent="0.2">
      <c r="A4656" s="60">
        <v>43693</v>
      </c>
      <c r="B4656" s="61" t="s">
        <v>1019</v>
      </c>
      <c r="C4656" s="61" t="s">
        <v>885</v>
      </c>
      <c r="D4656" s="61" t="s">
        <v>181</v>
      </c>
      <c r="E4656" s="61">
        <v>7.5</v>
      </c>
      <c r="F4656" s="61" t="s">
        <v>182</v>
      </c>
      <c r="G4656" s="61">
        <v>0</v>
      </c>
      <c r="H4656" s="61" t="s">
        <v>1387</v>
      </c>
      <c r="I4656" s="61" t="s">
        <v>288</v>
      </c>
      <c r="J4656" s="61" t="s">
        <v>19</v>
      </c>
      <c r="K4656" s="61" t="s">
        <v>14</v>
      </c>
      <c r="L4656" s="61" t="s">
        <v>1020</v>
      </c>
      <c r="M4656" s="61" t="e">
        <f t="shared" si="74"/>
        <v>#VALUE!</v>
      </c>
      <c r="N4656" t="e">
        <f>VLOOKUP(M4656,'zamestnanci číselník'!$A:$I,9,0)</f>
        <v>#VALUE!</v>
      </c>
    </row>
    <row r="4657" spans="1:14" x14ac:dyDescent="0.2">
      <c r="A4657" s="60">
        <v>43688</v>
      </c>
      <c r="B4657" s="61" t="s">
        <v>1019</v>
      </c>
      <c r="C4657" s="61" t="s">
        <v>17</v>
      </c>
      <c r="D4657" s="61" t="s">
        <v>181</v>
      </c>
      <c r="E4657" s="61">
        <v>0</v>
      </c>
      <c r="F4657" s="61" t="s">
        <v>182</v>
      </c>
      <c r="G4657" s="61">
        <v>0</v>
      </c>
      <c r="H4657" s="61" t="s">
        <v>183</v>
      </c>
      <c r="I4657" s="61" t="s">
        <v>288</v>
      </c>
      <c r="J4657" s="61" t="s">
        <v>19</v>
      </c>
      <c r="K4657" s="61" t="s">
        <v>14</v>
      </c>
      <c r="L4657" s="61" t="s">
        <v>1020</v>
      </c>
      <c r="M4657" s="61" t="e">
        <f t="shared" si="74"/>
        <v>#VALUE!</v>
      </c>
      <c r="N4657" t="e">
        <f>VLOOKUP(M4657,'zamestnanci číselník'!$A:$I,9,0)</f>
        <v>#VALUE!</v>
      </c>
    </row>
    <row r="4658" spans="1:14" x14ac:dyDescent="0.2">
      <c r="A4658" s="60">
        <v>43689</v>
      </c>
      <c r="B4658" s="61" t="s">
        <v>1019</v>
      </c>
      <c r="C4658" s="61" t="s">
        <v>885</v>
      </c>
      <c r="D4658" s="61" t="s">
        <v>181</v>
      </c>
      <c r="E4658" s="61">
        <v>8</v>
      </c>
      <c r="F4658" s="61" t="s">
        <v>182</v>
      </c>
      <c r="G4658" s="61">
        <v>0</v>
      </c>
      <c r="H4658" s="61" t="s">
        <v>1451</v>
      </c>
      <c r="I4658" s="61" t="s">
        <v>288</v>
      </c>
      <c r="J4658" s="61" t="s">
        <v>19</v>
      </c>
      <c r="K4658" s="61" t="s">
        <v>14</v>
      </c>
      <c r="L4658" s="61" t="s">
        <v>1020</v>
      </c>
      <c r="M4658" s="61" t="e">
        <f t="shared" si="74"/>
        <v>#VALUE!</v>
      </c>
      <c r="N4658" t="e">
        <f>VLOOKUP(M4658,'zamestnanci číselník'!$A:$I,9,0)</f>
        <v>#VALUE!</v>
      </c>
    </row>
    <row r="4659" spans="1:14" x14ac:dyDescent="0.2">
      <c r="A4659" s="60">
        <v>43690</v>
      </c>
      <c r="B4659" s="61" t="s">
        <v>1019</v>
      </c>
      <c r="C4659" s="61" t="s">
        <v>885</v>
      </c>
      <c r="D4659" s="61" t="s">
        <v>181</v>
      </c>
      <c r="E4659" s="61">
        <v>8</v>
      </c>
      <c r="F4659" s="61" t="s">
        <v>182</v>
      </c>
      <c r="G4659" s="61">
        <v>0</v>
      </c>
      <c r="H4659" s="61" t="s">
        <v>1451</v>
      </c>
      <c r="I4659" s="61" t="s">
        <v>288</v>
      </c>
      <c r="J4659" s="61" t="s">
        <v>19</v>
      </c>
      <c r="K4659" s="61" t="s">
        <v>14</v>
      </c>
      <c r="L4659" s="61" t="s">
        <v>1020</v>
      </c>
      <c r="M4659" s="61" t="e">
        <f t="shared" si="74"/>
        <v>#VALUE!</v>
      </c>
      <c r="N4659" t="e">
        <f>VLOOKUP(M4659,'zamestnanci číselník'!$A:$I,9,0)</f>
        <v>#VALUE!</v>
      </c>
    </row>
    <row r="4660" spans="1:14" x14ac:dyDescent="0.2">
      <c r="A4660" s="60">
        <v>43691</v>
      </c>
      <c r="B4660" s="61" t="s">
        <v>1019</v>
      </c>
      <c r="C4660" s="61" t="s">
        <v>885</v>
      </c>
      <c r="D4660" s="61" t="s">
        <v>181</v>
      </c>
      <c r="E4660" s="61">
        <v>7.5</v>
      </c>
      <c r="F4660" s="61" t="s">
        <v>182</v>
      </c>
      <c r="G4660" s="61">
        <v>0</v>
      </c>
      <c r="H4660" s="61" t="s">
        <v>1451</v>
      </c>
      <c r="I4660" s="61" t="s">
        <v>288</v>
      </c>
      <c r="J4660" s="61" t="s">
        <v>19</v>
      </c>
      <c r="K4660" s="61" t="s">
        <v>14</v>
      </c>
      <c r="L4660" s="61" t="s">
        <v>1020</v>
      </c>
      <c r="M4660" s="61" t="e">
        <f t="shared" si="74"/>
        <v>#VALUE!</v>
      </c>
      <c r="N4660" t="e">
        <f>VLOOKUP(M4660,'zamestnanci číselník'!$A:$I,9,0)</f>
        <v>#VALUE!</v>
      </c>
    </row>
    <row r="4661" spans="1:14" x14ac:dyDescent="0.2">
      <c r="A4661" s="60">
        <v>43692</v>
      </c>
      <c r="B4661" s="61" t="s">
        <v>1019</v>
      </c>
      <c r="C4661" s="61" t="s">
        <v>885</v>
      </c>
      <c r="D4661" s="61" t="s">
        <v>181</v>
      </c>
      <c r="E4661" s="61">
        <v>2</v>
      </c>
      <c r="F4661" s="61" t="s">
        <v>182</v>
      </c>
      <c r="G4661" s="61">
        <v>0</v>
      </c>
      <c r="H4661" s="61" t="s">
        <v>1437</v>
      </c>
      <c r="I4661" s="61" t="s">
        <v>288</v>
      </c>
      <c r="J4661" s="61" t="s">
        <v>19</v>
      </c>
      <c r="K4661" s="61" t="s">
        <v>14</v>
      </c>
      <c r="L4661" s="61" t="s">
        <v>1020</v>
      </c>
      <c r="M4661" s="61" t="e">
        <f t="shared" si="74"/>
        <v>#VALUE!</v>
      </c>
      <c r="N4661" t="e">
        <f>VLOOKUP(M4661,'zamestnanci číselník'!$A:$I,9,0)</f>
        <v>#VALUE!</v>
      </c>
    </row>
    <row r="4662" spans="1:14" x14ac:dyDescent="0.2">
      <c r="A4662" s="60">
        <v>43692</v>
      </c>
      <c r="B4662" s="61" t="s">
        <v>1019</v>
      </c>
      <c r="C4662" s="61" t="s">
        <v>885</v>
      </c>
      <c r="D4662" s="61" t="s">
        <v>181</v>
      </c>
      <c r="E4662" s="61">
        <v>6</v>
      </c>
      <c r="F4662" s="61" t="s">
        <v>182</v>
      </c>
      <c r="G4662" s="61">
        <v>0</v>
      </c>
      <c r="H4662" s="61" t="s">
        <v>1387</v>
      </c>
      <c r="I4662" s="61" t="s">
        <v>288</v>
      </c>
      <c r="J4662" s="61" t="s">
        <v>19</v>
      </c>
      <c r="K4662" s="61" t="s">
        <v>14</v>
      </c>
      <c r="L4662" s="61" t="s">
        <v>1020</v>
      </c>
      <c r="M4662" s="61" t="e">
        <f t="shared" si="74"/>
        <v>#VALUE!</v>
      </c>
      <c r="N4662" t="e">
        <f>VLOOKUP(M4662,'zamestnanci číselník'!$A:$I,9,0)</f>
        <v>#VALUE!</v>
      </c>
    </row>
    <row r="4663" spans="1:14" x14ac:dyDescent="0.2">
      <c r="A4663" s="60">
        <v>43697</v>
      </c>
      <c r="B4663" s="61" t="s">
        <v>1021</v>
      </c>
      <c r="C4663" s="61" t="s">
        <v>180</v>
      </c>
      <c r="D4663" s="61" t="s">
        <v>181</v>
      </c>
      <c r="E4663" s="61">
        <v>2</v>
      </c>
      <c r="F4663" s="61" t="s">
        <v>182</v>
      </c>
      <c r="G4663" s="61">
        <v>0</v>
      </c>
      <c r="H4663" s="61" t="s">
        <v>183</v>
      </c>
      <c r="I4663" s="61" t="s">
        <v>288</v>
      </c>
      <c r="J4663" s="61" t="s">
        <v>19</v>
      </c>
      <c r="K4663" s="61" t="s">
        <v>14</v>
      </c>
      <c r="L4663" s="61" t="s">
        <v>1022</v>
      </c>
      <c r="M4663" s="61" t="e">
        <f t="shared" si="74"/>
        <v>#VALUE!</v>
      </c>
      <c r="N4663" t="e">
        <f>VLOOKUP(M4663,'zamestnanci číselník'!$A:$I,9,0)</f>
        <v>#VALUE!</v>
      </c>
    </row>
    <row r="4664" spans="1:14" x14ac:dyDescent="0.2">
      <c r="A4664" s="60">
        <v>43697</v>
      </c>
      <c r="B4664" s="61" t="s">
        <v>1021</v>
      </c>
      <c r="C4664" s="61" t="s">
        <v>885</v>
      </c>
      <c r="D4664" s="61" t="s">
        <v>181</v>
      </c>
      <c r="E4664" s="61">
        <v>6</v>
      </c>
      <c r="F4664" s="61" t="s">
        <v>182</v>
      </c>
      <c r="G4664" s="61">
        <v>0</v>
      </c>
      <c r="H4664" s="61" t="s">
        <v>1451</v>
      </c>
      <c r="I4664" s="61" t="s">
        <v>288</v>
      </c>
      <c r="J4664" s="61" t="s">
        <v>19</v>
      </c>
      <c r="K4664" s="61" t="s">
        <v>14</v>
      </c>
      <c r="L4664" s="61" t="s">
        <v>1022</v>
      </c>
      <c r="M4664" s="61" t="e">
        <f t="shared" si="74"/>
        <v>#VALUE!</v>
      </c>
      <c r="N4664" t="e">
        <f>VLOOKUP(M4664,'zamestnanci číselník'!$A:$I,9,0)</f>
        <v>#VALUE!</v>
      </c>
    </row>
    <row r="4665" spans="1:14" x14ac:dyDescent="0.2">
      <c r="A4665" s="60">
        <v>43698</v>
      </c>
      <c r="B4665" s="61" t="s">
        <v>1021</v>
      </c>
      <c r="C4665" s="61" t="s">
        <v>885</v>
      </c>
      <c r="D4665" s="61" t="s">
        <v>181</v>
      </c>
      <c r="E4665" s="61">
        <v>7.5</v>
      </c>
      <c r="F4665" s="61" t="s">
        <v>182</v>
      </c>
      <c r="G4665" s="61">
        <v>0</v>
      </c>
      <c r="H4665" s="61" t="s">
        <v>1387</v>
      </c>
      <c r="I4665" s="61" t="s">
        <v>288</v>
      </c>
      <c r="J4665" s="61" t="s">
        <v>19</v>
      </c>
      <c r="K4665" s="61" t="s">
        <v>14</v>
      </c>
      <c r="L4665" s="61" t="s">
        <v>1022</v>
      </c>
      <c r="M4665" s="61" t="e">
        <f t="shared" si="74"/>
        <v>#VALUE!</v>
      </c>
      <c r="N4665" t="e">
        <f>VLOOKUP(M4665,'zamestnanci číselník'!$A:$I,9,0)</f>
        <v>#VALUE!</v>
      </c>
    </row>
    <row r="4666" spans="1:14" x14ac:dyDescent="0.2">
      <c r="A4666" s="60">
        <v>43699</v>
      </c>
      <c r="B4666" s="61" t="s">
        <v>1021</v>
      </c>
      <c r="C4666" s="61" t="s">
        <v>885</v>
      </c>
      <c r="D4666" s="61" t="s">
        <v>181</v>
      </c>
      <c r="E4666" s="61">
        <v>9</v>
      </c>
      <c r="F4666" s="61" t="s">
        <v>182</v>
      </c>
      <c r="G4666" s="61">
        <v>0</v>
      </c>
      <c r="H4666" s="61" t="s">
        <v>1387</v>
      </c>
      <c r="I4666" s="61" t="s">
        <v>288</v>
      </c>
      <c r="J4666" s="61" t="s">
        <v>19</v>
      </c>
      <c r="K4666" s="61" t="s">
        <v>14</v>
      </c>
      <c r="L4666" s="61" t="s">
        <v>1022</v>
      </c>
      <c r="M4666" s="61" t="e">
        <f t="shared" si="74"/>
        <v>#VALUE!</v>
      </c>
      <c r="N4666" t="e">
        <f>VLOOKUP(M4666,'zamestnanci číselník'!$A:$I,9,0)</f>
        <v>#VALUE!</v>
      </c>
    </row>
    <row r="4667" spans="1:14" x14ac:dyDescent="0.2">
      <c r="A4667" s="60">
        <v>43700</v>
      </c>
      <c r="B4667" s="61" t="s">
        <v>1021</v>
      </c>
      <c r="C4667" s="61" t="s">
        <v>885</v>
      </c>
      <c r="D4667" s="61" t="s">
        <v>181</v>
      </c>
      <c r="E4667" s="61">
        <v>3</v>
      </c>
      <c r="F4667" s="61" t="s">
        <v>182</v>
      </c>
      <c r="G4667" s="61">
        <v>0</v>
      </c>
      <c r="H4667" s="61" t="s">
        <v>1437</v>
      </c>
      <c r="I4667" s="61" t="s">
        <v>288</v>
      </c>
      <c r="J4667" s="61" t="s">
        <v>19</v>
      </c>
      <c r="K4667" s="61" t="s">
        <v>14</v>
      </c>
      <c r="L4667" s="61" t="s">
        <v>1022</v>
      </c>
      <c r="M4667" s="61" t="e">
        <f t="shared" si="74"/>
        <v>#VALUE!</v>
      </c>
      <c r="N4667" t="e">
        <f>VLOOKUP(M4667,'zamestnanci číselník'!$A:$I,9,0)</f>
        <v>#VALUE!</v>
      </c>
    </row>
    <row r="4668" spans="1:14" x14ac:dyDescent="0.2">
      <c r="A4668" s="60">
        <v>43700</v>
      </c>
      <c r="B4668" s="61" t="s">
        <v>1021</v>
      </c>
      <c r="C4668" s="61" t="s">
        <v>885</v>
      </c>
      <c r="D4668" s="61" t="s">
        <v>181</v>
      </c>
      <c r="E4668" s="61">
        <v>5</v>
      </c>
      <c r="F4668" s="61" t="s">
        <v>182</v>
      </c>
      <c r="G4668" s="61">
        <v>0</v>
      </c>
      <c r="H4668" s="61" t="s">
        <v>1387</v>
      </c>
      <c r="I4668" s="61" t="s">
        <v>288</v>
      </c>
      <c r="J4668" s="61" t="s">
        <v>19</v>
      </c>
      <c r="K4668" s="61" t="s">
        <v>14</v>
      </c>
      <c r="L4668" s="61" t="s">
        <v>1022</v>
      </c>
      <c r="M4668" s="61" t="e">
        <f t="shared" si="74"/>
        <v>#VALUE!</v>
      </c>
      <c r="N4668" t="e">
        <f>VLOOKUP(M4668,'zamestnanci číselník'!$A:$I,9,0)</f>
        <v>#VALUE!</v>
      </c>
    </row>
    <row r="4669" spans="1:14" x14ac:dyDescent="0.2">
      <c r="A4669" s="60">
        <v>43701</v>
      </c>
      <c r="B4669" s="61" t="s">
        <v>1021</v>
      </c>
      <c r="C4669" s="61" t="s">
        <v>885</v>
      </c>
      <c r="D4669" s="61" t="s">
        <v>181</v>
      </c>
      <c r="E4669" s="61">
        <v>8</v>
      </c>
      <c r="F4669" s="61" t="s">
        <v>182</v>
      </c>
      <c r="G4669" s="61">
        <v>0</v>
      </c>
      <c r="H4669" s="61" t="s">
        <v>1437</v>
      </c>
      <c r="I4669" s="61" t="s">
        <v>288</v>
      </c>
      <c r="J4669" s="61" t="s">
        <v>19</v>
      </c>
      <c r="K4669" s="61" t="s">
        <v>14</v>
      </c>
      <c r="L4669" s="61" t="s">
        <v>1022</v>
      </c>
      <c r="M4669" s="61" t="e">
        <f t="shared" si="74"/>
        <v>#VALUE!</v>
      </c>
      <c r="N4669" t="e">
        <f>VLOOKUP(M4669,'zamestnanci číselník'!$A:$I,9,0)</f>
        <v>#VALUE!</v>
      </c>
    </row>
    <row r="4670" spans="1:14" x14ac:dyDescent="0.2">
      <c r="A4670" s="60">
        <v>43692</v>
      </c>
      <c r="B4670" s="61" t="s">
        <v>1021</v>
      </c>
      <c r="C4670" s="61" t="s">
        <v>885</v>
      </c>
      <c r="D4670" s="61" t="s">
        <v>181</v>
      </c>
      <c r="E4670" s="61">
        <v>10</v>
      </c>
      <c r="F4670" s="61" t="s">
        <v>182</v>
      </c>
      <c r="G4670" s="61">
        <v>0</v>
      </c>
      <c r="H4670" s="61" t="s">
        <v>1451</v>
      </c>
      <c r="I4670" s="61" t="s">
        <v>288</v>
      </c>
      <c r="J4670" s="61" t="s">
        <v>19</v>
      </c>
      <c r="K4670" s="61" t="s">
        <v>14</v>
      </c>
      <c r="L4670" s="61" t="s">
        <v>1022</v>
      </c>
      <c r="M4670" s="61" t="e">
        <f t="shared" si="74"/>
        <v>#VALUE!</v>
      </c>
      <c r="N4670" t="e">
        <f>VLOOKUP(M4670,'zamestnanci číselník'!$A:$I,9,0)</f>
        <v>#VALUE!</v>
      </c>
    </row>
    <row r="4671" spans="1:14" x14ac:dyDescent="0.2">
      <c r="A4671" s="60">
        <v>43693</v>
      </c>
      <c r="B4671" s="61" t="s">
        <v>1021</v>
      </c>
      <c r="C4671" s="61" t="s">
        <v>885</v>
      </c>
      <c r="D4671" s="61" t="s">
        <v>181</v>
      </c>
      <c r="E4671" s="61">
        <v>8</v>
      </c>
      <c r="F4671" s="61" t="s">
        <v>182</v>
      </c>
      <c r="G4671" s="61">
        <v>0</v>
      </c>
      <c r="H4671" s="61" t="s">
        <v>1451</v>
      </c>
      <c r="I4671" s="61" t="s">
        <v>288</v>
      </c>
      <c r="J4671" s="61" t="s">
        <v>19</v>
      </c>
      <c r="K4671" s="61" t="s">
        <v>14</v>
      </c>
      <c r="L4671" s="61" t="s">
        <v>1022</v>
      </c>
      <c r="M4671" s="61" t="e">
        <f t="shared" si="74"/>
        <v>#VALUE!</v>
      </c>
      <c r="N4671" t="e">
        <f>VLOOKUP(M4671,'zamestnanci číselník'!$A:$I,9,0)</f>
        <v>#VALUE!</v>
      </c>
    </row>
    <row r="4672" spans="1:14" x14ac:dyDescent="0.2">
      <c r="A4672" s="60">
        <v>43678</v>
      </c>
      <c r="B4672" s="61" t="s">
        <v>1021</v>
      </c>
      <c r="C4672" s="61" t="s">
        <v>885</v>
      </c>
      <c r="D4672" s="61" t="s">
        <v>181</v>
      </c>
      <c r="E4672" s="61">
        <v>10</v>
      </c>
      <c r="F4672" s="61" t="s">
        <v>182</v>
      </c>
      <c r="G4672" s="61">
        <v>0</v>
      </c>
      <c r="H4672" s="61" t="s">
        <v>1437</v>
      </c>
      <c r="I4672" s="61" t="s">
        <v>288</v>
      </c>
      <c r="J4672" s="61" t="s">
        <v>19</v>
      </c>
      <c r="K4672" s="61" t="s">
        <v>14</v>
      </c>
      <c r="L4672" s="61" t="s">
        <v>1022</v>
      </c>
      <c r="M4672" s="61" t="e">
        <f t="shared" si="74"/>
        <v>#VALUE!</v>
      </c>
      <c r="N4672" t="e">
        <f>VLOOKUP(M4672,'zamestnanci číselník'!$A:$I,9,0)</f>
        <v>#VALUE!</v>
      </c>
    </row>
    <row r="4673" spans="1:14" x14ac:dyDescent="0.2">
      <c r="A4673" s="60">
        <v>43679</v>
      </c>
      <c r="B4673" s="61" t="s">
        <v>1021</v>
      </c>
      <c r="C4673" s="61" t="s">
        <v>885</v>
      </c>
      <c r="D4673" s="61" t="s">
        <v>181</v>
      </c>
      <c r="E4673" s="61">
        <v>7</v>
      </c>
      <c r="F4673" s="61" t="s">
        <v>182</v>
      </c>
      <c r="G4673" s="61">
        <v>0</v>
      </c>
      <c r="H4673" s="61" t="s">
        <v>1437</v>
      </c>
      <c r="I4673" s="61" t="s">
        <v>288</v>
      </c>
      <c r="J4673" s="61" t="s">
        <v>19</v>
      </c>
      <c r="K4673" s="61" t="s">
        <v>14</v>
      </c>
      <c r="L4673" s="61" t="s">
        <v>1022</v>
      </c>
      <c r="M4673" s="61" t="e">
        <f t="shared" si="74"/>
        <v>#VALUE!</v>
      </c>
      <c r="N4673" t="e">
        <f>VLOOKUP(M4673,'zamestnanci číselník'!$A:$I,9,0)</f>
        <v>#VALUE!</v>
      </c>
    </row>
    <row r="4674" spans="1:14" x14ac:dyDescent="0.2">
      <c r="A4674" s="60">
        <v>43682</v>
      </c>
      <c r="B4674" s="61" t="s">
        <v>1021</v>
      </c>
      <c r="C4674" s="61" t="s">
        <v>885</v>
      </c>
      <c r="D4674" s="61" t="s">
        <v>181</v>
      </c>
      <c r="E4674" s="61">
        <v>10</v>
      </c>
      <c r="F4674" s="61" t="s">
        <v>182</v>
      </c>
      <c r="G4674" s="61">
        <v>0</v>
      </c>
      <c r="H4674" s="61" t="s">
        <v>1437</v>
      </c>
      <c r="I4674" s="61" t="s">
        <v>288</v>
      </c>
      <c r="J4674" s="61" t="s">
        <v>19</v>
      </c>
      <c r="K4674" s="61" t="s">
        <v>14</v>
      </c>
      <c r="L4674" s="61" t="s">
        <v>1022</v>
      </c>
      <c r="M4674" s="61" t="e">
        <f t="shared" si="74"/>
        <v>#VALUE!</v>
      </c>
      <c r="N4674" t="e">
        <f>VLOOKUP(M4674,'zamestnanci číselník'!$A:$I,9,0)</f>
        <v>#VALUE!</v>
      </c>
    </row>
    <row r="4675" spans="1:14" x14ac:dyDescent="0.2">
      <c r="A4675" s="60">
        <v>43683</v>
      </c>
      <c r="B4675" s="61" t="s">
        <v>1021</v>
      </c>
      <c r="C4675" s="61" t="s">
        <v>885</v>
      </c>
      <c r="D4675" s="61" t="s">
        <v>181</v>
      </c>
      <c r="E4675" s="61">
        <v>10</v>
      </c>
      <c r="F4675" s="61" t="s">
        <v>182</v>
      </c>
      <c r="G4675" s="61">
        <v>0</v>
      </c>
      <c r="H4675" s="61" t="s">
        <v>1437</v>
      </c>
      <c r="I4675" s="61" t="s">
        <v>288</v>
      </c>
      <c r="J4675" s="61" t="s">
        <v>19</v>
      </c>
      <c r="K4675" s="61" t="s">
        <v>14</v>
      </c>
      <c r="L4675" s="61" t="s">
        <v>1022</v>
      </c>
      <c r="M4675" s="61" t="e">
        <f t="shared" si="74"/>
        <v>#VALUE!</v>
      </c>
      <c r="N4675" t="e">
        <f>VLOOKUP(M4675,'zamestnanci číselník'!$A:$I,9,0)</f>
        <v>#VALUE!</v>
      </c>
    </row>
    <row r="4676" spans="1:14" x14ac:dyDescent="0.2">
      <c r="A4676" s="60">
        <v>43684</v>
      </c>
      <c r="B4676" s="61" t="s">
        <v>1021</v>
      </c>
      <c r="C4676" s="61" t="s">
        <v>885</v>
      </c>
      <c r="D4676" s="61" t="s">
        <v>181</v>
      </c>
      <c r="E4676" s="61">
        <v>8</v>
      </c>
      <c r="F4676" s="61" t="s">
        <v>182</v>
      </c>
      <c r="G4676" s="61">
        <v>0</v>
      </c>
      <c r="H4676" s="61" t="s">
        <v>1437</v>
      </c>
      <c r="I4676" s="61" t="s">
        <v>288</v>
      </c>
      <c r="J4676" s="61" t="s">
        <v>19</v>
      </c>
      <c r="K4676" s="61" t="s">
        <v>14</v>
      </c>
      <c r="L4676" s="61" t="s">
        <v>1022</v>
      </c>
      <c r="M4676" s="61" t="e">
        <f t="shared" si="74"/>
        <v>#VALUE!</v>
      </c>
      <c r="N4676" t="e">
        <f>VLOOKUP(M4676,'zamestnanci číselník'!$A:$I,9,0)</f>
        <v>#VALUE!</v>
      </c>
    </row>
    <row r="4677" spans="1:14" x14ac:dyDescent="0.2">
      <c r="A4677" s="60">
        <v>43685</v>
      </c>
      <c r="B4677" s="61" t="s">
        <v>1021</v>
      </c>
      <c r="C4677" s="61" t="s">
        <v>17</v>
      </c>
      <c r="D4677" s="61" t="s">
        <v>181</v>
      </c>
      <c r="E4677" s="61">
        <v>0</v>
      </c>
      <c r="F4677" s="61" t="s">
        <v>182</v>
      </c>
      <c r="G4677" s="61">
        <v>0</v>
      </c>
      <c r="H4677" s="61" t="s">
        <v>183</v>
      </c>
      <c r="I4677" s="61" t="s">
        <v>288</v>
      </c>
      <c r="J4677" s="61" t="s">
        <v>19</v>
      </c>
      <c r="K4677" s="61" t="s">
        <v>14</v>
      </c>
      <c r="L4677" s="61" t="s">
        <v>1022</v>
      </c>
      <c r="M4677" s="61" t="e">
        <f t="shared" si="74"/>
        <v>#VALUE!</v>
      </c>
      <c r="N4677" t="e">
        <f>VLOOKUP(M4677,'zamestnanci číselník'!$A:$I,9,0)</f>
        <v>#VALUE!</v>
      </c>
    </row>
    <row r="4678" spans="1:14" x14ac:dyDescent="0.2">
      <c r="A4678" s="60">
        <v>43686</v>
      </c>
      <c r="B4678" s="61" t="s">
        <v>1021</v>
      </c>
      <c r="C4678" s="61" t="s">
        <v>885</v>
      </c>
      <c r="D4678" s="61" t="s">
        <v>181</v>
      </c>
      <c r="E4678" s="61">
        <v>9</v>
      </c>
      <c r="F4678" s="61" t="s">
        <v>182</v>
      </c>
      <c r="G4678" s="61">
        <v>0</v>
      </c>
      <c r="H4678" s="61" t="s">
        <v>1437</v>
      </c>
      <c r="I4678" s="61" t="s">
        <v>288</v>
      </c>
      <c r="J4678" s="61" t="s">
        <v>19</v>
      </c>
      <c r="K4678" s="61" t="s">
        <v>14</v>
      </c>
      <c r="L4678" s="61" t="s">
        <v>1022</v>
      </c>
      <c r="M4678" s="61" t="e">
        <f t="shared" si="74"/>
        <v>#VALUE!</v>
      </c>
      <c r="N4678" t="e">
        <f>VLOOKUP(M4678,'zamestnanci číselník'!$A:$I,9,0)</f>
        <v>#VALUE!</v>
      </c>
    </row>
    <row r="4679" spans="1:14" x14ac:dyDescent="0.2">
      <c r="A4679" s="60">
        <v>43689</v>
      </c>
      <c r="B4679" s="61" t="s">
        <v>1021</v>
      </c>
      <c r="C4679" s="61" t="s">
        <v>885</v>
      </c>
      <c r="D4679" s="61" t="s">
        <v>181</v>
      </c>
      <c r="E4679" s="61">
        <v>6</v>
      </c>
      <c r="F4679" s="61" t="s">
        <v>182</v>
      </c>
      <c r="G4679" s="61">
        <v>0</v>
      </c>
      <c r="H4679" s="61" t="s">
        <v>1437</v>
      </c>
      <c r="I4679" s="61" t="s">
        <v>288</v>
      </c>
      <c r="J4679" s="61" t="s">
        <v>19</v>
      </c>
      <c r="K4679" s="61" t="s">
        <v>14</v>
      </c>
      <c r="L4679" s="61" t="s">
        <v>1022</v>
      </c>
      <c r="M4679" s="61" t="e">
        <f t="shared" si="74"/>
        <v>#VALUE!</v>
      </c>
      <c r="N4679" t="e">
        <f>VLOOKUP(M4679,'zamestnanci číselník'!$A:$I,9,0)</f>
        <v>#VALUE!</v>
      </c>
    </row>
    <row r="4680" spans="1:14" x14ac:dyDescent="0.2">
      <c r="A4680" s="60">
        <v>43690</v>
      </c>
      <c r="B4680" s="61" t="s">
        <v>1021</v>
      </c>
      <c r="C4680" s="61" t="s">
        <v>885</v>
      </c>
      <c r="D4680" s="61" t="s">
        <v>181</v>
      </c>
      <c r="E4680" s="61">
        <v>8</v>
      </c>
      <c r="F4680" s="61" t="s">
        <v>182</v>
      </c>
      <c r="G4680" s="61">
        <v>0</v>
      </c>
      <c r="H4680" s="61" t="s">
        <v>1437</v>
      </c>
      <c r="I4680" s="61" t="s">
        <v>288</v>
      </c>
      <c r="J4680" s="61" t="s">
        <v>19</v>
      </c>
      <c r="K4680" s="61" t="s">
        <v>14</v>
      </c>
      <c r="L4680" s="61" t="s">
        <v>1022</v>
      </c>
      <c r="M4680" s="61" t="e">
        <f t="shared" si="74"/>
        <v>#VALUE!</v>
      </c>
      <c r="N4680" t="e">
        <f>VLOOKUP(M4680,'zamestnanci číselník'!$A:$I,9,0)</f>
        <v>#VALUE!</v>
      </c>
    </row>
    <row r="4681" spans="1:14" x14ac:dyDescent="0.2">
      <c r="A4681" s="60">
        <v>43691</v>
      </c>
      <c r="B4681" s="61" t="s">
        <v>1021</v>
      </c>
      <c r="C4681" s="61" t="s">
        <v>885</v>
      </c>
      <c r="D4681" s="61" t="s">
        <v>181</v>
      </c>
      <c r="E4681" s="61">
        <v>10</v>
      </c>
      <c r="F4681" s="61" t="s">
        <v>182</v>
      </c>
      <c r="G4681" s="61">
        <v>0</v>
      </c>
      <c r="H4681" s="61" t="s">
        <v>1437</v>
      </c>
      <c r="I4681" s="61" t="s">
        <v>288</v>
      </c>
      <c r="J4681" s="61" t="s">
        <v>19</v>
      </c>
      <c r="K4681" s="61" t="s">
        <v>14</v>
      </c>
      <c r="L4681" s="61" t="s">
        <v>1022</v>
      </c>
      <c r="M4681" s="61" t="e">
        <f t="shared" si="74"/>
        <v>#VALUE!</v>
      </c>
      <c r="N4681" t="e">
        <f>VLOOKUP(M4681,'zamestnanci číselník'!$A:$I,9,0)</f>
        <v>#VALUE!</v>
      </c>
    </row>
    <row r="4682" spans="1:14" x14ac:dyDescent="0.2">
      <c r="A4682" s="60">
        <v>43703</v>
      </c>
      <c r="B4682" s="61" t="s">
        <v>1021</v>
      </c>
      <c r="C4682" s="61" t="s">
        <v>885</v>
      </c>
      <c r="D4682" s="61" t="s">
        <v>181</v>
      </c>
      <c r="E4682" s="61">
        <v>4</v>
      </c>
      <c r="F4682" s="61" t="s">
        <v>182</v>
      </c>
      <c r="G4682" s="61">
        <v>0</v>
      </c>
      <c r="H4682" s="61" t="s">
        <v>1437</v>
      </c>
      <c r="I4682" s="61" t="s">
        <v>288</v>
      </c>
      <c r="J4682" s="61" t="s">
        <v>19</v>
      </c>
      <c r="K4682" s="61" t="s">
        <v>14</v>
      </c>
      <c r="L4682" s="61" t="s">
        <v>1022</v>
      </c>
      <c r="M4682" s="61" t="e">
        <f t="shared" si="74"/>
        <v>#VALUE!</v>
      </c>
      <c r="N4682" t="e">
        <f>VLOOKUP(M4682,'zamestnanci číselník'!$A:$I,9,0)</f>
        <v>#VALUE!</v>
      </c>
    </row>
    <row r="4683" spans="1:14" x14ac:dyDescent="0.2">
      <c r="A4683" s="60">
        <v>43703</v>
      </c>
      <c r="B4683" s="61" t="s">
        <v>1021</v>
      </c>
      <c r="C4683" s="61" t="s">
        <v>885</v>
      </c>
      <c r="D4683" s="61" t="s">
        <v>181</v>
      </c>
      <c r="E4683" s="61">
        <v>5</v>
      </c>
      <c r="F4683" s="61" t="s">
        <v>182</v>
      </c>
      <c r="G4683" s="61">
        <v>0</v>
      </c>
      <c r="H4683" s="61" t="s">
        <v>1387</v>
      </c>
      <c r="I4683" s="61" t="s">
        <v>288</v>
      </c>
      <c r="J4683" s="61" t="s">
        <v>19</v>
      </c>
      <c r="K4683" s="61" t="s">
        <v>14</v>
      </c>
      <c r="L4683" s="61" t="s">
        <v>1022</v>
      </c>
      <c r="M4683" s="61" t="e">
        <f t="shared" si="74"/>
        <v>#VALUE!</v>
      </c>
      <c r="N4683" t="e">
        <f>VLOOKUP(M4683,'zamestnanci číselník'!$A:$I,9,0)</f>
        <v>#VALUE!</v>
      </c>
    </row>
    <row r="4684" spans="1:14" x14ac:dyDescent="0.2">
      <c r="A4684" s="60">
        <v>43704</v>
      </c>
      <c r="B4684" s="61" t="s">
        <v>1021</v>
      </c>
      <c r="C4684" s="61" t="s">
        <v>885</v>
      </c>
      <c r="D4684" s="61" t="s">
        <v>181</v>
      </c>
      <c r="E4684" s="61">
        <v>5</v>
      </c>
      <c r="F4684" s="61" t="s">
        <v>182</v>
      </c>
      <c r="G4684" s="61">
        <v>0</v>
      </c>
      <c r="H4684" s="61" t="s">
        <v>1437</v>
      </c>
      <c r="I4684" s="61" t="s">
        <v>288</v>
      </c>
      <c r="J4684" s="61" t="s">
        <v>19</v>
      </c>
      <c r="K4684" s="61" t="s">
        <v>14</v>
      </c>
      <c r="L4684" s="61" t="s">
        <v>1022</v>
      </c>
      <c r="M4684" s="61" t="e">
        <f t="shared" si="74"/>
        <v>#VALUE!</v>
      </c>
      <c r="N4684" t="e">
        <f>VLOOKUP(M4684,'zamestnanci číselník'!$A:$I,9,0)</f>
        <v>#VALUE!</v>
      </c>
    </row>
    <row r="4685" spans="1:14" x14ac:dyDescent="0.2">
      <c r="A4685" s="60">
        <v>43704</v>
      </c>
      <c r="B4685" s="61" t="s">
        <v>1021</v>
      </c>
      <c r="C4685" s="61" t="s">
        <v>885</v>
      </c>
      <c r="D4685" s="61" t="s">
        <v>181</v>
      </c>
      <c r="E4685" s="61">
        <v>3</v>
      </c>
      <c r="F4685" s="61" t="s">
        <v>182</v>
      </c>
      <c r="G4685" s="61">
        <v>0</v>
      </c>
      <c r="H4685" s="61" t="s">
        <v>1387</v>
      </c>
      <c r="I4685" s="61" t="s">
        <v>288</v>
      </c>
      <c r="J4685" s="61" t="s">
        <v>19</v>
      </c>
      <c r="K4685" s="61" t="s">
        <v>14</v>
      </c>
      <c r="L4685" s="61" t="s">
        <v>1022</v>
      </c>
      <c r="M4685" s="61" t="e">
        <f t="shared" si="74"/>
        <v>#VALUE!</v>
      </c>
      <c r="N4685" t="e">
        <f>VLOOKUP(M4685,'zamestnanci číselník'!$A:$I,9,0)</f>
        <v>#VALUE!</v>
      </c>
    </row>
    <row r="4686" spans="1:14" x14ac:dyDescent="0.2">
      <c r="A4686" s="60">
        <v>43705</v>
      </c>
      <c r="B4686" s="61" t="s">
        <v>1021</v>
      </c>
      <c r="C4686" s="61" t="s">
        <v>885</v>
      </c>
      <c r="D4686" s="61" t="s">
        <v>181</v>
      </c>
      <c r="E4686" s="61">
        <v>8</v>
      </c>
      <c r="F4686" s="61" t="s">
        <v>182</v>
      </c>
      <c r="G4686" s="61">
        <v>0</v>
      </c>
      <c r="H4686" s="61" t="s">
        <v>1437</v>
      </c>
      <c r="I4686" s="61" t="s">
        <v>288</v>
      </c>
      <c r="J4686" s="61" t="s">
        <v>19</v>
      </c>
      <c r="K4686" s="61" t="s">
        <v>14</v>
      </c>
      <c r="L4686" s="61" t="s">
        <v>1022</v>
      </c>
      <c r="M4686" s="61" t="e">
        <f t="shared" si="74"/>
        <v>#VALUE!</v>
      </c>
      <c r="N4686" t="e">
        <f>VLOOKUP(M4686,'zamestnanci číselník'!$A:$I,9,0)</f>
        <v>#VALUE!</v>
      </c>
    </row>
    <row r="4687" spans="1:14" x14ac:dyDescent="0.2">
      <c r="A4687" s="60">
        <v>43706</v>
      </c>
      <c r="B4687" s="61" t="s">
        <v>1021</v>
      </c>
      <c r="C4687" s="61" t="s">
        <v>885</v>
      </c>
      <c r="D4687" s="61" t="s">
        <v>181</v>
      </c>
      <c r="E4687" s="61">
        <v>6.5</v>
      </c>
      <c r="F4687" s="61" t="s">
        <v>182</v>
      </c>
      <c r="G4687" s="61">
        <v>0</v>
      </c>
      <c r="H4687" s="61" t="s">
        <v>1437</v>
      </c>
      <c r="I4687" s="61" t="s">
        <v>288</v>
      </c>
      <c r="J4687" s="61" t="s">
        <v>19</v>
      </c>
      <c r="K4687" s="61" t="s">
        <v>14</v>
      </c>
      <c r="L4687" s="61" t="s">
        <v>1022</v>
      </c>
      <c r="M4687" s="61" t="e">
        <f t="shared" si="74"/>
        <v>#VALUE!</v>
      </c>
      <c r="N4687" t="e">
        <f>VLOOKUP(M4687,'zamestnanci číselník'!$A:$I,9,0)</f>
        <v>#VALUE!</v>
      </c>
    </row>
    <row r="4688" spans="1:14" x14ac:dyDescent="0.2">
      <c r="A4688" s="60">
        <v>43707</v>
      </c>
      <c r="B4688" s="61" t="s">
        <v>1021</v>
      </c>
      <c r="C4688" s="61" t="s">
        <v>17</v>
      </c>
      <c r="D4688" s="61" t="s">
        <v>181</v>
      </c>
      <c r="E4688" s="61">
        <v>0</v>
      </c>
      <c r="F4688" s="61" t="s">
        <v>182</v>
      </c>
      <c r="G4688" s="61">
        <v>0</v>
      </c>
      <c r="H4688" s="61" t="s">
        <v>183</v>
      </c>
      <c r="I4688" s="61" t="s">
        <v>288</v>
      </c>
      <c r="J4688" s="61" t="s">
        <v>19</v>
      </c>
      <c r="K4688" s="61" t="s">
        <v>14</v>
      </c>
      <c r="L4688" s="61" t="s">
        <v>1022</v>
      </c>
      <c r="M4688" s="61" t="e">
        <f t="shared" si="74"/>
        <v>#VALUE!</v>
      </c>
      <c r="N4688" t="e">
        <f>VLOOKUP(M4688,'zamestnanci číselník'!$A:$I,9,0)</f>
        <v>#VALUE!</v>
      </c>
    </row>
    <row r="4689" spans="1:14" x14ac:dyDescent="0.2">
      <c r="A4689" s="60">
        <v>43697</v>
      </c>
      <c r="B4689" s="61" t="s">
        <v>1023</v>
      </c>
      <c r="C4689" s="61" t="s">
        <v>885</v>
      </c>
      <c r="D4689" s="61" t="s">
        <v>181</v>
      </c>
      <c r="E4689" s="61">
        <v>8</v>
      </c>
      <c r="F4689" s="61" t="s">
        <v>182</v>
      </c>
      <c r="G4689" s="61">
        <v>0</v>
      </c>
      <c r="H4689" s="61" t="s">
        <v>39</v>
      </c>
      <c r="I4689" s="61" t="s">
        <v>288</v>
      </c>
      <c r="J4689" s="61" t="s">
        <v>19</v>
      </c>
      <c r="K4689" s="61" t="s">
        <v>14</v>
      </c>
      <c r="L4689" s="61" t="s">
        <v>1024</v>
      </c>
      <c r="M4689" s="61" t="e">
        <f t="shared" si="74"/>
        <v>#VALUE!</v>
      </c>
      <c r="N4689" t="e">
        <f>VLOOKUP(M4689,'zamestnanci číselník'!$A:$I,9,0)</f>
        <v>#VALUE!</v>
      </c>
    </row>
    <row r="4690" spans="1:14" x14ac:dyDescent="0.2">
      <c r="A4690" s="60">
        <v>43698</v>
      </c>
      <c r="B4690" s="61" t="s">
        <v>1023</v>
      </c>
      <c r="C4690" s="61" t="s">
        <v>885</v>
      </c>
      <c r="D4690" s="61" t="s">
        <v>181</v>
      </c>
      <c r="E4690" s="61">
        <v>7</v>
      </c>
      <c r="F4690" s="61" t="s">
        <v>182</v>
      </c>
      <c r="G4690" s="61">
        <v>0</v>
      </c>
      <c r="H4690" s="61" t="s">
        <v>1387</v>
      </c>
      <c r="I4690" s="61" t="s">
        <v>288</v>
      </c>
      <c r="J4690" s="61" t="s">
        <v>19</v>
      </c>
      <c r="K4690" s="61" t="s">
        <v>14</v>
      </c>
      <c r="L4690" s="61" t="s">
        <v>1024</v>
      </c>
      <c r="M4690" s="61" t="e">
        <f t="shared" si="74"/>
        <v>#VALUE!</v>
      </c>
      <c r="N4690" t="e">
        <f>VLOOKUP(M4690,'zamestnanci číselník'!$A:$I,9,0)</f>
        <v>#VALUE!</v>
      </c>
    </row>
    <row r="4691" spans="1:14" x14ac:dyDescent="0.2">
      <c r="A4691" s="60">
        <v>43699</v>
      </c>
      <c r="B4691" s="61" t="s">
        <v>1023</v>
      </c>
      <c r="C4691" s="61" t="s">
        <v>885</v>
      </c>
      <c r="D4691" s="61" t="s">
        <v>181</v>
      </c>
      <c r="E4691" s="61">
        <v>8</v>
      </c>
      <c r="F4691" s="61" t="s">
        <v>182</v>
      </c>
      <c r="G4691" s="61">
        <v>0</v>
      </c>
      <c r="H4691" s="61" t="s">
        <v>39</v>
      </c>
      <c r="I4691" s="61" t="s">
        <v>288</v>
      </c>
      <c r="J4691" s="61" t="s">
        <v>19</v>
      </c>
      <c r="K4691" s="61" t="s">
        <v>14</v>
      </c>
      <c r="L4691" s="61" t="s">
        <v>1024</v>
      </c>
      <c r="M4691" s="61" t="e">
        <f t="shared" si="74"/>
        <v>#VALUE!</v>
      </c>
      <c r="N4691" t="e">
        <f>VLOOKUP(M4691,'zamestnanci číselník'!$A:$I,9,0)</f>
        <v>#VALUE!</v>
      </c>
    </row>
    <row r="4692" spans="1:14" x14ac:dyDescent="0.2">
      <c r="A4692" s="60">
        <v>43700</v>
      </c>
      <c r="B4692" s="61" t="s">
        <v>1023</v>
      </c>
      <c r="C4692" s="61" t="s">
        <v>17</v>
      </c>
      <c r="D4692" s="61" t="s">
        <v>181</v>
      </c>
      <c r="E4692" s="61">
        <v>0</v>
      </c>
      <c r="F4692" s="61" t="s">
        <v>182</v>
      </c>
      <c r="G4692" s="61">
        <v>0</v>
      </c>
      <c r="H4692" s="61" t="s">
        <v>183</v>
      </c>
      <c r="I4692" s="61" t="s">
        <v>288</v>
      </c>
      <c r="J4692" s="61" t="s">
        <v>19</v>
      </c>
      <c r="K4692" s="61" t="s">
        <v>14</v>
      </c>
      <c r="L4692" s="61" t="s">
        <v>1024</v>
      </c>
      <c r="M4692" s="61" t="e">
        <f t="shared" si="74"/>
        <v>#VALUE!</v>
      </c>
      <c r="N4692" t="e">
        <f>VLOOKUP(M4692,'zamestnanci číselník'!$A:$I,9,0)</f>
        <v>#VALUE!</v>
      </c>
    </row>
    <row r="4693" spans="1:14" x14ac:dyDescent="0.2">
      <c r="A4693" s="60">
        <v>43689</v>
      </c>
      <c r="B4693" s="61" t="s">
        <v>1023</v>
      </c>
      <c r="C4693" s="61" t="s">
        <v>885</v>
      </c>
      <c r="D4693" s="61" t="s">
        <v>181</v>
      </c>
      <c r="E4693" s="61">
        <v>8</v>
      </c>
      <c r="F4693" s="61" t="s">
        <v>182</v>
      </c>
      <c r="G4693" s="61">
        <v>0</v>
      </c>
      <c r="H4693" s="61" t="s">
        <v>1451</v>
      </c>
      <c r="I4693" s="61" t="s">
        <v>288</v>
      </c>
      <c r="J4693" s="61" t="s">
        <v>19</v>
      </c>
      <c r="K4693" s="61" t="s">
        <v>14</v>
      </c>
      <c r="L4693" s="61" t="s">
        <v>1024</v>
      </c>
      <c r="M4693" s="61" t="e">
        <f t="shared" si="74"/>
        <v>#VALUE!</v>
      </c>
      <c r="N4693" t="e">
        <f>VLOOKUP(M4693,'zamestnanci číselník'!$A:$I,9,0)</f>
        <v>#VALUE!</v>
      </c>
    </row>
    <row r="4694" spans="1:14" x14ac:dyDescent="0.2">
      <c r="A4694" s="60">
        <v>43690</v>
      </c>
      <c r="B4694" s="61" t="s">
        <v>1023</v>
      </c>
      <c r="C4694" s="61" t="s">
        <v>885</v>
      </c>
      <c r="D4694" s="61" t="s">
        <v>181</v>
      </c>
      <c r="E4694" s="61">
        <v>3</v>
      </c>
      <c r="F4694" s="61" t="s">
        <v>182</v>
      </c>
      <c r="G4694" s="61">
        <v>0</v>
      </c>
      <c r="H4694" s="61" t="s">
        <v>39</v>
      </c>
      <c r="I4694" s="61" t="s">
        <v>288</v>
      </c>
      <c r="J4694" s="61" t="s">
        <v>19</v>
      </c>
      <c r="K4694" s="61" t="s">
        <v>14</v>
      </c>
      <c r="L4694" s="61" t="s">
        <v>1024</v>
      </c>
      <c r="M4694" s="61" t="e">
        <f t="shared" si="74"/>
        <v>#VALUE!</v>
      </c>
      <c r="N4694" t="e">
        <f>VLOOKUP(M4694,'zamestnanci číselník'!$A:$I,9,0)</f>
        <v>#VALUE!</v>
      </c>
    </row>
    <row r="4695" spans="1:14" x14ac:dyDescent="0.2">
      <c r="A4695" s="60">
        <v>43690</v>
      </c>
      <c r="B4695" s="61" t="s">
        <v>1023</v>
      </c>
      <c r="C4695" s="61" t="s">
        <v>885</v>
      </c>
      <c r="D4695" s="61" t="s">
        <v>181</v>
      </c>
      <c r="E4695" s="61">
        <v>5</v>
      </c>
      <c r="F4695" s="61" t="s">
        <v>182</v>
      </c>
      <c r="G4695" s="61">
        <v>0</v>
      </c>
      <c r="H4695" s="61" t="s">
        <v>1451</v>
      </c>
      <c r="I4695" s="61" t="s">
        <v>288</v>
      </c>
      <c r="J4695" s="61" t="s">
        <v>19</v>
      </c>
      <c r="K4695" s="61" t="s">
        <v>14</v>
      </c>
      <c r="L4695" s="61" t="s">
        <v>1024</v>
      </c>
      <c r="M4695" s="61" t="e">
        <f t="shared" si="74"/>
        <v>#VALUE!</v>
      </c>
      <c r="N4695" t="e">
        <f>VLOOKUP(M4695,'zamestnanci číselník'!$A:$I,9,0)</f>
        <v>#VALUE!</v>
      </c>
    </row>
    <row r="4696" spans="1:14" x14ac:dyDescent="0.2">
      <c r="A4696" s="60">
        <v>43691</v>
      </c>
      <c r="B4696" s="61" t="s">
        <v>1023</v>
      </c>
      <c r="C4696" s="61" t="s">
        <v>885</v>
      </c>
      <c r="D4696" s="61" t="s">
        <v>181</v>
      </c>
      <c r="E4696" s="61">
        <v>3</v>
      </c>
      <c r="F4696" s="61" t="s">
        <v>182</v>
      </c>
      <c r="G4696" s="61">
        <v>0</v>
      </c>
      <c r="H4696" s="61" t="s">
        <v>39</v>
      </c>
      <c r="I4696" s="61" t="s">
        <v>288</v>
      </c>
      <c r="J4696" s="61" t="s">
        <v>19</v>
      </c>
      <c r="K4696" s="61" t="s">
        <v>14</v>
      </c>
      <c r="L4696" s="61" t="s">
        <v>1024</v>
      </c>
      <c r="M4696" s="61" t="e">
        <f t="shared" si="74"/>
        <v>#VALUE!</v>
      </c>
      <c r="N4696" t="e">
        <f>VLOOKUP(M4696,'zamestnanci číselník'!$A:$I,9,0)</f>
        <v>#VALUE!</v>
      </c>
    </row>
    <row r="4697" spans="1:14" x14ac:dyDescent="0.2">
      <c r="A4697" s="60">
        <v>43691</v>
      </c>
      <c r="B4697" s="61" t="s">
        <v>1023</v>
      </c>
      <c r="C4697" s="61" t="s">
        <v>885</v>
      </c>
      <c r="D4697" s="61" t="s">
        <v>181</v>
      </c>
      <c r="E4697" s="61">
        <v>5</v>
      </c>
      <c r="F4697" s="61" t="s">
        <v>182</v>
      </c>
      <c r="G4697" s="61">
        <v>0</v>
      </c>
      <c r="H4697" s="61" t="s">
        <v>1451</v>
      </c>
      <c r="I4697" s="61" t="s">
        <v>288</v>
      </c>
      <c r="J4697" s="61" t="s">
        <v>19</v>
      </c>
      <c r="K4697" s="61" t="s">
        <v>14</v>
      </c>
      <c r="L4697" s="61" t="s">
        <v>1024</v>
      </c>
      <c r="M4697" s="61" t="e">
        <f t="shared" si="74"/>
        <v>#VALUE!</v>
      </c>
      <c r="N4697" t="e">
        <f>VLOOKUP(M4697,'zamestnanci číselník'!$A:$I,9,0)</f>
        <v>#VALUE!</v>
      </c>
    </row>
    <row r="4698" spans="1:14" x14ac:dyDescent="0.2">
      <c r="A4698" s="60">
        <v>43692</v>
      </c>
      <c r="B4698" s="61" t="s">
        <v>1023</v>
      </c>
      <c r="C4698" s="61" t="s">
        <v>885</v>
      </c>
      <c r="D4698" s="61" t="s">
        <v>181</v>
      </c>
      <c r="E4698" s="61">
        <v>2.5</v>
      </c>
      <c r="F4698" s="61" t="s">
        <v>182</v>
      </c>
      <c r="G4698" s="61">
        <v>0</v>
      </c>
      <c r="H4698" s="61" t="s">
        <v>39</v>
      </c>
      <c r="I4698" s="61" t="s">
        <v>288</v>
      </c>
      <c r="J4698" s="61" t="s">
        <v>19</v>
      </c>
      <c r="K4698" s="61" t="s">
        <v>14</v>
      </c>
      <c r="L4698" s="61" t="s">
        <v>1024</v>
      </c>
      <c r="M4698" s="61" t="e">
        <f t="shared" si="74"/>
        <v>#VALUE!</v>
      </c>
      <c r="N4698" t="e">
        <f>VLOOKUP(M4698,'zamestnanci číselník'!$A:$I,9,0)</f>
        <v>#VALUE!</v>
      </c>
    </row>
    <row r="4699" spans="1:14" x14ac:dyDescent="0.2">
      <c r="A4699" s="60">
        <v>43692</v>
      </c>
      <c r="B4699" s="61" t="s">
        <v>1023</v>
      </c>
      <c r="C4699" s="61" t="s">
        <v>885</v>
      </c>
      <c r="D4699" s="61" t="s">
        <v>181</v>
      </c>
      <c r="E4699" s="61">
        <v>5.5</v>
      </c>
      <c r="F4699" s="61" t="s">
        <v>182</v>
      </c>
      <c r="G4699" s="61">
        <v>0</v>
      </c>
      <c r="H4699" s="61" t="s">
        <v>1451</v>
      </c>
      <c r="I4699" s="61" t="s">
        <v>288</v>
      </c>
      <c r="J4699" s="61" t="s">
        <v>19</v>
      </c>
      <c r="K4699" s="61" t="s">
        <v>14</v>
      </c>
      <c r="L4699" s="61" t="s">
        <v>1024</v>
      </c>
      <c r="M4699" s="61" t="e">
        <f t="shared" si="74"/>
        <v>#VALUE!</v>
      </c>
      <c r="N4699" t="e">
        <f>VLOOKUP(M4699,'zamestnanci číselník'!$A:$I,9,0)</f>
        <v>#VALUE!</v>
      </c>
    </row>
    <row r="4700" spans="1:14" x14ac:dyDescent="0.2">
      <c r="A4700" s="60">
        <v>43693</v>
      </c>
      <c r="B4700" s="61" t="s">
        <v>1023</v>
      </c>
      <c r="C4700" s="61" t="s">
        <v>885</v>
      </c>
      <c r="D4700" s="61" t="s">
        <v>181</v>
      </c>
      <c r="E4700" s="61">
        <v>8</v>
      </c>
      <c r="F4700" s="61" t="s">
        <v>182</v>
      </c>
      <c r="G4700" s="61">
        <v>0</v>
      </c>
      <c r="H4700" s="61" t="s">
        <v>39</v>
      </c>
      <c r="I4700" s="61" t="s">
        <v>288</v>
      </c>
      <c r="J4700" s="61" t="s">
        <v>19</v>
      </c>
      <c r="K4700" s="61" t="s">
        <v>14</v>
      </c>
      <c r="L4700" s="61" t="s">
        <v>1024</v>
      </c>
      <c r="M4700" s="61" t="e">
        <f t="shared" si="74"/>
        <v>#VALUE!</v>
      </c>
      <c r="N4700" t="e">
        <f>VLOOKUP(M4700,'zamestnanci číselník'!$A:$I,9,0)</f>
        <v>#VALUE!</v>
      </c>
    </row>
    <row r="4701" spans="1:14" x14ac:dyDescent="0.2">
      <c r="A4701" s="60">
        <v>43696</v>
      </c>
      <c r="B4701" s="61" t="s">
        <v>1023</v>
      </c>
      <c r="C4701" s="61" t="s">
        <v>17</v>
      </c>
      <c r="D4701" s="61" t="s">
        <v>181</v>
      </c>
      <c r="E4701" s="61">
        <v>0</v>
      </c>
      <c r="F4701" s="61" t="s">
        <v>182</v>
      </c>
      <c r="G4701" s="61">
        <v>0</v>
      </c>
      <c r="H4701" s="61" t="s">
        <v>183</v>
      </c>
      <c r="I4701" s="61" t="s">
        <v>288</v>
      </c>
      <c r="J4701" s="61" t="s">
        <v>19</v>
      </c>
      <c r="K4701" s="61" t="s">
        <v>14</v>
      </c>
      <c r="L4701" s="61" t="s">
        <v>1024</v>
      </c>
      <c r="M4701" s="61" t="e">
        <f t="shared" si="74"/>
        <v>#VALUE!</v>
      </c>
      <c r="N4701" t="e">
        <f>VLOOKUP(M4701,'zamestnanci číselník'!$A:$I,9,0)</f>
        <v>#VALUE!</v>
      </c>
    </row>
    <row r="4702" spans="1:14" x14ac:dyDescent="0.2">
      <c r="A4702" s="60">
        <v>43682</v>
      </c>
      <c r="B4702" s="61" t="s">
        <v>1023</v>
      </c>
      <c r="C4702" s="61" t="s">
        <v>17</v>
      </c>
      <c r="D4702" s="61" t="s">
        <v>181</v>
      </c>
      <c r="E4702" s="61">
        <v>0</v>
      </c>
      <c r="F4702" s="61" t="s">
        <v>182</v>
      </c>
      <c r="G4702" s="61">
        <v>0</v>
      </c>
      <c r="H4702" s="61" t="s">
        <v>183</v>
      </c>
      <c r="I4702" s="61" t="s">
        <v>288</v>
      </c>
      <c r="J4702" s="61" t="s">
        <v>19</v>
      </c>
      <c r="K4702" s="61" t="s">
        <v>14</v>
      </c>
      <c r="L4702" s="61" t="s">
        <v>1024</v>
      </c>
      <c r="M4702" s="61" t="e">
        <f t="shared" si="74"/>
        <v>#VALUE!</v>
      </c>
      <c r="N4702" t="e">
        <f>VLOOKUP(M4702,'zamestnanci číselník'!$A:$I,9,0)</f>
        <v>#VALUE!</v>
      </c>
    </row>
    <row r="4703" spans="1:14" x14ac:dyDescent="0.2">
      <c r="A4703" s="60">
        <v>43683</v>
      </c>
      <c r="B4703" s="61" t="s">
        <v>1023</v>
      </c>
      <c r="C4703" s="61" t="s">
        <v>885</v>
      </c>
      <c r="D4703" s="61" t="s">
        <v>181</v>
      </c>
      <c r="E4703" s="61">
        <v>8</v>
      </c>
      <c r="F4703" s="61" t="s">
        <v>182</v>
      </c>
      <c r="G4703" s="61">
        <v>0</v>
      </c>
      <c r="H4703" s="61" t="s">
        <v>1387</v>
      </c>
      <c r="I4703" s="61" t="s">
        <v>288</v>
      </c>
      <c r="J4703" s="61" t="s">
        <v>19</v>
      </c>
      <c r="K4703" s="61" t="s">
        <v>14</v>
      </c>
      <c r="L4703" s="61" t="s">
        <v>1024</v>
      </c>
      <c r="M4703" s="61" t="e">
        <f t="shared" si="74"/>
        <v>#VALUE!</v>
      </c>
      <c r="N4703" t="e">
        <f>VLOOKUP(M4703,'zamestnanci číselník'!$A:$I,9,0)</f>
        <v>#VALUE!</v>
      </c>
    </row>
    <row r="4704" spans="1:14" x14ac:dyDescent="0.2">
      <c r="A4704" s="60">
        <v>43684</v>
      </c>
      <c r="B4704" s="61" t="s">
        <v>1023</v>
      </c>
      <c r="C4704" s="61" t="s">
        <v>885</v>
      </c>
      <c r="D4704" s="61" t="s">
        <v>181</v>
      </c>
      <c r="E4704" s="61">
        <v>8</v>
      </c>
      <c r="F4704" s="61" t="s">
        <v>182</v>
      </c>
      <c r="G4704" s="61">
        <v>0</v>
      </c>
      <c r="H4704" s="61" t="s">
        <v>39</v>
      </c>
      <c r="I4704" s="61" t="s">
        <v>288</v>
      </c>
      <c r="J4704" s="61" t="s">
        <v>19</v>
      </c>
      <c r="K4704" s="61" t="s">
        <v>14</v>
      </c>
      <c r="L4704" s="61" t="s">
        <v>1024</v>
      </c>
      <c r="M4704" s="61" t="e">
        <f t="shared" si="74"/>
        <v>#VALUE!</v>
      </c>
      <c r="N4704" t="e">
        <f>VLOOKUP(M4704,'zamestnanci číselník'!$A:$I,9,0)</f>
        <v>#VALUE!</v>
      </c>
    </row>
    <row r="4705" spans="1:14" x14ac:dyDescent="0.2">
      <c r="A4705" s="60">
        <v>43685</v>
      </c>
      <c r="B4705" s="61" t="s">
        <v>1023</v>
      </c>
      <c r="C4705" s="61" t="s">
        <v>885</v>
      </c>
      <c r="D4705" s="61" t="s">
        <v>181</v>
      </c>
      <c r="E4705" s="61">
        <v>8</v>
      </c>
      <c r="F4705" s="61" t="s">
        <v>182</v>
      </c>
      <c r="G4705" s="61">
        <v>0</v>
      </c>
      <c r="H4705" s="61" t="s">
        <v>1451</v>
      </c>
      <c r="I4705" s="61" t="s">
        <v>288</v>
      </c>
      <c r="J4705" s="61" t="s">
        <v>19</v>
      </c>
      <c r="K4705" s="61" t="s">
        <v>14</v>
      </c>
      <c r="L4705" s="61" t="s">
        <v>1024</v>
      </c>
      <c r="M4705" s="61" t="e">
        <f t="shared" si="74"/>
        <v>#VALUE!</v>
      </c>
      <c r="N4705" t="e">
        <f>VLOOKUP(M4705,'zamestnanci číselník'!$A:$I,9,0)</f>
        <v>#VALUE!</v>
      </c>
    </row>
    <row r="4706" spans="1:14" x14ac:dyDescent="0.2">
      <c r="A4706" s="60">
        <v>43686</v>
      </c>
      <c r="B4706" s="61" t="s">
        <v>1023</v>
      </c>
      <c r="C4706" s="61" t="s">
        <v>885</v>
      </c>
      <c r="D4706" s="61" t="s">
        <v>181</v>
      </c>
      <c r="E4706" s="61">
        <v>8</v>
      </c>
      <c r="F4706" s="61" t="s">
        <v>182</v>
      </c>
      <c r="G4706" s="61">
        <v>0</v>
      </c>
      <c r="H4706" s="61" t="s">
        <v>1451</v>
      </c>
      <c r="I4706" s="61" t="s">
        <v>288</v>
      </c>
      <c r="J4706" s="61" t="s">
        <v>19</v>
      </c>
      <c r="K4706" s="61" t="s">
        <v>14</v>
      </c>
      <c r="L4706" s="61" t="s">
        <v>1024</v>
      </c>
      <c r="M4706" s="61" t="e">
        <f t="shared" si="74"/>
        <v>#VALUE!</v>
      </c>
      <c r="N4706" t="e">
        <f>VLOOKUP(M4706,'zamestnanci číselník'!$A:$I,9,0)</f>
        <v>#VALUE!</v>
      </c>
    </row>
    <row r="4707" spans="1:14" x14ac:dyDescent="0.2">
      <c r="A4707" s="60">
        <v>43703</v>
      </c>
      <c r="B4707" s="61" t="s">
        <v>1023</v>
      </c>
      <c r="C4707" s="61" t="s">
        <v>885</v>
      </c>
      <c r="D4707" s="61" t="s">
        <v>181</v>
      </c>
      <c r="E4707" s="61">
        <v>8</v>
      </c>
      <c r="F4707" s="61" t="s">
        <v>182</v>
      </c>
      <c r="G4707" s="61">
        <v>0</v>
      </c>
      <c r="H4707" s="61" t="s">
        <v>39</v>
      </c>
      <c r="I4707" s="61" t="s">
        <v>288</v>
      </c>
      <c r="J4707" s="61" t="s">
        <v>19</v>
      </c>
      <c r="K4707" s="61" t="s">
        <v>14</v>
      </c>
      <c r="L4707" s="61" t="s">
        <v>1024</v>
      </c>
      <c r="M4707" s="61" t="e">
        <f t="shared" si="74"/>
        <v>#VALUE!</v>
      </c>
      <c r="N4707" t="e">
        <f>VLOOKUP(M4707,'zamestnanci číselník'!$A:$I,9,0)</f>
        <v>#VALUE!</v>
      </c>
    </row>
    <row r="4708" spans="1:14" x14ac:dyDescent="0.2">
      <c r="A4708" s="60">
        <v>43704</v>
      </c>
      <c r="B4708" s="61" t="s">
        <v>1023</v>
      </c>
      <c r="C4708" s="61" t="s">
        <v>885</v>
      </c>
      <c r="D4708" s="61" t="s">
        <v>181</v>
      </c>
      <c r="E4708" s="61">
        <v>4</v>
      </c>
      <c r="F4708" s="61" t="s">
        <v>182</v>
      </c>
      <c r="G4708" s="61">
        <v>0</v>
      </c>
      <c r="H4708" s="61" t="s">
        <v>1146</v>
      </c>
      <c r="I4708" s="61" t="s">
        <v>288</v>
      </c>
      <c r="J4708" s="61" t="s">
        <v>19</v>
      </c>
      <c r="K4708" s="61" t="s">
        <v>14</v>
      </c>
      <c r="L4708" s="61" t="s">
        <v>1024</v>
      </c>
      <c r="M4708" s="61" t="e">
        <f t="shared" si="74"/>
        <v>#VALUE!</v>
      </c>
      <c r="N4708" t="e">
        <f>VLOOKUP(M4708,'zamestnanci číselník'!$A:$I,9,0)</f>
        <v>#VALUE!</v>
      </c>
    </row>
    <row r="4709" spans="1:14" x14ac:dyDescent="0.2">
      <c r="A4709" s="60">
        <v>43704</v>
      </c>
      <c r="B4709" s="61" t="s">
        <v>1023</v>
      </c>
      <c r="C4709" s="61" t="s">
        <v>885</v>
      </c>
      <c r="D4709" s="61" t="s">
        <v>181</v>
      </c>
      <c r="E4709" s="61">
        <v>4</v>
      </c>
      <c r="F4709" s="61" t="s">
        <v>182</v>
      </c>
      <c r="G4709" s="61">
        <v>0</v>
      </c>
      <c r="H4709" s="61" t="s">
        <v>1387</v>
      </c>
      <c r="I4709" s="61" t="s">
        <v>288</v>
      </c>
      <c r="J4709" s="61" t="s">
        <v>19</v>
      </c>
      <c r="K4709" s="61" t="s">
        <v>14</v>
      </c>
      <c r="L4709" s="61" t="s">
        <v>1024</v>
      </c>
      <c r="M4709" s="61" t="e">
        <f t="shared" si="74"/>
        <v>#VALUE!</v>
      </c>
      <c r="N4709" t="e">
        <f>VLOOKUP(M4709,'zamestnanci číselník'!$A:$I,9,0)</f>
        <v>#VALUE!</v>
      </c>
    </row>
    <row r="4710" spans="1:14" x14ac:dyDescent="0.2">
      <c r="A4710" s="60">
        <v>43705</v>
      </c>
      <c r="B4710" s="61" t="s">
        <v>1023</v>
      </c>
      <c r="C4710" s="61" t="s">
        <v>885</v>
      </c>
      <c r="D4710" s="61" t="s">
        <v>181</v>
      </c>
      <c r="E4710" s="61">
        <v>6</v>
      </c>
      <c r="F4710" s="61" t="s">
        <v>182</v>
      </c>
      <c r="G4710" s="61">
        <v>0</v>
      </c>
      <c r="H4710" s="61" t="s">
        <v>1146</v>
      </c>
      <c r="I4710" s="61" t="s">
        <v>288</v>
      </c>
      <c r="J4710" s="61" t="s">
        <v>19</v>
      </c>
      <c r="K4710" s="61" t="s">
        <v>14</v>
      </c>
      <c r="L4710" s="61" t="s">
        <v>1024</v>
      </c>
      <c r="M4710" s="61" t="e">
        <f t="shared" si="74"/>
        <v>#VALUE!</v>
      </c>
      <c r="N4710" t="e">
        <f>VLOOKUP(M4710,'zamestnanci číselník'!$A:$I,9,0)</f>
        <v>#VALUE!</v>
      </c>
    </row>
    <row r="4711" spans="1:14" x14ac:dyDescent="0.2">
      <c r="A4711" s="60">
        <v>43705</v>
      </c>
      <c r="B4711" s="61" t="s">
        <v>1023</v>
      </c>
      <c r="C4711" s="61" t="s">
        <v>885</v>
      </c>
      <c r="D4711" s="61" t="s">
        <v>181</v>
      </c>
      <c r="E4711" s="61">
        <v>2</v>
      </c>
      <c r="F4711" s="61" t="s">
        <v>182</v>
      </c>
      <c r="G4711" s="61">
        <v>0</v>
      </c>
      <c r="H4711" s="61" t="s">
        <v>1450</v>
      </c>
      <c r="I4711" s="61" t="s">
        <v>288</v>
      </c>
      <c r="J4711" s="61" t="s">
        <v>19</v>
      </c>
      <c r="K4711" s="61" t="s">
        <v>14</v>
      </c>
      <c r="L4711" s="61" t="s">
        <v>1024</v>
      </c>
      <c r="M4711" s="61" t="e">
        <f t="shared" si="74"/>
        <v>#VALUE!</v>
      </c>
      <c r="N4711" t="e">
        <f>VLOOKUP(M4711,'zamestnanci číselník'!$A:$I,9,0)</f>
        <v>#VALUE!</v>
      </c>
    </row>
    <row r="4712" spans="1:14" x14ac:dyDescent="0.2">
      <c r="A4712" s="60">
        <v>43707</v>
      </c>
      <c r="B4712" s="61" t="s">
        <v>1023</v>
      </c>
      <c r="C4712" s="61" t="s">
        <v>885</v>
      </c>
      <c r="D4712" s="61" t="s">
        <v>181</v>
      </c>
      <c r="E4712" s="61">
        <v>8</v>
      </c>
      <c r="F4712" s="61" t="s">
        <v>182</v>
      </c>
      <c r="G4712" s="61">
        <v>0</v>
      </c>
      <c r="H4712" s="61" t="s">
        <v>1450</v>
      </c>
      <c r="I4712" s="61" t="s">
        <v>288</v>
      </c>
      <c r="J4712" s="61" t="s">
        <v>19</v>
      </c>
      <c r="K4712" s="61" t="s">
        <v>14</v>
      </c>
      <c r="L4712" s="61" t="s">
        <v>1024</v>
      </c>
      <c r="M4712" s="61" t="e">
        <f t="shared" si="74"/>
        <v>#VALUE!</v>
      </c>
      <c r="N4712" t="e">
        <f>VLOOKUP(M4712,'zamestnanci číselník'!$A:$I,9,0)</f>
        <v>#VALUE!</v>
      </c>
    </row>
    <row r="4713" spans="1:14" x14ac:dyDescent="0.2">
      <c r="A4713" s="60">
        <v>43705</v>
      </c>
      <c r="B4713" s="61" t="s">
        <v>1025</v>
      </c>
      <c r="C4713" s="61" t="s">
        <v>885</v>
      </c>
      <c r="D4713" s="61" t="s">
        <v>181</v>
      </c>
      <c r="E4713" s="61">
        <v>10</v>
      </c>
      <c r="F4713" s="61" t="s">
        <v>182</v>
      </c>
      <c r="G4713" s="61">
        <v>0</v>
      </c>
      <c r="H4713" s="61" t="s">
        <v>1510</v>
      </c>
      <c r="I4713" s="61" t="s">
        <v>184</v>
      </c>
      <c r="J4713" s="61" t="s">
        <v>28</v>
      </c>
      <c r="K4713" s="61" t="s">
        <v>14</v>
      </c>
      <c r="L4713" s="61" t="s">
        <v>1407</v>
      </c>
      <c r="M4713" s="61" t="e">
        <f t="shared" si="74"/>
        <v>#VALUE!</v>
      </c>
      <c r="N4713" t="e">
        <f>VLOOKUP(M4713,'zamestnanci číselník'!$A:$I,9,0)</f>
        <v>#VALUE!</v>
      </c>
    </row>
    <row r="4714" spans="1:14" x14ac:dyDescent="0.2">
      <c r="A4714" s="60">
        <v>43706</v>
      </c>
      <c r="B4714" s="61" t="s">
        <v>1025</v>
      </c>
      <c r="C4714" s="61" t="s">
        <v>885</v>
      </c>
      <c r="D4714" s="61" t="s">
        <v>181</v>
      </c>
      <c r="E4714" s="61">
        <v>8</v>
      </c>
      <c r="F4714" s="61" t="s">
        <v>182</v>
      </c>
      <c r="G4714" s="61">
        <v>0</v>
      </c>
      <c r="H4714" s="61" t="s">
        <v>1510</v>
      </c>
      <c r="I4714" s="61" t="s">
        <v>184</v>
      </c>
      <c r="J4714" s="61" t="s">
        <v>28</v>
      </c>
      <c r="K4714" s="61" t="s">
        <v>14</v>
      </c>
      <c r="L4714" s="61" t="s">
        <v>1407</v>
      </c>
      <c r="M4714" s="61" t="e">
        <f t="shared" si="74"/>
        <v>#VALUE!</v>
      </c>
      <c r="N4714" t="e">
        <f>VLOOKUP(M4714,'zamestnanci číselník'!$A:$I,9,0)</f>
        <v>#VALUE!</v>
      </c>
    </row>
    <row r="4715" spans="1:14" x14ac:dyDescent="0.2">
      <c r="A4715" s="60">
        <v>43707</v>
      </c>
      <c r="B4715" s="61" t="s">
        <v>1025</v>
      </c>
      <c r="C4715" s="61" t="s">
        <v>885</v>
      </c>
      <c r="D4715" s="61" t="s">
        <v>181</v>
      </c>
      <c r="E4715" s="61">
        <v>10</v>
      </c>
      <c r="F4715" s="61" t="s">
        <v>182</v>
      </c>
      <c r="G4715" s="61">
        <v>0</v>
      </c>
      <c r="H4715" s="61" t="s">
        <v>1510</v>
      </c>
      <c r="I4715" s="61" t="s">
        <v>184</v>
      </c>
      <c r="J4715" s="61" t="s">
        <v>28</v>
      </c>
      <c r="K4715" s="61" t="s">
        <v>14</v>
      </c>
      <c r="L4715" s="61" t="s">
        <v>1407</v>
      </c>
      <c r="M4715" s="61" t="e">
        <f t="shared" si="74"/>
        <v>#VALUE!</v>
      </c>
      <c r="N4715" t="e">
        <f>VLOOKUP(M4715,'zamestnanci číselník'!$A:$I,9,0)</f>
        <v>#VALUE!</v>
      </c>
    </row>
    <row r="4716" spans="1:14" x14ac:dyDescent="0.2">
      <c r="A4716" s="60">
        <v>43708</v>
      </c>
      <c r="B4716" s="61" t="s">
        <v>1025</v>
      </c>
      <c r="C4716" s="61" t="s">
        <v>885</v>
      </c>
      <c r="D4716" s="61" t="s">
        <v>181</v>
      </c>
      <c r="E4716" s="61">
        <v>7</v>
      </c>
      <c r="F4716" s="61" t="s">
        <v>182</v>
      </c>
      <c r="G4716" s="61">
        <v>0</v>
      </c>
      <c r="H4716" s="61" t="s">
        <v>1510</v>
      </c>
      <c r="I4716" s="61" t="s">
        <v>184</v>
      </c>
      <c r="J4716" s="61" t="s">
        <v>28</v>
      </c>
      <c r="K4716" s="61" t="s">
        <v>14</v>
      </c>
      <c r="L4716" s="61" t="s">
        <v>1407</v>
      </c>
      <c r="M4716" s="61" t="e">
        <f t="shared" ref="M4716:M4779" si="75">B4716*1</f>
        <v>#VALUE!</v>
      </c>
      <c r="N4716" t="e">
        <f>VLOOKUP(M4716,'zamestnanci číselník'!$A:$I,9,0)</f>
        <v>#VALUE!</v>
      </c>
    </row>
    <row r="4717" spans="1:14" x14ac:dyDescent="0.2">
      <c r="A4717" s="60">
        <v>43703</v>
      </c>
      <c r="B4717" s="61" t="s">
        <v>1025</v>
      </c>
      <c r="C4717" s="61" t="s">
        <v>885</v>
      </c>
      <c r="D4717" s="61" t="s">
        <v>181</v>
      </c>
      <c r="E4717" s="61">
        <v>10</v>
      </c>
      <c r="F4717" s="61" t="s">
        <v>182</v>
      </c>
      <c r="G4717" s="61">
        <v>0</v>
      </c>
      <c r="H4717" s="61" t="s">
        <v>1510</v>
      </c>
      <c r="I4717" s="61" t="s">
        <v>184</v>
      </c>
      <c r="J4717" s="61" t="s">
        <v>28</v>
      </c>
      <c r="K4717" s="61" t="s">
        <v>14</v>
      </c>
      <c r="L4717" s="61" t="s">
        <v>1407</v>
      </c>
      <c r="M4717" s="61" t="e">
        <f t="shared" si="75"/>
        <v>#VALUE!</v>
      </c>
      <c r="N4717" t="e">
        <f>VLOOKUP(M4717,'zamestnanci číselník'!$A:$I,9,0)</f>
        <v>#VALUE!</v>
      </c>
    </row>
    <row r="4718" spans="1:14" x14ac:dyDescent="0.2">
      <c r="A4718" s="60">
        <v>43704</v>
      </c>
      <c r="B4718" s="61" t="s">
        <v>1025</v>
      </c>
      <c r="C4718" s="61" t="s">
        <v>885</v>
      </c>
      <c r="D4718" s="61" t="s">
        <v>181</v>
      </c>
      <c r="E4718" s="61">
        <v>10</v>
      </c>
      <c r="F4718" s="61" t="s">
        <v>182</v>
      </c>
      <c r="G4718" s="61">
        <v>0</v>
      </c>
      <c r="H4718" s="61" t="s">
        <v>1510</v>
      </c>
      <c r="I4718" s="61" t="s">
        <v>184</v>
      </c>
      <c r="J4718" s="61" t="s">
        <v>28</v>
      </c>
      <c r="K4718" s="61" t="s">
        <v>14</v>
      </c>
      <c r="L4718" s="61" t="s">
        <v>1407</v>
      </c>
      <c r="M4718" s="61" t="e">
        <f t="shared" si="75"/>
        <v>#VALUE!</v>
      </c>
      <c r="N4718" t="e">
        <f>VLOOKUP(M4718,'zamestnanci číselník'!$A:$I,9,0)</f>
        <v>#VALUE!</v>
      </c>
    </row>
    <row r="4719" spans="1:14" x14ac:dyDescent="0.2">
      <c r="A4719" s="60">
        <v>43699</v>
      </c>
      <c r="B4719" s="61" t="s">
        <v>1025</v>
      </c>
      <c r="C4719" s="61" t="s">
        <v>885</v>
      </c>
      <c r="D4719" s="61" t="s">
        <v>181</v>
      </c>
      <c r="E4719" s="61">
        <v>10</v>
      </c>
      <c r="F4719" s="61" t="s">
        <v>182</v>
      </c>
      <c r="G4719" s="61">
        <v>0</v>
      </c>
      <c r="H4719" s="61" t="s">
        <v>1510</v>
      </c>
      <c r="I4719" s="61" t="s">
        <v>184</v>
      </c>
      <c r="J4719" s="61" t="s">
        <v>28</v>
      </c>
      <c r="K4719" s="61" t="s">
        <v>14</v>
      </c>
      <c r="L4719" s="61" t="s">
        <v>1407</v>
      </c>
      <c r="M4719" s="61" t="e">
        <f t="shared" si="75"/>
        <v>#VALUE!</v>
      </c>
      <c r="N4719" t="e">
        <f>VLOOKUP(M4719,'zamestnanci číselník'!$A:$I,9,0)</f>
        <v>#VALUE!</v>
      </c>
    </row>
    <row r="4720" spans="1:14" x14ac:dyDescent="0.2">
      <c r="A4720" s="60">
        <v>43700</v>
      </c>
      <c r="B4720" s="61" t="s">
        <v>1025</v>
      </c>
      <c r="C4720" s="61" t="s">
        <v>885</v>
      </c>
      <c r="D4720" s="61" t="s">
        <v>181</v>
      </c>
      <c r="E4720" s="61">
        <v>2</v>
      </c>
      <c r="F4720" s="61" t="s">
        <v>182</v>
      </c>
      <c r="G4720" s="61">
        <v>0</v>
      </c>
      <c r="H4720" s="61" t="s">
        <v>1448</v>
      </c>
      <c r="I4720" s="61" t="s">
        <v>184</v>
      </c>
      <c r="J4720" s="61" t="s">
        <v>28</v>
      </c>
      <c r="K4720" s="61" t="s">
        <v>14</v>
      </c>
      <c r="L4720" s="61" t="s">
        <v>1407</v>
      </c>
      <c r="M4720" s="61" t="e">
        <f t="shared" si="75"/>
        <v>#VALUE!</v>
      </c>
      <c r="N4720" t="e">
        <f>VLOOKUP(M4720,'zamestnanci číselník'!$A:$I,9,0)</f>
        <v>#VALUE!</v>
      </c>
    </row>
    <row r="4721" spans="1:14" x14ac:dyDescent="0.2">
      <c r="A4721" s="60">
        <v>43700</v>
      </c>
      <c r="B4721" s="61" t="s">
        <v>1025</v>
      </c>
      <c r="C4721" s="61" t="s">
        <v>885</v>
      </c>
      <c r="D4721" s="61" t="s">
        <v>181</v>
      </c>
      <c r="E4721" s="61">
        <v>8</v>
      </c>
      <c r="F4721" s="61" t="s">
        <v>182</v>
      </c>
      <c r="G4721" s="61">
        <v>0</v>
      </c>
      <c r="H4721" s="61" t="s">
        <v>1510</v>
      </c>
      <c r="I4721" s="61" t="s">
        <v>184</v>
      </c>
      <c r="J4721" s="61" t="s">
        <v>28</v>
      </c>
      <c r="K4721" s="61" t="s">
        <v>14</v>
      </c>
      <c r="L4721" s="61" t="s">
        <v>1407</v>
      </c>
      <c r="M4721" s="61" t="e">
        <f t="shared" si="75"/>
        <v>#VALUE!</v>
      </c>
      <c r="N4721" t="e">
        <f>VLOOKUP(M4721,'zamestnanci číselník'!$A:$I,9,0)</f>
        <v>#VALUE!</v>
      </c>
    </row>
    <row r="4722" spans="1:14" x14ac:dyDescent="0.2">
      <c r="A4722" s="60">
        <v>43698</v>
      </c>
      <c r="B4722" s="61" t="s">
        <v>1025</v>
      </c>
      <c r="C4722" s="61" t="s">
        <v>885</v>
      </c>
      <c r="D4722" s="61" t="s">
        <v>181</v>
      </c>
      <c r="E4722" s="61">
        <v>10</v>
      </c>
      <c r="F4722" s="61" t="s">
        <v>182</v>
      </c>
      <c r="G4722" s="61">
        <v>0</v>
      </c>
      <c r="H4722" s="61" t="s">
        <v>1510</v>
      </c>
      <c r="I4722" s="61" t="s">
        <v>184</v>
      </c>
      <c r="J4722" s="61" t="s">
        <v>28</v>
      </c>
      <c r="K4722" s="61" t="s">
        <v>14</v>
      </c>
      <c r="L4722" s="61" t="s">
        <v>1407</v>
      </c>
      <c r="M4722" s="61" t="e">
        <f t="shared" si="75"/>
        <v>#VALUE!</v>
      </c>
      <c r="N4722" t="e">
        <f>VLOOKUP(M4722,'zamestnanci číselník'!$A:$I,9,0)</f>
        <v>#VALUE!</v>
      </c>
    </row>
    <row r="4723" spans="1:14" x14ac:dyDescent="0.2">
      <c r="A4723" s="60">
        <v>43682</v>
      </c>
      <c r="B4723" s="61" t="s">
        <v>1025</v>
      </c>
      <c r="C4723" s="61" t="s">
        <v>885</v>
      </c>
      <c r="D4723" s="61" t="s">
        <v>181</v>
      </c>
      <c r="E4723" s="61">
        <v>10</v>
      </c>
      <c r="F4723" s="61" t="s">
        <v>182</v>
      </c>
      <c r="G4723" s="61">
        <v>0</v>
      </c>
      <c r="H4723" s="61" t="s">
        <v>1120</v>
      </c>
      <c r="I4723" s="61" t="s">
        <v>184</v>
      </c>
      <c r="J4723" s="61" t="s">
        <v>28</v>
      </c>
      <c r="K4723" s="61" t="s">
        <v>14</v>
      </c>
      <c r="L4723" s="61" t="s">
        <v>1407</v>
      </c>
      <c r="M4723" s="61" t="e">
        <f t="shared" si="75"/>
        <v>#VALUE!</v>
      </c>
      <c r="N4723" t="e">
        <f>VLOOKUP(M4723,'zamestnanci číselník'!$A:$I,9,0)</f>
        <v>#VALUE!</v>
      </c>
    </row>
    <row r="4724" spans="1:14" x14ac:dyDescent="0.2">
      <c r="A4724" s="60">
        <v>43683</v>
      </c>
      <c r="B4724" s="61" t="s">
        <v>1025</v>
      </c>
      <c r="C4724" s="61" t="s">
        <v>885</v>
      </c>
      <c r="D4724" s="61" t="s">
        <v>181</v>
      </c>
      <c r="E4724" s="61">
        <v>10</v>
      </c>
      <c r="F4724" s="61" t="s">
        <v>182</v>
      </c>
      <c r="G4724" s="61">
        <v>0</v>
      </c>
      <c r="H4724" s="61" t="s">
        <v>1450</v>
      </c>
      <c r="I4724" s="61" t="s">
        <v>184</v>
      </c>
      <c r="J4724" s="61" t="s">
        <v>28</v>
      </c>
      <c r="K4724" s="61" t="s">
        <v>14</v>
      </c>
      <c r="L4724" s="61" t="s">
        <v>1407</v>
      </c>
      <c r="M4724" s="61" t="e">
        <f t="shared" si="75"/>
        <v>#VALUE!</v>
      </c>
      <c r="N4724" t="e">
        <f>VLOOKUP(M4724,'zamestnanci číselník'!$A:$I,9,0)</f>
        <v>#VALUE!</v>
      </c>
    </row>
    <row r="4725" spans="1:14" x14ac:dyDescent="0.2">
      <c r="A4725" s="60">
        <v>43684</v>
      </c>
      <c r="B4725" s="61" t="s">
        <v>1025</v>
      </c>
      <c r="C4725" s="61" t="s">
        <v>885</v>
      </c>
      <c r="D4725" s="61" t="s">
        <v>181</v>
      </c>
      <c r="E4725" s="61">
        <v>10</v>
      </c>
      <c r="F4725" s="61" t="s">
        <v>182</v>
      </c>
      <c r="G4725" s="61">
        <v>0</v>
      </c>
      <c r="H4725" s="61" t="s">
        <v>1450</v>
      </c>
      <c r="I4725" s="61" t="s">
        <v>184</v>
      </c>
      <c r="J4725" s="61" t="s">
        <v>28</v>
      </c>
      <c r="K4725" s="61" t="s">
        <v>14</v>
      </c>
      <c r="L4725" s="61" t="s">
        <v>1407</v>
      </c>
      <c r="M4725" s="61" t="e">
        <f t="shared" si="75"/>
        <v>#VALUE!</v>
      </c>
      <c r="N4725" t="e">
        <f>VLOOKUP(M4725,'zamestnanci číselník'!$A:$I,9,0)</f>
        <v>#VALUE!</v>
      </c>
    </row>
    <row r="4726" spans="1:14" x14ac:dyDescent="0.2">
      <c r="A4726" s="60">
        <v>43685</v>
      </c>
      <c r="B4726" s="61" t="s">
        <v>1025</v>
      </c>
      <c r="C4726" s="61" t="s">
        <v>885</v>
      </c>
      <c r="D4726" s="61" t="s">
        <v>181</v>
      </c>
      <c r="E4726" s="61">
        <v>10</v>
      </c>
      <c r="F4726" s="61" t="s">
        <v>182</v>
      </c>
      <c r="G4726" s="61">
        <v>0</v>
      </c>
      <c r="H4726" s="61" t="s">
        <v>1437</v>
      </c>
      <c r="I4726" s="61" t="s">
        <v>184</v>
      </c>
      <c r="J4726" s="61" t="s">
        <v>28</v>
      </c>
      <c r="K4726" s="61" t="s">
        <v>14</v>
      </c>
      <c r="L4726" s="61" t="s">
        <v>1407</v>
      </c>
      <c r="M4726" s="61" t="e">
        <f t="shared" si="75"/>
        <v>#VALUE!</v>
      </c>
      <c r="N4726" t="e">
        <f>VLOOKUP(M4726,'zamestnanci číselník'!$A:$I,9,0)</f>
        <v>#VALUE!</v>
      </c>
    </row>
    <row r="4727" spans="1:14" x14ac:dyDescent="0.2">
      <c r="A4727" s="60">
        <v>43686</v>
      </c>
      <c r="B4727" s="61" t="s">
        <v>1025</v>
      </c>
      <c r="C4727" s="61" t="s">
        <v>885</v>
      </c>
      <c r="D4727" s="61" t="s">
        <v>181</v>
      </c>
      <c r="E4727" s="61">
        <v>10</v>
      </c>
      <c r="F4727" s="61" t="s">
        <v>182</v>
      </c>
      <c r="G4727" s="61">
        <v>0</v>
      </c>
      <c r="H4727" s="61" t="s">
        <v>1448</v>
      </c>
      <c r="I4727" s="61" t="s">
        <v>184</v>
      </c>
      <c r="J4727" s="61" t="s">
        <v>28</v>
      </c>
      <c r="K4727" s="61" t="s">
        <v>14</v>
      </c>
      <c r="L4727" s="61" t="s">
        <v>1407</v>
      </c>
      <c r="M4727" s="61" t="e">
        <f t="shared" si="75"/>
        <v>#VALUE!</v>
      </c>
      <c r="N4727" t="e">
        <f>VLOOKUP(M4727,'zamestnanci číselník'!$A:$I,9,0)</f>
        <v>#VALUE!</v>
      </c>
    </row>
    <row r="4728" spans="1:14" x14ac:dyDescent="0.2">
      <c r="A4728" s="60">
        <v>43696</v>
      </c>
      <c r="B4728" s="61" t="s">
        <v>1025</v>
      </c>
      <c r="C4728" s="61" t="s">
        <v>885</v>
      </c>
      <c r="D4728" s="61" t="s">
        <v>181</v>
      </c>
      <c r="E4728" s="61">
        <v>10</v>
      </c>
      <c r="F4728" s="61" t="s">
        <v>182</v>
      </c>
      <c r="G4728" s="61">
        <v>0</v>
      </c>
      <c r="H4728" s="61" t="s">
        <v>1448</v>
      </c>
      <c r="I4728" s="61" t="s">
        <v>184</v>
      </c>
      <c r="J4728" s="61" t="s">
        <v>28</v>
      </c>
      <c r="K4728" s="61" t="s">
        <v>14</v>
      </c>
      <c r="L4728" s="61" t="s">
        <v>1407</v>
      </c>
      <c r="M4728" s="61" t="e">
        <f t="shared" si="75"/>
        <v>#VALUE!</v>
      </c>
      <c r="N4728" t="e">
        <f>VLOOKUP(M4728,'zamestnanci číselník'!$A:$I,9,0)</f>
        <v>#VALUE!</v>
      </c>
    </row>
    <row r="4729" spans="1:14" x14ac:dyDescent="0.2">
      <c r="A4729" s="60">
        <v>43697</v>
      </c>
      <c r="B4729" s="61" t="s">
        <v>1025</v>
      </c>
      <c r="C4729" s="61" t="s">
        <v>885</v>
      </c>
      <c r="D4729" s="61" t="s">
        <v>181</v>
      </c>
      <c r="E4729" s="61">
        <v>10</v>
      </c>
      <c r="F4729" s="61" t="s">
        <v>182</v>
      </c>
      <c r="G4729" s="61">
        <v>0</v>
      </c>
      <c r="H4729" s="61" t="s">
        <v>1510</v>
      </c>
      <c r="I4729" s="61" t="s">
        <v>184</v>
      </c>
      <c r="J4729" s="61" t="s">
        <v>28</v>
      </c>
      <c r="K4729" s="61" t="s">
        <v>14</v>
      </c>
      <c r="L4729" s="61" t="s">
        <v>1407</v>
      </c>
      <c r="M4729" s="61" t="e">
        <f t="shared" si="75"/>
        <v>#VALUE!</v>
      </c>
      <c r="N4729" t="e">
        <f>VLOOKUP(M4729,'zamestnanci číselník'!$A:$I,9,0)</f>
        <v>#VALUE!</v>
      </c>
    </row>
    <row r="4730" spans="1:14" x14ac:dyDescent="0.2">
      <c r="A4730" s="60">
        <v>43678</v>
      </c>
      <c r="B4730" s="61" t="s">
        <v>1025</v>
      </c>
      <c r="C4730" s="61" t="s">
        <v>17</v>
      </c>
      <c r="D4730" s="61" t="s">
        <v>181</v>
      </c>
      <c r="E4730" s="61">
        <v>0</v>
      </c>
      <c r="F4730" s="61" t="s">
        <v>182</v>
      </c>
      <c r="G4730" s="61">
        <v>0</v>
      </c>
      <c r="H4730" s="61" t="s">
        <v>183</v>
      </c>
      <c r="I4730" s="61" t="s">
        <v>184</v>
      </c>
      <c r="J4730" s="61" t="s">
        <v>28</v>
      </c>
      <c r="K4730" s="61" t="s">
        <v>14</v>
      </c>
      <c r="L4730" s="61" t="s">
        <v>1407</v>
      </c>
      <c r="M4730" s="61" t="e">
        <f t="shared" si="75"/>
        <v>#VALUE!</v>
      </c>
      <c r="N4730" t="e">
        <f>VLOOKUP(M4730,'zamestnanci číselník'!$A:$I,9,0)</f>
        <v>#VALUE!</v>
      </c>
    </row>
    <row r="4731" spans="1:14" x14ac:dyDescent="0.2">
      <c r="A4731" s="60">
        <v>43679</v>
      </c>
      <c r="B4731" s="61" t="s">
        <v>1025</v>
      </c>
      <c r="C4731" s="61" t="s">
        <v>17</v>
      </c>
      <c r="D4731" s="61" t="s">
        <v>181</v>
      </c>
      <c r="E4731" s="61">
        <v>0</v>
      </c>
      <c r="F4731" s="61" t="s">
        <v>182</v>
      </c>
      <c r="G4731" s="61">
        <v>0</v>
      </c>
      <c r="H4731" s="61" t="s">
        <v>183</v>
      </c>
      <c r="I4731" s="61" t="s">
        <v>184</v>
      </c>
      <c r="J4731" s="61" t="s">
        <v>28</v>
      </c>
      <c r="K4731" s="61" t="s">
        <v>14</v>
      </c>
      <c r="L4731" s="61" t="s">
        <v>1407</v>
      </c>
      <c r="M4731" s="61" t="e">
        <f t="shared" si="75"/>
        <v>#VALUE!</v>
      </c>
      <c r="N4731" t="e">
        <f>VLOOKUP(M4731,'zamestnanci číselník'!$A:$I,9,0)</f>
        <v>#VALUE!</v>
      </c>
    </row>
    <row r="4732" spans="1:14" x14ac:dyDescent="0.2">
      <c r="A4732" s="60">
        <v>43689</v>
      </c>
      <c r="B4732" s="61" t="s">
        <v>1025</v>
      </c>
      <c r="C4732" s="61" t="s">
        <v>17</v>
      </c>
      <c r="D4732" s="61" t="s">
        <v>181</v>
      </c>
      <c r="E4732" s="61">
        <v>0</v>
      </c>
      <c r="F4732" s="61" t="s">
        <v>182</v>
      </c>
      <c r="G4732" s="61">
        <v>0</v>
      </c>
      <c r="H4732" s="61" t="s">
        <v>183</v>
      </c>
      <c r="I4732" s="61" t="s">
        <v>184</v>
      </c>
      <c r="J4732" s="61" t="s">
        <v>28</v>
      </c>
      <c r="K4732" s="61" t="s">
        <v>14</v>
      </c>
      <c r="L4732" s="61" t="s">
        <v>1407</v>
      </c>
      <c r="M4732" s="61" t="e">
        <f t="shared" si="75"/>
        <v>#VALUE!</v>
      </c>
      <c r="N4732" t="e">
        <f>VLOOKUP(M4732,'zamestnanci číselník'!$A:$I,9,0)</f>
        <v>#VALUE!</v>
      </c>
    </row>
    <row r="4733" spans="1:14" x14ac:dyDescent="0.2">
      <c r="A4733" s="60">
        <v>43690</v>
      </c>
      <c r="B4733" s="61" t="s">
        <v>1025</v>
      </c>
      <c r="C4733" s="61" t="s">
        <v>17</v>
      </c>
      <c r="D4733" s="61" t="s">
        <v>181</v>
      </c>
      <c r="E4733" s="61">
        <v>0</v>
      </c>
      <c r="F4733" s="61" t="s">
        <v>182</v>
      </c>
      <c r="G4733" s="61">
        <v>0</v>
      </c>
      <c r="H4733" s="61" t="s">
        <v>183</v>
      </c>
      <c r="I4733" s="61" t="s">
        <v>184</v>
      </c>
      <c r="J4733" s="61" t="s">
        <v>28</v>
      </c>
      <c r="K4733" s="61" t="s">
        <v>14</v>
      </c>
      <c r="L4733" s="61" t="s">
        <v>1407</v>
      </c>
      <c r="M4733" s="61" t="e">
        <f t="shared" si="75"/>
        <v>#VALUE!</v>
      </c>
      <c r="N4733" t="e">
        <f>VLOOKUP(M4733,'zamestnanci číselník'!$A:$I,9,0)</f>
        <v>#VALUE!</v>
      </c>
    </row>
    <row r="4734" spans="1:14" x14ac:dyDescent="0.2">
      <c r="A4734" s="60">
        <v>43691</v>
      </c>
      <c r="B4734" s="61" t="s">
        <v>1025</v>
      </c>
      <c r="C4734" s="61" t="s">
        <v>17</v>
      </c>
      <c r="D4734" s="61" t="s">
        <v>181</v>
      </c>
      <c r="E4734" s="61">
        <v>0</v>
      </c>
      <c r="F4734" s="61" t="s">
        <v>182</v>
      </c>
      <c r="G4734" s="61">
        <v>0</v>
      </c>
      <c r="H4734" s="61" t="s">
        <v>183</v>
      </c>
      <c r="I4734" s="61" t="s">
        <v>184</v>
      </c>
      <c r="J4734" s="61" t="s">
        <v>28</v>
      </c>
      <c r="K4734" s="61" t="s">
        <v>14</v>
      </c>
      <c r="L4734" s="61" t="s">
        <v>1407</v>
      </c>
      <c r="M4734" s="61" t="e">
        <f t="shared" si="75"/>
        <v>#VALUE!</v>
      </c>
      <c r="N4734" t="e">
        <f>VLOOKUP(M4734,'zamestnanci číselník'!$A:$I,9,0)</f>
        <v>#VALUE!</v>
      </c>
    </row>
    <row r="4735" spans="1:14" x14ac:dyDescent="0.2">
      <c r="A4735" s="60">
        <v>43692</v>
      </c>
      <c r="B4735" s="61" t="s">
        <v>1025</v>
      </c>
      <c r="C4735" s="61" t="s">
        <v>17</v>
      </c>
      <c r="D4735" s="61" t="s">
        <v>181</v>
      </c>
      <c r="E4735" s="61">
        <v>0</v>
      </c>
      <c r="F4735" s="61" t="s">
        <v>182</v>
      </c>
      <c r="G4735" s="61">
        <v>0</v>
      </c>
      <c r="H4735" s="61" t="s">
        <v>183</v>
      </c>
      <c r="I4735" s="61" t="s">
        <v>184</v>
      </c>
      <c r="J4735" s="61" t="s">
        <v>28</v>
      </c>
      <c r="K4735" s="61" t="s">
        <v>14</v>
      </c>
      <c r="L4735" s="61" t="s">
        <v>1407</v>
      </c>
      <c r="M4735" s="61" t="e">
        <f t="shared" si="75"/>
        <v>#VALUE!</v>
      </c>
      <c r="N4735" t="e">
        <f>VLOOKUP(M4735,'zamestnanci číselník'!$A:$I,9,0)</f>
        <v>#VALUE!</v>
      </c>
    </row>
    <row r="4736" spans="1:14" x14ac:dyDescent="0.2">
      <c r="A4736" s="60">
        <v>43693</v>
      </c>
      <c r="B4736" s="61" t="s">
        <v>1025</v>
      </c>
      <c r="C4736" s="61" t="s">
        <v>17</v>
      </c>
      <c r="D4736" s="61" t="s">
        <v>181</v>
      </c>
      <c r="E4736" s="61">
        <v>0</v>
      </c>
      <c r="F4736" s="61" t="s">
        <v>182</v>
      </c>
      <c r="G4736" s="61">
        <v>0</v>
      </c>
      <c r="H4736" s="61" t="s">
        <v>183</v>
      </c>
      <c r="I4736" s="61" t="s">
        <v>184</v>
      </c>
      <c r="J4736" s="61" t="s">
        <v>28</v>
      </c>
      <c r="K4736" s="61" t="s">
        <v>14</v>
      </c>
      <c r="L4736" s="61" t="s">
        <v>1407</v>
      </c>
      <c r="M4736" s="61" t="e">
        <f t="shared" si="75"/>
        <v>#VALUE!</v>
      </c>
      <c r="N4736" t="e">
        <f>VLOOKUP(M4736,'zamestnanci číselník'!$A:$I,9,0)</f>
        <v>#VALUE!</v>
      </c>
    </row>
    <row r="4737" spans="1:14" x14ac:dyDescent="0.2">
      <c r="A4737" s="60">
        <v>43704</v>
      </c>
      <c r="B4737" s="61" t="s">
        <v>1026</v>
      </c>
      <c r="C4737" s="61" t="s">
        <v>885</v>
      </c>
      <c r="D4737" s="61" t="s">
        <v>181</v>
      </c>
      <c r="E4737" s="61">
        <v>8</v>
      </c>
      <c r="F4737" s="61" t="s">
        <v>182</v>
      </c>
      <c r="G4737" s="61">
        <v>0</v>
      </c>
      <c r="H4737" s="61" t="s">
        <v>1514</v>
      </c>
      <c r="I4737" s="61" t="s">
        <v>184</v>
      </c>
      <c r="J4737" s="61" t="s">
        <v>13</v>
      </c>
      <c r="K4737" s="61" t="s">
        <v>14</v>
      </c>
      <c r="L4737" s="61" t="s">
        <v>1027</v>
      </c>
      <c r="M4737" s="61" t="e">
        <f t="shared" si="75"/>
        <v>#VALUE!</v>
      </c>
      <c r="N4737" t="e">
        <f>VLOOKUP(M4737,'zamestnanci číselník'!$A:$I,9,0)</f>
        <v>#VALUE!</v>
      </c>
    </row>
    <row r="4738" spans="1:14" x14ac:dyDescent="0.2">
      <c r="A4738" s="60">
        <v>43705</v>
      </c>
      <c r="B4738" s="61" t="s">
        <v>1026</v>
      </c>
      <c r="C4738" s="61" t="s">
        <v>885</v>
      </c>
      <c r="D4738" s="61" t="s">
        <v>181</v>
      </c>
      <c r="E4738" s="61">
        <v>6.5</v>
      </c>
      <c r="F4738" s="61" t="s">
        <v>182</v>
      </c>
      <c r="G4738" s="61">
        <v>0</v>
      </c>
      <c r="H4738" s="61" t="s">
        <v>1514</v>
      </c>
      <c r="I4738" s="61" t="s">
        <v>184</v>
      </c>
      <c r="J4738" s="61" t="s">
        <v>13</v>
      </c>
      <c r="K4738" s="61" t="s">
        <v>14</v>
      </c>
      <c r="L4738" s="61" t="s">
        <v>1027</v>
      </c>
      <c r="M4738" s="61" t="e">
        <f t="shared" si="75"/>
        <v>#VALUE!</v>
      </c>
      <c r="N4738" t="e">
        <f>VLOOKUP(M4738,'zamestnanci číselník'!$A:$I,9,0)</f>
        <v>#VALUE!</v>
      </c>
    </row>
    <row r="4739" spans="1:14" x14ac:dyDescent="0.2">
      <c r="A4739" s="60">
        <v>43703</v>
      </c>
      <c r="B4739" s="61" t="s">
        <v>1026</v>
      </c>
      <c r="C4739" s="61" t="s">
        <v>885</v>
      </c>
      <c r="D4739" s="61" t="s">
        <v>181</v>
      </c>
      <c r="E4739" s="61">
        <v>8</v>
      </c>
      <c r="F4739" s="61" t="s">
        <v>182</v>
      </c>
      <c r="G4739" s="61">
        <v>0</v>
      </c>
      <c r="H4739" s="61" t="s">
        <v>1514</v>
      </c>
      <c r="I4739" s="61" t="s">
        <v>184</v>
      </c>
      <c r="J4739" s="61" t="s">
        <v>13</v>
      </c>
      <c r="K4739" s="61" t="s">
        <v>14</v>
      </c>
      <c r="L4739" s="61" t="s">
        <v>1027</v>
      </c>
      <c r="M4739" s="61" t="e">
        <f t="shared" si="75"/>
        <v>#VALUE!</v>
      </c>
      <c r="N4739" t="e">
        <f>VLOOKUP(M4739,'zamestnanci číselník'!$A:$I,9,0)</f>
        <v>#VALUE!</v>
      </c>
    </row>
    <row r="4740" spans="1:14" x14ac:dyDescent="0.2">
      <c r="A4740" s="60">
        <v>43698</v>
      </c>
      <c r="B4740" s="61" t="s">
        <v>1026</v>
      </c>
      <c r="C4740" s="61" t="s">
        <v>885</v>
      </c>
      <c r="D4740" s="61" t="s">
        <v>181</v>
      </c>
      <c r="E4740" s="61">
        <v>8</v>
      </c>
      <c r="F4740" s="61" t="s">
        <v>182</v>
      </c>
      <c r="G4740" s="61">
        <v>0</v>
      </c>
      <c r="H4740" s="61" t="s">
        <v>1514</v>
      </c>
      <c r="I4740" s="61" t="s">
        <v>184</v>
      </c>
      <c r="J4740" s="61" t="s">
        <v>13</v>
      </c>
      <c r="K4740" s="61" t="s">
        <v>14</v>
      </c>
      <c r="L4740" s="61" t="s">
        <v>1027</v>
      </c>
      <c r="M4740" s="61" t="e">
        <f t="shared" si="75"/>
        <v>#VALUE!</v>
      </c>
      <c r="N4740" t="e">
        <f>VLOOKUP(M4740,'zamestnanci číselník'!$A:$I,9,0)</f>
        <v>#VALUE!</v>
      </c>
    </row>
    <row r="4741" spans="1:14" x14ac:dyDescent="0.2">
      <c r="A4741" s="60">
        <v>43699</v>
      </c>
      <c r="B4741" s="61" t="s">
        <v>1026</v>
      </c>
      <c r="C4741" s="61" t="s">
        <v>885</v>
      </c>
      <c r="D4741" s="61" t="s">
        <v>181</v>
      </c>
      <c r="E4741" s="61">
        <v>8</v>
      </c>
      <c r="F4741" s="61" t="s">
        <v>182</v>
      </c>
      <c r="G4741" s="61">
        <v>0</v>
      </c>
      <c r="H4741" s="61" t="s">
        <v>1514</v>
      </c>
      <c r="I4741" s="61" t="s">
        <v>184</v>
      </c>
      <c r="J4741" s="61" t="s">
        <v>13</v>
      </c>
      <c r="K4741" s="61" t="s">
        <v>14</v>
      </c>
      <c r="L4741" s="61" t="s">
        <v>1027</v>
      </c>
      <c r="M4741" s="61" t="e">
        <f t="shared" si="75"/>
        <v>#VALUE!</v>
      </c>
      <c r="N4741" t="e">
        <f>VLOOKUP(M4741,'zamestnanci číselník'!$A:$I,9,0)</f>
        <v>#VALUE!</v>
      </c>
    </row>
    <row r="4742" spans="1:14" x14ac:dyDescent="0.2">
      <c r="A4742" s="60">
        <v>43696</v>
      </c>
      <c r="B4742" s="61" t="s">
        <v>1026</v>
      </c>
      <c r="C4742" s="61" t="s">
        <v>885</v>
      </c>
      <c r="D4742" s="61" t="s">
        <v>181</v>
      </c>
      <c r="E4742" s="61">
        <v>8</v>
      </c>
      <c r="F4742" s="61" t="s">
        <v>182</v>
      </c>
      <c r="G4742" s="61">
        <v>0</v>
      </c>
      <c r="H4742" s="61" t="s">
        <v>1514</v>
      </c>
      <c r="I4742" s="61" t="s">
        <v>184</v>
      </c>
      <c r="J4742" s="61" t="s">
        <v>13</v>
      </c>
      <c r="K4742" s="61" t="s">
        <v>14</v>
      </c>
      <c r="L4742" s="61" t="s">
        <v>1027</v>
      </c>
      <c r="M4742" s="61" t="e">
        <f t="shared" si="75"/>
        <v>#VALUE!</v>
      </c>
      <c r="N4742" t="e">
        <f>VLOOKUP(M4742,'zamestnanci číselník'!$A:$I,9,0)</f>
        <v>#VALUE!</v>
      </c>
    </row>
    <row r="4743" spans="1:14" x14ac:dyDescent="0.2">
      <c r="A4743" s="60">
        <v>43697</v>
      </c>
      <c r="B4743" s="61" t="s">
        <v>1026</v>
      </c>
      <c r="C4743" s="61" t="s">
        <v>885</v>
      </c>
      <c r="D4743" s="61" t="s">
        <v>181</v>
      </c>
      <c r="E4743" s="61">
        <v>6</v>
      </c>
      <c r="F4743" s="61" t="s">
        <v>182</v>
      </c>
      <c r="G4743" s="61">
        <v>0</v>
      </c>
      <c r="H4743" s="61" t="s">
        <v>1514</v>
      </c>
      <c r="I4743" s="61" t="s">
        <v>184</v>
      </c>
      <c r="J4743" s="61" t="s">
        <v>13</v>
      </c>
      <c r="K4743" s="61" t="s">
        <v>14</v>
      </c>
      <c r="L4743" s="61" t="s">
        <v>1027</v>
      </c>
      <c r="M4743" s="61" t="e">
        <f t="shared" si="75"/>
        <v>#VALUE!</v>
      </c>
      <c r="N4743" t="e">
        <f>VLOOKUP(M4743,'zamestnanci číselník'!$A:$I,9,0)</f>
        <v>#VALUE!</v>
      </c>
    </row>
    <row r="4744" spans="1:14" x14ac:dyDescent="0.2">
      <c r="A4744" s="60">
        <v>43689</v>
      </c>
      <c r="B4744" s="61" t="s">
        <v>1026</v>
      </c>
      <c r="C4744" s="61" t="s">
        <v>885</v>
      </c>
      <c r="D4744" s="61" t="s">
        <v>181</v>
      </c>
      <c r="E4744" s="61">
        <v>8</v>
      </c>
      <c r="F4744" s="61" t="s">
        <v>182</v>
      </c>
      <c r="G4744" s="61">
        <v>0</v>
      </c>
      <c r="H4744" s="61" t="s">
        <v>1448</v>
      </c>
      <c r="I4744" s="61" t="s">
        <v>184</v>
      </c>
      <c r="J4744" s="61" t="s">
        <v>13</v>
      </c>
      <c r="K4744" s="61" t="s">
        <v>14</v>
      </c>
      <c r="L4744" s="61" t="s">
        <v>1027</v>
      </c>
      <c r="M4744" s="61" t="e">
        <f t="shared" si="75"/>
        <v>#VALUE!</v>
      </c>
      <c r="N4744" t="e">
        <f>VLOOKUP(M4744,'zamestnanci číselník'!$A:$I,9,0)</f>
        <v>#VALUE!</v>
      </c>
    </row>
    <row r="4745" spans="1:14" x14ac:dyDescent="0.2">
      <c r="A4745" s="60">
        <v>43690</v>
      </c>
      <c r="B4745" s="61" t="s">
        <v>1026</v>
      </c>
      <c r="C4745" s="61" t="s">
        <v>885</v>
      </c>
      <c r="D4745" s="61" t="s">
        <v>181</v>
      </c>
      <c r="E4745" s="61">
        <v>8</v>
      </c>
      <c r="F4745" s="61" t="s">
        <v>182</v>
      </c>
      <c r="G4745" s="61">
        <v>0</v>
      </c>
      <c r="H4745" s="61" t="s">
        <v>1448</v>
      </c>
      <c r="I4745" s="61" t="s">
        <v>184</v>
      </c>
      <c r="J4745" s="61" t="s">
        <v>13</v>
      </c>
      <c r="K4745" s="61" t="s">
        <v>14</v>
      </c>
      <c r="L4745" s="61" t="s">
        <v>1027</v>
      </c>
      <c r="M4745" s="61" t="e">
        <f t="shared" si="75"/>
        <v>#VALUE!</v>
      </c>
      <c r="N4745" t="e">
        <f>VLOOKUP(M4745,'zamestnanci číselník'!$A:$I,9,0)</f>
        <v>#VALUE!</v>
      </c>
    </row>
    <row r="4746" spans="1:14" x14ac:dyDescent="0.2">
      <c r="A4746" s="60">
        <v>43691</v>
      </c>
      <c r="B4746" s="61" t="s">
        <v>1026</v>
      </c>
      <c r="C4746" s="61" t="s">
        <v>885</v>
      </c>
      <c r="D4746" s="61" t="s">
        <v>181</v>
      </c>
      <c r="E4746" s="61">
        <v>8</v>
      </c>
      <c r="F4746" s="61" t="s">
        <v>182</v>
      </c>
      <c r="G4746" s="61">
        <v>0</v>
      </c>
      <c r="H4746" s="61" t="s">
        <v>1448</v>
      </c>
      <c r="I4746" s="61" t="s">
        <v>184</v>
      </c>
      <c r="J4746" s="61" t="s">
        <v>13</v>
      </c>
      <c r="K4746" s="61" t="s">
        <v>14</v>
      </c>
      <c r="L4746" s="61" t="s">
        <v>1027</v>
      </c>
      <c r="M4746" s="61" t="e">
        <f t="shared" si="75"/>
        <v>#VALUE!</v>
      </c>
      <c r="N4746" t="e">
        <f>VLOOKUP(M4746,'zamestnanci číselník'!$A:$I,9,0)</f>
        <v>#VALUE!</v>
      </c>
    </row>
    <row r="4747" spans="1:14" x14ac:dyDescent="0.2">
      <c r="A4747" s="60">
        <v>43692</v>
      </c>
      <c r="B4747" s="61" t="s">
        <v>1026</v>
      </c>
      <c r="C4747" s="61" t="s">
        <v>885</v>
      </c>
      <c r="D4747" s="61" t="s">
        <v>181</v>
      </c>
      <c r="E4747" s="61">
        <v>6</v>
      </c>
      <c r="F4747" s="61" t="s">
        <v>182</v>
      </c>
      <c r="G4747" s="61">
        <v>0</v>
      </c>
      <c r="H4747" s="61" t="s">
        <v>1538</v>
      </c>
      <c r="I4747" s="61" t="s">
        <v>184</v>
      </c>
      <c r="J4747" s="61" t="s">
        <v>13</v>
      </c>
      <c r="K4747" s="61" t="s">
        <v>14</v>
      </c>
      <c r="L4747" s="61" t="s">
        <v>1027</v>
      </c>
      <c r="M4747" s="61" t="e">
        <f t="shared" si="75"/>
        <v>#VALUE!</v>
      </c>
      <c r="N4747" t="e">
        <f>VLOOKUP(M4747,'zamestnanci číselník'!$A:$I,9,0)</f>
        <v>#VALUE!</v>
      </c>
    </row>
    <row r="4748" spans="1:14" x14ac:dyDescent="0.2">
      <c r="A4748" s="60">
        <v>43693</v>
      </c>
      <c r="B4748" s="61" t="s">
        <v>1026</v>
      </c>
      <c r="C4748" s="61" t="s">
        <v>17</v>
      </c>
      <c r="D4748" s="61" t="s">
        <v>181</v>
      </c>
      <c r="E4748" s="61">
        <v>0</v>
      </c>
      <c r="F4748" s="61" t="s">
        <v>182</v>
      </c>
      <c r="G4748" s="61">
        <v>0</v>
      </c>
      <c r="H4748" s="61" t="s">
        <v>183</v>
      </c>
      <c r="I4748" s="61" t="s">
        <v>184</v>
      </c>
      <c r="J4748" s="61" t="s">
        <v>13</v>
      </c>
      <c r="K4748" s="61" t="s">
        <v>14</v>
      </c>
      <c r="L4748" s="61" t="s">
        <v>1027</v>
      </c>
      <c r="M4748" s="61" t="e">
        <f t="shared" si="75"/>
        <v>#VALUE!</v>
      </c>
      <c r="N4748" t="e">
        <f>VLOOKUP(M4748,'zamestnanci číselník'!$A:$I,9,0)</f>
        <v>#VALUE!</v>
      </c>
    </row>
    <row r="4749" spans="1:14" x14ac:dyDescent="0.2">
      <c r="A4749" s="60">
        <v>43704</v>
      </c>
      <c r="B4749" s="61" t="s">
        <v>1458</v>
      </c>
      <c r="C4749" s="61" t="s">
        <v>885</v>
      </c>
      <c r="D4749" s="61" t="s">
        <v>181</v>
      </c>
      <c r="E4749" s="61">
        <v>8</v>
      </c>
      <c r="F4749" s="61" t="s">
        <v>182</v>
      </c>
      <c r="G4749" s="61">
        <v>0</v>
      </c>
      <c r="H4749" s="61" t="s">
        <v>1446</v>
      </c>
      <c r="I4749" s="61" t="s">
        <v>949</v>
      </c>
      <c r="J4749" s="61" t="s">
        <v>10</v>
      </c>
      <c r="K4749" s="61" t="s">
        <v>14</v>
      </c>
      <c r="L4749" s="61" t="s">
        <v>1003</v>
      </c>
      <c r="M4749" s="61" t="e">
        <f t="shared" si="75"/>
        <v>#VALUE!</v>
      </c>
      <c r="N4749" t="e">
        <f>VLOOKUP(M4749,'zamestnanci číselník'!$A:$I,9,0)</f>
        <v>#VALUE!</v>
      </c>
    </row>
    <row r="4750" spans="1:14" x14ac:dyDescent="0.2">
      <c r="A4750" s="60">
        <v>43705</v>
      </c>
      <c r="B4750" s="61" t="s">
        <v>1458</v>
      </c>
      <c r="C4750" s="61" t="s">
        <v>885</v>
      </c>
      <c r="D4750" s="61" t="s">
        <v>181</v>
      </c>
      <c r="E4750" s="61">
        <v>8</v>
      </c>
      <c r="F4750" s="61" t="s">
        <v>182</v>
      </c>
      <c r="G4750" s="61">
        <v>0</v>
      </c>
      <c r="H4750" s="61" t="s">
        <v>1446</v>
      </c>
      <c r="I4750" s="61" t="s">
        <v>949</v>
      </c>
      <c r="J4750" s="61" t="s">
        <v>10</v>
      </c>
      <c r="K4750" s="61" t="s">
        <v>14</v>
      </c>
      <c r="L4750" s="61" t="s">
        <v>1003</v>
      </c>
      <c r="M4750" s="61" t="e">
        <f t="shared" si="75"/>
        <v>#VALUE!</v>
      </c>
      <c r="N4750" t="e">
        <f>VLOOKUP(M4750,'zamestnanci číselník'!$A:$I,9,0)</f>
        <v>#VALUE!</v>
      </c>
    </row>
    <row r="4751" spans="1:14" x14ac:dyDescent="0.2">
      <c r="A4751" s="60">
        <v>43706</v>
      </c>
      <c r="B4751" s="61" t="s">
        <v>1458</v>
      </c>
      <c r="C4751" s="61" t="s">
        <v>885</v>
      </c>
      <c r="D4751" s="61" t="s">
        <v>181</v>
      </c>
      <c r="E4751" s="61">
        <v>6.5</v>
      </c>
      <c r="F4751" s="61" t="s">
        <v>182</v>
      </c>
      <c r="G4751" s="61">
        <v>0</v>
      </c>
      <c r="H4751" s="61" t="s">
        <v>1446</v>
      </c>
      <c r="I4751" s="61" t="s">
        <v>949</v>
      </c>
      <c r="J4751" s="61" t="s">
        <v>10</v>
      </c>
      <c r="K4751" s="61" t="s">
        <v>14</v>
      </c>
      <c r="L4751" s="61" t="s">
        <v>1003</v>
      </c>
      <c r="M4751" s="61" t="e">
        <f t="shared" si="75"/>
        <v>#VALUE!</v>
      </c>
      <c r="N4751" t="e">
        <f>VLOOKUP(M4751,'zamestnanci číselník'!$A:$I,9,0)</f>
        <v>#VALUE!</v>
      </c>
    </row>
    <row r="4752" spans="1:14" x14ac:dyDescent="0.2">
      <c r="A4752" s="60">
        <v>43707</v>
      </c>
      <c r="B4752" s="61" t="s">
        <v>1458</v>
      </c>
      <c r="C4752" s="61" t="s">
        <v>885</v>
      </c>
      <c r="D4752" s="61" t="s">
        <v>181</v>
      </c>
      <c r="E4752" s="61">
        <v>7.5</v>
      </c>
      <c r="F4752" s="61" t="s">
        <v>182</v>
      </c>
      <c r="G4752" s="61">
        <v>0</v>
      </c>
      <c r="H4752" s="61" t="s">
        <v>1446</v>
      </c>
      <c r="I4752" s="61" t="s">
        <v>949</v>
      </c>
      <c r="J4752" s="61" t="s">
        <v>10</v>
      </c>
      <c r="K4752" s="61" t="s">
        <v>14</v>
      </c>
      <c r="L4752" s="61" t="s">
        <v>1003</v>
      </c>
      <c r="M4752" s="61" t="e">
        <f t="shared" si="75"/>
        <v>#VALUE!</v>
      </c>
      <c r="N4752" t="e">
        <f>VLOOKUP(M4752,'zamestnanci číselník'!$A:$I,9,0)</f>
        <v>#VALUE!</v>
      </c>
    </row>
    <row r="4753" spans="1:14" x14ac:dyDescent="0.2">
      <c r="A4753" s="60">
        <v>43698</v>
      </c>
      <c r="B4753" s="61" t="s">
        <v>1458</v>
      </c>
      <c r="C4753" s="61" t="s">
        <v>885</v>
      </c>
      <c r="D4753" s="61" t="s">
        <v>181</v>
      </c>
      <c r="E4753" s="61">
        <v>11</v>
      </c>
      <c r="F4753" s="61" t="s">
        <v>182</v>
      </c>
      <c r="G4753" s="61">
        <v>0</v>
      </c>
      <c r="H4753" s="61" t="s">
        <v>1446</v>
      </c>
      <c r="I4753" s="61" t="s">
        <v>949</v>
      </c>
      <c r="J4753" s="61" t="s">
        <v>10</v>
      </c>
      <c r="K4753" s="61" t="s">
        <v>14</v>
      </c>
      <c r="L4753" s="61" t="s">
        <v>1003</v>
      </c>
      <c r="M4753" s="61" t="e">
        <f t="shared" si="75"/>
        <v>#VALUE!</v>
      </c>
      <c r="N4753" t="e">
        <f>VLOOKUP(M4753,'zamestnanci číselník'!$A:$I,9,0)</f>
        <v>#VALUE!</v>
      </c>
    </row>
    <row r="4754" spans="1:14" x14ac:dyDescent="0.2">
      <c r="A4754" s="60">
        <v>43699</v>
      </c>
      <c r="B4754" s="61" t="s">
        <v>1458</v>
      </c>
      <c r="C4754" s="61" t="s">
        <v>885</v>
      </c>
      <c r="D4754" s="61" t="s">
        <v>181</v>
      </c>
      <c r="E4754" s="61">
        <v>8</v>
      </c>
      <c r="F4754" s="61" t="s">
        <v>182</v>
      </c>
      <c r="G4754" s="61">
        <v>0</v>
      </c>
      <c r="H4754" s="61" t="s">
        <v>1446</v>
      </c>
      <c r="I4754" s="61" t="s">
        <v>949</v>
      </c>
      <c r="J4754" s="61" t="s">
        <v>10</v>
      </c>
      <c r="K4754" s="61" t="s">
        <v>14</v>
      </c>
      <c r="L4754" s="61" t="s">
        <v>1003</v>
      </c>
      <c r="M4754" s="61" t="e">
        <f t="shared" si="75"/>
        <v>#VALUE!</v>
      </c>
      <c r="N4754" t="e">
        <f>VLOOKUP(M4754,'zamestnanci číselník'!$A:$I,9,0)</f>
        <v>#VALUE!</v>
      </c>
    </row>
    <row r="4755" spans="1:14" x14ac:dyDescent="0.2">
      <c r="A4755" s="60">
        <v>43703</v>
      </c>
      <c r="B4755" s="61" t="s">
        <v>1458</v>
      </c>
      <c r="C4755" s="61" t="s">
        <v>885</v>
      </c>
      <c r="D4755" s="61" t="s">
        <v>181</v>
      </c>
      <c r="E4755" s="61">
        <v>8</v>
      </c>
      <c r="F4755" s="61" t="s">
        <v>182</v>
      </c>
      <c r="G4755" s="61">
        <v>0</v>
      </c>
      <c r="H4755" s="61" t="s">
        <v>1446</v>
      </c>
      <c r="I4755" s="61" t="s">
        <v>949</v>
      </c>
      <c r="J4755" s="61" t="s">
        <v>10</v>
      </c>
      <c r="K4755" s="61" t="s">
        <v>14</v>
      </c>
      <c r="L4755" s="61" t="s">
        <v>1003</v>
      </c>
      <c r="M4755" s="61" t="e">
        <f t="shared" si="75"/>
        <v>#VALUE!</v>
      </c>
      <c r="N4755" t="e">
        <f>VLOOKUP(M4755,'zamestnanci číselník'!$A:$I,9,0)</f>
        <v>#VALUE!</v>
      </c>
    </row>
    <row r="4756" spans="1:14" x14ac:dyDescent="0.2">
      <c r="A4756" s="60">
        <v>43678</v>
      </c>
      <c r="B4756" s="61" t="s">
        <v>1458</v>
      </c>
      <c r="C4756" s="61" t="s">
        <v>17</v>
      </c>
      <c r="D4756" s="61" t="s">
        <v>181</v>
      </c>
      <c r="E4756" s="61">
        <v>0</v>
      </c>
      <c r="F4756" s="61" t="s">
        <v>182</v>
      </c>
      <c r="G4756" s="61">
        <v>0</v>
      </c>
      <c r="H4756" s="61" t="s">
        <v>183</v>
      </c>
      <c r="I4756" s="61" t="s">
        <v>949</v>
      </c>
      <c r="J4756" s="61" t="s">
        <v>10</v>
      </c>
      <c r="K4756" s="61" t="s">
        <v>14</v>
      </c>
      <c r="L4756" s="61" t="s">
        <v>1003</v>
      </c>
      <c r="M4756" s="61" t="e">
        <f t="shared" si="75"/>
        <v>#VALUE!</v>
      </c>
      <c r="N4756" t="e">
        <f>VLOOKUP(M4756,'zamestnanci číselník'!$A:$I,9,0)</f>
        <v>#VALUE!</v>
      </c>
    </row>
    <row r="4757" spans="1:14" x14ac:dyDescent="0.2">
      <c r="A4757" s="60">
        <v>43679</v>
      </c>
      <c r="B4757" s="61" t="s">
        <v>1458</v>
      </c>
      <c r="C4757" s="61" t="s">
        <v>17</v>
      </c>
      <c r="D4757" s="61" t="s">
        <v>181</v>
      </c>
      <c r="E4757" s="61">
        <v>0</v>
      </c>
      <c r="F4757" s="61" t="s">
        <v>182</v>
      </c>
      <c r="G4757" s="61">
        <v>0</v>
      </c>
      <c r="H4757" s="61" t="s">
        <v>183</v>
      </c>
      <c r="I4757" s="61" t="s">
        <v>949</v>
      </c>
      <c r="J4757" s="61" t="s">
        <v>10</v>
      </c>
      <c r="K4757" s="61" t="s">
        <v>14</v>
      </c>
      <c r="L4757" s="61" t="s">
        <v>1003</v>
      </c>
      <c r="M4757" s="61" t="e">
        <f t="shared" si="75"/>
        <v>#VALUE!</v>
      </c>
      <c r="N4757" t="e">
        <f>VLOOKUP(M4757,'zamestnanci číselník'!$A:$I,9,0)</f>
        <v>#VALUE!</v>
      </c>
    </row>
    <row r="4758" spans="1:14" x14ac:dyDescent="0.2">
      <c r="A4758" s="60">
        <v>43683</v>
      </c>
      <c r="B4758" s="61" t="s">
        <v>1458</v>
      </c>
      <c r="C4758" s="61" t="s">
        <v>885</v>
      </c>
      <c r="D4758" s="61" t="s">
        <v>181</v>
      </c>
      <c r="E4758" s="61">
        <v>8</v>
      </c>
      <c r="F4758" s="61" t="s">
        <v>182</v>
      </c>
      <c r="G4758" s="61">
        <v>0</v>
      </c>
      <c r="H4758" s="61" t="s">
        <v>1446</v>
      </c>
      <c r="I4758" s="61" t="s">
        <v>949</v>
      </c>
      <c r="J4758" s="61" t="s">
        <v>10</v>
      </c>
      <c r="K4758" s="61" t="s">
        <v>14</v>
      </c>
      <c r="L4758" s="61" t="s">
        <v>1003</v>
      </c>
      <c r="M4758" s="61" t="e">
        <f t="shared" si="75"/>
        <v>#VALUE!</v>
      </c>
      <c r="N4758" t="e">
        <f>VLOOKUP(M4758,'zamestnanci číselník'!$A:$I,9,0)</f>
        <v>#VALUE!</v>
      </c>
    </row>
    <row r="4759" spans="1:14" x14ac:dyDescent="0.2">
      <c r="A4759" s="60">
        <v>43684</v>
      </c>
      <c r="B4759" s="61" t="s">
        <v>1458</v>
      </c>
      <c r="C4759" s="61" t="s">
        <v>885</v>
      </c>
      <c r="D4759" s="61" t="s">
        <v>181</v>
      </c>
      <c r="E4759" s="61">
        <v>7</v>
      </c>
      <c r="F4759" s="61" t="s">
        <v>182</v>
      </c>
      <c r="G4759" s="61">
        <v>0</v>
      </c>
      <c r="H4759" s="61" t="s">
        <v>1446</v>
      </c>
      <c r="I4759" s="61" t="s">
        <v>949</v>
      </c>
      <c r="J4759" s="61" t="s">
        <v>10</v>
      </c>
      <c r="K4759" s="61" t="s">
        <v>14</v>
      </c>
      <c r="L4759" s="61" t="s">
        <v>1003</v>
      </c>
      <c r="M4759" s="61" t="e">
        <f t="shared" si="75"/>
        <v>#VALUE!</v>
      </c>
      <c r="N4759" t="e">
        <f>VLOOKUP(M4759,'zamestnanci číselník'!$A:$I,9,0)</f>
        <v>#VALUE!</v>
      </c>
    </row>
    <row r="4760" spans="1:14" x14ac:dyDescent="0.2">
      <c r="A4760" s="60">
        <v>43685</v>
      </c>
      <c r="B4760" s="61" t="s">
        <v>1458</v>
      </c>
      <c r="C4760" s="61" t="s">
        <v>885</v>
      </c>
      <c r="D4760" s="61" t="s">
        <v>181</v>
      </c>
      <c r="E4760" s="61">
        <v>8</v>
      </c>
      <c r="F4760" s="61" t="s">
        <v>182</v>
      </c>
      <c r="G4760" s="61">
        <v>0</v>
      </c>
      <c r="H4760" s="61" t="s">
        <v>1446</v>
      </c>
      <c r="I4760" s="61" t="s">
        <v>949</v>
      </c>
      <c r="J4760" s="61" t="s">
        <v>10</v>
      </c>
      <c r="K4760" s="61" t="s">
        <v>14</v>
      </c>
      <c r="L4760" s="61" t="s">
        <v>1003</v>
      </c>
      <c r="M4760" s="61" t="e">
        <f t="shared" si="75"/>
        <v>#VALUE!</v>
      </c>
      <c r="N4760" t="e">
        <f>VLOOKUP(M4760,'zamestnanci číselník'!$A:$I,9,0)</f>
        <v>#VALUE!</v>
      </c>
    </row>
    <row r="4761" spans="1:14" x14ac:dyDescent="0.2">
      <c r="A4761" s="60">
        <v>43686</v>
      </c>
      <c r="B4761" s="61" t="s">
        <v>1458</v>
      </c>
      <c r="C4761" s="61" t="s">
        <v>885</v>
      </c>
      <c r="D4761" s="61" t="s">
        <v>181</v>
      </c>
      <c r="E4761" s="61">
        <v>7</v>
      </c>
      <c r="F4761" s="61" t="s">
        <v>182</v>
      </c>
      <c r="G4761" s="61">
        <v>0</v>
      </c>
      <c r="H4761" s="61" t="s">
        <v>1446</v>
      </c>
      <c r="I4761" s="61" t="s">
        <v>949</v>
      </c>
      <c r="J4761" s="61" t="s">
        <v>10</v>
      </c>
      <c r="K4761" s="61" t="s">
        <v>14</v>
      </c>
      <c r="L4761" s="61" t="s">
        <v>1003</v>
      </c>
      <c r="M4761" s="61" t="e">
        <f t="shared" si="75"/>
        <v>#VALUE!</v>
      </c>
      <c r="N4761" t="e">
        <f>VLOOKUP(M4761,'zamestnanci číselník'!$A:$I,9,0)</f>
        <v>#VALUE!</v>
      </c>
    </row>
    <row r="4762" spans="1:14" x14ac:dyDescent="0.2">
      <c r="A4762" s="60">
        <v>43689</v>
      </c>
      <c r="B4762" s="61" t="s">
        <v>1458</v>
      </c>
      <c r="C4762" s="61" t="s">
        <v>885</v>
      </c>
      <c r="D4762" s="61" t="s">
        <v>181</v>
      </c>
      <c r="E4762" s="61">
        <v>7</v>
      </c>
      <c r="F4762" s="61" t="s">
        <v>182</v>
      </c>
      <c r="G4762" s="61">
        <v>0</v>
      </c>
      <c r="H4762" s="61" t="s">
        <v>1446</v>
      </c>
      <c r="I4762" s="61" t="s">
        <v>949</v>
      </c>
      <c r="J4762" s="61" t="s">
        <v>10</v>
      </c>
      <c r="K4762" s="61" t="s">
        <v>14</v>
      </c>
      <c r="L4762" s="61" t="s">
        <v>1003</v>
      </c>
      <c r="M4762" s="61" t="e">
        <f t="shared" si="75"/>
        <v>#VALUE!</v>
      </c>
      <c r="N4762" t="e">
        <f>VLOOKUP(M4762,'zamestnanci číselník'!$A:$I,9,0)</f>
        <v>#VALUE!</v>
      </c>
    </row>
    <row r="4763" spans="1:14" x14ac:dyDescent="0.2">
      <c r="A4763" s="60">
        <v>43690</v>
      </c>
      <c r="B4763" s="61" t="s">
        <v>1458</v>
      </c>
      <c r="C4763" s="61" t="s">
        <v>885</v>
      </c>
      <c r="D4763" s="61" t="s">
        <v>181</v>
      </c>
      <c r="E4763" s="61">
        <v>10</v>
      </c>
      <c r="F4763" s="61" t="s">
        <v>182</v>
      </c>
      <c r="G4763" s="61">
        <v>0</v>
      </c>
      <c r="H4763" s="61" t="s">
        <v>1446</v>
      </c>
      <c r="I4763" s="61" t="s">
        <v>949</v>
      </c>
      <c r="J4763" s="61" t="s">
        <v>10</v>
      </c>
      <c r="K4763" s="61" t="s">
        <v>14</v>
      </c>
      <c r="L4763" s="61" t="s">
        <v>1003</v>
      </c>
      <c r="M4763" s="61" t="e">
        <f t="shared" si="75"/>
        <v>#VALUE!</v>
      </c>
      <c r="N4763" t="e">
        <f>VLOOKUP(M4763,'zamestnanci číselník'!$A:$I,9,0)</f>
        <v>#VALUE!</v>
      </c>
    </row>
    <row r="4764" spans="1:14" x14ac:dyDescent="0.2">
      <c r="A4764" s="60">
        <v>43691</v>
      </c>
      <c r="B4764" s="61" t="s">
        <v>1458</v>
      </c>
      <c r="C4764" s="61" t="s">
        <v>885</v>
      </c>
      <c r="D4764" s="61" t="s">
        <v>181</v>
      </c>
      <c r="E4764" s="61">
        <v>8</v>
      </c>
      <c r="F4764" s="61" t="s">
        <v>182</v>
      </c>
      <c r="G4764" s="61">
        <v>0</v>
      </c>
      <c r="H4764" s="61" t="s">
        <v>1446</v>
      </c>
      <c r="I4764" s="61" t="s">
        <v>949</v>
      </c>
      <c r="J4764" s="61" t="s">
        <v>10</v>
      </c>
      <c r="K4764" s="61" t="s">
        <v>14</v>
      </c>
      <c r="L4764" s="61" t="s">
        <v>1003</v>
      </c>
      <c r="M4764" s="61" t="e">
        <f t="shared" si="75"/>
        <v>#VALUE!</v>
      </c>
      <c r="N4764" t="e">
        <f>VLOOKUP(M4764,'zamestnanci číselník'!$A:$I,9,0)</f>
        <v>#VALUE!</v>
      </c>
    </row>
    <row r="4765" spans="1:14" x14ac:dyDescent="0.2">
      <c r="A4765" s="60">
        <v>43692</v>
      </c>
      <c r="B4765" s="61" t="s">
        <v>1458</v>
      </c>
      <c r="C4765" s="61" t="s">
        <v>885</v>
      </c>
      <c r="D4765" s="61" t="s">
        <v>181</v>
      </c>
      <c r="E4765" s="61">
        <v>8</v>
      </c>
      <c r="F4765" s="61" t="s">
        <v>182</v>
      </c>
      <c r="G4765" s="61">
        <v>0</v>
      </c>
      <c r="H4765" s="61" t="s">
        <v>1446</v>
      </c>
      <c r="I4765" s="61" t="s">
        <v>949</v>
      </c>
      <c r="J4765" s="61" t="s">
        <v>10</v>
      </c>
      <c r="K4765" s="61" t="s">
        <v>14</v>
      </c>
      <c r="L4765" s="61" t="s">
        <v>1003</v>
      </c>
      <c r="M4765" s="61" t="e">
        <f t="shared" si="75"/>
        <v>#VALUE!</v>
      </c>
      <c r="N4765" t="e">
        <f>VLOOKUP(M4765,'zamestnanci číselník'!$A:$I,9,0)</f>
        <v>#VALUE!</v>
      </c>
    </row>
    <row r="4766" spans="1:14" x14ac:dyDescent="0.2">
      <c r="A4766" s="60">
        <v>43693</v>
      </c>
      <c r="B4766" s="61" t="s">
        <v>1458</v>
      </c>
      <c r="C4766" s="61" t="s">
        <v>17</v>
      </c>
      <c r="D4766" s="61" t="s">
        <v>181</v>
      </c>
      <c r="E4766" s="61">
        <v>0</v>
      </c>
      <c r="F4766" s="61" t="s">
        <v>182</v>
      </c>
      <c r="G4766" s="61">
        <v>0</v>
      </c>
      <c r="H4766" s="61" t="s">
        <v>183</v>
      </c>
      <c r="I4766" s="61" t="s">
        <v>949</v>
      </c>
      <c r="J4766" s="61" t="s">
        <v>10</v>
      </c>
      <c r="K4766" s="61" t="s">
        <v>14</v>
      </c>
      <c r="L4766" s="61" t="s">
        <v>1003</v>
      </c>
      <c r="M4766" s="61" t="e">
        <f t="shared" si="75"/>
        <v>#VALUE!</v>
      </c>
      <c r="N4766" t="e">
        <f>VLOOKUP(M4766,'zamestnanci číselník'!$A:$I,9,0)</f>
        <v>#VALUE!</v>
      </c>
    </row>
    <row r="4767" spans="1:14" x14ac:dyDescent="0.2">
      <c r="A4767" s="60">
        <v>43695</v>
      </c>
      <c r="B4767" s="61" t="s">
        <v>1458</v>
      </c>
      <c r="C4767" s="61" t="s">
        <v>885</v>
      </c>
      <c r="D4767" s="61" t="s">
        <v>181</v>
      </c>
      <c r="E4767" s="61">
        <v>9.5</v>
      </c>
      <c r="F4767" s="61" t="s">
        <v>182</v>
      </c>
      <c r="G4767" s="61">
        <v>0</v>
      </c>
      <c r="H4767" s="61" t="s">
        <v>1446</v>
      </c>
      <c r="I4767" s="61" t="s">
        <v>949</v>
      </c>
      <c r="J4767" s="61" t="s">
        <v>10</v>
      </c>
      <c r="K4767" s="61" t="s">
        <v>14</v>
      </c>
      <c r="L4767" s="61" t="s">
        <v>1003</v>
      </c>
      <c r="M4767" s="61" t="e">
        <f t="shared" si="75"/>
        <v>#VALUE!</v>
      </c>
      <c r="N4767" t="e">
        <f>VLOOKUP(M4767,'zamestnanci číselník'!$A:$I,9,0)</f>
        <v>#VALUE!</v>
      </c>
    </row>
    <row r="4768" spans="1:14" x14ac:dyDescent="0.2">
      <c r="A4768" s="60">
        <v>43696</v>
      </c>
      <c r="B4768" s="61" t="s">
        <v>1458</v>
      </c>
      <c r="C4768" s="61" t="s">
        <v>885</v>
      </c>
      <c r="D4768" s="61" t="s">
        <v>181</v>
      </c>
      <c r="E4768" s="61">
        <v>11</v>
      </c>
      <c r="F4768" s="61" t="s">
        <v>182</v>
      </c>
      <c r="G4768" s="61">
        <v>0</v>
      </c>
      <c r="H4768" s="61" t="s">
        <v>1446</v>
      </c>
      <c r="I4768" s="61" t="s">
        <v>949</v>
      </c>
      <c r="J4768" s="61" t="s">
        <v>10</v>
      </c>
      <c r="K4768" s="61" t="s">
        <v>14</v>
      </c>
      <c r="L4768" s="61" t="s">
        <v>1003</v>
      </c>
      <c r="M4768" s="61" t="e">
        <f t="shared" si="75"/>
        <v>#VALUE!</v>
      </c>
      <c r="N4768" t="e">
        <f>VLOOKUP(M4768,'zamestnanci číselník'!$A:$I,9,0)</f>
        <v>#VALUE!</v>
      </c>
    </row>
    <row r="4769" spans="1:14" x14ac:dyDescent="0.2">
      <c r="A4769" s="60">
        <v>43697</v>
      </c>
      <c r="B4769" s="61" t="s">
        <v>1458</v>
      </c>
      <c r="C4769" s="61" t="s">
        <v>885</v>
      </c>
      <c r="D4769" s="61" t="s">
        <v>181</v>
      </c>
      <c r="E4769" s="61">
        <v>11</v>
      </c>
      <c r="F4769" s="61" t="s">
        <v>182</v>
      </c>
      <c r="G4769" s="61">
        <v>0</v>
      </c>
      <c r="H4769" s="61" t="s">
        <v>1446</v>
      </c>
      <c r="I4769" s="61" t="s">
        <v>949</v>
      </c>
      <c r="J4769" s="61" t="s">
        <v>10</v>
      </c>
      <c r="K4769" s="61" t="s">
        <v>14</v>
      </c>
      <c r="L4769" s="61" t="s">
        <v>1003</v>
      </c>
      <c r="M4769" s="61" t="e">
        <f t="shared" si="75"/>
        <v>#VALUE!</v>
      </c>
      <c r="N4769" t="e">
        <f>VLOOKUP(M4769,'zamestnanci číselník'!$A:$I,9,0)</f>
        <v>#VALUE!</v>
      </c>
    </row>
    <row r="4770" spans="1:14" x14ac:dyDescent="0.2">
      <c r="A4770" s="60">
        <v>43699</v>
      </c>
      <c r="B4770" s="61" t="s">
        <v>1458</v>
      </c>
      <c r="C4770" s="61" t="s">
        <v>885</v>
      </c>
      <c r="D4770" s="61" t="s">
        <v>181</v>
      </c>
      <c r="E4770" s="61">
        <v>3</v>
      </c>
      <c r="F4770" s="61" t="s">
        <v>182</v>
      </c>
      <c r="G4770" s="61">
        <v>0</v>
      </c>
      <c r="H4770" s="61" t="s">
        <v>1567</v>
      </c>
      <c r="I4770" s="61" t="s">
        <v>949</v>
      </c>
      <c r="J4770" s="61" t="s">
        <v>10</v>
      </c>
      <c r="K4770" s="61" t="s">
        <v>14</v>
      </c>
      <c r="L4770" s="61" t="s">
        <v>1003</v>
      </c>
      <c r="M4770" s="61" t="e">
        <f t="shared" si="75"/>
        <v>#VALUE!</v>
      </c>
      <c r="N4770" t="e">
        <f>VLOOKUP(M4770,'zamestnanci číselník'!$A:$I,9,0)</f>
        <v>#VALUE!</v>
      </c>
    </row>
    <row r="4771" spans="1:14" x14ac:dyDescent="0.2">
      <c r="A4771" s="60">
        <v>43682</v>
      </c>
      <c r="B4771" s="61" t="s">
        <v>1458</v>
      </c>
      <c r="C4771" s="61" t="s">
        <v>885</v>
      </c>
      <c r="D4771" s="61" t="s">
        <v>181</v>
      </c>
      <c r="E4771" s="61">
        <v>10</v>
      </c>
      <c r="F4771" s="61" t="s">
        <v>182</v>
      </c>
      <c r="G4771" s="61">
        <v>0</v>
      </c>
      <c r="H4771" s="61" t="s">
        <v>1446</v>
      </c>
      <c r="I4771" s="61" t="s">
        <v>949</v>
      </c>
      <c r="J4771" s="61" t="s">
        <v>19</v>
      </c>
      <c r="K4771" s="61" t="s">
        <v>14</v>
      </c>
      <c r="L4771" s="61" t="s">
        <v>1003</v>
      </c>
      <c r="M4771" s="61" t="e">
        <f t="shared" si="75"/>
        <v>#VALUE!</v>
      </c>
      <c r="N4771" t="e">
        <f>VLOOKUP(M4771,'zamestnanci číselník'!$A:$I,9,0)</f>
        <v>#VALUE!</v>
      </c>
    </row>
    <row r="4772" spans="1:14" x14ac:dyDescent="0.2">
      <c r="A4772" s="60">
        <v>43699</v>
      </c>
      <c r="B4772" s="61" t="s">
        <v>1028</v>
      </c>
      <c r="C4772" s="61" t="s">
        <v>885</v>
      </c>
      <c r="D4772" s="61" t="s">
        <v>181</v>
      </c>
      <c r="E4772" s="61">
        <v>8</v>
      </c>
      <c r="F4772" s="61" t="s">
        <v>182</v>
      </c>
      <c r="G4772" s="61">
        <v>0</v>
      </c>
      <c r="H4772" s="61" t="s">
        <v>1446</v>
      </c>
      <c r="I4772" s="61" t="s">
        <v>949</v>
      </c>
      <c r="J4772" s="61" t="s">
        <v>18</v>
      </c>
      <c r="K4772" s="61" t="s">
        <v>14</v>
      </c>
      <c r="L4772" s="61" t="s">
        <v>1029</v>
      </c>
      <c r="M4772" s="61" t="e">
        <f t="shared" si="75"/>
        <v>#VALUE!</v>
      </c>
      <c r="N4772" t="e">
        <f>VLOOKUP(M4772,'zamestnanci číselník'!$A:$I,9,0)</f>
        <v>#VALUE!</v>
      </c>
    </row>
    <row r="4773" spans="1:14" x14ac:dyDescent="0.2">
      <c r="A4773" s="60">
        <v>43700</v>
      </c>
      <c r="B4773" s="61" t="s">
        <v>1028</v>
      </c>
      <c r="C4773" s="61" t="s">
        <v>885</v>
      </c>
      <c r="D4773" s="61" t="s">
        <v>181</v>
      </c>
      <c r="E4773" s="61">
        <v>4</v>
      </c>
      <c r="F4773" s="61" t="s">
        <v>182</v>
      </c>
      <c r="G4773" s="61">
        <v>0</v>
      </c>
      <c r="H4773" s="61" t="s">
        <v>1446</v>
      </c>
      <c r="I4773" s="61" t="s">
        <v>949</v>
      </c>
      <c r="J4773" s="61" t="s">
        <v>18</v>
      </c>
      <c r="K4773" s="61" t="s">
        <v>14</v>
      </c>
      <c r="L4773" s="61" t="s">
        <v>1029</v>
      </c>
      <c r="M4773" s="61" t="e">
        <f t="shared" si="75"/>
        <v>#VALUE!</v>
      </c>
      <c r="N4773" t="e">
        <f>VLOOKUP(M4773,'zamestnanci číselník'!$A:$I,9,0)</f>
        <v>#VALUE!</v>
      </c>
    </row>
    <row r="4774" spans="1:14" x14ac:dyDescent="0.2">
      <c r="A4774" s="60">
        <v>43703</v>
      </c>
      <c r="B4774" s="61" t="s">
        <v>1028</v>
      </c>
      <c r="C4774" s="61" t="s">
        <v>17</v>
      </c>
      <c r="D4774" s="61" t="s">
        <v>181</v>
      </c>
      <c r="E4774" s="61">
        <v>0</v>
      </c>
      <c r="F4774" s="61" t="s">
        <v>182</v>
      </c>
      <c r="G4774" s="61">
        <v>0</v>
      </c>
      <c r="H4774" s="61" t="s">
        <v>183</v>
      </c>
      <c r="I4774" s="61" t="s">
        <v>949</v>
      </c>
      <c r="J4774" s="61" t="s">
        <v>18</v>
      </c>
      <c r="K4774" s="61" t="s">
        <v>14</v>
      </c>
      <c r="L4774" s="61" t="s">
        <v>1029</v>
      </c>
      <c r="M4774" s="61" t="e">
        <f t="shared" si="75"/>
        <v>#VALUE!</v>
      </c>
      <c r="N4774" t="e">
        <f>VLOOKUP(M4774,'zamestnanci číselník'!$A:$I,9,0)</f>
        <v>#VALUE!</v>
      </c>
    </row>
    <row r="4775" spans="1:14" x14ac:dyDescent="0.2">
      <c r="A4775" s="60">
        <v>43704</v>
      </c>
      <c r="B4775" s="61" t="s">
        <v>1028</v>
      </c>
      <c r="C4775" s="61" t="s">
        <v>17</v>
      </c>
      <c r="D4775" s="61" t="s">
        <v>181</v>
      </c>
      <c r="E4775" s="61">
        <v>0</v>
      </c>
      <c r="F4775" s="61" t="s">
        <v>182</v>
      </c>
      <c r="G4775" s="61">
        <v>0</v>
      </c>
      <c r="H4775" s="61" t="s">
        <v>183</v>
      </c>
      <c r="I4775" s="61" t="s">
        <v>949</v>
      </c>
      <c r="J4775" s="61" t="s">
        <v>18</v>
      </c>
      <c r="K4775" s="61" t="s">
        <v>14</v>
      </c>
      <c r="L4775" s="61" t="s">
        <v>1029</v>
      </c>
      <c r="M4775" s="61" t="e">
        <f t="shared" si="75"/>
        <v>#VALUE!</v>
      </c>
      <c r="N4775" t="e">
        <f>VLOOKUP(M4775,'zamestnanci číselník'!$A:$I,9,0)</f>
        <v>#VALUE!</v>
      </c>
    </row>
    <row r="4776" spans="1:14" x14ac:dyDescent="0.2">
      <c r="A4776" s="60">
        <v>43705</v>
      </c>
      <c r="B4776" s="61" t="s">
        <v>1028</v>
      </c>
      <c r="C4776" s="61" t="s">
        <v>17</v>
      </c>
      <c r="D4776" s="61" t="s">
        <v>181</v>
      </c>
      <c r="E4776" s="61">
        <v>0</v>
      </c>
      <c r="F4776" s="61" t="s">
        <v>182</v>
      </c>
      <c r="G4776" s="61">
        <v>0</v>
      </c>
      <c r="H4776" s="61" t="s">
        <v>183</v>
      </c>
      <c r="I4776" s="61" t="s">
        <v>949</v>
      </c>
      <c r="J4776" s="61" t="s">
        <v>18</v>
      </c>
      <c r="K4776" s="61" t="s">
        <v>14</v>
      </c>
      <c r="L4776" s="61" t="s">
        <v>1029</v>
      </c>
      <c r="M4776" s="61" t="e">
        <f t="shared" si="75"/>
        <v>#VALUE!</v>
      </c>
      <c r="N4776" t="e">
        <f>VLOOKUP(M4776,'zamestnanci číselník'!$A:$I,9,0)</f>
        <v>#VALUE!</v>
      </c>
    </row>
    <row r="4777" spans="1:14" x14ac:dyDescent="0.2">
      <c r="A4777" s="60">
        <v>43706</v>
      </c>
      <c r="B4777" s="61" t="s">
        <v>1028</v>
      </c>
      <c r="C4777" s="61" t="s">
        <v>17</v>
      </c>
      <c r="D4777" s="61" t="s">
        <v>181</v>
      </c>
      <c r="E4777" s="61">
        <v>0</v>
      </c>
      <c r="F4777" s="61" t="s">
        <v>182</v>
      </c>
      <c r="G4777" s="61">
        <v>0</v>
      </c>
      <c r="H4777" s="61" t="s">
        <v>183</v>
      </c>
      <c r="I4777" s="61" t="s">
        <v>949</v>
      </c>
      <c r="J4777" s="61" t="s">
        <v>18</v>
      </c>
      <c r="K4777" s="61" t="s">
        <v>14</v>
      </c>
      <c r="L4777" s="61" t="s">
        <v>1029</v>
      </c>
      <c r="M4777" s="61" t="e">
        <f t="shared" si="75"/>
        <v>#VALUE!</v>
      </c>
      <c r="N4777" t="e">
        <f>VLOOKUP(M4777,'zamestnanci číselník'!$A:$I,9,0)</f>
        <v>#VALUE!</v>
      </c>
    </row>
    <row r="4778" spans="1:14" x14ac:dyDescent="0.2">
      <c r="A4778" s="60">
        <v>43707</v>
      </c>
      <c r="B4778" s="61" t="s">
        <v>1028</v>
      </c>
      <c r="C4778" s="61" t="s">
        <v>17</v>
      </c>
      <c r="D4778" s="61" t="s">
        <v>181</v>
      </c>
      <c r="E4778" s="61">
        <v>0</v>
      </c>
      <c r="F4778" s="61" t="s">
        <v>182</v>
      </c>
      <c r="G4778" s="61">
        <v>0</v>
      </c>
      <c r="H4778" s="61" t="s">
        <v>183</v>
      </c>
      <c r="I4778" s="61" t="s">
        <v>949</v>
      </c>
      <c r="J4778" s="61" t="s">
        <v>18</v>
      </c>
      <c r="K4778" s="61" t="s">
        <v>14</v>
      </c>
      <c r="L4778" s="61" t="s">
        <v>1029</v>
      </c>
      <c r="M4778" s="61" t="e">
        <f t="shared" si="75"/>
        <v>#VALUE!</v>
      </c>
      <c r="N4778" t="e">
        <f>VLOOKUP(M4778,'zamestnanci číselník'!$A:$I,9,0)</f>
        <v>#VALUE!</v>
      </c>
    </row>
    <row r="4779" spans="1:14" x14ac:dyDescent="0.2">
      <c r="A4779" s="60">
        <v>43693</v>
      </c>
      <c r="B4779" s="61" t="s">
        <v>1028</v>
      </c>
      <c r="C4779" s="61" t="s">
        <v>885</v>
      </c>
      <c r="D4779" s="61" t="s">
        <v>181</v>
      </c>
      <c r="E4779" s="61">
        <v>3.5</v>
      </c>
      <c r="F4779" s="61" t="s">
        <v>182</v>
      </c>
      <c r="G4779" s="61">
        <v>0</v>
      </c>
      <c r="H4779" s="61" t="s">
        <v>1446</v>
      </c>
      <c r="I4779" s="61" t="s">
        <v>949</v>
      </c>
      <c r="J4779" s="61" t="s">
        <v>18</v>
      </c>
      <c r="K4779" s="61" t="s">
        <v>14</v>
      </c>
      <c r="L4779" s="61" t="s">
        <v>1029</v>
      </c>
      <c r="M4779" s="61" t="e">
        <f t="shared" si="75"/>
        <v>#VALUE!</v>
      </c>
      <c r="N4779" t="e">
        <f>VLOOKUP(M4779,'zamestnanci číselník'!$A:$I,9,0)</f>
        <v>#VALUE!</v>
      </c>
    </row>
    <row r="4780" spans="1:14" x14ac:dyDescent="0.2">
      <c r="A4780" s="60">
        <v>43696</v>
      </c>
      <c r="B4780" s="61" t="s">
        <v>1028</v>
      </c>
      <c r="C4780" s="61" t="s">
        <v>885</v>
      </c>
      <c r="D4780" s="61" t="s">
        <v>181</v>
      </c>
      <c r="E4780" s="61">
        <v>8</v>
      </c>
      <c r="F4780" s="61" t="s">
        <v>182</v>
      </c>
      <c r="G4780" s="61">
        <v>0</v>
      </c>
      <c r="H4780" s="61" t="s">
        <v>1446</v>
      </c>
      <c r="I4780" s="61" t="s">
        <v>949</v>
      </c>
      <c r="J4780" s="61" t="s">
        <v>18</v>
      </c>
      <c r="K4780" s="61" t="s">
        <v>14</v>
      </c>
      <c r="L4780" s="61" t="s">
        <v>1029</v>
      </c>
      <c r="M4780" s="61" t="e">
        <f t="shared" ref="M4780:M4843" si="76">B4780*1</f>
        <v>#VALUE!</v>
      </c>
      <c r="N4780" t="e">
        <f>VLOOKUP(M4780,'zamestnanci číselník'!$A:$I,9,0)</f>
        <v>#VALUE!</v>
      </c>
    </row>
    <row r="4781" spans="1:14" x14ac:dyDescent="0.2">
      <c r="A4781" s="60">
        <v>43697</v>
      </c>
      <c r="B4781" s="61" t="s">
        <v>1028</v>
      </c>
      <c r="C4781" s="61" t="s">
        <v>885</v>
      </c>
      <c r="D4781" s="61" t="s">
        <v>181</v>
      </c>
      <c r="E4781" s="61">
        <v>8</v>
      </c>
      <c r="F4781" s="61" t="s">
        <v>182</v>
      </c>
      <c r="G4781" s="61">
        <v>0</v>
      </c>
      <c r="H4781" s="61" t="s">
        <v>1446</v>
      </c>
      <c r="I4781" s="61" t="s">
        <v>949</v>
      </c>
      <c r="J4781" s="61" t="s">
        <v>18</v>
      </c>
      <c r="K4781" s="61" t="s">
        <v>14</v>
      </c>
      <c r="L4781" s="61" t="s">
        <v>1029</v>
      </c>
      <c r="M4781" s="61" t="e">
        <f t="shared" si="76"/>
        <v>#VALUE!</v>
      </c>
      <c r="N4781" t="e">
        <f>VLOOKUP(M4781,'zamestnanci číselník'!$A:$I,9,0)</f>
        <v>#VALUE!</v>
      </c>
    </row>
    <row r="4782" spans="1:14" x14ac:dyDescent="0.2">
      <c r="A4782" s="60">
        <v>43698</v>
      </c>
      <c r="B4782" s="61" t="s">
        <v>1028</v>
      </c>
      <c r="C4782" s="61" t="s">
        <v>885</v>
      </c>
      <c r="D4782" s="61" t="s">
        <v>181</v>
      </c>
      <c r="E4782" s="61">
        <v>6</v>
      </c>
      <c r="F4782" s="61" t="s">
        <v>182</v>
      </c>
      <c r="G4782" s="61">
        <v>0</v>
      </c>
      <c r="H4782" s="61" t="s">
        <v>1446</v>
      </c>
      <c r="I4782" s="61" t="s">
        <v>949</v>
      </c>
      <c r="J4782" s="61" t="s">
        <v>18</v>
      </c>
      <c r="K4782" s="61" t="s">
        <v>14</v>
      </c>
      <c r="L4782" s="61" t="s">
        <v>1029</v>
      </c>
      <c r="M4782" s="61" t="e">
        <f t="shared" si="76"/>
        <v>#VALUE!</v>
      </c>
      <c r="N4782" t="e">
        <f>VLOOKUP(M4782,'zamestnanci číselník'!$A:$I,9,0)</f>
        <v>#VALUE!</v>
      </c>
    </row>
    <row r="4783" spans="1:14" x14ac:dyDescent="0.2">
      <c r="A4783" s="60">
        <v>43698</v>
      </c>
      <c r="B4783" s="61" t="s">
        <v>1028</v>
      </c>
      <c r="C4783" s="61" t="s">
        <v>885</v>
      </c>
      <c r="D4783" s="61" t="s">
        <v>181</v>
      </c>
      <c r="E4783" s="61">
        <v>2</v>
      </c>
      <c r="F4783" s="61" t="s">
        <v>182</v>
      </c>
      <c r="G4783" s="61">
        <v>0</v>
      </c>
      <c r="H4783" s="61" t="s">
        <v>1567</v>
      </c>
      <c r="I4783" s="61" t="s">
        <v>949</v>
      </c>
      <c r="J4783" s="61" t="s">
        <v>18</v>
      </c>
      <c r="K4783" s="61" t="s">
        <v>14</v>
      </c>
      <c r="L4783" s="61" t="s">
        <v>1029</v>
      </c>
      <c r="M4783" s="61" t="e">
        <f t="shared" si="76"/>
        <v>#VALUE!</v>
      </c>
      <c r="N4783" t="e">
        <f>VLOOKUP(M4783,'zamestnanci číselník'!$A:$I,9,0)</f>
        <v>#VALUE!</v>
      </c>
    </row>
    <row r="4784" spans="1:14" x14ac:dyDescent="0.2">
      <c r="A4784" s="60">
        <v>43678</v>
      </c>
      <c r="B4784" s="61" t="s">
        <v>1028</v>
      </c>
      <c r="C4784" s="61" t="s">
        <v>17</v>
      </c>
      <c r="D4784" s="61" t="s">
        <v>181</v>
      </c>
      <c r="E4784" s="61">
        <v>0</v>
      </c>
      <c r="F4784" s="61" t="s">
        <v>182</v>
      </c>
      <c r="G4784" s="61">
        <v>0</v>
      </c>
      <c r="H4784" s="61" t="s">
        <v>183</v>
      </c>
      <c r="I4784" s="61" t="s">
        <v>949</v>
      </c>
      <c r="J4784" s="61" t="s">
        <v>18</v>
      </c>
      <c r="K4784" s="61" t="s">
        <v>14</v>
      </c>
      <c r="L4784" s="61" t="s">
        <v>1029</v>
      </c>
      <c r="M4784" s="61" t="e">
        <f t="shared" si="76"/>
        <v>#VALUE!</v>
      </c>
      <c r="N4784" t="e">
        <f>VLOOKUP(M4784,'zamestnanci číselník'!$A:$I,9,0)</f>
        <v>#VALUE!</v>
      </c>
    </row>
    <row r="4785" spans="1:14" x14ac:dyDescent="0.2">
      <c r="A4785" s="60">
        <v>43679</v>
      </c>
      <c r="B4785" s="61" t="s">
        <v>1028</v>
      </c>
      <c r="C4785" s="61" t="s">
        <v>17</v>
      </c>
      <c r="D4785" s="61" t="s">
        <v>181</v>
      </c>
      <c r="E4785" s="61">
        <v>0</v>
      </c>
      <c r="F4785" s="61" t="s">
        <v>182</v>
      </c>
      <c r="G4785" s="61">
        <v>0</v>
      </c>
      <c r="H4785" s="61" t="s">
        <v>183</v>
      </c>
      <c r="I4785" s="61" t="s">
        <v>949</v>
      </c>
      <c r="J4785" s="61" t="s">
        <v>18</v>
      </c>
      <c r="K4785" s="61" t="s">
        <v>14</v>
      </c>
      <c r="L4785" s="61" t="s">
        <v>1029</v>
      </c>
      <c r="M4785" s="61" t="e">
        <f t="shared" si="76"/>
        <v>#VALUE!</v>
      </c>
      <c r="N4785" t="e">
        <f>VLOOKUP(M4785,'zamestnanci číselník'!$A:$I,9,0)</f>
        <v>#VALUE!</v>
      </c>
    </row>
    <row r="4786" spans="1:14" x14ac:dyDescent="0.2">
      <c r="A4786" s="60">
        <v>43682</v>
      </c>
      <c r="B4786" s="61" t="s">
        <v>1028</v>
      </c>
      <c r="C4786" s="61" t="s">
        <v>885</v>
      </c>
      <c r="D4786" s="61" t="s">
        <v>181</v>
      </c>
      <c r="E4786" s="61">
        <v>8</v>
      </c>
      <c r="F4786" s="61" t="s">
        <v>182</v>
      </c>
      <c r="G4786" s="61">
        <v>0</v>
      </c>
      <c r="H4786" s="61" t="s">
        <v>1446</v>
      </c>
      <c r="I4786" s="61" t="s">
        <v>949</v>
      </c>
      <c r="J4786" s="61" t="s">
        <v>18</v>
      </c>
      <c r="K4786" s="61" t="s">
        <v>14</v>
      </c>
      <c r="L4786" s="61" t="s">
        <v>1029</v>
      </c>
      <c r="M4786" s="61" t="e">
        <f t="shared" si="76"/>
        <v>#VALUE!</v>
      </c>
      <c r="N4786" t="e">
        <f>VLOOKUP(M4786,'zamestnanci číselník'!$A:$I,9,0)</f>
        <v>#VALUE!</v>
      </c>
    </row>
    <row r="4787" spans="1:14" x14ac:dyDescent="0.2">
      <c r="A4787" s="60">
        <v>43683</v>
      </c>
      <c r="B4787" s="61" t="s">
        <v>1028</v>
      </c>
      <c r="C4787" s="61" t="s">
        <v>885</v>
      </c>
      <c r="D4787" s="61" t="s">
        <v>181</v>
      </c>
      <c r="E4787" s="61">
        <v>8</v>
      </c>
      <c r="F4787" s="61" t="s">
        <v>182</v>
      </c>
      <c r="G4787" s="61">
        <v>0</v>
      </c>
      <c r="H4787" s="61" t="s">
        <v>1446</v>
      </c>
      <c r="I4787" s="61" t="s">
        <v>949</v>
      </c>
      <c r="J4787" s="61" t="s">
        <v>18</v>
      </c>
      <c r="K4787" s="61" t="s">
        <v>14</v>
      </c>
      <c r="L4787" s="61" t="s">
        <v>1029</v>
      </c>
      <c r="M4787" s="61" t="e">
        <f t="shared" si="76"/>
        <v>#VALUE!</v>
      </c>
      <c r="N4787" t="e">
        <f>VLOOKUP(M4787,'zamestnanci číselník'!$A:$I,9,0)</f>
        <v>#VALUE!</v>
      </c>
    </row>
    <row r="4788" spans="1:14" x14ac:dyDescent="0.2">
      <c r="A4788" s="60">
        <v>43684</v>
      </c>
      <c r="B4788" s="61" t="s">
        <v>1028</v>
      </c>
      <c r="C4788" s="61" t="s">
        <v>885</v>
      </c>
      <c r="D4788" s="61" t="s">
        <v>181</v>
      </c>
      <c r="E4788" s="61">
        <v>8</v>
      </c>
      <c r="F4788" s="61" t="s">
        <v>182</v>
      </c>
      <c r="G4788" s="61">
        <v>0</v>
      </c>
      <c r="H4788" s="61" t="s">
        <v>1446</v>
      </c>
      <c r="I4788" s="61" t="s">
        <v>949</v>
      </c>
      <c r="J4788" s="61" t="s">
        <v>18</v>
      </c>
      <c r="K4788" s="61" t="s">
        <v>14</v>
      </c>
      <c r="L4788" s="61" t="s">
        <v>1029</v>
      </c>
      <c r="M4788" s="61" t="e">
        <f t="shared" si="76"/>
        <v>#VALUE!</v>
      </c>
      <c r="N4788" t="e">
        <f>VLOOKUP(M4788,'zamestnanci číselník'!$A:$I,9,0)</f>
        <v>#VALUE!</v>
      </c>
    </row>
    <row r="4789" spans="1:14" x14ac:dyDescent="0.2">
      <c r="A4789" s="60">
        <v>43685</v>
      </c>
      <c r="B4789" s="61" t="s">
        <v>1028</v>
      </c>
      <c r="C4789" s="61" t="s">
        <v>885</v>
      </c>
      <c r="D4789" s="61" t="s">
        <v>181</v>
      </c>
      <c r="E4789" s="61">
        <v>8</v>
      </c>
      <c r="F4789" s="61" t="s">
        <v>182</v>
      </c>
      <c r="G4789" s="61">
        <v>0</v>
      </c>
      <c r="H4789" s="61" t="s">
        <v>1446</v>
      </c>
      <c r="I4789" s="61" t="s">
        <v>949</v>
      </c>
      <c r="J4789" s="61" t="s">
        <v>18</v>
      </c>
      <c r="K4789" s="61" t="s">
        <v>14</v>
      </c>
      <c r="L4789" s="61" t="s">
        <v>1029</v>
      </c>
      <c r="M4789" s="61" t="e">
        <f t="shared" si="76"/>
        <v>#VALUE!</v>
      </c>
      <c r="N4789" t="e">
        <f>VLOOKUP(M4789,'zamestnanci číselník'!$A:$I,9,0)</f>
        <v>#VALUE!</v>
      </c>
    </row>
    <row r="4790" spans="1:14" x14ac:dyDescent="0.2">
      <c r="A4790" s="60">
        <v>43686</v>
      </c>
      <c r="B4790" s="61" t="s">
        <v>1028</v>
      </c>
      <c r="C4790" s="61" t="s">
        <v>17</v>
      </c>
      <c r="D4790" s="61" t="s">
        <v>181</v>
      </c>
      <c r="E4790" s="61">
        <v>0</v>
      </c>
      <c r="F4790" s="61" t="s">
        <v>182</v>
      </c>
      <c r="G4790" s="61">
        <v>0</v>
      </c>
      <c r="H4790" s="61" t="s">
        <v>183</v>
      </c>
      <c r="I4790" s="61" t="s">
        <v>949</v>
      </c>
      <c r="J4790" s="61" t="s">
        <v>18</v>
      </c>
      <c r="K4790" s="61" t="s">
        <v>14</v>
      </c>
      <c r="L4790" s="61" t="s">
        <v>1029</v>
      </c>
      <c r="M4790" s="61" t="e">
        <f t="shared" si="76"/>
        <v>#VALUE!</v>
      </c>
      <c r="N4790" t="e">
        <f>VLOOKUP(M4790,'zamestnanci číselník'!$A:$I,9,0)</f>
        <v>#VALUE!</v>
      </c>
    </row>
    <row r="4791" spans="1:14" x14ac:dyDescent="0.2">
      <c r="A4791" s="60">
        <v>43689</v>
      </c>
      <c r="B4791" s="61" t="s">
        <v>1028</v>
      </c>
      <c r="C4791" s="61" t="s">
        <v>885</v>
      </c>
      <c r="D4791" s="61" t="s">
        <v>181</v>
      </c>
      <c r="E4791" s="61">
        <v>8</v>
      </c>
      <c r="F4791" s="61" t="s">
        <v>182</v>
      </c>
      <c r="G4791" s="61">
        <v>0</v>
      </c>
      <c r="H4791" s="61" t="s">
        <v>1505</v>
      </c>
      <c r="I4791" s="61" t="s">
        <v>949</v>
      </c>
      <c r="J4791" s="61" t="s">
        <v>18</v>
      </c>
      <c r="K4791" s="61" t="s">
        <v>14</v>
      </c>
      <c r="L4791" s="61" t="s">
        <v>1029</v>
      </c>
      <c r="M4791" s="61" t="e">
        <f t="shared" si="76"/>
        <v>#VALUE!</v>
      </c>
      <c r="N4791" t="e">
        <f>VLOOKUP(M4791,'zamestnanci číselník'!$A:$I,9,0)</f>
        <v>#VALUE!</v>
      </c>
    </row>
    <row r="4792" spans="1:14" x14ac:dyDescent="0.2">
      <c r="A4792" s="60">
        <v>43690</v>
      </c>
      <c r="B4792" s="61" t="s">
        <v>1028</v>
      </c>
      <c r="C4792" s="61" t="s">
        <v>885</v>
      </c>
      <c r="D4792" s="61" t="s">
        <v>181</v>
      </c>
      <c r="E4792" s="61">
        <v>8</v>
      </c>
      <c r="F4792" s="61" t="s">
        <v>182</v>
      </c>
      <c r="G4792" s="61">
        <v>0</v>
      </c>
      <c r="H4792" s="61" t="s">
        <v>1505</v>
      </c>
      <c r="I4792" s="61" t="s">
        <v>949</v>
      </c>
      <c r="J4792" s="61" t="s">
        <v>18</v>
      </c>
      <c r="K4792" s="61" t="s">
        <v>14</v>
      </c>
      <c r="L4792" s="61" t="s">
        <v>1029</v>
      </c>
      <c r="M4792" s="61" t="e">
        <f t="shared" si="76"/>
        <v>#VALUE!</v>
      </c>
      <c r="N4792" t="e">
        <f>VLOOKUP(M4792,'zamestnanci číselník'!$A:$I,9,0)</f>
        <v>#VALUE!</v>
      </c>
    </row>
    <row r="4793" spans="1:14" x14ac:dyDescent="0.2">
      <c r="A4793" s="60">
        <v>43691</v>
      </c>
      <c r="B4793" s="61" t="s">
        <v>1028</v>
      </c>
      <c r="C4793" s="61" t="s">
        <v>885</v>
      </c>
      <c r="D4793" s="61" t="s">
        <v>181</v>
      </c>
      <c r="E4793" s="61">
        <v>4</v>
      </c>
      <c r="F4793" s="61" t="s">
        <v>182</v>
      </c>
      <c r="G4793" s="61">
        <v>0</v>
      </c>
      <c r="H4793" s="61" t="s">
        <v>1446</v>
      </c>
      <c r="I4793" s="61" t="s">
        <v>949</v>
      </c>
      <c r="J4793" s="61" t="s">
        <v>18</v>
      </c>
      <c r="K4793" s="61" t="s">
        <v>14</v>
      </c>
      <c r="L4793" s="61" t="s">
        <v>1029</v>
      </c>
      <c r="M4793" s="61" t="e">
        <f t="shared" si="76"/>
        <v>#VALUE!</v>
      </c>
      <c r="N4793" t="e">
        <f>VLOOKUP(M4793,'zamestnanci číselník'!$A:$I,9,0)</f>
        <v>#VALUE!</v>
      </c>
    </row>
    <row r="4794" spans="1:14" x14ac:dyDescent="0.2">
      <c r="A4794" s="60">
        <v>43691</v>
      </c>
      <c r="B4794" s="61" t="s">
        <v>1028</v>
      </c>
      <c r="C4794" s="61" t="s">
        <v>885</v>
      </c>
      <c r="D4794" s="61" t="s">
        <v>181</v>
      </c>
      <c r="E4794" s="61">
        <v>4</v>
      </c>
      <c r="F4794" s="61" t="s">
        <v>182</v>
      </c>
      <c r="G4794" s="61">
        <v>0</v>
      </c>
      <c r="H4794" s="61" t="s">
        <v>1505</v>
      </c>
      <c r="I4794" s="61" t="s">
        <v>949</v>
      </c>
      <c r="J4794" s="61" t="s">
        <v>18</v>
      </c>
      <c r="K4794" s="61" t="s">
        <v>14</v>
      </c>
      <c r="L4794" s="61" t="s">
        <v>1029</v>
      </c>
      <c r="M4794" s="61" t="e">
        <f t="shared" si="76"/>
        <v>#VALUE!</v>
      </c>
      <c r="N4794" t="e">
        <f>VLOOKUP(M4794,'zamestnanci číselník'!$A:$I,9,0)</f>
        <v>#VALUE!</v>
      </c>
    </row>
    <row r="4795" spans="1:14" x14ac:dyDescent="0.2">
      <c r="A4795" s="60">
        <v>43692</v>
      </c>
      <c r="B4795" s="61" t="s">
        <v>1028</v>
      </c>
      <c r="C4795" s="61" t="s">
        <v>885</v>
      </c>
      <c r="D4795" s="61" t="s">
        <v>181</v>
      </c>
      <c r="E4795" s="61">
        <v>8</v>
      </c>
      <c r="F4795" s="61" t="s">
        <v>182</v>
      </c>
      <c r="G4795" s="61">
        <v>0</v>
      </c>
      <c r="H4795" s="61" t="s">
        <v>1505</v>
      </c>
      <c r="I4795" s="61" t="s">
        <v>949</v>
      </c>
      <c r="J4795" s="61" t="s">
        <v>18</v>
      </c>
      <c r="K4795" s="61" t="s">
        <v>14</v>
      </c>
      <c r="L4795" s="61" t="s">
        <v>1029</v>
      </c>
      <c r="M4795" s="61" t="e">
        <f t="shared" si="76"/>
        <v>#VALUE!</v>
      </c>
      <c r="N4795" t="e">
        <f>VLOOKUP(M4795,'zamestnanci číselník'!$A:$I,9,0)</f>
        <v>#VALUE!</v>
      </c>
    </row>
    <row r="4796" spans="1:14" x14ac:dyDescent="0.2">
      <c r="A4796" s="60">
        <v>43704</v>
      </c>
      <c r="B4796" s="61" t="s">
        <v>1030</v>
      </c>
      <c r="C4796" s="61" t="s">
        <v>885</v>
      </c>
      <c r="D4796" s="61" t="s">
        <v>181</v>
      </c>
      <c r="E4796" s="61">
        <v>9</v>
      </c>
      <c r="F4796" s="61" t="s">
        <v>182</v>
      </c>
      <c r="G4796" s="61">
        <v>0</v>
      </c>
      <c r="H4796" s="61" t="s">
        <v>1481</v>
      </c>
      <c r="I4796" s="61" t="s">
        <v>185</v>
      </c>
      <c r="J4796" s="61" t="s">
        <v>16</v>
      </c>
      <c r="K4796" s="61" t="s">
        <v>14</v>
      </c>
      <c r="L4796" s="61" t="s">
        <v>1031</v>
      </c>
      <c r="M4796" s="61" t="e">
        <f t="shared" si="76"/>
        <v>#VALUE!</v>
      </c>
      <c r="N4796" t="e">
        <f>VLOOKUP(M4796,'zamestnanci číselník'!$A:$I,9,0)</f>
        <v>#VALUE!</v>
      </c>
    </row>
    <row r="4797" spans="1:14" x14ac:dyDescent="0.2">
      <c r="A4797" s="60">
        <v>43705</v>
      </c>
      <c r="B4797" s="61" t="s">
        <v>1030</v>
      </c>
      <c r="C4797" s="61" t="s">
        <v>885</v>
      </c>
      <c r="D4797" s="61" t="s">
        <v>181</v>
      </c>
      <c r="E4797" s="61">
        <v>8</v>
      </c>
      <c r="F4797" s="61" t="s">
        <v>182</v>
      </c>
      <c r="G4797" s="61">
        <v>0</v>
      </c>
      <c r="H4797" s="61" t="s">
        <v>39</v>
      </c>
      <c r="I4797" s="61" t="s">
        <v>185</v>
      </c>
      <c r="J4797" s="61" t="s">
        <v>16</v>
      </c>
      <c r="K4797" s="61" t="s">
        <v>14</v>
      </c>
      <c r="L4797" s="61" t="s">
        <v>1031</v>
      </c>
      <c r="M4797" s="61" t="e">
        <f t="shared" si="76"/>
        <v>#VALUE!</v>
      </c>
      <c r="N4797" t="e">
        <f>VLOOKUP(M4797,'zamestnanci číselník'!$A:$I,9,0)</f>
        <v>#VALUE!</v>
      </c>
    </row>
    <row r="4798" spans="1:14" x14ac:dyDescent="0.2">
      <c r="A4798" s="60">
        <v>43698</v>
      </c>
      <c r="B4798" s="61" t="s">
        <v>1030</v>
      </c>
      <c r="C4798" s="61" t="s">
        <v>885</v>
      </c>
      <c r="D4798" s="61" t="s">
        <v>181</v>
      </c>
      <c r="E4798" s="61">
        <v>9</v>
      </c>
      <c r="F4798" s="61" t="s">
        <v>182</v>
      </c>
      <c r="G4798" s="61">
        <v>0</v>
      </c>
      <c r="H4798" s="61" t="s">
        <v>1514</v>
      </c>
      <c r="I4798" s="61" t="s">
        <v>185</v>
      </c>
      <c r="J4798" s="61" t="s">
        <v>16</v>
      </c>
      <c r="K4798" s="61" t="s">
        <v>14</v>
      </c>
      <c r="L4798" s="61" t="s">
        <v>1031</v>
      </c>
      <c r="M4798" s="61" t="e">
        <f t="shared" si="76"/>
        <v>#VALUE!</v>
      </c>
      <c r="N4798" t="e">
        <f>VLOOKUP(M4798,'zamestnanci číselník'!$A:$I,9,0)</f>
        <v>#VALUE!</v>
      </c>
    </row>
    <row r="4799" spans="1:14" x14ac:dyDescent="0.2">
      <c r="A4799" s="60">
        <v>43699</v>
      </c>
      <c r="B4799" s="61" t="s">
        <v>1030</v>
      </c>
      <c r="C4799" s="61" t="s">
        <v>885</v>
      </c>
      <c r="D4799" s="61" t="s">
        <v>181</v>
      </c>
      <c r="E4799" s="61">
        <v>9</v>
      </c>
      <c r="F4799" s="61" t="s">
        <v>182</v>
      </c>
      <c r="G4799" s="61">
        <v>0</v>
      </c>
      <c r="H4799" s="61" t="s">
        <v>1473</v>
      </c>
      <c r="I4799" s="61" t="s">
        <v>185</v>
      </c>
      <c r="J4799" s="61" t="s">
        <v>16</v>
      </c>
      <c r="K4799" s="61" t="s">
        <v>14</v>
      </c>
      <c r="L4799" s="61" t="s">
        <v>1031</v>
      </c>
      <c r="M4799" s="61" t="e">
        <f t="shared" si="76"/>
        <v>#VALUE!</v>
      </c>
      <c r="N4799" t="e">
        <f>VLOOKUP(M4799,'zamestnanci číselník'!$A:$I,9,0)</f>
        <v>#VALUE!</v>
      </c>
    </row>
    <row r="4800" spans="1:14" x14ac:dyDescent="0.2">
      <c r="A4800" s="60">
        <v>43700</v>
      </c>
      <c r="B4800" s="61" t="s">
        <v>1030</v>
      </c>
      <c r="C4800" s="61" t="s">
        <v>885</v>
      </c>
      <c r="D4800" s="61" t="s">
        <v>181</v>
      </c>
      <c r="E4800" s="61">
        <v>8</v>
      </c>
      <c r="F4800" s="61" t="s">
        <v>182</v>
      </c>
      <c r="G4800" s="61">
        <v>0</v>
      </c>
      <c r="H4800" s="61" t="s">
        <v>279</v>
      </c>
      <c r="I4800" s="61" t="s">
        <v>185</v>
      </c>
      <c r="J4800" s="61" t="s">
        <v>16</v>
      </c>
      <c r="K4800" s="61" t="s">
        <v>14</v>
      </c>
      <c r="L4800" s="61" t="s">
        <v>1031</v>
      </c>
      <c r="M4800" s="61" t="e">
        <f t="shared" si="76"/>
        <v>#VALUE!</v>
      </c>
      <c r="N4800" t="e">
        <f>VLOOKUP(M4800,'zamestnanci číselník'!$A:$I,9,0)</f>
        <v>#VALUE!</v>
      </c>
    </row>
    <row r="4801" spans="1:14" x14ac:dyDescent="0.2">
      <c r="A4801" s="60">
        <v>43701</v>
      </c>
      <c r="B4801" s="61" t="s">
        <v>1030</v>
      </c>
      <c r="C4801" s="61" t="s">
        <v>885</v>
      </c>
      <c r="D4801" s="61" t="s">
        <v>181</v>
      </c>
      <c r="E4801" s="61">
        <v>6</v>
      </c>
      <c r="F4801" s="61" t="s">
        <v>182</v>
      </c>
      <c r="G4801" s="61">
        <v>0</v>
      </c>
      <c r="H4801" s="61" t="s">
        <v>1518</v>
      </c>
      <c r="I4801" s="61" t="s">
        <v>185</v>
      </c>
      <c r="J4801" s="61" t="s">
        <v>16</v>
      </c>
      <c r="K4801" s="61" t="s">
        <v>14</v>
      </c>
      <c r="L4801" s="61" t="s">
        <v>1031</v>
      </c>
      <c r="M4801" s="61" t="e">
        <f t="shared" si="76"/>
        <v>#VALUE!</v>
      </c>
      <c r="N4801" t="e">
        <f>VLOOKUP(M4801,'zamestnanci číselník'!$A:$I,9,0)</f>
        <v>#VALUE!</v>
      </c>
    </row>
    <row r="4802" spans="1:14" x14ac:dyDescent="0.2">
      <c r="A4802" s="60">
        <v>43703</v>
      </c>
      <c r="B4802" s="61" t="s">
        <v>1030</v>
      </c>
      <c r="C4802" s="61" t="s">
        <v>885</v>
      </c>
      <c r="D4802" s="61" t="s">
        <v>181</v>
      </c>
      <c r="E4802" s="61">
        <v>4.5</v>
      </c>
      <c r="F4802" s="61" t="s">
        <v>182</v>
      </c>
      <c r="G4802" s="61">
        <v>0</v>
      </c>
      <c r="H4802" s="61" t="s">
        <v>39</v>
      </c>
      <c r="I4802" s="61" t="s">
        <v>185</v>
      </c>
      <c r="J4802" s="61" t="s">
        <v>16</v>
      </c>
      <c r="K4802" s="61" t="s">
        <v>14</v>
      </c>
      <c r="L4802" s="61" t="s">
        <v>1031</v>
      </c>
      <c r="M4802" s="61" t="e">
        <f t="shared" si="76"/>
        <v>#VALUE!</v>
      </c>
      <c r="N4802" t="e">
        <f>VLOOKUP(M4802,'zamestnanci číselník'!$A:$I,9,0)</f>
        <v>#VALUE!</v>
      </c>
    </row>
    <row r="4803" spans="1:14" x14ac:dyDescent="0.2">
      <c r="A4803" s="60">
        <v>43703</v>
      </c>
      <c r="B4803" s="61" t="s">
        <v>1030</v>
      </c>
      <c r="C4803" s="61" t="s">
        <v>885</v>
      </c>
      <c r="D4803" s="61" t="s">
        <v>181</v>
      </c>
      <c r="E4803" s="61">
        <v>4.5</v>
      </c>
      <c r="F4803" s="61" t="s">
        <v>182</v>
      </c>
      <c r="G4803" s="61">
        <v>0</v>
      </c>
      <c r="H4803" s="61" t="s">
        <v>1481</v>
      </c>
      <c r="I4803" s="61" t="s">
        <v>185</v>
      </c>
      <c r="J4803" s="61" t="s">
        <v>16</v>
      </c>
      <c r="K4803" s="61" t="s">
        <v>14</v>
      </c>
      <c r="L4803" s="61" t="s">
        <v>1031</v>
      </c>
      <c r="M4803" s="61" t="e">
        <f t="shared" si="76"/>
        <v>#VALUE!</v>
      </c>
      <c r="N4803" t="e">
        <f>VLOOKUP(M4803,'zamestnanci číselník'!$A:$I,9,0)</f>
        <v>#VALUE!</v>
      </c>
    </row>
    <row r="4804" spans="1:14" x14ac:dyDescent="0.2">
      <c r="A4804" s="60">
        <v>43692</v>
      </c>
      <c r="B4804" s="61" t="s">
        <v>1030</v>
      </c>
      <c r="C4804" s="61" t="s">
        <v>885</v>
      </c>
      <c r="D4804" s="61" t="s">
        <v>181</v>
      </c>
      <c r="E4804" s="61">
        <v>9</v>
      </c>
      <c r="F4804" s="61" t="s">
        <v>182</v>
      </c>
      <c r="G4804" s="61">
        <v>0</v>
      </c>
      <c r="H4804" s="61" t="s">
        <v>1514</v>
      </c>
      <c r="I4804" s="61" t="s">
        <v>185</v>
      </c>
      <c r="J4804" s="61" t="s">
        <v>16</v>
      </c>
      <c r="K4804" s="61" t="s">
        <v>14</v>
      </c>
      <c r="L4804" s="61" t="s">
        <v>1031</v>
      </c>
      <c r="M4804" s="61" t="e">
        <f t="shared" si="76"/>
        <v>#VALUE!</v>
      </c>
      <c r="N4804" t="e">
        <f>VLOOKUP(M4804,'zamestnanci číselník'!$A:$I,9,0)</f>
        <v>#VALUE!</v>
      </c>
    </row>
    <row r="4805" spans="1:14" x14ac:dyDescent="0.2">
      <c r="A4805" s="60">
        <v>43693</v>
      </c>
      <c r="B4805" s="61" t="s">
        <v>1030</v>
      </c>
      <c r="C4805" s="61" t="s">
        <v>885</v>
      </c>
      <c r="D4805" s="61" t="s">
        <v>181</v>
      </c>
      <c r="E4805" s="61">
        <v>8</v>
      </c>
      <c r="F4805" s="61" t="s">
        <v>182</v>
      </c>
      <c r="G4805" s="61">
        <v>0</v>
      </c>
      <c r="H4805" s="61" t="s">
        <v>279</v>
      </c>
      <c r="I4805" s="61" t="s">
        <v>185</v>
      </c>
      <c r="J4805" s="61" t="s">
        <v>16</v>
      </c>
      <c r="K4805" s="61" t="s">
        <v>14</v>
      </c>
      <c r="L4805" s="61" t="s">
        <v>1031</v>
      </c>
      <c r="M4805" s="61" t="e">
        <f t="shared" si="76"/>
        <v>#VALUE!</v>
      </c>
      <c r="N4805" t="e">
        <f>VLOOKUP(M4805,'zamestnanci číselník'!$A:$I,9,0)</f>
        <v>#VALUE!</v>
      </c>
    </row>
    <row r="4806" spans="1:14" x14ac:dyDescent="0.2">
      <c r="A4806" s="60">
        <v>43696</v>
      </c>
      <c r="B4806" s="61" t="s">
        <v>1030</v>
      </c>
      <c r="C4806" s="61" t="s">
        <v>885</v>
      </c>
      <c r="D4806" s="61" t="s">
        <v>181</v>
      </c>
      <c r="E4806" s="61">
        <v>9</v>
      </c>
      <c r="F4806" s="61" t="s">
        <v>182</v>
      </c>
      <c r="G4806" s="61">
        <v>0</v>
      </c>
      <c r="H4806" s="61" t="s">
        <v>279</v>
      </c>
      <c r="I4806" s="61" t="s">
        <v>185</v>
      </c>
      <c r="J4806" s="61" t="s">
        <v>16</v>
      </c>
      <c r="K4806" s="61" t="s">
        <v>14</v>
      </c>
      <c r="L4806" s="61" t="s">
        <v>1031</v>
      </c>
      <c r="M4806" s="61" t="e">
        <f t="shared" si="76"/>
        <v>#VALUE!</v>
      </c>
      <c r="N4806" t="e">
        <f>VLOOKUP(M4806,'zamestnanci číselník'!$A:$I,9,0)</f>
        <v>#VALUE!</v>
      </c>
    </row>
    <row r="4807" spans="1:14" x14ac:dyDescent="0.2">
      <c r="A4807" s="60">
        <v>43697</v>
      </c>
      <c r="B4807" s="61" t="s">
        <v>1030</v>
      </c>
      <c r="C4807" s="61" t="s">
        <v>885</v>
      </c>
      <c r="D4807" s="61" t="s">
        <v>181</v>
      </c>
      <c r="E4807" s="61">
        <v>9</v>
      </c>
      <c r="F4807" s="61" t="s">
        <v>182</v>
      </c>
      <c r="G4807" s="61">
        <v>0</v>
      </c>
      <c r="H4807" s="61" t="s">
        <v>279</v>
      </c>
      <c r="I4807" s="61" t="s">
        <v>185</v>
      </c>
      <c r="J4807" s="61" t="s">
        <v>16</v>
      </c>
      <c r="K4807" s="61" t="s">
        <v>14</v>
      </c>
      <c r="L4807" s="61" t="s">
        <v>1031</v>
      </c>
      <c r="M4807" s="61" t="e">
        <f t="shared" si="76"/>
        <v>#VALUE!</v>
      </c>
      <c r="N4807" t="e">
        <f>VLOOKUP(M4807,'zamestnanci číselník'!$A:$I,9,0)</f>
        <v>#VALUE!</v>
      </c>
    </row>
    <row r="4808" spans="1:14" x14ac:dyDescent="0.2">
      <c r="A4808" s="60">
        <v>43689</v>
      </c>
      <c r="B4808" s="61" t="s">
        <v>1030</v>
      </c>
      <c r="C4808" s="61" t="s">
        <v>885</v>
      </c>
      <c r="D4808" s="61" t="s">
        <v>181</v>
      </c>
      <c r="E4808" s="61">
        <v>9</v>
      </c>
      <c r="F4808" s="61" t="s">
        <v>182</v>
      </c>
      <c r="G4808" s="61">
        <v>0</v>
      </c>
      <c r="H4808" s="61" t="s">
        <v>279</v>
      </c>
      <c r="I4808" s="61" t="s">
        <v>185</v>
      </c>
      <c r="J4808" s="61" t="s">
        <v>16</v>
      </c>
      <c r="K4808" s="61" t="s">
        <v>14</v>
      </c>
      <c r="L4808" s="61" t="s">
        <v>1031</v>
      </c>
      <c r="M4808" s="61" t="e">
        <f t="shared" si="76"/>
        <v>#VALUE!</v>
      </c>
      <c r="N4808" t="e">
        <f>VLOOKUP(M4808,'zamestnanci číselník'!$A:$I,9,0)</f>
        <v>#VALUE!</v>
      </c>
    </row>
    <row r="4809" spans="1:14" x14ac:dyDescent="0.2">
      <c r="A4809" s="60">
        <v>43690</v>
      </c>
      <c r="B4809" s="61" t="s">
        <v>1030</v>
      </c>
      <c r="C4809" s="61" t="s">
        <v>885</v>
      </c>
      <c r="D4809" s="61" t="s">
        <v>181</v>
      </c>
      <c r="E4809" s="61">
        <v>9</v>
      </c>
      <c r="F4809" s="61" t="s">
        <v>182</v>
      </c>
      <c r="G4809" s="61">
        <v>0</v>
      </c>
      <c r="H4809" s="61" t="s">
        <v>279</v>
      </c>
      <c r="I4809" s="61" t="s">
        <v>185</v>
      </c>
      <c r="J4809" s="61" t="s">
        <v>16</v>
      </c>
      <c r="K4809" s="61" t="s">
        <v>14</v>
      </c>
      <c r="L4809" s="61" t="s">
        <v>1031</v>
      </c>
      <c r="M4809" s="61" t="e">
        <f t="shared" si="76"/>
        <v>#VALUE!</v>
      </c>
      <c r="N4809" t="e">
        <f>VLOOKUP(M4809,'zamestnanci číselník'!$A:$I,9,0)</f>
        <v>#VALUE!</v>
      </c>
    </row>
    <row r="4810" spans="1:14" x14ac:dyDescent="0.2">
      <c r="A4810" s="60">
        <v>43691</v>
      </c>
      <c r="B4810" s="61" t="s">
        <v>1030</v>
      </c>
      <c r="C4810" s="61" t="s">
        <v>885</v>
      </c>
      <c r="D4810" s="61" t="s">
        <v>181</v>
      </c>
      <c r="E4810" s="61">
        <v>9</v>
      </c>
      <c r="F4810" s="61" t="s">
        <v>182</v>
      </c>
      <c r="G4810" s="61">
        <v>0</v>
      </c>
      <c r="H4810" s="61" t="s">
        <v>1514</v>
      </c>
      <c r="I4810" s="61" t="s">
        <v>185</v>
      </c>
      <c r="J4810" s="61" t="s">
        <v>16</v>
      </c>
      <c r="K4810" s="61" t="s">
        <v>14</v>
      </c>
      <c r="L4810" s="61" t="s">
        <v>1031</v>
      </c>
      <c r="M4810" s="61" t="e">
        <f t="shared" si="76"/>
        <v>#VALUE!</v>
      </c>
      <c r="N4810" t="e">
        <f>VLOOKUP(M4810,'zamestnanci číselník'!$A:$I,9,0)</f>
        <v>#VALUE!</v>
      </c>
    </row>
    <row r="4811" spans="1:14" x14ac:dyDescent="0.2">
      <c r="A4811" s="60">
        <v>43682</v>
      </c>
      <c r="B4811" s="61" t="s">
        <v>1030</v>
      </c>
      <c r="C4811" s="61" t="s">
        <v>885</v>
      </c>
      <c r="D4811" s="61" t="s">
        <v>181</v>
      </c>
      <c r="E4811" s="61">
        <v>9</v>
      </c>
      <c r="F4811" s="61" t="s">
        <v>182</v>
      </c>
      <c r="G4811" s="61">
        <v>0</v>
      </c>
      <c r="H4811" s="61" t="s">
        <v>1146</v>
      </c>
      <c r="I4811" s="61" t="s">
        <v>185</v>
      </c>
      <c r="J4811" s="61" t="s">
        <v>16</v>
      </c>
      <c r="K4811" s="61" t="s">
        <v>14</v>
      </c>
      <c r="L4811" s="61" t="s">
        <v>1031</v>
      </c>
      <c r="M4811" s="61" t="e">
        <f t="shared" si="76"/>
        <v>#VALUE!</v>
      </c>
      <c r="N4811" t="e">
        <f>VLOOKUP(M4811,'zamestnanci číselník'!$A:$I,9,0)</f>
        <v>#VALUE!</v>
      </c>
    </row>
    <row r="4812" spans="1:14" x14ac:dyDescent="0.2">
      <c r="A4812" s="60">
        <v>43683</v>
      </c>
      <c r="B4812" s="61" t="s">
        <v>1030</v>
      </c>
      <c r="C4812" s="61" t="s">
        <v>885</v>
      </c>
      <c r="D4812" s="61" t="s">
        <v>181</v>
      </c>
      <c r="E4812" s="61">
        <v>8</v>
      </c>
      <c r="F4812" s="61" t="s">
        <v>182</v>
      </c>
      <c r="G4812" s="61">
        <v>0</v>
      </c>
      <c r="H4812" s="61" t="s">
        <v>1146</v>
      </c>
      <c r="I4812" s="61" t="s">
        <v>185</v>
      </c>
      <c r="J4812" s="61" t="s">
        <v>16</v>
      </c>
      <c r="K4812" s="61" t="s">
        <v>14</v>
      </c>
      <c r="L4812" s="61" t="s">
        <v>1031</v>
      </c>
      <c r="M4812" s="61" t="e">
        <f t="shared" si="76"/>
        <v>#VALUE!</v>
      </c>
      <c r="N4812" t="e">
        <f>VLOOKUP(M4812,'zamestnanci číselník'!$A:$I,9,0)</f>
        <v>#VALUE!</v>
      </c>
    </row>
    <row r="4813" spans="1:14" x14ac:dyDescent="0.2">
      <c r="A4813" s="60">
        <v>43684</v>
      </c>
      <c r="B4813" s="61" t="s">
        <v>1030</v>
      </c>
      <c r="C4813" s="61" t="s">
        <v>885</v>
      </c>
      <c r="D4813" s="61" t="s">
        <v>181</v>
      </c>
      <c r="E4813" s="61">
        <v>9</v>
      </c>
      <c r="F4813" s="61" t="s">
        <v>182</v>
      </c>
      <c r="G4813" s="61">
        <v>0</v>
      </c>
      <c r="H4813" s="61" t="s">
        <v>39</v>
      </c>
      <c r="I4813" s="61" t="s">
        <v>185</v>
      </c>
      <c r="J4813" s="61" t="s">
        <v>16</v>
      </c>
      <c r="K4813" s="61" t="s">
        <v>14</v>
      </c>
      <c r="L4813" s="61" t="s">
        <v>1031</v>
      </c>
      <c r="M4813" s="61" t="e">
        <f t="shared" si="76"/>
        <v>#VALUE!</v>
      </c>
      <c r="N4813" t="e">
        <f>VLOOKUP(M4813,'zamestnanci číselník'!$A:$I,9,0)</f>
        <v>#VALUE!</v>
      </c>
    </row>
    <row r="4814" spans="1:14" x14ac:dyDescent="0.2">
      <c r="A4814" s="60">
        <v>43685</v>
      </c>
      <c r="B4814" s="61" t="s">
        <v>1030</v>
      </c>
      <c r="C4814" s="61" t="s">
        <v>885</v>
      </c>
      <c r="D4814" s="61" t="s">
        <v>181</v>
      </c>
      <c r="E4814" s="61">
        <v>9</v>
      </c>
      <c r="F4814" s="61" t="s">
        <v>182</v>
      </c>
      <c r="G4814" s="61">
        <v>0</v>
      </c>
      <c r="H4814" s="61" t="s">
        <v>1146</v>
      </c>
      <c r="I4814" s="61" t="s">
        <v>185</v>
      </c>
      <c r="J4814" s="61" t="s">
        <v>16</v>
      </c>
      <c r="K4814" s="61" t="s">
        <v>14</v>
      </c>
      <c r="L4814" s="61" t="s">
        <v>1031</v>
      </c>
      <c r="M4814" s="61" t="e">
        <f t="shared" si="76"/>
        <v>#VALUE!</v>
      </c>
      <c r="N4814" t="e">
        <f>VLOOKUP(M4814,'zamestnanci číselník'!$A:$I,9,0)</f>
        <v>#VALUE!</v>
      </c>
    </row>
    <row r="4815" spans="1:14" x14ac:dyDescent="0.2">
      <c r="A4815" s="60">
        <v>43686</v>
      </c>
      <c r="B4815" s="61" t="s">
        <v>1030</v>
      </c>
      <c r="C4815" s="61" t="s">
        <v>885</v>
      </c>
      <c r="D4815" s="61" t="s">
        <v>181</v>
      </c>
      <c r="E4815" s="61">
        <v>8</v>
      </c>
      <c r="F4815" s="61" t="s">
        <v>182</v>
      </c>
      <c r="G4815" s="61">
        <v>0</v>
      </c>
      <c r="H4815" s="61" t="s">
        <v>1146</v>
      </c>
      <c r="I4815" s="61" t="s">
        <v>185</v>
      </c>
      <c r="J4815" s="61" t="s">
        <v>16</v>
      </c>
      <c r="K4815" s="61" t="s">
        <v>14</v>
      </c>
      <c r="L4815" s="61" t="s">
        <v>1031</v>
      </c>
      <c r="M4815" s="61" t="e">
        <f t="shared" si="76"/>
        <v>#VALUE!</v>
      </c>
      <c r="N4815" t="e">
        <f>VLOOKUP(M4815,'zamestnanci číselník'!$A:$I,9,0)</f>
        <v>#VALUE!</v>
      </c>
    </row>
    <row r="4816" spans="1:14" x14ac:dyDescent="0.2">
      <c r="A4816" s="60">
        <v>43705</v>
      </c>
      <c r="B4816" s="61" t="s">
        <v>1032</v>
      </c>
      <c r="C4816" s="61" t="s">
        <v>885</v>
      </c>
      <c r="D4816" s="61" t="s">
        <v>181</v>
      </c>
      <c r="E4816" s="61">
        <v>9.5</v>
      </c>
      <c r="F4816" s="61" t="s">
        <v>182</v>
      </c>
      <c r="G4816" s="61">
        <v>0</v>
      </c>
      <c r="H4816" s="61" t="s">
        <v>1510</v>
      </c>
      <c r="I4816" s="61" t="s">
        <v>288</v>
      </c>
      <c r="J4816" s="61" t="s">
        <v>19</v>
      </c>
      <c r="K4816" s="61" t="s">
        <v>14</v>
      </c>
      <c r="L4816" s="61" t="s">
        <v>1033</v>
      </c>
      <c r="M4816" s="61" t="e">
        <f t="shared" si="76"/>
        <v>#VALUE!</v>
      </c>
      <c r="N4816" t="e">
        <f>VLOOKUP(M4816,'zamestnanci číselník'!$A:$I,9,0)</f>
        <v>#VALUE!</v>
      </c>
    </row>
    <row r="4817" spans="1:14" x14ac:dyDescent="0.2">
      <c r="A4817" s="60">
        <v>43706</v>
      </c>
      <c r="B4817" s="61" t="s">
        <v>1032</v>
      </c>
      <c r="C4817" s="61" t="s">
        <v>885</v>
      </c>
      <c r="D4817" s="61" t="s">
        <v>181</v>
      </c>
      <c r="E4817" s="61">
        <v>7</v>
      </c>
      <c r="F4817" s="61" t="s">
        <v>182</v>
      </c>
      <c r="G4817" s="61">
        <v>0</v>
      </c>
      <c r="H4817" s="61" t="s">
        <v>1514</v>
      </c>
      <c r="I4817" s="61" t="s">
        <v>288</v>
      </c>
      <c r="J4817" s="61" t="s">
        <v>19</v>
      </c>
      <c r="K4817" s="61" t="s">
        <v>14</v>
      </c>
      <c r="L4817" s="61" t="s">
        <v>1033</v>
      </c>
      <c r="M4817" s="61" t="e">
        <f t="shared" si="76"/>
        <v>#VALUE!</v>
      </c>
      <c r="N4817" t="e">
        <f>VLOOKUP(M4817,'zamestnanci číselník'!$A:$I,9,0)</f>
        <v>#VALUE!</v>
      </c>
    </row>
    <row r="4818" spans="1:14" x14ac:dyDescent="0.2">
      <c r="A4818" s="60">
        <v>43707</v>
      </c>
      <c r="B4818" s="61" t="s">
        <v>1032</v>
      </c>
      <c r="C4818" s="61" t="s">
        <v>885</v>
      </c>
      <c r="D4818" s="61" t="s">
        <v>181</v>
      </c>
      <c r="E4818" s="61">
        <v>8</v>
      </c>
      <c r="F4818" s="61" t="s">
        <v>182</v>
      </c>
      <c r="G4818" s="61">
        <v>0</v>
      </c>
      <c r="H4818" s="61" t="s">
        <v>1514</v>
      </c>
      <c r="I4818" s="61" t="s">
        <v>288</v>
      </c>
      <c r="J4818" s="61" t="s">
        <v>19</v>
      </c>
      <c r="K4818" s="61" t="s">
        <v>14</v>
      </c>
      <c r="L4818" s="61" t="s">
        <v>1033</v>
      </c>
      <c r="M4818" s="61" t="e">
        <f t="shared" si="76"/>
        <v>#VALUE!</v>
      </c>
      <c r="N4818" t="e">
        <f>VLOOKUP(M4818,'zamestnanci číselník'!$A:$I,9,0)</f>
        <v>#VALUE!</v>
      </c>
    </row>
    <row r="4819" spans="1:14" x14ac:dyDescent="0.2">
      <c r="A4819" s="60">
        <v>43708</v>
      </c>
      <c r="B4819" s="61" t="s">
        <v>1032</v>
      </c>
      <c r="C4819" s="61" t="s">
        <v>885</v>
      </c>
      <c r="D4819" s="61" t="s">
        <v>181</v>
      </c>
      <c r="E4819" s="61">
        <v>7</v>
      </c>
      <c r="F4819" s="61" t="s">
        <v>182</v>
      </c>
      <c r="G4819" s="61">
        <v>0</v>
      </c>
      <c r="H4819" s="61" t="s">
        <v>1514</v>
      </c>
      <c r="I4819" s="61" t="s">
        <v>288</v>
      </c>
      <c r="J4819" s="61" t="s">
        <v>19</v>
      </c>
      <c r="K4819" s="61" t="s">
        <v>14</v>
      </c>
      <c r="L4819" s="61" t="s">
        <v>1033</v>
      </c>
      <c r="M4819" s="61" t="e">
        <f t="shared" si="76"/>
        <v>#VALUE!</v>
      </c>
      <c r="N4819" t="e">
        <f>VLOOKUP(M4819,'zamestnanci číselník'!$A:$I,9,0)</f>
        <v>#VALUE!</v>
      </c>
    </row>
    <row r="4820" spans="1:14" x14ac:dyDescent="0.2">
      <c r="A4820" s="60">
        <v>43703</v>
      </c>
      <c r="B4820" s="61" t="s">
        <v>1032</v>
      </c>
      <c r="C4820" s="61" t="s">
        <v>885</v>
      </c>
      <c r="D4820" s="61" t="s">
        <v>181</v>
      </c>
      <c r="E4820" s="61">
        <v>10</v>
      </c>
      <c r="F4820" s="61" t="s">
        <v>182</v>
      </c>
      <c r="G4820" s="61">
        <v>0</v>
      </c>
      <c r="H4820" s="61" t="s">
        <v>1510</v>
      </c>
      <c r="I4820" s="61" t="s">
        <v>288</v>
      </c>
      <c r="J4820" s="61" t="s">
        <v>19</v>
      </c>
      <c r="K4820" s="61" t="s">
        <v>14</v>
      </c>
      <c r="L4820" s="61" t="s">
        <v>1033</v>
      </c>
      <c r="M4820" s="61" t="e">
        <f t="shared" si="76"/>
        <v>#VALUE!</v>
      </c>
      <c r="N4820" t="e">
        <f>VLOOKUP(M4820,'zamestnanci číselník'!$A:$I,9,0)</f>
        <v>#VALUE!</v>
      </c>
    </row>
    <row r="4821" spans="1:14" x14ac:dyDescent="0.2">
      <c r="A4821" s="60">
        <v>43704</v>
      </c>
      <c r="B4821" s="61" t="s">
        <v>1032</v>
      </c>
      <c r="C4821" s="61" t="s">
        <v>885</v>
      </c>
      <c r="D4821" s="61" t="s">
        <v>181</v>
      </c>
      <c r="E4821" s="61">
        <v>10</v>
      </c>
      <c r="F4821" s="61" t="s">
        <v>182</v>
      </c>
      <c r="G4821" s="61">
        <v>0</v>
      </c>
      <c r="H4821" s="61" t="s">
        <v>1510</v>
      </c>
      <c r="I4821" s="61" t="s">
        <v>288</v>
      </c>
      <c r="J4821" s="61" t="s">
        <v>19</v>
      </c>
      <c r="K4821" s="61" t="s">
        <v>14</v>
      </c>
      <c r="L4821" s="61" t="s">
        <v>1033</v>
      </c>
      <c r="M4821" s="61" t="e">
        <f t="shared" si="76"/>
        <v>#VALUE!</v>
      </c>
      <c r="N4821" t="e">
        <f>VLOOKUP(M4821,'zamestnanci číselník'!$A:$I,9,0)</f>
        <v>#VALUE!</v>
      </c>
    </row>
    <row r="4822" spans="1:14" x14ac:dyDescent="0.2">
      <c r="A4822" s="60">
        <v>43699</v>
      </c>
      <c r="B4822" s="61" t="s">
        <v>1032</v>
      </c>
      <c r="C4822" s="61" t="s">
        <v>885</v>
      </c>
      <c r="D4822" s="61" t="s">
        <v>181</v>
      </c>
      <c r="E4822" s="61">
        <v>9</v>
      </c>
      <c r="F4822" s="61" t="s">
        <v>182</v>
      </c>
      <c r="G4822" s="61">
        <v>0</v>
      </c>
      <c r="H4822" s="61" t="s">
        <v>1448</v>
      </c>
      <c r="I4822" s="61" t="s">
        <v>288</v>
      </c>
      <c r="J4822" s="61" t="s">
        <v>19</v>
      </c>
      <c r="K4822" s="61" t="s">
        <v>14</v>
      </c>
      <c r="L4822" s="61" t="s">
        <v>1033</v>
      </c>
      <c r="M4822" s="61" t="e">
        <f t="shared" si="76"/>
        <v>#VALUE!</v>
      </c>
      <c r="N4822" t="e">
        <f>VLOOKUP(M4822,'zamestnanci číselník'!$A:$I,9,0)</f>
        <v>#VALUE!</v>
      </c>
    </row>
    <row r="4823" spans="1:14" x14ac:dyDescent="0.2">
      <c r="A4823" s="60">
        <v>43700</v>
      </c>
      <c r="B4823" s="61" t="s">
        <v>1032</v>
      </c>
      <c r="C4823" s="61" t="s">
        <v>885</v>
      </c>
      <c r="D4823" s="61" t="s">
        <v>181</v>
      </c>
      <c r="E4823" s="61">
        <v>8</v>
      </c>
      <c r="F4823" s="61" t="s">
        <v>182</v>
      </c>
      <c r="G4823" s="61">
        <v>0</v>
      </c>
      <c r="H4823" s="61" t="s">
        <v>1510</v>
      </c>
      <c r="I4823" s="61" t="s">
        <v>288</v>
      </c>
      <c r="J4823" s="61" t="s">
        <v>19</v>
      </c>
      <c r="K4823" s="61" t="s">
        <v>14</v>
      </c>
      <c r="L4823" s="61" t="s">
        <v>1033</v>
      </c>
      <c r="M4823" s="61" t="e">
        <f t="shared" si="76"/>
        <v>#VALUE!</v>
      </c>
      <c r="N4823" t="e">
        <f>VLOOKUP(M4823,'zamestnanci číselník'!$A:$I,9,0)</f>
        <v>#VALUE!</v>
      </c>
    </row>
    <row r="4824" spans="1:14" x14ac:dyDescent="0.2">
      <c r="A4824" s="60">
        <v>43698</v>
      </c>
      <c r="B4824" s="61" t="s">
        <v>1032</v>
      </c>
      <c r="C4824" s="61" t="s">
        <v>885</v>
      </c>
      <c r="D4824" s="61" t="s">
        <v>181</v>
      </c>
      <c r="E4824" s="61">
        <v>10</v>
      </c>
      <c r="F4824" s="61" t="s">
        <v>182</v>
      </c>
      <c r="G4824" s="61">
        <v>0</v>
      </c>
      <c r="H4824" s="61" t="s">
        <v>1448</v>
      </c>
      <c r="I4824" s="61" t="s">
        <v>288</v>
      </c>
      <c r="J4824" s="61" t="s">
        <v>19</v>
      </c>
      <c r="K4824" s="61" t="s">
        <v>14</v>
      </c>
      <c r="L4824" s="61" t="s">
        <v>1033</v>
      </c>
      <c r="M4824" s="61" t="e">
        <f t="shared" si="76"/>
        <v>#VALUE!</v>
      </c>
      <c r="N4824" t="e">
        <f>VLOOKUP(M4824,'zamestnanci číselník'!$A:$I,9,0)</f>
        <v>#VALUE!</v>
      </c>
    </row>
    <row r="4825" spans="1:14" x14ac:dyDescent="0.2">
      <c r="A4825" s="60">
        <v>43696</v>
      </c>
      <c r="B4825" s="61" t="s">
        <v>1032</v>
      </c>
      <c r="C4825" s="61" t="s">
        <v>885</v>
      </c>
      <c r="D4825" s="61" t="s">
        <v>181</v>
      </c>
      <c r="E4825" s="61">
        <v>2</v>
      </c>
      <c r="F4825" s="61" t="s">
        <v>182</v>
      </c>
      <c r="G4825" s="61">
        <v>0</v>
      </c>
      <c r="H4825" s="61" t="s">
        <v>1448</v>
      </c>
      <c r="I4825" s="61" t="s">
        <v>288</v>
      </c>
      <c r="J4825" s="61" t="s">
        <v>19</v>
      </c>
      <c r="K4825" s="61" t="s">
        <v>14</v>
      </c>
      <c r="L4825" s="61" t="s">
        <v>1033</v>
      </c>
      <c r="M4825" s="61" t="e">
        <f t="shared" si="76"/>
        <v>#VALUE!</v>
      </c>
      <c r="N4825" t="e">
        <f>VLOOKUP(M4825,'zamestnanci číselník'!$A:$I,9,0)</f>
        <v>#VALUE!</v>
      </c>
    </row>
    <row r="4826" spans="1:14" x14ac:dyDescent="0.2">
      <c r="A4826" s="60">
        <v>43696</v>
      </c>
      <c r="B4826" s="61" t="s">
        <v>1032</v>
      </c>
      <c r="C4826" s="61" t="s">
        <v>885</v>
      </c>
      <c r="D4826" s="61" t="s">
        <v>181</v>
      </c>
      <c r="E4826" s="61">
        <v>8</v>
      </c>
      <c r="F4826" s="61" t="s">
        <v>182</v>
      </c>
      <c r="G4826" s="61">
        <v>0</v>
      </c>
      <c r="H4826" s="61" t="s">
        <v>1510</v>
      </c>
      <c r="I4826" s="61" t="s">
        <v>288</v>
      </c>
      <c r="J4826" s="61" t="s">
        <v>19</v>
      </c>
      <c r="K4826" s="61" t="s">
        <v>14</v>
      </c>
      <c r="L4826" s="61" t="s">
        <v>1033</v>
      </c>
      <c r="M4826" s="61" t="e">
        <f t="shared" si="76"/>
        <v>#VALUE!</v>
      </c>
      <c r="N4826" t="e">
        <f>VLOOKUP(M4826,'zamestnanci číselník'!$A:$I,9,0)</f>
        <v>#VALUE!</v>
      </c>
    </row>
    <row r="4827" spans="1:14" x14ac:dyDescent="0.2">
      <c r="A4827" s="60">
        <v>43697</v>
      </c>
      <c r="B4827" s="61" t="s">
        <v>1032</v>
      </c>
      <c r="C4827" s="61" t="s">
        <v>885</v>
      </c>
      <c r="D4827" s="61" t="s">
        <v>181</v>
      </c>
      <c r="E4827" s="61">
        <v>10</v>
      </c>
      <c r="F4827" s="61" t="s">
        <v>182</v>
      </c>
      <c r="G4827" s="61">
        <v>0</v>
      </c>
      <c r="H4827" s="61" t="s">
        <v>1448</v>
      </c>
      <c r="I4827" s="61" t="s">
        <v>288</v>
      </c>
      <c r="J4827" s="61" t="s">
        <v>19</v>
      </c>
      <c r="K4827" s="61" t="s">
        <v>14</v>
      </c>
      <c r="L4827" s="61" t="s">
        <v>1033</v>
      </c>
      <c r="M4827" s="61" t="e">
        <f t="shared" si="76"/>
        <v>#VALUE!</v>
      </c>
      <c r="N4827" t="e">
        <f>VLOOKUP(M4827,'zamestnanci číselník'!$A:$I,9,0)</f>
        <v>#VALUE!</v>
      </c>
    </row>
    <row r="4828" spans="1:14" x14ac:dyDescent="0.2">
      <c r="A4828" s="60">
        <v>43689</v>
      </c>
      <c r="B4828" s="61" t="s">
        <v>1032</v>
      </c>
      <c r="C4828" s="61" t="s">
        <v>885</v>
      </c>
      <c r="D4828" s="61" t="s">
        <v>181</v>
      </c>
      <c r="E4828" s="61">
        <v>8</v>
      </c>
      <c r="F4828" s="61" t="s">
        <v>182</v>
      </c>
      <c r="G4828" s="61">
        <v>0</v>
      </c>
      <c r="H4828" s="61" t="s">
        <v>1448</v>
      </c>
      <c r="I4828" s="61" t="s">
        <v>288</v>
      </c>
      <c r="J4828" s="61" t="s">
        <v>19</v>
      </c>
      <c r="K4828" s="61" t="s">
        <v>14</v>
      </c>
      <c r="L4828" s="61" t="s">
        <v>1033</v>
      </c>
      <c r="M4828" s="61" t="e">
        <f t="shared" si="76"/>
        <v>#VALUE!</v>
      </c>
      <c r="N4828" t="e">
        <f>VLOOKUP(M4828,'zamestnanci číselník'!$A:$I,9,0)</f>
        <v>#VALUE!</v>
      </c>
    </row>
    <row r="4829" spans="1:14" x14ac:dyDescent="0.2">
      <c r="A4829" s="60">
        <v>43690</v>
      </c>
      <c r="B4829" s="61" t="s">
        <v>1032</v>
      </c>
      <c r="C4829" s="61" t="s">
        <v>885</v>
      </c>
      <c r="D4829" s="61" t="s">
        <v>181</v>
      </c>
      <c r="E4829" s="61">
        <v>10</v>
      </c>
      <c r="F4829" s="61" t="s">
        <v>182</v>
      </c>
      <c r="G4829" s="61">
        <v>0</v>
      </c>
      <c r="H4829" s="61" t="s">
        <v>1448</v>
      </c>
      <c r="I4829" s="61" t="s">
        <v>288</v>
      </c>
      <c r="J4829" s="61" t="s">
        <v>19</v>
      </c>
      <c r="K4829" s="61" t="s">
        <v>14</v>
      </c>
      <c r="L4829" s="61" t="s">
        <v>1033</v>
      </c>
      <c r="M4829" s="61" t="e">
        <f t="shared" si="76"/>
        <v>#VALUE!</v>
      </c>
      <c r="N4829" t="e">
        <f>VLOOKUP(M4829,'zamestnanci číselník'!$A:$I,9,0)</f>
        <v>#VALUE!</v>
      </c>
    </row>
    <row r="4830" spans="1:14" x14ac:dyDescent="0.2">
      <c r="A4830" s="60">
        <v>43691</v>
      </c>
      <c r="B4830" s="61" t="s">
        <v>1032</v>
      </c>
      <c r="C4830" s="61" t="s">
        <v>885</v>
      </c>
      <c r="D4830" s="61" t="s">
        <v>181</v>
      </c>
      <c r="E4830" s="61">
        <v>10</v>
      </c>
      <c r="F4830" s="61" t="s">
        <v>182</v>
      </c>
      <c r="G4830" s="61">
        <v>0</v>
      </c>
      <c r="H4830" s="61" t="s">
        <v>1448</v>
      </c>
      <c r="I4830" s="61" t="s">
        <v>288</v>
      </c>
      <c r="J4830" s="61" t="s">
        <v>19</v>
      </c>
      <c r="K4830" s="61" t="s">
        <v>14</v>
      </c>
      <c r="L4830" s="61" t="s">
        <v>1033</v>
      </c>
      <c r="M4830" s="61" t="e">
        <f t="shared" si="76"/>
        <v>#VALUE!</v>
      </c>
      <c r="N4830" t="e">
        <f>VLOOKUP(M4830,'zamestnanci číselník'!$A:$I,9,0)</f>
        <v>#VALUE!</v>
      </c>
    </row>
    <row r="4831" spans="1:14" x14ac:dyDescent="0.2">
      <c r="A4831" s="60">
        <v>43692</v>
      </c>
      <c r="B4831" s="61" t="s">
        <v>1032</v>
      </c>
      <c r="C4831" s="61" t="s">
        <v>885</v>
      </c>
      <c r="D4831" s="61" t="s">
        <v>181</v>
      </c>
      <c r="E4831" s="61">
        <v>5.5</v>
      </c>
      <c r="F4831" s="61" t="s">
        <v>182</v>
      </c>
      <c r="G4831" s="61">
        <v>0</v>
      </c>
      <c r="H4831" s="61" t="s">
        <v>1448</v>
      </c>
      <c r="I4831" s="61" t="s">
        <v>288</v>
      </c>
      <c r="J4831" s="61" t="s">
        <v>19</v>
      </c>
      <c r="K4831" s="61" t="s">
        <v>14</v>
      </c>
      <c r="L4831" s="61" t="s">
        <v>1033</v>
      </c>
      <c r="M4831" s="61" t="e">
        <f t="shared" si="76"/>
        <v>#VALUE!</v>
      </c>
      <c r="N4831" t="e">
        <f>VLOOKUP(M4831,'zamestnanci číselník'!$A:$I,9,0)</f>
        <v>#VALUE!</v>
      </c>
    </row>
    <row r="4832" spans="1:14" x14ac:dyDescent="0.2">
      <c r="A4832" s="60">
        <v>43692</v>
      </c>
      <c r="B4832" s="61" t="s">
        <v>1032</v>
      </c>
      <c r="C4832" s="61" t="s">
        <v>885</v>
      </c>
      <c r="D4832" s="61" t="s">
        <v>181</v>
      </c>
      <c r="E4832" s="61">
        <v>3.5</v>
      </c>
      <c r="F4832" s="61" t="s">
        <v>182</v>
      </c>
      <c r="G4832" s="61">
        <v>0</v>
      </c>
      <c r="H4832" s="61" t="s">
        <v>1510</v>
      </c>
      <c r="I4832" s="61" t="s">
        <v>288</v>
      </c>
      <c r="J4832" s="61" t="s">
        <v>19</v>
      </c>
      <c r="K4832" s="61" t="s">
        <v>14</v>
      </c>
      <c r="L4832" s="61" t="s">
        <v>1033</v>
      </c>
      <c r="M4832" s="61" t="e">
        <f t="shared" si="76"/>
        <v>#VALUE!</v>
      </c>
      <c r="N4832" t="e">
        <f>VLOOKUP(M4832,'zamestnanci číselník'!$A:$I,9,0)</f>
        <v>#VALUE!</v>
      </c>
    </row>
    <row r="4833" spans="1:14" x14ac:dyDescent="0.2">
      <c r="A4833" s="60">
        <v>43693</v>
      </c>
      <c r="B4833" s="61" t="s">
        <v>1032</v>
      </c>
      <c r="C4833" s="61" t="s">
        <v>885</v>
      </c>
      <c r="D4833" s="61" t="s">
        <v>181</v>
      </c>
      <c r="E4833" s="61">
        <v>8</v>
      </c>
      <c r="F4833" s="61" t="s">
        <v>182</v>
      </c>
      <c r="G4833" s="61">
        <v>0</v>
      </c>
      <c r="H4833" s="61" t="s">
        <v>1510</v>
      </c>
      <c r="I4833" s="61" t="s">
        <v>288</v>
      </c>
      <c r="J4833" s="61" t="s">
        <v>19</v>
      </c>
      <c r="K4833" s="61" t="s">
        <v>14</v>
      </c>
      <c r="L4833" s="61" t="s">
        <v>1033</v>
      </c>
      <c r="M4833" s="61" t="e">
        <f t="shared" si="76"/>
        <v>#VALUE!</v>
      </c>
      <c r="N4833" t="e">
        <f>VLOOKUP(M4833,'zamestnanci číselník'!$A:$I,9,0)</f>
        <v>#VALUE!</v>
      </c>
    </row>
    <row r="4834" spans="1:14" x14ac:dyDescent="0.2">
      <c r="A4834" s="60">
        <v>43694</v>
      </c>
      <c r="B4834" s="61" t="s">
        <v>1032</v>
      </c>
      <c r="C4834" s="61" t="s">
        <v>885</v>
      </c>
      <c r="D4834" s="61" t="s">
        <v>181</v>
      </c>
      <c r="E4834" s="61">
        <v>8</v>
      </c>
      <c r="F4834" s="61" t="s">
        <v>182</v>
      </c>
      <c r="G4834" s="61">
        <v>0</v>
      </c>
      <c r="H4834" s="61" t="s">
        <v>1510</v>
      </c>
      <c r="I4834" s="61" t="s">
        <v>288</v>
      </c>
      <c r="J4834" s="61" t="s">
        <v>19</v>
      </c>
      <c r="K4834" s="61" t="s">
        <v>14</v>
      </c>
      <c r="L4834" s="61" t="s">
        <v>1033</v>
      </c>
      <c r="M4834" s="61" t="e">
        <f t="shared" si="76"/>
        <v>#VALUE!</v>
      </c>
      <c r="N4834" t="e">
        <f>VLOOKUP(M4834,'zamestnanci číselník'!$A:$I,9,0)</f>
        <v>#VALUE!</v>
      </c>
    </row>
    <row r="4835" spans="1:14" x14ac:dyDescent="0.2">
      <c r="A4835" s="60">
        <v>43678</v>
      </c>
      <c r="B4835" s="61" t="s">
        <v>1032</v>
      </c>
      <c r="C4835" s="61" t="s">
        <v>17</v>
      </c>
      <c r="D4835" s="61" t="s">
        <v>181</v>
      </c>
      <c r="E4835" s="61">
        <v>0</v>
      </c>
      <c r="F4835" s="61" t="s">
        <v>182</v>
      </c>
      <c r="G4835" s="61">
        <v>0</v>
      </c>
      <c r="H4835" s="61" t="s">
        <v>183</v>
      </c>
      <c r="I4835" s="61" t="s">
        <v>288</v>
      </c>
      <c r="J4835" s="61" t="s">
        <v>19</v>
      </c>
      <c r="K4835" s="61" t="s">
        <v>14</v>
      </c>
      <c r="L4835" s="61" t="s">
        <v>1033</v>
      </c>
      <c r="M4835" s="61" t="e">
        <f t="shared" si="76"/>
        <v>#VALUE!</v>
      </c>
      <c r="N4835" t="e">
        <f>VLOOKUP(M4835,'zamestnanci číselník'!$A:$I,9,0)</f>
        <v>#VALUE!</v>
      </c>
    </row>
    <row r="4836" spans="1:14" x14ac:dyDescent="0.2">
      <c r="A4836" s="60">
        <v>43679</v>
      </c>
      <c r="B4836" s="61" t="s">
        <v>1032</v>
      </c>
      <c r="C4836" s="61" t="s">
        <v>17</v>
      </c>
      <c r="D4836" s="61" t="s">
        <v>181</v>
      </c>
      <c r="E4836" s="61">
        <v>0</v>
      </c>
      <c r="F4836" s="61" t="s">
        <v>182</v>
      </c>
      <c r="G4836" s="61">
        <v>0</v>
      </c>
      <c r="H4836" s="61" t="s">
        <v>183</v>
      </c>
      <c r="I4836" s="61" t="s">
        <v>288</v>
      </c>
      <c r="J4836" s="61" t="s">
        <v>19</v>
      </c>
      <c r="K4836" s="61" t="s">
        <v>14</v>
      </c>
      <c r="L4836" s="61" t="s">
        <v>1033</v>
      </c>
      <c r="M4836" s="61" t="e">
        <f t="shared" si="76"/>
        <v>#VALUE!</v>
      </c>
      <c r="N4836" t="e">
        <f>VLOOKUP(M4836,'zamestnanci číselník'!$A:$I,9,0)</f>
        <v>#VALUE!</v>
      </c>
    </row>
    <row r="4837" spans="1:14" x14ac:dyDescent="0.2">
      <c r="A4837" s="60">
        <v>43682</v>
      </c>
      <c r="B4837" s="61" t="s">
        <v>1032</v>
      </c>
      <c r="C4837" s="61" t="s">
        <v>885</v>
      </c>
      <c r="D4837" s="61" t="s">
        <v>181</v>
      </c>
      <c r="E4837" s="61">
        <v>8</v>
      </c>
      <c r="F4837" s="61" t="s">
        <v>182</v>
      </c>
      <c r="G4837" s="61">
        <v>0</v>
      </c>
      <c r="H4837" s="61" t="s">
        <v>39</v>
      </c>
      <c r="I4837" s="61" t="s">
        <v>288</v>
      </c>
      <c r="J4837" s="61" t="s">
        <v>19</v>
      </c>
      <c r="K4837" s="61" t="s">
        <v>14</v>
      </c>
      <c r="L4837" s="61" t="s">
        <v>1033</v>
      </c>
      <c r="M4837" s="61" t="e">
        <f t="shared" si="76"/>
        <v>#VALUE!</v>
      </c>
      <c r="N4837" t="e">
        <f>VLOOKUP(M4837,'zamestnanci číselník'!$A:$I,9,0)</f>
        <v>#VALUE!</v>
      </c>
    </row>
    <row r="4838" spans="1:14" x14ac:dyDescent="0.2">
      <c r="A4838" s="60">
        <v>43683</v>
      </c>
      <c r="B4838" s="61" t="s">
        <v>1032</v>
      </c>
      <c r="C4838" s="61" t="s">
        <v>885</v>
      </c>
      <c r="D4838" s="61" t="s">
        <v>181</v>
      </c>
      <c r="E4838" s="61">
        <v>10</v>
      </c>
      <c r="F4838" s="61" t="s">
        <v>182</v>
      </c>
      <c r="G4838" s="61">
        <v>0</v>
      </c>
      <c r="H4838" s="61" t="s">
        <v>39</v>
      </c>
      <c r="I4838" s="61" t="s">
        <v>288</v>
      </c>
      <c r="J4838" s="61" t="s">
        <v>19</v>
      </c>
      <c r="K4838" s="61" t="s">
        <v>14</v>
      </c>
      <c r="L4838" s="61" t="s">
        <v>1033</v>
      </c>
      <c r="M4838" s="61" t="e">
        <f t="shared" si="76"/>
        <v>#VALUE!</v>
      </c>
      <c r="N4838" t="e">
        <f>VLOOKUP(M4838,'zamestnanci číselník'!$A:$I,9,0)</f>
        <v>#VALUE!</v>
      </c>
    </row>
    <row r="4839" spans="1:14" x14ac:dyDescent="0.2">
      <c r="A4839" s="60">
        <v>43684</v>
      </c>
      <c r="B4839" s="61" t="s">
        <v>1032</v>
      </c>
      <c r="C4839" s="61" t="s">
        <v>885</v>
      </c>
      <c r="D4839" s="61" t="s">
        <v>181</v>
      </c>
      <c r="E4839" s="61">
        <v>10</v>
      </c>
      <c r="F4839" s="61" t="s">
        <v>182</v>
      </c>
      <c r="G4839" s="61">
        <v>0</v>
      </c>
      <c r="H4839" s="61" t="s">
        <v>39</v>
      </c>
      <c r="I4839" s="61" t="s">
        <v>288</v>
      </c>
      <c r="J4839" s="61" t="s">
        <v>19</v>
      </c>
      <c r="K4839" s="61" t="s">
        <v>14</v>
      </c>
      <c r="L4839" s="61" t="s">
        <v>1033</v>
      </c>
      <c r="M4839" s="61" t="e">
        <f t="shared" si="76"/>
        <v>#VALUE!</v>
      </c>
      <c r="N4839" t="e">
        <f>VLOOKUP(M4839,'zamestnanci číselník'!$A:$I,9,0)</f>
        <v>#VALUE!</v>
      </c>
    </row>
    <row r="4840" spans="1:14" x14ac:dyDescent="0.2">
      <c r="A4840" s="60">
        <v>43685</v>
      </c>
      <c r="B4840" s="61" t="s">
        <v>1032</v>
      </c>
      <c r="C4840" s="61" t="s">
        <v>885</v>
      </c>
      <c r="D4840" s="61" t="s">
        <v>181</v>
      </c>
      <c r="E4840" s="61">
        <v>10</v>
      </c>
      <c r="F4840" s="61" t="s">
        <v>182</v>
      </c>
      <c r="G4840" s="61">
        <v>0</v>
      </c>
      <c r="H4840" s="61" t="s">
        <v>1448</v>
      </c>
      <c r="I4840" s="61" t="s">
        <v>288</v>
      </c>
      <c r="J4840" s="61" t="s">
        <v>19</v>
      </c>
      <c r="K4840" s="61" t="s">
        <v>14</v>
      </c>
      <c r="L4840" s="61" t="s">
        <v>1033</v>
      </c>
      <c r="M4840" s="61" t="e">
        <f t="shared" si="76"/>
        <v>#VALUE!</v>
      </c>
      <c r="N4840" t="e">
        <f>VLOOKUP(M4840,'zamestnanci číselník'!$A:$I,9,0)</f>
        <v>#VALUE!</v>
      </c>
    </row>
    <row r="4841" spans="1:14" x14ac:dyDescent="0.2">
      <c r="A4841" s="60">
        <v>43686</v>
      </c>
      <c r="B4841" s="61" t="s">
        <v>1032</v>
      </c>
      <c r="C4841" s="61" t="s">
        <v>885</v>
      </c>
      <c r="D4841" s="61" t="s">
        <v>181</v>
      </c>
      <c r="E4841" s="61">
        <v>8</v>
      </c>
      <c r="F4841" s="61" t="s">
        <v>182</v>
      </c>
      <c r="G4841" s="61">
        <v>0</v>
      </c>
      <c r="H4841" s="61" t="s">
        <v>1448</v>
      </c>
      <c r="I4841" s="61" t="s">
        <v>288</v>
      </c>
      <c r="J4841" s="61" t="s">
        <v>19</v>
      </c>
      <c r="K4841" s="61" t="s">
        <v>14</v>
      </c>
      <c r="L4841" s="61" t="s">
        <v>1033</v>
      </c>
      <c r="M4841" s="61" t="e">
        <f t="shared" si="76"/>
        <v>#VALUE!</v>
      </c>
      <c r="N4841" t="e">
        <f>VLOOKUP(M4841,'zamestnanci číselník'!$A:$I,9,0)</f>
        <v>#VALUE!</v>
      </c>
    </row>
    <row r="4842" spans="1:14" x14ac:dyDescent="0.2">
      <c r="A4842" s="60">
        <v>43687</v>
      </c>
      <c r="B4842" s="61" t="s">
        <v>1032</v>
      </c>
      <c r="C4842" s="61" t="s">
        <v>885</v>
      </c>
      <c r="D4842" s="61" t="s">
        <v>181</v>
      </c>
      <c r="E4842" s="61">
        <v>7</v>
      </c>
      <c r="F4842" s="61" t="s">
        <v>182</v>
      </c>
      <c r="G4842" s="61">
        <v>0</v>
      </c>
      <c r="H4842" s="61" t="s">
        <v>1448</v>
      </c>
      <c r="I4842" s="61" t="s">
        <v>288</v>
      </c>
      <c r="J4842" s="61" t="s">
        <v>19</v>
      </c>
      <c r="K4842" s="61" t="s">
        <v>14</v>
      </c>
      <c r="L4842" s="61" t="s">
        <v>1033</v>
      </c>
      <c r="M4842" s="61" t="e">
        <f t="shared" si="76"/>
        <v>#VALUE!</v>
      </c>
      <c r="N4842" t="e">
        <f>VLOOKUP(M4842,'zamestnanci číselník'!$A:$I,9,0)</f>
        <v>#VALUE!</v>
      </c>
    </row>
    <row r="4843" spans="1:14" x14ac:dyDescent="0.2">
      <c r="A4843" s="60">
        <v>43704</v>
      </c>
      <c r="B4843" s="61" t="s">
        <v>1034</v>
      </c>
      <c r="C4843" s="61" t="s">
        <v>885</v>
      </c>
      <c r="D4843" s="61" t="s">
        <v>181</v>
      </c>
      <c r="E4843" s="61">
        <v>10</v>
      </c>
      <c r="F4843" s="61" t="s">
        <v>182</v>
      </c>
      <c r="G4843" s="61">
        <v>0</v>
      </c>
      <c r="H4843" s="61" t="s">
        <v>1446</v>
      </c>
      <c r="I4843" s="61" t="s">
        <v>184</v>
      </c>
      <c r="J4843" s="61" t="s">
        <v>27</v>
      </c>
      <c r="K4843" s="61" t="s">
        <v>14</v>
      </c>
      <c r="L4843" s="61" t="s">
        <v>1035</v>
      </c>
      <c r="M4843" s="61" t="e">
        <f t="shared" si="76"/>
        <v>#VALUE!</v>
      </c>
      <c r="N4843" t="e">
        <f>VLOOKUP(M4843,'zamestnanci číselník'!$A:$I,9,0)</f>
        <v>#VALUE!</v>
      </c>
    </row>
    <row r="4844" spans="1:14" x14ac:dyDescent="0.2">
      <c r="A4844" s="60">
        <v>43705</v>
      </c>
      <c r="B4844" s="61" t="s">
        <v>1034</v>
      </c>
      <c r="C4844" s="61" t="s">
        <v>885</v>
      </c>
      <c r="D4844" s="61" t="s">
        <v>181</v>
      </c>
      <c r="E4844" s="61">
        <v>9</v>
      </c>
      <c r="F4844" s="61" t="s">
        <v>182</v>
      </c>
      <c r="G4844" s="61">
        <v>0</v>
      </c>
      <c r="H4844" s="61" t="s">
        <v>1446</v>
      </c>
      <c r="I4844" s="61" t="s">
        <v>184</v>
      </c>
      <c r="J4844" s="61" t="s">
        <v>27</v>
      </c>
      <c r="K4844" s="61" t="s">
        <v>14</v>
      </c>
      <c r="L4844" s="61" t="s">
        <v>1035</v>
      </c>
      <c r="M4844" s="61" t="e">
        <f t="shared" ref="M4844:M4907" si="77">B4844*1</f>
        <v>#VALUE!</v>
      </c>
      <c r="N4844" t="e">
        <f>VLOOKUP(M4844,'zamestnanci číselník'!$A:$I,9,0)</f>
        <v>#VALUE!</v>
      </c>
    </row>
    <row r="4845" spans="1:14" x14ac:dyDescent="0.2">
      <c r="A4845" s="60">
        <v>43706</v>
      </c>
      <c r="B4845" s="61" t="s">
        <v>1034</v>
      </c>
      <c r="C4845" s="61" t="s">
        <v>17</v>
      </c>
      <c r="D4845" s="61" t="s">
        <v>181</v>
      </c>
      <c r="E4845" s="61">
        <v>0</v>
      </c>
      <c r="F4845" s="61" t="s">
        <v>182</v>
      </c>
      <c r="G4845" s="61">
        <v>0</v>
      </c>
      <c r="H4845" s="61" t="s">
        <v>183</v>
      </c>
      <c r="I4845" s="61" t="s">
        <v>184</v>
      </c>
      <c r="J4845" s="61" t="s">
        <v>27</v>
      </c>
      <c r="K4845" s="61" t="s">
        <v>14</v>
      </c>
      <c r="L4845" s="61" t="s">
        <v>1035</v>
      </c>
      <c r="M4845" s="61" t="e">
        <f t="shared" si="77"/>
        <v>#VALUE!</v>
      </c>
      <c r="N4845" t="e">
        <f>VLOOKUP(M4845,'zamestnanci číselník'!$A:$I,9,0)</f>
        <v>#VALUE!</v>
      </c>
    </row>
    <row r="4846" spans="1:14" x14ac:dyDescent="0.2">
      <c r="A4846" s="60">
        <v>43707</v>
      </c>
      <c r="B4846" s="61" t="s">
        <v>1034</v>
      </c>
      <c r="C4846" s="61" t="s">
        <v>17</v>
      </c>
      <c r="D4846" s="61" t="s">
        <v>181</v>
      </c>
      <c r="E4846" s="61">
        <v>0</v>
      </c>
      <c r="F4846" s="61" t="s">
        <v>182</v>
      </c>
      <c r="G4846" s="61">
        <v>0</v>
      </c>
      <c r="H4846" s="61" t="s">
        <v>183</v>
      </c>
      <c r="I4846" s="61" t="s">
        <v>184</v>
      </c>
      <c r="J4846" s="61" t="s">
        <v>27</v>
      </c>
      <c r="K4846" s="61" t="s">
        <v>14</v>
      </c>
      <c r="L4846" s="61" t="s">
        <v>1035</v>
      </c>
      <c r="M4846" s="61" t="e">
        <f t="shared" si="77"/>
        <v>#VALUE!</v>
      </c>
      <c r="N4846" t="e">
        <f>VLOOKUP(M4846,'zamestnanci číselník'!$A:$I,9,0)</f>
        <v>#VALUE!</v>
      </c>
    </row>
    <row r="4847" spans="1:14" x14ac:dyDescent="0.2">
      <c r="A4847" s="60">
        <v>43699</v>
      </c>
      <c r="B4847" s="61" t="s">
        <v>1034</v>
      </c>
      <c r="C4847" s="61" t="s">
        <v>885</v>
      </c>
      <c r="D4847" s="61" t="s">
        <v>181</v>
      </c>
      <c r="E4847" s="61">
        <v>8</v>
      </c>
      <c r="F4847" s="61" t="s">
        <v>182</v>
      </c>
      <c r="G4847" s="61">
        <v>0</v>
      </c>
      <c r="H4847" s="61" t="s">
        <v>1446</v>
      </c>
      <c r="I4847" s="61" t="s">
        <v>184</v>
      </c>
      <c r="J4847" s="61" t="s">
        <v>27</v>
      </c>
      <c r="K4847" s="61" t="s">
        <v>14</v>
      </c>
      <c r="L4847" s="61" t="s">
        <v>1035</v>
      </c>
      <c r="M4847" s="61" t="e">
        <f t="shared" si="77"/>
        <v>#VALUE!</v>
      </c>
      <c r="N4847" t="e">
        <f>VLOOKUP(M4847,'zamestnanci číselník'!$A:$I,9,0)</f>
        <v>#VALUE!</v>
      </c>
    </row>
    <row r="4848" spans="1:14" x14ac:dyDescent="0.2">
      <c r="A4848" s="60">
        <v>43700</v>
      </c>
      <c r="B4848" s="61" t="s">
        <v>1034</v>
      </c>
      <c r="C4848" s="61" t="s">
        <v>17</v>
      </c>
      <c r="D4848" s="61" t="s">
        <v>181</v>
      </c>
      <c r="E4848" s="61">
        <v>0</v>
      </c>
      <c r="F4848" s="61" t="s">
        <v>182</v>
      </c>
      <c r="G4848" s="61">
        <v>0</v>
      </c>
      <c r="H4848" s="61" t="s">
        <v>183</v>
      </c>
      <c r="I4848" s="61" t="s">
        <v>184</v>
      </c>
      <c r="J4848" s="61" t="s">
        <v>27</v>
      </c>
      <c r="K4848" s="61" t="s">
        <v>14</v>
      </c>
      <c r="L4848" s="61" t="s">
        <v>1035</v>
      </c>
      <c r="M4848" s="61" t="e">
        <f t="shared" si="77"/>
        <v>#VALUE!</v>
      </c>
      <c r="N4848" t="e">
        <f>VLOOKUP(M4848,'zamestnanci číselník'!$A:$I,9,0)</f>
        <v>#VALUE!</v>
      </c>
    </row>
    <row r="4849" spans="1:14" x14ac:dyDescent="0.2">
      <c r="A4849" s="60">
        <v>43703</v>
      </c>
      <c r="B4849" s="61" t="s">
        <v>1034</v>
      </c>
      <c r="C4849" s="61" t="s">
        <v>885</v>
      </c>
      <c r="D4849" s="61" t="s">
        <v>181</v>
      </c>
      <c r="E4849" s="61">
        <v>5.5</v>
      </c>
      <c r="F4849" s="61" t="s">
        <v>182</v>
      </c>
      <c r="G4849" s="61">
        <v>0</v>
      </c>
      <c r="H4849" s="61" t="s">
        <v>1446</v>
      </c>
      <c r="I4849" s="61" t="s">
        <v>184</v>
      </c>
      <c r="J4849" s="61" t="s">
        <v>27</v>
      </c>
      <c r="K4849" s="61" t="s">
        <v>14</v>
      </c>
      <c r="L4849" s="61" t="s">
        <v>1035</v>
      </c>
      <c r="M4849" s="61" t="e">
        <f t="shared" si="77"/>
        <v>#VALUE!</v>
      </c>
      <c r="N4849" t="e">
        <f>VLOOKUP(M4849,'zamestnanci číselník'!$A:$I,9,0)</f>
        <v>#VALUE!</v>
      </c>
    </row>
    <row r="4850" spans="1:14" x14ac:dyDescent="0.2">
      <c r="A4850" s="60">
        <v>43698</v>
      </c>
      <c r="B4850" s="61" t="s">
        <v>1034</v>
      </c>
      <c r="C4850" s="61" t="s">
        <v>885</v>
      </c>
      <c r="D4850" s="61" t="s">
        <v>181</v>
      </c>
      <c r="E4850" s="61">
        <v>6.5</v>
      </c>
      <c r="F4850" s="61" t="s">
        <v>182</v>
      </c>
      <c r="G4850" s="61">
        <v>0</v>
      </c>
      <c r="H4850" s="61" t="s">
        <v>1509</v>
      </c>
      <c r="I4850" s="61" t="s">
        <v>184</v>
      </c>
      <c r="J4850" s="61" t="s">
        <v>27</v>
      </c>
      <c r="K4850" s="61" t="s">
        <v>14</v>
      </c>
      <c r="L4850" s="61" t="s">
        <v>1035</v>
      </c>
      <c r="M4850" s="61" t="e">
        <f t="shared" si="77"/>
        <v>#VALUE!</v>
      </c>
      <c r="N4850" t="e">
        <f>VLOOKUP(M4850,'zamestnanci číselník'!$A:$I,9,0)</f>
        <v>#VALUE!</v>
      </c>
    </row>
    <row r="4851" spans="1:14" x14ac:dyDescent="0.2">
      <c r="A4851" s="60">
        <v>43678</v>
      </c>
      <c r="B4851" s="61" t="s">
        <v>1034</v>
      </c>
      <c r="C4851" s="61" t="s">
        <v>17</v>
      </c>
      <c r="D4851" s="61" t="s">
        <v>181</v>
      </c>
      <c r="E4851" s="61">
        <v>0</v>
      </c>
      <c r="F4851" s="61" t="s">
        <v>182</v>
      </c>
      <c r="G4851" s="61">
        <v>0</v>
      </c>
      <c r="H4851" s="61" t="s">
        <v>183</v>
      </c>
      <c r="I4851" s="61" t="s">
        <v>184</v>
      </c>
      <c r="J4851" s="61" t="s">
        <v>27</v>
      </c>
      <c r="K4851" s="61" t="s">
        <v>14</v>
      </c>
      <c r="L4851" s="61" t="s">
        <v>1035</v>
      </c>
      <c r="M4851" s="61" t="e">
        <f t="shared" si="77"/>
        <v>#VALUE!</v>
      </c>
      <c r="N4851" t="e">
        <f>VLOOKUP(M4851,'zamestnanci číselník'!$A:$I,9,0)</f>
        <v>#VALUE!</v>
      </c>
    </row>
    <row r="4852" spans="1:14" x14ac:dyDescent="0.2">
      <c r="A4852" s="60">
        <v>43679</v>
      </c>
      <c r="B4852" s="61" t="s">
        <v>1034</v>
      </c>
      <c r="C4852" s="61" t="s">
        <v>17</v>
      </c>
      <c r="D4852" s="61" t="s">
        <v>181</v>
      </c>
      <c r="E4852" s="61">
        <v>0</v>
      </c>
      <c r="F4852" s="61" t="s">
        <v>182</v>
      </c>
      <c r="G4852" s="61">
        <v>0</v>
      </c>
      <c r="H4852" s="61" t="s">
        <v>183</v>
      </c>
      <c r="I4852" s="61" t="s">
        <v>184</v>
      </c>
      <c r="J4852" s="61" t="s">
        <v>27</v>
      </c>
      <c r="K4852" s="61" t="s">
        <v>14</v>
      </c>
      <c r="L4852" s="61" t="s">
        <v>1035</v>
      </c>
      <c r="M4852" s="61" t="e">
        <f t="shared" si="77"/>
        <v>#VALUE!</v>
      </c>
      <c r="N4852" t="e">
        <f>VLOOKUP(M4852,'zamestnanci číselník'!$A:$I,9,0)</f>
        <v>#VALUE!</v>
      </c>
    </row>
    <row r="4853" spans="1:14" x14ac:dyDescent="0.2">
      <c r="A4853" s="60">
        <v>43682</v>
      </c>
      <c r="B4853" s="61" t="s">
        <v>1034</v>
      </c>
      <c r="C4853" s="61" t="s">
        <v>885</v>
      </c>
      <c r="D4853" s="61" t="s">
        <v>181</v>
      </c>
      <c r="E4853" s="61">
        <v>11</v>
      </c>
      <c r="F4853" s="61" t="s">
        <v>182</v>
      </c>
      <c r="G4853" s="61">
        <v>0</v>
      </c>
      <c r="H4853" s="61" t="s">
        <v>1509</v>
      </c>
      <c r="I4853" s="61" t="s">
        <v>184</v>
      </c>
      <c r="J4853" s="61" t="s">
        <v>27</v>
      </c>
      <c r="K4853" s="61" t="s">
        <v>14</v>
      </c>
      <c r="L4853" s="61" t="s">
        <v>1035</v>
      </c>
      <c r="M4853" s="61" t="e">
        <f t="shared" si="77"/>
        <v>#VALUE!</v>
      </c>
      <c r="N4853" t="e">
        <f>VLOOKUP(M4853,'zamestnanci číselník'!$A:$I,9,0)</f>
        <v>#VALUE!</v>
      </c>
    </row>
    <row r="4854" spans="1:14" x14ac:dyDescent="0.2">
      <c r="A4854" s="60">
        <v>43683</v>
      </c>
      <c r="B4854" s="61" t="s">
        <v>1034</v>
      </c>
      <c r="C4854" s="61" t="s">
        <v>885</v>
      </c>
      <c r="D4854" s="61" t="s">
        <v>181</v>
      </c>
      <c r="E4854" s="61">
        <v>11</v>
      </c>
      <c r="F4854" s="61" t="s">
        <v>182</v>
      </c>
      <c r="G4854" s="61">
        <v>0</v>
      </c>
      <c r="H4854" s="61" t="s">
        <v>1509</v>
      </c>
      <c r="I4854" s="61" t="s">
        <v>184</v>
      </c>
      <c r="J4854" s="61" t="s">
        <v>27</v>
      </c>
      <c r="K4854" s="61" t="s">
        <v>14</v>
      </c>
      <c r="L4854" s="61" t="s">
        <v>1035</v>
      </c>
      <c r="M4854" s="61" t="e">
        <f t="shared" si="77"/>
        <v>#VALUE!</v>
      </c>
      <c r="N4854" t="e">
        <f>VLOOKUP(M4854,'zamestnanci číselník'!$A:$I,9,0)</f>
        <v>#VALUE!</v>
      </c>
    </row>
    <row r="4855" spans="1:14" x14ac:dyDescent="0.2">
      <c r="A4855" s="60">
        <v>43684</v>
      </c>
      <c r="B4855" s="61" t="s">
        <v>1034</v>
      </c>
      <c r="C4855" s="61" t="s">
        <v>885</v>
      </c>
      <c r="D4855" s="61" t="s">
        <v>181</v>
      </c>
      <c r="E4855" s="61">
        <v>9.5</v>
      </c>
      <c r="F4855" s="61" t="s">
        <v>182</v>
      </c>
      <c r="G4855" s="61">
        <v>0</v>
      </c>
      <c r="H4855" s="61" t="s">
        <v>1509</v>
      </c>
      <c r="I4855" s="61" t="s">
        <v>184</v>
      </c>
      <c r="J4855" s="61" t="s">
        <v>27</v>
      </c>
      <c r="K4855" s="61" t="s">
        <v>14</v>
      </c>
      <c r="L4855" s="61" t="s">
        <v>1035</v>
      </c>
      <c r="M4855" s="61" t="e">
        <f t="shared" si="77"/>
        <v>#VALUE!</v>
      </c>
      <c r="N4855" t="e">
        <f>VLOOKUP(M4855,'zamestnanci číselník'!$A:$I,9,0)</f>
        <v>#VALUE!</v>
      </c>
    </row>
    <row r="4856" spans="1:14" x14ac:dyDescent="0.2">
      <c r="A4856" s="60">
        <v>43685</v>
      </c>
      <c r="B4856" s="61" t="s">
        <v>1034</v>
      </c>
      <c r="C4856" s="61" t="s">
        <v>885</v>
      </c>
      <c r="D4856" s="61" t="s">
        <v>181</v>
      </c>
      <c r="E4856" s="61">
        <v>8</v>
      </c>
      <c r="F4856" s="61" t="s">
        <v>182</v>
      </c>
      <c r="G4856" s="61">
        <v>0</v>
      </c>
      <c r="H4856" s="61" t="s">
        <v>1509</v>
      </c>
      <c r="I4856" s="61" t="s">
        <v>184</v>
      </c>
      <c r="J4856" s="61" t="s">
        <v>27</v>
      </c>
      <c r="K4856" s="61" t="s">
        <v>14</v>
      </c>
      <c r="L4856" s="61" t="s">
        <v>1035</v>
      </c>
      <c r="M4856" s="61" t="e">
        <f t="shared" si="77"/>
        <v>#VALUE!</v>
      </c>
      <c r="N4856" t="e">
        <f>VLOOKUP(M4856,'zamestnanci číselník'!$A:$I,9,0)</f>
        <v>#VALUE!</v>
      </c>
    </row>
    <row r="4857" spans="1:14" x14ac:dyDescent="0.2">
      <c r="A4857" s="60">
        <v>43686</v>
      </c>
      <c r="B4857" s="61" t="s">
        <v>1034</v>
      </c>
      <c r="C4857" s="61" t="s">
        <v>885</v>
      </c>
      <c r="D4857" s="61" t="s">
        <v>181</v>
      </c>
      <c r="E4857" s="61">
        <v>5</v>
      </c>
      <c r="F4857" s="61" t="s">
        <v>182</v>
      </c>
      <c r="G4857" s="61">
        <v>0</v>
      </c>
      <c r="H4857" s="61" t="s">
        <v>1509</v>
      </c>
      <c r="I4857" s="61" t="s">
        <v>184</v>
      </c>
      <c r="J4857" s="61" t="s">
        <v>27</v>
      </c>
      <c r="K4857" s="61" t="s">
        <v>14</v>
      </c>
      <c r="L4857" s="61" t="s">
        <v>1035</v>
      </c>
      <c r="M4857" s="61" t="e">
        <f t="shared" si="77"/>
        <v>#VALUE!</v>
      </c>
      <c r="N4857" t="e">
        <f>VLOOKUP(M4857,'zamestnanci číselník'!$A:$I,9,0)</f>
        <v>#VALUE!</v>
      </c>
    </row>
    <row r="4858" spans="1:14" x14ac:dyDescent="0.2">
      <c r="A4858" s="60">
        <v>43689</v>
      </c>
      <c r="B4858" s="61" t="s">
        <v>1034</v>
      </c>
      <c r="C4858" s="61" t="s">
        <v>885</v>
      </c>
      <c r="D4858" s="61" t="s">
        <v>181</v>
      </c>
      <c r="E4858" s="61">
        <v>10</v>
      </c>
      <c r="F4858" s="61" t="s">
        <v>182</v>
      </c>
      <c r="G4858" s="61">
        <v>0</v>
      </c>
      <c r="H4858" s="61" t="s">
        <v>1509</v>
      </c>
      <c r="I4858" s="61" t="s">
        <v>184</v>
      </c>
      <c r="J4858" s="61" t="s">
        <v>27</v>
      </c>
      <c r="K4858" s="61" t="s">
        <v>14</v>
      </c>
      <c r="L4858" s="61" t="s">
        <v>1035</v>
      </c>
      <c r="M4858" s="61" t="e">
        <f t="shared" si="77"/>
        <v>#VALUE!</v>
      </c>
      <c r="N4858" t="e">
        <f>VLOOKUP(M4858,'zamestnanci číselník'!$A:$I,9,0)</f>
        <v>#VALUE!</v>
      </c>
    </row>
    <row r="4859" spans="1:14" x14ac:dyDescent="0.2">
      <c r="A4859" s="60">
        <v>43690</v>
      </c>
      <c r="B4859" s="61" t="s">
        <v>1034</v>
      </c>
      <c r="C4859" s="61" t="s">
        <v>885</v>
      </c>
      <c r="D4859" s="61" t="s">
        <v>181</v>
      </c>
      <c r="E4859" s="61">
        <v>9.5</v>
      </c>
      <c r="F4859" s="61" t="s">
        <v>182</v>
      </c>
      <c r="G4859" s="61">
        <v>0</v>
      </c>
      <c r="H4859" s="61" t="s">
        <v>1509</v>
      </c>
      <c r="I4859" s="61" t="s">
        <v>184</v>
      </c>
      <c r="J4859" s="61" t="s">
        <v>27</v>
      </c>
      <c r="K4859" s="61" t="s">
        <v>14</v>
      </c>
      <c r="L4859" s="61" t="s">
        <v>1035</v>
      </c>
      <c r="M4859" s="61" t="e">
        <f t="shared" si="77"/>
        <v>#VALUE!</v>
      </c>
      <c r="N4859" t="e">
        <f>VLOOKUP(M4859,'zamestnanci číselník'!$A:$I,9,0)</f>
        <v>#VALUE!</v>
      </c>
    </row>
    <row r="4860" spans="1:14" x14ac:dyDescent="0.2">
      <c r="A4860" s="60">
        <v>43691</v>
      </c>
      <c r="B4860" s="61" t="s">
        <v>1034</v>
      </c>
      <c r="C4860" s="61" t="s">
        <v>885</v>
      </c>
      <c r="D4860" s="61" t="s">
        <v>181</v>
      </c>
      <c r="E4860" s="61">
        <v>10</v>
      </c>
      <c r="F4860" s="61" t="s">
        <v>182</v>
      </c>
      <c r="G4860" s="61">
        <v>0</v>
      </c>
      <c r="H4860" s="61" t="s">
        <v>1509</v>
      </c>
      <c r="I4860" s="61" t="s">
        <v>184</v>
      </c>
      <c r="J4860" s="61" t="s">
        <v>27</v>
      </c>
      <c r="K4860" s="61" t="s">
        <v>14</v>
      </c>
      <c r="L4860" s="61" t="s">
        <v>1035</v>
      </c>
      <c r="M4860" s="61" t="e">
        <f t="shared" si="77"/>
        <v>#VALUE!</v>
      </c>
      <c r="N4860" t="e">
        <f>VLOOKUP(M4860,'zamestnanci číselník'!$A:$I,9,0)</f>
        <v>#VALUE!</v>
      </c>
    </row>
    <row r="4861" spans="1:14" x14ac:dyDescent="0.2">
      <c r="A4861" s="60">
        <v>43692</v>
      </c>
      <c r="B4861" s="61" t="s">
        <v>1034</v>
      </c>
      <c r="C4861" s="61" t="s">
        <v>885</v>
      </c>
      <c r="D4861" s="61" t="s">
        <v>181</v>
      </c>
      <c r="E4861" s="61">
        <v>10</v>
      </c>
      <c r="F4861" s="61" t="s">
        <v>182</v>
      </c>
      <c r="G4861" s="61">
        <v>0</v>
      </c>
      <c r="H4861" s="61" t="s">
        <v>1509</v>
      </c>
      <c r="I4861" s="61" t="s">
        <v>184</v>
      </c>
      <c r="J4861" s="61" t="s">
        <v>27</v>
      </c>
      <c r="K4861" s="61" t="s">
        <v>14</v>
      </c>
      <c r="L4861" s="61" t="s">
        <v>1035</v>
      </c>
      <c r="M4861" s="61" t="e">
        <f t="shared" si="77"/>
        <v>#VALUE!</v>
      </c>
      <c r="N4861" t="e">
        <f>VLOOKUP(M4861,'zamestnanci číselník'!$A:$I,9,0)</f>
        <v>#VALUE!</v>
      </c>
    </row>
    <row r="4862" spans="1:14" x14ac:dyDescent="0.2">
      <c r="A4862" s="60">
        <v>43693</v>
      </c>
      <c r="B4862" s="61" t="s">
        <v>1034</v>
      </c>
      <c r="C4862" s="61" t="s">
        <v>885</v>
      </c>
      <c r="D4862" s="61" t="s">
        <v>181</v>
      </c>
      <c r="E4862" s="61">
        <v>8</v>
      </c>
      <c r="F4862" s="61" t="s">
        <v>182</v>
      </c>
      <c r="G4862" s="61">
        <v>0</v>
      </c>
      <c r="H4862" s="61" t="s">
        <v>1509</v>
      </c>
      <c r="I4862" s="61" t="s">
        <v>184</v>
      </c>
      <c r="J4862" s="61" t="s">
        <v>27</v>
      </c>
      <c r="K4862" s="61" t="s">
        <v>14</v>
      </c>
      <c r="L4862" s="61" t="s">
        <v>1035</v>
      </c>
      <c r="M4862" s="61" t="e">
        <f t="shared" si="77"/>
        <v>#VALUE!</v>
      </c>
      <c r="N4862" t="e">
        <f>VLOOKUP(M4862,'zamestnanci číselník'!$A:$I,9,0)</f>
        <v>#VALUE!</v>
      </c>
    </row>
    <row r="4863" spans="1:14" x14ac:dyDescent="0.2">
      <c r="A4863" s="60">
        <v>43696</v>
      </c>
      <c r="B4863" s="61" t="s">
        <v>1034</v>
      </c>
      <c r="C4863" s="61" t="s">
        <v>885</v>
      </c>
      <c r="D4863" s="61" t="s">
        <v>181</v>
      </c>
      <c r="E4863" s="61">
        <v>8</v>
      </c>
      <c r="F4863" s="61" t="s">
        <v>182</v>
      </c>
      <c r="G4863" s="61">
        <v>0</v>
      </c>
      <c r="H4863" s="61" t="s">
        <v>1509</v>
      </c>
      <c r="I4863" s="61" t="s">
        <v>184</v>
      </c>
      <c r="J4863" s="61" t="s">
        <v>27</v>
      </c>
      <c r="K4863" s="61" t="s">
        <v>14</v>
      </c>
      <c r="L4863" s="61" t="s">
        <v>1035</v>
      </c>
      <c r="M4863" s="61" t="e">
        <f t="shared" si="77"/>
        <v>#VALUE!</v>
      </c>
      <c r="N4863" t="e">
        <f>VLOOKUP(M4863,'zamestnanci číselník'!$A:$I,9,0)</f>
        <v>#VALUE!</v>
      </c>
    </row>
    <row r="4864" spans="1:14" x14ac:dyDescent="0.2">
      <c r="A4864" s="60">
        <v>43697</v>
      </c>
      <c r="B4864" s="61" t="s">
        <v>1034</v>
      </c>
      <c r="C4864" s="61" t="s">
        <v>885</v>
      </c>
      <c r="D4864" s="61" t="s">
        <v>181</v>
      </c>
      <c r="E4864" s="61">
        <v>8</v>
      </c>
      <c r="F4864" s="61" t="s">
        <v>182</v>
      </c>
      <c r="G4864" s="61">
        <v>0</v>
      </c>
      <c r="H4864" s="61" t="s">
        <v>1509</v>
      </c>
      <c r="I4864" s="61" t="s">
        <v>184</v>
      </c>
      <c r="J4864" s="61" t="s">
        <v>27</v>
      </c>
      <c r="K4864" s="61" t="s">
        <v>14</v>
      </c>
      <c r="L4864" s="61" t="s">
        <v>1035</v>
      </c>
      <c r="M4864" s="61" t="e">
        <f t="shared" si="77"/>
        <v>#VALUE!</v>
      </c>
      <c r="N4864" t="e">
        <f>VLOOKUP(M4864,'zamestnanci číselník'!$A:$I,9,0)</f>
        <v>#VALUE!</v>
      </c>
    </row>
    <row r="4865" spans="1:14" x14ac:dyDescent="0.2">
      <c r="A4865" s="60">
        <v>43704</v>
      </c>
      <c r="B4865" s="61" t="s">
        <v>1036</v>
      </c>
      <c r="C4865" s="61" t="s">
        <v>885</v>
      </c>
      <c r="D4865" s="61" t="s">
        <v>181</v>
      </c>
      <c r="E4865" s="61">
        <v>6.5</v>
      </c>
      <c r="F4865" s="61" t="s">
        <v>182</v>
      </c>
      <c r="G4865" s="61">
        <v>0</v>
      </c>
      <c r="H4865" s="61" t="s">
        <v>1437</v>
      </c>
      <c r="I4865" s="61" t="s">
        <v>184</v>
      </c>
      <c r="J4865" s="61" t="s">
        <v>32</v>
      </c>
      <c r="K4865" s="61" t="s">
        <v>14</v>
      </c>
      <c r="L4865" s="61" t="s">
        <v>1037</v>
      </c>
      <c r="M4865" s="61" t="e">
        <f t="shared" si="77"/>
        <v>#VALUE!</v>
      </c>
      <c r="N4865" t="e">
        <f>VLOOKUP(M4865,'zamestnanci číselník'!$A:$I,9,0)</f>
        <v>#VALUE!</v>
      </c>
    </row>
    <row r="4866" spans="1:14" x14ac:dyDescent="0.2">
      <c r="A4866" s="60">
        <v>43705</v>
      </c>
      <c r="B4866" s="61" t="s">
        <v>1036</v>
      </c>
      <c r="C4866" s="61" t="s">
        <v>17</v>
      </c>
      <c r="D4866" s="61" t="s">
        <v>181</v>
      </c>
      <c r="E4866" s="61">
        <v>0</v>
      </c>
      <c r="F4866" s="61" t="s">
        <v>182</v>
      </c>
      <c r="G4866" s="61">
        <v>0</v>
      </c>
      <c r="H4866" s="61" t="s">
        <v>183</v>
      </c>
      <c r="I4866" s="61" t="s">
        <v>184</v>
      </c>
      <c r="J4866" s="61" t="s">
        <v>32</v>
      </c>
      <c r="K4866" s="61" t="s">
        <v>14</v>
      </c>
      <c r="L4866" s="61" t="s">
        <v>1037</v>
      </c>
      <c r="M4866" s="61" t="e">
        <f t="shared" si="77"/>
        <v>#VALUE!</v>
      </c>
      <c r="N4866" t="e">
        <f>VLOOKUP(M4866,'zamestnanci číselník'!$A:$I,9,0)</f>
        <v>#VALUE!</v>
      </c>
    </row>
    <row r="4867" spans="1:14" x14ac:dyDescent="0.2">
      <c r="A4867" s="60">
        <v>43706</v>
      </c>
      <c r="B4867" s="61" t="s">
        <v>1036</v>
      </c>
      <c r="C4867" s="61" t="s">
        <v>17</v>
      </c>
      <c r="D4867" s="61" t="s">
        <v>181</v>
      </c>
      <c r="E4867" s="61">
        <v>0</v>
      </c>
      <c r="F4867" s="61" t="s">
        <v>182</v>
      </c>
      <c r="G4867" s="61">
        <v>0</v>
      </c>
      <c r="H4867" s="61" t="s">
        <v>183</v>
      </c>
      <c r="I4867" s="61" t="s">
        <v>184</v>
      </c>
      <c r="J4867" s="61" t="s">
        <v>32</v>
      </c>
      <c r="K4867" s="61" t="s">
        <v>14</v>
      </c>
      <c r="L4867" s="61" t="s">
        <v>1037</v>
      </c>
      <c r="M4867" s="61" t="e">
        <f t="shared" si="77"/>
        <v>#VALUE!</v>
      </c>
      <c r="N4867" t="e">
        <f>VLOOKUP(M4867,'zamestnanci číselník'!$A:$I,9,0)</f>
        <v>#VALUE!</v>
      </c>
    </row>
    <row r="4868" spans="1:14" x14ac:dyDescent="0.2">
      <c r="A4868" s="60">
        <v>43707</v>
      </c>
      <c r="B4868" s="61" t="s">
        <v>1036</v>
      </c>
      <c r="C4868" s="61" t="s">
        <v>17</v>
      </c>
      <c r="D4868" s="61" t="s">
        <v>181</v>
      </c>
      <c r="E4868" s="61">
        <v>0</v>
      </c>
      <c r="F4868" s="61" t="s">
        <v>182</v>
      </c>
      <c r="G4868" s="61">
        <v>0</v>
      </c>
      <c r="H4868" s="61" t="s">
        <v>183</v>
      </c>
      <c r="I4868" s="61" t="s">
        <v>184</v>
      </c>
      <c r="J4868" s="61" t="s">
        <v>32</v>
      </c>
      <c r="K4868" s="61" t="s">
        <v>14</v>
      </c>
      <c r="L4868" s="61" t="s">
        <v>1037</v>
      </c>
      <c r="M4868" s="61" t="e">
        <f t="shared" si="77"/>
        <v>#VALUE!</v>
      </c>
      <c r="N4868" t="e">
        <f>VLOOKUP(M4868,'zamestnanci číselník'!$A:$I,9,0)</f>
        <v>#VALUE!</v>
      </c>
    </row>
    <row r="4869" spans="1:14" x14ac:dyDescent="0.2">
      <c r="A4869" s="60">
        <v>43698</v>
      </c>
      <c r="B4869" s="61" t="s">
        <v>1036</v>
      </c>
      <c r="C4869" s="61" t="s">
        <v>885</v>
      </c>
      <c r="D4869" s="61" t="s">
        <v>181</v>
      </c>
      <c r="E4869" s="61">
        <v>8</v>
      </c>
      <c r="F4869" s="61" t="s">
        <v>182</v>
      </c>
      <c r="G4869" s="61">
        <v>0</v>
      </c>
      <c r="H4869" s="61" t="s">
        <v>1437</v>
      </c>
      <c r="I4869" s="61" t="s">
        <v>184</v>
      </c>
      <c r="J4869" s="61" t="s">
        <v>32</v>
      </c>
      <c r="K4869" s="61" t="s">
        <v>14</v>
      </c>
      <c r="L4869" s="61" t="s">
        <v>1037</v>
      </c>
      <c r="M4869" s="61" t="e">
        <f t="shared" si="77"/>
        <v>#VALUE!</v>
      </c>
      <c r="N4869" t="e">
        <f>VLOOKUP(M4869,'zamestnanci číselník'!$A:$I,9,0)</f>
        <v>#VALUE!</v>
      </c>
    </row>
    <row r="4870" spans="1:14" x14ac:dyDescent="0.2">
      <c r="A4870" s="60">
        <v>43699</v>
      </c>
      <c r="B4870" s="61" t="s">
        <v>1036</v>
      </c>
      <c r="C4870" s="61" t="s">
        <v>885</v>
      </c>
      <c r="D4870" s="61" t="s">
        <v>181</v>
      </c>
      <c r="E4870" s="61">
        <v>8</v>
      </c>
      <c r="F4870" s="61" t="s">
        <v>182</v>
      </c>
      <c r="G4870" s="61">
        <v>0</v>
      </c>
      <c r="H4870" s="61" t="s">
        <v>1437</v>
      </c>
      <c r="I4870" s="61" t="s">
        <v>184</v>
      </c>
      <c r="J4870" s="61" t="s">
        <v>32</v>
      </c>
      <c r="K4870" s="61" t="s">
        <v>14</v>
      </c>
      <c r="L4870" s="61" t="s">
        <v>1037</v>
      </c>
      <c r="M4870" s="61" t="e">
        <f t="shared" si="77"/>
        <v>#VALUE!</v>
      </c>
      <c r="N4870" t="e">
        <f>VLOOKUP(M4870,'zamestnanci číselník'!$A:$I,9,0)</f>
        <v>#VALUE!</v>
      </c>
    </row>
    <row r="4871" spans="1:14" x14ac:dyDescent="0.2">
      <c r="A4871" s="60">
        <v>43700</v>
      </c>
      <c r="B4871" s="61" t="s">
        <v>1036</v>
      </c>
      <c r="C4871" s="61" t="s">
        <v>885</v>
      </c>
      <c r="D4871" s="61" t="s">
        <v>181</v>
      </c>
      <c r="E4871" s="61">
        <v>7</v>
      </c>
      <c r="F4871" s="61" t="s">
        <v>182</v>
      </c>
      <c r="G4871" s="61">
        <v>0</v>
      </c>
      <c r="H4871" s="61" t="s">
        <v>1437</v>
      </c>
      <c r="I4871" s="61" t="s">
        <v>184</v>
      </c>
      <c r="J4871" s="61" t="s">
        <v>32</v>
      </c>
      <c r="K4871" s="61" t="s">
        <v>14</v>
      </c>
      <c r="L4871" s="61" t="s">
        <v>1037</v>
      </c>
      <c r="M4871" s="61" t="e">
        <f t="shared" si="77"/>
        <v>#VALUE!</v>
      </c>
      <c r="N4871" t="e">
        <f>VLOOKUP(M4871,'zamestnanci číselník'!$A:$I,9,0)</f>
        <v>#VALUE!</v>
      </c>
    </row>
    <row r="4872" spans="1:14" x14ac:dyDescent="0.2">
      <c r="A4872" s="60">
        <v>43703</v>
      </c>
      <c r="B4872" s="61" t="s">
        <v>1036</v>
      </c>
      <c r="C4872" s="61" t="s">
        <v>885</v>
      </c>
      <c r="D4872" s="61" t="s">
        <v>181</v>
      </c>
      <c r="E4872" s="61">
        <v>8</v>
      </c>
      <c r="F4872" s="61" t="s">
        <v>182</v>
      </c>
      <c r="G4872" s="61">
        <v>0</v>
      </c>
      <c r="H4872" s="61" t="s">
        <v>1437</v>
      </c>
      <c r="I4872" s="61" t="s">
        <v>184</v>
      </c>
      <c r="J4872" s="61" t="s">
        <v>32</v>
      </c>
      <c r="K4872" s="61" t="s">
        <v>14</v>
      </c>
      <c r="L4872" s="61" t="s">
        <v>1037</v>
      </c>
      <c r="M4872" s="61" t="e">
        <f t="shared" si="77"/>
        <v>#VALUE!</v>
      </c>
      <c r="N4872" t="e">
        <f>VLOOKUP(M4872,'zamestnanci číselník'!$A:$I,9,0)</f>
        <v>#VALUE!</v>
      </c>
    </row>
    <row r="4873" spans="1:14" x14ac:dyDescent="0.2">
      <c r="A4873" s="60">
        <v>43678</v>
      </c>
      <c r="B4873" s="61" t="s">
        <v>1036</v>
      </c>
      <c r="C4873" s="61" t="s">
        <v>17</v>
      </c>
      <c r="D4873" s="61" t="s">
        <v>181</v>
      </c>
      <c r="E4873" s="61">
        <v>0</v>
      </c>
      <c r="F4873" s="61" t="s">
        <v>182</v>
      </c>
      <c r="G4873" s="61">
        <v>0</v>
      </c>
      <c r="H4873" s="61" t="s">
        <v>183</v>
      </c>
      <c r="I4873" s="61" t="s">
        <v>184</v>
      </c>
      <c r="J4873" s="61" t="s">
        <v>32</v>
      </c>
      <c r="K4873" s="61" t="s">
        <v>14</v>
      </c>
      <c r="L4873" s="61" t="s">
        <v>1037</v>
      </c>
      <c r="M4873" s="61" t="e">
        <f t="shared" si="77"/>
        <v>#VALUE!</v>
      </c>
      <c r="N4873" t="e">
        <f>VLOOKUP(M4873,'zamestnanci číselník'!$A:$I,9,0)</f>
        <v>#VALUE!</v>
      </c>
    </row>
    <row r="4874" spans="1:14" x14ac:dyDescent="0.2">
      <c r="A4874" s="60">
        <v>43679</v>
      </c>
      <c r="B4874" s="61" t="s">
        <v>1036</v>
      </c>
      <c r="C4874" s="61" t="s">
        <v>17</v>
      </c>
      <c r="D4874" s="61" t="s">
        <v>181</v>
      </c>
      <c r="E4874" s="61">
        <v>0</v>
      </c>
      <c r="F4874" s="61" t="s">
        <v>182</v>
      </c>
      <c r="G4874" s="61">
        <v>0</v>
      </c>
      <c r="H4874" s="61" t="s">
        <v>183</v>
      </c>
      <c r="I4874" s="61" t="s">
        <v>184</v>
      </c>
      <c r="J4874" s="61" t="s">
        <v>32</v>
      </c>
      <c r="K4874" s="61" t="s">
        <v>14</v>
      </c>
      <c r="L4874" s="61" t="s">
        <v>1037</v>
      </c>
      <c r="M4874" s="61" t="e">
        <f t="shared" si="77"/>
        <v>#VALUE!</v>
      </c>
      <c r="N4874" t="e">
        <f>VLOOKUP(M4874,'zamestnanci číselník'!$A:$I,9,0)</f>
        <v>#VALUE!</v>
      </c>
    </row>
    <row r="4875" spans="1:14" x14ac:dyDescent="0.2">
      <c r="A4875" s="60">
        <v>43682</v>
      </c>
      <c r="B4875" s="61" t="s">
        <v>1036</v>
      </c>
      <c r="C4875" s="61" t="s">
        <v>17</v>
      </c>
      <c r="D4875" s="61" t="s">
        <v>181</v>
      </c>
      <c r="E4875" s="61">
        <v>0</v>
      </c>
      <c r="F4875" s="61" t="s">
        <v>182</v>
      </c>
      <c r="G4875" s="61">
        <v>0</v>
      </c>
      <c r="H4875" s="61" t="s">
        <v>183</v>
      </c>
      <c r="I4875" s="61" t="s">
        <v>184</v>
      </c>
      <c r="J4875" s="61" t="s">
        <v>32</v>
      </c>
      <c r="K4875" s="61" t="s">
        <v>14</v>
      </c>
      <c r="L4875" s="61" t="s">
        <v>1037</v>
      </c>
      <c r="M4875" s="61" t="e">
        <f t="shared" si="77"/>
        <v>#VALUE!</v>
      </c>
      <c r="N4875" t="e">
        <f>VLOOKUP(M4875,'zamestnanci číselník'!$A:$I,9,0)</f>
        <v>#VALUE!</v>
      </c>
    </row>
    <row r="4876" spans="1:14" x14ac:dyDescent="0.2">
      <c r="A4876" s="60">
        <v>43683</v>
      </c>
      <c r="B4876" s="61" t="s">
        <v>1036</v>
      </c>
      <c r="C4876" s="61" t="s">
        <v>17</v>
      </c>
      <c r="D4876" s="61" t="s">
        <v>181</v>
      </c>
      <c r="E4876" s="61">
        <v>0</v>
      </c>
      <c r="F4876" s="61" t="s">
        <v>182</v>
      </c>
      <c r="G4876" s="61">
        <v>0</v>
      </c>
      <c r="H4876" s="61" t="s">
        <v>183</v>
      </c>
      <c r="I4876" s="61" t="s">
        <v>184</v>
      </c>
      <c r="J4876" s="61" t="s">
        <v>32</v>
      </c>
      <c r="K4876" s="61" t="s">
        <v>14</v>
      </c>
      <c r="L4876" s="61" t="s">
        <v>1037</v>
      </c>
      <c r="M4876" s="61" t="e">
        <f t="shared" si="77"/>
        <v>#VALUE!</v>
      </c>
      <c r="N4876" t="e">
        <f>VLOOKUP(M4876,'zamestnanci číselník'!$A:$I,9,0)</f>
        <v>#VALUE!</v>
      </c>
    </row>
    <row r="4877" spans="1:14" x14ac:dyDescent="0.2">
      <c r="A4877" s="60">
        <v>43684</v>
      </c>
      <c r="B4877" s="61" t="s">
        <v>1036</v>
      </c>
      <c r="C4877" s="61" t="s">
        <v>17</v>
      </c>
      <c r="D4877" s="61" t="s">
        <v>181</v>
      </c>
      <c r="E4877" s="61">
        <v>0</v>
      </c>
      <c r="F4877" s="61" t="s">
        <v>182</v>
      </c>
      <c r="G4877" s="61">
        <v>0</v>
      </c>
      <c r="H4877" s="61" t="s">
        <v>183</v>
      </c>
      <c r="I4877" s="61" t="s">
        <v>184</v>
      </c>
      <c r="J4877" s="61" t="s">
        <v>32</v>
      </c>
      <c r="K4877" s="61" t="s">
        <v>14</v>
      </c>
      <c r="L4877" s="61" t="s">
        <v>1037</v>
      </c>
      <c r="M4877" s="61" t="e">
        <f t="shared" si="77"/>
        <v>#VALUE!</v>
      </c>
      <c r="N4877" t="e">
        <f>VLOOKUP(M4877,'zamestnanci číselník'!$A:$I,9,0)</f>
        <v>#VALUE!</v>
      </c>
    </row>
    <row r="4878" spans="1:14" x14ac:dyDescent="0.2">
      <c r="A4878" s="60">
        <v>43685</v>
      </c>
      <c r="B4878" s="61" t="s">
        <v>1036</v>
      </c>
      <c r="C4878" s="61" t="s">
        <v>17</v>
      </c>
      <c r="D4878" s="61" t="s">
        <v>181</v>
      </c>
      <c r="E4878" s="61">
        <v>0</v>
      </c>
      <c r="F4878" s="61" t="s">
        <v>182</v>
      </c>
      <c r="G4878" s="61">
        <v>0</v>
      </c>
      <c r="H4878" s="61" t="s">
        <v>183</v>
      </c>
      <c r="I4878" s="61" t="s">
        <v>184</v>
      </c>
      <c r="J4878" s="61" t="s">
        <v>32</v>
      </c>
      <c r="K4878" s="61" t="s">
        <v>14</v>
      </c>
      <c r="L4878" s="61" t="s">
        <v>1037</v>
      </c>
      <c r="M4878" s="61" t="e">
        <f t="shared" si="77"/>
        <v>#VALUE!</v>
      </c>
      <c r="N4878" t="e">
        <f>VLOOKUP(M4878,'zamestnanci číselník'!$A:$I,9,0)</f>
        <v>#VALUE!</v>
      </c>
    </row>
    <row r="4879" spans="1:14" x14ac:dyDescent="0.2">
      <c r="A4879" s="60">
        <v>43686</v>
      </c>
      <c r="B4879" s="61" t="s">
        <v>1036</v>
      </c>
      <c r="C4879" s="61" t="s">
        <v>17</v>
      </c>
      <c r="D4879" s="61" t="s">
        <v>181</v>
      </c>
      <c r="E4879" s="61">
        <v>0</v>
      </c>
      <c r="F4879" s="61" t="s">
        <v>182</v>
      </c>
      <c r="G4879" s="61">
        <v>0</v>
      </c>
      <c r="H4879" s="61" t="s">
        <v>183</v>
      </c>
      <c r="I4879" s="61" t="s">
        <v>184</v>
      </c>
      <c r="J4879" s="61" t="s">
        <v>32</v>
      </c>
      <c r="K4879" s="61" t="s">
        <v>14</v>
      </c>
      <c r="L4879" s="61" t="s">
        <v>1037</v>
      </c>
      <c r="M4879" s="61" t="e">
        <f t="shared" si="77"/>
        <v>#VALUE!</v>
      </c>
      <c r="N4879" t="e">
        <f>VLOOKUP(M4879,'zamestnanci číselník'!$A:$I,9,0)</f>
        <v>#VALUE!</v>
      </c>
    </row>
    <row r="4880" spans="1:14" x14ac:dyDescent="0.2">
      <c r="A4880" s="60">
        <v>43689</v>
      </c>
      <c r="B4880" s="61" t="s">
        <v>1036</v>
      </c>
      <c r="C4880" s="61" t="s">
        <v>885</v>
      </c>
      <c r="D4880" s="61" t="s">
        <v>181</v>
      </c>
      <c r="E4880" s="61">
        <v>8</v>
      </c>
      <c r="F4880" s="61" t="s">
        <v>182</v>
      </c>
      <c r="G4880" s="61">
        <v>0</v>
      </c>
      <c r="H4880" s="61" t="s">
        <v>1437</v>
      </c>
      <c r="I4880" s="61" t="s">
        <v>184</v>
      </c>
      <c r="J4880" s="61" t="s">
        <v>32</v>
      </c>
      <c r="K4880" s="61" t="s">
        <v>14</v>
      </c>
      <c r="L4880" s="61" t="s">
        <v>1037</v>
      </c>
      <c r="M4880" s="61" t="e">
        <f t="shared" si="77"/>
        <v>#VALUE!</v>
      </c>
      <c r="N4880" t="e">
        <f>VLOOKUP(M4880,'zamestnanci číselník'!$A:$I,9,0)</f>
        <v>#VALUE!</v>
      </c>
    </row>
    <row r="4881" spans="1:14" x14ac:dyDescent="0.2">
      <c r="A4881" s="60">
        <v>43690</v>
      </c>
      <c r="B4881" s="61" t="s">
        <v>1036</v>
      </c>
      <c r="C4881" s="61" t="s">
        <v>885</v>
      </c>
      <c r="D4881" s="61" t="s">
        <v>181</v>
      </c>
      <c r="E4881" s="61">
        <v>8</v>
      </c>
      <c r="F4881" s="61" t="s">
        <v>182</v>
      </c>
      <c r="G4881" s="61">
        <v>0</v>
      </c>
      <c r="H4881" s="61" t="s">
        <v>1437</v>
      </c>
      <c r="I4881" s="61" t="s">
        <v>184</v>
      </c>
      <c r="J4881" s="61" t="s">
        <v>32</v>
      </c>
      <c r="K4881" s="61" t="s">
        <v>14</v>
      </c>
      <c r="L4881" s="61" t="s">
        <v>1037</v>
      </c>
      <c r="M4881" s="61" t="e">
        <f t="shared" si="77"/>
        <v>#VALUE!</v>
      </c>
      <c r="N4881" t="e">
        <f>VLOOKUP(M4881,'zamestnanci číselník'!$A:$I,9,0)</f>
        <v>#VALUE!</v>
      </c>
    </row>
    <row r="4882" spans="1:14" x14ac:dyDescent="0.2">
      <c r="A4882" s="60">
        <v>43691</v>
      </c>
      <c r="B4882" s="61" t="s">
        <v>1036</v>
      </c>
      <c r="C4882" s="61" t="s">
        <v>885</v>
      </c>
      <c r="D4882" s="61" t="s">
        <v>181</v>
      </c>
      <c r="E4882" s="61">
        <v>8</v>
      </c>
      <c r="F4882" s="61" t="s">
        <v>182</v>
      </c>
      <c r="G4882" s="61">
        <v>0</v>
      </c>
      <c r="H4882" s="61" t="s">
        <v>1437</v>
      </c>
      <c r="I4882" s="61" t="s">
        <v>184</v>
      </c>
      <c r="J4882" s="61" t="s">
        <v>32</v>
      </c>
      <c r="K4882" s="61" t="s">
        <v>14</v>
      </c>
      <c r="L4882" s="61" t="s">
        <v>1037</v>
      </c>
      <c r="M4882" s="61" t="e">
        <f t="shared" si="77"/>
        <v>#VALUE!</v>
      </c>
      <c r="N4882" t="e">
        <f>VLOOKUP(M4882,'zamestnanci číselník'!$A:$I,9,0)</f>
        <v>#VALUE!</v>
      </c>
    </row>
    <row r="4883" spans="1:14" x14ac:dyDescent="0.2">
      <c r="A4883" s="60">
        <v>43692</v>
      </c>
      <c r="B4883" s="61" t="s">
        <v>1036</v>
      </c>
      <c r="C4883" s="61" t="s">
        <v>885</v>
      </c>
      <c r="D4883" s="61" t="s">
        <v>181</v>
      </c>
      <c r="E4883" s="61">
        <v>8</v>
      </c>
      <c r="F4883" s="61" t="s">
        <v>182</v>
      </c>
      <c r="G4883" s="61">
        <v>0</v>
      </c>
      <c r="H4883" s="61" t="s">
        <v>1437</v>
      </c>
      <c r="I4883" s="61" t="s">
        <v>184</v>
      </c>
      <c r="J4883" s="61" t="s">
        <v>32</v>
      </c>
      <c r="K4883" s="61" t="s">
        <v>14</v>
      </c>
      <c r="L4883" s="61" t="s">
        <v>1037</v>
      </c>
      <c r="M4883" s="61" t="e">
        <f t="shared" si="77"/>
        <v>#VALUE!</v>
      </c>
      <c r="N4883" t="e">
        <f>VLOOKUP(M4883,'zamestnanci číselník'!$A:$I,9,0)</f>
        <v>#VALUE!</v>
      </c>
    </row>
    <row r="4884" spans="1:14" x14ac:dyDescent="0.2">
      <c r="A4884" s="60">
        <v>43693</v>
      </c>
      <c r="B4884" s="61" t="s">
        <v>1036</v>
      </c>
      <c r="C4884" s="61" t="s">
        <v>885</v>
      </c>
      <c r="D4884" s="61" t="s">
        <v>181</v>
      </c>
      <c r="E4884" s="61">
        <v>8</v>
      </c>
      <c r="F4884" s="61" t="s">
        <v>182</v>
      </c>
      <c r="G4884" s="61">
        <v>0</v>
      </c>
      <c r="H4884" s="61" t="s">
        <v>1437</v>
      </c>
      <c r="I4884" s="61" t="s">
        <v>184</v>
      </c>
      <c r="J4884" s="61" t="s">
        <v>32</v>
      </c>
      <c r="K4884" s="61" t="s">
        <v>14</v>
      </c>
      <c r="L4884" s="61" t="s">
        <v>1037</v>
      </c>
      <c r="M4884" s="61" t="e">
        <f t="shared" si="77"/>
        <v>#VALUE!</v>
      </c>
      <c r="N4884" t="e">
        <f>VLOOKUP(M4884,'zamestnanci číselník'!$A:$I,9,0)</f>
        <v>#VALUE!</v>
      </c>
    </row>
    <row r="4885" spans="1:14" x14ac:dyDescent="0.2">
      <c r="A4885" s="60">
        <v>43696</v>
      </c>
      <c r="B4885" s="61" t="s">
        <v>1036</v>
      </c>
      <c r="C4885" s="61" t="s">
        <v>885</v>
      </c>
      <c r="D4885" s="61" t="s">
        <v>181</v>
      </c>
      <c r="E4885" s="61">
        <v>8</v>
      </c>
      <c r="F4885" s="61" t="s">
        <v>182</v>
      </c>
      <c r="G4885" s="61">
        <v>0</v>
      </c>
      <c r="H4885" s="61" t="s">
        <v>1437</v>
      </c>
      <c r="I4885" s="61" t="s">
        <v>184</v>
      </c>
      <c r="J4885" s="61" t="s">
        <v>32</v>
      </c>
      <c r="K4885" s="61" t="s">
        <v>14</v>
      </c>
      <c r="L4885" s="61" t="s">
        <v>1037</v>
      </c>
      <c r="M4885" s="61" t="e">
        <f t="shared" si="77"/>
        <v>#VALUE!</v>
      </c>
      <c r="N4885" t="e">
        <f>VLOOKUP(M4885,'zamestnanci číselník'!$A:$I,9,0)</f>
        <v>#VALUE!</v>
      </c>
    </row>
    <row r="4886" spans="1:14" x14ac:dyDescent="0.2">
      <c r="A4886" s="60">
        <v>43697</v>
      </c>
      <c r="B4886" s="61" t="s">
        <v>1036</v>
      </c>
      <c r="C4886" s="61" t="s">
        <v>885</v>
      </c>
      <c r="D4886" s="61" t="s">
        <v>181</v>
      </c>
      <c r="E4886" s="61">
        <v>8</v>
      </c>
      <c r="F4886" s="61" t="s">
        <v>182</v>
      </c>
      <c r="G4886" s="61">
        <v>0</v>
      </c>
      <c r="H4886" s="61" t="s">
        <v>1437</v>
      </c>
      <c r="I4886" s="61" t="s">
        <v>184</v>
      </c>
      <c r="J4886" s="61" t="s">
        <v>32</v>
      </c>
      <c r="K4886" s="61" t="s">
        <v>14</v>
      </c>
      <c r="L4886" s="61" t="s">
        <v>1037</v>
      </c>
      <c r="M4886" s="61" t="e">
        <f t="shared" si="77"/>
        <v>#VALUE!</v>
      </c>
      <c r="N4886" t="e">
        <f>VLOOKUP(M4886,'zamestnanci číselník'!$A:$I,9,0)</f>
        <v>#VALUE!</v>
      </c>
    </row>
    <row r="4887" spans="1:14" x14ac:dyDescent="0.2">
      <c r="A4887" s="60">
        <v>43704</v>
      </c>
      <c r="B4887" s="61" t="s">
        <v>1038</v>
      </c>
      <c r="C4887" s="61" t="s">
        <v>885</v>
      </c>
      <c r="D4887" s="61" t="s">
        <v>181</v>
      </c>
      <c r="E4887" s="61">
        <v>8</v>
      </c>
      <c r="F4887" s="61" t="s">
        <v>182</v>
      </c>
      <c r="G4887" s="61">
        <v>0</v>
      </c>
      <c r="H4887" s="61" t="s">
        <v>1514</v>
      </c>
      <c r="I4887" s="61" t="s">
        <v>184</v>
      </c>
      <c r="J4887" s="61" t="s">
        <v>13</v>
      </c>
      <c r="K4887" s="61" t="s">
        <v>14</v>
      </c>
      <c r="L4887" s="61" t="s">
        <v>1039</v>
      </c>
      <c r="M4887" s="61" t="e">
        <f t="shared" si="77"/>
        <v>#VALUE!</v>
      </c>
      <c r="N4887" t="e">
        <f>VLOOKUP(M4887,'zamestnanci číselník'!$A:$I,9,0)</f>
        <v>#VALUE!</v>
      </c>
    </row>
    <row r="4888" spans="1:14" x14ac:dyDescent="0.2">
      <c r="A4888" s="60">
        <v>43705</v>
      </c>
      <c r="B4888" s="61" t="s">
        <v>1038</v>
      </c>
      <c r="C4888" s="61" t="s">
        <v>885</v>
      </c>
      <c r="D4888" s="61" t="s">
        <v>181</v>
      </c>
      <c r="E4888" s="61">
        <v>8</v>
      </c>
      <c r="F4888" s="61" t="s">
        <v>182</v>
      </c>
      <c r="G4888" s="61">
        <v>0</v>
      </c>
      <c r="H4888" s="61" t="s">
        <v>1514</v>
      </c>
      <c r="I4888" s="61" t="s">
        <v>184</v>
      </c>
      <c r="J4888" s="61" t="s">
        <v>13</v>
      </c>
      <c r="K4888" s="61" t="s">
        <v>14</v>
      </c>
      <c r="L4888" s="61" t="s">
        <v>1039</v>
      </c>
      <c r="M4888" s="61" t="e">
        <f t="shared" si="77"/>
        <v>#VALUE!</v>
      </c>
      <c r="N4888" t="e">
        <f>VLOOKUP(M4888,'zamestnanci číselník'!$A:$I,9,0)</f>
        <v>#VALUE!</v>
      </c>
    </row>
    <row r="4889" spans="1:14" x14ac:dyDescent="0.2">
      <c r="A4889" s="60">
        <v>43700</v>
      </c>
      <c r="B4889" s="61" t="s">
        <v>1038</v>
      </c>
      <c r="C4889" s="61" t="s">
        <v>885</v>
      </c>
      <c r="D4889" s="61" t="s">
        <v>181</v>
      </c>
      <c r="E4889" s="61">
        <v>8</v>
      </c>
      <c r="F4889" s="61" t="s">
        <v>182</v>
      </c>
      <c r="G4889" s="61">
        <v>0</v>
      </c>
      <c r="H4889" s="61" t="s">
        <v>1514</v>
      </c>
      <c r="I4889" s="61" t="s">
        <v>184</v>
      </c>
      <c r="J4889" s="61" t="s">
        <v>13</v>
      </c>
      <c r="K4889" s="61" t="s">
        <v>14</v>
      </c>
      <c r="L4889" s="61" t="s">
        <v>1039</v>
      </c>
      <c r="M4889" s="61" t="e">
        <f t="shared" si="77"/>
        <v>#VALUE!</v>
      </c>
      <c r="N4889" t="e">
        <f>VLOOKUP(M4889,'zamestnanci číselník'!$A:$I,9,0)</f>
        <v>#VALUE!</v>
      </c>
    </row>
    <row r="4890" spans="1:14" x14ac:dyDescent="0.2">
      <c r="A4890" s="60">
        <v>43703</v>
      </c>
      <c r="B4890" s="61" t="s">
        <v>1038</v>
      </c>
      <c r="C4890" s="61" t="s">
        <v>885</v>
      </c>
      <c r="D4890" s="61" t="s">
        <v>181</v>
      </c>
      <c r="E4890" s="61">
        <v>8</v>
      </c>
      <c r="F4890" s="61" t="s">
        <v>182</v>
      </c>
      <c r="G4890" s="61">
        <v>0</v>
      </c>
      <c r="H4890" s="61" t="s">
        <v>1514</v>
      </c>
      <c r="I4890" s="61" t="s">
        <v>184</v>
      </c>
      <c r="J4890" s="61" t="s">
        <v>13</v>
      </c>
      <c r="K4890" s="61" t="s">
        <v>14</v>
      </c>
      <c r="L4890" s="61" t="s">
        <v>1039</v>
      </c>
      <c r="M4890" s="61" t="e">
        <f t="shared" si="77"/>
        <v>#VALUE!</v>
      </c>
      <c r="N4890" t="e">
        <f>VLOOKUP(M4890,'zamestnanci číselník'!$A:$I,9,0)</f>
        <v>#VALUE!</v>
      </c>
    </row>
    <row r="4891" spans="1:14" x14ac:dyDescent="0.2">
      <c r="A4891" s="60">
        <v>43698</v>
      </c>
      <c r="B4891" s="61" t="s">
        <v>1038</v>
      </c>
      <c r="C4891" s="61" t="s">
        <v>885</v>
      </c>
      <c r="D4891" s="61" t="s">
        <v>181</v>
      </c>
      <c r="E4891" s="61">
        <v>8</v>
      </c>
      <c r="F4891" s="61" t="s">
        <v>182</v>
      </c>
      <c r="G4891" s="61">
        <v>0</v>
      </c>
      <c r="H4891" s="61" t="s">
        <v>1514</v>
      </c>
      <c r="I4891" s="61" t="s">
        <v>184</v>
      </c>
      <c r="J4891" s="61" t="s">
        <v>13</v>
      </c>
      <c r="K4891" s="61" t="s">
        <v>14</v>
      </c>
      <c r="L4891" s="61" t="s">
        <v>1039</v>
      </c>
      <c r="M4891" s="61" t="e">
        <f t="shared" si="77"/>
        <v>#VALUE!</v>
      </c>
      <c r="N4891" t="e">
        <f>VLOOKUP(M4891,'zamestnanci číselník'!$A:$I,9,0)</f>
        <v>#VALUE!</v>
      </c>
    </row>
    <row r="4892" spans="1:14" x14ac:dyDescent="0.2">
      <c r="A4892" s="60">
        <v>43699</v>
      </c>
      <c r="B4892" s="61" t="s">
        <v>1038</v>
      </c>
      <c r="C4892" s="61" t="s">
        <v>885</v>
      </c>
      <c r="D4892" s="61" t="s">
        <v>181</v>
      </c>
      <c r="E4892" s="61">
        <v>8</v>
      </c>
      <c r="F4892" s="61" t="s">
        <v>182</v>
      </c>
      <c r="G4892" s="61">
        <v>0</v>
      </c>
      <c r="H4892" s="61" t="s">
        <v>1514</v>
      </c>
      <c r="I4892" s="61" t="s">
        <v>184</v>
      </c>
      <c r="J4892" s="61" t="s">
        <v>13</v>
      </c>
      <c r="K4892" s="61" t="s">
        <v>14</v>
      </c>
      <c r="L4892" s="61" t="s">
        <v>1039</v>
      </c>
      <c r="M4892" s="61" t="e">
        <f t="shared" si="77"/>
        <v>#VALUE!</v>
      </c>
      <c r="N4892" t="e">
        <f>VLOOKUP(M4892,'zamestnanci číselník'!$A:$I,9,0)</f>
        <v>#VALUE!</v>
      </c>
    </row>
    <row r="4893" spans="1:14" x14ac:dyDescent="0.2">
      <c r="A4893" s="60">
        <v>43696</v>
      </c>
      <c r="B4893" s="61" t="s">
        <v>1038</v>
      </c>
      <c r="C4893" s="61" t="s">
        <v>885</v>
      </c>
      <c r="D4893" s="61" t="s">
        <v>181</v>
      </c>
      <c r="E4893" s="61">
        <v>8</v>
      </c>
      <c r="F4893" s="61" t="s">
        <v>182</v>
      </c>
      <c r="G4893" s="61">
        <v>0</v>
      </c>
      <c r="H4893" s="61" t="s">
        <v>1514</v>
      </c>
      <c r="I4893" s="61" t="s">
        <v>184</v>
      </c>
      <c r="J4893" s="61" t="s">
        <v>13</v>
      </c>
      <c r="K4893" s="61" t="s">
        <v>14</v>
      </c>
      <c r="L4893" s="61" t="s">
        <v>1039</v>
      </c>
      <c r="M4893" s="61" t="e">
        <f t="shared" si="77"/>
        <v>#VALUE!</v>
      </c>
      <c r="N4893" t="e">
        <f>VLOOKUP(M4893,'zamestnanci číselník'!$A:$I,9,0)</f>
        <v>#VALUE!</v>
      </c>
    </row>
    <row r="4894" spans="1:14" x14ac:dyDescent="0.2">
      <c r="A4894" s="60">
        <v>43697</v>
      </c>
      <c r="B4894" s="61" t="s">
        <v>1038</v>
      </c>
      <c r="C4894" s="61" t="s">
        <v>885</v>
      </c>
      <c r="D4894" s="61" t="s">
        <v>181</v>
      </c>
      <c r="E4894" s="61">
        <v>8</v>
      </c>
      <c r="F4894" s="61" t="s">
        <v>182</v>
      </c>
      <c r="G4894" s="61">
        <v>0</v>
      </c>
      <c r="H4894" s="61" t="s">
        <v>1514</v>
      </c>
      <c r="I4894" s="61" t="s">
        <v>184</v>
      </c>
      <c r="J4894" s="61" t="s">
        <v>13</v>
      </c>
      <c r="K4894" s="61" t="s">
        <v>14</v>
      </c>
      <c r="L4894" s="61" t="s">
        <v>1039</v>
      </c>
      <c r="M4894" s="61" t="e">
        <f t="shared" si="77"/>
        <v>#VALUE!</v>
      </c>
      <c r="N4894" t="e">
        <f>VLOOKUP(M4894,'zamestnanci číselník'!$A:$I,9,0)</f>
        <v>#VALUE!</v>
      </c>
    </row>
    <row r="4895" spans="1:14" x14ac:dyDescent="0.2">
      <c r="A4895" s="60">
        <v>43689</v>
      </c>
      <c r="B4895" s="61" t="s">
        <v>1038</v>
      </c>
      <c r="C4895" s="61" t="s">
        <v>885</v>
      </c>
      <c r="D4895" s="61" t="s">
        <v>181</v>
      </c>
      <c r="E4895" s="61">
        <v>8</v>
      </c>
      <c r="F4895" s="61" t="s">
        <v>182</v>
      </c>
      <c r="G4895" s="61">
        <v>0</v>
      </c>
      <c r="H4895" s="61" t="s">
        <v>1448</v>
      </c>
      <c r="I4895" s="61" t="s">
        <v>184</v>
      </c>
      <c r="J4895" s="61" t="s">
        <v>13</v>
      </c>
      <c r="K4895" s="61" t="s">
        <v>14</v>
      </c>
      <c r="L4895" s="61" t="s">
        <v>1039</v>
      </c>
      <c r="M4895" s="61" t="e">
        <f t="shared" si="77"/>
        <v>#VALUE!</v>
      </c>
      <c r="N4895" t="e">
        <f>VLOOKUP(M4895,'zamestnanci číselník'!$A:$I,9,0)</f>
        <v>#VALUE!</v>
      </c>
    </row>
    <row r="4896" spans="1:14" x14ac:dyDescent="0.2">
      <c r="A4896" s="60">
        <v>43690</v>
      </c>
      <c r="B4896" s="61" t="s">
        <v>1038</v>
      </c>
      <c r="C4896" s="61" t="s">
        <v>885</v>
      </c>
      <c r="D4896" s="61" t="s">
        <v>181</v>
      </c>
      <c r="E4896" s="61">
        <v>8</v>
      </c>
      <c r="F4896" s="61" t="s">
        <v>182</v>
      </c>
      <c r="G4896" s="61">
        <v>0</v>
      </c>
      <c r="H4896" s="61" t="s">
        <v>1448</v>
      </c>
      <c r="I4896" s="61" t="s">
        <v>184</v>
      </c>
      <c r="J4896" s="61" t="s">
        <v>13</v>
      </c>
      <c r="K4896" s="61" t="s">
        <v>14</v>
      </c>
      <c r="L4896" s="61" t="s">
        <v>1039</v>
      </c>
      <c r="M4896" s="61" t="e">
        <f t="shared" si="77"/>
        <v>#VALUE!</v>
      </c>
      <c r="N4896" t="e">
        <f>VLOOKUP(M4896,'zamestnanci číselník'!$A:$I,9,0)</f>
        <v>#VALUE!</v>
      </c>
    </row>
    <row r="4897" spans="1:14" x14ac:dyDescent="0.2">
      <c r="A4897" s="60">
        <v>43691</v>
      </c>
      <c r="B4897" s="61" t="s">
        <v>1038</v>
      </c>
      <c r="C4897" s="61" t="s">
        <v>885</v>
      </c>
      <c r="D4897" s="61" t="s">
        <v>181</v>
      </c>
      <c r="E4897" s="61">
        <v>6</v>
      </c>
      <c r="F4897" s="61" t="s">
        <v>182</v>
      </c>
      <c r="G4897" s="61">
        <v>0</v>
      </c>
      <c r="H4897" s="61" t="s">
        <v>1448</v>
      </c>
      <c r="I4897" s="61" t="s">
        <v>184</v>
      </c>
      <c r="J4897" s="61" t="s">
        <v>13</v>
      </c>
      <c r="K4897" s="61" t="s">
        <v>14</v>
      </c>
      <c r="L4897" s="61" t="s">
        <v>1039</v>
      </c>
      <c r="M4897" s="61" t="e">
        <f t="shared" si="77"/>
        <v>#VALUE!</v>
      </c>
      <c r="N4897" t="e">
        <f>VLOOKUP(M4897,'zamestnanci číselník'!$A:$I,9,0)</f>
        <v>#VALUE!</v>
      </c>
    </row>
    <row r="4898" spans="1:14" x14ac:dyDescent="0.2">
      <c r="A4898" s="60">
        <v>43692</v>
      </c>
      <c r="B4898" s="61" t="s">
        <v>1038</v>
      </c>
      <c r="C4898" s="61" t="s">
        <v>885</v>
      </c>
      <c r="D4898" s="61" t="s">
        <v>181</v>
      </c>
      <c r="E4898" s="61">
        <v>6</v>
      </c>
      <c r="F4898" s="61" t="s">
        <v>182</v>
      </c>
      <c r="G4898" s="61">
        <v>0</v>
      </c>
      <c r="H4898" s="61" t="s">
        <v>1538</v>
      </c>
      <c r="I4898" s="61" t="s">
        <v>184</v>
      </c>
      <c r="J4898" s="61" t="s">
        <v>13</v>
      </c>
      <c r="K4898" s="61" t="s">
        <v>14</v>
      </c>
      <c r="L4898" s="61" t="s">
        <v>1039</v>
      </c>
      <c r="M4898" s="61" t="e">
        <f t="shared" si="77"/>
        <v>#VALUE!</v>
      </c>
      <c r="N4898" t="e">
        <f>VLOOKUP(M4898,'zamestnanci číselník'!$A:$I,9,0)</f>
        <v>#VALUE!</v>
      </c>
    </row>
    <row r="4899" spans="1:14" x14ac:dyDescent="0.2">
      <c r="A4899" s="60">
        <v>43693</v>
      </c>
      <c r="B4899" s="61" t="s">
        <v>1038</v>
      </c>
      <c r="C4899" s="61" t="s">
        <v>17</v>
      </c>
      <c r="D4899" s="61" t="s">
        <v>181</v>
      </c>
      <c r="E4899" s="61">
        <v>0</v>
      </c>
      <c r="F4899" s="61" t="s">
        <v>182</v>
      </c>
      <c r="G4899" s="61">
        <v>0</v>
      </c>
      <c r="H4899" s="61" t="s">
        <v>183</v>
      </c>
      <c r="I4899" s="61" t="s">
        <v>184</v>
      </c>
      <c r="J4899" s="61" t="s">
        <v>13</v>
      </c>
      <c r="K4899" s="61" t="s">
        <v>14</v>
      </c>
      <c r="L4899" s="61" t="s">
        <v>1039</v>
      </c>
      <c r="M4899" s="61" t="e">
        <f t="shared" si="77"/>
        <v>#VALUE!</v>
      </c>
      <c r="N4899" t="e">
        <f>VLOOKUP(M4899,'zamestnanci číselník'!$A:$I,9,0)</f>
        <v>#VALUE!</v>
      </c>
    </row>
    <row r="4900" spans="1:14" x14ac:dyDescent="0.2">
      <c r="A4900" s="60">
        <v>43702</v>
      </c>
      <c r="B4900" s="61" t="s">
        <v>1040</v>
      </c>
      <c r="C4900" s="61" t="s">
        <v>885</v>
      </c>
      <c r="D4900" s="61" t="s">
        <v>181</v>
      </c>
      <c r="E4900" s="61">
        <v>4</v>
      </c>
      <c r="F4900" s="61" t="s">
        <v>182</v>
      </c>
      <c r="G4900" s="61">
        <v>0</v>
      </c>
      <c r="H4900" s="61" t="s">
        <v>1503</v>
      </c>
      <c r="I4900" s="61" t="s">
        <v>288</v>
      </c>
      <c r="J4900" s="61" t="s">
        <v>19</v>
      </c>
      <c r="K4900" s="61" t="s">
        <v>14</v>
      </c>
      <c r="L4900" s="61" t="s">
        <v>1041</v>
      </c>
      <c r="M4900" s="61" t="e">
        <f t="shared" si="77"/>
        <v>#VALUE!</v>
      </c>
      <c r="N4900" t="e">
        <f>VLOOKUP(M4900,'zamestnanci číselník'!$A:$I,9,0)</f>
        <v>#VALUE!</v>
      </c>
    </row>
    <row r="4901" spans="1:14" x14ac:dyDescent="0.2">
      <c r="A4901" s="60">
        <v>43703</v>
      </c>
      <c r="B4901" s="61" t="s">
        <v>1040</v>
      </c>
      <c r="C4901" s="61" t="s">
        <v>885</v>
      </c>
      <c r="D4901" s="61" t="s">
        <v>181</v>
      </c>
      <c r="E4901" s="61">
        <v>4</v>
      </c>
      <c r="F4901" s="61" t="s">
        <v>182</v>
      </c>
      <c r="G4901" s="61">
        <v>0</v>
      </c>
      <c r="H4901" s="61" t="s">
        <v>1503</v>
      </c>
      <c r="I4901" s="61" t="s">
        <v>288</v>
      </c>
      <c r="J4901" s="61" t="s">
        <v>19</v>
      </c>
      <c r="K4901" s="61" t="s">
        <v>14</v>
      </c>
      <c r="L4901" s="61" t="s">
        <v>1041</v>
      </c>
      <c r="M4901" s="61" t="e">
        <f t="shared" si="77"/>
        <v>#VALUE!</v>
      </c>
      <c r="N4901" t="e">
        <f>VLOOKUP(M4901,'zamestnanci číselník'!$A:$I,9,0)</f>
        <v>#VALUE!</v>
      </c>
    </row>
    <row r="4902" spans="1:14" x14ac:dyDescent="0.2">
      <c r="A4902" s="60">
        <v>43704</v>
      </c>
      <c r="B4902" s="61" t="s">
        <v>1040</v>
      </c>
      <c r="C4902" s="61" t="s">
        <v>885</v>
      </c>
      <c r="D4902" s="61" t="s">
        <v>181</v>
      </c>
      <c r="E4902" s="61">
        <v>4</v>
      </c>
      <c r="F4902" s="61" t="s">
        <v>182</v>
      </c>
      <c r="G4902" s="61">
        <v>0</v>
      </c>
      <c r="H4902" s="61" t="s">
        <v>1503</v>
      </c>
      <c r="I4902" s="61" t="s">
        <v>288</v>
      </c>
      <c r="J4902" s="61" t="s">
        <v>19</v>
      </c>
      <c r="K4902" s="61" t="s">
        <v>14</v>
      </c>
      <c r="L4902" s="61" t="s">
        <v>1041</v>
      </c>
      <c r="M4902" s="61" t="e">
        <f t="shared" si="77"/>
        <v>#VALUE!</v>
      </c>
      <c r="N4902" t="e">
        <f>VLOOKUP(M4902,'zamestnanci číselník'!$A:$I,9,0)</f>
        <v>#VALUE!</v>
      </c>
    </row>
    <row r="4903" spans="1:14" x14ac:dyDescent="0.2">
      <c r="A4903" s="60">
        <v>43705</v>
      </c>
      <c r="B4903" s="61" t="s">
        <v>1040</v>
      </c>
      <c r="C4903" s="61" t="s">
        <v>885</v>
      </c>
      <c r="D4903" s="61" t="s">
        <v>181</v>
      </c>
      <c r="E4903" s="61">
        <v>3.5</v>
      </c>
      <c r="F4903" s="61" t="s">
        <v>182</v>
      </c>
      <c r="G4903" s="61">
        <v>0</v>
      </c>
      <c r="H4903" s="61" t="s">
        <v>1503</v>
      </c>
      <c r="I4903" s="61" t="s">
        <v>288</v>
      </c>
      <c r="J4903" s="61" t="s">
        <v>19</v>
      </c>
      <c r="K4903" s="61" t="s">
        <v>14</v>
      </c>
      <c r="L4903" s="61" t="s">
        <v>1041</v>
      </c>
      <c r="M4903" s="61" t="e">
        <f t="shared" si="77"/>
        <v>#VALUE!</v>
      </c>
      <c r="N4903" t="e">
        <f>VLOOKUP(M4903,'zamestnanci číselník'!$A:$I,9,0)</f>
        <v>#VALUE!</v>
      </c>
    </row>
    <row r="4904" spans="1:14" x14ac:dyDescent="0.2">
      <c r="A4904" s="60">
        <v>43706</v>
      </c>
      <c r="B4904" s="61" t="s">
        <v>1040</v>
      </c>
      <c r="C4904" s="61" t="s">
        <v>885</v>
      </c>
      <c r="D4904" s="61" t="s">
        <v>181</v>
      </c>
      <c r="E4904" s="61">
        <v>3.5</v>
      </c>
      <c r="F4904" s="61" t="s">
        <v>182</v>
      </c>
      <c r="G4904" s="61">
        <v>0</v>
      </c>
      <c r="H4904" s="61" t="s">
        <v>1503</v>
      </c>
      <c r="I4904" s="61" t="s">
        <v>288</v>
      </c>
      <c r="J4904" s="61" t="s">
        <v>19</v>
      </c>
      <c r="K4904" s="61" t="s">
        <v>14</v>
      </c>
      <c r="L4904" s="61" t="s">
        <v>1041</v>
      </c>
      <c r="M4904" s="61" t="e">
        <f t="shared" si="77"/>
        <v>#VALUE!</v>
      </c>
      <c r="N4904" t="e">
        <f>VLOOKUP(M4904,'zamestnanci číselník'!$A:$I,9,0)</f>
        <v>#VALUE!</v>
      </c>
    </row>
    <row r="4905" spans="1:14" x14ac:dyDescent="0.2">
      <c r="A4905" s="60">
        <v>43699</v>
      </c>
      <c r="B4905" s="61" t="s">
        <v>1040</v>
      </c>
      <c r="C4905" s="61" t="s">
        <v>885</v>
      </c>
      <c r="D4905" s="61" t="s">
        <v>181</v>
      </c>
      <c r="E4905" s="61">
        <v>7</v>
      </c>
      <c r="F4905" s="61" t="s">
        <v>182</v>
      </c>
      <c r="G4905" s="61">
        <v>0</v>
      </c>
      <c r="H4905" s="61" t="s">
        <v>1503</v>
      </c>
      <c r="I4905" s="61" t="s">
        <v>288</v>
      </c>
      <c r="J4905" s="61" t="s">
        <v>19</v>
      </c>
      <c r="K4905" s="61" t="s">
        <v>14</v>
      </c>
      <c r="L4905" s="61" t="s">
        <v>1041</v>
      </c>
      <c r="M4905" s="61" t="e">
        <f t="shared" si="77"/>
        <v>#VALUE!</v>
      </c>
      <c r="N4905" t="e">
        <f>VLOOKUP(M4905,'zamestnanci číselník'!$A:$I,9,0)</f>
        <v>#VALUE!</v>
      </c>
    </row>
    <row r="4906" spans="1:14" x14ac:dyDescent="0.2">
      <c r="A4906" s="60">
        <v>43698</v>
      </c>
      <c r="B4906" s="61" t="s">
        <v>1040</v>
      </c>
      <c r="C4906" s="61" t="s">
        <v>885</v>
      </c>
      <c r="D4906" s="61" t="s">
        <v>181</v>
      </c>
      <c r="E4906" s="61">
        <v>7</v>
      </c>
      <c r="F4906" s="61" t="s">
        <v>182</v>
      </c>
      <c r="G4906" s="61">
        <v>0</v>
      </c>
      <c r="H4906" s="61" t="s">
        <v>1503</v>
      </c>
      <c r="I4906" s="61" t="s">
        <v>288</v>
      </c>
      <c r="J4906" s="61" t="s">
        <v>19</v>
      </c>
      <c r="K4906" s="61" t="s">
        <v>14</v>
      </c>
      <c r="L4906" s="61" t="s">
        <v>1041</v>
      </c>
      <c r="M4906" s="61" t="e">
        <f t="shared" si="77"/>
        <v>#VALUE!</v>
      </c>
      <c r="N4906" t="e">
        <f>VLOOKUP(M4906,'zamestnanci číselník'!$A:$I,9,0)</f>
        <v>#VALUE!</v>
      </c>
    </row>
    <row r="4907" spans="1:14" x14ac:dyDescent="0.2">
      <c r="A4907" s="60">
        <v>43691</v>
      </c>
      <c r="B4907" s="61" t="s">
        <v>1040</v>
      </c>
      <c r="C4907" s="61" t="s">
        <v>885</v>
      </c>
      <c r="D4907" s="61" t="s">
        <v>181</v>
      </c>
      <c r="E4907" s="61">
        <v>7</v>
      </c>
      <c r="F4907" s="61" t="s">
        <v>182</v>
      </c>
      <c r="G4907" s="61">
        <v>0</v>
      </c>
      <c r="H4907" s="61" t="s">
        <v>1449</v>
      </c>
      <c r="I4907" s="61" t="s">
        <v>288</v>
      </c>
      <c r="J4907" s="61" t="s">
        <v>19</v>
      </c>
      <c r="K4907" s="61" t="s">
        <v>14</v>
      </c>
      <c r="L4907" s="61" t="s">
        <v>1041</v>
      </c>
      <c r="M4907" s="61" t="e">
        <f t="shared" si="77"/>
        <v>#VALUE!</v>
      </c>
      <c r="N4907" t="e">
        <f>VLOOKUP(M4907,'zamestnanci číselník'!$A:$I,9,0)</f>
        <v>#VALUE!</v>
      </c>
    </row>
    <row r="4908" spans="1:14" x14ac:dyDescent="0.2">
      <c r="A4908" s="60">
        <v>43692</v>
      </c>
      <c r="B4908" s="61" t="s">
        <v>1040</v>
      </c>
      <c r="C4908" s="61" t="s">
        <v>885</v>
      </c>
      <c r="D4908" s="61" t="s">
        <v>181</v>
      </c>
      <c r="E4908" s="61">
        <v>7</v>
      </c>
      <c r="F4908" s="61" t="s">
        <v>182</v>
      </c>
      <c r="G4908" s="61">
        <v>0</v>
      </c>
      <c r="H4908" s="61" t="s">
        <v>1449</v>
      </c>
      <c r="I4908" s="61" t="s">
        <v>288</v>
      </c>
      <c r="J4908" s="61" t="s">
        <v>19</v>
      </c>
      <c r="K4908" s="61" t="s">
        <v>14</v>
      </c>
      <c r="L4908" s="61" t="s">
        <v>1041</v>
      </c>
      <c r="M4908" s="61" t="e">
        <f t="shared" ref="M4908:M4971" si="78">B4908*1</f>
        <v>#VALUE!</v>
      </c>
      <c r="N4908" t="e">
        <f>VLOOKUP(M4908,'zamestnanci číselník'!$A:$I,9,0)</f>
        <v>#VALUE!</v>
      </c>
    </row>
    <row r="4909" spans="1:14" x14ac:dyDescent="0.2">
      <c r="A4909" s="60">
        <v>43693</v>
      </c>
      <c r="B4909" s="61" t="s">
        <v>1040</v>
      </c>
      <c r="C4909" s="61" t="s">
        <v>885</v>
      </c>
      <c r="D4909" s="61" t="s">
        <v>181</v>
      </c>
      <c r="E4909" s="61">
        <v>4</v>
      </c>
      <c r="F4909" s="61" t="s">
        <v>182</v>
      </c>
      <c r="G4909" s="61">
        <v>0</v>
      </c>
      <c r="H4909" s="61" t="s">
        <v>1449</v>
      </c>
      <c r="I4909" s="61" t="s">
        <v>288</v>
      </c>
      <c r="J4909" s="61" t="s">
        <v>19</v>
      </c>
      <c r="K4909" s="61" t="s">
        <v>14</v>
      </c>
      <c r="L4909" s="61" t="s">
        <v>1041</v>
      </c>
      <c r="M4909" s="61" t="e">
        <f t="shared" si="78"/>
        <v>#VALUE!</v>
      </c>
      <c r="N4909" t="e">
        <f>VLOOKUP(M4909,'zamestnanci číselník'!$A:$I,9,0)</f>
        <v>#VALUE!</v>
      </c>
    </row>
    <row r="4910" spans="1:14" x14ac:dyDescent="0.2">
      <c r="A4910" s="60">
        <v>43695</v>
      </c>
      <c r="B4910" s="61" t="s">
        <v>1040</v>
      </c>
      <c r="C4910" s="61" t="s">
        <v>885</v>
      </c>
      <c r="D4910" s="61" t="s">
        <v>181</v>
      </c>
      <c r="E4910" s="61">
        <v>1.5</v>
      </c>
      <c r="F4910" s="61" t="s">
        <v>182</v>
      </c>
      <c r="G4910" s="61">
        <v>0</v>
      </c>
      <c r="H4910" s="61" t="s">
        <v>1449</v>
      </c>
      <c r="I4910" s="61" t="s">
        <v>288</v>
      </c>
      <c r="J4910" s="61" t="s">
        <v>19</v>
      </c>
      <c r="K4910" s="61" t="s">
        <v>14</v>
      </c>
      <c r="L4910" s="61" t="s">
        <v>1041</v>
      </c>
      <c r="M4910" s="61" t="e">
        <f t="shared" si="78"/>
        <v>#VALUE!</v>
      </c>
      <c r="N4910" t="e">
        <f>VLOOKUP(M4910,'zamestnanci číselník'!$A:$I,9,0)</f>
        <v>#VALUE!</v>
      </c>
    </row>
    <row r="4911" spans="1:14" x14ac:dyDescent="0.2">
      <c r="A4911" s="60">
        <v>43696</v>
      </c>
      <c r="B4911" s="61" t="s">
        <v>1040</v>
      </c>
      <c r="C4911" s="61" t="s">
        <v>885</v>
      </c>
      <c r="D4911" s="61" t="s">
        <v>181</v>
      </c>
      <c r="E4911" s="61">
        <v>7</v>
      </c>
      <c r="F4911" s="61" t="s">
        <v>182</v>
      </c>
      <c r="G4911" s="61">
        <v>0</v>
      </c>
      <c r="H4911" s="61" t="s">
        <v>1449</v>
      </c>
      <c r="I4911" s="61" t="s">
        <v>288</v>
      </c>
      <c r="J4911" s="61" t="s">
        <v>19</v>
      </c>
      <c r="K4911" s="61" t="s">
        <v>14</v>
      </c>
      <c r="L4911" s="61" t="s">
        <v>1041</v>
      </c>
      <c r="M4911" s="61" t="e">
        <f t="shared" si="78"/>
        <v>#VALUE!</v>
      </c>
      <c r="N4911" t="e">
        <f>VLOOKUP(M4911,'zamestnanci číselník'!$A:$I,9,0)</f>
        <v>#VALUE!</v>
      </c>
    </row>
    <row r="4912" spans="1:14" x14ac:dyDescent="0.2">
      <c r="A4912" s="60">
        <v>43697</v>
      </c>
      <c r="B4912" s="61" t="s">
        <v>1040</v>
      </c>
      <c r="C4912" s="61" t="s">
        <v>885</v>
      </c>
      <c r="D4912" s="61" t="s">
        <v>181</v>
      </c>
      <c r="E4912" s="61">
        <v>4</v>
      </c>
      <c r="F4912" s="61" t="s">
        <v>182</v>
      </c>
      <c r="G4912" s="61">
        <v>0</v>
      </c>
      <c r="H4912" s="61" t="s">
        <v>1449</v>
      </c>
      <c r="I4912" s="61" t="s">
        <v>288</v>
      </c>
      <c r="J4912" s="61" t="s">
        <v>19</v>
      </c>
      <c r="K4912" s="61" t="s">
        <v>14</v>
      </c>
      <c r="L4912" s="61" t="s">
        <v>1041</v>
      </c>
      <c r="M4912" s="61" t="e">
        <f t="shared" si="78"/>
        <v>#VALUE!</v>
      </c>
      <c r="N4912" t="e">
        <f>VLOOKUP(M4912,'zamestnanci číselník'!$A:$I,9,0)</f>
        <v>#VALUE!</v>
      </c>
    </row>
    <row r="4913" spans="1:14" x14ac:dyDescent="0.2">
      <c r="A4913" s="60">
        <v>43697</v>
      </c>
      <c r="B4913" s="61" t="s">
        <v>1040</v>
      </c>
      <c r="C4913" s="61" t="s">
        <v>885</v>
      </c>
      <c r="D4913" s="61" t="s">
        <v>181</v>
      </c>
      <c r="E4913" s="61">
        <v>3</v>
      </c>
      <c r="F4913" s="61" t="s">
        <v>182</v>
      </c>
      <c r="G4913" s="61">
        <v>0</v>
      </c>
      <c r="H4913" s="61" t="s">
        <v>1555</v>
      </c>
      <c r="I4913" s="61" t="s">
        <v>288</v>
      </c>
      <c r="J4913" s="61" t="s">
        <v>19</v>
      </c>
      <c r="K4913" s="61" t="s">
        <v>14</v>
      </c>
      <c r="L4913" s="61" t="s">
        <v>1041</v>
      </c>
      <c r="M4913" s="61" t="e">
        <f t="shared" si="78"/>
        <v>#VALUE!</v>
      </c>
      <c r="N4913" t="e">
        <f>VLOOKUP(M4913,'zamestnanci číselník'!$A:$I,9,0)</f>
        <v>#VALUE!</v>
      </c>
    </row>
    <row r="4914" spans="1:14" x14ac:dyDescent="0.2">
      <c r="A4914" s="60">
        <v>43689</v>
      </c>
      <c r="B4914" s="61" t="s">
        <v>1040</v>
      </c>
      <c r="C4914" s="61" t="s">
        <v>885</v>
      </c>
      <c r="D4914" s="61" t="s">
        <v>181</v>
      </c>
      <c r="E4914" s="61">
        <v>3</v>
      </c>
      <c r="F4914" s="61" t="s">
        <v>182</v>
      </c>
      <c r="G4914" s="61">
        <v>0</v>
      </c>
      <c r="H4914" s="61" t="s">
        <v>1449</v>
      </c>
      <c r="I4914" s="61" t="s">
        <v>288</v>
      </c>
      <c r="J4914" s="61" t="s">
        <v>19</v>
      </c>
      <c r="K4914" s="61" t="s">
        <v>14</v>
      </c>
      <c r="L4914" s="61" t="s">
        <v>1041</v>
      </c>
      <c r="M4914" s="61" t="e">
        <f t="shared" si="78"/>
        <v>#VALUE!</v>
      </c>
      <c r="N4914" t="e">
        <f>VLOOKUP(M4914,'zamestnanci číselník'!$A:$I,9,0)</f>
        <v>#VALUE!</v>
      </c>
    </row>
    <row r="4915" spans="1:14" x14ac:dyDescent="0.2">
      <c r="A4915" s="60">
        <v>43690</v>
      </c>
      <c r="B4915" s="61" t="s">
        <v>1040</v>
      </c>
      <c r="C4915" s="61" t="s">
        <v>885</v>
      </c>
      <c r="D4915" s="61" t="s">
        <v>181</v>
      </c>
      <c r="E4915" s="61">
        <v>8</v>
      </c>
      <c r="F4915" s="61" t="s">
        <v>182</v>
      </c>
      <c r="G4915" s="61">
        <v>0</v>
      </c>
      <c r="H4915" s="61" t="s">
        <v>1449</v>
      </c>
      <c r="I4915" s="61" t="s">
        <v>288</v>
      </c>
      <c r="J4915" s="61" t="s">
        <v>19</v>
      </c>
      <c r="K4915" s="61" t="s">
        <v>14</v>
      </c>
      <c r="L4915" s="61" t="s">
        <v>1041</v>
      </c>
      <c r="M4915" s="61" t="e">
        <f t="shared" si="78"/>
        <v>#VALUE!</v>
      </c>
      <c r="N4915" t="e">
        <f>VLOOKUP(M4915,'zamestnanci číselník'!$A:$I,9,0)</f>
        <v>#VALUE!</v>
      </c>
    </row>
    <row r="4916" spans="1:14" x14ac:dyDescent="0.2">
      <c r="A4916" s="60">
        <v>43684</v>
      </c>
      <c r="B4916" s="61" t="s">
        <v>1040</v>
      </c>
      <c r="C4916" s="61" t="s">
        <v>885</v>
      </c>
      <c r="D4916" s="61" t="s">
        <v>181</v>
      </c>
      <c r="E4916" s="61">
        <v>7</v>
      </c>
      <c r="F4916" s="61" t="s">
        <v>182</v>
      </c>
      <c r="G4916" s="61">
        <v>0</v>
      </c>
      <c r="H4916" s="61" t="s">
        <v>1449</v>
      </c>
      <c r="I4916" s="61" t="s">
        <v>288</v>
      </c>
      <c r="J4916" s="61" t="s">
        <v>19</v>
      </c>
      <c r="K4916" s="61" t="s">
        <v>14</v>
      </c>
      <c r="L4916" s="61" t="s">
        <v>1041</v>
      </c>
      <c r="M4916" s="61" t="e">
        <f t="shared" si="78"/>
        <v>#VALUE!</v>
      </c>
      <c r="N4916" t="e">
        <f>VLOOKUP(M4916,'zamestnanci číselník'!$A:$I,9,0)</f>
        <v>#VALUE!</v>
      </c>
    </row>
    <row r="4917" spans="1:14" x14ac:dyDescent="0.2">
      <c r="A4917" s="60">
        <v>43685</v>
      </c>
      <c r="B4917" s="61" t="s">
        <v>1040</v>
      </c>
      <c r="C4917" s="61" t="s">
        <v>885</v>
      </c>
      <c r="D4917" s="61" t="s">
        <v>181</v>
      </c>
      <c r="E4917" s="61">
        <v>7</v>
      </c>
      <c r="F4917" s="61" t="s">
        <v>182</v>
      </c>
      <c r="G4917" s="61">
        <v>0</v>
      </c>
      <c r="H4917" s="61" t="s">
        <v>1449</v>
      </c>
      <c r="I4917" s="61" t="s">
        <v>288</v>
      </c>
      <c r="J4917" s="61" t="s">
        <v>19</v>
      </c>
      <c r="K4917" s="61" t="s">
        <v>14</v>
      </c>
      <c r="L4917" s="61" t="s">
        <v>1041</v>
      </c>
      <c r="M4917" s="61" t="e">
        <f t="shared" si="78"/>
        <v>#VALUE!</v>
      </c>
      <c r="N4917" t="e">
        <f>VLOOKUP(M4917,'zamestnanci číselník'!$A:$I,9,0)</f>
        <v>#VALUE!</v>
      </c>
    </row>
    <row r="4918" spans="1:14" x14ac:dyDescent="0.2">
      <c r="A4918" s="60">
        <v>43688</v>
      </c>
      <c r="B4918" s="61" t="s">
        <v>1040</v>
      </c>
      <c r="C4918" s="61" t="s">
        <v>885</v>
      </c>
      <c r="D4918" s="61" t="s">
        <v>181</v>
      </c>
      <c r="E4918" s="61">
        <v>3</v>
      </c>
      <c r="F4918" s="61" t="s">
        <v>182</v>
      </c>
      <c r="G4918" s="61">
        <v>0</v>
      </c>
      <c r="H4918" s="61" t="s">
        <v>1449</v>
      </c>
      <c r="I4918" s="61" t="s">
        <v>288</v>
      </c>
      <c r="J4918" s="61" t="s">
        <v>19</v>
      </c>
      <c r="K4918" s="61" t="s">
        <v>14</v>
      </c>
      <c r="L4918" s="61" t="s">
        <v>1041</v>
      </c>
      <c r="M4918" s="61" t="e">
        <f t="shared" si="78"/>
        <v>#VALUE!</v>
      </c>
      <c r="N4918" t="e">
        <f>VLOOKUP(M4918,'zamestnanci číselník'!$A:$I,9,0)</f>
        <v>#VALUE!</v>
      </c>
    </row>
    <row r="4919" spans="1:14" x14ac:dyDescent="0.2">
      <c r="A4919" s="60">
        <v>43698</v>
      </c>
      <c r="B4919" s="61" t="s">
        <v>1042</v>
      </c>
      <c r="C4919" s="61" t="s">
        <v>885</v>
      </c>
      <c r="D4919" s="61" t="s">
        <v>181</v>
      </c>
      <c r="E4919" s="61">
        <v>8</v>
      </c>
      <c r="F4919" s="61" t="s">
        <v>182</v>
      </c>
      <c r="G4919" s="61">
        <v>0</v>
      </c>
      <c r="H4919" s="61" t="s">
        <v>1481</v>
      </c>
      <c r="I4919" s="61" t="s">
        <v>184</v>
      </c>
      <c r="J4919" s="61" t="s">
        <v>32</v>
      </c>
      <c r="K4919" s="61" t="s">
        <v>14</v>
      </c>
      <c r="L4919" s="61" t="s">
        <v>1043</v>
      </c>
      <c r="M4919" s="61" t="e">
        <f t="shared" si="78"/>
        <v>#VALUE!</v>
      </c>
      <c r="N4919" t="e">
        <f>VLOOKUP(M4919,'zamestnanci číselník'!$A:$I,9,0)</f>
        <v>#VALUE!</v>
      </c>
    </row>
    <row r="4920" spans="1:14" x14ac:dyDescent="0.2">
      <c r="A4920" s="60">
        <v>43699</v>
      </c>
      <c r="B4920" s="61" t="s">
        <v>1042</v>
      </c>
      <c r="C4920" s="61" t="s">
        <v>885</v>
      </c>
      <c r="D4920" s="61" t="s">
        <v>181</v>
      </c>
      <c r="E4920" s="61">
        <v>8</v>
      </c>
      <c r="F4920" s="61" t="s">
        <v>182</v>
      </c>
      <c r="G4920" s="61">
        <v>0</v>
      </c>
      <c r="H4920" s="61" t="s">
        <v>1481</v>
      </c>
      <c r="I4920" s="61" t="s">
        <v>184</v>
      </c>
      <c r="J4920" s="61" t="s">
        <v>32</v>
      </c>
      <c r="K4920" s="61" t="s">
        <v>14</v>
      </c>
      <c r="L4920" s="61" t="s">
        <v>1043</v>
      </c>
      <c r="M4920" s="61" t="e">
        <f t="shared" si="78"/>
        <v>#VALUE!</v>
      </c>
      <c r="N4920" t="e">
        <f>VLOOKUP(M4920,'zamestnanci číselník'!$A:$I,9,0)</f>
        <v>#VALUE!</v>
      </c>
    </row>
    <row r="4921" spans="1:14" x14ac:dyDescent="0.2">
      <c r="A4921" s="60">
        <v>43700</v>
      </c>
      <c r="B4921" s="61" t="s">
        <v>1042</v>
      </c>
      <c r="C4921" s="61" t="s">
        <v>885</v>
      </c>
      <c r="D4921" s="61" t="s">
        <v>181</v>
      </c>
      <c r="E4921" s="61">
        <v>8</v>
      </c>
      <c r="F4921" s="61" t="s">
        <v>182</v>
      </c>
      <c r="G4921" s="61">
        <v>0</v>
      </c>
      <c r="H4921" s="61" t="s">
        <v>1481</v>
      </c>
      <c r="I4921" s="61" t="s">
        <v>184</v>
      </c>
      <c r="J4921" s="61" t="s">
        <v>32</v>
      </c>
      <c r="K4921" s="61" t="s">
        <v>14</v>
      </c>
      <c r="L4921" s="61" t="s">
        <v>1043</v>
      </c>
      <c r="M4921" s="61" t="e">
        <f t="shared" si="78"/>
        <v>#VALUE!</v>
      </c>
      <c r="N4921" t="e">
        <f>VLOOKUP(M4921,'zamestnanci číselník'!$A:$I,9,0)</f>
        <v>#VALUE!</v>
      </c>
    </row>
    <row r="4922" spans="1:14" x14ac:dyDescent="0.2">
      <c r="A4922" s="60">
        <v>43703</v>
      </c>
      <c r="B4922" s="61" t="s">
        <v>1042</v>
      </c>
      <c r="C4922" s="61" t="s">
        <v>17</v>
      </c>
      <c r="D4922" s="61" t="s">
        <v>181</v>
      </c>
      <c r="E4922" s="61">
        <v>0</v>
      </c>
      <c r="F4922" s="61" t="s">
        <v>182</v>
      </c>
      <c r="G4922" s="61">
        <v>0</v>
      </c>
      <c r="H4922" s="61" t="s">
        <v>183</v>
      </c>
      <c r="I4922" s="61" t="s">
        <v>184</v>
      </c>
      <c r="J4922" s="61" t="s">
        <v>32</v>
      </c>
      <c r="K4922" s="61" t="s">
        <v>14</v>
      </c>
      <c r="L4922" s="61" t="s">
        <v>1043</v>
      </c>
      <c r="M4922" s="61" t="e">
        <f t="shared" si="78"/>
        <v>#VALUE!</v>
      </c>
      <c r="N4922" t="e">
        <f>VLOOKUP(M4922,'zamestnanci číselník'!$A:$I,9,0)</f>
        <v>#VALUE!</v>
      </c>
    </row>
    <row r="4923" spans="1:14" x14ac:dyDescent="0.2">
      <c r="A4923" s="60">
        <v>43704</v>
      </c>
      <c r="B4923" s="61" t="s">
        <v>1042</v>
      </c>
      <c r="C4923" s="61" t="s">
        <v>17</v>
      </c>
      <c r="D4923" s="61" t="s">
        <v>181</v>
      </c>
      <c r="E4923" s="61">
        <v>0</v>
      </c>
      <c r="F4923" s="61" t="s">
        <v>182</v>
      </c>
      <c r="G4923" s="61">
        <v>0</v>
      </c>
      <c r="H4923" s="61" t="s">
        <v>183</v>
      </c>
      <c r="I4923" s="61" t="s">
        <v>184</v>
      </c>
      <c r="J4923" s="61" t="s">
        <v>32</v>
      </c>
      <c r="K4923" s="61" t="s">
        <v>14</v>
      </c>
      <c r="L4923" s="61" t="s">
        <v>1043</v>
      </c>
      <c r="M4923" s="61" t="e">
        <f t="shared" si="78"/>
        <v>#VALUE!</v>
      </c>
      <c r="N4923" t="e">
        <f>VLOOKUP(M4923,'zamestnanci číselník'!$A:$I,9,0)</f>
        <v>#VALUE!</v>
      </c>
    </row>
    <row r="4924" spans="1:14" x14ac:dyDescent="0.2">
      <c r="A4924" s="60">
        <v>43705</v>
      </c>
      <c r="B4924" s="61" t="s">
        <v>1042</v>
      </c>
      <c r="C4924" s="61" t="s">
        <v>17</v>
      </c>
      <c r="D4924" s="61" t="s">
        <v>181</v>
      </c>
      <c r="E4924" s="61">
        <v>0</v>
      </c>
      <c r="F4924" s="61" t="s">
        <v>182</v>
      </c>
      <c r="G4924" s="61">
        <v>0</v>
      </c>
      <c r="H4924" s="61" t="s">
        <v>183</v>
      </c>
      <c r="I4924" s="61" t="s">
        <v>184</v>
      </c>
      <c r="J4924" s="61" t="s">
        <v>32</v>
      </c>
      <c r="K4924" s="61" t="s">
        <v>14</v>
      </c>
      <c r="L4924" s="61" t="s">
        <v>1043</v>
      </c>
      <c r="M4924" s="61" t="e">
        <f t="shared" si="78"/>
        <v>#VALUE!</v>
      </c>
      <c r="N4924" t="e">
        <f>VLOOKUP(M4924,'zamestnanci číselník'!$A:$I,9,0)</f>
        <v>#VALUE!</v>
      </c>
    </row>
    <row r="4925" spans="1:14" x14ac:dyDescent="0.2">
      <c r="A4925" s="60">
        <v>43706</v>
      </c>
      <c r="B4925" s="61" t="s">
        <v>1042</v>
      </c>
      <c r="C4925" s="61" t="s">
        <v>17</v>
      </c>
      <c r="D4925" s="61" t="s">
        <v>181</v>
      </c>
      <c r="E4925" s="61">
        <v>0</v>
      </c>
      <c r="F4925" s="61" t="s">
        <v>182</v>
      </c>
      <c r="G4925" s="61">
        <v>0</v>
      </c>
      <c r="H4925" s="61" t="s">
        <v>183</v>
      </c>
      <c r="I4925" s="61" t="s">
        <v>184</v>
      </c>
      <c r="J4925" s="61" t="s">
        <v>32</v>
      </c>
      <c r="K4925" s="61" t="s">
        <v>14</v>
      </c>
      <c r="L4925" s="61" t="s">
        <v>1043</v>
      </c>
      <c r="M4925" s="61" t="e">
        <f t="shared" si="78"/>
        <v>#VALUE!</v>
      </c>
      <c r="N4925" t="e">
        <f>VLOOKUP(M4925,'zamestnanci číselník'!$A:$I,9,0)</f>
        <v>#VALUE!</v>
      </c>
    </row>
    <row r="4926" spans="1:14" x14ac:dyDescent="0.2">
      <c r="A4926" s="60">
        <v>43707</v>
      </c>
      <c r="B4926" s="61" t="s">
        <v>1042</v>
      </c>
      <c r="C4926" s="61" t="s">
        <v>17</v>
      </c>
      <c r="D4926" s="61" t="s">
        <v>181</v>
      </c>
      <c r="E4926" s="61">
        <v>0</v>
      </c>
      <c r="F4926" s="61" t="s">
        <v>182</v>
      </c>
      <c r="G4926" s="61">
        <v>0</v>
      </c>
      <c r="H4926" s="61" t="s">
        <v>183</v>
      </c>
      <c r="I4926" s="61" t="s">
        <v>184</v>
      </c>
      <c r="J4926" s="61" t="s">
        <v>32</v>
      </c>
      <c r="K4926" s="61" t="s">
        <v>14</v>
      </c>
      <c r="L4926" s="61" t="s">
        <v>1043</v>
      </c>
      <c r="M4926" s="61" t="e">
        <f t="shared" si="78"/>
        <v>#VALUE!</v>
      </c>
      <c r="N4926" t="e">
        <f>VLOOKUP(M4926,'zamestnanci číselník'!$A:$I,9,0)</f>
        <v>#VALUE!</v>
      </c>
    </row>
    <row r="4927" spans="1:14" x14ac:dyDescent="0.2">
      <c r="A4927" s="60">
        <v>43678</v>
      </c>
      <c r="B4927" s="61" t="s">
        <v>1042</v>
      </c>
      <c r="C4927" s="61" t="s">
        <v>17</v>
      </c>
      <c r="D4927" s="61" t="s">
        <v>181</v>
      </c>
      <c r="E4927" s="61">
        <v>0</v>
      </c>
      <c r="F4927" s="61" t="s">
        <v>182</v>
      </c>
      <c r="G4927" s="61">
        <v>0</v>
      </c>
      <c r="H4927" s="61" t="s">
        <v>183</v>
      </c>
      <c r="I4927" s="61" t="s">
        <v>184</v>
      </c>
      <c r="J4927" s="61" t="s">
        <v>32</v>
      </c>
      <c r="K4927" s="61" t="s">
        <v>14</v>
      </c>
      <c r="L4927" s="61" t="s">
        <v>1043</v>
      </c>
      <c r="M4927" s="61" t="e">
        <f t="shared" si="78"/>
        <v>#VALUE!</v>
      </c>
      <c r="N4927" t="e">
        <f>VLOOKUP(M4927,'zamestnanci číselník'!$A:$I,9,0)</f>
        <v>#VALUE!</v>
      </c>
    </row>
    <row r="4928" spans="1:14" x14ac:dyDescent="0.2">
      <c r="A4928" s="60">
        <v>43679</v>
      </c>
      <c r="B4928" s="61" t="s">
        <v>1042</v>
      </c>
      <c r="C4928" s="61" t="s">
        <v>17</v>
      </c>
      <c r="D4928" s="61" t="s">
        <v>181</v>
      </c>
      <c r="E4928" s="61">
        <v>0</v>
      </c>
      <c r="F4928" s="61" t="s">
        <v>182</v>
      </c>
      <c r="G4928" s="61">
        <v>0</v>
      </c>
      <c r="H4928" s="61" t="s">
        <v>183</v>
      </c>
      <c r="I4928" s="61" t="s">
        <v>184</v>
      </c>
      <c r="J4928" s="61" t="s">
        <v>32</v>
      </c>
      <c r="K4928" s="61" t="s">
        <v>14</v>
      </c>
      <c r="L4928" s="61" t="s">
        <v>1043</v>
      </c>
      <c r="M4928" s="61" t="e">
        <f t="shared" si="78"/>
        <v>#VALUE!</v>
      </c>
      <c r="N4928" t="e">
        <f>VLOOKUP(M4928,'zamestnanci číselník'!$A:$I,9,0)</f>
        <v>#VALUE!</v>
      </c>
    </row>
    <row r="4929" spans="1:14" x14ac:dyDescent="0.2">
      <c r="A4929" s="60">
        <v>43682</v>
      </c>
      <c r="B4929" s="61" t="s">
        <v>1042</v>
      </c>
      <c r="C4929" s="61" t="s">
        <v>885</v>
      </c>
      <c r="D4929" s="61" t="s">
        <v>181</v>
      </c>
      <c r="E4929" s="61">
        <v>8</v>
      </c>
      <c r="F4929" s="61" t="s">
        <v>182</v>
      </c>
      <c r="G4929" s="61">
        <v>0</v>
      </c>
      <c r="H4929" s="61" t="s">
        <v>39</v>
      </c>
      <c r="I4929" s="61" t="s">
        <v>184</v>
      </c>
      <c r="J4929" s="61" t="s">
        <v>32</v>
      </c>
      <c r="K4929" s="61" t="s">
        <v>14</v>
      </c>
      <c r="L4929" s="61" t="s">
        <v>1043</v>
      </c>
      <c r="M4929" s="61" t="e">
        <f t="shared" si="78"/>
        <v>#VALUE!</v>
      </c>
      <c r="N4929" t="e">
        <f>VLOOKUP(M4929,'zamestnanci číselník'!$A:$I,9,0)</f>
        <v>#VALUE!</v>
      </c>
    </row>
    <row r="4930" spans="1:14" x14ac:dyDescent="0.2">
      <c r="A4930" s="60">
        <v>43683</v>
      </c>
      <c r="B4930" s="61" t="s">
        <v>1042</v>
      </c>
      <c r="C4930" s="61" t="s">
        <v>885</v>
      </c>
      <c r="D4930" s="61" t="s">
        <v>181</v>
      </c>
      <c r="E4930" s="61">
        <v>8</v>
      </c>
      <c r="F4930" s="61" t="s">
        <v>182</v>
      </c>
      <c r="G4930" s="61">
        <v>0</v>
      </c>
      <c r="H4930" s="61" t="s">
        <v>39</v>
      </c>
      <c r="I4930" s="61" t="s">
        <v>184</v>
      </c>
      <c r="J4930" s="61" t="s">
        <v>32</v>
      </c>
      <c r="K4930" s="61" t="s">
        <v>14</v>
      </c>
      <c r="L4930" s="61" t="s">
        <v>1043</v>
      </c>
      <c r="M4930" s="61" t="e">
        <f t="shared" si="78"/>
        <v>#VALUE!</v>
      </c>
      <c r="N4930" t="e">
        <f>VLOOKUP(M4930,'zamestnanci číselník'!$A:$I,9,0)</f>
        <v>#VALUE!</v>
      </c>
    </row>
    <row r="4931" spans="1:14" x14ac:dyDescent="0.2">
      <c r="A4931" s="60">
        <v>43684</v>
      </c>
      <c r="B4931" s="61" t="s">
        <v>1042</v>
      </c>
      <c r="C4931" s="61" t="s">
        <v>885</v>
      </c>
      <c r="D4931" s="61" t="s">
        <v>181</v>
      </c>
      <c r="E4931" s="61">
        <v>8</v>
      </c>
      <c r="F4931" s="61" t="s">
        <v>182</v>
      </c>
      <c r="G4931" s="61">
        <v>0</v>
      </c>
      <c r="H4931" s="61" t="s">
        <v>39</v>
      </c>
      <c r="I4931" s="61" t="s">
        <v>184</v>
      </c>
      <c r="J4931" s="61" t="s">
        <v>32</v>
      </c>
      <c r="K4931" s="61" t="s">
        <v>14</v>
      </c>
      <c r="L4931" s="61" t="s">
        <v>1043</v>
      </c>
      <c r="M4931" s="61" t="e">
        <f t="shared" si="78"/>
        <v>#VALUE!</v>
      </c>
      <c r="N4931" t="e">
        <f>VLOOKUP(M4931,'zamestnanci číselník'!$A:$I,9,0)</f>
        <v>#VALUE!</v>
      </c>
    </row>
    <row r="4932" spans="1:14" x14ac:dyDescent="0.2">
      <c r="A4932" s="60">
        <v>43685</v>
      </c>
      <c r="B4932" s="61" t="s">
        <v>1042</v>
      </c>
      <c r="C4932" s="61" t="s">
        <v>885</v>
      </c>
      <c r="D4932" s="61" t="s">
        <v>181</v>
      </c>
      <c r="E4932" s="61">
        <v>8</v>
      </c>
      <c r="F4932" s="61" t="s">
        <v>182</v>
      </c>
      <c r="G4932" s="61">
        <v>0</v>
      </c>
      <c r="H4932" s="61" t="s">
        <v>1387</v>
      </c>
      <c r="I4932" s="61" t="s">
        <v>184</v>
      </c>
      <c r="J4932" s="61" t="s">
        <v>32</v>
      </c>
      <c r="K4932" s="61" t="s">
        <v>14</v>
      </c>
      <c r="L4932" s="61" t="s">
        <v>1043</v>
      </c>
      <c r="M4932" s="61" t="e">
        <f t="shared" si="78"/>
        <v>#VALUE!</v>
      </c>
      <c r="N4932" t="e">
        <f>VLOOKUP(M4932,'zamestnanci číselník'!$A:$I,9,0)</f>
        <v>#VALUE!</v>
      </c>
    </row>
    <row r="4933" spans="1:14" x14ac:dyDescent="0.2">
      <c r="A4933" s="60">
        <v>43686</v>
      </c>
      <c r="B4933" s="61" t="s">
        <v>1042</v>
      </c>
      <c r="C4933" s="61" t="s">
        <v>885</v>
      </c>
      <c r="D4933" s="61" t="s">
        <v>181</v>
      </c>
      <c r="E4933" s="61">
        <v>8</v>
      </c>
      <c r="F4933" s="61" t="s">
        <v>182</v>
      </c>
      <c r="G4933" s="61">
        <v>0</v>
      </c>
      <c r="H4933" s="61" t="s">
        <v>39</v>
      </c>
      <c r="I4933" s="61" t="s">
        <v>184</v>
      </c>
      <c r="J4933" s="61" t="s">
        <v>32</v>
      </c>
      <c r="K4933" s="61" t="s">
        <v>14</v>
      </c>
      <c r="L4933" s="61" t="s">
        <v>1043</v>
      </c>
      <c r="M4933" s="61" t="e">
        <f t="shared" si="78"/>
        <v>#VALUE!</v>
      </c>
      <c r="N4933" t="e">
        <f>VLOOKUP(M4933,'zamestnanci číselník'!$A:$I,9,0)</f>
        <v>#VALUE!</v>
      </c>
    </row>
    <row r="4934" spans="1:14" x14ac:dyDescent="0.2">
      <c r="A4934" s="60">
        <v>43689</v>
      </c>
      <c r="B4934" s="61" t="s">
        <v>1042</v>
      </c>
      <c r="C4934" s="61" t="s">
        <v>885</v>
      </c>
      <c r="D4934" s="61" t="s">
        <v>181</v>
      </c>
      <c r="E4934" s="61">
        <v>8</v>
      </c>
      <c r="F4934" s="61" t="s">
        <v>182</v>
      </c>
      <c r="G4934" s="61">
        <v>0</v>
      </c>
      <c r="H4934" s="61" t="s">
        <v>39</v>
      </c>
      <c r="I4934" s="61" t="s">
        <v>184</v>
      </c>
      <c r="J4934" s="61" t="s">
        <v>32</v>
      </c>
      <c r="K4934" s="61" t="s">
        <v>14</v>
      </c>
      <c r="L4934" s="61" t="s">
        <v>1043</v>
      </c>
      <c r="M4934" s="61" t="e">
        <f t="shared" si="78"/>
        <v>#VALUE!</v>
      </c>
      <c r="N4934" t="e">
        <f>VLOOKUP(M4934,'zamestnanci číselník'!$A:$I,9,0)</f>
        <v>#VALUE!</v>
      </c>
    </row>
    <row r="4935" spans="1:14" x14ac:dyDescent="0.2">
      <c r="A4935" s="60">
        <v>43690</v>
      </c>
      <c r="B4935" s="61" t="s">
        <v>1042</v>
      </c>
      <c r="C4935" s="61" t="s">
        <v>885</v>
      </c>
      <c r="D4935" s="61" t="s">
        <v>181</v>
      </c>
      <c r="E4935" s="61">
        <v>8</v>
      </c>
      <c r="F4935" s="61" t="s">
        <v>182</v>
      </c>
      <c r="G4935" s="61">
        <v>0</v>
      </c>
      <c r="H4935" s="61" t="s">
        <v>1146</v>
      </c>
      <c r="I4935" s="61" t="s">
        <v>184</v>
      </c>
      <c r="J4935" s="61" t="s">
        <v>32</v>
      </c>
      <c r="K4935" s="61" t="s">
        <v>14</v>
      </c>
      <c r="L4935" s="61" t="s">
        <v>1043</v>
      </c>
      <c r="M4935" s="61" t="e">
        <f t="shared" si="78"/>
        <v>#VALUE!</v>
      </c>
      <c r="N4935" t="e">
        <f>VLOOKUP(M4935,'zamestnanci číselník'!$A:$I,9,0)</f>
        <v>#VALUE!</v>
      </c>
    </row>
    <row r="4936" spans="1:14" x14ac:dyDescent="0.2">
      <c r="A4936" s="60">
        <v>43691</v>
      </c>
      <c r="B4936" s="61" t="s">
        <v>1042</v>
      </c>
      <c r="C4936" s="61" t="s">
        <v>885</v>
      </c>
      <c r="D4936" s="61" t="s">
        <v>181</v>
      </c>
      <c r="E4936" s="61">
        <v>8</v>
      </c>
      <c r="F4936" s="61" t="s">
        <v>182</v>
      </c>
      <c r="G4936" s="61">
        <v>0</v>
      </c>
      <c r="H4936" s="61" t="s">
        <v>1146</v>
      </c>
      <c r="I4936" s="61" t="s">
        <v>184</v>
      </c>
      <c r="J4936" s="61" t="s">
        <v>32</v>
      </c>
      <c r="K4936" s="61" t="s">
        <v>14</v>
      </c>
      <c r="L4936" s="61" t="s">
        <v>1043</v>
      </c>
      <c r="M4936" s="61" t="e">
        <f t="shared" si="78"/>
        <v>#VALUE!</v>
      </c>
      <c r="N4936" t="e">
        <f>VLOOKUP(M4936,'zamestnanci číselník'!$A:$I,9,0)</f>
        <v>#VALUE!</v>
      </c>
    </row>
    <row r="4937" spans="1:14" x14ac:dyDescent="0.2">
      <c r="A4937" s="60">
        <v>43692</v>
      </c>
      <c r="B4937" s="61" t="s">
        <v>1042</v>
      </c>
      <c r="C4937" s="61" t="s">
        <v>885</v>
      </c>
      <c r="D4937" s="61" t="s">
        <v>181</v>
      </c>
      <c r="E4937" s="61">
        <v>8</v>
      </c>
      <c r="F4937" s="61" t="s">
        <v>182</v>
      </c>
      <c r="G4937" s="61">
        <v>0</v>
      </c>
      <c r="H4937" s="61" t="s">
        <v>1146</v>
      </c>
      <c r="I4937" s="61" t="s">
        <v>184</v>
      </c>
      <c r="J4937" s="61" t="s">
        <v>32</v>
      </c>
      <c r="K4937" s="61" t="s">
        <v>14</v>
      </c>
      <c r="L4937" s="61" t="s">
        <v>1043</v>
      </c>
      <c r="M4937" s="61" t="e">
        <f t="shared" si="78"/>
        <v>#VALUE!</v>
      </c>
      <c r="N4937" t="e">
        <f>VLOOKUP(M4937,'zamestnanci číselník'!$A:$I,9,0)</f>
        <v>#VALUE!</v>
      </c>
    </row>
    <row r="4938" spans="1:14" x14ac:dyDescent="0.2">
      <c r="A4938" s="60">
        <v>43693</v>
      </c>
      <c r="B4938" s="61" t="s">
        <v>1042</v>
      </c>
      <c r="C4938" s="61" t="s">
        <v>885</v>
      </c>
      <c r="D4938" s="61" t="s">
        <v>181</v>
      </c>
      <c r="E4938" s="61">
        <v>8</v>
      </c>
      <c r="F4938" s="61" t="s">
        <v>182</v>
      </c>
      <c r="G4938" s="61">
        <v>0</v>
      </c>
      <c r="H4938" s="61" t="s">
        <v>1146</v>
      </c>
      <c r="I4938" s="61" t="s">
        <v>184</v>
      </c>
      <c r="J4938" s="61" t="s">
        <v>32</v>
      </c>
      <c r="K4938" s="61" t="s">
        <v>14</v>
      </c>
      <c r="L4938" s="61" t="s">
        <v>1043</v>
      </c>
      <c r="M4938" s="61" t="e">
        <f t="shared" si="78"/>
        <v>#VALUE!</v>
      </c>
      <c r="N4938" t="e">
        <f>VLOOKUP(M4938,'zamestnanci číselník'!$A:$I,9,0)</f>
        <v>#VALUE!</v>
      </c>
    </row>
    <row r="4939" spans="1:14" x14ac:dyDescent="0.2">
      <c r="A4939" s="60">
        <v>43696</v>
      </c>
      <c r="B4939" s="61" t="s">
        <v>1042</v>
      </c>
      <c r="C4939" s="61" t="s">
        <v>885</v>
      </c>
      <c r="D4939" s="61" t="s">
        <v>181</v>
      </c>
      <c r="E4939" s="61">
        <v>8</v>
      </c>
      <c r="F4939" s="61" t="s">
        <v>182</v>
      </c>
      <c r="G4939" s="61">
        <v>0</v>
      </c>
      <c r="H4939" s="61" t="s">
        <v>1481</v>
      </c>
      <c r="I4939" s="61" t="s">
        <v>184</v>
      </c>
      <c r="J4939" s="61" t="s">
        <v>32</v>
      </c>
      <c r="K4939" s="61" t="s">
        <v>14</v>
      </c>
      <c r="L4939" s="61" t="s">
        <v>1043</v>
      </c>
      <c r="M4939" s="61" t="e">
        <f t="shared" si="78"/>
        <v>#VALUE!</v>
      </c>
      <c r="N4939" t="e">
        <f>VLOOKUP(M4939,'zamestnanci číselník'!$A:$I,9,0)</f>
        <v>#VALUE!</v>
      </c>
    </row>
    <row r="4940" spans="1:14" x14ac:dyDescent="0.2">
      <c r="A4940" s="60">
        <v>43697</v>
      </c>
      <c r="B4940" s="61" t="s">
        <v>1042</v>
      </c>
      <c r="C4940" s="61" t="s">
        <v>885</v>
      </c>
      <c r="D4940" s="61" t="s">
        <v>181</v>
      </c>
      <c r="E4940" s="61">
        <v>8</v>
      </c>
      <c r="F4940" s="61" t="s">
        <v>182</v>
      </c>
      <c r="G4940" s="61">
        <v>0</v>
      </c>
      <c r="H4940" s="61" t="s">
        <v>1481</v>
      </c>
      <c r="I4940" s="61" t="s">
        <v>184</v>
      </c>
      <c r="J4940" s="61" t="s">
        <v>32</v>
      </c>
      <c r="K4940" s="61" t="s">
        <v>14</v>
      </c>
      <c r="L4940" s="61" t="s">
        <v>1043</v>
      </c>
      <c r="M4940" s="61" t="e">
        <f t="shared" si="78"/>
        <v>#VALUE!</v>
      </c>
      <c r="N4940" t="e">
        <f>VLOOKUP(M4940,'zamestnanci číselník'!$A:$I,9,0)</f>
        <v>#VALUE!</v>
      </c>
    </row>
    <row r="4941" spans="1:14" x14ac:dyDescent="0.2">
      <c r="A4941" s="60">
        <v>43688</v>
      </c>
      <c r="B4941" s="61" t="s">
        <v>1589</v>
      </c>
      <c r="C4941" s="61" t="s">
        <v>17</v>
      </c>
      <c r="D4941" s="61" t="s">
        <v>181</v>
      </c>
      <c r="E4941" s="61">
        <v>0</v>
      </c>
      <c r="F4941" s="61" t="s">
        <v>182</v>
      </c>
      <c r="G4941" s="61">
        <v>0</v>
      </c>
      <c r="H4941" s="61" t="s">
        <v>183</v>
      </c>
      <c r="I4941" s="61" t="s">
        <v>184</v>
      </c>
      <c r="J4941" s="61" t="s">
        <v>19</v>
      </c>
      <c r="K4941" s="61" t="s">
        <v>14</v>
      </c>
      <c r="L4941" s="61" t="s">
        <v>1590</v>
      </c>
      <c r="M4941" s="61" t="e">
        <f t="shared" si="78"/>
        <v>#VALUE!</v>
      </c>
      <c r="N4941" t="e">
        <f>VLOOKUP(M4941,'zamestnanci číselník'!$A:$I,9,0)</f>
        <v>#VALUE!</v>
      </c>
    </row>
    <row r="4942" spans="1:14" x14ac:dyDescent="0.2">
      <c r="A4942" s="60">
        <v>43690</v>
      </c>
      <c r="B4942" s="61" t="s">
        <v>1589</v>
      </c>
      <c r="C4942" s="61" t="s">
        <v>885</v>
      </c>
      <c r="D4942" s="61" t="s">
        <v>181</v>
      </c>
      <c r="E4942" s="61">
        <v>8</v>
      </c>
      <c r="F4942" s="61" t="s">
        <v>182</v>
      </c>
      <c r="G4942" s="61">
        <v>0</v>
      </c>
      <c r="H4942" s="61" t="s">
        <v>1446</v>
      </c>
      <c r="I4942" s="61" t="s">
        <v>184</v>
      </c>
      <c r="J4942" s="61" t="s">
        <v>19</v>
      </c>
      <c r="K4942" s="61" t="s">
        <v>14</v>
      </c>
      <c r="L4942" s="61" t="s">
        <v>1590</v>
      </c>
      <c r="M4942" s="61" t="e">
        <f t="shared" si="78"/>
        <v>#VALUE!</v>
      </c>
      <c r="N4942" t="e">
        <f>VLOOKUP(M4942,'zamestnanci číselník'!$A:$I,9,0)</f>
        <v>#VALUE!</v>
      </c>
    </row>
    <row r="4943" spans="1:14" x14ac:dyDescent="0.2">
      <c r="A4943" s="60">
        <v>43691</v>
      </c>
      <c r="B4943" s="61" t="s">
        <v>1589</v>
      </c>
      <c r="C4943" s="61" t="s">
        <v>885</v>
      </c>
      <c r="D4943" s="61" t="s">
        <v>181</v>
      </c>
      <c r="E4943" s="61">
        <v>8</v>
      </c>
      <c r="F4943" s="61" t="s">
        <v>182</v>
      </c>
      <c r="G4943" s="61">
        <v>0</v>
      </c>
      <c r="H4943" s="61" t="s">
        <v>1446</v>
      </c>
      <c r="I4943" s="61" t="s">
        <v>184</v>
      </c>
      <c r="J4943" s="61" t="s">
        <v>19</v>
      </c>
      <c r="K4943" s="61" t="s">
        <v>14</v>
      </c>
      <c r="L4943" s="61" t="s">
        <v>1590</v>
      </c>
      <c r="M4943" s="61" t="e">
        <f t="shared" si="78"/>
        <v>#VALUE!</v>
      </c>
      <c r="N4943" t="e">
        <f>VLOOKUP(M4943,'zamestnanci číselník'!$A:$I,9,0)</f>
        <v>#VALUE!</v>
      </c>
    </row>
    <row r="4944" spans="1:14" x14ac:dyDescent="0.2">
      <c r="A4944" s="60">
        <v>43689</v>
      </c>
      <c r="B4944" s="61" t="s">
        <v>1589</v>
      </c>
      <c r="C4944" s="61" t="s">
        <v>885</v>
      </c>
      <c r="D4944" s="61" t="s">
        <v>181</v>
      </c>
      <c r="E4944" s="61">
        <v>8</v>
      </c>
      <c r="F4944" s="61" t="s">
        <v>182</v>
      </c>
      <c r="G4944" s="61">
        <v>0</v>
      </c>
      <c r="H4944" s="61" t="s">
        <v>1446</v>
      </c>
      <c r="I4944" s="61" t="s">
        <v>184</v>
      </c>
      <c r="J4944" s="61" t="s">
        <v>19</v>
      </c>
      <c r="K4944" s="61" t="s">
        <v>14</v>
      </c>
      <c r="L4944" s="61" t="s">
        <v>1590</v>
      </c>
      <c r="M4944" s="61" t="e">
        <f t="shared" si="78"/>
        <v>#VALUE!</v>
      </c>
      <c r="N4944" t="e">
        <f>VLOOKUP(M4944,'zamestnanci číselník'!$A:$I,9,0)</f>
        <v>#VALUE!</v>
      </c>
    </row>
    <row r="4945" spans="1:14" x14ac:dyDescent="0.2">
      <c r="A4945" s="60">
        <v>43704</v>
      </c>
      <c r="B4945" s="61" t="s">
        <v>1589</v>
      </c>
      <c r="C4945" s="61" t="s">
        <v>885</v>
      </c>
      <c r="D4945" s="61" t="s">
        <v>181</v>
      </c>
      <c r="E4945" s="61">
        <v>7.5</v>
      </c>
      <c r="F4945" s="61" t="s">
        <v>182</v>
      </c>
      <c r="G4945" s="61">
        <v>0</v>
      </c>
      <c r="H4945" s="61" t="s">
        <v>1437</v>
      </c>
      <c r="I4945" s="61" t="s">
        <v>184</v>
      </c>
      <c r="J4945" s="61" t="s">
        <v>19</v>
      </c>
      <c r="K4945" s="61" t="s">
        <v>14</v>
      </c>
      <c r="L4945" s="61" t="s">
        <v>1590</v>
      </c>
      <c r="M4945" s="61" t="e">
        <f t="shared" si="78"/>
        <v>#VALUE!</v>
      </c>
      <c r="N4945" t="e">
        <f>VLOOKUP(M4945,'zamestnanci číselník'!$A:$I,9,0)</f>
        <v>#VALUE!</v>
      </c>
    </row>
    <row r="4946" spans="1:14" x14ac:dyDescent="0.2">
      <c r="A4946" s="60">
        <v>43705</v>
      </c>
      <c r="B4946" s="61" t="s">
        <v>1589</v>
      </c>
      <c r="C4946" s="61" t="s">
        <v>885</v>
      </c>
      <c r="D4946" s="61" t="s">
        <v>181</v>
      </c>
      <c r="E4946" s="61">
        <v>8</v>
      </c>
      <c r="F4946" s="61" t="s">
        <v>182</v>
      </c>
      <c r="G4946" s="61">
        <v>0</v>
      </c>
      <c r="H4946" s="61" t="s">
        <v>1437</v>
      </c>
      <c r="I4946" s="61" t="s">
        <v>184</v>
      </c>
      <c r="J4946" s="61" t="s">
        <v>19</v>
      </c>
      <c r="K4946" s="61" t="s">
        <v>14</v>
      </c>
      <c r="L4946" s="61" t="s">
        <v>1590</v>
      </c>
      <c r="M4946" s="61" t="e">
        <f t="shared" si="78"/>
        <v>#VALUE!</v>
      </c>
      <c r="N4946" t="e">
        <f>VLOOKUP(M4946,'zamestnanci číselník'!$A:$I,9,0)</f>
        <v>#VALUE!</v>
      </c>
    </row>
    <row r="4947" spans="1:14" x14ac:dyDescent="0.2">
      <c r="A4947" s="60">
        <v>43706</v>
      </c>
      <c r="B4947" s="61" t="s">
        <v>1589</v>
      </c>
      <c r="C4947" s="61" t="s">
        <v>885</v>
      </c>
      <c r="D4947" s="61" t="s">
        <v>181</v>
      </c>
      <c r="E4947" s="61">
        <v>3.5</v>
      </c>
      <c r="F4947" s="61" t="s">
        <v>182</v>
      </c>
      <c r="G4947" s="61">
        <v>0</v>
      </c>
      <c r="H4947" s="61" t="s">
        <v>1437</v>
      </c>
      <c r="I4947" s="61" t="s">
        <v>184</v>
      </c>
      <c r="J4947" s="61" t="s">
        <v>19</v>
      </c>
      <c r="K4947" s="61" t="s">
        <v>14</v>
      </c>
      <c r="L4947" s="61" t="s">
        <v>1590</v>
      </c>
      <c r="M4947" s="61" t="e">
        <f t="shared" si="78"/>
        <v>#VALUE!</v>
      </c>
      <c r="N4947" t="e">
        <f>VLOOKUP(M4947,'zamestnanci číselník'!$A:$I,9,0)</f>
        <v>#VALUE!</v>
      </c>
    </row>
    <row r="4948" spans="1:14" x14ac:dyDescent="0.2">
      <c r="A4948" s="60">
        <v>43707</v>
      </c>
      <c r="B4948" s="61" t="s">
        <v>1589</v>
      </c>
      <c r="C4948" s="61" t="s">
        <v>885</v>
      </c>
      <c r="D4948" s="61" t="s">
        <v>181</v>
      </c>
      <c r="E4948" s="61">
        <v>5.5</v>
      </c>
      <c r="F4948" s="61" t="s">
        <v>182</v>
      </c>
      <c r="G4948" s="61">
        <v>0</v>
      </c>
      <c r="H4948" s="61" t="s">
        <v>1437</v>
      </c>
      <c r="I4948" s="61" t="s">
        <v>184</v>
      </c>
      <c r="J4948" s="61" t="s">
        <v>19</v>
      </c>
      <c r="K4948" s="61" t="s">
        <v>14</v>
      </c>
      <c r="L4948" s="61" t="s">
        <v>1590</v>
      </c>
      <c r="M4948" s="61" t="e">
        <f t="shared" si="78"/>
        <v>#VALUE!</v>
      </c>
      <c r="N4948" t="e">
        <f>VLOOKUP(M4948,'zamestnanci číselník'!$A:$I,9,0)</f>
        <v>#VALUE!</v>
      </c>
    </row>
    <row r="4949" spans="1:14" x14ac:dyDescent="0.2">
      <c r="A4949" s="60">
        <v>43704</v>
      </c>
      <c r="B4949" s="61" t="s">
        <v>1357</v>
      </c>
      <c r="C4949" s="61" t="s">
        <v>885</v>
      </c>
      <c r="D4949" s="61" t="s">
        <v>181</v>
      </c>
      <c r="E4949" s="61">
        <v>9</v>
      </c>
      <c r="F4949" s="61" t="s">
        <v>182</v>
      </c>
      <c r="G4949" s="61">
        <v>0</v>
      </c>
      <c r="H4949" s="61" t="s">
        <v>42</v>
      </c>
      <c r="I4949" s="61" t="s">
        <v>1152</v>
      </c>
      <c r="J4949" s="61" t="s">
        <v>1153</v>
      </c>
      <c r="K4949" s="61" t="s">
        <v>45</v>
      </c>
      <c r="L4949" s="61" t="s">
        <v>1358</v>
      </c>
      <c r="M4949" s="61" t="e">
        <f t="shared" si="78"/>
        <v>#VALUE!</v>
      </c>
      <c r="N4949" t="e">
        <f>VLOOKUP(M4949,'zamestnanci číselník'!$A:$I,9,0)</f>
        <v>#VALUE!</v>
      </c>
    </row>
    <row r="4950" spans="1:14" x14ac:dyDescent="0.2">
      <c r="A4950" s="60">
        <v>43703</v>
      </c>
      <c r="B4950" s="61" t="s">
        <v>1357</v>
      </c>
      <c r="C4950" s="61" t="s">
        <v>885</v>
      </c>
      <c r="D4950" s="61" t="s">
        <v>181</v>
      </c>
      <c r="E4950" s="61">
        <v>9</v>
      </c>
      <c r="F4950" s="61" t="s">
        <v>182</v>
      </c>
      <c r="G4950" s="61">
        <v>0</v>
      </c>
      <c r="H4950" s="61" t="s">
        <v>42</v>
      </c>
      <c r="I4950" s="61" t="s">
        <v>1152</v>
      </c>
      <c r="J4950" s="61" t="s">
        <v>1153</v>
      </c>
      <c r="K4950" s="61" t="s">
        <v>45</v>
      </c>
      <c r="L4950" s="61" t="s">
        <v>1358</v>
      </c>
      <c r="M4950" s="61" t="e">
        <f t="shared" si="78"/>
        <v>#VALUE!</v>
      </c>
      <c r="N4950" t="e">
        <f>VLOOKUP(M4950,'zamestnanci číselník'!$A:$I,9,0)</f>
        <v>#VALUE!</v>
      </c>
    </row>
    <row r="4951" spans="1:14" x14ac:dyDescent="0.2">
      <c r="A4951" s="60">
        <v>43700</v>
      </c>
      <c r="B4951" s="61" t="s">
        <v>1357</v>
      </c>
      <c r="C4951" s="61" t="s">
        <v>885</v>
      </c>
      <c r="D4951" s="61" t="s">
        <v>181</v>
      </c>
      <c r="E4951" s="61">
        <v>9</v>
      </c>
      <c r="F4951" s="61" t="s">
        <v>182</v>
      </c>
      <c r="G4951" s="61">
        <v>0</v>
      </c>
      <c r="H4951" s="61" t="s">
        <v>42</v>
      </c>
      <c r="I4951" s="61" t="s">
        <v>1152</v>
      </c>
      <c r="J4951" s="61" t="s">
        <v>1153</v>
      </c>
      <c r="K4951" s="61" t="s">
        <v>45</v>
      </c>
      <c r="L4951" s="61" t="s">
        <v>1358</v>
      </c>
      <c r="M4951" s="61" t="e">
        <f t="shared" si="78"/>
        <v>#VALUE!</v>
      </c>
      <c r="N4951" t="e">
        <f>VLOOKUP(M4951,'zamestnanci číselník'!$A:$I,9,0)</f>
        <v>#VALUE!</v>
      </c>
    </row>
    <row r="4952" spans="1:14" x14ac:dyDescent="0.2">
      <c r="A4952" s="60">
        <v>43701</v>
      </c>
      <c r="B4952" s="61" t="s">
        <v>1357</v>
      </c>
      <c r="C4952" s="61" t="s">
        <v>885</v>
      </c>
      <c r="D4952" s="61" t="s">
        <v>181</v>
      </c>
      <c r="E4952" s="61">
        <v>7</v>
      </c>
      <c r="F4952" s="61" t="s">
        <v>182</v>
      </c>
      <c r="G4952" s="61">
        <v>0</v>
      </c>
      <c r="H4952" s="61" t="s">
        <v>42</v>
      </c>
      <c r="I4952" s="61" t="s">
        <v>1152</v>
      </c>
      <c r="J4952" s="61" t="s">
        <v>1153</v>
      </c>
      <c r="K4952" s="61" t="s">
        <v>45</v>
      </c>
      <c r="L4952" s="61" t="s">
        <v>1358</v>
      </c>
      <c r="M4952" s="61" t="e">
        <f t="shared" si="78"/>
        <v>#VALUE!</v>
      </c>
      <c r="N4952" t="e">
        <f>VLOOKUP(M4952,'zamestnanci číselník'!$A:$I,9,0)</f>
        <v>#VALUE!</v>
      </c>
    </row>
    <row r="4953" spans="1:14" x14ac:dyDescent="0.2">
      <c r="A4953" s="60">
        <v>43698</v>
      </c>
      <c r="B4953" s="61" t="s">
        <v>1357</v>
      </c>
      <c r="C4953" s="61" t="s">
        <v>885</v>
      </c>
      <c r="D4953" s="61" t="s">
        <v>181</v>
      </c>
      <c r="E4953" s="61">
        <v>9</v>
      </c>
      <c r="F4953" s="61" t="s">
        <v>182</v>
      </c>
      <c r="G4953" s="61">
        <v>0</v>
      </c>
      <c r="H4953" s="61" t="s">
        <v>42</v>
      </c>
      <c r="I4953" s="61" t="s">
        <v>1152</v>
      </c>
      <c r="J4953" s="61" t="s">
        <v>1153</v>
      </c>
      <c r="K4953" s="61" t="s">
        <v>45</v>
      </c>
      <c r="L4953" s="61" t="s">
        <v>1358</v>
      </c>
      <c r="M4953" s="61" t="e">
        <f t="shared" si="78"/>
        <v>#VALUE!</v>
      </c>
      <c r="N4953" t="e">
        <f>VLOOKUP(M4953,'zamestnanci číselník'!$A:$I,9,0)</f>
        <v>#VALUE!</v>
      </c>
    </row>
    <row r="4954" spans="1:14" x14ac:dyDescent="0.2">
      <c r="A4954" s="60">
        <v>43696</v>
      </c>
      <c r="B4954" s="61" t="s">
        <v>1357</v>
      </c>
      <c r="C4954" s="61" t="s">
        <v>885</v>
      </c>
      <c r="D4954" s="61" t="s">
        <v>181</v>
      </c>
      <c r="E4954" s="61">
        <v>9</v>
      </c>
      <c r="F4954" s="61" t="s">
        <v>182</v>
      </c>
      <c r="G4954" s="61">
        <v>0</v>
      </c>
      <c r="H4954" s="61" t="s">
        <v>42</v>
      </c>
      <c r="I4954" s="61" t="s">
        <v>1152</v>
      </c>
      <c r="J4954" s="61" t="s">
        <v>1153</v>
      </c>
      <c r="K4954" s="61" t="s">
        <v>45</v>
      </c>
      <c r="L4954" s="61" t="s">
        <v>1358</v>
      </c>
      <c r="M4954" s="61" t="e">
        <f t="shared" si="78"/>
        <v>#VALUE!</v>
      </c>
      <c r="N4954" t="e">
        <f>VLOOKUP(M4954,'zamestnanci číselník'!$A:$I,9,0)</f>
        <v>#VALUE!</v>
      </c>
    </row>
    <row r="4955" spans="1:14" x14ac:dyDescent="0.2">
      <c r="A4955" s="60">
        <v>43697</v>
      </c>
      <c r="B4955" s="61" t="s">
        <v>1357</v>
      </c>
      <c r="C4955" s="61" t="s">
        <v>885</v>
      </c>
      <c r="D4955" s="61" t="s">
        <v>181</v>
      </c>
      <c r="E4955" s="61">
        <v>9</v>
      </c>
      <c r="F4955" s="61" t="s">
        <v>182</v>
      </c>
      <c r="G4955" s="61">
        <v>0</v>
      </c>
      <c r="H4955" s="61" t="s">
        <v>42</v>
      </c>
      <c r="I4955" s="61" t="s">
        <v>1152</v>
      </c>
      <c r="J4955" s="61" t="s">
        <v>1153</v>
      </c>
      <c r="K4955" s="61" t="s">
        <v>45</v>
      </c>
      <c r="L4955" s="61" t="s">
        <v>1358</v>
      </c>
      <c r="M4955" s="61" t="e">
        <f t="shared" si="78"/>
        <v>#VALUE!</v>
      </c>
      <c r="N4955" t="e">
        <f>VLOOKUP(M4955,'zamestnanci číselník'!$A:$I,9,0)</f>
        <v>#VALUE!</v>
      </c>
    </row>
    <row r="4956" spans="1:14" x14ac:dyDescent="0.2">
      <c r="A4956" s="60">
        <v>43689</v>
      </c>
      <c r="B4956" s="61" t="s">
        <v>1357</v>
      </c>
      <c r="C4956" s="61" t="s">
        <v>885</v>
      </c>
      <c r="D4956" s="61" t="s">
        <v>181</v>
      </c>
      <c r="E4956" s="61">
        <v>9</v>
      </c>
      <c r="F4956" s="61" t="s">
        <v>182</v>
      </c>
      <c r="G4956" s="61">
        <v>0</v>
      </c>
      <c r="H4956" s="61" t="s">
        <v>42</v>
      </c>
      <c r="I4956" s="61" t="s">
        <v>1152</v>
      </c>
      <c r="J4956" s="61" t="s">
        <v>1153</v>
      </c>
      <c r="K4956" s="61" t="s">
        <v>45</v>
      </c>
      <c r="L4956" s="61" t="s">
        <v>1358</v>
      </c>
      <c r="M4956" s="61" t="e">
        <f t="shared" si="78"/>
        <v>#VALUE!</v>
      </c>
      <c r="N4956" t="e">
        <f>VLOOKUP(M4956,'zamestnanci číselník'!$A:$I,9,0)</f>
        <v>#VALUE!</v>
      </c>
    </row>
    <row r="4957" spans="1:14" x14ac:dyDescent="0.2">
      <c r="A4957" s="60">
        <v>43691</v>
      </c>
      <c r="B4957" s="61" t="s">
        <v>1357</v>
      </c>
      <c r="C4957" s="61" t="s">
        <v>885</v>
      </c>
      <c r="D4957" s="61" t="s">
        <v>181</v>
      </c>
      <c r="E4957" s="61">
        <v>8</v>
      </c>
      <c r="F4957" s="61" t="s">
        <v>182</v>
      </c>
      <c r="G4957" s="61">
        <v>0</v>
      </c>
      <c r="H4957" s="61" t="s">
        <v>42</v>
      </c>
      <c r="I4957" s="61" t="s">
        <v>1152</v>
      </c>
      <c r="J4957" s="61" t="s">
        <v>1153</v>
      </c>
      <c r="K4957" s="61" t="s">
        <v>45</v>
      </c>
      <c r="L4957" s="61" t="s">
        <v>1358</v>
      </c>
      <c r="M4957" s="61" t="e">
        <f t="shared" si="78"/>
        <v>#VALUE!</v>
      </c>
      <c r="N4957" t="e">
        <f>VLOOKUP(M4957,'zamestnanci číselník'!$A:$I,9,0)</f>
        <v>#VALUE!</v>
      </c>
    </row>
    <row r="4958" spans="1:14" x14ac:dyDescent="0.2">
      <c r="A4958" s="60">
        <v>43692</v>
      </c>
      <c r="B4958" s="61" t="s">
        <v>1357</v>
      </c>
      <c r="C4958" s="61" t="s">
        <v>885</v>
      </c>
      <c r="D4958" s="61" t="s">
        <v>181</v>
      </c>
      <c r="E4958" s="61">
        <v>9</v>
      </c>
      <c r="F4958" s="61" t="s">
        <v>182</v>
      </c>
      <c r="G4958" s="61">
        <v>0</v>
      </c>
      <c r="H4958" s="61" t="s">
        <v>42</v>
      </c>
      <c r="I4958" s="61" t="s">
        <v>1152</v>
      </c>
      <c r="J4958" s="61" t="s">
        <v>1153</v>
      </c>
      <c r="K4958" s="61" t="s">
        <v>45</v>
      </c>
      <c r="L4958" s="61" t="s">
        <v>1358</v>
      </c>
      <c r="M4958" s="61" t="e">
        <f t="shared" si="78"/>
        <v>#VALUE!</v>
      </c>
      <c r="N4958" t="e">
        <f>VLOOKUP(M4958,'zamestnanci číselník'!$A:$I,9,0)</f>
        <v>#VALUE!</v>
      </c>
    </row>
    <row r="4959" spans="1:14" x14ac:dyDescent="0.2">
      <c r="A4959" s="60">
        <v>43693</v>
      </c>
      <c r="B4959" s="61" t="s">
        <v>1357</v>
      </c>
      <c r="C4959" s="61" t="s">
        <v>885</v>
      </c>
      <c r="D4959" s="61" t="s">
        <v>181</v>
      </c>
      <c r="E4959" s="61">
        <v>9</v>
      </c>
      <c r="F4959" s="61" t="s">
        <v>182</v>
      </c>
      <c r="G4959" s="61">
        <v>0</v>
      </c>
      <c r="H4959" s="61" t="s">
        <v>42</v>
      </c>
      <c r="I4959" s="61" t="s">
        <v>1152</v>
      </c>
      <c r="J4959" s="61" t="s">
        <v>1153</v>
      </c>
      <c r="K4959" s="61" t="s">
        <v>45</v>
      </c>
      <c r="L4959" s="61" t="s">
        <v>1358</v>
      </c>
      <c r="M4959" s="61" t="e">
        <f t="shared" si="78"/>
        <v>#VALUE!</v>
      </c>
      <c r="N4959" t="e">
        <f>VLOOKUP(M4959,'zamestnanci číselník'!$A:$I,9,0)</f>
        <v>#VALUE!</v>
      </c>
    </row>
    <row r="4960" spans="1:14" x14ac:dyDescent="0.2">
      <c r="A4960" s="60">
        <v>43699</v>
      </c>
      <c r="B4960" s="61" t="s">
        <v>1357</v>
      </c>
      <c r="C4960" s="61" t="s">
        <v>885</v>
      </c>
      <c r="D4960" s="61" t="s">
        <v>181</v>
      </c>
      <c r="E4960" s="61">
        <v>9</v>
      </c>
      <c r="F4960" s="61" t="s">
        <v>182</v>
      </c>
      <c r="G4960" s="61">
        <v>0</v>
      </c>
      <c r="H4960" s="61" t="s">
        <v>42</v>
      </c>
      <c r="I4960" s="61" t="s">
        <v>1152</v>
      </c>
      <c r="J4960" s="61" t="s">
        <v>1153</v>
      </c>
      <c r="K4960" s="61" t="s">
        <v>45</v>
      </c>
      <c r="L4960" s="61" t="s">
        <v>1358</v>
      </c>
      <c r="M4960" s="61" t="e">
        <f t="shared" si="78"/>
        <v>#VALUE!</v>
      </c>
      <c r="N4960" t="e">
        <f>VLOOKUP(M4960,'zamestnanci číselník'!$A:$I,9,0)</f>
        <v>#VALUE!</v>
      </c>
    </row>
    <row r="4961" spans="1:14" x14ac:dyDescent="0.2">
      <c r="A4961" s="60">
        <v>43678</v>
      </c>
      <c r="B4961" s="61" t="s">
        <v>1357</v>
      </c>
      <c r="C4961" s="61" t="s">
        <v>17</v>
      </c>
      <c r="D4961" s="61" t="s">
        <v>181</v>
      </c>
      <c r="E4961" s="61">
        <v>0</v>
      </c>
      <c r="F4961" s="61" t="s">
        <v>182</v>
      </c>
      <c r="G4961" s="61">
        <v>0</v>
      </c>
      <c r="H4961" s="61" t="s">
        <v>183</v>
      </c>
      <c r="I4961" s="61" t="s">
        <v>1152</v>
      </c>
      <c r="J4961" s="61" t="s">
        <v>1153</v>
      </c>
      <c r="K4961" s="61" t="s">
        <v>45</v>
      </c>
      <c r="L4961" s="61" t="s">
        <v>1358</v>
      </c>
      <c r="M4961" s="61" t="e">
        <f t="shared" si="78"/>
        <v>#VALUE!</v>
      </c>
      <c r="N4961" t="e">
        <f>VLOOKUP(M4961,'zamestnanci číselník'!$A:$I,9,0)</f>
        <v>#VALUE!</v>
      </c>
    </row>
    <row r="4962" spans="1:14" x14ac:dyDescent="0.2">
      <c r="A4962" s="60">
        <v>43679</v>
      </c>
      <c r="B4962" s="61" t="s">
        <v>1357</v>
      </c>
      <c r="C4962" s="61" t="s">
        <v>17</v>
      </c>
      <c r="D4962" s="61" t="s">
        <v>181</v>
      </c>
      <c r="E4962" s="61">
        <v>0</v>
      </c>
      <c r="F4962" s="61" t="s">
        <v>182</v>
      </c>
      <c r="G4962" s="61">
        <v>0</v>
      </c>
      <c r="H4962" s="61" t="s">
        <v>183</v>
      </c>
      <c r="I4962" s="61" t="s">
        <v>1152</v>
      </c>
      <c r="J4962" s="61" t="s">
        <v>1153</v>
      </c>
      <c r="K4962" s="61" t="s">
        <v>45</v>
      </c>
      <c r="L4962" s="61" t="s">
        <v>1358</v>
      </c>
      <c r="M4962" s="61" t="e">
        <f t="shared" si="78"/>
        <v>#VALUE!</v>
      </c>
      <c r="N4962" t="e">
        <f>VLOOKUP(M4962,'zamestnanci číselník'!$A:$I,9,0)</f>
        <v>#VALUE!</v>
      </c>
    </row>
    <row r="4963" spans="1:14" x14ac:dyDescent="0.2">
      <c r="A4963" s="60">
        <v>43682</v>
      </c>
      <c r="B4963" s="61" t="s">
        <v>1357</v>
      </c>
      <c r="C4963" s="61" t="s">
        <v>885</v>
      </c>
      <c r="D4963" s="61" t="s">
        <v>181</v>
      </c>
      <c r="E4963" s="61">
        <v>9</v>
      </c>
      <c r="F4963" s="61" t="s">
        <v>182</v>
      </c>
      <c r="G4963" s="61">
        <v>0</v>
      </c>
      <c r="H4963" s="61" t="s">
        <v>42</v>
      </c>
      <c r="I4963" s="61" t="s">
        <v>1152</v>
      </c>
      <c r="J4963" s="61" t="s">
        <v>1153</v>
      </c>
      <c r="K4963" s="61" t="s">
        <v>45</v>
      </c>
      <c r="L4963" s="61" t="s">
        <v>1358</v>
      </c>
      <c r="M4963" s="61" t="e">
        <f t="shared" si="78"/>
        <v>#VALUE!</v>
      </c>
      <c r="N4963" t="e">
        <f>VLOOKUP(M4963,'zamestnanci číselník'!$A:$I,9,0)</f>
        <v>#VALUE!</v>
      </c>
    </row>
    <row r="4964" spans="1:14" x14ac:dyDescent="0.2">
      <c r="A4964" s="60">
        <v>43683</v>
      </c>
      <c r="B4964" s="61" t="s">
        <v>1357</v>
      </c>
      <c r="C4964" s="61" t="s">
        <v>885</v>
      </c>
      <c r="D4964" s="61" t="s">
        <v>181</v>
      </c>
      <c r="E4964" s="61">
        <v>9</v>
      </c>
      <c r="F4964" s="61" t="s">
        <v>182</v>
      </c>
      <c r="G4964" s="61">
        <v>0</v>
      </c>
      <c r="H4964" s="61" t="s">
        <v>42</v>
      </c>
      <c r="I4964" s="61" t="s">
        <v>1152</v>
      </c>
      <c r="J4964" s="61" t="s">
        <v>1153</v>
      </c>
      <c r="K4964" s="61" t="s">
        <v>45</v>
      </c>
      <c r="L4964" s="61" t="s">
        <v>1358</v>
      </c>
      <c r="M4964" s="61" t="e">
        <f t="shared" si="78"/>
        <v>#VALUE!</v>
      </c>
      <c r="N4964" t="e">
        <f>VLOOKUP(M4964,'zamestnanci číselník'!$A:$I,9,0)</f>
        <v>#VALUE!</v>
      </c>
    </row>
    <row r="4965" spans="1:14" x14ac:dyDescent="0.2">
      <c r="A4965" s="60">
        <v>43684</v>
      </c>
      <c r="B4965" s="61" t="s">
        <v>1357</v>
      </c>
      <c r="C4965" s="61" t="s">
        <v>885</v>
      </c>
      <c r="D4965" s="61" t="s">
        <v>181</v>
      </c>
      <c r="E4965" s="61">
        <v>9</v>
      </c>
      <c r="F4965" s="61" t="s">
        <v>182</v>
      </c>
      <c r="G4965" s="61">
        <v>0</v>
      </c>
      <c r="H4965" s="61" t="s">
        <v>42</v>
      </c>
      <c r="I4965" s="61" t="s">
        <v>1152</v>
      </c>
      <c r="J4965" s="61" t="s">
        <v>1153</v>
      </c>
      <c r="K4965" s="61" t="s">
        <v>45</v>
      </c>
      <c r="L4965" s="61" t="s">
        <v>1358</v>
      </c>
      <c r="M4965" s="61" t="e">
        <f t="shared" si="78"/>
        <v>#VALUE!</v>
      </c>
      <c r="N4965" t="e">
        <f>VLOOKUP(M4965,'zamestnanci číselník'!$A:$I,9,0)</f>
        <v>#VALUE!</v>
      </c>
    </row>
    <row r="4966" spans="1:14" x14ac:dyDescent="0.2">
      <c r="A4966" s="60">
        <v>43685</v>
      </c>
      <c r="B4966" s="61" t="s">
        <v>1357</v>
      </c>
      <c r="C4966" s="61" t="s">
        <v>885</v>
      </c>
      <c r="D4966" s="61" t="s">
        <v>181</v>
      </c>
      <c r="E4966" s="61">
        <v>9</v>
      </c>
      <c r="F4966" s="61" t="s">
        <v>182</v>
      </c>
      <c r="G4966" s="61">
        <v>0</v>
      </c>
      <c r="H4966" s="61" t="s">
        <v>42</v>
      </c>
      <c r="I4966" s="61" t="s">
        <v>1152</v>
      </c>
      <c r="J4966" s="61" t="s">
        <v>1153</v>
      </c>
      <c r="K4966" s="61" t="s">
        <v>45</v>
      </c>
      <c r="L4966" s="61" t="s">
        <v>1358</v>
      </c>
      <c r="M4966" s="61" t="e">
        <f t="shared" si="78"/>
        <v>#VALUE!</v>
      </c>
      <c r="N4966" t="e">
        <f>VLOOKUP(M4966,'zamestnanci číselník'!$A:$I,9,0)</f>
        <v>#VALUE!</v>
      </c>
    </row>
    <row r="4967" spans="1:14" x14ac:dyDescent="0.2">
      <c r="A4967" s="60">
        <v>43686</v>
      </c>
      <c r="B4967" s="61" t="s">
        <v>1357</v>
      </c>
      <c r="C4967" s="61" t="s">
        <v>885</v>
      </c>
      <c r="D4967" s="61" t="s">
        <v>181</v>
      </c>
      <c r="E4967" s="61">
        <v>9</v>
      </c>
      <c r="F4967" s="61" t="s">
        <v>182</v>
      </c>
      <c r="G4967" s="61">
        <v>0</v>
      </c>
      <c r="H4967" s="61" t="s">
        <v>42</v>
      </c>
      <c r="I4967" s="61" t="s">
        <v>1152</v>
      </c>
      <c r="J4967" s="61" t="s">
        <v>1153</v>
      </c>
      <c r="K4967" s="61" t="s">
        <v>45</v>
      </c>
      <c r="L4967" s="61" t="s">
        <v>1358</v>
      </c>
      <c r="M4967" s="61" t="e">
        <f t="shared" si="78"/>
        <v>#VALUE!</v>
      </c>
      <c r="N4967" t="e">
        <f>VLOOKUP(M4967,'zamestnanci číselník'!$A:$I,9,0)</f>
        <v>#VALUE!</v>
      </c>
    </row>
    <row r="4968" spans="1:14" x14ac:dyDescent="0.2">
      <c r="A4968" s="60">
        <v>43687</v>
      </c>
      <c r="B4968" s="61" t="s">
        <v>1357</v>
      </c>
      <c r="C4968" s="61" t="s">
        <v>885</v>
      </c>
      <c r="D4968" s="61" t="s">
        <v>181</v>
      </c>
      <c r="E4968" s="61">
        <v>6</v>
      </c>
      <c r="F4968" s="61" t="s">
        <v>182</v>
      </c>
      <c r="G4968" s="61">
        <v>0</v>
      </c>
      <c r="H4968" s="61" t="s">
        <v>42</v>
      </c>
      <c r="I4968" s="61" t="s">
        <v>1152</v>
      </c>
      <c r="J4968" s="61" t="s">
        <v>1153</v>
      </c>
      <c r="K4968" s="61" t="s">
        <v>45</v>
      </c>
      <c r="L4968" s="61" t="s">
        <v>1358</v>
      </c>
      <c r="M4968" s="61" t="e">
        <f t="shared" si="78"/>
        <v>#VALUE!</v>
      </c>
      <c r="N4968" t="e">
        <f>VLOOKUP(M4968,'zamestnanci číselník'!$A:$I,9,0)</f>
        <v>#VALUE!</v>
      </c>
    </row>
    <row r="4969" spans="1:14" x14ac:dyDescent="0.2">
      <c r="A4969" s="60">
        <v>43690</v>
      </c>
      <c r="B4969" s="61" t="s">
        <v>1357</v>
      </c>
      <c r="C4969" s="61" t="s">
        <v>885</v>
      </c>
      <c r="D4969" s="61" t="s">
        <v>181</v>
      </c>
      <c r="E4969" s="61">
        <v>9</v>
      </c>
      <c r="F4969" s="61" t="s">
        <v>182</v>
      </c>
      <c r="G4969" s="61">
        <v>0</v>
      </c>
      <c r="H4969" s="61" t="s">
        <v>42</v>
      </c>
      <c r="I4969" s="61" t="s">
        <v>1152</v>
      </c>
      <c r="J4969" s="61" t="s">
        <v>1153</v>
      </c>
      <c r="K4969" s="61" t="s">
        <v>45</v>
      </c>
      <c r="L4969" s="61" t="s">
        <v>1358</v>
      </c>
      <c r="M4969" s="61" t="e">
        <f t="shared" si="78"/>
        <v>#VALUE!</v>
      </c>
      <c r="N4969" t="e">
        <f>VLOOKUP(M4969,'zamestnanci číselník'!$A:$I,9,0)</f>
        <v>#VALUE!</v>
      </c>
    </row>
    <row r="4970" spans="1:14" x14ac:dyDescent="0.2">
      <c r="A4970" s="60">
        <v>43705</v>
      </c>
      <c r="B4970" s="61" t="s">
        <v>1357</v>
      </c>
      <c r="C4970" s="61" t="s">
        <v>17</v>
      </c>
      <c r="D4970" s="61" t="s">
        <v>181</v>
      </c>
      <c r="E4970" s="61">
        <v>0</v>
      </c>
      <c r="F4970" s="61" t="s">
        <v>182</v>
      </c>
      <c r="G4970" s="61">
        <v>0</v>
      </c>
      <c r="H4970" s="61" t="s">
        <v>183</v>
      </c>
      <c r="I4970" s="61" t="s">
        <v>1152</v>
      </c>
      <c r="J4970" s="61" t="s">
        <v>1153</v>
      </c>
      <c r="K4970" s="61" t="s">
        <v>45</v>
      </c>
      <c r="L4970" s="61" t="s">
        <v>1358</v>
      </c>
      <c r="M4970" s="61" t="e">
        <f t="shared" si="78"/>
        <v>#VALUE!</v>
      </c>
      <c r="N4970" t="e">
        <f>VLOOKUP(M4970,'zamestnanci číselník'!$A:$I,9,0)</f>
        <v>#VALUE!</v>
      </c>
    </row>
    <row r="4971" spans="1:14" x14ac:dyDescent="0.2">
      <c r="A4971" s="60">
        <v>43706</v>
      </c>
      <c r="B4971" s="61" t="s">
        <v>1357</v>
      </c>
      <c r="C4971" s="61" t="s">
        <v>17</v>
      </c>
      <c r="D4971" s="61" t="s">
        <v>181</v>
      </c>
      <c r="E4971" s="61">
        <v>0</v>
      </c>
      <c r="F4971" s="61" t="s">
        <v>182</v>
      </c>
      <c r="G4971" s="61">
        <v>0</v>
      </c>
      <c r="H4971" s="61" t="s">
        <v>183</v>
      </c>
      <c r="I4971" s="61" t="s">
        <v>1152</v>
      </c>
      <c r="J4971" s="61" t="s">
        <v>1153</v>
      </c>
      <c r="K4971" s="61" t="s">
        <v>45</v>
      </c>
      <c r="L4971" s="61" t="s">
        <v>1358</v>
      </c>
      <c r="M4971" s="61" t="e">
        <f t="shared" si="78"/>
        <v>#VALUE!</v>
      </c>
      <c r="N4971" t="e">
        <f>VLOOKUP(M4971,'zamestnanci číselník'!$A:$I,9,0)</f>
        <v>#VALUE!</v>
      </c>
    </row>
    <row r="4972" spans="1:14" x14ac:dyDescent="0.2">
      <c r="A4972" s="60">
        <v>43707</v>
      </c>
      <c r="B4972" s="61" t="s">
        <v>1357</v>
      </c>
      <c r="C4972" s="61" t="s">
        <v>17</v>
      </c>
      <c r="D4972" s="61" t="s">
        <v>181</v>
      </c>
      <c r="E4972" s="61">
        <v>0</v>
      </c>
      <c r="F4972" s="61" t="s">
        <v>182</v>
      </c>
      <c r="G4972" s="61">
        <v>0</v>
      </c>
      <c r="H4972" s="61" t="s">
        <v>183</v>
      </c>
      <c r="I4972" s="61" t="s">
        <v>1152</v>
      </c>
      <c r="J4972" s="61" t="s">
        <v>1153</v>
      </c>
      <c r="K4972" s="61" t="s">
        <v>45</v>
      </c>
      <c r="L4972" s="61" t="s">
        <v>1358</v>
      </c>
      <c r="M4972" s="61" t="e">
        <f t="shared" ref="M4972:M5035" si="79">B4972*1</f>
        <v>#VALUE!</v>
      </c>
      <c r="N4972" t="e">
        <f>VLOOKUP(M4972,'zamestnanci číselník'!$A:$I,9,0)</f>
        <v>#VALUE!</v>
      </c>
    </row>
    <row r="4973" spans="1:14" x14ac:dyDescent="0.2">
      <c r="A4973" s="60">
        <v>43704</v>
      </c>
      <c r="B4973" s="61" t="s">
        <v>1044</v>
      </c>
      <c r="C4973" s="61" t="s">
        <v>885</v>
      </c>
      <c r="D4973" s="61" t="s">
        <v>181</v>
      </c>
      <c r="E4973" s="61">
        <v>8</v>
      </c>
      <c r="F4973" s="61" t="s">
        <v>182</v>
      </c>
      <c r="G4973" s="61">
        <v>0</v>
      </c>
      <c r="H4973" s="61" t="s">
        <v>1510</v>
      </c>
      <c r="I4973" s="61" t="s">
        <v>184</v>
      </c>
      <c r="J4973" s="61" t="s">
        <v>10</v>
      </c>
      <c r="K4973" s="61" t="s">
        <v>14</v>
      </c>
      <c r="L4973" s="61" t="s">
        <v>1045</v>
      </c>
      <c r="M4973" s="61" t="e">
        <f t="shared" si="79"/>
        <v>#VALUE!</v>
      </c>
      <c r="N4973" t="e">
        <f>VLOOKUP(M4973,'zamestnanci číselník'!$A:$I,9,0)</f>
        <v>#VALUE!</v>
      </c>
    </row>
    <row r="4974" spans="1:14" x14ac:dyDescent="0.2">
      <c r="A4974" s="60">
        <v>43705</v>
      </c>
      <c r="B4974" s="61" t="s">
        <v>1044</v>
      </c>
      <c r="C4974" s="61" t="s">
        <v>885</v>
      </c>
      <c r="D4974" s="61" t="s">
        <v>181</v>
      </c>
      <c r="E4974" s="61">
        <v>8</v>
      </c>
      <c r="F4974" s="61" t="s">
        <v>182</v>
      </c>
      <c r="G4974" s="61">
        <v>0</v>
      </c>
      <c r="H4974" s="61" t="s">
        <v>39</v>
      </c>
      <c r="I4974" s="61" t="s">
        <v>184</v>
      </c>
      <c r="J4974" s="61" t="s">
        <v>10</v>
      </c>
      <c r="K4974" s="61" t="s">
        <v>14</v>
      </c>
      <c r="L4974" s="61" t="s">
        <v>1045</v>
      </c>
      <c r="M4974" s="61" t="e">
        <f t="shared" si="79"/>
        <v>#VALUE!</v>
      </c>
      <c r="N4974" t="e">
        <f>VLOOKUP(M4974,'zamestnanci číselník'!$A:$I,9,0)</f>
        <v>#VALUE!</v>
      </c>
    </row>
    <row r="4975" spans="1:14" x14ac:dyDescent="0.2">
      <c r="A4975" s="60">
        <v>43707</v>
      </c>
      <c r="B4975" s="61" t="s">
        <v>1044</v>
      </c>
      <c r="C4975" s="61" t="s">
        <v>885</v>
      </c>
      <c r="D4975" s="61" t="s">
        <v>181</v>
      </c>
      <c r="E4975" s="61">
        <v>6</v>
      </c>
      <c r="F4975" s="61" t="s">
        <v>182</v>
      </c>
      <c r="G4975" s="61">
        <v>0</v>
      </c>
      <c r="H4975" s="61" t="s">
        <v>1510</v>
      </c>
      <c r="I4975" s="61" t="s">
        <v>184</v>
      </c>
      <c r="J4975" s="61" t="s">
        <v>10</v>
      </c>
      <c r="K4975" s="61" t="s">
        <v>14</v>
      </c>
      <c r="L4975" s="61" t="s">
        <v>1045</v>
      </c>
      <c r="M4975" s="61" t="e">
        <f t="shared" si="79"/>
        <v>#VALUE!</v>
      </c>
      <c r="N4975" t="e">
        <f>VLOOKUP(M4975,'zamestnanci číselník'!$A:$I,9,0)</f>
        <v>#VALUE!</v>
      </c>
    </row>
    <row r="4976" spans="1:14" x14ac:dyDescent="0.2">
      <c r="A4976" s="60">
        <v>43703</v>
      </c>
      <c r="B4976" s="61" t="s">
        <v>1044</v>
      </c>
      <c r="C4976" s="61" t="s">
        <v>885</v>
      </c>
      <c r="D4976" s="61" t="s">
        <v>181</v>
      </c>
      <c r="E4976" s="61">
        <v>8</v>
      </c>
      <c r="F4976" s="61" t="s">
        <v>182</v>
      </c>
      <c r="G4976" s="61">
        <v>0</v>
      </c>
      <c r="H4976" s="61" t="s">
        <v>39</v>
      </c>
      <c r="I4976" s="61" t="s">
        <v>184</v>
      </c>
      <c r="J4976" s="61" t="s">
        <v>10</v>
      </c>
      <c r="K4976" s="61" t="s">
        <v>14</v>
      </c>
      <c r="L4976" s="61" t="s">
        <v>1045</v>
      </c>
      <c r="M4976" s="61" t="e">
        <f t="shared" si="79"/>
        <v>#VALUE!</v>
      </c>
      <c r="N4976" t="e">
        <f>VLOOKUP(M4976,'zamestnanci číselník'!$A:$I,9,0)</f>
        <v>#VALUE!</v>
      </c>
    </row>
    <row r="4977" spans="1:14" x14ac:dyDescent="0.2">
      <c r="A4977" s="60">
        <v>43698</v>
      </c>
      <c r="B4977" s="61" t="s">
        <v>1044</v>
      </c>
      <c r="C4977" s="61" t="s">
        <v>885</v>
      </c>
      <c r="D4977" s="61" t="s">
        <v>181</v>
      </c>
      <c r="E4977" s="61">
        <v>8</v>
      </c>
      <c r="F4977" s="61" t="s">
        <v>182</v>
      </c>
      <c r="G4977" s="61">
        <v>0</v>
      </c>
      <c r="H4977" s="61" t="s">
        <v>1510</v>
      </c>
      <c r="I4977" s="61" t="s">
        <v>184</v>
      </c>
      <c r="J4977" s="61" t="s">
        <v>10</v>
      </c>
      <c r="K4977" s="61" t="s">
        <v>14</v>
      </c>
      <c r="L4977" s="61" t="s">
        <v>1045</v>
      </c>
      <c r="M4977" s="61" t="e">
        <f t="shared" si="79"/>
        <v>#VALUE!</v>
      </c>
      <c r="N4977" t="e">
        <f>VLOOKUP(M4977,'zamestnanci číselník'!$A:$I,9,0)</f>
        <v>#VALUE!</v>
      </c>
    </row>
    <row r="4978" spans="1:14" x14ac:dyDescent="0.2">
      <c r="A4978" s="60">
        <v>43699</v>
      </c>
      <c r="B4978" s="61" t="s">
        <v>1044</v>
      </c>
      <c r="C4978" s="61" t="s">
        <v>885</v>
      </c>
      <c r="D4978" s="61" t="s">
        <v>181</v>
      </c>
      <c r="E4978" s="61">
        <v>8</v>
      </c>
      <c r="F4978" s="61" t="s">
        <v>182</v>
      </c>
      <c r="G4978" s="61">
        <v>0</v>
      </c>
      <c r="H4978" s="61" t="s">
        <v>1510</v>
      </c>
      <c r="I4978" s="61" t="s">
        <v>184</v>
      </c>
      <c r="J4978" s="61" t="s">
        <v>10</v>
      </c>
      <c r="K4978" s="61" t="s">
        <v>14</v>
      </c>
      <c r="L4978" s="61" t="s">
        <v>1045</v>
      </c>
      <c r="M4978" s="61" t="e">
        <f t="shared" si="79"/>
        <v>#VALUE!</v>
      </c>
      <c r="N4978" t="e">
        <f>VLOOKUP(M4978,'zamestnanci číselník'!$A:$I,9,0)</f>
        <v>#VALUE!</v>
      </c>
    </row>
    <row r="4979" spans="1:14" x14ac:dyDescent="0.2">
      <c r="A4979" s="60">
        <v>43700</v>
      </c>
      <c r="B4979" s="61" t="s">
        <v>1044</v>
      </c>
      <c r="C4979" s="61" t="s">
        <v>885</v>
      </c>
      <c r="D4979" s="61" t="s">
        <v>181</v>
      </c>
      <c r="E4979" s="61">
        <v>7.5</v>
      </c>
      <c r="F4979" s="61" t="s">
        <v>182</v>
      </c>
      <c r="G4979" s="61">
        <v>0</v>
      </c>
      <c r="H4979" s="61" t="s">
        <v>1510</v>
      </c>
      <c r="I4979" s="61" t="s">
        <v>184</v>
      </c>
      <c r="J4979" s="61" t="s">
        <v>10</v>
      </c>
      <c r="K4979" s="61" t="s">
        <v>14</v>
      </c>
      <c r="L4979" s="61" t="s">
        <v>1045</v>
      </c>
      <c r="M4979" s="61" t="e">
        <f t="shared" si="79"/>
        <v>#VALUE!</v>
      </c>
      <c r="N4979" t="e">
        <f>VLOOKUP(M4979,'zamestnanci číselník'!$A:$I,9,0)</f>
        <v>#VALUE!</v>
      </c>
    </row>
    <row r="4980" spans="1:14" x14ac:dyDescent="0.2">
      <c r="A4980" s="60">
        <v>43692</v>
      </c>
      <c r="B4980" s="61" t="s">
        <v>1044</v>
      </c>
      <c r="C4980" s="61" t="s">
        <v>885</v>
      </c>
      <c r="D4980" s="61" t="s">
        <v>181</v>
      </c>
      <c r="E4980" s="61">
        <v>8.5</v>
      </c>
      <c r="F4980" s="61" t="s">
        <v>182</v>
      </c>
      <c r="G4980" s="61">
        <v>0</v>
      </c>
      <c r="H4980" s="61" t="s">
        <v>1437</v>
      </c>
      <c r="I4980" s="61" t="s">
        <v>184</v>
      </c>
      <c r="J4980" s="61" t="s">
        <v>10</v>
      </c>
      <c r="K4980" s="61" t="s">
        <v>14</v>
      </c>
      <c r="L4980" s="61" t="s">
        <v>1045</v>
      </c>
      <c r="M4980" s="61" t="e">
        <f t="shared" si="79"/>
        <v>#VALUE!</v>
      </c>
      <c r="N4980" t="e">
        <f>VLOOKUP(M4980,'zamestnanci číselník'!$A:$I,9,0)</f>
        <v>#VALUE!</v>
      </c>
    </row>
    <row r="4981" spans="1:14" x14ac:dyDescent="0.2">
      <c r="A4981" s="60">
        <v>43693</v>
      </c>
      <c r="B4981" s="61" t="s">
        <v>1044</v>
      </c>
      <c r="C4981" s="61" t="s">
        <v>885</v>
      </c>
      <c r="D4981" s="61" t="s">
        <v>181</v>
      </c>
      <c r="E4981" s="61">
        <v>7.5</v>
      </c>
      <c r="F4981" s="61" t="s">
        <v>182</v>
      </c>
      <c r="G4981" s="61">
        <v>0</v>
      </c>
      <c r="H4981" s="61" t="s">
        <v>1510</v>
      </c>
      <c r="I4981" s="61" t="s">
        <v>184</v>
      </c>
      <c r="J4981" s="61" t="s">
        <v>10</v>
      </c>
      <c r="K4981" s="61" t="s">
        <v>14</v>
      </c>
      <c r="L4981" s="61" t="s">
        <v>1045</v>
      </c>
      <c r="M4981" s="61" t="e">
        <f t="shared" si="79"/>
        <v>#VALUE!</v>
      </c>
      <c r="N4981" t="e">
        <f>VLOOKUP(M4981,'zamestnanci číselník'!$A:$I,9,0)</f>
        <v>#VALUE!</v>
      </c>
    </row>
    <row r="4982" spans="1:14" x14ac:dyDescent="0.2">
      <c r="A4982" s="60">
        <v>43696</v>
      </c>
      <c r="B4982" s="61" t="s">
        <v>1044</v>
      </c>
      <c r="C4982" s="61" t="s">
        <v>885</v>
      </c>
      <c r="D4982" s="61" t="s">
        <v>181</v>
      </c>
      <c r="E4982" s="61">
        <v>6</v>
      </c>
      <c r="F4982" s="61" t="s">
        <v>182</v>
      </c>
      <c r="G4982" s="61">
        <v>0</v>
      </c>
      <c r="H4982" s="61" t="s">
        <v>1437</v>
      </c>
      <c r="I4982" s="61" t="s">
        <v>184</v>
      </c>
      <c r="J4982" s="61" t="s">
        <v>10</v>
      </c>
      <c r="K4982" s="61" t="s">
        <v>14</v>
      </c>
      <c r="L4982" s="61" t="s">
        <v>1045</v>
      </c>
      <c r="M4982" s="61" t="e">
        <f t="shared" si="79"/>
        <v>#VALUE!</v>
      </c>
      <c r="N4982" t="e">
        <f>VLOOKUP(M4982,'zamestnanci číselník'!$A:$I,9,0)</f>
        <v>#VALUE!</v>
      </c>
    </row>
    <row r="4983" spans="1:14" x14ac:dyDescent="0.2">
      <c r="A4983" s="60">
        <v>43696</v>
      </c>
      <c r="B4983" s="61" t="s">
        <v>1044</v>
      </c>
      <c r="C4983" s="61" t="s">
        <v>885</v>
      </c>
      <c r="D4983" s="61" t="s">
        <v>181</v>
      </c>
      <c r="E4983" s="61">
        <v>2</v>
      </c>
      <c r="F4983" s="61" t="s">
        <v>182</v>
      </c>
      <c r="G4983" s="61">
        <v>0</v>
      </c>
      <c r="H4983" s="61" t="s">
        <v>1510</v>
      </c>
      <c r="I4983" s="61" t="s">
        <v>184</v>
      </c>
      <c r="J4983" s="61" t="s">
        <v>10</v>
      </c>
      <c r="K4983" s="61" t="s">
        <v>14</v>
      </c>
      <c r="L4983" s="61" t="s">
        <v>1045</v>
      </c>
      <c r="M4983" s="61" t="e">
        <f t="shared" si="79"/>
        <v>#VALUE!</v>
      </c>
      <c r="N4983" t="e">
        <f>VLOOKUP(M4983,'zamestnanci číselník'!$A:$I,9,0)</f>
        <v>#VALUE!</v>
      </c>
    </row>
    <row r="4984" spans="1:14" x14ac:dyDescent="0.2">
      <c r="A4984" s="60">
        <v>43697</v>
      </c>
      <c r="B4984" s="61" t="s">
        <v>1044</v>
      </c>
      <c r="C4984" s="61" t="s">
        <v>17</v>
      </c>
      <c r="D4984" s="61" t="s">
        <v>181</v>
      </c>
      <c r="E4984" s="61">
        <v>0</v>
      </c>
      <c r="F4984" s="61" t="s">
        <v>182</v>
      </c>
      <c r="G4984" s="61">
        <v>0</v>
      </c>
      <c r="H4984" s="61" t="s">
        <v>183</v>
      </c>
      <c r="I4984" s="61" t="s">
        <v>184</v>
      </c>
      <c r="J4984" s="61" t="s">
        <v>10</v>
      </c>
      <c r="K4984" s="61" t="s">
        <v>14</v>
      </c>
      <c r="L4984" s="61" t="s">
        <v>1045</v>
      </c>
      <c r="M4984" s="61" t="e">
        <f t="shared" si="79"/>
        <v>#VALUE!</v>
      </c>
      <c r="N4984" t="e">
        <f>VLOOKUP(M4984,'zamestnanci číselník'!$A:$I,9,0)</f>
        <v>#VALUE!</v>
      </c>
    </row>
    <row r="4985" spans="1:14" x14ac:dyDescent="0.2">
      <c r="A4985" s="60">
        <v>43689</v>
      </c>
      <c r="B4985" s="61" t="s">
        <v>1044</v>
      </c>
      <c r="C4985" s="61" t="s">
        <v>885</v>
      </c>
      <c r="D4985" s="61" t="s">
        <v>181</v>
      </c>
      <c r="E4985" s="61">
        <v>8</v>
      </c>
      <c r="F4985" s="61" t="s">
        <v>182</v>
      </c>
      <c r="G4985" s="61">
        <v>0</v>
      </c>
      <c r="H4985" s="61" t="s">
        <v>1510</v>
      </c>
      <c r="I4985" s="61" t="s">
        <v>184</v>
      </c>
      <c r="J4985" s="61" t="s">
        <v>10</v>
      </c>
      <c r="K4985" s="61" t="s">
        <v>14</v>
      </c>
      <c r="L4985" s="61" t="s">
        <v>1045</v>
      </c>
      <c r="M4985" s="61" t="e">
        <f t="shared" si="79"/>
        <v>#VALUE!</v>
      </c>
      <c r="N4985" t="e">
        <f>VLOOKUP(M4985,'zamestnanci číselník'!$A:$I,9,0)</f>
        <v>#VALUE!</v>
      </c>
    </row>
    <row r="4986" spans="1:14" x14ac:dyDescent="0.2">
      <c r="A4986" s="60">
        <v>43690</v>
      </c>
      <c r="B4986" s="61" t="s">
        <v>1044</v>
      </c>
      <c r="C4986" s="61" t="s">
        <v>885</v>
      </c>
      <c r="D4986" s="61" t="s">
        <v>181</v>
      </c>
      <c r="E4986" s="61">
        <v>9</v>
      </c>
      <c r="F4986" s="61" t="s">
        <v>182</v>
      </c>
      <c r="G4986" s="61">
        <v>0</v>
      </c>
      <c r="H4986" s="61" t="s">
        <v>1510</v>
      </c>
      <c r="I4986" s="61" t="s">
        <v>184</v>
      </c>
      <c r="J4986" s="61" t="s">
        <v>10</v>
      </c>
      <c r="K4986" s="61" t="s">
        <v>14</v>
      </c>
      <c r="L4986" s="61" t="s">
        <v>1045</v>
      </c>
      <c r="M4986" s="61" t="e">
        <f t="shared" si="79"/>
        <v>#VALUE!</v>
      </c>
      <c r="N4986" t="e">
        <f>VLOOKUP(M4986,'zamestnanci číselník'!$A:$I,9,0)</f>
        <v>#VALUE!</v>
      </c>
    </row>
    <row r="4987" spans="1:14" x14ac:dyDescent="0.2">
      <c r="A4987" s="60">
        <v>43691</v>
      </c>
      <c r="B4987" s="61" t="s">
        <v>1044</v>
      </c>
      <c r="C4987" s="61" t="s">
        <v>885</v>
      </c>
      <c r="D4987" s="61" t="s">
        <v>181</v>
      </c>
      <c r="E4987" s="61">
        <v>7</v>
      </c>
      <c r="F4987" s="61" t="s">
        <v>182</v>
      </c>
      <c r="G4987" s="61">
        <v>0</v>
      </c>
      <c r="H4987" s="61" t="s">
        <v>1510</v>
      </c>
      <c r="I4987" s="61" t="s">
        <v>184</v>
      </c>
      <c r="J4987" s="61" t="s">
        <v>10</v>
      </c>
      <c r="K4987" s="61" t="s">
        <v>14</v>
      </c>
      <c r="L4987" s="61" t="s">
        <v>1045</v>
      </c>
      <c r="M4987" s="61" t="e">
        <f t="shared" si="79"/>
        <v>#VALUE!</v>
      </c>
      <c r="N4987" t="e">
        <f>VLOOKUP(M4987,'zamestnanci číselník'!$A:$I,9,0)</f>
        <v>#VALUE!</v>
      </c>
    </row>
    <row r="4988" spans="1:14" x14ac:dyDescent="0.2">
      <c r="A4988" s="60">
        <v>43691</v>
      </c>
      <c r="B4988" s="61" t="s">
        <v>1044</v>
      </c>
      <c r="C4988" s="61" t="s">
        <v>885</v>
      </c>
      <c r="D4988" s="61" t="s">
        <v>181</v>
      </c>
      <c r="E4988" s="61">
        <v>1</v>
      </c>
      <c r="F4988" s="61" t="s">
        <v>182</v>
      </c>
      <c r="G4988" s="61">
        <v>0</v>
      </c>
      <c r="H4988" s="61" t="s">
        <v>1513</v>
      </c>
      <c r="I4988" s="61" t="s">
        <v>184</v>
      </c>
      <c r="J4988" s="61" t="s">
        <v>10</v>
      </c>
      <c r="K4988" s="61" t="s">
        <v>14</v>
      </c>
      <c r="L4988" s="61" t="s">
        <v>1045</v>
      </c>
      <c r="M4988" s="61" t="e">
        <f t="shared" si="79"/>
        <v>#VALUE!</v>
      </c>
      <c r="N4988" t="e">
        <f>VLOOKUP(M4988,'zamestnanci číselník'!$A:$I,9,0)</f>
        <v>#VALUE!</v>
      </c>
    </row>
    <row r="4989" spans="1:14" x14ac:dyDescent="0.2">
      <c r="A4989" s="60">
        <v>43703</v>
      </c>
      <c r="B4989" s="61" t="s">
        <v>1046</v>
      </c>
      <c r="C4989" s="61" t="s">
        <v>885</v>
      </c>
      <c r="D4989" s="61" t="s">
        <v>181</v>
      </c>
      <c r="E4989" s="61">
        <v>2</v>
      </c>
      <c r="F4989" s="61" t="s">
        <v>182</v>
      </c>
      <c r="G4989" s="61">
        <v>0</v>
      </c>
      <c r="H4989" s="61" t="s">
        <v>1387</v>
      </c>
      <c r="I4989" s="61" t="s">
        <v>288</v>
      </c>
      <c r="J4989" s="61" t="s">
        <v>19</v>
      </c>
      <c r="K4989" s="61" t="s">
        <v>14</v>
      </c>
      <c r="L4989" s="61" t="s">
        <v>1047</v>
      </c>
      <c r="M4989" s="61" t="e">
        <f t="shared" si="79"/>
        <v>#VALUE!</v>
      </c>
      <c r="N4989" t="e">
        <f>VLOOKUP(M4989,'zamestnanci číselník'!$A:$I,9,0)</f>
        <v>#VALUE!</v>
      </c>
    </row>
    <row r="4990" spans="1:14" x14ac:dyDescent="0.2">
      <c r="A4990" s="60">
        <v>43703</v>
      </c>
      <c r="B4990" s="61" t="s">
        <v>1046</v>
      </c>
      <c r="C4990" s="61" t="s">
        <v>885</v>
      </c>
      <c r="D4990" s="61" t="s">
        <v>181</v>
      </c>
      <c r="E4990" s="61">
        <v>4</v>
      </c>
      <c r="F4990" s="61" t="s">
        <v>182</v>
      </c>
      <c r="G4990" s="61">
        <v>0</v>
      </c>
      <c r="H4990" s="61" t="s">
        <v>1387</v>
      </c>
      <c r="I4990" s="61" t="s">
        <v>288</v>
      </c>
      <c r="J4990" s="61" t="s">
        <v>19</v>
      </c>
      <c r="K4990" s="61" t="s">
        <v>14</v>
      </c>
      <c r="L4990" s="61" t="s">
        <v>1047</v>
      </c>
      <c r="M4990" s="61" t="e">
        <f t="shared" si="79"/>
        <v>#VALUE!</v>
      </c>
      <c r="N4990" t="e">
        <f>VLOOKUP(M4990,'zamestnanci číselník'!$A:$I,9,0)</f>
        <v>#VALUE!</v>
      </c>
    </row>
    <row r="4991" spans="1:14" x14ac:dyDescent="0.2">
      <c r="A4991" s="60">
        <v>43703</v>
      </c>
      <c r="B4991" s="61" t="s">
        <v>1046</v>
      </c>
      <c r="C4991" s="61" t="s">
        <v>885</v>
      </c>
      <c r="D4991" s="61" t="s">
        <v>181</v>
      </c>
      <c r="E4991" s="61">
        <v>2</v>
      </c>
      <c r="F4991" s="61" t="s">
        <v>182</v>
      </c>
      <c r="G4991" s="61">
        <v>0</v>
      </c>
      <c r="H4991" s="61" t="s">
        <v>1450</v>
      </c>
      <c r="I4991" s="61" t="s">
        <v>288</v>
      </c>
      <c r="J4991" s="61" t="s">
        <v>19</v>
      </c>
      <c r="K4991" s="61" t="s">
        <v>14</v>
      </c>
      <c r="L4991" s="61" t="s">
        <v>1047</v>
      </c>
      <c r="M4991" s="61" t="e">
        <f t="shared" si="79"/>
        <v>#VALUE!</v>
      </c>
      <c r="N4991" t="e">
        <f>VLOOKUP(M4991,'zamestnanci číselník'!$A:$I,9,0)</f>
        <v>#VALUE!</v>
      </c>
    </row>
    <row r="4992" spans="1:14" x14ac:dyDescent="0.2">
      <c r="A4992" s="60">
        <v>43704</v>
      </c>
      <c r="B4992" s="61" t="s">
        <v>1046</v>
      </c>
      <c r="C4992" s="61" t="s">
        <v>885</v>
      </c>
      <c r="D4992" s="61" t="s">
        <v>181</v>
      </c>
      <c r="E4992" s="61">
        <v>8</v>
      </c>
      <c r="F4992" s="61" t="s">
        <v>182</v>
      </c>
      <c r="G4992" s="61">
        <v>0</v>
      </c>
      <c r="H4992" s="61" t="s">
        <v>1450</v>
      </c>
      <c r="I4992" s="61" t="s">
        <v>288</v>
      </c>
      <c r="J4992" s="61" t="s">
        <v>19</v>
      </c>
      <c r="K4992" s="61" t="s">
        <v>14</v>
      </c>
      <c r="L4992" s="61" t="s">
        <v>1047</v>
      </c>
      <c r="M4992" s="61" t="e">
        <f t="shared" si="79"/>
        <v>#VALUE!</v>
      </c>
      <c r="N4992" t="e">
        <f>VLOOKUP(M4992,'zamestnanci číselník'!$A:$I,9,0)</f>
        <v>#VALUE!</v>
      </c>
    </row>
    <row r="4993" spans="1:14" x14ac:dyDescent="0.2">
      <c r="A4993" s="60">
        <v>43705</v>
      </c>
      <c r="B4993" s="61" t="s">
        <v>1046</v>
      </c>
      <c r="C4993" s="61" t="s">
        <v>885</v>
      </c>
      <c r="D4993" s="61" t="s">
        <v>181</v>
      </c>
      <c r="E4993" s="61">
        <v>4</v>
      </c>
      <c r="F4993" s="61" t="s">
        <v>182</v>
      </c>
      <c r="G4993" s="61">
        <v>0</v>
      </c>
      <c r="H4993" s="61" t="s">
        <v>1146</v>
      </c>
      <c r="I4993" s="61" t="s">
        <v>288</v>
      </c>
      <c r="J4993" s="61" t="s">
        <v>19</v>
      </c>
      <c r="K4993" s="61" t="s">
        <v>14</v>
      </c>
      <c r="L4993" s="61" t="s">
        <v>1047</v>
      </c>
      <c r="M4993" s="61" t="e">
        <f t="shared" si="79"/>
        <v>#VALUE!</v>
      </c>
      <c r="N4993" t="e">
        <f>VLOOKUP(M4993,'zamestnanci číselník'!$A:$I,9,0)</f>
        <v>#VALUE!</v>
      </c>
    </row>
    <row r="4994" spans="1:14" x14ac:dyDescent="0.2">
      <c r="A4994" s="60">
        <v>43705</v>
      </c>
      <c r="B4994" s="61" t="s">
        <v>1046</v>
      </c>
      <c r="C4994" s="61" t="s">
        <v>885</v>
      </c>
      <c r="D4994" s="61" t="s">
        <v>181</v>
      </c>
      <c r="E4994" s="61">
        <v>4</v>
      </c>
      <c r="F4994" s="61" t="s">
        <v>182</v>
      </c>
      <c r="G4994" s="61">
        <v>0</v>
      </c>
      <c r="H4994" s="61" t="s">
        <v>1450</v>
      </c>
      <c r="I4994" s="61" t="s">
        <v>288</v>
      </c>
      <c r="J4994" s="61" t="s">
        <v>19</v>
      </c>
      <c r="K4994" s="61" t="s">
        <v>14</v>
      </c>
      <c r="L4994" s="61" t="s">
        <v>1047</v>
      </c>
      <c r="M4994" s="61" t="e">
        <f t="shared" si="79"/>
        <v>#VALUE!</v>
      </c>
      <c r="N4994" t="e">
        <f>VLOOKUP(M4994,'zamestnanci číselník'!$A:$I,9,0)</f>
        <v>#VALUE!</v>
      </c>
    </row>
    <row r="4995" spans="1:14" x14ac:dyDescent="0.2">
      <c r="A4995" s="60">
        <v>43706</v>
      </c>
      <c r="B4995" s="61" t="s">
        <v>1046</v>
      </c>
      <c r="C4995" s="61" t="s">
        <v>885</v>
      </c>
      <c r="D4995" s="61" t="s">
        <v>181</v>
      </c>
      <c r="E4995" s="61">
        <v>2</v>
      </c>
      <c r="F4995" s="61" t="s">
        <v>182</v>
      </c>
      <c r="G4995" s="61">
        <v>0</v>
      </c>
      <c r="H4995" s="61" t="s">
        <v>1437</v>
      </c>
      <c r="I4995" s="61" t="s">
        <v>288</v>
      </c>
      <c r="J4995" s="61" t="s">
        <v>19</v>
      </c>
      <c r="K4995" s="61" t="s">
        <v>14</v>
      </c>
      <c r="L4995" s="61" t="s">
        <v>1047</v>
      </c>
      <c r="M4995" s="61" t="e">
        <f t="shared" si="79"/>
        <v>#VALUE!</v>
      </c>
      <c r="N4995" t="e">
        <f>VLOOKUP(M4995,'zamestnanci číselník'!$A:$I,9,0)</f>
        <v>#VALUE!</v>
      </c>
    </row>
    <row r="4996" spans="1:14" x14ac:dyDescent="0.2">
      <c r="A4996" s="60">
        <v>43706</v>
      </c>
      <c r="B4996" s="61" t="s">
        <v>1046</v>
      </c>
      <c r="C4996" s="61" t="s">
        <v>885</v>
      </c>
      <c r="D4996" s="61" t="s">
        <v>181</v>
      </c>
      <c r="E4996" s="61">
        <v>2.5</v>
      </c>
      <c r="F4996" s="61" t="s">
        <v>182</v>
      </c>
      <c r="G4996" s="61">
        <v>0</v>
      </c>
      <c r="H4996" s="61" t="s">
        <v>1146</v>
      </c>
      <c r="I4996" s="61" t="s">
        <v>288</v>
      </c>
      <c r="J4996" s="61" t="s">
        <v>19</v>
      </c>
      <c r="K4996" s="61" t="s">
        <v>14</v>
      </c>
      <c r="L4996" s="61" t="s">
        <v>1047</v>
      </c>
      <c r="M4996" s="61" t="e">
        <f t="shared" si="79"/>
        <v>#VALUE!</v>
      </c>
      <c r="N4996" t="e">
        <f>VLOOKUP(M4996,'zamestnanci číselník'!$A:$I,9,0)</f>
        <v>#VALUE!</v>
      </c>
    </row>
    <row r="4997" spans="1:14" x14ac:dyDescent="0.2">
      <c r="A4997" s="60">
        <v>43707</v>
      </c>
      <c r="B4997" s="61" t="s">
        <v>1046</v>
      </c>
      <c r="C4997" s="61" t="s">
        <v>885</v>
      </c>
      <c r="D4997" s="61" t="s">
        <v>181</v>
      </c>
      <c r="E4997" s="61">
        <v>2</v>
      </c>
      <c r="F4997" s="61" t="s">
        <v>182</v>
      </c>
      <c r="G4997" s="61">
        <v>0</v>
      </c>
      <c r="H4997" s="61" t="s">
        <v>1146</v>
      </c>
      <c r="I4997" s="61" t="s">
        <v>288</v>
      </c>
      <c r="J4997" s="61" t="s">
        <v>19</v>
      </c>
      <c r="K4997" s="61" t="s">
        <v>14</v>
      </c>
      <c r="L4997" s="61" t="s">
        <v>1047</v>
      </c>
      <c r="M4997" s="61" t="e">
        <f t="shared" si="79"/>
        <v>#VALUE!</v>
      </c>
      <c r="N4997" t="e">
        <f>VLOOKUP(M4997,'zamestnanci číselník'!$A:$I,9,0)</f>
        <v>#VALUE!</v>
      </c>
    </row>
    <row r="4998" spans="1:14" x14ac:dyDescent="0.2">
      <c r="A4998" s="60">
        <v>43707</v>
      </c>
      <c r="B4998" s="61" t="s">
        <v>1046</v>
      </c>
      <c r="C4998" s="61" t="s">
        <v>885</v>
      </c>
      <c r="D4998" s="61" t="s">
        <v>181</v>
      </c>
      <c r="E4998" s="61">
        <v>6</v>
      </c>
      <c r="F4998" s="61" t="s">
        <v>182</v>
      </c>
      <c r="G4998" s="61">
        <v>0</v>
      </c>
      <c r="H4998" s="61" t="s">
        <v>1450</v>
      </c>
      <c r="I4998" s="61" t="s">
        <v>288</v>
      </c>
      <c r="J4998" s="61" t="s">
        <v>19</v>
      </c>
      <c r="K4998" s="61" t="s">
        <v>14</v>
      </c>
      <c r="L4998" s="61" t="s">
        <v>1047</v>
      </c>
      <c r="M4998" s="61" t="e">
        <f t="shared" si="79"/>
        <v>#VALUE!</v>
      </c>
      <c r="N4998" t="e">
        <f>VLOOKUP(M4998,'zamestnanci číselník'!$A:$I,9,0)</f>
        <v>#VALUE!</v>
      </c>
    </row>
    <row r="4999" spans="1:14" x14ac:dyDescent="0.2">
      <c r="A4999" s="60">
        <v>43696</v>
      </c>
      <c r="B4999" s="61" t="s">
        <v>1046</v>
      </c>
      <c r="C4999" s="61" t="s">
        <v>885</v>
      </c>
      <c r="D4999" s="61" t="s">
        <v>181</v>
      </c>
      <c r="E4999" s="61">
        <v>3</v>
      </c>
      <c r="F4999" s="61" t="s">
        <v>182</v>
      </c>
      <c r="G4999" s="61">
        <v>0</v>
      </c>
      <c r="H4999" s="61" t="s">
        <v>1437</v>
      </c>
      <c r="I4999" s="61" t="s">
        <v>288</v>
      </c>
      <c r="J4999" s="61" t="s">
        <v>19</v>
      </c>
      <c r="K4999" s="61" t="s">
        <v>14</v>
      </c>
      <c r="L4999" s="61" t="s">
        <v>1047</v>
      </c>
      <c r="M4999" s="61" t="e">
        <f t="shared" si="79"/>
        <v>#VALUE!</v>
      </c>
      <c r="N4999" t="e">
        <f>VLOOKUP(M4999,'zamestnanci číselník'!$A:$I,9,0)</f>
        <v>#VALUE!</v>
      </c>
    </row>
    <row r="5000" spans="1:14" x14ac:dyDescent="0.2">
      <c r="A5000" s="60">
        <v>43696</v>
      </c>
      <c r="B5000" s="61" t="s">
        <v>1046</v>
      </c>
      <c r="C5000" s="61" t="s">
        <v>885</v>
      </c>
      <c r="D5000" s="61" t="s">
        <v>181</v>
      </c>
      <c r="E5000" s="61">
        <v>5</v>
      </c>
      <c r="F5000" s="61" t="s">
        <v>182</v>
      </c>
      <c r="G5000" s="61">
        <v>0</v>
      </c>
      <c r="H5000" s="61" t="s">
        <v>1146</v>
      </c>
      <c r="I5000" s="61" t="s">
        <v>288</v>
      </c>
      <c r="J5000" s="61" t="s">
        <v>19</v>
      </c>
      <c r="K5000" s="61" t="s">
        <v>14</v>
      </c>
      <c r="L5000" s="61" t="s">
        <v>1047</v>
      </c>
      <c r="M5000" s="61" t="e">
        <f t="shared" si="79"/>
        <v>#VALUE!</v>
      </c>
      <c r="N5000" t="e">
        <f>VLOOKUP(M5000,'zamestnanci číselník'!$A:$I,9,0)</f>
        <v>#VALUE!</v>
      </c>
    </row>
    <row r="5001" spans="1:14" x14ac:dyDescent="0.2">
      <c r="A5001" s="60">
        <v>43697</v>
      </c>
      <c r="B5001" s="61" t="s">
        <v>1046</v>
      </c>
      <c r="C5001" s="61" t="s">
        <v>885</v>
      </c>
      <c r="D5001" s="61" t="s">
        <v>181</v>
      </c>
      <c r="E5001" s="61">
        <v>2.5</v>
      </c>
      <c r="F5001" s="61" t="s">
        <v>182</v>
      </c>
      <c r="G5001" s="61">
        <v>0</v>
      </c>
      <c r="H5001" s="61" t="s">
        <v>1437</v>
      </c>
      <c r="I5001" s="61" t="s">
        <v>288</v>
      </c>
      <c r="J5001" s="61" t="s">
        <v>19</v>
      </c>
      <c r="K5001" s="61" t="s">
        <v>14</v>
      </c>
      <c r="L5001" s="61" t="s">
        <v>1047</v>
      </c>
      <c r="M5001" s="61" t="e">
        <f t="shared" si="79"/>
        <v>#VALUE!</v>
      </c>
      <c r="N5001" t="e">
        <f>VLOOKUP(M5001,'zamestnanci číselník'!$A:$I,9,0)</f>
        <v>#VALUE!</v>
      </c>
    </row>
    <row r="5002" spans="1:14" x14ac:dyDescent="0.2">
      <c r="A5002" s="60">
        <v>43697</v>
      </c>
      <c r="B5002" s="61" t="s">
        <v>1046</v>
      </c>
      <c r="C5002" s="61" t="s">
        <v>885</v>
      </c>
      <c r="D5002" s="61" t="s">
        <v>181</v>
      </c>
      <c r="E5002" s="61">
        <v>1</v>
      </c>
      <c r="F5002" s="61" t="s">
        <v>182</v>
      </c>
      <c r="G5002" s="61">
        <v>0</v>
      </c>
      <c r="H5002" s="61" t="s">
        <v>1146</v>
      </c>
      <c r="I5002" s="61" t="s">
        <v>288</v>
      </c>
      <c r="J5002" s="61" t="s">
        <v>19</v>
      </c>
      <c r="K5002" s="61" t="s">
        <v>14</v>
      </c>
      <c r="L5002" s="61" t="s">
        <v>1047</v>
      </c>
      <c r="M5002" s="61" t="e">
        <f t="shared" si="79"/>
        <v>#VALUE!</v>
      </c>
      <c r="N5002" t="e">
        <f>VLOOKUP(M5002,'zamestnanci číselník'!$A:$I,9,0)</f>
        <v>#VALUE!</v>
      </c>
    </row>
    <row r="5003" spans="1:14" x14ac:dyDescent="0.2">
      <c r="A5003" s="60">
        <v>43697</v>
      </c>
      <c r="B5003" s="61" t="s">
        <v>1046</v>
      </c>
      <c r="C5003" s="61" t="s">
        <v>885</v>
      </c>
      <c r="D5003" s="61" t="s">
        <v>181</v>
      </c>
      <c r="E5003" s="61">
        <v>1.5</v>
      </c>
      <c r="F5003" s="61" t="s">
        <v>182</v>
      </c>
      <c r="G5003" s="61">
        <v>0</v>
      </c>
      <c r="H5003" s="61" t="s">
        <v>1146</v>
      </c>
      <c r="I5003" s="61" t="s">
        <v>288</v>
      </c>
      <c r="J5003" s="61" t="s">
        <v>19</v>
      </c>
      <c r="K5003" s="61" t="s">
        <v>14</v>
      </c>
      <c r="L5003" s="61" t="s">
        <v>1047</v>
      </c>
      <c r="M5003" s="61" t="e">
        <f t="shared" si="79"/>
        <v>#VALUE!</v>
      </c>
      <c r="N5003" t="e">
        <f>VLOOKUP(M5003,'zamestnanci číselník'!$A:$I,9,0)</f>
        <v>#VALUE!</v>
      </c>
    </row>
    <row r="5004" spans="1:14" x14ac:dyDescent="0.2">
      <c r="A5004" s="60">
        <v>43697</v>
      </c>
      <c r="B5004" s="61" t="s">
        <v>1046</v>
      </c>
      <c r="C5004" s="61" t="s">
        <v>885</v>
      </c>
      <c r="D5004" s="61" t="s">
        <v>181</v>
      </c>
      <c r="E5004" s="61">
        <v>1.5</v>
      </c>
      <c r="F5004" s="61" t="s">
        <v>182</v>
      </c>
      <c r="G5004" s="61">
        <v>0</v>
      </c>
      <c r="H5004" s="61" t="s">
        <v>1146</v>
      </c>
      <c r="I5004" s="61" t="s">
        <v>288</v>
      </c>
      <c r="J5004" s="61" t="s">
        <v>19</v>
      </c>
      <c r="K5004" s="61" t="s">
        <v>14</v>
      </c>
      <c r="L5004" s="61" t="s">
        <v>1047</v>
      </c>
      <c r="M5004" s="61" t="e">
        <f t="shared" si="79"/>
        <v>#VALUE!</v>
      </c>
      <c r="N5004" t="e">
        <f>VLOOKUP(M5004,'zamestnanci číselník'!$A:$I,9,0)</f>
        <v>#VALUE!</v>
      </c>
    </row>
    <row r="5005" spans="1:14" x14ac:dyDescent="0.2">
      <c r="A5005" s="60">
        <v>43697</v>
      </c>
      <c r="B5005" s="61" t="s">
        <v>1046</v>
      </c>
      <c r="C5005" s="61" t="s">
        <v>885</v>
      </c>
      <c r="D5005" s="61" t="s">
        <v>181</v>
      </c>
      <c r="E5005" s="61">
        <v>1.5</v>
      </c>
      <c r="F5005" s="61" t="s">
        <v>182</v>
      </c>
      <c r="G5005" s="61">
        <v>0</v>
      </c>
      <c r="H5005" s="61" t="s">
        <v>1387</v>
      </c>
      <c r="I5005" s="61" t="s">
        <v>288</v>
      </c>
      <c r="J5005" s="61" t="s">
        <v>19</v>
      </c>
      <c r="K5005" s="61" t="s">
        <v>14</v>
      </c>
      <c r="L5005" s="61" t="s">
        <v>1047</v>
      </c>
      <c r="M5005" s="61" t="e">
        <f t="shared" si="79"/>
        <v>#VALUE!</v>
      </c>
      <c r="N5005" t="e">
        <f>VLOOKUP(M5005,'zamestnanci číselník'!$A:$I,9,0)</f>
        <v>#VALUE!</v>
      </c>
    </row>
    <row r="5006" spans="1:14" x14ac:dyDescent="0.2">
      <c r="A5006" s="60">
        <v>43698</v>
      </c>
      <c r="B5006" s="61" t="s">
        <v>1046</v>
      </c>
      <c r="C5006" s="61" t="s">
        <v>885</v>
      </c>
      <c r="D5006" s="61" t="s">
        <v>181</v>
      </c>
      <c r="E5006" s="61">
        <v>6</v>
      </c>
      <c r="F5006" s="61" t="s">
        <v>182</v>
      </c>
      <c r="G5006" s="61">
        <v>0</v>
      </c>
      <c r="H5006" s="61" t="s">
        <v>1437</v>
      </c>
      <c r="I5006" s="61" t="s">
        <v>288</v>
      </c>
      <c r="J5006" s="61" t="s">
        <v>19</v>
      </c>
      <c r="K5006" s="61" t="s">
        <v>14</v>
      </c>
      <c r="L5006" s="61" t="s">
        <v>1047</v>
      </c>
      <c r="M5006" s="61" t="e">
        <f t="shared" si="79"/>
        <v>#VALUE!</v>
      </c>
      <c r="N5006" t="e">
        <f>VLOOKUP(M5006,'zamestnanci číselník'!$A:$I,9,0)</f>
        <v>#VALUE!</v>
      </c>
    </row>
    <row r="5007" spans="1:14" x14ac:dyDescent="0.2">
      <c r="A5007" s="60">
        <v>43698</v>
      </c>
      <c r="B5007" s="61" t="s">
        <v>1046</v>
      </c>
      <c r="C5007" s="61" t="s">
        <v>885</v>
      </c>
      <c r="D5007" s="61" t="s">
        <v>181</v>
      </c>
      <c r="E5007" s="61">
        <v>2</v>
      </c>
      <c r="F5007" s="61" t="s">
        <v>182</v>
      </c>
      <c r="G5007" s="61">
        <v>0</v>
      </c>
      <c r="H5007" s="61" t="s">
        <v>1146</v>
      </c>
      <c r="I5007" s="61" t="s">
        <v>288</v>
      </c>
      <c r="J5007" s="61" t="s">
        <v>19</v>
      </c>
      <c r="K5007" s="61" t="s">
        <v>14</v>
      </c>
      <c r="L5007" s="61" t="s">
        <v>1047</v>
      </c>
      <c r="M5007" s="61" t="e">
        <f t="shared" si="79"/>
        <v>#VALUE!</v>
      </c>
      <c r="N5007" t="e">
        <f>VLOOKUP(M5007,'zamestnanci číselník'!$A:$I,9,0)</f>
        <v>#VALUE!</v>
      </c>
    </row>
    <row r="5008" spans="1:14" x14ac:dyDescent="0.2">
      <c r="A5008" s="60">
        <v>43699</v>
      </c>
      <c r="B5008" s="61" t="s">
        <v>1046</v>
      </c>
      <c r="C5008" s="61" t="s">
        <v>885</v>
      </c>
      <c r="D5008" s="61" t="s">
        <v>181</v>
      </c>
      <c r="E5008" s="61">
        <v>8</v>
      </c>
      <c r="F5008" s="61" t="s">
        <v>182</v>
      </c>
      <c r="G5008" s="61">
        <v>0</v>
      </c>
      <c r="H5008" s="61" t="s">
        <v>1437</v>
      </c>
      <c r="I5008" s="61" t="s">
        <v>288</v>
      </c>
      <c r="J5008" s="61" t="s">
        <v>19</v>
      </c>
      <c r="K5008" s="61" t="s">
        <v>14</v>
      </c>
      <c r="L5008" s="61" t="s">
        <v>1047</v>
      </c>
      <c r="M5008" s="61" t="e">
        <f t="shared" si="79"/>
        <v>#VALUE!</v>
      </c>
      <c r="N5008" t="e">
        <f>VLOOKUP(M5008,'zamestnanci číselník'!$A:$I,9,0)</f>
        <v>#VALUE!</v>
      </c>
    </row>
    <row r="5009" spans="1:14" x14ac:dyDescent="0.2">
      <c r="A5009" s="60">
        <v>43700</v>
      </c>
      <c r="B5009" s="61" t="s">
        <v>1046</v>
      </c>
      <c r="C5009" s="61" t="s">
        <v>885</v>
      </c>
      <c r="D5009" s="61" t="s">
        <v>181</v>
      </c>
      <c r="E5009" s="61">
        <v>1.5</v>
      </c>
      <c r="F5009" s="61" t="s">
        <v>182</v>
      </c>
      <c r="G5009" s="61">
        <v>0</v>
      </c>
      <c r="H5009" s="61" t="s">
        <v>1387</v>
      </c>
      <c r="I5009" s="61" t="s">
        <v>288</v>
      </c>
      <c r="J5009" s="61" t="s">
        <v>19</v>
      </c>
      <c r="K5009" s="61" t="s">
        <v>14</v>
      </c>
      <c r="L5009" s="61" t="s">
        <v>1047</v>
      </c>
      <c r="M5009" s="61" t="e">
        <f t="shared" si="79"/>
        <v>#VALUE!</v>
      </c>
      <c r="N5009" t="e">
        <f>VLOOKUP(M5009,'zamestnanci číselník'!$A:$I,9,0)</f>
        <v>#VALUE!</v>
      </c>
    </row>
    <row r="5010" spans="1:14" x14ac:dyDescent="0.2">
      <c r="A5010" s="60">
        <v>43700</v>
      </c>
      <c r="B5010" s="61" t="s">
        <v>1046</v>
      </c>
      <c r="C5010" s="61" t="s">
        <v>885</v>
      </c>
      <c r="D5010" s="61" t="s">
        <v>181</v>
      </c>
      <c r="E5010" s="61">
        <v>2</v>
      </c>
      <c r="F5010" s="61" t="s">
        <v>182</v>
      </c>
      <c r="G5010" s="61">
        <v>0</v>
      </c>
      <c r="H5010" s="61" t="s">
        <v>1387</v>
      </c>
      <c r="I5010" s="61" t="s">
        <v>288</v>
      </c>
      <c r="J5010" s="61" t="s">
        <v>19</v>
      </c>
      <c r="K5010" s="61" t="s">
        <v>14</v>
      </c>
      <c r="L5010" s="61" t="s">
        <v>1047</v>
      </c>
      <c r="M5010" s="61" t="e">
        <f t="shared" si="79"/>
        <v>#VALUE!</v>
      </c>
      <c r="N5010" t="e">
        <f>VLOOKUP(M5010,'zamestnanci číselník'!$A:$I,9,0)</f>
        <v>#VALUE!</v>
      </c>
    </row>
    <row r="5011" spans="1:14" x14ac:dyDescent="0.2">
      <c r="A5011" s="60">
        <v>43693</v>
      </c>
      <c r="B5011" s="61" t="s">
        <v>1046</v>
      </c>
      <c r="C5011" s="61" t="s">
        <v>885</v>
      </c>
      <c r="D5011" s="61" t="s">
        <v>181</v>
      </c>
      <c r="E5011" s="61">
        <v>3</v>
      </c>
      <c r="F5011" s="61" t="s">
        <v>182</v>
      </c>
      <c r="G5011" s="61">
        <v>0</v>
      </c>
      <c r="H5011" s="61" t="s">
        <v>1146</v>
      </c>
      <c r="I5011" s="61" t="s">
        <v>288</v>
      </c>
      <c r="J5011" s="61" t="s">
        <v>19</v>
      </c>
      <c r="K5011" s="61" t="s">
        <v>14</v>
      </c>
      <c r="L5011" s="61" t="s">
        <v>1047</v>
      </c>
      <c r="M5011" s="61" t="e">
        <f t="shared" si="79"/>
        <v>#VALUE!</v>
      </c>
      <c r="N5011" t="e">
        <f>VLOOKUP(M5011,'zamestnanci číselník'!$A:$I,9,0)</f>
        <v>#VALUE!</v>
      </c>
    </row>
    <row r="5012" spans="1:14" x14ac:dyDescent="0.2">
      <c r="A5012" s="60">
        <v>43693</v>
      </c>
      <c r="B5012" s="61" t="s">
        <v>1046</v>
      </c>
      <c r="C5012" s="61" t="s">
        <v>885</v>
      </c>
      <c r="D5012" s="61" t="s">
        <v>181</v>
      </c>
      <c r="E5012" s="61">
        <v>5</v>
      </c>
      <c r="F5012" s="61" t="s">
        <v>182</v>
      </c>
      <c r="G5012" s="61">
        <v>0</v>
      </c>
      <c r="H5012" s="61" t="s">
        <v>1387</v>
      </c>
      <c r="I5012" s="61" t="s">
        <v>288</v>
      </c>
      <c r="J5012" s="61" t="s">
        <v>19</v>
      </c>
      <c r="K5012" s="61" t="s">
        <v>14</v>
      </c>
      <c r="L5012" s="61" t="s">
        <v>1047</v>
      </c>
      <c r="M5012" s="61" t="e">
        <f t="shared" si="79"/>
        <v>#VALUE!</v>
      </c>
      <c r="N5012" t="e">
        <f>VLOOKUP(M5012,'zamestnanci číselník'!$A:$I,9,0)</f>
        <v>#VALUE!</v>
      </c>
    </row>
    <row r="5013" spans="1:14" x14ac:dyDescent="0.2">
      <c r="A5013" s="60">
        <v>43681</v>
      </c>
      <c r="B5013" s="61" t="s">
        <v>1046</v>
      </c>
      <c r="C5013" s="61" t="s">
        <v>17</v>
      </c>
      <c r="D5013" s="61" t="s">
        <v>181</v>
      </c>
      <c r="E5013" s="61">
        <v>0</v>
      </c>
      <c r="F5013" s="61" t="s">
        <v>182</v>
      </c>
      <c r="G5013" s="61">
        <v>0</v>
      </c>
      <c r="H5013" s="61" t="s">
        <v>183</v>
      </c>
      <c r="I5013" s="61" t="s">
        <v>288</v>
      </c>
      <c r="J5013" s="61" t="s">
        <v>19</v>
      </c>
      <c r="K5013" s="61" t="s">
        <v>14</v>
      </c>
      <c r="L5013" s="61" t="s">
        <v>1047</v>
      </c>
      <c r="M5013" s="61" t="e">
        <f t="shared" si="79"/>
        <v>#VALUE!</v>
      </c>
      <c r="N5013" t="e">
        <f>VLOOKUP(M5013,'zamestnanci číselník'!$A:$I,9,0)</f>
        <v>#VALUE!</v>
      </c>
    </row>
    <row r="5014" spans="1:14" x14ac:dyDescent="0.2">
      <c r="A5014" s="60">
        <v>43682</v>
      </c>
      <c r="B5014" s="61" t="s">
        <v>1046</v>
      </c>
      <c r="C5014" s="61" t="s">
        <v>885</v>
      </c>
      <c r="D5014" s="61" t="s">
        <v>181</v>
      </c>
      <c r="E5014" s="61">
        <v>3</v>
      </c>
      <c r="F5014" s="61" t="s">
        <v>182</v>
      </c>
      <c r="G5014" s="61">
        <v>0</v>
      </c>
      <c r="H5014" s="61" t="s">
        <v>39</v>
      </c>
      <c r="I5014" s="61" t="s">
        <v>288</v>
      </c>
      <c r="J5014" s="61" t="s">
        <v>19</v>
      </c>
      <c r="K5014" s="61" t="s">
        <v>14</v>
      </c>
      <c r="L5014" s="61" t="s">
        <v>1047</v>
      </c>
      <c r="M5014" s="61" t="e">
        <f t="shared" si="79"/>
        <v>#VALUE!</v>
      </c>
      <c r="N5014" t="e">
        <f>VLOOKUP(M5014,'zamestnanci číselník'!$A:$I,9,0)</f>
        <v>#VALUE!</v>
      </c>
    </row>
    <row r="5015" spans="1:14" x14ac:dyDescent="0.2">
      <c r="A5015" s="60">
        <v>43682</v>
      </c>
      <c r="B5015" s="61" t="s">
        <v>1046</v>
      </c>
      <c r="C5015" s="61" t="s">
        <v>885</v>
      </c>
      <c r="D5015" s="61" t="s">
        <v>181</v>
      </c>
      <c r="E5015" s="61">
        <v>5</v>
      </c>
      <c r="F5015" s="61" t="s">
        <v>182</v>
      </c>
      <c r="G5015" s="61">
        <v>0</v>
      </c>
      <c r="H5015" s="61" t="s">
        <v>1387</v>
      </c>
      <c r="I5015" s="61" t="s">
        <v>288</v>
      </c>
      <c r="J5015" s="61" t="s">
        <v>19</v>
      </c>
      <c r="K5015" s="61" t="s">
        <v>14</v>
      </c>
      <c r="L5015" s="61" t="s">
        <v>1047</v>
      </c>
      <c r="M5015" s="61" t="e">
        <f t="shared" si="79"/>
        <v>#VALUE!</v>
      </c>
      <c r="N5015" t="e">
        <f>VLOOKUP(M5015,'zamestnanci číselník'!$A:$I,9,0)</f>
        <v>#VALUE!</v>
      </c>
    </row>
    <row r="5016" spans="1:14" x14ac:dyDescent="0.2">
      <c r="A5016" s="60">
        <v>43683</v>
      </c>
      <c r="B5016" s="61" t="s">
        <v>1046</v>
      </c>
      <c r="C5016" s="61" t="s">
        <v>885</v>
      </c>
      <c r="D5016" s="61" t="s">
        <v>181</v>
      </c>
      <c r="E5016" s="61">
        <v>1</v>
      </c>
      <c r="F5016" s="61" t="s">
        <v>182</v>
      </c>
      <c r="G5016" s="61">
        <v>0</v>
      </c>
      <c r="H5016" s="61" t="s">
        <v>39</v>
      </c>
      <c r="I5016" s="61" t="s">
        <v>288</v>
      </c>
      <c r="J5016" s="61" t="s">
        <v>19</v>
      </c>
      <c r="K5016" s="61" t="s">
        <v>14</v>
      </c>
      <c r="L5016" s="61" t="s">
        <v>1047</v>
      </c>
      <c r="M5016" s="61" t="e">
        <f t="shared" si="79"/>
        <v>#VALUE!</v>
      </c>
      <c r="N5016" t="e">
        <f>VLOOKUP(M5016,'zamestnanci číselník'!$A:$I,9,0)</f>
        <v>#VALUE!</v>
      </c>
    </row>
    <row r="5017" spans="1:14" x14ac:dyDescent="0.2">
      <c r="A5017" s="60">
        <v>43683</v>
      </c>
      <c r="B5017" s="61" t="s">
        <v>1046</v>
      </c>
      <c r="C5017" s="61" t="s">
        <v>885</v>
      </c>
      <c r="D5017" s="61" t="s">
        <v>181</v>
      </c>
      <c r="E5017" s="61">
        <v>3</v>
      </c>
      <c r="F5017" s="61" t="s">
        <v>182</v>
      </c>
      <c r="G5017" s="61">
        <v>0</v>
      </c>
      <c r="H5017" s="61" t="s">
        <v>39</v>
      </c>
      <c r="I5017" s="61" t="s">
        <v>288</v>
      </c>
      <c r="J5017" s="61" t="s">
        <v>19</v>
      </c>
      <c r="K5017" s="61" t="s">
        <v>14</v>
      </c>
      <c r="L5017" s="61" t="s">
        <v>1047</v>
      </c>
      <c r="M5017" s="61" t="e">
        <f t="shared" si="79"/>
        <v>#VALUE!</v>
      </c>
      <c r="N5017" t="e">
        <f>VLOOKUP(M5017,'zamestnanci číselník'!$A:$I,9,0)</f>
        <v>#VALUE!</v>
      </c>
    </row>
    <row r="5018" spans="1:14" x14ac:dyDescent="0.2">
      <c r="A5018" s="60">
        <v>43683</v>
      </c>
      <c r="B5018" s="61" t="s">
        <v>1046</v>
      </c>
      <c r="C5018" s="61" t="s">
        <v>885</v>
      </c>
      <c r="D5018" s="61" t="s">
        <v>181</v>
      </c>
      <c r="E5018" s="61">
        <v>1</v>
      </c>
      <c r="F5018" s="61" t="s">
        <v>182</v>
      </c>
      <c r="G5018" s="61">
        <v>0</v>
      </c>
      <c r="H5018" s="61" t="s">
        <v>1146</v>
      </c>
      <c r="I5018" s="61" t="s">
        <v>288</v>
      </c>
      <c r="J5018" s="61" t="s">
        <v>19</v>
      </c>
      <c r="K5018" s="61" t="s">
        <v>14</v>
      </c>
      <c r="L5018" s="61" t="s">
        <v>1047</v>
      </c>
      <c r="M5018" s="61" t="e">
        <f t="shared" si="79"/>
        <v>#VALUE!</v>
      </c>
      <c r="N5018" t="e">
        <f>VLOOKUP(M5018,'zamestnanci číselník'!$A:$I,9,0)</f>
        <v>#VALUE!</v>
      </c>
    </row>
    <row r="5019" spans="1:14" x14ac:dyDescent="0.2">
      <c r="A5019" s="60">
        <v>43683</v>
      </c>
      <c r="B5019" s="61" t="s">
        <v>1046</v>
      </c>
      <c r="C5019" s="61" t="s">
        <v>885</v>
      </c>
      <c r="D5019" s="61" t="s">
        <v>181</v>
      </c>
      <c r="E5019" s="61">
        <v>3</v>
      </c>
      <c r="F5019" s="61" t="s">
        <v>182</v>
      </c>
      <c r="G5019" s="61">
        <v>0</v>
      </c>
      <c r="H5019" s="61" t="s">
        <v>1387</v>
      </c>
      <c r="I5019" s="61" t="s">
        <v>288</v>
      </c>
      <c r="J5019" s="61" t="s">
        <v>19</v>
      </c>
      <c r="K5019" s="61" t="s">
        <v>14</v>
      </c>
      <c r="L5019" s="61" t="s">
        <v>1047</v>
      </c>
      <c r="M5019" s="61" t="e">
        <f t="shared" si="79"/>
        <v>#VALUE!</v>
      </c>
      <c r="N5019" t="e">
        <f>VLOOKUP(M5019,'zamestnanci číselník'!$A:$I,9,0)</f>
        <v>#VALUE!</v>
      </c>
    </row>
    <row r="5020" spans="1:14" x14ac:dyDescent="0.2">
      <c r="A5020" s="60">
        <v>43684</v>
      </c>
      <c r="B5020" s="61" t="s">
        <v>1046</v>
      </c>
      <c r="C5020" s="61" t="s">
        <v>885</v>
      </c>
      <c r="D5020" s="61" t="s">
        <v>181</v>
      </c>
      <c r="E5020" s="61">
        <v>3</v>
      </c>
      <c r="F5020" s="61" t="s">
        <v>182</v>
      </c>
      <c r="G5020" s="61">
        <v>0</v>
      </c>
      <c r="H5020" s="61" t="s">
        <v>39</v>
      </c>
      <c r="I5020" s="61" t="s">
        <v>288</v>
      </c>
      <c r="J5020" s="61" t="s">
        <v>19</v>
      </c>
      <c r="K5020" s="61" t="s">
        <v>14</v>
      </c>
      <c r="L5020" s="61" t="s">
        <v>1047</v>
      </c>
      <c r="M5020" s="61" t="e">
        <f t="shared" si="79"/>
        <v>#VALUE!</v>
      </c>
      <c r="N5020" t="e">
        <f>VLOOKUP(M5020,'zamestnanci číselník'!$A:$I,9,0)</f>
        <v>#VALUE!</v>
      </c>
    </row>
    <row r="5021" spans="1:14" x14ac:dyDescent="0.2">
      <c r="A5021" s="60">
        <v>43684</v>
      </c>
      <c r="B5021" s="61" t="s">
        <v>1046</v>
      </c>
      <c r="C5021" s="61" t="s">
        <v>885</v>
      </c>
      <c r="D5021" s="61" t="s">
        <v>181</v>
      </c>
      <c r="E5021" s="61">
        <v>5</v>
      </c>
      <c r="F5021" s="61" t="s">
        <v>182</v>
      </c>
      <c r="G5021" s="61">
        <v>0</v>
      </c>
      <c r="H5021" s="61" t="s">
        <v>39</v>
      </c>
      <c r="I5021" s="61" t="s">
        <v>288</v>
      </c>
      <c r="J5021" s="61" t="s">
        <v>19</v>
      </c>
      <c r="K5021" s="61" t="s">
        <v>14</v>
      </c>
      <c r="L5021" s="61" t="s">
        <v>1047</v>
      </c>
      <c r="M5021" s="61" t="e">
        <f t="shared" si="79"/>
        <v>#VALUE!</v>
      </c>
      <c r="N5021" t="e">
        <f>VLOOKUP(M5021,'zamestnanci číselník'!$A:$I,9,0)</f>
        <v>#VALUE!</v>
      </c>
    </row>
    <row r="5022" spans="1:14" x14ac:dyDescent="0.2">
      <c r="A5022" s="60">
        <v>43685</v>
      </c>
      <c r="B5022" s="61" t="s">
        <v>1046</v>
      </c>
      <c r="C5022" s="61" t="s">
        <v>885</v>
      </c>
      <c r="D5022" s="61" t="s">
        <v>181</v>
      </c>
      <c r="E5022" s="61">
        <v>2.5</v>
      </c>
      <c r="F5022" s="61" t="s">
        <v>182</v>
      </c>
      <c r="G5022" s="61">
        <v>0</v>
      </c>
      <c r="H5022" s="61" t="s">
        <v>39</v>
      </c>
      <c r="I5022" s="61" t="s">
        <v>288</v>
      </c>
      <c r="J5022" s="61" t="s">
        <v>19</v>
      </c>
      <c r="K5022" s="61" t="s">
        <v>14</v>
      </c>
      <c r="L5022" s="61" t="s">
        <v>1047</v>
      </c>
      <c r="M5022" s="61" t="e">
        <f t="shared" si="79"/>
        <v>#VALUE!</v>
      </c>
      <c r="N5022" t="e">
        <f>VLOOKUP(M5022,'zamestnanci číselník'!$A:$I,9,0)</f>
        <v>#VALUE!</v>
      </c>
    </row>
    <row r="5023" spans="1:14" x14ac:dyDescent="0.2">
      <c r="A5023" s="60">
        <v>43685</v>
      </c>
      <c r="B5023" s="61" t="s">
        <v>1046</v>
      </c>
      <c r="C5023" s="61" t="s">
        <v>885</v>
      </c>
      <c r="D5023" s="61" t="s">
        <v>181</v>
      </c>
      <c r="E5023" s="61">
        <v>5.5</v>
      </c>
      <c r="F5023" s="61" t="s">
        <v>182</v>
      </c>
      <c r="G5023" s="61">
        <v>0</v>
      </c>
      <c r="H5023" s="61" t="s">
        <v>1451</v>
      </c>
      <c r="I5023" s="61" t="s">
        <v>288</v>
      </c>
      <c r="J5023" s="61" t="s">
        <v>19</v>
      </c>
      <c r="K5023" s="61" t="s">
        <v>14</v>
      </c>
      <c r="L5023" s="61" t="s">
        <v>1047</v>
      </c>
      <c r="M5023" s="61" t="e">
        <f t="shared" si="79"/>
        <v>#VALUE!</v>
      </c>
      <c r="N5023" t="e">
        <f>VLOOKUP(M5023,'zamestnanci číselník'!$A:$I,9,0)</f>
        <v>#VALUE!</v>
      </c>
    </row>
    <row r="5024" spans="1:14" x14ac:dyDescent="0.2">
      <c r="A5024" s="60">
        <v>43686</v>
      </c>
      <c r="B5024" s="61" t="s">
        <v>1046</v>
      </c>
      <c r="C5024" s="61" t="s">
        <v>885</v>
      </c>
      <c r="D5024" s="61" t="s">
        <v>181</v>
      </c>
      <c r="E5024" s="61">
        <v>8</v>
      </c>
      <c r="F5024" s="61" t="s">
        <v>182</v>
      </c>
      <c r="G5024" s="61">
        <v>0</v>
      </c>
      <c r="H5024" s="61" t="s">
        <v>1451</v>
      </c>
      <c r="I5024" s="61" t="s">
        <v>288</v>
      </c>
      <c r="J5024" s="61" t="s">
        <v>19</v>
      </c>
      <c r="K5024" s="61" t="s">
        <v>14</v>
      </c>
      <c r="L5024" s="61" t="s">
        <v>1047</v>
      </c>
      <c r="M5024" s="61" t="e">
        <f t="shared" si="79"/>
        <v>#VALUE!</v>
      </c>
      <c r="N5024" t="e">
        <f>VLOOKUP(M5024,'zamestnanci číselník'!$A:$I,9,0)</f>
        <v>#VALUE!</v>
      </c>
    </row>
    <row r="5025" spans="1:14" x14ac:dyDescent="0.2">
      <c r="A5025" s="60">
        <v>43689</v>
      </c>
      <c r="B5025" s="61" t="s">
        <v>1046</v>
      </c>
      <c r="C5025" s="61" t="s">
        <v>885</v>
      </c>
      <c r="D5025" s="61" t="s">
        <v>181</v>
      </c>
      <c r="E5025" s="61">
        <v>2</v>
      </c>
      <c r="F5025" s="61" t="s">
        <v>182</v>
      </c>
      <c r="G5025" s="61">
        <v>0</v>
      </c>
      <c r="H5025" s="61" t="s">
        <v>39</v>
      </c>
      <c r="I5025" s="61" t="s">
        <v>288</v>
      </c>
      <c r="J5025" s="61" t="s">
        <v>19</v>
      </c>
      <c r="K5025" s="61" t="s">
        <v>14</v>
      </c>
      <c r="L5025" s="61" t="s">
        <v>1047</v>
      </c>
      <c r="M5025" s="61" t="e">
        <f t="shared" si="79"/>
        <v>#VALUE!</v>
      </c>
      <c r="N5025" t="e">
        <f>VLOOKUP(M5025,'zamestnanci číselník'!$A:$I,9,0)</f>
        <v>#VALUE!</v>
      </c>
    </row>
    <row r="5026" spans="1:14" x14ac:dyDescent="0.2">
      <c r="A5026" s="60">
        <v>43689</v>
      </c>
      <c r="B5026" s="61" t="s">
        <v>1046</v>
      </c>
      <c r="C5026" s="61" t="s">
        <v>885</v>
      </c>
      <c r="D5026" s="61" t="s">
        <v>181</v>
      </c>
      <c r="E5026" s="61">
        <v>6</v>
      </c>
      <c r="F5026" s="61" t="s">
        <v>182</v>
      </c>
      <c r="G5026" s="61">
        <v>0</v>
      </c>
      <c r="H5026" s="61" t="s">
        <v>1451</v>
      </c>
      <c r="I5026" s="61" t="s">
        <v>288</v>
      </c>
      <c r="J5026" s="61" t="s">
        <v>19</v>
      </c>
      <c r="K5026" s="61" t="s">
        <v>14</v>
      </c>
      <c r="L5026" s="61" t="s">
        <v>1047</v>
      </c>
      <c r="M5026" s="61" t="e">
        <f t="shared" si="79"/>
        <v>#VALUE!</v>
      </c>
      <c r="N5026" t="e">
        <f>VLOOKUP(M5026,'zamestnanci číselník'!$A:$I,9,0)</f>
        <v>#VALUE!</v>
      </c>
    </row>
    <row r="5027" spans="1:14" x14ac:dyDescent="0.2">
      <c r="A5027" s="60">
        <v>43690</v>
      </c>
      <c r="B5027" s="61" t="s">
        <v>1046</v>
      </c>
      <c r="C5027" s="61" t="s">
        <v>885</v>
      </c>
      <c r="D5027" s="61" t="s">
        <v>181</v>
      </c>
      <c r="E5027" s="61">
        <v>1</v>
      </c>
      <c r="F5027" s="61" t="s">
        <v>182</v>
      </c>
      <c r="G5027" s="61">
        <v>0</v>
      </c>
      <c r="H5027" s="61" t="s">
        <v>39</v>
      </c>
      <c r="I5027" s="61" t="s">
        <v>288</v>
      </c>
      <c r="J5027" s="61" t="s">
        <v>19</v>
      </c>
      <c r="K5027" s="61" t="s">
        <v>14</v>
      </c>
      <c r="L5027" s="61" t="s">
        <v>1047</v>
      </c>
      <c r="M5027" s="61" t="e">
        <f t="shared" si="79"/>
        <v>#VALUE!</v>
      </c>
      <c r="N5027" t="e">
        <f>VLOOKUP(M5027,'zamestnanci číselník'!$A:$I,9,0)</f>
        <v>#VALUE!</v>
      </c>
    </row>
    <row r="5028" spans="1:14" x14ac:dyDescent="0.2">
      <c r="A5028" s="60">
        <v>43690</v>
      </c>
      <c r="B5028" s="61" t="s">
        <v>1046</v>
      </c>
      <c r="C5028" s="61" t="s">
        <v>885</v>
      </c>
      <c r="D5028" s="61" t="s">
        <v>181</v>
      </c>
      <c r="E5028" s="61">
        <v>2.5</v>
      </c>
      <c r="F5028" s="61" t="s">
        <v>182</v>
      </c>
      <c r="G5028" s="61">
        <v>0</v>
      </c>
      <c r="H5028" s="61" t="s">
        <v>39</v>
      </c>
      <c r="I5028" s="61" t="s">
        <v>288</v>
      </c>
      <c r="J5028" s="61" t="s">
        <v>19</v>
      </c>
      <c r="K5028" s="61" t="s">
        <v>14</v>
      </c>
      <c r="L5028" s="61" t="s">
        <v>1047</v>
      </c>
      <c r="M5028" s="61" t="e">
        <f t="shared" si="79"/>
        <v>#VALUE!</v>
      </c>
      <c r="N5028" t="e">
        <f>VLOOKUP(M5028,'zamestnanci číselník'!$A:$I,9,0)</f>
        <v>#VALUE!</v>
      </c>
    </row>
    <row r="5029" spans="1:14" x14ac:dyDescent="0.2">
      <c r="A5029" s="60">
        <v>43690</v>
      </c>
      <c r="B5029" s="61" t="s">
        <v>1046</v>
      </c>
      <c r="C5029" s="61" t="s">
        <v>885</v>
      </c>
      <c r="D5029" s="61" t="s">
        <v>181</v>
      </c>
      <c r="E5029" s="61">
        <v>1</v>
      </c>
      <c r="F5029" s="61" t="s">
        <v>182</v>
      </c>
      <c r="G5029" s="61">
        <v>0</v>
      </c>
      <c r="H5029" s="61" t="s">
        <v>1146</v>
      </c>
      <c r="I5029" s="61" t="s">
        <v>288</v>
      </c>
      <c r="J5029" s="61" t="s">
        <v>19</v>
      </c>
      <c r="K5029" s="61" t="s">
        <v>14</v>
      </c>
      <c r="L5029" s="61" t="s">
        <v>1047</v>
      </c>
      <c r="M5029" s="61" t="e">
        <f t="shared" si="79"/>
        <v>#VALUE!</v>
      </c>
      <c r="N5029" t="e">
        <f>VLOOKUP(M5029,'zamestnanci číselník'!$A:$I,9,0)</f>
        <v>#VALUE!</v>
      </c>
    </row>
    <row r="5030" spans="1:14" x14ac:dyDescent="0.2">
      <c r="A5030" s="60">
        <v>43690</v>
      </c>
      <c r="B5030" s="61" t="s">
        <v>1046</v>
      </c>
      <c r="C5030" s="61" t="s">
        <v>885</v>
      </c>
      <c r="D5030" s="61" t="s">
        <v>181</v>
      </c>
      <c r="E5030" s="61">
        <v>3.5</v>
      </c>
      <c r="F5030" s="61" t="s">
        <v>182</v>
      </c>
      <c r="G5030" s="61">
        <v>0</v>
      </c>
      <c r="H5030" s="61" t="s">
        <v>1451</v>
      </c>
      <c r="I5030" s="61" t="s">
        <v>288</v>
      </c>
      <c r="J5030" s="61" t="s">
        <v>19</v>
      </c>
      <c r="K5030" s="61" t="s">
        <v>14</v>
      </c>
      <c r="L5030" s="61" t="s">
        <v>1047</v>
      </c>
      <c r="M5030" s="61" t="e">
        <f t="shared" si="79"/>
        <v>#VALUE!</v>
      </c>
      <c r="N5030" t="e">
        <f>VLOOKUP(M5030,'zamestnanci číselník'!$A:$I,9,0)</f>
        <v>#VALUE!</v>
      </c>
    </row>
    <row r="5031" spans="1:14" x14ac:dyDescent="0.2">
      <c r="A5031" s="60">
        <v>43691</v>
      </c>
      <c r="B5031" s="61" t="s">
        <v>1046</v>
      </c>
      <c r="C5031" s="61" t="s">
        <v>885</v>
      </c>
      <c r="D5031" s="61" t="s">
        <v>181</v>
      </c>
      <c r="E5031" s="61">
        <v>1</v>
      </c>
      <c r="F5031" s="61" t="s">
        <v>182</v>
      </c>
      <c r="G5031" s="61">
        <v>0</v>
      </c>
      <c r="H5031" s="61" t="s">
        <v>1146</v>
      </c>
      <c r="I5031" s="61" t="s">
        <v>288</v>
      </c>
      <c r="J5031" s="61" t="s">
        <v>19</v>
      </c>
      <c r="K5031" s="61" t="s">
        <v>14</v>
      </c>
      <c r="L5031" s="61" t="s">
        <v>1047</v>
      </c>
      <c r="M5031" s="61" t="e">
        <f t="shared" si="79"/>
        <v>#VALUE!</v>
      </c>
      <c r="N5031" t="e">
        <f>VLOOKUP(M5031,'zamestnanci číselník'!$A:$I,9,0)</f>
        <v>#VALUE!</v>
      </c>
    </row>
    <row r="5032" spans="1:14" x14ac:dyDescent="0.2">
      <c r="A5032" s="60">
        <v>43691</v>
      </c>
      <c r="B5032" s="61" t="s">
        <v>1046</v>
      </c>
      <c r="C5032" s="61" t="s">
        <v>885</v>
      </c>
      <c r="D5032" s="61" t="s">
        <v>181</v>
      </c>
      <c r="E5032" s="61">
        <v>1</v>
      </c>
      <c r="F5032" s="61" t="s">
        <v>182</v>
      </c>
      <c r="G5032" s="61">
        <v>0</v>
      </c>
      <c r="H5032" s="61" t="s">
        <v>1146</v>
      </c>
      <c r="I5032" s="61" t="s">
        <v>288</v>
      </c>
      <c r="J5032" s="61" t="s">
        <v>19</v>
      </c>
      <c r="K5032" s="61" t="s">
        <v>14</v>
      </c>
      <c r="L5032" s="61" t="s">
        <v>1047</v>
      </c>
      <c r="M5032" s="61" t="e">
        <f t="shared" si="79"/>
        <v>#VALUE!</v>
      </c>
      <c r="N5032" t="e">
        <f>VLOOKUP(M5032,'zamestnanci číselník'!$A:$I,9,0)</f>
        <v>#VALUE!</v>
      </c>
    </row>
    <row r="5033" spans="1:14" x14ac:dyDescent="0.2">
      <c r="A5033" s="60">
        <v>43691</v>
      </c>
      <c r="B5033" s="61" t="s">
        <v>1046</v>
      </c>
      <c r="C5033" s="61" t="s">
        <v>885</v>
      </c>
      <c r="D5033" s="61" t="s">
        <v>181</v>
      </c>
      <c r="E5033" s="61">
        <v>6</v>
      </c>
      <c r="F5033" s="61" t="s">
        <v>182</v>
      </c>
      <c r="G5033" s="61">
        <v>0</v>
      </c>
      <c r="H5033" s="61" t="s">
        <v>1146</v>
      </c>
      <c r="I5033" s="61" t="s">
        <v>288</v>
      </c>
      <c r="J5033" s="61" t="s">
        <v>19</v>
      </c>
      <c r="K5033" s="61" t="s">
        <v>14</v>
      </c>
      <c r="L5033" s="61" t="s">
        <v>1047</v>
      </c>
      <c r="M5033" s="61" t="e">
        <f t="shared" si="79"/>
        <v>#VALUE!</v>
      </c>
      <c r="N5033" t="e">
        <f>VLOOKUP(M5033,'zamestnanci číselník'!$A:$I,9,0)</f>
        <v>#VALUE!</v>
      </c>
    </row>
    <row r="5034" spans="1:14" x14ac:dyDescent="0.2">
      <c r="A5034" s="60">
        <v>43692</v>
      </c>
      <c r="B5034" s="61" t="s">
        <v>1046</v>
      </c>
      <c r="C5034" s="61" t="s">
        <v>885</v>
      </c>
      <c r="D5034" s="61" t="s">
        <v>181</v>
      </c>
      <c r="E5034" s="61">
        <v>1</v>
      </c>
      <c r="F5034" s="61" t="s">
        <v>182</v>
      </c>
      <c r="G5034" s="61">
        <v>0</v>
      </c>
      <c r="H5034" s="61" t="s">
        <v>1146</v>
      </c>
      <c r="I5034" s="61" t="s">
        <v>288</v>
      </c>
      <c r="J5034" s="61" t="s">
        <v>19</v>
      </c>
      <c r="K5034" s="61" t="s">
        <v>14</v>
      </c>
      <c r="L5034" s="61" t="s">
        <v>1047</v>
      </c>
      <c r="M5034" s="61" t="e">
        <f t="shared" si="79"/>
        <v>#VALUE!</v>
      </c>
      <c r="N5034" t="e">
        <f>VLOOKUP(M5034,'zamestnanci číselník'!$A:$I,9,0)</f>
        <v>#VALUE!</v>
      </c>
    </row>
    <row r="5035" spans="1:14" x14ac:dyDescent="0.2">
      <c r="A5035" s="60">
        <v>43692</v>
      </c>
      <c r="B5035" s="61" t="s">
        <v>1046</v>
      </c>
      <c r="C5035" s="61" t="s">
        <v>885</v>
      </c>
      <c r="D5035" s="61" t="s">
        <v>181</v>
      </c>
      <c r="E5035" s="61">
        <v>7</v>
      </c>
      <c r="F5035" s="61" t="s">
        <v>182</v>
      </c>
      <c r="G5035" s="61">
        <v>0</v>
      </c>
      <c r="H5035" s="61" t="s">
        <v>1146</v>
      </c>
      <c r="I5035" s="61" t="s">
        <v>288</v>
      </c>
      <c r="J5035" s="61" t="s">
        <v>19</v>
      </c>
      <c r="K5035" s="61" t="s">
        <v>14</v>
      </c>
      <c r="L5035" s="61" t="s">
        <v>1047</v>
      </c>
      <c r="M5035" s="61" t="e">
        <f t="shared" si="79"/>
        <v>#VALUE!</v>
      </c>
      <c r="N5035" t="e">
        <f>VLOOKUP(M5035,'zamestnanci číselník'!$A:$I,9,0)</f>
        <v>#VALUE!</v>
      </c>
    </row>
    <row r="5036" spans="1:14" x14ac:dyDescent="0.2">
      <c r="A5036" s="60">
        <v>43703</v>
      </c>
      <c r="B5036" s="61" t="s">
        <v>1048</v>
      </c>
      <c r="C5036" s="61" t="s">
        <v>885</v>
      </c>
      <c r="D5036" s="61" t="s">
        <v>181</v>
      </c>
      <c r="E5036" s="61">
        <v>6.5</v>
      </c>
      <c r="F5036" s="61" t="s">
        <v>182</v>
      </c>
      <c r="G5036" s="61">
        <v>0</v>
      </c>
      <c r="H5036" s="61" t="s">
        <v>1437</v>
      </c>
      <c r="I5036" s="61" t="s">
        <v>288</v>
      </c>
      <c r="J5036" s="61" t="s">
        <v>19</v>
      </c>
      <c r="K5036" s="61" t="s">
        <v>14</v>
      </c>
      <c r="L5036" s="61" t="s">
        <v>1049</v>
      </c>
      <c r="M5036" s="61" t="e">
        <f t="shared" ref="M5036:M5099" si="80">B5036*1</f>
        <v>#VALUE!</v>
      </c>
      <c r="N5036" t="e">
        <f>VLOOKUP(M5036,'zamestnanci číselník'!$A:$I,9,0)</f>
        <v>#VALUE!</v>
      </c>
    </row>
    <row r="5037" spans="1:14" x14ac:dyDescent="0.2">
      <c r="A5037" s="60">
        <v>43703</v>
      </c>
      <c r="B5037" s="61" t="s">
        <v>1048</v>
      </c>
      <c r="C5037" s="61" t="s">
        <v>885</v>
      </c>
      <c r="D5037" s="61" t="s">
        <v>181</v>
      </c>
      <c r="E5037" s="61">
        <v>1.5</v>
      </c>
      <c r="F5037" s="61" t="s">
        <v>182</v>
      </c>
      <c r="G5037" s="61">
        <v>0</v>
      </c>
      <c r="H5037" s="61" t="s">
        <v>1387</v>
      </c>
      <c r="I5037" s="61" t="s">
        <v>288</v>
      </c>
      <c r="J5037" s="61" t="s">
        <v>19</v>
      </c>
      <c r="K5037" s="61" t="s">
        <v>14</v>
      </c>
      <c r="L5037" s="61" t="s">
        <v>1049</v>
      </c>
      <c r="M5037" s="61" t="e">
        <f t="shared" si="80"/>
        <v>#VALUE!</v>
      </c>
      <c r="N5037" t="e">
        <f>VLOOKUP(M5037,'zamestnanci číselník'!$A:$I,9,0)</f>
        <v>#VALUE!</v>
      </c>
    </row>
    <row r="5038" spans="1:14" x14ac:dyDescent="0.2">
      <c r="A5038" s="60">
        <v>43704</v>
      </c>
      <c r="B5038" s="61" t="s">
        <v>1048</v>
      </c>
      <c r="C5038" s="61" t="s">
        <v>885</v>
      </c>
      <c r="D5038" s="61" t="s">
        <v>181</v>
      </c>
      <c r="E5038" s="61">
        <v>1.5</v>
      </c>
      <c r="F5038" s="61" t="s">
        <v>182</v>
      </c>
      <c r="G5038" s="61">
        <v>0</v>
      </c>
      <c r="H5038" s="61" t="s">
        <v>1437</v>
      </c>
      <c r="I5038" s="61" t="s">
        <v>288</v>
      </c>
      <c r="J5038" s="61" t="s">
        <v>19</v>
      </c>
      <c r="K5038" s="61" t="s">
        <v>14</v>
      </c>
      <c r="L5038" s="61" t="s">
        <v>1049</v>
      </c>
      <c r="M5038" s="61" t="e">
        <f t="shared" si="80"/>
        <v>#VALUE!</v>
      </c>
      <c r="N5038" t="e">
        <f>VLOOKUP(M5038,'zamestnanci číselník'!$A:$I,9,0)</f>
        <v>#VALUE!</v>
      </c>
    </row>
    <row r="5039" spans="1:14" x14ac:dyDescent="0.2">
      <c r="A5039" s="60">
        <v>43704</v>
      </c>
      <c r="B5039" s="61" t="s">
        <v>1048</v>
      </c>
      <c r="C5039" s="61" t="s">
        <v>885</v>
      </c>
      <c r="D5039" s="61" t="s">
        <v>181</v>
      </c>
      <c r="E5039" s="61">
        <v>6.5</v>
      </c>
      <c r="F5039" s="61" t="s">
        <v>182</v>
      </c>
      <c r="G5039" s="61">
        <v>0</v>
      </c>
      <c r="H5039" s="61" t="s">
        <v>1437</v>
      </c>
      <c r="I5039" s="61" t="s">
        <v>288</v>
      </c>
      <c r="J5039" s="61" t="s">
        <v>19</v>
      </c>
      <c r="K5039" s="61" t="s">
        <v>14</v>
      </c>
      <c r="L5039" s="61" t="s">
        <v>1049</v>
      </c>
      <c r="M5039" s="61" t="e">
        <f t="shared" si="80"/>
        <v>#VALUE!</v>
      </c>
      <c r="N5039" t="e">
        <f>VLOOKUP(M5039,'zamestnanci číselník'!$A:$I,9,0)</f>
        <v>#VALUE!</v>
      </c>
    </row>
    <row r="5040" spans="1:14" x14ac:dyDescent="0.2">
      <c r="A5040" s="60">
        <v>43705</v>
      </c>
      <c r="B5040" s="61" t="s">
        <v>1048</v>
      </c>
      <c r="C5040" s="61" t="s">
        <v>885</v>
      </c>
      <c r="D5040" s="61" t="s">
        <v>181</v>
      </c>
      <c r="E5040" s="61">
        <v>8</v>
      </c>
      <c r="F5040" s="61" t="s">
        <v>182</v>
      </c>
      <c r="G5040" s="61">
        <v>0</v>
      </c>
      <c r="H5040" s="61" t="s">
        <v>1437</v>
      </c>
      <c r="I5040" s="61" t="s">
        <v>288</v>
      </c>
      <c r="J5040" s="61" t="s">
        <v>19</v>
      </c>
      <c r="K5040" s="61" t="s">
        <v>14</v>
      </c>
      <c r="L5040" s="61" t="s">
        <v>1049</v>
      </c>
      <c r="M5040" s="61" t="e">
        <f t="shared" si="80"/>
        <v>#VALUE!</v>
      </c>
      <c r="N5040" t="e">
        <f>VLOOKUP(M5040,'zamestnanci číselník'!$A:$I,9,0)</f>
        <v>#VALUE!</v>
      </c>
    </row>
    <row r="5041" spans="1:14" x14ac:dyDescent="0.2">
      <c r="A5041" s="60">
        <v>43707</v>
      </c>
      <c r="B5041" s="61" t="s">
        <v>1048</v>
      </c>
      <c r="C5041" s="61" t="s">
        <v>885</v>
      </c>
      <c r="D5041" s="61" t="s">
        <v>181</v>
      </c>
      <c r="E5041" s="61">
        <v>2</v>
      </c>
      <c r="F5041" s="61" t="s">
        <v>182</v>
      </c>
      <c r="G5041" s="61">
        <v>0</v>
      </c>
      <c r="H5041" s="61" t="s">
        <v>1437</v>
      </c>
      <c r="I5041" s="61" t="s">
        <v>288</v>
      </c>
      <c r="J5041" s="61" t="s">
        <v>19</v>
      </c>
      <c r="K5041" s="61" t="s">
        <v>14</v>
      </c>
      <c r="L5041" s="61" t="s">
        <v>1049</v>
      </c>
      <c r="M5041" s="61" t="e">
        <f t="shared" si="80"/>
        <v>#VALUE!</v>
      </c>
      <c r="N5041" t="e">
        <f>VLOOKUP(M5041,'zamestnanci číselník'!$A:$I,9,0)</f>
        <v>#VALUE!</v>
      </c>
    </row>
    <row r="5042" spans="1:14" x14ac:dyDescent="0.2">
      <c r="A5042" s="60">
        <v>43707</v>
      </c>
      <c r="B5042" s="61" t="s">
        <v>1048</v>
      </c>
      <c r="C5042" s="61" t="s">
        <v>885</v>
      </c>
      <c r="D5042" s="61" t="s">
        <v>181</v>
      </c>
      <c r="E5042" s="61">
        <v>6</v>
      </c>
      <c r="F5042" s="61" t="s">
        <v>182</v>
      </c>
      <c r="G5042" s="61">
        <v>0</v>
      </c>
      <c r="H5042" s="61" t="s">
        <v>1437</v>
      </c>
      <c r="I5042" s="61" t="s">
        <v>288</v>
      </c>
      <c r="J5042" s="61" t="s">
        <v>19</v>
      </c>
      <c r="K5042" s="61" t="s">
        <v>14</v>
      </c>
      <c r="L5042" s="61" t="s">
        <v>1049</v>
      </c>
      <c r="M5042" s="61" t="e">
        <f t="shared" si="80"/>
        <v>#VALUE!</v>
      </c>
      <c r="N5042" t="e">
        <f>VLOOKUP(M5042,'zamestnanci číselník'!$A:$I,9,0)</f>
        <v>#VALUE!</v>
      </c>
    </row>
    <row r="5043" spans="1:14" x14ac:dyDescent="0.2">
      <c r="A5043" s="60">
        <v>43696</v>
      </c>
      <c r="B5043" s="61" t="s">
        <v>1048</v>
      </c>
      <c r="C5043" s="61" t="s">
        <v>885</v>
      </c>
      <c r="D5043" s="61" t="s">
        <v>181</v>
      </c>
      <c r="E5043" s="61">
        <v>3</v>
      </c>
      <c r="F5043" s="61" t="s">
        <v>182</v>
      </c>
      <c r="G5043" s="61">
        <v>0</v>
      </c>
      <c r="H5043" s="61" t="s">
        <v>1437</v>
      </c>
      <c r="I5043" s="61" t="s">
        <v>288</v>
      </c>
      <c r="J5043" s="61" t="s">
        <v>19</v>
      </c>
      <c r="K5043" s="61" t="s">
        <v>14</v>
      </c>
      <c r="L5043" s="61" t="s">
        <v>1049</v>
      </c>
      <c r="M5043" s="61" t="e">
        <f t="shared" si="80"/>
        <v>#VALUE!</v>
      </c>
      <c r="N5043" t="e">
        <f>VLOOKUP(M5043,'zamestnanci číselník'!$A:$I,9,0)</f>
        <v>#VALUE!</v>
      </c>
    </row>
    <row r="5044" spans="1:14" x14ac:dyDescent="0.2">
      <c r="A5044" s="60">
        <v>43696</v>
      </c>
      <c r="B5044" s="61" t="s">
        <v>1048</v>
      </c>
      <c r="C5044" s="61" t="s">
        <v>885</v>
      </c>
      <c r="D5044" s="61" t="s">
        <v>181</v>
      </c>
      <c r="E5044" s="61">
        <v>5</v>
      </c>
      <c r="F5044" s="61" t="s">
        <v>182</v>
      </c>
      <c r="G5044" s="61">
        <v>0</v>
      </c>
      <c r="H5044" s="61" t="s">
        <v>1437</v>
      </c>
      <c r="I5044" s="61" t="s">
        <v>288</v>
      </c>
      <c r="J5044" s="61" t="s">
        <v>19</v>
      </c>
      <c r="K5044" s="61" t="s">
        <v>14</v>
      </c>
      <c r="L5044" s="61" t="s">
        <v>1049</v>
      </c>
      <c r="M5044" s="61" t="e">
        <f t="shared" si="80"/>
        <v>#VALUE!</v>
      </c>
      <c r="N5044" t="e">
        <f>VLOOKUP(M5044,'zamestnanci číselník'!$A:$I,9,0)</f>
        <v>#VALUE!</v>
      </c>
    </row>
    <row r="5045" spans="1:14" x14ac:dyDescent="0.2">
      <c r="A5045" s="60">
        <v>43697</v>
      </c>
      <c r="B5045" s="61" t="s">
        <v>1048</v>
      </c>
      <c r="C5045" s="61" t="s">
        <v>885</v>
      </c>
      <c r="D5045" s="61" t="s">
        <v>181</v>
      </c>
      <c r="E5045" s="61">
        <v>3.5</v>
      </c>
      <c r="F5045" s="61" t="s">
        <v>182</v>
      </c>
      <c r="G5045" s="61">
        <v>0</v>
      </c>
      <c r="H5045" s="61" t="s">
        <v>1437</v>
      </c>
      <c r="I5045" s="61" t="s">
        <v>288</v>
      </c>
      <c r="J5045" s="61" t="s">
        <v>19</v>
      </c>
      <c r="K5045" s="61" t="s">
        <v>14</v>
      </c>
      <c r="L5045" s="61" t="s">
        <v>1049</v>
      </c>
      <c r="M5045" s="61" t="e">
        <f t="shared" si="80"/>
        <v>#VALUE!</v>
      </c>
      <c r="N5045" t="e">
        <f>VLOOKUP(M5045,'zamestnanci číselník'!$A:$I,9,0)</f>
        <v>#VALUE!</v>
      </c>
    </row>
    <row r="5046" spans="1:14" x14ac:dyDescent="0.2">
      <c r="A5046" s="60">
        <v>43697</v>
      </c>
      <c r="B5046" s="61" t="s">
        <v>1048</v>
      </c>
      <c r="C5046" s="61" t="s">
        <v>885</v>
      </c>
      <c r="D5046" s="61" t="s">
        <v>181</v>
      </c>
      <c r="E5046" s="61">
        <v>4.5</v>
      </c>
      <c r="F5046" s="61" t="s">
        <v>182</v>
      </c>
      <c r="G5046" s="61">
        <v>0</v>
      </c>
      <c r="H5046" s="61" t="s">
        <v>1437</v>
      </c>
      <c r="I5046" s="61" t="s">
        <v>288</v>
      </c>
      <c r="J5046" s="61" t="s">
        <v>19</v>
      </c>
      <c r="K5046" s="61" t="s">
        <v>14</v>
      </c>
      <c r="L5046" s="61" t="s">
        <v>1049</v>
      </c>
      <c r="M5046" s="61" t="e">
        <f t="shared" si="80"/>
        <v>#VALUE!</v>
      </c>
      <c r="N5046" t="e">
        <f>VLOOKUP(M5046,'zamestnanci číselník'!$A:$I,9,0)</f>
        <v>#VALUE!</v>
      </c>
    </row>
    <row r="5047" spans="1:14" x14ac:dyDescent="0.2">
      <c r="A5047" s="60">
        <v>43698</v>
      </c>
      <c r="B5047" s="61" t="s">
        <v>1048</v>
      </c>
      <c r="C5047" s="61" t="s">
        <v>885</v>
      </c>
      <c r="D5047" s="61" t="s">
        <v>181</v>
      </c>
      <c r="E5047" s="61">
        <v>4</v>
      </c>
      <c r="F5047" s="61" t="s">
        <v>182</v>
      </c>
      <c r="G5047" s="61">
        <v>0</v>
      </c>
      <c r="H5047" s="61" t="s">
        <v>1437</v>
      </c>
      <c r="I5047" s="61" t="s">
        <v>288</v>
      </c>
      <c r="J5047" s="61" t="s">
        <v>19</v>
      </c>
      <c r="K5047" s="61" t="s">
        <v>14</v>
      </c>
      <c r="L5047" s="61" t="s">
        <v>1049</v>
      </c>
      <c r="M5047" s="61" t="e">
        <f t="shared" si="80"/>
        <v>#VALUE!</v>
      </c>
      <c r="N5047" t="e">
        <f>VLOOKUP(M5047,'zamestnanci číselník'!$A:$I,9,0)</f>
        <v>#VALUE!</v>
      </c>
    </row>
    <row r="5048" spans="1:14" x14ac:dyDescent="0.2">
      <c r="A5048" s="60">
        <v>43698</v>
      </c>
      <c r="B5048" s="61" t="s">
        <v>1048</v>
      </c>
      <c r="C5048" s="61" t="s">
        <v>885</v>
      </c>
      <c r="D5048" s="61" t="s">
        <v>181</v>
      </c>
      <c r="E5048" s="61">
        <v>4</v>
      </c>
      <c r="F5048" s="61" t="s">
        <v>182</v>
      </c>
      <c r="G5048" s="61">
        <v>0</v>
      </c>
      <c r="H5048" s="61" t="s">
        <v>1437</v>
      </c>
      <c r="I5048" s="61" t="s">
        <v>288</v>
      </c>
      <c r="J5048" s="61" t="s">
        <v>19</v>
      </c>
      <c r="K5048" s="61" t="s">
        <v>14</v>
      </c>
      <c r="L5048" s="61" t="s">
        <v>1049</v>
      </c>
      <c r="M5048" s="61" t="e">
        <f t="shared" si="80"/>
        <v>#VALUE!</v>
      </c>
      <c r="N5048" t="e">
        <f>VLOOKUP(M5048,'zamestnanci číselník'!$A:$I,9,0)</f>
        <v>#VALUE!</v>
      </c>
    </row>
    <row r="5049" spans="1:14" x14ac:dyDescent="0.2">
      <c r="A5049" s="60">
        <v>43699</v>
      </c>
      <c r="B5049" s="61" t="s">
        <v>1048</v>
      </c>
      <c r="C5049" s="61" t="s">
        <v>885</v>
      </c>
      <c r="D5049" s="61" t="s">
        <v>181</v>
      </c>
      <c r="E5049" s="61">
        <v>1</v>
      </c>
      <c r="F5049" s="61" t="s">
        <v>182</v>
      </c>
      <c r="G5049" s="61">
        <v>0</v>
      </c>
      <c r="H5049" s="61" t="s">
        <v>1437</v>
      </c>
      <c r="I5049" s="61" t="s">
        <v>288</v>
      </c>
      <c r="J5049" s="61" t="s">
        <v>19</v>
      </c>
      <c r="K5049" s="61" t="s">
        <v>14</v>
      </c>
      <c r="L5049" s="61" t="s">
        <v>1049</v>
      </c>
      <c r="M5049" s="61" t="e">
        <f t="shared" si="80"/>
        <v>#VALUE!</v>
      </c>
      <c r="N5049" t="e">
        <f>VLOOKUP(M5049,'zamestnanci číselník'!$A:$I,9,0)</f>
        <v>#VALUE!</v>
      </c>
    </row>
    <row r="5050" spans="1:14" x14ac:dyDescent="0.2">
      <c r="A5050" s="60">
        <v>43699</v>
      </c>
      <c r="B5050" s="61" t="s">
        <v>1048</v>
      </c>
      <c r="C5050" s="61" t="s">
        <v>885</v>
      </c>
      <c r="D5050" s="61" t="s">
        <v>181</v>
      </c>
      <c r="E5050" s="61">
        <v>7</v>
      </c>
      <c r="F5050" s="61" t="s">
        <v>182</v>
      </c>
      <c r="G5050" s="61">
        <v>0</v>
      </c>
      <c r="H5050" s="61" t="s">
        <v>1437</v>
      </c>
      <c r="I5050" s="61" t="s">
        <v>288</v>
      </c>
      <c r="J5050" s="61" t="s">
        <v>19</v>
      </c>
      <c r="K5050" s="61" t="s">
        <v>14</v>
      </c>
      <c r="L5050" s="61" t="s">
        <v>1049</v>
      </c>
      <c r="M5050" s="61" t="e">
        <f t="shared" si="80"/>
        <v>#VALUE!</v>
      </c>
      <c r="N5050" t="e">
        <f>VLOOKUP(M5050,'zamestnanci číselník'!$A:$I,9,0)</f>
        <v>#VALUE!</v>
      </c>
    </row>
    <row r="5051" spans="1:14" x14ac:dyDescent="0.2">
      <c r="A5051" s="60">
        <v>43700</v>
      </c>
      <c r="B5051" s="61" t="s">
        <v>1048</v>
      </c>
      <c r="C5051" s="61" t="s">
        <v>885</v>
      </c>
      <c r="D5051" s="61" t="s">
        <v>181</v>
      </c>
      <c r="E5051" s="61">
        <v>4.5</v>
      </c>
      <c r="F5051" s="61" t="s">
        <v>182</v>
      </c>
      <c r="G5051" s="61">
        <v>0</v>
      </c>
      <c r="H5051" s="61" t="s">
        <v>1437</v>
      </c>
      <c r="I5051" s="61" t="s">
        <v>288</v>
      </c>
      <c r="J5051" s="61" t="s">
        <v>19</v>
      </c>
      <c r="K5051" s="61" t="s">
        <v>14</v>
      </c>
      <c r="L5051" s="61" t="s">
        <v>1049</v>
      </c>
      <c r="M5051" s="61" t="e">
        <f t="shared" si="80"/>
        <v>#VALUE!</v>
      </c>
      <c r="N5051" t="e">
        <f>VLOOKUP(M5051,'zamestnanci číselník'!$A:$I,9,0)</f>
        <v>#VALUE!</v>
      </c>
    </row>
    <row r="5052" spans="1:14" x14ac:dyDescent="0.2">
      <c r="A5052" s="60">
        <v>43700</v>
      </c>
      <c r="B5052" s="61" t="s">
        <v>1048</v>
      </c>
      <c r="C5052" s="61" t="s">
        <v>885</v>
      </c>
      <c r="D5052" s="61" t="s">
        <v>181</v>
      </c>
      <c r="E5052" s="61">
        <v>3.5</v>
      </c>
      <c r="F5052" s="61" t="s">
        <v>182</v>
      </c>
      <c r="G5052" s="61">
        <v>0</v>
      </c>
      <c r="H5052" s="61" t="s">
        <v>1387</v>
      </c>
      <c r="I5052" s="61" t="s">
        <v>288</v>
      </c>
      <c r="J5052" s="61" t="s">
        <v>19</v>
      </c>
      <c r="K5052" s="61" t="s">
        <v>14</v>
      </c>
      <c r="L5052" s="61" t="s">
        <v>1049</v>
      </c>
      <c r="M5052" s="61" t="e">
        <f t="shared" si="80"/>
        <v>#VALUE!</v>
      </c>
      <c r="N5052" t="e">
        <f>VLOOKUP(M5052,'zamestnanci číselník'!$A:$I,9,0)</f>
        <v>#VALUE!</v>
      </c>
    </row>
    <row r="5053" spans="1:14" x14ac:dyDescent="0.2">
      <c r="A5053" s="60">
        <v>43692</v>
      </c>
      <c r="B5053" s="61" t="s">
        <v>1048</v>
      </c>
      <c r="C5053" s="61" t="s">
        <v>885</v>
      </c>
      <c r="D5053" s="61" t="s">
        <v>181</v>
      </c>
      <c r="E5053" s="61">
        <v>6</v>
      </c>
      <c r="F5053" s="61" t="s">
        <v>182</v>
      </c>
      <c r="G5053" s="61">
        <v>0</v>
      </c>
      <c r="H5053" s="61" t="s">
        <v>1437</v>
      </c>
      <c r="I5053" s="61" t="s">
        <v>288</v>
      </c>
      <c r="J5053" s="61" t="s">
        <v>19</v>
      </c>
      <c r="K5053" s="61" t="s">
        <v>14</v>
      </c>
      <c r="L5053" s="61" t="s">
        <v>1049</v>
      </c>
      <c r="M5053" s="61" t="e">
        <f t="shared" si="80"/>
        <v>#VALUE!</v>
      </c>
      <c r="N5053" t="e">
        <f>VLOOKUP(M5053,'zamestnanci číselník'!$A:$I,9,0)</f>
        <v>#VALUE!</v>
      </c>
    </row>
    <row r="5054" spans="1:14" x14ac:dyDescent="0.2">
      <c r="A5054" s="60">
        <v>43692</v>
      </c>
      <c r="B5054" s="61" t="s">
        <v>1048</v>
      </c>
      <c r="C5054" s="61" t="s">
        <v>885</v>
      </c>
      <c r="D5054" s="61" t="s">
        <v>181</v>
      </c>
      <c r="E5054" s="61">
        <v>2</v>
      </c>
      <c r="F5054" s="61" t="s">
        <v>182</v>
      </c>
      <c r="G5054" s="61">
        <v>0</v>
      </c>
      <c r="H5054" s="61" t="s">
        <v>39</v>
      </c>
      <c r="I5054" s="61" t="s">
        <v>288</v>
      </c>
      <c r="J5054" s="61" t="s">
        <v>19</v>
      </c>
      <c r="K5054" s="61" t="s">
        <v>14</v>
      </c>
      <c r="L5054" s="61" t="s">
        <v>1049</v>
      </c>
      <c r="M5054" s="61" t="e">
        <f t="shared" si="80"/>
        <v>#VALUE!</v>
      </c>
      <c r="N5054" t="e">
        <f>VLOOKUP(M5054,'zamestnanci číselník'!$A:$I,9,0)</f>
        <v>#VALUE!</v>
      </c>
    </row>
    <row r="5055" spans="1:14" x14ac:dyDescent="0.2">
      <c r="A5055" s="60">
        <v>43693</v>
      </c>
      <c r="B5055" s="61" t="s">
        <v>1048</v>
      </c>
      <c r="C5055" s="61" t="s">
        <v>885</v>
      </c>
      <c r="D5055" s="61" t="s">
        <v>181</v>
      </c>
      <c r="E5055" s="61">
        <v>3.5</v>
      </c>
      <c r="F5055" s="61" t="s">
        <v>182</v>
      </c>
      <c r="G5055" s="61">
        <v>0</v>
      </c>
      <c r="H5055" s="61" t="s">
        <v>1437</v>
      </c>
      <c r="I5055" s="61" t="s">
        <v>288</v>
      </c>
      <c r="J5055" s="61" t="s">
        <v>19</v>
      </c>
      <c r="K5055" s="61" t="s">
        <v>14</v>
      </c>
      <c r="L5055" s="61" t="s">
        <v>1049</v>
      </c>
      <c r="M5055" s="61" t="e">
        <f t="shared" si="80"/>
        <v>#VALUE!</v>
      </c>
      <c r="N5055" t="e">
        <f>VLOOKUP(M5055,'zamestnanci číselník'!$A:$I,9,0)</f>
        <v>#VALUE!</v>
      </c>
    </row>
    <row r="5056" spans="1:14" x14ac:dyDescent="0.2">
      <c r="A5056" s="60">
        <v>43693</v>
      </c>
      <c r="B5056" s="61" t="s">
        <v>1048</v>
      </c>
      <c r="C5056" s="61" t="s">
        <v>885</v>
      </c>
      <c r="D5056" s="61" t="s">
        <v>181</v>
      </c>
      <c r="E5056" s="61">
        <v>4.5</v>
      </c>
      <c r="F5056" s="61" t="s">
        <v>182</v>
      </c>
      <c r="G5056" s="61">
        <v>0</v>
      </c>
      <c r="H5056" s="61" t="s">
        <v>1437</v>
      </c>
      <c r="I5056" s="61" t="s">
        <v>288</v>
      </c>
      <c r="J5056" s="61" t="s">
        <v>19</v>
      </c>
      <c r="K5056" s="61" t="s">
        <v>14</v>
      </c>
      <c r="L5056" s="61" t="s">
        <v>1049</v>
      </c>
      <c r="M5056" s="61" t="e">
        <f t="shared" si="80"/>
        <v>#VALUE!</v>
      </c>
      <c r="N5056" t="e">
        <f>VLOOKUP(M5056,'zamestnanci číselník'!$A:$I,9,0)</f>
        <v>#VALUE!</v>
      </c>
    </row>
    <row r="5057" spans="1:14" x14ac:dyDescent="0.2">
      <c r="A5057" s="60">
        <v>43688</v>
      </c>
      <c r="B5057" s="61" t="s">
        <v>1048</v>
      </c>
      <c r="C5057" s="61" t="s">
        <v>17</v>
      </c>
      <c r="D5057" s="61" t="s">
        <v>181</v>
      </c>
      <c r="E5057" s="61">
        <v>0</v>
      </c>
      <c r="F5057" s="61" t="s">
        <v>182</v>
      </c>
      <c r="G5057" s="61">
        <v>0</v>
      </c>
      <c r="H5057" s="61" t="s">
        <v>183</v>
      </c>
      <c r="I5057" s="61" t="s">
        <v>288</v>
      </c>
      <c r="J5057" s="61" t="s">
        <v>19</v>
      </c>
      <c r="K5057" s="61" t="s">
        <v>14</v>
      </c>
      <c r="L5057" s="61" t="s">
        <v>1049</v>
      </c>
      <c r="M5057" s="61" t="e">
        <f t="shared" si="80"/>
        <v>#VALUE!</v>
      </c>
      <c r="N5057" t="e">
        <f>VLOOKUP(M5057,'zamestnanci číselník'!$A:$I,9,0)</f>
        <v>#VALUE!</v>
      </c>
    </row>
    <row r="5058" spans="1:14" x14ac:dyDescent="0.2">
      <c r="A5058" s="60">
        <v>43689</v>
      </c>
      <c r="B5058" s="61" t="s">
        <v>1048</v>
      </c>
      <c r="C5058" s="61" t="s">
        <v>885</v>
      </c>
      <c r="D5058" s="61" t="s">
        <v>181</v>
      </c>
      <c r="E5058" s="61">
        <v>8</v>
      </c>
      <c r="F5058" s="61" t="s">
        <v>182</v>
      </c>
      <c r="G5058" s="61">
        <v>0</v>
      </c>
      <c r="H5058" s="61" t="s">
        <v>1451</v>
      </c>
      <c r="I5058" s="61" t="s">
        <v>288</v>
      </c>
      <c r="J5058" s="61" t="s">
        <v>19</v>
      </c>
      <c r="K5058" s="61" t="s">
        <v>14</v>
      </c>
      <c r="L5058" s="61" t="s">
        <v>1049</v>
      </c>
      <c r="M5058" s="61" t="e">
        <f t="shared" si="80"/>
        <v>#VALUE!</v>
      </c>
      <c r="N5058" t="e">
        <f>VLOOKUP(M5058,'zamestnanci číselník'!$A:$I,9,0)</f>
        <v>#VALUE!</v>
      </c>
    </row>
    <row r="5059" spans="1:14" x14ac:dyDescent="0.2">
      <c r="A5059" s="60">
        <v>43690</v>
      </c>
      <c r="B5059" s="61" t="s">
        <v>1048</v>
      </c>
      <c r="C5059" s="61" t="s">
        <v>885</v>
      </c>
      <c r="D5059" s="61" t="s">
        <v>181</v>
      </c>
      <c r="E5059" s="61">
        <v>6.5</v>
      </c>
      <c r="F5059" s="61" t="s">
        <v>182</v>
      </c>
      <c r="G5059" s="61">
        <v>0</v>
      </c>
      <c r="H5059" s="61" t="s">
        <v>1437</v>
      </c>
      <c r="I5059" s="61" t="s">
        <v>288</v>
      </c>
      <c r="J5059" s="61" t="s">
        <v>19</v>
      </c>
      <c r="K5059" s="61" t="s">
        <v>14</v>
      </c>
      <c r="L5059" s="61" t="s">
        <v>1049</v>
      </c>
      <c r="M5059" s="61" t="e">
        <f t="shared" si="80"/>
        <v>#VALUE!</v>
      </c>
      <c r="N5059" t="e">
        <f>VLOOKUP(M5059,'zamestnanci číselník'!$A:$I,9,0)</f>
        <v>#VALUE!</v>
      </c>
    </row>
    <row r="5060" spans="1:14" x14ac:dyDescent="0.2">
      <c r="A5060" s="60">
        <v>43690</v>
      </c>
      <c r="B5060" s="61" t="s">
        <v>1048</v>
      </c>
      <c r="C5060" s="61" t="s">
        <v>885</v>
      </c>
      <c r="D5060" s="61" t="s">
        <v>181</v>
      </c>
      <c r="E5060" s="61">
        <v>1.5</v>
      </c>
      <c r="F5060" s="61" t="s">
        <v>182</v>
      </c>
      <c r="G5060" s="61">
        <v>0</v>
      </c>
      <c r="H5060" s="61" t="s">
        <v>1451</v>
      </c>
      <c r="I5060" s="61" t="s">
        <v>288</v>
      </c>
      <c r="J5060" s="61" t="s">
        <v>19</v>
      </c>
      <c r="K5060" s="61" t="s">
        <v>14</v>
      </c>
      <c r="L5060" s="61" t="s">
        <v>1049</v>
      </c>
      <c r="M5060" s="61" t="e">
        <f t="shared" si="80"/>
        <v>#VALUE!</v>
      </c>
      <c r="N5060" t="e">
        <f>VLOOKUP(M5060,'zamestnanci číselník'!$A:$I,9,0)</f>
        <v>#VALUE!</v>
      </c>
    </row>
    <row r="5061" spans="1:14" x14ac:dyDescent="0.2">
      <c r="A5061" s="60">
        <v>43691</v>
      </c>
      <c r="B5061" s="61" t="s">
        <v>1048</v>
      </c>
      <c r="C5061" s="61" t="s">
        <v>885</v>
      </c>
      <c r="D5061" s="61" t="s">
        <v>181</v>
      </c>
      <c r="E5061" s="61">
        <v>8</v>
      </c>
      <c r="F5061" s="61" t="s">
        <v>182</v>
      </c>
      <c r="G5061" s="61">
        <v>0</v>
      </c>
      <c r="H5061" s="61" t="s">
        <v>1437</v>
      </c>
      <c r="I5061" s="61" t="s">
        <v>288</v>
      </c>
      <c r="J5061" s="61" t="s">
        <v>19</v>
      </c>
      <c r="K5061" s="61" t="s">
        <v>14</v>
      </c>
      <c r="L5061" s="61" t="s">
        <v>1049</v>
      </c>
      <c r="M5061" s="61" t="e">
        <f t="shared" si="80"/>
        <v>#VALUE!</v>
      </c>
      <c r="N5061" t="e">
        <f>VLOOKUP(M5061,'zamestnanci číselník'!$A:$I,9,0)</f>
        <v>#VALUE!</v>
      </c>
    </row>
    <row r="5062" spans="1:14" x14ac:dyDescent="0.2">
      <c r="A5062" s="60">
        <v>43696</v>
      </c>
      <c r="B5062" s="61" t="s">
        <v>1050</v>
      </c>
      <c r="C5062" s="61" t="s">
        <v>885</v>
      </c>
      <c r="D5062" s="61" t="s">
        <v>181</v>
      </c>
      <c r="E5062" s="61">
        <v>10</v>
      </c>
      <c r="F5062" s="61" t="s">
        <v>182</v>
      </c>
      <c r="G5062" s="61">
        <v>0</v>
      </c>
      <c r="H5062" s="61" t="s">
        <v>1473</v>
      </c>
      <c r="I5062" s="61" t="s">
        <v>288</v>
      </c>
      <c r="J5062" s="61" t="s">
        <v>19</v>
      </c>
      <c r="K5062" s="61" t="s">
        <v>25</v>
      </c>
      <c r="L5062" s="61" t="s">
        <v>1051</v>
      </c>
      <c r="M5062" s="61" t="e">
        <f t="shared" si="80"/>
        <v>#VALUE!</v>
      </c>
      <c r="N5062" t="e">
        <f>VLOOKUP(M5062,'zamestnanci číselník'!$A:$I,9,0)</f>
        <v>#VALUE!</v>
      </c>
    </row>
    <row r="5063" spans="1:14" x14ac:dyDescent="0.2">
      <c r="A5063" s="60">
        <v>43697</v>
      </c>
      <c r="B5063" s="61" t="s">
        <v>1050</v>
      </c>
      <c r="C5063" s="61" t="s">
        <v>885</v>
      </c>
      <c r="D5063" s="61" t="s">
        <v>181</v>
      </c>
      <c r="E5063" s="61">
        <v>10.5</v>
      </c>
      <c r="F5063" s="61" t="s">
        <v>182</v>
      </c>
      <c r="G5063" s="61">
        <v>0</v>
      </c>
      <c r="H5063" s="61" t="s">
        <v>1473</v>
      </c>
      <c r="I5063" s="61" t="s">
        <v>288</v>
      </c>
      <c r="J5063" s="61" t="s">
        <v>19</v>
      </c>
      <c r="K5063" s="61" t="s">
        <v>25</v>
      </c>
      <c r="L5063" s="61" t="s">
        <v>1051</v>
      </c>
      <c r="M5063" s="61" t="e">
        <f t="shared" si="80"/>
        <v>#VALUE!</v>
      </c>
      <c r="N5063" t="e">
        <f>VLOOKUP(M5063,'zamestnanci číselník'!$A:$I,9,0)</f>
        <v>#VALUE!</v>
      </c>
    </row>
    <row r="5064" spans="1:14" x14ac:dyDescent="0.2">
      <c r="A5064" s="60">
        <v>43698</v>
      </c>
      <c r="B5064" s="61" t="s">
        <v>1050</v>
      </c>
      <c r="C5064" s="61" t="s">
        <v>885</v>
      </c>
      <c r="D5064" s="61" t="s">
        <v>181</v>
      </c>
      <c r="E5064" s="61">
        <v>5</v>
      </c>
      <c r="F5064" s="61" t="s">
        <v>182</v>
      </c>
      <c r="G5064" s="61">
        <v>0</v>
      </c>
      <c r="H5064" s="61" t="s">
        <v>39</v>
      </c>
      <c r="I5064" s="61" t="s">
        <v>288</v>
      </c>
      <c r="J5064" s="61" t="s">
        <v>19</v>
      </c>
      <c r="K5064" s="61" t="s">
        <v>25</v>
      </c>
      <c r="L5064" s="61" t="s">
        <v>1051</v>
      </c>
      <c r="M5064" s="61" t="e">
        <f t="shared" si="80"/>
        <v>#VALUE!</v>
      </c>
      <c r="N5064" t="e">
        <f>VLOOKUP(M5064,'zamestnanci číselník'!$A:$I,9,0)</f>
        <v>#VALUE!</v>
      </c>
    </row>
    <row r="5065" spans="1:14" x14ac:dyDescent="0.2">
      <c r="A5065" s="60">
        <v>43698</v>
      </c>
      <c r="B5065" s="61" t="s">
        <v>1050</v>
      </c>
      <c r="C5065" s="61" t="s">
        <v>885</v>
      </c>
      <c r="D5065" s="61" t="s">
        <v>181</v>
      </c>
      <c r="E5065" s="61">
        <v>5</v>
      </c>
      <c r="F5065" s="61" t="s">
        <v>182</v>
      </c>
      <c r="G5065" s="61">
        <v>0</v>
      </c>
      <c r="H5065" s="61" t="s">
        <v>1473</v>
      </c>
      <c r="I5065" s="61" t="s">
        <v>288</v>
      </c>
      <c r="J5065" s="61" t="s">
        <v>19</v>
      </c>
      <c r="K5065" s="61" t="s">
        <v>25</v>
      </c>
      <c r="L5065" s="61" t="s">
        <v>1051</v>
      </c>
      <c r="M5065" s="61" t="e">
        <f t="shared" si="80"/>
        <v>#VALUE!</v>
      </c>
      <c r="N5065" t="e">
        <f>VLOOKUP(M5065,'zamestnanci číselník'!$A:$I,9,0)</f>
        <v>#VALUE!</v>
      </c>
    </row>
    <row r="5066" spans="1:14" x14ac:dyDescent="0.2">
      <c r="A5066" s="60">
        <v>43699</v>
      </c>
      <c r="B5066" s="61" t="s">
        <v>1050</v>
      </c>
      <c r="C5066" s="61" t="s">
        <v>885</v>
      </c>
      <c r="D5066" s="61" t="s">
        <v>181</v>
      </c>
      <c r="E5066" s="61">
        <v>2</v>
      </c>
      <c r="F5066" s="61" t="s">
        <v>182</v>
      </c>
      <c r="G5066" s="61">
        <v>0</v>
      </c>
      <c r="H5066" s="61" t="s">
        <v>39</v>
      </c>
      <c r="I5066" s="61" t="s">
        <v>288</v>
      </c>
      <c r="J5066" s="61" t="s">
        <v>19</v>
      </c>
      <c r="K5066" s="61" t="s">
        <v>25</v>
      </c>
      <c r="L5066" s="61" t="s">
        <v>1051</v>
      </c>
      <c r="M5066" s="61" t="e">
        <f t="shared" si="80"/>
        <v>#VALUE!</v>
      </c>
      <c r="N5066" t="e">
        <f>VLOOKUP(M5066,'zamestnanci číselník'!$A:$I,9,0)</f>
        <v>#VALUE!</v>
      </c>
    </row>
    <row r="5067" spans="1:14" x14ac:dyDescent="0.2">
      <c r="A5067" s="60">
        <v>43699</v>
      </c>
      <c r="B5067" s="61" t="s">
        <v>1050</v>
      </c>
      <c r="C5067" s="61" t="s">
        <v>885</v>
      </c>
      <c r="D5067" s="61" t="s">
        <v>181</v>
      </c>
      <c r="E5067" s="61">
        <v>8</v>
      </c>
      <c r="F5067" s="61" t="s">
        <v>182</v>
      </c>
      <c r="G5067" s="61">
        <v>0</v>
      </c>
      <c r="H5067" s="61" t="s">
        <v>39</v>
      </c>
      <c r="I5067" s="61" t="s">
        <v>288</v>
      </c>
      <c r="J5067" s="61" t="s">
        <v>19</v>
      </c>
      <c r="K5067" s="61" t="s">
        <v>25</v>
      </c>
      <c r="L5067" s="61" t="s">
        <v>1051</v>
      </c>
      <c r="M5067" s="61" t="e">
        <f t="shared" si="80"/>
        <v>#VALUE!</v>
      </c>
      <c r="N5067" t="e">
        <f>VLOOKUP(M5067,'zamestnanci číselník'!$A:$I,9,0)</f>
        <v>#VALUE!</v>
      </c>
    </row>
    <row r="5068" spans="1:14" x14ac:dyDescent="0.2">
      <c r="A5068" s="60">
        <v>43700</v>
      </c>
      <c r="B5068" s="61" t="s">
        <v>1050</v>
      </c>
      <c r="C5068" s="61" t="s">
        <v>885</v>
      </c>
      <c r="D5068" s="61" t="s">
        <v>181</v>
      </c>
      <c r="E5068" s="61">
        <v>4</v>
      </c>
      <c r="F5068" s="61" t="s">
        <v>182</v>
      </c>
      <c r="G5068" s="61">
        <v>0</v>
      </c>
      <c r="H5068" s="61" t="s">
        <v>39</v>
      </c>
      <c r="I5068" s="61" t="s">
        <v>288</v>
      </c>
      <c r="J5068" s="61" t="s">
        <v>19</v>
      </c>
      <c r="K5068" s="61" t="s">
        <v>25</v>
      </c>
      <c r="L5068" s="61" t="s">
        <v>1051</v>
      </c>
      <c r="M5068" s="61" t="e">
        <f t="shared" si="80"/>
        <v>#VALUE!</v>
      </c>
      <c r="N5068" t="e">
        <f>VLOOKUP(M5068,'zamestnanci číselník'!$A:$I,9,0)</f>
        <v>#VALUE!</v>
      </c>
    </row>
    <row r="5069" spans="1:14" x14ac:dyDescent="0.2">
      <c r="A5069" s="60">
        <v>43700</v>
      </c>
      <c r="B5069" s="61" t="s">
        <v>1050</v>
      </c>
      <c r="C5069" s="61" t="s">
        <v>885</v>
      </c>
      <c r="D5069" s="61" t="s">
        <v>181</v>
      </c>
      <c r="E5069" s="61">
        <v>6.5</v>
      </c>
      <c r="F5069" s="61" t="s">
        <v>182</v>
      </c>
      <c r="G5069" s="61">
        <v>0</v>
      </c>
      <c r="H5069" s="61" t="s">
        <v>1473</v>
      </c>
      <c r="I5069" s="61" t="s">
        <v>288</v>
      </c>
      <c r="J5069" s="61" t="s">
        <v>19</v>
      </c>
      <c r="K5069" s="61" t="s">
        <v>25</v>
      </c>
      <c r="L5069" s="61" t="s">
        <v>1051</v>
      </c>
      <c r="M5069" s="61" t="e">
        <f t="shared" si="80"/>
        <v>#VALUE!</v>
      </c>
      <c r="N5069" t="e">
        <f>VLOOKUP(M5069,'zamestnanci číselník'!$A:$I,9,0)</f>
        <v>#VALUE!</v>
      </c>
    </row>
    <row r="5070" spans="1:14" x14ac:dyDescent="0.2">
      <c r="A5070" s="60">
        <v>43701</v>
      </c>
      <c r="B5070" s="61" t="s">
        <v>1050</v>
      </c>
      <c r="C5070" s="61" t="s">
        <v>885</v>
      </c>
      <c r="D5070" s="61" t="s">
        <v>181</v>
      </c>
      <c r="E5070" s="61">
        <v>10.5</v>
      </c>
      <c r="F5070" s="61" t="s">
        <v>182</v>
      </c>
      <c r="G5070" s="61">
        <v>0</v>
      </c>
      <c r="H5070" s="61" t="s">
        <v>1473</v>
      </c>
      <c r="I5070" s="61" t="s">
        <v>288</v>
      </c>
      <c r="J5070" s="61" t="s">
        <v>19</v>
      </c>
      <c r="K5070" s="61" t="s">
        <v>25</v>
      </c>
      <c r="L5070" s="61" t="s">
        <v>1051</v>
      </c>
      <c r="M5070" s="61" t="e">
        <f t="shared" si="80"/>
        <v>#VALUE!</v>
      </c>
      <c r="N5070" t="e">
        <f>VLOOKUP(M5070,'zamestnanci číselník'!$A:$I,9,0)</f>
        <v>#VALUE!</v>
      </c>
    </row>
    <row r="5071" spans="1:14" x14ac:dyDescent="0.2">
      <c r="A5071" s="60">
        <v>43702</v>
      </c>
      <c r="B5071" s="61" t="s">
        <v>1050</v>
      </c>
      <c r="C5071" s="61" t="s">
        <v>885</v>
      </c>
      <c r="D5071" s="61" t="s">
        <v>181</v>
      </c>
      <c r="E5071" s="61">
        <v>4</v>
      </c>
      <c r="F5071" s="61" t="s">
        <v>182</v>
      </c>
      <c r="G5071" s="61">
        <v>0</v>
      </c>
      <c r="H5071" s="61" t="s">
        <v>39</v>
      </c>
      <c r="I5071" s="61" t="s">
        <v>288</v>
      </c>
      <c r="J5071" s="61" t="s">
        <v>19</v>
      </c>
      <c r="K5071" s="61" t="s">
        <v>25</v>
      </c>
      <c r="L5071" s="61" t="s">
        <v>1051</v>
      </c>
      <c r="M5071" s="61" t="e">
        <f t="shared" si="80"/>
        <v>#VALUE!</v>
      </c>
      <c r="N5071" t="e">
        <f>VLOOKUP(M5071,'zamestnanci číselník'!$A:$I,9,0)</f>
        <v>#VALUE!</v>
      </c>
    </row>
    <row r="5072" spans="1:14" x14ac:dyDescent="0.2">
      <c r="A5072" s="60">
        <v>43702</v>
      </c>
      <c r="B5072" s="61" t="s">
        <v>1050</v>
      </c>
      <c r="C5072" s="61" t="s">
        <v>885</v>
      </c>
      <c r="D5072" s="61" t="s">
        <v>181</v>
      </c>
      <c r="E5072" s="61">
        <v>4</v>
      </c>
      <c r="F5072" s="61" t="s">
        <v>182</v>
      </c>
      <c r="G5072" s="61">
        <v>0</v>
      </c>
      <c r="H5072" s="61" t="s">
        <v>1473</v>
      </c>
      <c r="I5072" s="61" t="s">
        <v>288</v>
      </c>
      <c r="J5072" s="61" t="s">
        <v>19</v>
      </c>
      <c r="K5072" s="61" t="s">
        <v>25</v>
      </c>
      <c r="L5072" s="61" t="s">
        <v>1051</v>
      </c>
      <c r="M5072" s="61" t="e">
        <f t="shared" si="80"/>
        <v>#VALUE!</v>
      </c>
      <c r="N5072" t="e">
        <f>VLOOKUP(M5072,'zamestnanci číselník'!$A:$I,9,0)</f>
        <v>#VALUE!</v>
      </c>
    </row>
    <row r="5073" spans="1:14" x14ac:dyDescent="0.2">
      <c r="A5073" s="60">
        <v>43703</v>
      </c>
      <c r="B5073" s="61" t="s">
        <v>1050</v>
      </c>
      <c r="C5073" s="61" t="s">
        <v>885</v>
      </c>
      <c r="D5073" s="61" t="s">
        <v>181</v>
      </c>
      <c r="E5073" s="61">
        <v>4.5</v>
      </c>
      <c r="F5073" s="61" t="s">
        <v>182</v>
      </c>
      <c r="G5073" s="61">
        <v>0</v>
      </c>
      <c r="H5073" s="61" t="s">
        <v>1473</v>
      </c>
      <c r="I5073" s="61" t="s">
        <v>288</v>
      </c>
      <c r="J5073" s="61" t="s">
        <v>19</v>
      </c>
      <c r="K5073" s="61" t="s">
        <v>25</v>
      </c>
      <c r="L5073" s="61" t="s">
        <v>1051</v>
      </c>
      <c r="M5073" s="61" t="e">
        <f t="shared" si="80"/>
        <v>#VALUE!</v>
      </c>
      <c r="N5073" t="e">
        <f>VLOOKUP(M5073,'zamestnanci číselník'!$A:$I,9,0)</f>
        <v>#VALUE!</v>
      </c>
    </row>
    <row r="5074" spans="1:14" x14ac:dyDescent="0.2">
      <c r="A5074" s="60">
        <v>43704</v>
      </c>
      <c r="B5074" s="61" t="s">
        <v>1050</v>
      </c>
      <c r="C5074" s="61" t="s">
        <v>17</v>
      </c>
      <c r="D5074" s="61" t="s">
        <v>181</v>
      </c>
      <c r="E5074" s="61">
        <v>0</v>
      </c>
      <c r="F5074" s="61" t="s">
        <v>182</v>
      </c>
      <c r="G5074" s="61">
        <v>0</v>
      </c>
      <c r="H5074" s="61" t="s">
        <v>183</v>
      </c>
      <c r="I5074" s="61" t="s">
        <v>288</v>
      </c>
      <c r="J5074" s="61" t="s">
        <v>19</v>
      </c>
      <c r="K5074" s="61" t="s">
        <v>25</v>
      </c>
      <c r="L5074" s="61" t="s">
        <v>1051</v>
      </c>
      <c r="M5074" s="61" t="e">
        <f t="shared" si="80"/>
        <v>#VALUE!</v>
      </c>
      <c r="N5074" t="e">
        <f>VLOOKUP(M5074,'zamestnanci číselník'!$A:$I,9,0)</f>
        <v>#VALUE!</v>
      </c>
    </row>
    <row r="5075" spans="1:14" x14ac:dyDescent="0.2">
      <c r="A5075" s="60">
        <v>43693</v>
      </c>
      <c r="B5075" s="61" t="s">
        <v>1050</v>
      </c>
      <c r="C5075" s="61" t="s">
        <v>885</v>
      </c>
      <c r="D5075" s="61" t="s">
        <v>181</v>
      </c>
      <c r="E5075" s="61">
        <v>6</v>
      </c>
      <c r="F5075" s="61" t="s">
        <v>182</v>
      </c>
      <c r="G5075" s="61">
        <v>0</v>
      </c>
      <c r="H5075" s="61" t="s">
        <v>1446</v>
      </c>
      <c r="I5075" s="61" t="s">
        <v>288</v>
      </c>
      <c r="J5075" s="61" t="s">
        <v>19</v>
      </c>
      <c r="K5075" s="61" t="s">
        <v>25</v>
      </c>
      <c r="L5075" s="61" t="s">
        <v>1051</v>
      </c>
      <c r="M5075" s="61" t="e">
        <f t="shared" si="80"/>
        <v>#VALUE!</v>
      </c>
      <c r="N5075" t="e">
        <f>VLOOKUP(M5075,'zamestnanci číselník'!$A:$I,9,0)</f>
        <v>#VALUE!</v>
      </c>
    </row>
    <row r="5076" spans="1:14" x14ac:dyDescent="0.2">
      <c r="A5076" s="60">
        <v>43693</v>
      </c>
      <c r="B5076" s="61" t="s">
        <v>1050</v>
      </c>
      <c r="C5076" s="61" t="s">
        <v>885</v>
      </c>
      <c r="D5076" s="61" t="s">
        <v>181</v>
      </c>
      <c r="E5076" s="61">
        <v>4</v>
      </c>
      <c r="F5076" s="61" t="s">
        <v>182</v>
      </c>
      <c r="G5076" s="61">
        <v>0</v>
      </c>
      <c r="H5076" s="61" t="s">
        <v>1473</v>
      </c>
      <c r="I5076" s="61" t="s">
        <v>288</v>
      </c>
      <c r="J5076" s="61" t="s">
        <v>19</v>
      </c>
      <c r="K5076" s="61" t="s">
        <v>25</v>
      </c>
      <c r="L5076" s="61" t="s">
        <v>1051</v>
      </c>
      <c r="M5076" s="61" t="e">
        <f t="shared" si="80"/>
        <v>#VALUE!</v>
      </c>
      <c r="N5076" t="e">
        <f>VLOOKUP(M5076,'zamestnanci číselník'!$A:$I,9,0)</f>
        <v>#VALUE!</v>
      </c>
    </row>
    <row r="5077" spans="1:14" x14ac:dyDescent="0.2">
      <c r="A5077" s="60">
        <v>43694</v>
      </c>
      <c r="B5077" s="61" t="s">
        <v>1050</v>
      </c>
      <c r="C5077" s="61" t="s">
        <v>885</v>
      </c>
      <c r="D5077" s="61" t="s">
        <v>181</v>
      </c>
      <c r="E5077" s="61">
        <v>9.5</v>
      </c>
      <c r="F5077" s="61" t="s">
        <v>182</v>
      </c>
      <c r="G5077" s="61">
        <v>0</v>
      </c>
      <c r="H5077" s="61" t="s">
        <v>1473</v>
      </c>
      <c r="I5077" s="61" t="s">
        <v>288</v>
      </c>
      <c r="J5077" s="61" t="s">
        <v>19</v>
      </c>
      <c r="K5077" s="61" t="s">
        <v>25</v>
      </c>
      <c r="L5077" s="61" t="s">
        <v>1051</v>
      </c>
      <c r="M5077" s="61" t="e">
        <f t="shared" si="80"/>
        <v>#VALUE!</v>
      </c>
      <c r="N5077" t="e">
        <f>VLOOKUP(M5077,'zamestnanci číselník'!$A:$I,9,0)</f>
        <v>#VALUE!</v>
      </c>
    </row>
    <row r="5078" spans="1:14" x14ac:dyDescent="0.2">
      <c r="A5078" s="60">
        <v>43695</v>
      </c>
      <c r="B5078" s="61" t="s">
        <v>1050</v>
      </c>
      <c r="C5078" s="61" t="s">
        <v>885</v>
      </c>
      <c r="D5078" s="61" t="s">
        <v>181</v>
      </c>
      <c r="E5078" s="61">
        <v>9</v>
      </c>
      <c r="F5078" s="61" t="s">
        <v>182</v>
      </c>
      <c r="G5078" s="61">
        <v>0</v>
      </c>
      <c r="H5078" s="61" t="s">
        <v>1473</v>
      </c>
      <c r="I5078" s="61" t="s">
        <v>288</v>
      </c>
      <c r="J5078" s="61" t="s">
        <v>19</v>
      </c>
      <c r="K5078" s="61" t="s">
        <v>25</v>
      </c>
      <c r="L5078" s="61" t="s">
        <v>1051</v>
      </c>
      <c r="M5078" s="61" t="e">
        <f t="shared" si="80"/>
        <v>#VALUE!</v>
      </c>
      <c r="N5078" t="e">
        <f>VLOOKUP(M5078,'zamestnanci číselník'!$A:$I,9,0)</f>
        <v>#VALUE!</v>
      </c>
    </row>
    <row r="5079" spans="1:14" x14ac:dyDescent="0.2">
      <c r="A5079" s="60">
        <v>43682</v>
      </c>
      <c r="B5079" s="61" t="s">
        <v>1050</v>
      </c>
      <c r="C5079" s="61" t="s">
        <v>17</v>
      </c>
      <c r="D5079" s="61" t="s">
        <v>181</v>
      </c>
      <c r="E5079" s="61">
        <v>0</v>
      </c>
      <c r="F5079" s="61" t="s">
        <v>182</v>
      </c>
      <c r="G5079" s="61">
        <v>0</v>
      </c>
      <c r="H5079" s="61" t="s">
        <v>183</v>
      </c>
      <c r="I5079" s="61" t="s">
        <v>288</v>
      </c>
      <c r="J5079" s="61" t="s">
        <v>19</v>
      </c>
      <c r="K5079" s="61" t="s">
        <v>25</v>
      </c>
      <c r="L5079" s="61" t="s">
        <v>1051</v>
      </c>
      <c r="M5079" s="61" t="e">
        <f t="shared" si="80"/>
        <v>#VALUE!</v>
      </c>
      <c r="N5079" t="e">
        <f>VLOOKUP(M5079,'zamestnanci číselník'!$A:$I,9,0)</f>
        <v>#VALUE!</v>
      </c>
    </row>
    <row r="5080" spans="1:14" x14ac:dyDescent="0.2">
      <c r="A5080" s="60">
        <v>43683</v>
      </c>
      <c r="B5080" s="61" t="s">
        <v>1050</v>
      </c>
      <c r="C5080" s="61" t="s">
        <v>885</v>
      </c>
      <c r="D5080" s="61" t="s">
        <v>181</v>
      </c>
      <c r="E5080" s="61">
        <v>3</v>
      </c>
      <c r="F5080" s="61" t="s">
        <v>182</v>
      </c>
      <c r="G5080" s="61">
        <v>0</v>
      </c>
      <c r="H5080" s="61" t="s">
        <v>39</v>
      </c>
      <c r="I5080" s="61" t="s">
        <v>288</v>
      </c>
      <c r="J5080" s="61" t="s">
        <v>19</v>
      </c>
      <c r="K5080" s="61" t="s">
        <v>25</v>
      </c>
      <c r="L5080" s="61" t="s">
        <v>1051</v>
      </c>
      <c r="M5080" s="61" t="e">
        <f t="shared" si="80"/>
        <v>#VALUE!</v>
      </c>
      <c r="N5080" t="e">
        <f>VLOOKUP(M5080,'zamestnanci číselník'!$A:$I,9,0)</f>
        <v>#VALUE!</v>
      </c>
    </row>
    <row r="5081" spans="1:14" x14ac:dyDescent="0.2">
      <c r="A5081" s="60">
        <v>43683</v>
      </c>
      <c r="B5081" s="61" t="s">
        <v>1050</v>
      </c>
      <c r="C5081" s="61" t="s">
        <v>885</v>
      </c>
      <c r="D5081" s="61" t="s">
        <v>181</v>
      </c>
      <c r="E5081" s="61">
        <v>7</v>
      </c>
      <c r="F5081" s="61" t="s">
        <v>182</v>
      </c>
      <c r="G5081" s="61">
        <v>0</v>
      </c>
      <c r="H5081" s="61" t="s">
        <v>39</v>
      </c>
      <c r="I5081" s="61" t="s">
        <v>288</v>
      </c>
      <c r="J5081" s="61" t="s">
        <v>19</v>
      </c>
      <c r="K5081" s="61" t="s">
        <v>25</v>
      </c>
      <c r="L5081" s="61" t="s">
        <v>1051</v>
      </c>
      <c r="M5081" s="61" t="e">
        <f t="shared" si="80"/>
        <v>#VALUE!</v>
      </c>
      <c r="N5081" t="e">
        <f>VLOOKUP(M5081,'zamestnanci číselník'!$A:$I,9,0)</f>
        <v>#VALUE!</v>
      </c>
    </row>
    <row r="5082" spans="1:14" x14ac:dyDescent="0.2">
      <c r="A5082" s="60">
        <v>43684</v>
      </c>
      <c r="B5082" s="61" t="s">
        <v>1050</v>
      </c>
      <c r="C5082" s="61" t="s">
        <v>885</v>
      </c>
      <c r="D5082" s="61" t="s">
        <v>181</v>
      </c>
      <c r="E5082" s="61">
        <v>4.5</v>
      </c>
      <c r="F5082" s="61" t="s">
        <v>182</v>
      </c>
      <c r="G5082" s="61">
        <v>0</v>
      </c>
      <c r="H5082" s="61" t="s">
        <v>39</v>
      </c>
      <c r="I5082" s="61" t="s">
        <v>288</v>
      </c>
      <c r="J5082" s="61" t="s">
        <v>19</v>
      </c>
      <c r="K5082" s="61" t="s">
        <v>25</v>
      </c>
      <c r="L5082" s="61" t="s">
        <v>1051</v>
      </c>
      <c r="M5082" s="61" t="e">
        <f t="shared" si="80"/>
        <v>#VALUE!</v>
      </c>
      <c r="N5082" t="e">
        <f>VLOOKUP(M5082,'zamestnanci číselník'!$A:$I,9,0)</f>
        <v>#VALUE!</v>
      </c>
    </row>
    <row r="5083" spans="1:14" x14ac:dyDescent="0.2">
      <c r="A5083" s="60">
        <v>43684</v>
      </c>
      <c r="B5083" s="61" t="s">
        <v>1050</v>
      </c>
      <c r="C5083" s="61" t="s">
        <v>885</v>
      </c>
      <c r="D5083" s="61" t="s">
        <v>181</v>
      </c>
      <c r="E5083" s="61">
        <v>5.5</v>
      </c>
      <c r="F5083" s="61" t="s">
        <v>182</v>
      </c>
      <c r="G5083" s="61">
        <v>0</v>
      </c>
      <c r="H5083" s="61" t="s">
        <v>1446</v>
      </c>
      <c r="I5083" s="61" t="s">
        <v>288</v>
      </c>
      <c r="J5083" s="61" t="s">
        <v>19</v>
      </c>
      <c r="K5083" s="61" t="s">
        <v>25</v>
      </c>
      <c r="L5083" s="61" t="s">
        <v>1051</v>
      </c>
      <c r="M5083" s="61" t="e">
        <f t="shared" si="80"/>
        <v>#VALUE!</v>
      </c>
      <c r="N5083" t="e">
        <f>VLOOKUP(M5083,'zamestnanci číselník'!$A:$I,9,0)</f>
        <v>#VALUE!</v>
      </c>
    </row>
    <row r="5084" spans="1:14" x14ac:dyDescent="0.2">
      <c r="A5084" s="60">
        <v>43685</v>
      </c>
      <c r="B5084" s="61" t="s">
        <v>1050</v>
      </c>
      <c r="C5084" s="61" t="s">
        <v>885</v>
      </c>
      <c r="D5084" s="61" t="s">
        <v>181</v>
      </c>
      <c r="E5084" s="61">
        <v>10</v>
      </c>
      <c r="F5084" s="61" t="s">
        <v>182</v>
      </c>
      <c r="G5084" s="61">
        <v>0</v>
      </c>
      <c r="H5084" s="61" t="s">
        <v>1446</v>
      </c>
      <c r="I5084" s="61" t="s">
        <v>288</v>
      </c>
      <c r="J5084" s="61" t="s">
        <v>19</v>
      </c>
      <c r="K5084" s="61" t="s">
        <v>25</v>
      </c>
      <c r="L5084" s="61" t="s">
        <v>1051</v>
      </c>
      <c r="M5084" s="61" t="e">
        <f t="shared" si="80"/>
        <v>#VALUE!</v>
      </c>
      <c r="N5084" t="e">
        <f>VLOOKUP(M5084,'zamestnanci číselník'!$A:$I,9,0)</f>
        <v>#VALUE!</v>
      </c>
    </row>
    <row r="5085" spans="1:14" x14ac:dyDescent="0.2">
      <c r="A5085" s="60">
        <v>43686</v>
      </c>
      <c r="B5085" s="61" t="s">
        <v>1050</v>
      </c>
      <c r="C5085" s="61" t="s">
        <v>885</v>
      </c>
      <c r="D5085" s="61" t="s">
        <v>181</v>
      </c>
      <c r="E5085" s="61">
        <v>10</v>
      </c>
      <c r="F5085" s="61" t="s">
        <v>182</v>
      </c>
      <c r="G5085" s="61">
        <v>0</v>
      </c>
      <c r="H5085" s="61" t="s">
        <v>1446</v>
      </c>
      <c r="I5085" s="61" t="s">
        <v>288</v>
      </c>
      <c r="J5085" s="61" t="s">
        <v>19</v>
      </c>
      <c r="K5085" s="61" t="s">
        <v>25</v>
      </c>
      <c r="L5085" s="61" t="s">
        <v>1051</v>
      </c>
      <c r="M5085" s="61" t="e">
        <f t="shared" si="80"/>
        <v>#VALUE!</v>
      </c>
      <c r="N5085" t="e">
        <f>VLOOKUP(M5085,'zamestnanci číselník'!$A:$I,9,0)</f>
        <v>#VALUE!</v>
      </c>
    </row>
    <row r="5086" spans="1:14" x14ac:dyDescent="0.2">
      <c r="A5086" s="60">
        <v>43687</v>
      </c>
      <c r="B5086" s="61" t="s">
        <v>1050</v>
      </c>
      <c r="C5086" s="61" t="s">
        <v>885</v>
      </c>
      <c r="D5086" s="61" t="s">
        <v>181</v>
      </c>
      <c r="E5086" s="61">
        <v>9.5</v>
      </c>
      <c r="F5086" s="61" t="s">
        <v>182</v>
      </c>
      <c r="G5086" s="61">
        <v>0</v>
      </c>
      <c r="H5086" s="61" t="s">
        <v>1446</v>
      </c>
      <c r="I5086" s="61" t="s">
        <v>288</v>
      </c>
      <c r="J5086" s="61" t="s">
        <v>19</v>
      </c>
      <c r="K5086" s="61" t="s">
        <v>25</v>
      </c>
      <c r="L5086" s="61" t="s">
        <v>1051</v>
      </c>
      <c r="M5086" s="61" t="e">
        <f t="shared" si="80"/>
        <v>#VALUE!</v>
      </c>
      <c r="N5086" t="e">
        <f>VLOOKUP(M5086,'zamestnanci číselník'!$A:$I,9,0)</f>
        <v>#VALUE!</v>
      </c>
    </row>
    <row r="5087" spans="1:14" x14ac:dyDescent="0.2">
      <c r="A5087" s="60">
        <v>43688</v>
      </c>
      <c r="B5087" s="61" t="s">
        <v>1050</v>
      </c>
      <c r="C5087" s="61" t="s">
        <v>885</v>
      </c>
      <c r="D5087" s="61" t="s">
        <v>181</v>
      </c>
      <c r="E5087" s="61">
        <v>8</v>
      </c>
      <c r="F5087" s="61" t="s">
        <v>182</v>
      </c>
      <c r="G5087" s="61">
        <v>0</v>
      </c>
      <c r="H5087" s="61" t="s">
        <v>1446</v>
      </c>
      <c r="I5087" s="61" t="s">
        <v>288</v>
      </c>
      <c r="J5087" s="61" t="s">
        <v>19</v>
      </c>
      <c r="K5087" s="61" t="s">
        <v>25</v>
      </c>
      <c r="L5087" s="61" t="s">
        <v>1051</v>
      </c>
      <c r="M5087" s="61" t="e">
        <f t="shared" si="80"/>
        <v>#VALUE!</v>
      </c>
      <c r="N5087" t="e">
        <f>VLOOKUP(M5087,'zamestnanci číselník'!$A:$I,9,0)</f>
        <v>#VALUE!</v>
      </c>
    </row>
    <row r="5088" spans="1:14" x14ac:dyDescent="0.2">
      <c r="A5088" s="60">
        <v>43689</v>
      </c>
      <c r="B5088" s="61" t="s">
        <v>1050</v>
      </c>
      <c r="C5088" s="61" t="s">
        <v>885</v>
      </c>
      <c r="D5088" s="61" t="s">
        <v>181</v>
      </c>
      <c r="E5088" s="61">
        <v>9.5</v>
      </c>
      <c r="F5088" s="61" t="s">
        <v>182</v>
      </c>
      <c r="G5088" s="61">
        <v>0</v>
      </c>
      <c r="H5088" s="61" t="s">
        <v>1446</v>
      </c>
      <c r="I5088" s="61" t="s">
        <v>288</v>
      </c>
      <c r="J5088" s="61" t="s">
        <v>19</v>
      </c>
      <c r="K5088" s="61" t="s">
        <v>25</v>
      </c>
      <c r="L5088" s="61" t="s">
        <v>1051</v>
      </c>
      <c r="M5088" s="61" t="e">
        <f t="shared" si="80"/>
        <v>#VALUE!</v>
      </c>
      <c r="N5088" t="e">
        <f>VLOOKUP(M5088,'zamestnanci číselník'!$A:$I,9,0)</f>
        <v>#VALUE!</v>
      </c>
    </row>
    <row r="5089" spans="1:14" x14ac:dyDescent="0.2">
      <c r="A5089" s="60">
        <v>43690</v>
      </c>
      <c r="B5089" s="61" t="s">
        <v>1050</v>
      </c>
      <c r="C5089" s="61" t="s">
        <v>885</v>
      </c>
      <c r="D5089" s="61" t="s">
        <v>181</v>
      </c>
      <c r="E5089" s="61">
        <v>9.5</v>
      </c>
      <c r="F5089" s="61" t="s">
        <v>182</v>
      </c>
      <c r="G5089" s="61">
        <v>0</v>
      </c>
      <c r="H5089" s="61" t="s">
        <v>1446</v>
      </c>
      <c r="I5089" s="61" t="s">
        <v>288</v>
      </c>
      <c r="J5089" s="61" t="s">
        <v>19</v>
      </c>
      <c r="K5089" s="61" t="s">
        <v>25</v>
      </c>
      <c r="L5089" s="61" t="s">
        <v>1051</v>
      </c>
      <c r="M5089" s="61" t="e">
        <f t="shared" si="80"/>
        <v>#VALUE!</v>
      </c>
      <c r="N5089" t="e">
        <f>VLOOKUP(M5089,'zamestnanci číselník'!$A:$I,9,0)</f>
        <v>#VALUE!</v>
      </c>
    </row>
    <row r="5090" spans="1:14" x14ac:dyDescent="0.2">
      <c r="A5090" s="60">
        <v>43691</v>
      </c>
      <c r="B5090" s="61" t="s">
        <v>1050</v>
      </c>
      <c r="C5090" s="61" t="s">
        <v>885</v>
      </c>
      <c r="D5090" s="61" t="s">
        <v>181</v>
      </c>
      <c r="E5090" s="61">
        <v>9.5</v>
      </c>
      <c r="F5090" s="61" t="s">
        <v>182</v>
      </c>
      <c r="G5090" s="61">
        <v>0</v>
      </c>
      <c r="H5090" s="61" t="s">
        <v>1446</v>
      </c>
      <c r="I5090" s="61" t="s">
        <v>288</v>
      </c>
      <c r="J5090" s="61" t="s">
        <v>19</v>
      </c>
      <c r="K5090" s="61" t="s">
        <v>25</v>
      </c>
      <c r="L5090" s="61" t="s">
        <v>1051</v>
      </c>
      <c r="M5090" s="61" t="e">
        <f t="shared" si="80"/>
        <v>#VALUE!</v>
      </c>
      <c r="N5090" t="e">
        <f>VLOOKUP(M5090,'zamestnanci číselník'!$A:$I,9,0)</f>
        <v>#VALUE!</v>
      </c>
    </row>
    <row r="5091" spans="1:14" x14ac:dyDescent="0.2">
      <c r="A5091" s="60">
        <v>43692</v>
      </c>
      <c r="B5091" s="61" t="s">
        <v>1050</v>
      </c>
      <c r="C5091" s="61" t="s">
        <v>885</v>
      </c>
      <c r="D5091" s="61" t="s">
        <v>181</v>
      </c>
      <c r="E5091" s="61">
        <v>9.5</v>
      </c>
      <c r="F5091" s="61" t="s">
        <v>182</v>
      </c>
      <c r="G5091" s="61">
        <v>0</v>
      </c>
      <c r="H5091" s="61" t="s">
        <v>1446</v>
      </c>
      <c r="I5091" s="61" t="s">
        <v>288</v>
      </c>
      <c r="J5091" s="61" t="s">
        <v>19</v>
      </c>
      <c r="K5091" s="61" t="s">
        <v>25</v>
      </c>
      <c r="L5091" s="61" t="s">
        <v>1051</v>
      </c>
      <c r="M5091" s="61" t="e">
        <f t="shared" si="80"/>
        <v>#VALUE!</v>
      </c>
      <c r="N5091" t="e">
        <f>VLOOKUP(M5091,'zamestnanci číselník'!$A:$I,9,0)</f>
        <v>#VALUE!</v>
      </c>
    </row>
    <row r="5092" spans="1:14" x14ac:dyDescent="0.2">
      <c r="A5092" s="60">
        <v>43703</v>
      </c>
      <c r="B5092" s="61" t="s">
        <v>1359</v>
      </c>
      <c r="C5092" s="61" t="s">
        <v>885</v>
      </c>
      <c r="D5092" s="61" t="s">
        <v>181</v>
      </c>
      <c r="E5092" s="61">
        <v>5</v>
      </c>
      <c r="F5092" s="61" t="s">
        <v>182</v>
      </c>
      <c r="G5092" s="61">
        <v>0</v>
      </c>
      <c r="H5092" s="61" t="s">
        <v>39</v>
      </c>
      <c r="I5092" s="61" t="s">
        <v>288</v>
      </c>
      <c r="J5092" s="61" t="s">
        <v>19</v>
      </c>
      <c r="K5092" s="61" t="s">
        <v>25</v>
      </c>
      <c r="L5092" s="61" t="s">
        <v>1360</v>
      </c>
      <c r="M5092" s="61" t="e">
        <f t="shared" si="80"/>
        <v>#VALUE!</v>
      </c>
      <c r="N5092" t="e">
        <f>VLOOKUP(M5092,'zamestnanci číselník'!$A:$I,9,0)</f>
        <v>#VALUE!</v>
      </c>
    </row>
    <row r="5093" spans="1:14" x14ac:dyDescent="0.2">
      <c r="A5093" s="60">
        <v>43703</v>
      </c>
      <c r="B5093" s="61" t="s">
        <v>1359</v>
      </c>
      <c r="C5093" s="61" t="s">
        <v>885</v>
      </c>
      <c r="D5093" s="61" t="s">
        <v>181</v>
      </c>
      <c r="E5093" s="61">
        <v>4</v>
      </c>
      <c r="F5093" s="61" t="s">
        <v>182</v>
      </c>
      <c r="G5093" s="61">
        <v>0</v>
      </c>
      <c r="H5093" s="61" t="s">
        <v>1473</v>
      </c>
      <c r="I5093" s="61" t="s">
        <v>288</v>
      </c>
      <c r="J5093" s="61" t="s">
        <v>19</v>
      </c>
      <c r="K5093" s="61" t="s">
        <v>25</v>
      </c>
      <c r="L5093" s="61" t="s">
        <v>1360</v>
      </c>
      <c r="M5093" s="61" t="e">
        <f t="shared" si="80"/>
        <v>#VALUE!</v>
      </c>
      <c r="N5093" t="e">
        <f>VLOOKUP(M5093,'zamestnanci číselník'!$A:$I,9,0)</f>
        <v>#VALUE!</v>
      </c>
    </row>
    <row r="5094" spans="1:14" x14ac:dyDescent="0.2">
      <c r="A5094" s="60">
        <v>43704</v>
      </c>
      <c r="B5094" s="61" t="s">
        <v>1359</v>
      </c>
      <c r="C5094" s="61" t="s">
        <v>885</v>
      </c>
      <c r="D5094" s="61" t="s">
        <v>181</v>
      </c>
      <c r="E5094" s="61">
        <v>2</v>
      </c>
      <c r="F5094" s="61" t="s">
        <v>182</v>
      </c>
      <c r="G5094" s="61">
        <v>0</v>
      </c>
      <c r="H5094" s="61" t="s">
        <v>39</v>
      </c>
      <c r="I5094" s="61" t="s">
        <v>288</v>
      </c>
      <c r="J5094" s="61" t="s">
        <v>19</v>
      </c>
      <c r="K5094" s="61" t="s">
        <v>25</v>
      </c>
      <c r="L5094" s="61" t="s">
        <v>1360</v>
      </c>
      <c r="M5094" s="61" t="e">
        <f t="shared" si="80"/>
        <v>#VALUE!</v>
      </c>
      <c r="N5094" t="e">
        <f>VLOOKUP(M5094,'zamestnanci číselník'!$A:$I,9,0)</f>
        <v>#VALUE!</v>
      </c>
    </row>
    <row r="5095" spans="1:14" x14ac:dyDescent="0.2">
      <c r="A5095" s="60">
        <v>43704</v>
      </c>
      <c r="B5095" s="61" t="s">
        <v>1359</v>
      </c>
      <c r="C5095" s="61" t="s">
        <v>885</v>
      </c>
      <c r="D5095" s="61" t="s">
        <v>181</v>
      </c>
      <c r="E5095" s="61">
        <v>6</v>
      </c>
      <c r="F5095" s="61" t="s">
        <v>182</v>
      </c>
      <c r="G5095" s="61">
        <v>0</v>
      </c>
      <c r="H5095" s="61" t="s">
        <v>1146</v>
      </c>
      <c r="I5095" s="61" t="s">
        <v>288</v>
      </c>
      <c r="J5095" s="61" t="s">
        <v>19</v>
      </c>
      <c r="K5095" s="61" t="s">
        <v>25</v>
      </c>
      <c r="L5095" s="61" t="s">
        <v>1360</v>
      </c>
      <c r="M5095" s="61" t="e">
        <f t="shared" si="80"/>
        <v>#VALUE!</v>
      </c>
      <c r="N5095" t="e">
        <f>VLOOKUP(M5095,'zamestnanci číselník'!$A:$I,9,0)</f>
        <v>#VALUE!</v>
      </c>
    </row>
    <row r="5096" spans="1:14" x14ac:dyDescent="0.2">
      <c r="A5096" s="60">
        <v>43705</v>
      </c>
      <c r="B5096" s="61" t="s">
        <v>1359</v>
      </c>
      <c r="C5096" s="61" t="s">
        <v>885</v>
      </c>
      <c r="D5096" s="61" t="s">
        <v>181</v>
      </c>
      <c r="E5096" s="61">
        <v>6</v>
      </c>
      <c r="F5096" s="61" t="s">
        <v>182</v>
      </c>
      <c r="G5096" s="61">
        <v>0</v>
      </c>
      <c r="H5096" s="61" t="s">
        <v>1146</v>
      </c>
      <c r="I5096" s="61" t="s">
        <v>288</v>
      </c>
      <c r="J5096" s="61" t="s">
        <v>19</v>
      </c>
      <c r="K5096" s="61" t="s">
        <v>25</v>
      </c>
      <c r="L5096" s="61" t="s">
        <v>1360</v>
      </c>
      <c r="M5096" s="61" t="e">
        <f t="shared" si="80"/>
        <v>#VALUE!</v>
      </c>
      <c r="N5096" t="e">
        <f>VLOOKUP(M5096,'zamestnanci číselník'!$A:$I,9,0)</f>
        <v>#VALUE!</v>
      </c>
    </row>
    <row r="5097" spans="1:14" x14ac:dyDescent="0.2">
      <c r="A5097" s="60">
        <v>43705</v>
      </c>
      <c r="B5097" s="61" t="s">
        <v>1359</v>
      </c>
      <c r="C5097" s="61" t="s">
        <v>885</v>
      </c>
      <c r="D5097" s="61" t="s">
        <v>181</v>
      </c>
      <c r="E5097" s="61">
        <v>2</v>
      </c>
      <c r="F5097" s="61" t="s">
        <v>182</v>
      </c>
      <c r="G5097" s="61">
        <v>0</v>
      </c>
      <c r="H5097" s="61" t="s">
        <v>1473</v>
      </c>
      <c r="I5097" s="61" t="s">
        <v>288</v>
      </c>
      <c r="J5097" s="61" t="s">
        <v>19</v>
      </c>
      <c r="K5097" s="61" t="s">
        <v>25</v>
      </c>
      <c r="L5097" s="61" t="s">
        <v>1360</v>
      </c>
      <c r="M5097" s="61" t="e">
        <f t="shared" si="80"/>
        <v>#VALUE!</v>
      </c>
      <c r="N5097" t="e">
        <f>VLOOKUP(M5097,'zamestnanci číselník'!$A:$I,9,0)</f>
        <v>#VALUE!</v>
      </c>
    </row>
    <row r="5098" spans="1:14" x14ac:dyDescent="0.2">
      <c r="A5098" s="60">
        <v>43706</v>
      </c>
      <c r="B5098" s="61" t="s">
        <v>1359</v>
      </c>
      <c r="C5098" s="61" t="s">
        <v>885</v>
      </c>
      <c r="D5098" s="61" t="s">
        <v>181</v>
      </c>
      <c r="E5098" s="61">
        <v>8</v>
      </c>
      <c r="F5098" s="61" t="s">
        <v>182</v>
      </c>
      <c r="G5098" s="61">
        <v>0</v>
      </c>
      <c r="H5098" s="61" t="s">
        <v>1473</v>
      </c>
      <c r="I5098" s="61" t="s">
        <v>288</v>
      </c>
      <c r="J5098" s="61" t="s">
        <v>19</v>
      </c>
      <c r="K5098" s="61" t="s">
        <v>25</v>
      </c>
      <c r="L5098" s="61" t="s">
        <v>1360</v>
      </c>
      <c r="M5098" s="61" t="e">
        <f t="shared" si="80"/>
        <v>#VALUE!</v>
      </c>
      <c r="N5098" t="e">
        <f>VLOOKUP(M5098,'zamestnanci číselník'!$A:$I,9,0)</f>
        <v>#VALUE!</v>
      </c>
    </row>
    <row r="5099" spans="1:14" x14ac:dyDescent="0.2">
      <c r="A5099" s="60">
        <v>43707</v>
      </c>
      <c r="B5099" s="61" t="s">
        <v>1359</v>
      </c>
      <c r="C5099" s="61" t="s">
        <v>885</v>
      </c>
      <c r="D5099" s="61" t="s">
        <v>181</v>
      </c>
      <c r="E5099" s="61">
        <v>8</v>
      </c>
      <c r="F5099" s="61" t="s">
        <v>182</v>
      </c>
      <c r="G5099" s="61">
        <v>0</v>
      </c>
      <c r="H5099" s="61" t="s">
        <v>1473</v>
      </c>
      <c r="I5099" s="61" t="s">
        <v>288</v>
      </c>
      <c r="J5099" s="61" t="s">
        <v>19</v>
      </c>
      <c r="K5099" s="61" t="s">
        <v>25</v>
      </c>
      <c r="L5099" s="61" t="s">
        <v>1360</v>
      </c>
      <c r="M5099" s="61" t="e">
        <f t="shared" si="80"/>
        <v>#VALUE!</v>
      </c>
      <c r="N5099" t="e">
        <f>VLOOKUP(M5099,'zamestnanci číselník'!$A:$I,9,0)</f>
        <v>#VALUE!</v>
      </c>
    </row>
    <row r="5100" spans="1:14" x14ac:dyDescent="0.2">
      <c r="A5100" s="60">
        <v>43689</v>
      </c>
      <c r="B5100" s="61" t="s">
        <v>1359</v>
      </c>
      <c r="C5100" s="61" t="s">
        <v>885</v>
      </c>
      <c r="D5100" s="61" t="s">
        <v>181</v>
      </c>
      <c r="E5100" s="61">
        <v>6.5</v>
      </c>
      <c r="F5100" s="61" t="s">
        <v>182</v>
      </c>
      <c r="G5100" s="61">
        <v>0</v>
      </c>
      <c r="H5100" s="61" t="s">
        <v>1473</v>
      </c>
      <c r="I5100" s="61" t="s">
        <v>288</v>
      </c>
      <c r="J5100" s="61" t="s">
        <v>19</v>
      </c>
      <c r="K5100" s="61" t="s">
        <v>25</v>
      </c>
      <c r="L5100" s="61" t="s">
        <v>1360</v>
      </c>
      <c r="M5100" s="61" t="e">
        <f t="shared" ref="M5100:M5163" si="81">B5100*1</f>
        <v>#VALUE!</v>
      </c>
      <c r="N5100" t="e">
        <f>VLOOKUP(M5100,'zamestnanci číselník'!$A:$I,9,0)</f>
        <v>#VALUE!</v>
      </c>
    </row>
    <row r="5101" spans="1:14" x14ac:dyDescent="0.2">
      <c r="A5101" s="60">
        <v>43690</v>
      </c>
      <c r="B5101" s="61" t="s">
        <v>1359</v>
      </c>
      <c r="C5101" s="61" t="s">
        <v>17</v>
      </c>
      <c r="D5101" s="61" t="s">
        <v>181</v>
      </c>
      <c r="E5101" s="61">
        <v>0</v>
      </c>
      <c r="F5101" s="61" t="s">
        <v>182</v>
      </c>
      <c r="G5101" s="61">
        <v>0</v>
      </c>
      <c r="H5101" s="61" t="s">
        <v>183</v>
      </c>
      <c r="I5101" s="61" t="s">
        <v>288</v>
      </c>
      <c r="J5101" s="61" t="s">
        <v>19</v>
      </c>
      <c r="K5101" s="61" t="s">
        <v>25</v>
      </c>
      <c r="L5101" s="61" t="s">
        <v>1360</v>
      </c>
      <c r="M5101" s="61" t="e">
        <f t="shared" si="81"/>
        <v>#VALUE!</v>
      </c>
      <c r="N5101" t="e">
        <f>VLOOKUP(M5101,'zamestnanci číselník'!$A:$I,9,0)</f>
        <v>#VALUE!</v>
      </c>
    </row>
    <row r="5102" spans="1:14" x14ac:dyDescent="0.2">
      <c r="A5102" s="60">
        <v>43697</v>
      </c>
      <c r="B5102" s="61" t="s">
        <v>1359</v>
      </c>
      <c r="C5102" s="61" t="s">
        <v>17</v>
      </c>
      <c r="D5102" s="61" t="s">
        <v>181</v>
      </c>
      <c r="E5102" s="61">
        <v>0</v>
      </c>
      <c r="F5102" s="61" t="s">
        <v>182</v>
      </c>
      <c r="G5102" s="61">
        <v>0</v>
      </c>
      <c r="H5102" s="61" t="s">
        <v>183</v>
      </c>
      <c r="I5102" s="61" t="s">
        <v>288</v>
      </c>
      <c r="J5102" s="61" t="s">
        <v>19</v>
      </c>
      <c r="K5102" s="61" t="s">
        <v>25</v>
      </c>
      <c r="L5102" s="61" t="s">
        <v>1360</v>
      </c>
      <c r="M5102" s="61" t="e">
        <f t="shared" si="81"/>
        <v>#VALUE!</v>
      </c>
      <c r="N5102" t="e">
        <f>VLOOKUP(M5102,'zamestnanci číselník'!$A:$I,9,0)</f>
        <v>#VALUE!</v>
      </c>
    </row>
    <row r="5103" spans="1:14" x14ac:dyDescent="0.2">
      <c r="A5103" s="60">
        <v>43698</v>
      </c>
      <c r="B5103" s="61" t="s">
        <v>1359</v>
      </c>
      <c r="C5103" s="61" t="s">
        <v>885</v>
      </c>
      <c r="D5103" s="61" t="s">
        <v>181</v>
      </c>
      <c r="E5103" s="61">
        <v>5.5</v>
      </c>
      <c r="F5103" s="61" t="s">
        <v>182</v>
      </c>
      <c r="G5103" s="61">
        <v>0</v>
      </c>
      <c r="H5103" s="61" t="s">
        <v>1446</v>
      </c>
      <c r="I5103" s="61" t="s">
        <v>288</v>
      </c>
      <c r="J5103" s="61" t="s">
        <v>19</v>
      </c>
      <c r="K5103" s="61" t="s">
        <v>25</v>
      </c>
      <c r="L5103" s="61" t="s">
        <v>1360</v>
      </c>
      <c r="M5103" s="61" t="e">
        <f t="shared" si="81"/>
        <v>#VALUE!</v>
      </c>
      <c r="N5103" t="e">
        <f>VLOOKUP(M5103,'zamestnanci číselník'!$A:$I,9,0)</f>
        <v>#VALUE!</v>
      </c>
    </row>
    <row r="5104" spans="1:14" x14ac:dyDescent="0.2">
      <c r="A5104" s="60">
        <v>43698</v>
      </c>
      <c r="B5104" s="61" t="s">
        <v>1359</v>
      </c>
      <c r="C5104" s="61" t="s">
        <v>885</v>
      </c>
      <c r="D5104" s="61" t="s">
        <v>181</v>
      </c>
      <c r="E5104" s="61">
        <v>2</v>
      </c>
      <c r="F5104" s="61" t="s">
        <v>182</v>
      </c>
      <c r="G5104" s="61">
        <v>0</v>
      </c>
      <c r="H5104" s="61" t="s">
        <v>1473</v>
      </c>
      <c r="I5104" s="61" t="s">
        <v>288</v>
      </c>
      <c r="J5104" s="61" t="s">
        <v>19</v>
      </c>
      <c r="K5104" s="61" t="s">
        <v>25</v>
      </c>
      <c r="L5104" s="61" t="s">
        <v>1360</v>
      </c>
      <c r="M5104" s="61" t="e">
        <f t="shared" si="81"/>
        <v>#VALUE!</v>
      </c>
      <c r="N5104" t="e">
        <f>VLOOKUP(M5104,'zamestnanci číselník'!$A:$I,9,0)</f>
        <v>#VALUE!</v>
      </c>
    </row>
    <row r="5105" spans="1:14" x14ac:dyDescent="0.2">
      <c r="A5105" s="60">
        <v>43699</v>
      </c>
      <c r="B5105" s="61" t="s">
        <v>1359</v>
      </c>
      <c r="C5105" s="61" t="s">
        <v>885</v>
      </c>
      <c r="D5105" s="61" t="s">
        <v>181</v>
      </c>
      <c r="E5105" s="61">
        <v>8</v>
      </c>
      <c r="F5105" s="61" t="s">
        <v>182</v>
      </c>
      <c r="G5105" s="61">
        <v>0</v>
      </c>
      <c r="H5105" s="61" t="s">
        <v>1446</v>
      </c>
      <c r="I5105" s="61" t="s">
        <v>288</v>
      </c>
      <c r="J5105" s="61" t="s">
        <v>19</v>
      </c>
      <c r="K5105" s="61" t="s">
        <v>25</v>
      </c>
      <c r="L5105" s="61" t="s">
        <v>1360</v>
      </c>
      <c r="M5105" s="61" t="e">
        <f t="shared" si="81"/>
        <v>#VALUE!</v>
      </c>
      <c r="N5105" t="e">
        <f>VLOOKUP(M5105,'zamestnanci číselník'!$A:$I,9,0)</f>
        <v>#VALUE!</v>
      </c>
    </row>
    <row r="5106" spans="1:14" x14ac:dyDescent="0.2">
      <c r="A5106" s="60">
        <v>43700</v>
      </c>
      <c r="B5106" s="61" t="s">
        <v>1359</v>
      </c>
      <c r="C5106" s="61" t="s">
        <v>885</v>
      </c>
      <c r="D5106" s="61" t="s">
        <v>181</v>
      </c>
      <c r="E5106" s="61">
        <v>4</v>
      </c>
      <c r="F5106" s="61" t="s">
        <v>182</v>
      </c>
      <c r="G5106" s="61">
        <v>0</v>
      </c>
      <c r="H5106" s="61" t="s">
        <v>39</v>
      </c>
      <c r="I5106" s="61" t="s">
        <v>288</v>
      </c>
      <c r="J5106" s="61" t="s">
        <v>19</v>
      </c>
      <c r="K5106" s="61" t="s">
        <v>25</v>
      </c>
      <c r="L5106" s="61" t="s">
        <v>1360</v>
      </c>
      <c r="M5106" s="61" t="e">
        <f t="shared" si="81"/>
        <v>#VALUE!</v>
      </c>
      <c r="N5106" t="e">
        <f>VLOOKUP(M5106,'zamestnanci číselník'!$A:$I,9,0)</f>
        <v>#VALUE!</v>
      </c>
    </row>
    <row r="5107" spans="1:14" x14ac:dyDescent="0.2">
      <c r="A5107" s="60">
        <v>43700</v>
      </c>
      <c r="B5107" s="61" t="s">
        <v>1359</v>
      </c>
      <c r="C5107" s="61" t="s">
        <v>885</v>
      </c>
      <c r="D5107" s="61" t="s">
        <v>181</v>
      </c>
      <c r="E5107" s="61">
        <v>5.5</v>
      </c>
      <c r="F5107" s="61" t="s">
        <v>182</v>
      </c>
      <c r="G5107" s="61">
        <v>0</v>
      </c>
      <c r="H5107" s="61" t="s">
        <v>1473</v>
      </c>
      <c r="I5107" s="61" t="s">
        <v>288</v>
      </c>
      <c r="J5107" s="61" t="s">
        <v>19</v>
      </c>
      <c r="K5107" s="61" t="s">
        <v>25</v>
      </c>
      <c r="L5107" s="61" t="s">
        <v>1360</v>
      </c>
      <c r="M5107" s="61" t="e">
        <f t="shared" si="81"/>
        <v>#VALUE!</v>
      </c>
      <c r="N5107" t="e">
        <f>VLOOKUP(M5107,'zamestnanci číselník'!$A:$I,9,0)</f>
        <v>#VALUE!</v>
      </c>
    </row>
    <row r="5108" spans="1:14" x14ac:dyDescent="0.2">
      <c r="A5108" s="60">
        <v>43701</v>
      </c>
      <c r="B5108" s="61" t="s">
        <v>1359</v>
      </c>
      <c r="C5108" s="61" t="s">
        <v>885</v>
      </c>
      <c r="D5108" s="61" t="s">
        <v>181</v>
      </c>
      <c r="E5108" s="61">
        <v>8</v>
      </c>
      <c r="F5108" s="61" t="s">
        <v>182</v>
      </c>
      <c r="G5108" s="61">
        <v>0</v>
      </c>
      <c r="H5108" s="61" t="s">
        <v>1473</v>
      </c>
      <c r="I5108" s="61" t="s">
        <v>288</v>
      </c>
      <c r="J5108" s="61" t="s">
        <v>19</v>
      </c>
      <c r="K5108" s="61" t="s">
        <v>25</v>
      </c>
      <c r="L5108" s="61" t="s">
        <v>1360</v>
      </c>
      <c r="M5108" s="61" t="e">
        <f t="shared" si="81"/>
        <v>#VALUE!</v>
      </c>
      <c r="N5108" t="e">
        <f>VLOOKUP(M5108,'zamestnanci číselník'!$A:$I,9,0)</f>
        <v>#VALUE!</v>
      </c>
    </row>
    <row r="5109" spans="1:14" x14ac:dyDescent="0.2">
      <c r="A5109" s="60">
        <v>43702</v>
      </c>
      <c r="B5109" s="61" t="s">
        <v>1359</v>
      </c>
      <c r="C5109" s="61" t="s">
        <v>885</v>
      </c>
      <c r="D5109" s="61" t="s">
        <v>181</v>
      </c>
      <c r="E5109" s="61">
        <v>4</v>
      </c>
      <c r="F5109" s="61" t="s">
        <v>182</v>
      </c>
      <c r="G5109" s="61">
        <v>0</v>
      </c>
      <c r="H5109" s="61" t="s">
        <v>39</v>
      </c>
      <c r="I5109" s="61" t="s">
        <v>288</v>
      </c>
      <c r="J5109" s="61" t="s">
        <v>19</v>
      </c>
      <c r="K5109" s="61" t="s">
        <v>25</v>
      </c>
      <c r="L5109" s="61" t="s">
        <v>1360</v>
      </c>
      <c r="M5109" s="61" t="e">
        <f t="shared" si="81"/>
        <v>#VALUE!</v>
      </c>
      <c r="N5109" t="e">
        <f>VLOOKUP(M5109,'zamestnanci číselník'!$A:$I,9,0)</f>
        <v>#VALUE!</v>
      </c>
    </row>
    <row r="5110" spans="1:14" x14ac:dyDescent="0.2">
      <c r="A5110" s="60">
        <v>43702</v>
      </c>
      <c r="B5110" s="61" t="s">
        <v>1359</v>
      </c>
      <c r="C5110" s="61" t="s">
        <v>885</v>
      </c>
      <c r="D5110" s="61" t="s">
        <v>181</v>
      </c>
      <c r="E5110" s="61">
        <v>4</v>
      </c>
      <c r="F5110" s="61" t="s">
        <v>182</v>
      </c>
      <c r="G5110" s="61">
        <v>0</v>
      </c>
      <c r="H5110" s="61" t="s">
        <v>1473</v>
      </c>
      <c r="I5110" s="61" t="s">
        <v>288</v>
      </c>
      <c r="J5110" s="61" t="s">
        <v>19</v>
      </c>
      <c r="K5110" s="61" t="s">
        <v>25</v>
      </c>
      <c r="L5110" s="61" t="s">
        <v>1360</v>
      </c>
      <c r="M5110" s="61" t="e">
        <f t="shared" si="81"/>
        <v>#VALUE!</v>
      </c>
      <c r="N5110" t="e">
        <f>VLOOKUP(M5110,'zamestnanci číselník'!$A:$I,9,0)</f>
        <v>#VALUE!</v>
      </c>
    </row>
    <row r="5111" spans="1:14" x14ac:dyDescent="0.2">
      <c r="A5111" s="60">
        <v>43708</v>
      </c>
      <c r="B5111" s="61" t="s">
        <v>1359</v>
      </c>
      <c r="C5111" s="61" t="s">
        <v>885</v>
      </c>
      <c r="D5111" s="61" t="s">
        <v>181</v>
      </c>
      <c r="E5111" s="61">
        <v>10.5</v>
      </c>
      <c r="F5111" s="61" t="s">
        <v>182</v>
      </c>
      <c r="G5111" s="61">
        <v>0</v>
      </c>
      <c r="H5111" s="61" t="s">
        <v>1473</v>
      </c>
      <c r="I5111" s="61" t="s">
        <v>288</v>
      </c>
      <c r="J5111" s="61" t="s">
        <v>19</v>
      </c>
      <c r="K5111" s="61" t="s">
        <v>25</v>
      </c>
      <c r="L5111" s="61" t="s">
        <v>1360</v>
      </c>
      <c r="M5111" s="61" t="e">
        <f t="shared" si="81"/>
        <v>#VALUE!</v>
      </c>
      <c r="N5111" t="e">
        <f>VLOOKUP(M5111,'zamestnanci číselník'!$A:$I,9,0)</f>
        <v>#VALUE!</v>
      </c>
    </row>
    <row r="5112" spans="1:14" x14ac:dyDescent="0.2">
      <c r="A5112" s="60">
        <v>43683</v>
      </c>
      <c r="B5112" s="61" t="s">
        <v>1359</v>
      </c>
      <c r="C5112" s="61" t="s">
        <v>17</v>
      </c>
      <c r="D5112" s="61" t="s">
        <v>181</v>
      </c>
      <c r="E5112" s="61">
        <v>0</v>
      </c>
      <c r="F5112" s="61" t="s">
        <v>182</v>
      </c>
      <c r="G5112" s="61">
        <v>0</v>
      </c>
      <c r="H5112" s="61" t="s">
        <v>183</v>
      </c>
      <c r="I5112" s="61" t="s">
        <v>288</v>
      </c>
      <c r="J5112" s="61" t="s">
        <v>19</v>
      </c>
      <c r="K5112" s="61" t="s">
        <v>25</v>
      </c>
      <c r="L5112" s="61" t="s">
        <v>1360</v>
      </c>
      <c r="M5112" s="61" t="e">
        <f t="shared" si="81"/>
        <v>#VALUE!</v>
      </c>
      <c r="N5112" t="e">
        <f>VLOOKUP(M5112,'zamestnanci číselník'!$A:$I,9,0)</f>
        <v>#VALUE!</v>
      </c>
    </row>
    <row r="5113" spans="1:14" x14ac:dyDescent="0.2">
      <c r="A5113" s="60">
        <v>43684</v>
      </c>
      <c r="B5113" s="61" t="s">
        <v>1359</v>
      </c>
      <c r="C5113" s="61" t="s">
        <v>885</v>
      </c>
      <c r="D5113" s="61" t="s">
        <v>181</v>
      </c>
      <c r="E5113" s="61">
        <v>10.5</v>
      </c>
      <c r="F5113" s="61" t="s">
        <v>182</v>
      </c>
      <c r="G5113" s="61">
        <v>0</v>
      </c>
      <c r="H5113" s="61" t="s">
        <v>1473</v>
      </c>
      <c r="I5113" s="61" t="s">
        <v>288</v>
      </c>
      <c r="J5113" s="61" t="s">
        <v>19</v>
      </c>
      <c r="K5113" s="61" t="s">
        <v>25</v>
      </c>
      <c r="L5113" s="61" t="s">
        <v>1360</v>
      </c>
      <c r="M5113" s="61" t="e">
        <f t="shared" si="81"/>
        <v>#VALUE!</v>
      </c>
      <c r="N5113" t="e">
        <f>VLOOKUP(M5113,'zamestnanci číselník'!$A:$I,9,0)</f>
        <v>#VALUE!</v>
      </c>
    </row>
    <row r="5114" spans="1:14" x14ac:dyDescent="0.2">
      <c r="A5114" s="60">
        <v>43685</v>
      </c>
      <c r="B5114" s="61" t="s">
        <v>1359</v>
      </c>
      <c r="C5114" s="61" t="s">
        <v>885</v>
      </c>
      <c r="D5114" s="61" t="s">
        <v>181</v>
      </c>
      <c r="E5114" s="61">
        <v>11</v>
      </c>
      <c r="F5114" s="61" t="s">
        <v>182</v>
      </c>
      <c r="G5114" s="61">
        <v>0</v>
      </c>
      <c r="H5114" s="61" t="s">
        <v>1473</v>
      </c>
      <c r="I5114" s="61" t="s">
        <v>288</v>
      </c>
      <c r="J5114" s="61" t="s">
        <v>19</v>
      </c>
      <c r="K5114" s="61" t="s">
        <v>25</v>
      </c>
      <c r="L5114" s="61" t="s">
        <v>1360</v>
      </c>
      <c r="M5114" s="61" t="e">
        <f t="shared" si="81"/>
        <v>#VALUE!</v>
      </c>
      <c r="N5114" t="e">
        <f>VLOOKUP(M5114,'zamestnanci číselník'!$A:$I,9,0)</f>
        <v>#VALUE!</v>
      </c>
    </row>
    <row r="5115" spans="1:14" x14ac:dyDescent="0.2">
      <c r="A5115" s="60">
        <v>43686</v>
      </c>
      <c r="B5115" s="61" t="s">
        <v>1359</v>
      </c>
      <c r="C5115" s="61" t="s">
        <v>885</v>
      </c>
      <c r="D5115" s="61" t="s">
        <v>181</v>
      </c>
      <c r="E5115" s="61">
        <v>10.5</v>
      </c>
      <c r="F5115" s="61" t="s">
        <v>182</v>
      </c>
      <c r="G5115" s="61">
        <v>0</v>
      </c>
      <c r="H5115" s="61" t="s">
        <v>1473</v>
      </c>
      <c r="I5115" s="61" t="s">
        <v>288</v>
      </c>
      <c r="J5115" s="61" t="s">
        <v>19</v>
      </c>
      <c r="K5115" s="61" t="s">
        <v>25</v>
      </c>
      <c r="L5115" s="61" t="s">
        <v>1360</v>
      </c>
      <c r="M5115" s="61" t="e">
        <f t="shared" si="81"/>
        <v>#VALUE!</v>
      </c>
      <c r="N5115" t="e">
        <f>VLOOKUP(M5115,'zamestnanci číselník'!$A:$I,9,0)</f>
        <v>#VALUE!</v>
      </c>
    </row>
    <row r="5116" spans="1:14" x14ac:dyDescent="0.2">
      <c r="A5116" s="60">
        <v>43687</v>
      </c>
      <c r="B5116" s="61" t="s">
        <v>1359</v>
      </c>
      <c r="C5116" s="61" t="s">
        <v>885</v>
      </c>
      <c r="D5116" s="61" t="s">
        <v>181</v>
      </c>
      <c r="E5116" s="61">
        <v>8</v>
      </c>
      <c r="F5116" s="61" t="s">
        <v>182</v>
      </c>
      <c r="G5116" s="61">
        <v>0</v>
      </c>
      <c r="H5116" s="61" t="s">
        <v>1473</v>
      </c>
      <c r="I5116" s="61" t="s">
        <v>288</v>
      </c>
      <c r="J5116" s="61" t="s">
        <v>19</v>
      </c>
      <c r="K5116" s="61" t="s">
        <v>25</v>
      </c>
      <c r="L5116" s="61" t="s">
        <v>1360</v>
      </c>
      <c r="M5116" s="61" t="e">
        <f t="shared" si="81"/>
        <v>#VALUE!</v>
      </c>
      <c r="N5116" t="e">
        <f>VLOOKUP(M5116,'zamestnanci číselník'!$A:$I,9,0)</f>
        <v>#VALUE!</v>
      </c>
    </row>
    <row r="5117" spans="1:14" x14ac:dyDescent="0.2">
      <c r="A5117" s="60">
        <v>43688</v>
      </c>
      <c r="B5117" s="61" t="s">
        <v>1359</v>
      </c>
      <c r="C5117" s="61" t="s">
        <v>885</v>
      </c>
      <c r="D5117" s="61" t="s">
        <v>181</v>
      </c>
      <c r="E5117" s="61">
        <v>8</v>
      </c>
      <c r="F5117" s="61" t="s">
        <v>182</v>
      </c>
      <c r="G5117" s="61">
        <v>0</v>
      </c>
      <c r="H5117" s="61" t="s">
        <v>1473</v>
      </c>
      <c r="I5117" s="61" t="s">
        <v>288</v>
      </c>
      <c r="J5117" s="61" t="s">
        <v>19</v>
      </c>
      <c r="K5117" s="61" t="s">
        <v>25</v>
      </c>
      <c r="L5117" s="61" t="s">
        <v>1360</v>
      </c>
      <c r="M5117" s="61" t="e">
        <f t="shared" si="81"/>
        <v>#VALUE!</v>
      </c>
      <c r="N5117" t="e">
        <f>VLOOKUP(M5117,'zamestnanci číselník'!$A:$I,9,0)</f>
        <v>#VALUE!</v>
      </c>
    </row>
    <row r="5118" spans="1:14" x14ac:dyDescent="0.2">
      <c r="A5118" s="60">
        <v>43707</v>
      </c>
      <c r="B5118" s="61" t="s">
        <v>1052</v>
      </c>
      <c r="C5118" s="61" t="s">
        <v>885</v>
      </c>
      <c r="D5118" s="61" t="s">
        <v>181</v>
      </c>
      <c r="E5118" s="61">
        <v>8</v>
      </c>
      <c r="F5118" s="61" t="s">
        <v>182</v>
      </c>
      <c r="G5118" s="61">
        <v>0</v>
      </c>
      <c r="H5118" s="61" t="s">
        <v>1146</v>
      </c>
      <c r="I5118" s="61" t="s">
        <v>184</v>
      </c>
      <c r="J5118" s="61" t="s">
        <v>28</v>
      </c>
      <c r="K5118" s="61" t="s">
        <v>14</v>
      </c>
      <c r="L5118" s="61" t="s">
        <v>1053</v>
      </c>
      <c r="M5118" s="61" t="e">
        <f t="shared" si="81"/>
        <v>#VALUE!</v>
      </c>
      <c r="N5118" t="e">
        <f>VLOOKUP(M5118,'zamestnanci číselník'!$A:$I,9,0)</f>
        <v>#VALUE!</v>
      </c>
    </row>
    <row r="5119" spans="1:14" x14ac:dyDescent="0.2">
      <c r="A5119" s="60">
        <v>43699</v>
      </c>
      <c r="B5119" s="61" t="s">
        <v>1052</v>
      </c>
      <c r="C5119" s="61" t="s">
        <v>885</v>
      </c>
      <c r="D5119" s="61" t="s">
        <v>181</v>
      </c>
      <c r="E5119" s="61">
        <v>11</v>
      </c>
      <c r="F5119" s="61" t="s">
        <v>182</v>
      </c>
      <c r="G5119" s="61">
        <v>0</v>
      </c>
      <c r="H5119" s="61" t="s">
        <v>1473</v>
      </c>
      <c r="I5119" s="61" t="s">
        <v>184</v>
      </c>
      <c r="J5119" s="61" t="s">
        <v>28</v>
      </c>
      <c r="K5119" s="61" t="s">
        <v>14</v>
      </c>
      <c r="L5119" s="61" t="s">
        <v>1053</v>
      </c>
      <c r="M5119" s="61" t="e">
        <f t="shared" si="81"/>
        <v>#VALUE!</v>
      </c>
      <c r="N5119" t="e">
        <f>VLOOKUP(M5119,'zamestnanci číselník'!$A:$I,9,0)</f>
        <v>#VALUE!</v>
      </c>
    </row>
    <row r="5120" spans="1:14" x14ac:dyDescent="0.2">
      <c r="A5120" s="60">
        <v>43700</v>
      </c>
      <c r="B5120" s="61" t="s">
        <v>1052</v>
      </c>
      <c r="C5120" s="61" t="s">
        <v>885</v>
      </c>
      <c r="D5120" s="61" t="s">
        <v>181</v>
      </c>
      <c r="E5120" s="61">
        <v>10</v>
      </c>
      <c r="F5120" s="61" t="s">
        <v>182</v>
      </c>
      <c r="G5120" s="61">
        <v>0</v>
      </c>
      <c r="H5120" s="61" t="s">
        <v>1473</v>
      </c>
      <c r="I5120" s="61" t="s">
        <v>184</v>
      </c>
      <c r="J5120" s="61" t="s">
        <v>28</v>
      </c>
      <c r="K5120" s="61" t="s">
        <v>14</v>
      </c>
      <c r="L5120" s="61" t="s">
        <v>1053</v>
      </c>
      <c r="M5120" s="61" t="e">
        <f t="shared" si="81"/>
        <v>#VALUE!</v>
      </c>
      <c r="N5120" t="e">
        <f>VLOOKUP(M5120,'zamestnanci číselník'!$A:$I,9,0)</f>
        <v>#VALUE!</v>
      </c>
    </row>
    <row r="5121" spans="1:14" x14ac:dyDescent="0.2">
      <c r="A5121" s="60">
        <v>43703</v>
      </c>
      <c r="B5121" s="61" t="s">
        <v>1052</v>
      </c>
      <c r="C5121" s="61" t="s">
        <v>885</v>
      </c>
      <c r="D5121" s="61" t="s">
        <v>181</v>
      </c>
      <c r="E5121" s="61">
        <v>10.5</v>
      </c>
      <c r="F5121" s="61" t="s">
        <v>182</v>
      </c>
      <c r="G5121" s="61">
        <v>0</v>
      </c>
      <c r="H5121" s="61" t="s">
        <v>1446</v>
      </c>
      <c r="I5121" s="61" t="s">
        <v>184</v>
      </c>
      <c r="J5121" s="61" t="s">
        <v>28</v>
      </c>
      <c r="K5121" s="61" t="s">
        <v>14</v>
      </c>
      <c r="L5121" s="61" t="s">
        <v>1053</v>
      </c>
      <c r="M5121" s="61" t="e">
        <f t="shared" si="81"/>
        <v>#VALUE!</v>
      </c>
      <c r="N5121" t="e">
        <f>VLOOKUP(M5121,'zamestnanci číselník'!$A:$I,9,0)</f>
        <v>#VALUE!</v>
      </c>
    </row>
    <row r="5122" spans="1:14" x14ac:dyDescent="0.2">
      <c r="A5122" s="60">
        <v>43704</v>
      </c>
      <c r="B5122" s="61" t="s">
        <v>1052</v>
      </c>
      <c r="C5122" s="61" t="s">
        <v>885</v>
      </c>
      <c r="D5122" s="61" t="s">
        <v>181</v>
      </c>
      <c r="E5122" s="61">
        <v>10.5</v>
      </c>
      <c r="F5122" s="61" t="s">
        <v>182</v>
      </c>
      <c r="G5122" s="61">
        <v>0</v>
      </c>
      <c r="H5122" s="61" t="s">
        <v>1387</v>
      </c>
      <c r="I5122" s="61" t="s">
        <v>184</v>
      </c>
      <c r="J5122" s="61" t="s">
        <v>28</v>
      </c>
      <c r="K5122" s="61" t="s">
        <v>14</v>
      </c>
      <c r="L5122" s="61" t="s">
        <v>1053</v>
      </c>
      <c r="M5122" s="61" t="e">
        <f t="shared" si="81"/>
        <v>#VALUE!</v>
      </c>
      <c r="N5122" t="e">
        <f>VLOOKUP(M5122,'zamestnanci číselník'!$A:$I,9,0)</f>
        <v>#VALUE!</v>
      </c>
    </row>
    <row r="5123" spans="1:14" x14ac:dyDescent="0.2">
      <c r="A5123" s="60">
        <v>43705</v>
      </c>
      <c r="B5123" s="61" t="s">
        <v>1052</v>
      </c>
      <c r="C5123" s="61" t="s">
        <v>885</v>
      </c>
      <c r="D5123" s="61" t="s">
        <v>181</v>
      </c>
      <c r="E5123" s="61">
        <v>8</v>
      </c>
      <c r="F5123" s="61" t="s">
        <v>182</v>
      </c>
      <c r="G5123" s="61">
        <v>0</v>
      </c>
      <c r="H5123" s="61" t="s">
        <v>1146</v>
      </c>
      <c r="I5123" s="61" t="s">
        <v>184</v>
      </c>
      <c r="J5123" s="61" t="s">
        <v>28</v>
      </c>
      <c r="K5123" s="61" t="s">
        <v>14</v>
      </c>
      <c r="L5123" s="61" t="s">
        <v>1053</v>
      </c>
      <c r="M5123" s="61" t="e">
        <f t="shared" si="81"/>
        <v>#VALUE!</v>
      </c>
      <c r="N5123" t="e">
        <f>VLOOKUP(M5123,'zamestnanci číselník'!$A:$I,9,0)</f>
        <v>#VALUE!</v>
      </c>
    </row>
    <row r="5124" spans="1:14" x14ac:dyDescent="0.2">
      <c r="A5124" s="60">
        <v>43706</v>
      </c>
      <c r="B5124" s="61" t="s">
        <v>1052</v>
      </c>
      <c r="C5124" s="61" t="s">
        <v>885</v>
      </c>
      <c r="D5124" s="61" t="s">
        <v>181</v>
      </c>
      <c r="E5124" s="61">
        <v>9</v>
      </c>
      <c r="F5124" s="61" t="s">
        <v>182</v>
      </c>
      <c r="G5124" s="61">
        <v>0</v>
      </c>
      <c r="H5124" s="61" t="s">
        <v>1473</v>
      </c>
      <c r="I5124" s="61" t="s">
        <v>184</v>
      </c>
      <c r="J5124" s="61" t="s">
        <v>28</v>
      </c>
      <c r="K5124" s="61" t="s">
        <v>14</v>
      </c>
      <c r="L5124" s="61" t="s">
        <v>1053</v>
      </c>
      <c r="M5124" s="61" t="e">
        <f t="shared" si="81"/>
        <v>#VALUE!</v>
      </c>
      <c r="N5124" t="e">
        <f>VLOOKUP(M5124,'zamestnanci číselník'!$A:$I,9,0)</f>
        <v>#VALUE!</v>
      </c>
    </row>
    <row r="5125" spans="1:14" x14ac:dyDescent="0.2">
      <c r="A5125" s="60">
        <v>43678</v>
      </c>
      <c r="B5125" s="61" t="s">
        <v>1052</v>
      </c>
      <c r="C5125" s="61" t="s">
        <v>17</v>
      </c>
      <c r="D5125" s="61" t="s">
        <v>181</v>
      </c>
      <c r="E5125" s="61">
        <v>0</v>
      </c>
      <c r="F5125" s="61" t="s">
        <v>182</v>
      </c>
      <c r="G5125" s="61">
        <v>0</v>
      </c>
      <c r="H5125" s="61" t="s">
        <v>183</v>
      </c>
      <c r="I5125" s="61" t="s">
        <v>184</v>
      </c>
      <c r="J5125" s="61" t="s">
        <v>28</v>
      </c>
      <c r="K5125" s="61" t="s">
        <v>14</v>
      </c>
      <c r="L5125" s="61" t="s">
        <v>1053</v>
      </c>
      <c r="M5125" s="61" t="e">
        <f t="shared" si="81"/>
        <v>#VALUE!</v>
      </c>
      <c r="N5125" t="e">
        <f>VLOOKUP(M5125,'zamestnanci číselník'!$A:$I,9,0)</f>
        <v>#VALUE!</v>
      </c>
    </row>
    <row r="5126" spans="1:14" x14ac:dyDescent="0.2">
      <c r="A5126" s="60">
        <v>43679</v>
      </c>
      <c r="B5126" s="61" t="s">
        <v>1052</v>
      </c>
      <c r="C5126" s="61" t="s">
        <v>17</v>
      </c>
      <c r="D5126" s="61" t="s">
        <v>181</v>
      </c>
      <c r="E5126" s="61">
        <v>0</v>
      </c>
      <c r="F5126" s="61" t="s">
        <v>182</v>
      </c>
      <c r="G5126" s="61">
        <v>0</v>
      </c>
      <c r="H5126" s="61" t="s">
        <v>183</v>
      </c>
      <c r="I5126" s="61" t="s">
        <v>184</v>
      </c>
      <c r="J5126" s="61" t="s">
        <v>28</v>
      </c>
      <c r="K5126" s="61" t="s">
        <v>14</v>
      </c>
      <c r="L5126" s="61" t="s">
        <v>1053</v>
      </c>
      <c r="M5126" s="61" t="e">
        <f t="shared" si="81"/>
        <v>#VALUE!</v>
      </c>
      <c r="N5126" t="e">
        <f>VLOOKUP(M5126,'zamestnanci číselník'!$A:$I,9,0)</f>
        <v>#VALUE!</v>
      </c>
    </row>
    <row r="5127" spans="1:14" x14ac:dyDescent="0.2">
      <c r="A5127" s="60">
        <v>43682</v>
      </c>
      <c r="B5127" s="61" t="s">
        <v>1052</v>
      </c>
      <c r="C5127" s="61" t="s">
        <v>885</v>
      </c>
      <c r="D5127" s="61" t="s">
        <v>181</v>
      </c>
      <c r="E5127" s="61">
        <v>10</v>
      </c>
      <c r="F5127" s="61" t="s">
        <v>182</v>
      </c>
      <c r="G5127" s="61">
        <v>0</v>
      </c>
      <c r="H5127" s="61" t="s">
        <v>39</v>
      </c>
      <c r="I5127" s="61" t="s">
        <v>184</v>
      </c>
      <c r="J5127" s="61" t="s">
        <v>28</v>
      </c>
      <c r="K5127" s="61" t="s">
        <v>14</v>
      </c>
      <c r="L5127" s="61" t="s">
        <v>1053</v>
      </c>
      <c r="M5127" s="61" t="e">
        <f t="shared" si="81"/>
        <v>#VALUE!</v>
      </c>
      <c r="N5127" t="e">
        <f>VLOOKUP(M5127,'zamestnanci číselník'!$A:$I,9,0)</f>
        <v>#VALUE!</v>
      </c>
    </row>
    <row r="5128" spans="1:14" x14ac:dyDescent="0.2">
      <c r="A5128" s="60">
        <v>43683</v>
      </c>
      <c r="B5128" s="61" t="s">
        <v>1052</v>
      </c>
      <c r="C5128" s="61" t="s">
        <v>885</v>
      </c>
      <c r="D5128" s="61" t="s">
        <v>181</v>
      </c>
      <c r="E5128" s="61">
        <v>10</v>
      </c>
      <c r="F5128" s="61" t="s">
        <v>182</v>
      </c>
      <c r="G5128" s="61">
        <v>0</v>
      </c>
      <c r="H5128" s="61" t="s">
        <v>39</v>
      </c>
      <c r="I5128" s="61" t="s">
        <v>184</v>
      </c>
      <c r="J5128" s="61" t="s">
        <v>28</v>
      </c>
      <c r="K5128" s="61" t="s">
        <v>14</v>
      </c>
      <c r="L5128" s="61" t="s">
        <v>1053</v>
      </c>
      <c r="M5128" s="61" t="e">
        <f t="shared" si="81"/>
        <v>#VALUE!</v>
      </c>
      <c r="N5128" t="e">
        <f>VLOOKUP(M5128,'zamestnanci číselník'!$A:$I,9,0)</f>
        <v>#VALUE!</v>
      </c>
    </row>
    <row r="5129" spans="1:14" x14ac:dyDescent="0.2">
      <c r="A5129" s="60">
        <v>43684</v>
      </c>
      <c r="B5129" s="61" t="s">
        <v>1052</v>
      </c>
      <c r="C5129" s="61" t="s">
        <v>885</v>
      </c>
      <c r="D5129" s="61" t="s">
        <v>181</v>
      </c>
      <c r="E5129" s="61">
        <v>10</v>
      </c>
      <c r="F5129" s="61" t="s">
        <v>182</v>
      </c>
      <c r="G5129" s="61">
        <v>0</v>
      </c>
      <c r="H5129" s="61" t="s">
        <v>1473</v>
      </c>
      <c r="I5129" s="61" t="s">
        <v>184</v>
      </c>
      <c r="J5129" s="61" t="s">
        <v>28</v>
      </c>
      <c r="K5129" s="61" t="s">
        <v>14</v>
      </c>
      <c r="L5129" s="61" t="s">
        <v>1053</v>
      </c>
      <c r="M5129" s="61" t="e">
        <f t="shared" si="81"/>
        <v>#VALUE!</v>
      </c>
      <c r="N5129" t="e">
        <f>VLOOKUP(M5129,'zamestnanci číselník'!$A:$I,9,0)</f>
        <v>#VALUE!</v>
      </c>
    </row>
    <row r="5130" spans="1:14" x14ac:dyDescent="0.2">
      <c r="A5130" s="60">
        <v>43685</v>
      </c>
      <c r="B5130" s="61" t="s">
        <v>1052</v>
      </c>
      <c r="C5130" s="61" t="s">
        <v>885</v>
      </c>
      <c r="D5130" s="61" t="s">
        <v>181</v>
      </c>
      <c r="E5130" s="61">
        <v>11</v>
      </c>
      <c r="F5130" s="61" t="s">
        <v>182</v>
      </c>
      <c r="G5130" s="61">
        <v>0</v>
      </c>
      <c r="H5130" s="61" t="s">
        <v>1446</v>
      </c>
      <c r="I5130" s="61" t="s">
        <v>184</v>
      </c>
      <c r="J5130" s="61" t="s">
        <v>28</v>
      </c>
      <c r="K5130" s="61" t="s">
        <v>14</v>
      </c>
      <c r="L5130" s="61" t="s">
        <v>1053</v>
      </c>
      <c r="M5130" s="61" t="e">
        <f t="shared" si="81"/>
        <v>#VALUE!</v>
      </c>
      <c r="N5130" t="e">
        <f>VLOOKUP(M5130,'zamestnanci číselník'!$A:$I,9,0)</f>
        <v>#VALUE!</v>
      </c>
    </row>
    <row r="5131" spans="1:14" x14ac:dyDescent="0.2">
      <c r="A5131" s="60">
        <v>43686</v>
      </c>
      <c r="B5131" s="61" t="s">
        <v>1052</v>
      </c>
      <c r="C5131" s="61" t="s">
        <v>885</v>
      </c>
      <c r="D5131" s="61" t="s">
        <v>181</v>
      </c>
      <c r="E5131" s="61">
        <v>10</v>
      </c>
      <c r="F5131" s="61" t="s">
        <v>182</v>
      </c>
      <c r="G5131" s="61">
        <v>0</v>
      </c>
      <c r="H5131" s="61" t="s">
        <v>1446</v>
      </c>
      <c r="I5131" s="61" t="s">
        <v>184</v>
      </c>
      <c r="J5131" s="61" t="s">
        <v>28</v>
      </c>
      <c r="K5131" s="61" t="s">
        <v>14</v>
      </c>
      <c r="L5131" s="61" t="s">
        <v>1053</v>
      </c>
      <c r="M5131" s="61" t="e">
        <f t="shared" si="81"/>
        <v>#VALUE!</v>
      </c>
      <c r="N5131" t="e">
        <f>VLOOKUP(M5131,'zamestnanci číselník'!$A:$I,9,0)</f>
        <v>#VALUE!</v>
      </c>
    </row>
    <row r="5132" spans="1:14" x14ac:dyDescent="0.2">
      <c r="A5132" s="60">
        <v>43689</v>
      </c>
      <c r="B5132" s="61" t="s">
        <v>1052</v>
      </c>
      <c r="C5132" s="61" t="s">
        <v>885</v>
      </c>
      <c r="D5132" s="61" t="s">
        <v>181</v>
      </c>
      <c r="E5132" s="61">
        <v>10</v>
      </c>
      <c r="F5132" s="61" t="s">
        <v>182</v>
      </c>
      <c r="G5132" s="61">
        <v>0</v>
      </c>
      <c r="H5132" s="61" t="s">
        <v>1446</v>
      </c>
      <c r="I5132" s="61" t="s">
        <v>184</v>
      </c>
      <c r="J5132" s="61" t="s">
        <v>28</v>
      </c>
      <c r="K5132" s="61" t="s">
        <v>14</v>
      </c>
      <c r="L5132" s="61" t="s">
        <v>1053</v>
      </c>
      <c r="M5132" s="61" t="e">
        <f t="shared" si="81"/>
        <v>#VALUE!</v>
      </c>
      <c r="N5132" t="e">
        <f>VLOOKUP(M5132,'zamestnanci číselník'!$A:$I,9,0)</f>
        <v>#VALUE!</v>
      </c>
    </row>
    <row r="5133" spans="1:14" x14ac:dyDescent="0.2">
      <c r="A5133" s="60">
        <v>43690</v>
      </c>
      <c r="B5133" s="61" t="s">
        <v>1052</v>
      </c>
      <c r="C5133" s="61" t="s">
        <v>885</v>
      </c>
      <c r="D5133" s="61" t="s">
        <v>181</v>
      </c>
      <c r="E5133" s="61">
        <v>11</v>
      </c>
      <c r="F5133" s="61" t="s">
        <v>182</v>
      </c>
      <c r="G5133" s="61">
        <v>0</v>
      </c>
      <c r="H5133" s="61" t="s">
        <v>1446</v>
      </c>
      <c r="I5133" s="61" t="s">
        <v>184</v>
      </c>
      <c r="J5133" s="61" t="s">
        <v>28</v>
      </c>
      <c r="K5133" s="61" t="s">
        <v>14</v>
      </c>
      <c r="L5133" s="61" t="s">
        <v>1053</v>
      </c>
      <c r="M5133" s="61" t="e">
        <f t="shared" si="81"/>
        <v>#VALUE!</v>
      </c>
      <c r="N5133" t="e">
        <f>VLOOKUP(M5133,'zamestnanci číselník'!$A:$I,9,0)</f>
        <v>#VALUE!</v>
      </c>
    </row>
    <row r="5134" spans="1:14" x14ac:dyDescent="0.2">
      <c r="A5134" s="60">
        <v>43691</v>
      </c>
      <c r="B5134" s="61" t="s">
        <v>1052</v>
      </c>
      <c r="C5134" s="61" t="s">
        <v>885</v>
      </c>
      <c r="D5134" s="61" t="s">
        <v>181</v>
      </c>
      <c r="E5134" s="61">
        <v>11</v>
      </c>
      <c r="F5134" s="61" t="s">
        <v>182</v>
      </c>
      <c r="G5134" s="61">
        <v>0</v>
      </c>
      <c r="H5134" s="61" t="s">
        <v>1446</v>
      </c>
      <c r="I5134" s="61" t="s">
        <v>184</v>
      </c>
      <c r="J5134" s="61" t="s">
        <v>28</v>
      </c>
      <c r="K5134" s="61" t="s">
        <v>14</v>
      </c>
      <c r="L5134" s="61" t="s">
        <v>1053</v>
      </c>
      <c r="M5134" s="61" t="e">
        <f t="shared" si="81"/>
        <v>#VALUE!</v>
      </c>
      <c r="N5134" t="e">
        <f>VLOOKUP(M5134,'zamestnanci číselník'!$A:$I,9,0)</f>
        <v>#VALUE!</v>
      </c>
    </row>
    <row r="5135" spans="1:14" x14ac:dyDescent="0.2">
      <c r="A5135" s="60">
        <v>43692</v>
      </c>
      <c r="B5135" s="61" t="s">
        <v>1052</v>
      </c>
      <c r="C5135" s="61" t="s">
        <v>885</v>
      </c>
      <c r="D5135" s="61" t="s">
        <v>181</v>
      </c>
      <c r="E5135" s="61">
        <v>11</v>
      </c>
      <c r="F5135" s="61" t="s">
        <v>182</v>
      </c>
      <c r="G5135" s="61">
        <v>0</v>
      </c>
      <c r="H5135" s="61" t="s">
        <v>1146</v>
      </c>
      <c r="I5135" s="61" t="s">
        <v>184</v>
      </c>
      <c r="J5135" s="61" t="s">
        <v>28</v>
      </c>
      <c r="K5135" s="61" t="s">
        <v>14</v>
      </c>
      <c r="L5135" s="61" t="s">
        <v>1053</v>
      </c>
      <c r="M5135" s="61" t="e">
        <f t="shared" si="81"/>
        <v>#VALUE!</v>
      </c>
      <c r="N5135" t="e">
        <f>VLOOKUP(M5135,'zamestnanci číselník'!$A:$I,9,0)</f>
        <v>#VALUE!</v>
      </c>
    </row>
    <row r="5136" spans="1:14" x14ac:dyDescent="0.2">
      <c r="A5136" s="60">
        <v>43693</v>
      </c>
      <c r="B5136" s="61" t="s">
        <v>1052</v>
      </c>
      <c r="C5136" s="61" t="s">
        <v>885</v>
      </c>
      <c r="D5136" s="61" t="s">
        <v>181</v>
      </c>
      <c r="E5136" s="61">
        <v>10</v>
      </c>
      <c r="F5136" s="61" t="s">
        <v>182</v>
      </c>
      <c r="G5136" s="61">
        <v>0</v>
      </c>
      <c r="H5136" s="61" t="s">
        <v>1446</v>
      </c>
      <c r="I5136" s="61" t="s">
        <v>184</v>
      </c>
      <c r="J5136" s="61" t="s">
        <v>28</v>
      </c>
      <c r="K5136" s="61" t="s">
        <v>14</v>
      </c>
      <c r="L5136" s="61" t="s">
        <v>1053</v>
      </c>
      <c r="M5136" s="61" t="e">
        <f t="shared" si="81"/>
        <v>#VALUE!</v>
      </c>
      <c r="N5136" t="e">
        <f>VLOOKUP(M5136,'zamestnanci číselník'!$A:$I,9,0)</f>
        <v>#VALUE!</v>
      </c>
    </row>
    <row r="5137" spans="1:14" x14ac:dyDescent="0.2">
      <c r="A5137" s="60">
        <v>43696</v>
      </c>
      <c r="B5137" s="61" t="s">
        <v>1052</v>
      </c>
      <c r="C5137" s="61" t="s">
        <v>885</v>
      </c>
      <c r="D5137" s="61" t="s">
        <v>181</v>
      </c>
      <c r="E5137" s="61">
        <v>10</v>
      </c>
      <c r="F5137" s="61" t="s">
        <v>182</v>
      </c>
      <c r="G5137" s="61">
        <v>0</v>
      </c>
      <c r="H5137" s="61" t="s">
        <v>1146</v>
      </c>
      <c r="I5137" s="61" t="s">
        <v>184</v>
      </c>
      <c r="J5137" s="61" t="s">
        <v>28</v>
      </c>
      <c r="K5137" s="61" t="s">
        <v>14</v>
      </c>
      <c r="L5137" s="61" t="s">
        <v>1053</v>
      </c>
      <c r="M5137" s="61" t="e">
        <f t="shared" si="81"/>
        <v>#VALUE!</v>
      </c>
      <c r="N5137" t="e">
        <f>VLOOKUP(M5137,'zamestnanci číselník'!$A:$I,9,0)</f>
        <v>#VALUE!</v>
      </c>
    </row>
    <row r="5138" spans="1:14" x14ac:dyDescent="0.2">
      <c r="A5138" s="60">
        <v>43697</v>
      </c>
      <c r="B5138" s="61" t="s">
        <v>1052</v>
      </c>
      <c r="C5138" s="61" t="s">
        <v>885</v>
      </c>
      <c r="D5138" s="61" t="s">
        <v>181</v>
      </c>
      <c r="E5138" s="61">
        <v>11</v>
      </c>
      <c r="F5138" s="61" t="s">
        <v>182</v>
      </c>
      <c r="G5138" s="61">
        <v>0</v>
      </c>
      <c r="H5138" s="61" t="s">
        <v>1146</v>
      </c>
      <c r="I5138" s="61" t="s">
        <v>184</v>
      </c>
      <c r="J5138" s="61" t="s">
        <v>28</v>
      </c>
      <c r="K5138" s="61" t="s">
        <v>14</v>
      </c>
      <c r="L5138" s="61" t="s">
        <v>1053</v>
      </c>
      <c r="M5138" s="61" t="e">
        <f t="shared" si="81"/>
        <v>#VALUE!</v>
      </c>
      <c r="N5138" t="e">
        <f>VLOOKUP(M5138,'zamestnanci číselník'!$A:$I,9,0)</f>
        <v>#VALUE!</v>
      </c>
    </row>
    <row r="5139" spans="1:14" x14ac:dyDescent="0.2">
      <c r="A5139" s="60">
        <v>43698</v>
      </c>
      <c r="B5139" s="61" t="s">
        <v>1052</v>
      </c>
      <c r="C5139" s="61" t="s">
        <v>885</v>
      </c>
      <c r="D5139" s="61" t="s">
        <v>181</v>
      </c>
      <c r="E5139" s="61">
        <v>11</v>
      </c>
      <c r="F5139" s="61" t="s">
        <v>182</v>
      </c>
      <c r="G5139" s="61">
        <v>0</v>
      </c>
      <c r="H5139" s="61" t="s">
        <v>1473</v>
      </c>
      <c r="I5139" s="61" t="s">
        <v>184</v>
      </c>
      <c r="J5139" s="61" t="s">
        <v>28</v>
      </c>
      <c r="K5139" s="61" t="s">
        <v>14</v>
      </c>
      <c r="L5139" s="61" t="s">
        <v>1053</v>
      </c>
      <c r="M5139" s="61" t="e">
        <f t="shared" si="81"/>
        <v>#VALUE!</v>
      </c>
      <c r="N5139" t="e">
        <f>VLOOKUP(M5139,'zamestnanci číselník'!$A:$I,9,0)</f>
        <v>#VALUE!</v>
      </c>
    </row>
    <row r="5140" spans="1:14" x14ac:dyDescent="0.2">
      <c r="A5140" s="60">
        <v>43705</v>
      </c>
      <c r="B5140" s="61" t="s">
        <v>1052</v>
      </c>
      <c r="C5140" s="61" t="s">
        <v>885</v>
      </c>
      <c r="D5140" s="61" t="s">
        <v>181</v>
      </c>
      <c r="E5140" s="61">
        <v>3</v>
      </c>
      <c r="F5140" s="61" t="s">
        <v>182</v>
      </c>
      <c r="G5140" s="61">
        <v>0</v>
      </c>
      <c r="H5140" s="61" t="s">
        <v>1567</v>
      </c>
      <c r="I5140" s="61" t="s">
        <v>184</v>
      </c>
      <c r="J5140" s="61" t="s">
        <v>28</v>
      </c>
      <c r="K5140" s="61" t="s">
        <v>14</v>
      </c>
      <c r="L5140" s="61" t="s">
        <v>1053</v>
      </c>
      <c r="M5140" s="61" t="e">
        <f t="shared" si="81"/>
        <v>#VALUE!</v>
      </c>
      <c r="N5140" t="e">
        <f>VLOOKUP(M5140,'zamestnanci číselník'!$A:$I,9,0)</f>
        <v>#VALUE!</v>
      </c>
    </row>
    <row r="5141" spans="1:14" x14ac:dyDescent="0.2">
      <c r="A5141" s="60">
        <v>43698</v>
      </c>
      <c r="B5141" s="61" t="s">
        <v>1440</v>
      </c>
      <c r="C5141" s="61" t="s">
        <v>17</v>
      </c>
      <c r="D5141" s="61" t="s">
        <v>181</v>
      </c>
      <c r="E5141" s="61">
        <v>0</v>
      </c>
      <c r="F5141" s="61" t="s">
        <v>182</v>
      </c>
      <c r="G5141" s="61">
        <v>0</v>
      </c>
      <c r="H5141" s="61" t="s">
        <v>183</v>
      </c>
      <c r="I5141" s="61" t="s">
        <v>184</v>
      </c>
      <c r="J5141" s="61" t="s">
        <v>10</v>
      </c>
      <c r="K5141" s="61" t="s">
        <v>14</v>
      </c>
      <c r="L5141" s="61" t="s">
        <v>1441</v>
      </c>
      <c r="M5141" s="61" t="e">
        <f t="shared" si="81"/>
        <v>#VALUE!</v>
      </c>
      <c r="N5141" t="e">
        <f>VLOOKUP(M5141,'zamestnanci číselník'!$A:$I,9,0)</f>
        <v>#VALUE!</v>
      </c>
    </row>
    <row r="5142" spans="1:14" x14ac:dyDescent="0.2">
      <c r="A5142" s="60">
        <v>43696</v>
      </c>
      <c r="B5142" s="61" t="s">
        <v>1440</v>
      </c>
      <c r="C5142" s="61" t="s">
        <v>885</v>
      </c>
      <c r="D5142" s="61" t="s">
        <v>181</v>
      </c>
      <c r="E5142" s="61">
        <v>10</v>
      </c>
      <c r="F5142" s="61" t="s">
        <v>182</v>
      </c>
      <c r="G5142" s="61">
        <v>0</v>
      </c>
      <c r="H5142" s="61" t="s">
        <v>1437</v>
      </c>
      <c r="I5142" s="61" t="s">
        <v>184</v>
      </c>
      <c r="J5142" s="61" t="s">
        <v>10</v>
      </c>
      <c r="K5142" s="61" t="s">
        <v>14</v>
      </c>
      <c r="L5142" s="61" t="s">
        <v>1441</v>
      </c>
      <c r="M5142" s="61" t="e">
        <f t="shared" si="81"/>
        <v>#VALUE!</v>
      </c>
      <c r="N5142" t="e">
        <f>VLOOKUP(M5142,'zamestnanci číselník'!$A:$I,9,0)</f>
        <v>#VALUE!</v>
      </c>
    </row>
    <row r="5143" spans="1:14" x14ac:dyDescent="0.2">
      <c r="A5143" s="60">
        <v>43697</v>
      </c>
      <c r="B5143" s="61" t="s">
        <v>1440</v>
      </c>
      <c r="C5143" s="61" t="s">
        <v>885</v>
      </c>
      <c r="D5143" s="61" t="s">
        <v>181</v>
      </c>
      <c r="E5143" s="61">
        <v>3.5</v>
      </c>
      <c r="F5143" s="61" t="s">
        <v>182</v>
      </c>
      <c r="G5143" s="61">
        <v>0</v>
      </c>
      <c r="H5143" s="61" t="s">
        <v>1437</v>
      </c>
      <c r="I5143" s="61" t="s">
        <v>184</v>
      </c>
      <c r="J5143" s="61" t="s">
        <v>10</v>
      </c>
      <c r="K5143" s="61" t="s">
        <v>14</v>
      </c>
      <c r="L5143" s="61" t="s">
        <v>1441</v>
      </c>
      <c r="M5143" s="61" t="e">
        <f t="shared" si="81"/>
        <v>#VALUE!</v>
      </c>
      <c r="N5143" t="e">
        <f>VLOOKUP(M5143,'zamestnanci číselník'!$A:$I,9,0)</f>
        <v>#VALUE!</v>
      </c>
    </row>
    <row r="5144" spans="1:14" x14ac:dyDescent="0.2">
      <c r="A5144" s="60">
        <v>43689</v>
      </c>
      <c r="B5144" s="61" t="s">
        <v>1440</v>
      </c>
      <c r="C5144" s="61" t="s">
        <v>885</v>
      </c>
      <c r="D5144" s="61" t="s">
        <v>181</v>
      </c>
      <c r="E5144" s="61">
        <v>8</v>
      </c>
      <c r="F5144" s="61" t="s">
        <v>182</v>
      </c>
      <c r="G5144" s="61">
        <v>0</v>
      </c>
      <c r="H5144" s="61" t="s">
        <v>39</v>
      </c>
      <c r="I5144" s="61" t="s">
        <v>184</v>
      </c>
      <c r="J5144" s="61" t="s">
        <v>10</v>
      </c>
      <c r="K5144" s="61" t="s">
        <v>14</v>
      </c>
      <c r="L5144" s="61" t="s">
        <v>1441</v>
      </c>
      <c r="M5144" s="61" t="e">
        <f t="shared" si="81"/>
        <v>#VALUE!</v>
      </c>
      <c r="N5144" t="e">
        <f>VLOOKUP(M5144,'zamestnanci číselník'!$A:$I,9,0)</f>
        <v>#VALUE!</v>
      </c>
    </row>
    <row r="5145" spans="1:14" x14ac:dyDescent="0.2">
      <c r="A5145" s="60">
        <v>43690</v>
      </c>
      <c r="B5145" s="61" t="s">
        <v>1440</v>
      </c>
      <c r="C5145" s="61" t="s">
        <v>885</v>
      </c>
      <c r="D5145" s="61" t="s">
        <v>181</v>
      </c>
      <c r="E5145" s="61">
        <v>10.5</v>
      </c>
      <c r="F5145" s="61" t="s">
        <v>182</v>
      </c>
      <c r="G5145" s="61">
        <v>0</v>
      </c>
      <c r="H5145" s="61" t="s">
        <v>39</v>
      </c>
      <c r="I5145" s="61" t="s">
        <v>184</v>
      </c>
      <c r="J5145" s="61" t="s">
        <v>10</v>
      </c>
      <c r="K5145" s="61" t="s">
        <v>14</v>
      </c>
      <c r="L5145" s="61" t="s">
        <v>1441</v>
      </c>
      <c r="M5145" s="61" t="e">
        <f t="shared" si="81"/>
        <v>#VALUE!</v>
      </c>
      <c r="N5145" t="e">
        <f>VLOOKUP(M5145,'zamestnanci číselník'!$A:$I,9,0)</f>
        <v>#VALUE!</v>
      </c>
    </row>
    <row r="5146" spans="1:14" x14ac:dyDescent="0.2">
      <c r="A5146" s="60">
        <v>43691</v>
      </c>
      <c r="B5146" s="61" t="s">
        <v>1440</v>
      </c>
      <c r="C5146" s="61" t="s">
        <v>885</v>
      </c>
      <c r="D5146" s="61" t="s">
        <v>181</v>
      </c>
      <c r="E5146" s="61">
        <v>10</v>
      </c>
      <c r="F5146" s="61" t="s">
        <v>182</v>
      </c>
      <c r="G5146" s="61">
        <v>0</v>
      </c>
      <c r="H5146" s="61" t="s">
        <v>39</v>
      </c>
      <c r="I5146" s="61" t="s">
        <v>184</v>
      </c>
      <c r="J5146" s="61" t="s">
        <v>10</v>
      </c>
      <c r="K5146" s="61" t="s">
        <v>14</v>
      </c>
      <c r="L5146" s="61" t="s">
        <v>1441</v>
      </c>
      <c r="M5146" s="61" t="e">
        <f t="shared" si="81"/>
        <v>#VALUE!</v>
      </c>
      <c r="N5146" t="e">
        <f>VLOOKUP(M5146,'zamestnanci číselník'!$A:$I,9,0)</f>
        <v>#VALUE!</v>
      </c>
    </row>
    <row r="5147" spans="1:14" x14ac:dyDescent="0.2">
      <c r="A5147" s="60">
        <v>43692</v>
      </c>
      <c r="B5147" s="61" t="s">
        <v>1440</v>
      </c>
      <c r="C5147" s="61" t="s">
        <v>885</v>
      </c>
      <c r="D5147" s="61" t="s">
        <v>181</v>
      </c>
      <c r="E5147" s="61">
        <v>10</v>
      </c>
      <c r="F5147" s="61" t="s">
        <v>182</v>
      </c>
      <c r="G5147" s="61">
        <v>0</v>
      </c>
      <c r="H5147" s="61" t="s">
        <v>39</v>
      </c>
      <c r="I5147" s="61" t="s">
        <v>184</v>
      </c>
      <c r="J5147" s="61" t="s">
        <v>10</v>
      </c>
      <c r="K5147" s="61" t="s">
        <v>14</v>
      </c>
      <c r="L5147" s="61" t="s">
        <v>1441</v>
      </c>
      <c r="M5147" s="61" t="e">
        <f t="shared" si="81"/>
        <v>#VALUE!</v>
      </c>
      <c r="N5147" t="e">
        <f>VLOOKUP(M5147,'zamestnanci číselník'!$A:$I,9,0)</f>
        <v>#VALUE!</v>
      </c>
    </row>
    <row r="5148" spans="1:14" x14ac:dyDescent="0.2">
      <c r="A5148" s="60">
        <v>43693</v>
      </c>
      <c r="B5148" s="61" t="s">
        <v>1440</v>
      </c>
      <c r="C5148" s="61" t="s">
        <v>885</v>
      </c>
      <c r="D5148" s="61" t="s">
        <v>181</v>
      </c>
      <c r="E5148" s="61">
        <v>8</v>
      </c>
      <c r="F5148" s="61" t="s">
        <v>182</v>
      </c>
      <c r="G5148" s="61">
        <v>0</v>
      </c>
      <c r="H5148" s="61" t="s">
        <v>39</v>
      </c>
      <c r="I5148" s="61" t="s">
        <v>184</v>
      </c>
      <c r="J5148" s="61" t="s">
        <v>10</v>
      </c>
      <c r="K5148" s="61" t="s">
        <v>14</v>
      </c>
      <c r="L5148" s="61" t="s">
        <v>1441</v>
      </c>
      <c r="M5148" s="61" t="e">
        <f t="shared" si="81"/>
        <v>#VALUE!</v>
      </c>
      <c r="N5148" t="e">
        <f>VLOOKUP(M5148,'zamestnanci číselník'!$A:$I,9,0)</f>
        <v>#VALUE!</v>
      </c>
    </row>
    <row r="5149" spans="1:14" x14ac:dyDescent="0.2">
      <c r="A5149" s="60">
        <v>43682</v>
      </c>
      <c r="B5149" s="61" t="s">
        <v>1440</v>
      </c>
      <c r="C5149" s="61" t="s">
        <v>885</v>
      </c>
      <c r="D5149" s="61" t="s">
        <v>181</v>
      </c>
      <c r="E5149" s="61">
        <v>10</v>
      </c>
      <c r="F5149" s="61" t="s">
        <v>182</v>
      </c>
      <c r="G5149" s="61">
        <v>0</v>
      </c>
      <c r="H5149" s="61" t="s">
        <v>1437</v>
      </c>
      <c r="I5149" s="61" t="s">
        <v>184</v>
      </c>
      <c r="J5149" s="61" t="s">
        <v>10</v>
      </c>
      <c r="K5149" s="61" t="s">
        <v>14</v>
      </c>
      <c r="L5149" s="61" t="s">
        <v>1441</v>
      </c>
      <c r="M5149" s="61" t="e">
        <f t="shared" si="81"/>
        <v>#VALUE!</v>
      </c>
      <c r="N5149" t="e">
        <f>VLOOKUP(M5149,'zamestnanci číselník'!$A:$I,9,0)</f>
        <v>#VALUE!</v>
      </c>
    </row>
    <row r="5150" spans="1:14" x14ac:dyDescent="0.2">
      <c r="A5150" s="60">
        <v>43683</v>
      </c>
      <c r="B5150" s="61" t="s">
        <v>1440</v>
      </c>
      <c r="C5150" s="61" t="s">
        <v>885</v>
      </c>
      <c r="D5150" s="61" t="s">
        <v>181</v>
      </c>
      <c r="E5150" s="61">
        <v>10.5</v>
      </c>
      <c r="F5150" s="61" t="s">
        <v>182</v>
      </c>
      <c r="G5150" s="61">
        <v>0</v>
      </c>
      <c r="H5150" s="61" t="s">
        <v>1437</v>
      </c>
      <c r="I5150" s="61" t="s">
        <v>184</v>
      </c>
      <c r="J5150" s="61" t="s">
        <v>10</v>
      </c>
      <c r="K5150" s="61" t="s">
        <v>14</v>
      </c>
      <c r="L5150" s="61" t="s">
        <v>1441</v>
      </c>
      <c r="M5150" s="61" t="e">
        <f t="shared" si="81"/>
        <v>#VALUE!</v>
      </c>
      <c r="N5150" t="e">
        <f>VLOOKUP(M5150,'zamestnanci číselník'!$A:$I,9,0)</f>
        <v>#VALUE!</v>
      </c>
    </row>
    <row r="5151" spans="1:14" x14ac:dyDescent="0.2">
      <c r="A5151" s="60">
        <v>43684</v>
      </c>
      <c r="B5151" s="61" t="s">
        <v>1440</v>
      </c>
      <c r="C5151" s="61" t="s">
        <v>885</v>
      </c>
      <c r="D5151" s="61" t="s">
        <v>181</v>
      </c>
      <c r="E5151" s="61">
        <v>10.5</v>
      </c>
      <c r="F5151" s="61" t="s">
        <v>182</v>
      </c>
      <c r="G5151" s="61">
        <v>0</v>
      </c>
      <c r="H5151" s="61" t="s">
        <v>1437</v>
      </c>
      <c r="I5151" s="61" t="s">
        <v>184</v>
      </c>
      <c r="J5151" s="61" t="s">
        <v>10</v>
      </c>
      <c r="K5151" s="61" t="s">
        <v>14</v>
      </c>
      <c r="L5151" s="61" t="s">
        <v>1441</v>
      </c>
      <c r="M5151" s="61" t="e">
        <f t="shared" si="81"/>
        <v>#VALUE!</v>
      </c>
      <c r="N5151" t="e">
        <f>VLOOKUP(M5151,'zamestnanci číselník'!$A:$I,9,0)</f>
        <v>#VALUE!</v>
      </c>
    </row>
    <row r="5152" spans="1:14" x14ac:dyDescent="0.2">
      <c r="A5152" s="60">
        <v>43685</v>
      </c>
      <c r="B5152" s="61" t="s">
        <v>1440</v>
      </c>
      <c r="C5152" s="61" t="s">
        <v>885</v>
      </c>
      <c r="D5152" s="61" t="s">
        <v>181</v>
      </c>
      <c r="E5152" s="61">
        <v>11</v>
      </c>
      <c r="F5152" s="61" t="s">
        <v>182</v>
      </c>
      <c r="G5152" s="61">
        <v>0</v>
      </c>
      <c r="H5152" s="61" t="s">
        <v>1437</v>
      </c>
      <c r="I5152" s="61" t="s">
        <v>184</v>
      </c>
      <c r="J5152" s="61" t="s">
        <v>10</v>
      </c>
      <c r="K5152" s="61" t="s">
        <v>14</v>
      </c>
      <c r="L5152" s="61" t="s">
        <v>1441</v>
      </c>
      <c r="M5152" s="61" t="e">
        <f t="shared" si="81"/>
        <v>#VALUE!</v>
      </c>
      <c r="N5152" t="e">
        <f>VLOOKUP(M5152,'zamestnanci číselník'!$A:$I,9,0)</f>
        <v>#VALUE!</v>
      </c>
    </row>
    <row r="5153" spans="1:14" x14ac:dyDescent="0.2">
      <c r="A5153" s="60">
        <v>43686</v>
      </c>
      <c r="B5153" s="61" t="s">
        <v>1440</v>
      </c>
      <c r="C5153" s="61" t="s">
        <v>885</v>
      </c>
      <c r="D5153" s="61" t="s">
        <v>181</v>
      </c>
      <c r="E5153" s="61">
        <v>8</v>
      </c>
      <c r="F5153" s="61" t="s">
        <v>182</v>
      </c>
      <c r="G5153" s="61">
        <v>0</v>
      </c>
      <c r="H5153" s="61" t="s">
        <v>39</v>
      </c>
      <c r="I5153" s="61" t="s">
        <v>184</v>
      </c>
      <c r="J5153" s="61" t="s">
        <v>10</v>
      </c>
      <c r="K5153" s="61" t="s">
        <v>14</v>
      </c>
      <c r="L5153" s="61" t="s">
        <v>1441</v>
      </c>
      <c r="M5153" s="61" t="e">
        <f t="shared" si="81"/>
        <v>#VALUE!</v>
      </c>
      <c r="N5153" t="e">
        <f>VLOOKUP(M5153,'zamestnanci číselník'!$A:$I,9,0)</f>
        <v>#VALUE!</v>
      </c>
    </row>
    <row r="5154" spans="1:14" x14ac:dyDescent="0.2">
      <c r="A5154" s="60">
        <v>43695</v>
      </c>
      <c r="B5154" s="61" t="s">
        <v>1482</v>
      </c>
      <c r="C5154" s="61" t="s">
        <v>885</v>
      </c>
      <c r="D5154" s="61" t="s">
        <v>181</v>
      </c>
      <c r="E5154" s="61">
        <v>5.5</v>
      </c>
      <c r="F5154" s="61" t="s">
        <v>182</v>
      </c>
      <c r="G5154" s="61">
        <v>0</v>
      </c>
      <c r="H5154" s="61" t="s">
        <v>39</v>
      </c>
      <c r="I5154" s="61" t="s">
        <v>184</v>
      </c>
      <c r="J5154" s="61" t="s">
        <v>16</v>
      </c>
      <c r="K5154" s="61" t="s">
        <v>14</v>
      </c>
      <c r="L5154" s="61" t="s">
        <v>1483</v>
      </c>
      <c r="M5154" s="61" t="e">
        <f t="shared" si="81"/>
        <v>#VALUE!</v>
      </c>
      <c r="N5154" t="e">
        <f>VLOOKUP(M5154,'zamestnanci číselník'!$A:$I,9,0)</f>
        <v>#VALUE!</v>
      </c>
    </row>
    <row r="5155" spans="1:14" x14ac:dyDescent="0.2">
      <c r="A5155" s="60">
        <v>43703</v>
      </c>
      <c r="B5155" s="61" t="s">
        <v>1482</v>
      </c>
      <c r="C5155" s="61" t="s">
        <v>17</v>
      </c>
      <c r="D5155" s="61" t="s">
        <v>181</v>
      </c>
      <c r="E5155" s="61">
        <v>0</v>
      </c>
      <c r="F5155" s="61" t="s">
        <v>182</v>
      </c>
      <c r="G5155" s="61">
        <v>0</v>
      </c>
      <c r="H5155" s="61" t="s">
        <v>183</v>
      </c>
      <c r="I5155" s="61" t="s">
        <v>184</v>
      </c>
      <c r="J5155" s="61" t="s">
        <v>16</v>
      </c>
      <c r="K5155" s="61" t="s">
        <v>14</v>
      </c>
      <c r="L5155" s="61" t="s">
        <v>1483</v>
      </c>
      <c r="M5155" s="61" t="e">
        <f t="shared" si="81"/>
        <v>#VALUE!</v>
      </c>
      <c r="N5155" t="e">
        <f>VLOOKUP(M5155,'zamestnanci číselník'!$A:$I,9,0)</f>
        <v>#VALUE!</v>
      </c>
    </row>
    <row r="5156" spans="1:14" x14ac:dyDescent="0.2">
      <c r="A5156" s="60">
        <v>43704</v>
      </c>
      <c r="B5156" s="61" t="s">
        <v>1482</v>
      </c>
      <c r="C5156" s="61" t="s">
        <v>885</v>
      </c>
      <c r="D5156" s="61" t="s">
        <v>181</v>
      </c>
      <c r="E5156" s="61">
        <v>8</v>
      </c>
      <c r="F5156" s="61" t="s">
        <v>182</v>
      </c>
      <c r="G5156" s="61">
        <v>0</v>
      </c>
      <c r="H5156" s="61" t="s">
        <v>1504</v>
      </c>
      <c r="I5156" s="61" t="s">
        <v>184</v>
      </c>
      <c r="J5156" s="61" t="s">
        <v>16</v>
      </c>
      <c r="K5156" s="61" t="s">
        <v>14</v>
      </c>
      <c r="L5156" s="61" t="s">
        <v>1483</v>
      </c>
      <c r="M5156" s="61" t="e">
        <f t="shared" si="81"/>
        <v>#VALUE!</v>
      </c>
      <c r="N5156" t="e">
        <f>VLOOKUP(M5156,'zamestnanci číselník'!$A:$I,9,0)</f>
        <v>#VALUE!</v>
      </c>
    </row>
    <row r="5157" spans="1:14" x14ac:dyDescent="0.2">
      <c r="A5157" s="60">
        <v>43705</v>
      </c>
      <c r="B5157" s="61" t="s">
        <v>1482</v>
      </c>
      <c r="C5157" s="61" t="s">
        <v>885</v>
      </c>
      <c r="D5157" s="61" t="s">
        <v>181</v>
      </c>
      <c r="E5157" s="61">
        <v>8</v>
      </c>
      <c r="F5157" s="61" t="s">
        <v>182</v>
      </c>
      <c r="G5157" s="61">
        <v>0</v>
      </c>
      <c r="H5157" s="61" t="s">
        <v>1504</v>
      </c>
      <c r="I5157" s="61" t="s">
        <v>184</v>
      </c>
      <c r="J5157" s="61" t="s">
        <v>16</v>
      </c>
      <c r="K5157" s="61" t="s">
        <v>14</v>
      </c>
      <c r="L5157" s="61" t="s">
        <v>1483</v>
      </c>
      <c r="M5157" s="61" t="e">
        <f t="shared" si="81"/>
        <v>#VALUE!</v>
      </c>
      <c r="N5157" t="e">
        <f>VLOOKUP(M5157,'zamestnanci číselník'!$A:$I,9,0)</f>
        <v>#VALUE!</v>
      </c>
    </row>
    <row r="5158" spans="1:14" x14ac:dyDescent="0.2">
      <c r="A5158" s="60">
        <v>43706</v>
      </c>
      <c r="B5158" s="61" t="s">
        <v>1482</v>
      </c>
      <c r="C5158" s="61" t="s">
        <v>885</v>
      </c>
      <c r="D5158" s="61" t="s">
        <v>181</v>
      </c>
      <c r="E5158" s="61">
        <v>7</v>
      </c>
      <c r="F5158" s="61" t="s">
        <v>182</v>
      </c>
      <c r="G5158" s="61">
        <v>0</v>
      </c>
      <c r="H5158" s="61" t="s">
        <v>1549</v>
      </c>
      <c r="I5158" s="61" t="s">
        <v>184</v>
      </c>
      <c r="J5158" s="61" t="s">
        <v>16</v>
      </c>
      <c r="K5158" s="61" t="s">
        <v>14</v>
      </c>
      <c r="L5158" s="61" t="s">
        <v>1483</v>
      </c>
      <c r="M5158" s="61" t="e">
        <f t="shared" si="81"/>
        <v>#VALUE!</v>
      </c>
      <c r="N5158" t="e">
        <f>VLOOKUP(M5158,'zamestnanci číselník'!$A:$I,9,0)</f>
        <v>#VALUE!</v>
      </c>
    </row>
    <row r="5159" spans="1:14" x14ac:dyDescent="0.2">
      <c r="A5159" s="60">
        <v>43707</v>
      </c>
      <c r="B5159" s="61" t="s">
        <v>1482</v>
      </c>
      <c r="C5159" s="61" t="s">
        <v>885</v>
      </c>
      <c r="D5159" s="61" t="s">
        <v>181</v>
      </c>
      <c r="E5159" s="61">
        <v>8</v>
      </c>
      <c r="F5159" s="61" t="s">
        <v>182</v>
      </c>
      <c r="G5159" s="61">
        <v>0</v>
      </c>
      <c r="H5159" s="61" t="s">
        <v>1549</v>
      </c>
      <c r="I5159" s="61" t="s">
        <v>184</v>
      </c>
      <c r="J5159" s="61" t="s">
        <v>16</v>
      </c>
      <c r="K5159" s="61" t="s">
        <v>14</v>
      </c>
      <c r="L5159" s="61" t="s">
        <v>1483</v>
      </c>
      <c r="M5159" s="61" t="e">
        <f t="shared" si="81"/>
        <v>#VALUE!</v>
      </c>
      <c r="N5159" t="e">
        <f>VLOOKUP(M5159,'zamestnanci číselník'!$A:$I,9,0)</f>
        <v>#VALUE!</v>
      </c>
    </row>
    <row r="5160" spans="1:14" x14ac:dyDescent="0.2">
      <c r="A5160" s="60">
        <v>43700</v>
      </c>
      <c r="B5160" s="61" t="s">
        <v>1482</v>
      </c>
      <c r="C5160" s="61" t="s">
        <v>885</v>
      </c>
      <c r="D5160" s="61" t="s">
        <v>181</v>
      </c>
      <c r="E5160" s="61">
        <v>8</v>
      </c>
      <c r="F5160" s="61" t="s">
        <v>182</v>
      </c>
      <c r="G5160" s="61">
        <v>0</v>
      </c>
      <c r="H5160" s="61" t="s">
        <v>279</v>
      </c>
      <c r="I5160" s="61" t="s">
        <v>184</v>
      </c>
      <c r="J5160" s="61" t="s">
        <v>16</v>
      </c>
      <c r="K5160" s="61" t="s">
        <v>14</v>
      </c>
      <c r="L5160" s="61" t="s">
        <v>1483</v>
      </c>
      <c r="M5160" s="61" t="e">
        <f t="shared" si="81"/>
        <v>#VALUE!</v>
      </c>
      <c r="N5160" t="e">
        <f>VLOOKUP(M5160,'zamestnanci číselník'!$A:$I,9,0)</f>
        <v>#VALUE!</v>
      </c>
    </row>
    <row r="5161" spans="1:14" x14ac:dyDescent="0.2">
      <c r="A5161" s="60">
        <v>43697</v>
      </c>
      <c r="B5161" s="61" t="s">
        <v>1482</v>
      </c>
      <c r="C5161" s="61" t="s">
        <v>885</v>
      </c>
      <c r="D5161" s="61" t="s">
        <v>181</v>
      </c>
      <c r="E5161" s="61">
        <v>8</v>
      </c>
      <c r="F5161" s="61" t="s">
        <v>182</v>
      </c>
      <c r="G5161" s="61">
        <v>0</v>
      </c>
      <c r="H5161" s="61" t="s">
        <v>279</v>
      </c>
      <c r="I5161" s="61" t="s">
        <v>184</v>
      </c>
      <c r="J5161" s="61" t="s">
        <v>16</v>
      </c>
      <c r="K5161" s="61" t="s">
        <v>14</v>
      </c>
      <c r="L5161" s="61" t="s">
        <v>1483</v>
      </c>
      <c r="M5161" s="61" t="e">
        <f t="shared" si="81"/>
        <v>#VALUE!</v>
      </c>
      <c r="N5161" t="e">
        <f>VLOOKUP(M5161,'zamestnanci číselník'!$A:$I,9,0)</f>
        <v>#VALUE!</v>
      </c>
    </row>
    <row r="5162" spans="1:14" x14ac:dyDescent="0.2">
      <c r="A5162" s="60">
        <v>43698</v>
      </c>
      <c r="B5162" s="61" t="s">
        <v>1482</v>
      </c>
      <c r="C5162" s="61" t="s">
        <v>17</v>
      </c>
      <c r="D5162" s="61" t="s">
        <v>181</v>
      </c>
      <c r="E5162" s="61">
        <v>0</v>
      </c>
      <c r="F5162" s="61" t="s">
        <v>182</v>
      </c>
      <c r="G5162" s="61">
        <v>0</v>
      </c>
      <c r="H5162" s="61" t="s">
        <v>183</v>
      </c>
      <c r="I5162" s="61" t="s">
        <v>184</v>
      </c>
      <c r="J5162" s="61" t="s">
        <v>16</v>
      </c>
      <c r="K5162" s="61" t="s">
        <v>14</v>
      </c>
      <c r="L5162" s="61" t="s">
        <v>1483</v>
      </c>
      <c r="M5162" s="61" t="e">
        <f t="shared" si="81"/>
        <v>#VALUE!</v>
      </c>
      <c r="N5162" t="e">
        <f>VLOOKUP(M5162,'zamestnanci číselník'!$A:$I,9,0)</f>
        <v>#VALUE!</v>
      </c>
    </row>
    <row r="5163" spans="1:14" x14ac:dyDescent="0.2">
      <c r="A5163" s="60">
        <v>43699</v>
      </c>
      <c r="B5163" s="61" t="s">
        <v>1482</v>
      </c>
      <c r="C5163" s="61" t="s">
        <v>885</v>
      </c>
      <c r="D5163" s="61" t="s">
        <v>181</v>
      </c>
      <c r="E5163" s="61">
        <v>4</v>
      </c>
      <c r="F5163" s="61" t="s">
        <v>182</v>
      </c>
      <c r="G5163" s="61">
        <v>0</v>
      </c>
      <c r="H5163" s="61" t="s">
        <v>1120</v>
      </c>
      <c r="I5163" s="61" t="s">
        <v>184</v>
      </c>
      <c r="J5163" s="61" t="s">
        <v>16</v>
      </c>
      <c r="K5163" s="61" t="s">
        <v>14</v>
      </c>
      <c r="L5163" s="61" t="s">
        <v>1483</v>
      </c>
      <c r="M5163" s="61" t="e">
        <f t="shared" si="81"/>
        <v>#VALUE!</v>
      </c>
      <c r="N5163" t="e">
        <f>VLOOKUP(M5163,'zamestnanci číselník'!$A:$I,9,0)</f>
        <v>#VALUE!</v>
      </c>
    </row>
    <row r="5164" spans="1:14" x14ac:dyDescent="0.2">
      <c r="A5164" s="60">
        <v>43699</v>
      </c>
      <c r="B5164" s="61" t="s">
        <v>1482</v>
      </c>
      <c r="C5164" s="61" t="s">
        <v>885</v>
      </c>
      <c r="D5164" s="61" t="s">
        <v>181</v>
      </c>
      <c r="E5164" s="61">
        <v>4</v>
      </c>
      <c r="F5164" s="61" t="s">
        <v>182</v>
      </c>
      <c r="G5164" s="61">
        <v>0</v>
      </c>
      <c r="H5164" s="61" t="s">
        <v>318</v>
      </c>
      <c r="I5164" s="61" t="s">
        <v>184</v>
      </c>
      <c r="J5164" s="61" t="s">
        <v>16</v>
      </c>
      <c r="K5164" s="61" t="s">
        <v>14</v>
      </c>
      <c r="L5164" s="61" t="s">
        <v>1483</v>
      </c>
      <c r="M5164" s="61" t="e">
        <f t="shared" ref="M5164:M5227" si="82">B5164*1</f>
        <v>#VALUE!</v>
      </c>
      <c r="N5164" t="e">
        <f>VLOOKUP(M5164,'zamestnanci číselník'!$A:$I,9,0)</f>
        <v>#VALUE!</v>
      </c>
    </row>
    <row r="5165" spans="1:14" x14ac:dyDescent="0.2">
      <c r="A5165" s="60">
        <v>43692</v>
      </c>
      <c r="B5165" s="61" t="s">
        <v>1482</v>
      </c>
      <c r="C5165" s="61" t="s">
        <v>885</v>
      </c>
      <c r="D5165" s="61" t="s">
        <v>181</v>
      </c>
      <c r="E5165" s="61">
        <v>9.5</v>
      </c>
      <c r="F5165" s="61" t="s">
        <v>182</v>
      </c>
      <c r="G5165" s="61">
        <v>0</v>
      </c>
      <c r="H5165" s="61" t="s">
        <v>1556</v>
      </c>
      <c r="I5165" s="61" t="s">
        <v>184</v>
      </c>
      <c r="J5165" s="61" t="s">
        <v>16</v>
      </c>
      <c r="K5165" s="61" t="s">
        <v>14</v>
      </c>
      <c r="L5165" s="61" t="s">
        <v>1483</v>
      </c>
      <c r="M5165" s="61" t="e">
        <f t="shared" si="82"/>
        <v>#VALUE!</v>
      </c>
      <c r="N5165" t="e">
        <f>VLOOKUP(M5165,'zamestnanci číselník'!$A:$I,9,0)</f>
        <v>#VALUE!</v>
      </c>
    </row>
    <row r="5166" spans="1:14" x14ac:dyDescent="0.2">
      <c r="A5166" s="60">
        <v>43693</v>
      </c>
      <c r="B5166" s="61" t="s">
        <v>1482</v>
      </c>
      <c r="C5166" s="61" t="s">
        <v>885</v>
      </c>
      <c r="D5166" s="61" t="s">
        <v>181</v>
      </c>
      <c r="E5166" s="61">
        <v>8</v>
      </c>
      <c r="F5166" s="61" t="s">
        <v>182</v>
      </c>
      <c r="G5166" s="61">
        <v>0</v>
      </c>
      <c r="H5166" s="61" t="s">
        <v>1559</v>
      </c>
      <c r="I5166" s="61" t="s">
        <v>184</v>
      </c>
      <c r="J5166" s="61" t="s">
        <v>16</v>
      </c>
      <c r="K5166" s="61" t="s">
        <v>14</v>
      </c>
      <c r="L5166" s="61" t="s">
        <v>1483</v>
      </c>
      <c r="M5166" s="61" t="e">
        <f t="shared" si="82"/>
        <v>#VALUE!</v>
      </c>
      <c r="N5166" t="e">
        <f>VLOOKUP(M5166,'zamestnanci číselník'!$A:$I,9,0)</f>
        <v>#VALUE!</v>
      </c>
    </row>
    <row r="5167" spans="1:14" x14ac:dyDescent="0.2">
      <c r="A5167" s="60">
        <v>43696</v>
      </c>
      <c r="B5167" s="61" t="s">
        <v>1482</v>
      </c>
      <c r="C5167" s="61" t="s">
        <v>885</v>
      </c>
      <c r="D5167" s="61" t="s">
        <v>181</v>
      </c>
      <c r="E5167" s="61">
        <v>8</v>
      </c>
      <c r="F5167" s="61" t="s">
        <v>182</v>
      </c>
      <c r="G5167" s="61">
        <v>0</v>
      </c>
      <c r="H5167" s="61" t="s">
        <v>1545</v>
      </c>
      <c r="I5167" s="61" t="s">
        <v>184</v>
      </c>
      <c r="J5167" s="61" t="s">
        <v>16</v>
      </c>
      <c r="K5167" s="61" t="s">
        <v>14</v>
      </c>
      <c r="L5167" s="61" t="s">
        <v>1483</v>
      </c>
      <c r="M5167" s="61" t="e">
        <f t="shared" si="82"/>
        <v>#VALUE!</v>
      </c>
      <c r="N5167" t="e">
        <f>VLOOKUP(M5167,'zamestnanci číselník'!$A:$I,9,0)</f>
        <v>#VALUE!</v>
      </c>
    </row>
    <row r="5168" spans="1:14" x14ac:dyDescent="0.2">
      <c r="A5168" s="60">
        <v>43689</v>
      </c>
      <c r="B5168" s="61" t="s">
        <v>1482</v>
      </c>
      <c r="C5168" s="61" t="s">
        <v>885</v>
      </c>
      <c r="D5168" s="61" t="s">
        <v>181</v>
      </c>
      <c r="E5168" s="61">
        <v>9.5</v>
      </c>
      <c r="F5168" s="61" t="s">
        <v>182</v>
      </c>
      <c r="G5168" s="61">
        <v>0</v>
      </c>
      <c r="H5168" s="61" t="s">
        <v>1146</v>
      </c>
      <c r="I5168" s="61" t="s">
        <v>184</v>
      </c>
      <c r="J5168" s="61" t="s">
        <v>16</v>
      </c>
      <c r="K5168" s="61" t="s">
        <v>14</v>
      </c>
      <c r="L5168" s="61" t="s">
        <v>1483</v>
      </c>
      <c r="M5168" s="61" t="e">
        <f t="shared" si="82"/>
        <v>#VALUE!</v>
      </c>
      <c r="N5168" t="e">
        <f>VLOOKUP(M5168,'zamestnanci číselník'!$A:$I,9,0)</f>
        <v>#VALUE!</v>
      </c>
    </row>
    <row r="5169" spans="1:14" x14ac:dyDescent="0.2">
      <c r="A5169" s="60">
        <v>43690</v>
      </c>
      <c r="B5169" s="61" t="s">
        <v>1482</v>
      </c>
      <c r="C5169" s="61" t="s">
        <v>885</v>
      </c>
      <c r="D5169" s="61" t="s">
        <v>181</v>
      </c>
      <c r="E5169" s="61">
        <v>9.5</v>
      </c>
      <c r="F5169" s="61" t="s">
        <v>182</v>
      </c>
      <c r="G5169" s="61">
        <v>0</v>
      </c>
      <c r="H5169" s="61" t="s">
        <v>1517</v>
      </c>
      <c r="I5169" s="61" t="s">
        <v>184</v>
      </c>
      <c r="J5169" s="61" t="s">
        <v>16</v>
      </c>
      <c r="K5169" s="61" t="s">
        <v>14</v>
      </c>
      <c r="L5169" s="61" t="s">
        <v>1483</v>
      </c>
      <c r="M5169" s="61" t="e">
        <f t="shared" si="82"/>
        <v>#VALUE!</v>
      </c>
      <c r="N5169" t="e">
        <f>VLOOKUP(M5169,'zamestnanci číselník'!$A:$I,9,0)</f>
        <v>#VALUE!</v>
      </c>
    </row>
    <row r="5170" spans="1:14" x14ac:dyDescent="0.2">
      <c r="A5170" s="60">
        <v>43691</v>
      </c>
      <c r="B5170" s="61" t="s">
        <v>1482</v>
      </c>
      <c r="C5170" s="61" t="s">
        <v>885</v>
      </c>
      <c r="D5170" s="61" t="s">
        <v>181</v>
      </c>
      <c r="E5170" s="61">
        <v>9.5</v>
      </c>
      <c r="F5170" s="61" t="s">
        <v>182</v>
      </c>
      <c r="G5170" s="61">
        <v>0</v>
      </c>
      <c r="H5170" s="61" t="s">
        <v>39</v>
      </c>
      <c r="I5170" s="61" t="s">
        <v>184</v>
      </c>
      <c r="J5170" s="61" t="s">
        <v>16</v>
      </c>
      <c r="K5170" s="61" t="s">
        <v>14</v>
      </c>
      <c r="L5170" s="61" t="s">
        <v>1483</v>
      </c>
      <c r="M5170" s="61" t="e">
        <f t="shared" si="82"/>
        <v>#VALUE!</v>
      </c>
      <c r="N5170" t="e">
        <f>VLOOKUP(M5170,'zamestnanci číselník'!$A:$I,9,0)</f>
        <v>#VALUE!</v>
      </c>
    </row>
    <row r="5171" spans="1:14" x14ac:dyDescent="0.2">
      <c r="A5171" s="60">
        <v>43678</v>
      </c>
      <c r="B5171" s="61" t="s">
        <v>1482</v>
      </c>
      <c r="C5171" s="61" t="s">
        <v>17</v>
      </c>
      <c r="D5171" s="61" t="s">
        <v>181</v>
      </c>
      <c r="E5171" s="61">
        <v>0</v>
      </c>
      <c r="F5171" s="61" t="s">
        <v>182</v>
      </c>
      <c r="G5171" s="61">
        <v>0</v>
      </c>
      <c r="H5171" s="61" t="s">
        <v>183</v>
      </c>
      <c r="I5171" s="61" t="s">
        <v>184</v>
      </c>
      <c r="J5171" s="61" t="s">
        <v>16</v>
      </c>
      <c r="K5171" s="61" t="s">
        <v>14</v>
      </c>
      <c r="L5171" s="61" t="s">
        <v>1483</v>
      </c>
      <c r="M5171" s="61" t="e">
        <f t="shared" si="82"/>
        <v>#VALUE!</v>
      </c>
      <c r="N5171" t="e">
        <f>VLOOKUP(M5171,'zamestnanci číselník'!$A:$I,9,0)</f>
        <v>#VALUE!</v>
      </c>
    </row>
    <row r="5172" spans="1:14" x14ac:dyDescent="0.2">
      <c r="A5172" s="60">
        <v>43679</v>
      </c>
      <c r="B5172" s="61" t="s">
        <v>1482</v>
      </c>
      <c r="C5172" s="61" t="s">
        <v>17</v>
      </c>
      <c r="D5172" s="61" t="s">
        <v>181</v>
      </c>
      <c r="E5172" s="61">
        <v>0</v>
      </c>
      <c r="F5172" s="61" t="s">
        <v>182</v>
      </c>
      <c r="G5172" s="61">
        <v>0</v>
      </c>
      <c r="H5172" s="61" t="s">
        <v>183</v>
      </c>
      <c r="I5172" s="61" t="s">
        <v>184</v>
      </c>
      <c r="J5172" s="61" t="s">
        <v>16</v>
      </c>
      <c r="K5172" s="61" t="s">
        <v>14</v>
      </c>
      <c r="L5172" s="61" t="s">
        <v>1483</v>
      </c>
      <c r="M5172" s="61" t="e">
        <f t="shared" si="82"/>
        <v>#VALUE!</v>
      </c>
      <c r="N5172" t="e">
        <f>VLOOKUP(M5172,'zamestnanci číselník'!$A:$I,9,0)</f>
        <v>#VALUE!</v>
      </c>
    </row>
    <row r="5173" spans="1:14" x14ac:dyDescent="0.2">
      <c r="A5173" s="60">
        <v>43682</v>
      </c>
      <c r="B5173" s="61" t="s">
        <v>1482</v>
      </c>
      <c r="C5173" s="61" t="s">
        <v>885</v>
      </c>
      <c r="D5173" s="61" t="s">
        <v>181</v>
      </c>
      <c r="E5173" s="61">
        <v>7.5</v>
      </c>
      <c r="F5173" s="61" t="s">
        <v>182</v>
      </c>
      <c r="G5173" s="61">
        <v>0</v>
      </c>
      <c r="H5173" s="61" t="s">
        <v>279</v>
      </c>
      <c r="I5173" s="61" t="s">
        <v>184</v>
      </c>
      <c r="J5173" s="61" t="s">
        <v>16</v>
      </c>
      <c r="K5173" s="61" t="s">
        <v>14</v>
      </c>
      <c r="L5173" s="61" t="s">
        <v>1483</v>
      </c>
      <c r="M5173" s="61" t="e">
        <f t="shared" si="82"/>
        <v>#VALUE!</v>
      </c>
      <c r="N5173" t="e">
        <f>VLOOKUP(M5173,'zamestnanci číselník'!$A:$I,9,0)</f>
        <v>#VALUE!</v>
      </c>
    </row>
    <row r="5174" spans="1:14" x14ac:dyDescent="0.2">
      <c r="A5174" s="60">
        <v>43683</v>
      </c>
      <c r="B5174" s="61" t="s">
        <v>1482</v>
      </c>
      <c r="C5174" s="61" t="s">
        <v>885</v>
      </c>
      <c r="D5174" s="61" t="s">
        <v>181</v>
      </c>
      <c r="E5174" s="61">
        <v>11</v>
      </c>
      <c r="F5174" s="61" t="s">
        <v>182</v>
      </c>
      <c r="G5174" s="61">
        <v>0</v>
      </c>
      <c r="H5174" s="61" t="s">
        <v>279</v>
      </c>
      <c r="I5174" s="61" t="s">
        <v>184</v>
      </c>
      <c r="J5174" s="61" t="s">
        <v>16</v>
      </c>
      <c r="K5174" s="61" t="s">
        <v>14</v>
      </c>
      <c r="L5174" s="61" t="s">
        <v>1483</v>
      </c>
      <c r="M5174" s="61" t="e">
        <f t="shared" si="82"/>
        <v>#VALUE!</v>
      </c>
      <c r="N5174" t="e">
        <f>VLOOKUP(M5174,'zamestnanci číselník'!$A:$I,9,0)</f>
        <v>#VALUE!</v>
      </c>
    </row>
    <row r="5175" spans="1:14" x14ac:dyDescent="0.2">
      <c r="A5175" s="60">
        <v>43684</v>
      </c>
      <c r="B5175" s="61" t="s">
        <v>1482</v>
      </c>
      <c r="C5175" s="61" t="s">
        <v>885</v>
      </c>
      <c r="D5175" s="61" t="s">
        <v>181</v>
      </c>
      <c r="E5175" s="61">
        <v>7</v>
      </c>
      <c r="F5175" s="61" t="s">
        <v>182</v>
      </c>
      <c r="G5175" s="61">
        <v>0</v>
      </c>
      <c r="H5175" s="61" t="s">
        <v>279</v>
      </c>
      <c r="I5175" s="61" t="s">
        <v>184</v>
      </c>
      <c r="J5175" s="61" t="s">
        <v>16</v>
      </c>
      <c r="K5175" s="61" t="s">
        <v>14</v>
      </c>
      <c r="L5175" s="61" t="s">
        <v>1483</v>
      </c>
      <c r="M5175" s="61" t="e">
        <f t="shared" si="82"/>
        <v>#VALUE!</v>
      </c>
      <c r="N5175" t="e">
        <f>VLOOKUP(M5175,'zamestnanci číselník'!$A:$I,9,0)</f>
        <v>#VALUE!</v>
      </c>
    </row>
    <row r="5176" spans="1:14" x14ac:dyDescent="0.2">
      <c r="A5176" s="60">
        <v>43685</v>
      </c>
      <c r="B5176" s="61" t="s">
        <v>1482</v>
      </c>
      <c r="C5176" s="61" t="s">
        <v>17</v>
      </c>
      <c r="D5176" s="61" t="s">
        <v>181</v>
      </c>
      <c r="E5176" s="61">
        <v>0</v>
      </c>
      <c r="F5176" s="61" t="s">
        <v>182</v>
      </c>
      <c r="G5176" s="61">
        <v>0</v>
      </c>
      <c r="H5176" s="61" t="s">
        <v>183</v>
      </c>
      <c r="I5176" s="61" t="s">
        <v>184</v>
      </c>
      <c r="J5176" s="61" t="s">
        <v>16</v>
      </c>
      <c r="K5176" s="61" t="s">
        <v>14</v>
      </c>
      <c r="L5176" s="61" t="s">
        <v>1483</v>
      </c>
      <c r="M5176" s="61" t="e">
        <f t="shared" si="82"/>
        <v>#VALUE!</v>
      </c>
      <c r="N5176" t="e">
        <f>VLOOKUP(M5176,'zamestnanci číselník'!$A:$I,9,0)</f>
        <v>#VALUE!</v>
      </c>
    </row>
    <row r="5177" spans="1:14" x14ac:dyDescent="0.2">
      <c r="A5177" s="60">
        <v>43686</v>
      </c>
      <c r="B5177" s="61" t="s">
        <v>1482</v>
      </c>
      <c r="C5177" s="61" t="s">
        <v>885</v>
      </c>
      <c r="D5177" s="61" t="s">
        <v>181</v>
      </c>
      <c r="E5177" s="61">
        <v>7.5</v>
      </c>
      <c r="F5177" s="61" t="s">
        <v>182</v>
      </c>
      <c r="G5177" s="61">
        <v>0</v>
      </c>
      <c r="H5177" s="61" t="s">
        <v>1517</v>
      </c>
      <c r="I5177" s="61" t="s">
        <v>184</v>
      </c>
      <c r="J5177" s="61" t="s">
        <v>16</v>
      </c>
      <c r="K5177" s="61" t="s">
        <v>14</v>
      </c>
      <c r="L5177" s="61" t="s">
        <v>1483</v>
      </c>
      <c r="M5177" s="61" t="e">
        <f t="shared" si="82"/>
        <v>#VALUE!</v>
      </c>
      <c r="N5177" t="e">
        <f>VLOOKUP(M5177,'zamestnanci číselník'!$A:$I,9,0)</f>
        <v>#VALUE!</v>
      </c>
    </row>
    <row r="5178" spans="1:14" x14ac:dyDescent="0.2">
      <c r="A5178" s="60">
        <v>43688</v>
      </c>
      <c r="B5178" s="61" t="s">
        <v>1482</v>
      </c>
      <c r="C5178" s="61" t="s">
        <v>885</v>
      </c>
      <c r="D5178" s="61" t="s">
        <v>181</v>
      </c>
      <c r="E5178" s="61">
        <v>9.5</v>
      </c>
      <c r="F5178" s="61" t="s">
        <v>182</v>
      </c>
      <c r="G5178" s="61">
        <v>0</v>
      </c>
      <c r="H5178" s="61" t="s">
        <v>1517</v>
      </c>
      <c r="I5178" s="61" t="s">
        <v>184</v>
      </c>
      <c r="J5178" s="61" t="s">
        <v>16</v>
      </c>
      <c r="K5178" s="61" t="s">
        <v>14</v>
      </c>
      <c r="L5178" s="61" t="s">
        <v>1483</v>
      </c>
      <c r="M5178" s="61" t="e">
        <f t="shared" si="82"/>
        <v>#VALUE!</v>
      </c>
      <c r="N5178" t="e">
        <f>VLOOKUP(M5178,'zamestnanci číselník'!$A:$I,9,0)</f>
        <v>#VALUE!</v>
      </c>
    </row>
    <row r="5179" spans="1:14" x14ac:dyDescent="0.2">
      <c r="A5179" s="60">
        <v>43695</v>
      </c>
      <c r="B5179" s="61" t="s">
        <v>1484</v>
      </c>
      <c r="C5179" s="61" t="s">
        <v>885</v>
      </c>
      <c r="D5179" s="61" t="s">
        <v>181</v>
      </c>
      <c r="E5179" s="61">
        <v>5.5</v>
      </c>
      <c r="F5179" s="61" t="s">
        <v>182</v>
      </c>
      <c r="G5179" s="61">
        <v>0</v>
      </c>
      <c r="H5179" s="61" t="s">
        <v>39</v>
      </c>
      <c r="I5179" s="61" t="s">
        <v>288</v>
      </c>
      <c r="J5179" s="61" t="s">
        <v>16</v>
      </c>
      <c r="K5179" s="61" t="s">
        <v>14</v>
      </c>
      <c r="L5179" s="61" t="s">
        <v>1485</v>
      </c>
      <c r="M5179" s="61" t="e">
        <f t="shared" si="82"/>
        <v>#VALUE!</v>
      </c>
      <c r="N5179" t="e">
        <f>VLOOKUP(M5179,'zamestnanci číselník'!$A:$I,9,0)</f>
        <v>#VALUE!</v>
      </c>
    </row>
    <row r="5180" spans="1:14" x14ac:dyDescent="0.2">
      <c r="A5180" s="60">
        <v>43704</v>
      </c>
      <c r="B5180" s="61" t="s">
        <v>1484</v>
      </c>
      <c r="C5180" s="61" t="s">
        <v>885</v>
      </c>
      <c r="D5180" s="61" t="s">
        <v>181</v>
      </c>
      <c r="E5180" s="61">
        <v>9.5</v>
      </c>
      <c r="F5180" s="61" t="s">
        <v>182</v>
      </c>
      <c r="G5180" s="61">
        <v>0</v>
      </c>
      <c r="H5180" s="61" t="s">
        <v>1505</v>
      </c>
      <c r="I5180" s="61" t="s">
        <v>288</v>
      </c>
      <c r="J5180" s="61" t="s">
        <v>16</v>
      </c>
      <c r="K5180" s="61" t="s">
        <v>14</v>
      </c>
      <c r="L5180" s="61" t="s">
        <v>1485</v>
      </c>
      <c r="M5180" s="61" t="e">
        <f t="shared" si="82"/>
        <v>#VALUE!</v>
      </c>
      <c r="N5180" t="e">
        <f>VLOOKUP(M5180,'zamestnanci číselník'!$A:$I,9,0)</f>
        <v>#VALUE!</v>
      </c>
    </row>
    <row r="5181" spans="1:14" x14ac:dyDescent="0.2">
      <c r="A5181" s="60">
        <v>43707</v>
      </c>
      <c r="B5181" s="61" t="s">
        <v>1484</v>
      </c>
      <c r="C5181" s="61" t="s">
        <v>885</v>
      </c>
      <c r="D5181" s="61" t="s">
        <v>181</v>
      </c>
      <c r="E5181" s="61">
        <v>10.5</v>
      </c>
      <c r="F5181" s="61" t="s">
        <v>182</v>
      </c>
      <c r="G5181" s="61">
        <v>0</v>
      </c>
      <c r="H5181" s="61" t="s">
        <v>1505</v>
      </c>
      <c r="I5181" s="61" t="s">
        <v>288</v>
      </c>
      <c r="J5181" s="61" t="s">
        <v>16</v>
      </c>
      <c r="K5181" s="61" t="s">
        <v>14</v>
      </c>
      <c r="L5181" s="61" t="s">
        <v>1485</v>
      </c>
      <c r="M5181" s="61" t="e">
        <f t="shared" si="82"/>
        <v>#VALUE!</v>
      </c>
      <c r="N5181" t="e">
        <f>VLOOKUP(M5181,'zamestnanci číselník'!$A:$I,9,0)</f>
        <v>#VALUE!</v>
      </c>
    </row>
    <row r="5182" spans="1:14" x14ac:dyDescent="0.2">
      <c r="A5182" s="60">
        <v>43692</v>
      </c>
      <c r="B5182" s="61" t="s">
        <v>1484</v>
      </c>
      <c r="C5182" s="61" t="s">
        <v>885</v>
      </c>
      <c r="D5182" s="61" t="s">
        <v>181</v>
      </c>
      <c r="E5182" s="61">
        <v>9.5</v>
      </c>
      <c r="F5182" s="61" t="s">
        <v>182</v>
      </c>
      <c r="G5182" s="61">
        <v>0</v>
      </c>
      <c r="H5182" s="61" t="s">
        <v>1437</v>
      </c>
      <c r="I5182" s="61" t="s">
        <v>288</v>
      </c>
      <c r="J5182" s="61" t="s">
        <v>16</v>
      </c>
      <c r="K5182" s="61" t="s">
        <v>14</v>
      </c>
      <c r="L5182" s="61" t="s">
        <v>1485</v>
      </c>
      <c r="M5182" s="61" t="e">
        <f t="shared" si="82"/>
        <v>#VALUE!</v>
      </c>
      <c r="N5182" t="e">
        <f>VLOOKUP(M5182,'zamestnanci číselník'!$A:$I,9,0)</f>
        <v>#VALUE!</v>
      </c>
    </row>
    <row r="5183" spans="1:14" x14ac:dyDescent="0.2">
      <c r="A5183" s="60">
        <v>43698</v>
      </c>
      <c r="B5183" s="61" t="s">
        <v>1484</v>
      </c>
      <c r="C5183" s="61" t="s">
        <v>885</v>
      </c>
      <c r="D5183" s="61" t="s">
        <v>181</v>
      </c>
      <c r="E5183" s="61">
        <v>2</v>
      </c>
      <c r="F5183" s="61" t="s">
        <v>182</v>
      </c>
      <c r="G5183" s="61">
        <v>0</v>
      </c>
      <c r="H5183" s="61" t="s">
        <v>39</v>
      </c>
      <c r="I5183" s="61" t="s">
        <v>288</v>
      </c>
      <c r="J5183" s="61" t="s">
        <v>16</v>
      </c>
      <c r="K5183" s="61" t="s">
        <v>14</v>
      </c>
      <c r="L5183" s="61" t="s">
        <v>1485</v>
      </c>
      <c r="M5183" s="61" t="e">
        <f t="shared" si="82"/>
        <v>#VALUE!</v>
      </c>
      <c r="N5183" t="e">
        <f>VLOOKUP(M5183,'zamestnanci číselník'!$A:$I,9,0)</f>
        <v>#VALUE!</v>
      </c>
    </row>
    <row r="5184" spans="1:14" x14ac:dyDescent="0.2">
      <c r="A5184" s="60">
        <v>43698</v>
      </c>
      <c r="B5184" s="61" t="s">
        <v>1484</v>
      </c>
      <c r="C5184" s="61" t="s">
        <v>885</v>
      </c>
      <c r="D5184" s="61" t="s">
        <v>181</v>
      </c>
      <c r="E5184" s="61">
        <v>5</v>
      </c>
      <c r="F5184" s="61" t="s">
        <v>182</v>
      </c>
      <c r="G5184" s="61">
        <v>0</v>
      </c>
      <c r="H5184" s="61" t="s">
        <v>1545</v>
      </c>
      <c r="I5184" s="61" t="s">
        <v>288</v>
      </c>
      <c r="J5184" s="61" t="s">
        <v>16</v>
      </c>
      <c r="K5184" s="61" t="s">
        <v>14</v>
      </c>
      <c r="L5184" s="61" t="s">
        <v>1485</v>
      </c>
      <c r="M5184" s="61" t="e">
        <f t="shared" si="82"/>
        <v>#VALUE!</v>
      </c>
      <c r="N5184" t="e">
        <f>VLOOKUP(M5184,'zamestnanci číselník'!$A:$I,9,0)</f>
        <v>#VALUE!</v>
      </c>
    </row>
    <row r="5185" spans="1:14" x14ac:dyDescent="0.2">
      <c r="A5185" s="60">
        <v>43698</v>
      </c>
      <c r="B5185" s="61" t="s">
        <v>1484</v>
      </c>
      <c r="C5185" s="61" t="s">
        <v>885</v>
      </c>
      <c r="D5185" s="61" t="s">
        <v>181</v>
      </c>
      <c r="E5185" s="61">
        <v>3</v>
      </c>
      <c r="F5185" s="61" t="s">
        <v>182</v>
      </c>
      <c r="G5185" s="61">
        <v>0</v>
      </c>
      <c r="H5185" s="61" t="s">
        <v>1561</v>
      </c>
      <c r="I5185" s="61" t="s">
        <v>288</v>
      </c>
      <c r="J5185" s="61" t="s">
        <v>16</v>
      </c>
      <c r="K5185" s="61" t="s">
        <v>14</v>
      </c>
      <c r="L5185" s="61" t="s">
        <v>1485</v>
      </c>
      <c r="M5185" s="61" t="e">
        <f t="shared" si="82"/>
        <v>#VALUE!</v>
      </c>
      <c r="N5185" t="e">
        <f>VLOOKUP(M5185,'zamestnanci číselník'!$A:$I,9,0)</f>
        <v>#VALUE!</v>
      </c>
    </row>
    <row r="5186" spans="1:14" x14ac:dyDescent="0.2">
      <c r="A5186" s="60">
        <v>43699</v>
      </c>
      <c r="B5186" s="61" t="s">
        <v>1484</v>
      </c>
      <c r="C5186" s="61" t="s">
        <v>885</v>
      </c>
      <c r="D5186" s="61" t="s">
        <v>181</v>
      </c>
      <c r="E5186" s="61">
        <v>8</v>
      </c>
      <c r="F5186" s="61" t="s">
        <v>182</v>
      </c>
      <c r="G5186" s="61">
        <v>0</v>
      </c>
      <c r="H5186" s="61" t="s">
        <v>1473</v>
      </c>
      <c r="I5186" s="61" t="s">
        <v>288</v>
      </c>
      <c r="J5186" s="61" t="s">
        <v>16</v>
      </c>
      <c r="K5186" s="61" t="s">
        <v>14</v>
      </c>
      <c r="L5186" s="61" t="s">
        <v>1485</v>
      </c>
      <c r="M5186" s="61" t="e">
        <f t="shared" si="82"/>
        <v>#VALUE!</v>
      </c>
      <c r="N5186" t="e">
        <f>VLOOKUP(M5186,'zamestnanci číselník'!$A:$I,9,0)</f>
        <v>#VALUE!</v>
      </c>
    </row>
    <row r="5187" spans="1:14" x14ac:dyDescent="0.2">
      <c r="A5187" s="60">
        <v>43700</v>
      </c>
      <c r="B5187" s="61" t="s">
        <v>1484</v>
      </c>
      <c r="C5187" s="61" t="s">
        <v>885</v>
      </c>
      <c r="D5187" s="61" t="s">
        <v>181</v>
      </c>
      <c r="E5187" s="61">
        <v>12.5</v>
      </c>
      <c r="F5187" s="61" t="s">
        <v>182</v>
      </c>
      <c r="G5187" s="61">
        <v>0</v>
      </c>
      <c r="H5187" s="61" t="s">
        <v>1437</v>
      </c>
      <c r="I5187" s="61" t="s">
        <v>288</v>
      </c>
      <c r="J5187" s="61" t="s">
        <v>16</v>
      </c>
      <c r="K5187" s="61" t="s">
        <v>14</v>
      </c>
      <c r="L5187" s="61" t="s">
        <v>1485</v>
      </c>
      <c r="M5187" s="61" t="e">
        <f t="shared" si="82"/>
        <v>#VALUE!</v>
      </c>
      <c r="N5187" t="e">
        <f>VLOOKUP(M5187,'zamestnanci číselník'!$A:$I,9,0)</f>
        <v>#VALUE!</v>
      </c>
    </row>
    <row r="5188" spans="1:14" x14ac:dyDescent="0.2">
      <c r="A5188" s="60">
        <v>43693</v>
      </c>
      <c r="B5188" s="61" t="s">
        <v>1484</v>
      </c>
      <c r="C5188" s="61" t="s">
        <v>885</v>
      </c>
      <c r="D5188" s="61" t="s">
        <v>181</v>
      </c>
      <c r="E5188" s="61">
        <v>8</v>
      </c>
      <c r="F5188" s="61" t="s">
        <v>182</v>
      </c>
      <c r="G5188" s="61">
        <v>0</v>
      </c>
      <c r="H5188" s="61" t="s">
        <v>1473</v>
      </c>
      <c r="I5188" s="61" t="s">
        <v>288</v>
      </c>
      <c r="J5188" s="61" t="s">
        <v>16</v>
      </c>
      <c r="K5188" s="61" t="s">
        <v>14</v>
      </c>
      <c r="L5188" s="61" t="s">
        <v>1485</v>
      </c>
      <c r="M5188" s="61" t="e">
        <f t="shared" si="82"/>
        <v>#VALUE!</v>
      </c>
      <c r="N5188" t="e">
        <f>VLOOKUP(M5188,'zamestnanci číselník'!$A:$I,9,0)</f>
        <v>#VALUE!</v>
      </c>
    </row>
    <row r="5189" spans="1:14" x14ac:dyDescent="0.2">
      <c r="A5189" s="60">
        <v>43694</v>
      </c>
      <c r="B5189" s="61" t="s">
        <v>1484</v>
      </c>
      <c r="C5189" s="61" t="s">
        <v>885</v>
      </c>
      <c r="D5189" s="61" t="s">
        <v>181</v>
      </c>
      <c r="E5189" s="61">
        <v>4</v>
      </c>
      <c r="F5189" s="61" t="s">
        <v>182</v>
      </c>
      <c r="G5189" s="61">
        <v>0</v>
      </c>
      <c r="H5189" s="61" t="s">
        <v>1473</v>
      </c>
      <c r="I5189" s="61" t="s">
        <v>288</v>
      </c>
      <c r="J5189" s="61" t="s">
        <v>16</v>
      </c>
      <c r="K5189" s="61" t="s">
        <v>14</v>
      </c>
      <c r="L5189" s="61" t="s">
        <v>1485</v>
      </c>
      <c r="M5189" s="61" t="e">
        <f t="shared" si="82"/>
        <v>#VALUE!</v>
      </c>
      <c r="N5189" t="e">
        <f>VLOOKUP(M5189,'zamestnanci číselník'!$A:$I,9,0)</f>
        <v>#VALUE!</v>
      </c>
    </row>
    <row r="5190" spans="1:14" x14ac:dyDescent="0.2">
      <c r="A5190" s="60">
        <v>43696</v>
      </c>
      <c r="B5190" s="61" t="s">
        <v>1484</v>
      </c>
      <c r="C5190" s="61" t="s">
        <v>885</v>
      </c>
      <c r="D5190" s="61" t="s">
        <v>181</v>
      </c>
      <c r="E5190" s="61">
        <v>11</v>
      </c>
      <c r="F5190" s="61" t="s">
        <v>182</v>
      </c>
      <c r="G5190" s="61">
        <v>0</v>
      </c>
      <c r="H5190" s="61" t="s">
        <v>39</v>
      </c>
      <c r="I5190" s="61" t="s">
        <v>288</v>
      </c>
      <c r="J5190" s="61" t="s">
        <v>16</v>
      </c>
      <c r="K5190" s="61" t="s">
        <v>14</v>
      </c>
      <c r="L5190" s="61" t="s">
        <v>1485</v>
      </c>
      <c r="M5190" s="61" t="e">
        <f t="shared" si="82"/>
        <v>#VALUE!</v>
      </c>
      <c r="N5190" t="e">
        <f>VLOOKUP(M5190,'zamestnanci číselník'!$A:$I,9,0)</f>
        <v>#VALUE!</v>
      </c>
    </row>
    <row r="5191" spans="1:14" x14ac:dyDescent="0.2">
      <c r="A5191" s="60">
        <v>43689</v>
      </c>
      <c r="B5191" s="61" t="s">
        <v>1484</v>
      </c>
      <c r="C5191" s="61" t="s">
        <v>885</v>
      </c>
      <c r="D5191" s="61" t="s">
        <v>181</v>
      </c>
      <c r="E5191" s="61">
        <v>9.5</v>
      </c>
      <c r="F5191" s="61" t="s">
        <v>182</v>
      </c>
      <c r="G5191" s="61">
        <v>0</v>
      </c>
      <c r="H5191" s="61" t="s">
        <v>1517</v>
      </c>
      <c r="I5191" s="61" t="s">
        <v>288</v>
      </c>
      <c r="J5191" s="61" t="s">
        <v>16</v>
      </c>
      <c r="K5191" s="61" t="s">
        <v>14</v>
      </c>
      <c r="L5191" s="61" t="s">
        <v>1485</v>
      </c>
      <c r="M5191" s="61" t="e">
        <f t="shared" si="82"/>
        <v>#VALUE!</v>
      </c>
      <c r="N5191" t="e">
        <f>VLOOKUP(M5191,'zamestnanci číselník'!$A:$I,9,0)</f>
        <v>#VALUE!</v>
      </c>
    </row>
    <row r="5192" spans="1:14" x14ac:dyDescent="0.2">
      <c r="A5192" s="60">
        <v>43690</v>
      </c>
      <c r="B5192" s="61" t="s">
        <v>1484</v>
      </c>
      <c r="C5192" s="61" t="s">
        <v>885</v>
      </c>
      <c r="D5192" s="61" t="s">
        <v>181</v>
      </c>
      <c r="E5192" s="61">
        <v>3</v>
      </c>
      <c r="F5192" s="61" t="s">
        <v>182</v>
      </c>
      <c r="G5192" s="61">
        <v>0</v>
      </c>
      <c r="H5192" s="61" t="s">
        <v>1510</v>
      </c>
      <c r="I5192" s="61" t="s">
        <v>288</v>
      </c>
      <c r="J5192" s="61" t="s">
        <v>16</v>
      </c>
      <c r="K5192" s="61" t="s">
        <v>14</v>
      </c>
      <c r="L5192" s="61" t="s">
        <v>1485</v>
      </c>
      <c r="M5192" s="61" t="e">
        <f t="shared" si="82"/>
        <v>#VALUE!</v>
      </c>
      <c r="N5192" t="e">
        <f>VLOOKUP(M5192,'zamestnanci číselník'!$A:$I,9,0)</f>
        <v>#VALUE!</v>
      </c>
    </row>
    <row r="5193" spans="1:14" x14ac:dyDescent="0.2">
      <c r="A5193" s="60">
        <v>43690</v>
      </c>
      <c r="B5193" s="61" t="s">
        <v>1484</v>
      </c>
      <c r="C5193" s="61" t="s">
        <v>885</v>
      </c>
      <c r="D5193" s="61" t="s">
        <v>181</v>
      </c>
      <c r="E5193" s="61">
        <v>8</v>
      </c>
      <c r="F5193" s="61" t="s">
        <v>182</v>
      </c>
      <c r="G5193" s="61">
        <v>0</v>
      </c>
      <c r="H5193" s="61" t="s">
        <v>1473</v>
      </c>
      <c r="I5193" s="61" t="s">
        <v>288</v>
      </c>
      <c r="J5193" s="61" t="s">
        <v>16</v>
      </c>
      <c r="K5193" s="61" t="s">
        <v>14</v>
      </c>
      <c r="L5193" s="61" t="s">
        <v>1485</v>
      </c>
      <c r="M5193" s="61" t="e">
        <f t="shared" si="82"/>
        <v>#VALUE!</v>
      </c>
      <c r="N5193" t="e">
        <f>VLOOKUP(M5193,'zamestnanci číselník'!$A:$I,9,0)</f>
        <v>#VALUE!</v>
      </c>
    </row>
    <row r="5194" spans="1:14" x14ac:dyDescent="0.2">
      <c r="A5194" s="60">
        <v>43691</v>
      </c>
      <c r="B5194" s="61" t="s">
        <v>1484</v>
      </c>
      <c r="C5194" s="61" t="s">
        <v>885</v>
      </c>
      <c r="D5194" s="61" t="s">
        <v>181</v>
      </c>
      <c r="E5194" s="61">
        <v>9.5</v>
      </c>
      <c r="F5194" s="61" t="s">
        <v>182</v>
      </c>
      <c r="G5194" s="61">
        <v>0</v>
      </c>
      <c r="H5194" s="61" t="s">
        <v>1556</v>
      </c>
      <c r="I5194" s="61" t="s">
        <v>288</v>
      </c>
      <c r="J5194" s="61" t="s">
        <v>16</v>
      </c>
      <c r="K5194" s="61" t="s">
        <v>14</v>
      </c>
      <c r="L5194" s="61" t="s">
        <v>1485</v>
      </c>
      <c r="M5194" s="61" t="e">
        <f t="shared" si="82"/>
        <v>#VALUE!</v>
      </c>
      <c r="N5194" t="e">
        <f>VLOOKUP(M5194,'zamestnanci číselník'!$A:$I,9,0)</f>
        <v>#VALUE!</v>
      </c>
    </row>
    <row r="5195" spans="1:14" x14ac:dyDescent="0.2">
      <c r="A5195" s="60">
        <v>43697</v>
      </c>
      <c r="B5195" s="61" t="s">
        <v>1484</v>
      </c>
      <c r="C5195" s="61" t="s">
        <v>885</v>
      </c>
      <c r="D5195" s="61" t="s">
        <v>181</v>
      </c>
      <c r="E5195" s="61">
        <v>8</v>
      </c>
      <c r="F5195" s="61" t="s">
        <v>182</v>
      </c>
      <c r="G5195" s="61">
        <v>0</v>
      </c>
      <c r="H5195" s="61" t="s">
        <v>1556</v>
      </c>
      <c r="I5195" s="61" t="s">
        <v>288</v>
      </c>
      <c r="J5195" s="61" t="s">
        <v>16</v>
      </c>
      <c r="K5195" s="61" t="s">
        <v>14</v>
      </c>
      <c r="L5195" s="61" t="s">
        <v>1485</v>
      </c>
      <c r="M5195" s="61" t="e">
        <f t="shared" si="82"/>
        <v>#VALUE!</v>
      </c>
      <c r="N5195" t="e">
        <f>VLOOKUP(M5195,'zamestnanci číselník'!$A:$I,9,0)</f>
        <v>#VALUE!</v>
      </c>
    </row>
    <row r="5196" spans="1:14" x14ac:dyDescent="0.2">
      <c r="A5196" s="60">
        <v>43703</v>
      </c>
      <c r="B5196" s="61" t="s">
        <v>1484</v>
      </c>
      <c r="C5196" s="61" t="s">
        <v>17</v>
      </c>
      <c r="D5196" s="61" t="s">
        <v>181</v>
      </c>
      <c r="E5196" s="61">
        <v>0</v>
      </c>
      <c r="F5196" s="61" t="s">
        <v>182</v>
      </c>
      <c r="G5196" s="61">
        <v>0</v>
      </c>
      <c r="H5196" s="61" t="s">
        <v>183</v>
      </c>
      <c r="I5196" s="61" t="s">
        <v>288</v>
      </c>
      <c r="J5196" s="61" t="s">
        <v>16</v>
      </c>
      <c r="K5196" s="61" t="s">
        <v>14</v>
      </c>
      <c r="L5196" s="61" t="s">
        <v>1485</v>
      </c>
      <c r="M5196" s="61" t="e">
        <f t="shared" si="82"/>
        <v>#VALUE!</v>
      </c>
      <c r="N5196" t="e">
        <f>VLOOKUP(M5196,'zamestnanci číselník'!$A:$I,9,0)</f>
        <v>#VALUE!</v>
      </c>
    </row>
    <row r="5197" spans="1:14" x14ac:dyDescent="0.2">
      <c r="A5197" s="60">
        <v>43706</v>
      </c>
      <c r="B5197" s="61" t="s">
        <v>1484</v>
      </c>
      <c r="C5197" s="61" t="s">
        <v>885</v>
      </c>
      <c r="D5197" s="61" t="s">
        <v>181</v>
      </c>
      <c r="E5197" s="61">
        <v>8</v>
      </c>
      <c r="F5197" s="61" t="s">
        <v>182</v>
      </c>
      <c r="G5197" s="61">
        <v>0</v>
      </c>
      <c r="H5197" s="61" t="s">
        <v>1505</v>
      </c>
      <c r="I5197" s="61" t="s">
        <v>288</v>
      </c>
      <c r="J5197" s="61" t="s">
        <v>16</v>
      </c>
      <c r="K5197" s="61" t="s">
        <v>14</v>
      </c>
      <c r="L5197" s="61" t="s">
        <v>1485</v>
      </c>
      <c r="M5197" s="61" t="e">
        <f t="shared" si="82"/>
        <v>#VALUE!</v>
      </c>
      <c r="N5197" t="e">
        <f>VLOOKUP(M5197,'zamestnanci číselník'!$A:$I,9,0)</f>
        <v>#VALUE!</v>
      </c>
    </row>
    <row r="5198" spans="1:14" x14ac:dyDescent="0.2">
      <c r="A5198" s="60">
        <v>43678</v>
      </c>
      <c r="B5198" s="61" t="s">
        <v>1484</v>
      </c>
      <c r="C5198" s="61" t="s">
        <v>17</v>
      </c>
      <c r="D5198" s="61" t="s">
        <v>181</v>
      </c>
      <c r="E5198" s="61">
        <v>0</v>
      </c>
      <c r="F5198" s="61" t="s">
        <v>182</v>
      </c>
      <c r="G5198" s="61">
        <v>0</v>
      </c>
      <c r="H5198" s="61" t="s">
        <v>183</v>
      </c>
      <c r="I5198" s="61" t="s">
        <v>288</v>
      </c>
      <c r="J5198" s="61" t="s">
        <v>16</v>
      </c>
      <c r="K5198" s="61" t="s">
        <v>14</v>
      </c>
      <c r="L5198" s="61" t="s">
        <v>1485</v>
      </c>
      <c r="M5198" s="61" t="e">
        <f t="shared" si="82"/>
        <v>#VALUE!</v>
      </c>
      <c r="N5198" t="e">
        <f>VLOOKUP(M5198,'zamestnanci číselník'!$A:$I,9,0)</f>
        <v>#VALUE!</v>
      </c>
    </row>
    <row r="5199" spans="1:14" x14ac:dyDescent="0.2">
      <c r="A5199" s="60">
        <v>43679</v>
      </c>
      <c r="B5199" s="61" t="s">
        <v>1484</v>
      </c>
      <c r="C5199" s="61" t="s">
        <v>17</v>
      </c>
      <c r="D5199" s="61" t="s">
        <v>181</v>
      </c>
      <c r="E5199" s="61">
        <v>0</v>
      </c>
      <c r="F5199" s="61" t="s">
        <v>182</v>
      </c>
      <c r="G5199" s="61">
        <v>0</v>
      </c>
      <c r="H5199" s="61" t="s">
        <v>183</v>
      </c>
      <c r="I5199" s="61" t="s">
        <v>288</v>
      </c>
      <c r="J5199" s="61" t="s">
        <v>16</v>
      </c>
      <c r="K5199" s="61" t="s">
        <v>14</v>
      </c>
      <c r="L5199" s="61" t="s">
        <v>1485</v>
      </c>
      <c r="M5199" s="61" t="e">
        <f t="shared" si="82"/>
        <v>#VALUE!</v>
      </c>
      <c r="N5199" t="e">
        <f>VLOOKUP(M5199,'zamestnanci číselník'!$A:$I,9,0)</f>
        <v>#VALUE!</v>
      </c>
    </row>
    <row r="5200" spans="1:14" x14ac:dyDescent="0.2">
      <c r="A5200" s="60">
        <v>43682</v>
      </c>
      <c r="B5200" s="61" t="s">
        <v>1484</v>
      </c>
      <c r="C5200" s="61" t="s">
        <v>885</v>
      </c>
      <c r="D5200" s="61" t="s">
        <v>181</v>
      </c>
      <c r="E5200" s="61">
        <v>11</v>
      </c>
      <c r="F5200" s="61" t="s">
        <v>182</v>
      </c>
      <c r="G5200" s="61">
        <v>0</v>
      </c>
      <c r="H5200" s="61" t="s">
        <v>279</v>
      </c>
      <c r="I5200" s="61" t="s">
        <v>288</v>
      </c>
      <c r="J5200" s="61" t="s">
        <v>16</v>
      </c>
      <c r="K5200" s="61" t="s">
        <v>14</v>
      </c>
      <c r="L5200" s="61" t="s">
        <v>1485</v>
      </c>
      <c r="M5200" s="61" t="e">
        <f t="shared" si="82"/>
        <v>#VALUE!</v>
      </c>
      <c r="N5200" t="e">
        <f>VLOOKUP(M5200,'zamestnanci číselník'!$A:$I,9,0)</f>
        <v>#VALUE!</v>
      </c>
    </row>
    <row r="5201" spans="1:14" x14ac:dyDescent="0.2">
      <c r="A5201" s="60">
        <v>43683</v>
      </c>
      <c r="B5201" s="61" t="s">
        <v>1484</v>
      </c>
      <c r="C5201" s="61" t="s">
        <v>885</v>
      </c>
      <c r="D5201" s="61" t="s">
        <v>181</v>
      </c>
      <c r="E5201" s="61">
        <v>11</v>
      </c>
      <c r="F5201" s="61" t="s">
        <v>182</v>
      </c>
      <c r="G5201" s="61">
        <v>0</v>
      </c>
      <c r="H5201" s="61" t="s">
        <v>279</v>
      </c>
      <c r="I5201" s="61" t="s">
        <v>288</v>
      </c>
      <c r="J5201" s="61" t="s">
        <v>16</v>
      </c>
      <c r="K5201" s="61" t="s">
        <v>14</v>
      </c>
      <c r="L5201" s="61" t="s">
        <v>1485</v>
      </c>
      <c r="M5201" s="61" t="e">
        <f t="shared" si="82"/>
        <v>#VALUE!</v>
      </c>
      <c r="N5201" t="e">
        <f>VLOOKUP(M5201,'zamestnanci číselník'!$A:$I,9,0)</f>
        <v>#VALUE!</v>
      </c>
    </row>
    <row r="5202" spans="1:14" x14ac:dyDescent="0.2">
      <c r="A5202" s="60">
        <v>43684</v>
      </c>
      <c r="B5202" s="61" t="s">
        <v>1484</v>
      </c>
      <c r="C5202" s="61" t="s">
        <v>885</v>
      </c>
      <c r="D5202" s="61" t="s">
        <v>181</v>
      </c>
      <c r="E5202" s="61">
        <v>11</v>
      </c>
      <c r="F5202" s="61" t="s">
        <v>182</v>
      </c>
      <c r="G5202" s="61">
        <v>0</v>
      </c>
      <c r="H5202" s="61" t="s">
        <v>39</v>
      </c>
      <c r="I5202" s="61" t="s">
        <v>288</v>
      </c>
      <c r="J5202" s="61" t="s">
        <v>16</v>
      </c>
      <c r="K5202" s="61" t="s">
        <v>14</v>
      </c>
      <c r="L5202" s="61" t="s">
        <v>1485</v>
      </c>
      <c r="M5202" s="61" t="e">
        <f t="shared" si="82"/>
        <v>#VALUE!</v>
      </c>
      <c r="N5202" t="e">
        <f>VLOOKUP(M5202,'zamestnanci číselník'!$A:$I,9,0)</f>
        <v>#VALUE!</v>
      </c>
    </row>
    <row r="5203" spans="1:14" x14ac:dyDescent="0.2">
      <c r="A5203" s="60">
        <v>43685</v>
      </c>
      <c r="B5203" s="61" t="s">
        <v>1484</v>
      </c>
      <c r="C5203" s="61" t="s">
        <v>885</v>
      </c>
      <c r="D5203" s="61" t="s">
        <v>181</v>
      </c>
      <c r="E5203" s="61">
        <v>11</v>
      </c>
      <c r="F5203" s="61" t="s">
        <v>182</v>
      </c>
      <c r="G5203" s="61">
        <v>0</v>
      </c>
      <c r="H5203" s="61" t="s">
        <v>279</v>
      </c>
      <c r="I5203" s="61" t="s">
        <v>288</v>
      </c>
      <c r="J5203" s="61" t="s">
        <v>16</v>
      </c>
      <c r="K5203" s="61" t="s">
        <v>14</v>
      </c>
      <c r="L5203" s="61" t="s">
        <v>1485</v>
      </c>
      <c r="M5203" s="61" t="e">
        <f t="shared" si="82"/>
        <v>#VALUE!</v>
      </c>
      <c r="N5203" t="e">
        <f>VLOOKUP(M5203,'zamestnanci číselník'!$A:$I,9,0)</f>
        <v>#VALUE!</v>
      </c>
    </row>
    <row r="5204" spans="1:14" x14ac:dyDescent="0.2">
      <c r="A5204" s="60">
        <v>43686</v>
      </c>
      <c r="B5204" s="61" t="s">
        <v>1484</v>
      </c>
      <c r="C5204" s="61" t="s">
        <v>885</v>
      </c>
      <c r="D5204" s="61" t="s">
        <v>181</v>
      </c>
      <c r="E5204" s="61">
        <v>7.5</v>
      </c>
      <c r="F5204" s="61" t="s">
        <v>182</v>
      </c>
      <c r="G5204" s="61">
        <v>0</v>
      </c>
      <c r="H5204" s="61" t="s">
        <v>1517</v>
      </c>
      <c r="I5204" s="61" t="s">
        <v>288</v>
      </c>
      <c r="J5204" s="61" t="s">
        <v>16</v>
      </c>
      <c r="K5204" s="61" t="s">
        <v>14</v>
      </c>
      <c r="L5204" s="61" t="s">
        <v>1485</v>
      </c>
      <c r="M5204" s="61" t="e">
        <f t="shared" si="82"/>
        <v>#VALUE!</v>
      </c>
      <c r="N5204" t="e">
        <f>VLOOKUP(M5204,'zamestnanci číselník'!$A:$I,9,0)</f>
        <v>#VALUE!</v>
      </c>
    </row>
    <row r="5205" spans="1:14" x14ac:dyDescent="0.2">
      <c r="A5205" s="60">
        <v>43688</v>
      </c>
      <c r="B5205" s="61" t="s">
        <v>1484</v>
      </c>
      <c r="C5205" s="61" t="s">
        <v>885</v>
      </c>
      <c r="D5205" s="61" t="s">
        <v>181</v>
      </c>
      <c r="E5205" s="61">
        <v>9.5</v>
      </c>
      <c r="F5205" s="61" t="s">
        <v>182</v>
      </c>
      <c r="G5205" s="61">
        <v>0</v>
      </c>
      <c r="H5205" s="61" t="s">
        <v>1450</v>
      </c>
      <c r="I5205" s="61" t="s">
        <v>288</v>
      </c>
      <c r="J5205" s="61" t="s">
        <v>16</v>
      </c>
      <c r="K5205" s="61" t="s">
        <v>14</v>
      </c>
      <c r="L5205" s="61" t="s">
        <v>1485</v>
      </c>
      <c r="M5205" s="61" t="e">
        <f t="shared" si="82"/>
        <v>#VALUE!</v>
      </c>
      <c r="N5205" t="e">
        <f>VLOOKUP(M5205,'zamestnanci číselník'!$A:$I,9,0)</f>
        <v>#VALUE!</v>
      </c>
    </row>
    <row r="5206" spans="1:14" x14ac:dyDescent="0.2">
      <c r="A5206" s="60">
        <v>43705</v>
      </c>
      <c r="B5206" s="61" t="s">
        <v>1484</v>
      </c>
      <c r="C5206" s="61" t="s">
        <v>885</v>
      </c>
      <c r="D5206" s="61" t="s">
        <v>181</v>
      </c>
      <c r="E5206" s="61">
        <v>10</v>
      </c>
      <c r="F5206" s="61" t="s">
        <v>182</v>
      </c>
      <c r="G5206" s="61">
        <v>0</v>
      </c>
      <c r="H5206" s="61" t="s">
        <v>1505</v>
      </c>
      <c r="I5206" s="61" t="s">
        <v>288</v>
      </c>
      <c r="J5206" s="61" t="s">
        <v>16</v>
      </c>
      <c r="K5206" s="61" t="s">
        <v>14</v>
      </c>
      <c r="L5206" s="61" t="s">
        <v>1485</v>
      </c>
      <c r="M5206" s="61" t="e">
        <f t="shared" si="82"/>
        <v>#VALUE!</v>
      </c>
      <c r="N5206" t="e">
        <f>VLOOKUP(M5206,'zamestnanci číselník'!$A:$I,9,0)</f>
        <v>#VALUE!</v>
      </c>
    </row>
    <row r="5207" spans="1:14" x14ac:dyDescent="0.2">
      <c r="A5207" s="60">
        <v>43698</v>
      </c>
      <c r="B5207" s="61" t="s">
        <v>1054</v>
      </c>
      <c r="C5207" s="61" t="s">
        <v>885</v>
      </c>
      <c r="D5207" s="61" t="s">
        <v>181</v>
      </c>
      <c r="E5207" s="61">
        <v>8</v>
      </c>
      <c r="F5207" s="61" t="s">
        <v>182</v>
      </c>
      <c r="G5207" s="61">
        <v>0</v>
      </c>
      <c r="H5207" s="61" t="s">
        <v>1505</v>
      </c>
      <c r="I5207" s="61" t="s">
        <v>184</v>
      </c>
      <c r="J5207" s="61" t="s">
        <v>24</v>
      </c>
      <c r="K5207" s="61" t="s">
        <v>14</v>
      </c>
      <c r="L5207" s="61" t="s">
        <v>1055</v>
      </c>
      <c r="M5207" s="61" t="e">
        <f t="shared" si="82"/>
        <v>#VALUE!</v>
      </c>
      <c r="N5207" t="e">
        <f>VLOOKUP(M5207,'zamestnanci číselník'!$A:$I,9,0)</f>
        <v>#VALUE!</v>
      </c>
    </row>
    <row r="5208" spans="1:14" x14ac:dyDescent="0.2">
      <c r="A5208" s="60">
        <v>43699</v>
      </c>
      <c r="B5208" s="61" t="s">
        <v>1054</v>
      </c>
      <c r="C5208" s="61" t="s">
        <v>885</v>
      </c>
      <c r="D5208" s="61" t="s">
        <v>181</v>
      </c>
      <c r="E5208" s="61">
        <v>8</v>
      </c>
      <c r="F5208" s="61" t="s">
        <v>182</v>
      </c>
      <c r="G5208" s="61">
        <v>0</v>
      </c>
      <c r="H5208" s="61" t="s">
        <v>1505</v>
      </c>
      <c r="I5208" s="61" t="s">
        <v>184</v>
      </c>
      <c r="J5208" s="61" t="s">
        <v>24</v>
      </c>
      <c r="K5208" s="61" t="s">
        <v>14</v>
      </c>
      <c r="L5208" s="61" t="s">
        <v>1055</v>
      </c>
      <c r="M5208" s="61" t="e">
        <f t="shared" si="82"/>
        <v>#VALUE!</v>
      </c>
      <c r="N5208" t="e">
        <f>VLOOKUP(M5208,'zamestnanci číselník'!$A:$I,9,0)</f>
        <v>#VALUE!</v>
      </c>
    </row>
    <row r="5209" spans="1:14" x14ac:dyDescent="0.2">
      <c r="A5209" s="60">
        <v>43696</v>
      </c>
      <c r="B5209" s="61" t="s">
        <v>1054</v>
      </c>
      <c r="C5209" s="61" t="s">
        <v>885</v>
      </c>
      <c r="D5209" s="61" t="s">
        <v>181</v>
      </c>
      <c r="E5209" s="61">
        <v>8.5</v>
      </c>
      <c r="F5209" s="61" t="s">
        <v>182</v>
      </c>
      <c r="G5209" s="61">
        <v>0</v>
      </c>
      <c r="H5209" s="61" t="s">
        <v>1505</v>
      </c>
      <c r="I5209" s="61" t="s">
        <v>184</v>
      </c>
      <c r="J5209" s="61" t="s">
        <v>24</v>
      </c>
      <c r="K5209" s="61" t="s">
        <v>14</v>
      </c>
      <c r="L5209" s="61" t="s">
        <v>1055</v>
      </c>
      <c r="M5209" s="61" t="e">
        <f t="shared" si="82"/>
        <v>#VALUE!</v>
      </c>
      <c r="N5209" t="e">
        <f>VLOOKUP(M5209,'zamestnanci číselník'!$A:$I,9,0)</f>
        <v>#VALUE!</v>
      </c>
    </row>
    <row r="5210" spans="1:14" x14ac:dyDescent="0.2">
      <c r="A5210" s="60">
        <v>43697</v>
      </c>
      <c r="B5210" s="61" t="s">
        <v>1054</v>
      </c>
      <c r="C5210" s="61" t="s">
        <v>885</v>
      </c>
      <c r="D5210" s="61" t="s">
        <v>181</v>
      </c>
      <c r="E5210" s="61">
        <v>7</v>
      </c>
      <c r="F5210" s="61" t="s">
        <v>182</v>
      </c>
      <c r="G5210" s="61">
        <v>0</v>
      </c>
      <c r="H5210" s="61" t="s">
        <v>1505</v>
      </c>
      <c r="I5210" s="61" t="s">
        <v>184</v>
      </c>
      <c r="J5210" s="61" t="s">
        <v>24</v>
      </c>
      <c r="K5210" s="61" t="s">
        <v>14</v>
      </c>
      <c r="L5210" s="61" t="s">
        <v>1055</v>
      </c>
      <c r="M5210" s="61" t="e">
        <f t="shared" si="82"/>
        <v>#VALUE!</v>
      </c>
      <c r="N5210" t="e">
        <f>VLOOKUP(M5210,'zamestnanci číselník'!$A:$I,9,0)</f>
        <v>#VALUE!</v>
      </c>
    </row>
    <row r="5211" spans="1:14" x14ac:dyDescent="0.2">
      <c r="A5211" s="60">
        <v>43689</v>
      </c>
      <c r="B5211" s="61" t="s">
        <v>1054</v>
      </c>
      <c r="C5211" s="61" t="s">
        <v>885</v>
      </c>
      <c r="D5211" s="61" t="s">
        <v>181</v>
      </c>
      <c r="E5211" s="61">
        <v>4.5</v>
      </c>
      <c r="F5211" s="61" t="s">
        <v>182</v>
      </c>
      <c r="G5211" s="61">
        <v>0</v>
      </c>
      <c r="H5211" s="61" t="s">
        <v>1437</v>
      </c>
      <c r="I5211" s="61" t="s">
        <v>184</v>
      </c>
      <c r="J5211" s="61" t="s">
        <v>24</v>
      </c>
      <c r="K5211" s="61" t="s">
        <v>14</v>
      </c>
      <c r="L5211" s="61" t="s">
        <v>1055</v>
      </c>
      <c r="M5211" s="61" t="e">
        <f t="shared" si="82"/>
        <v>#VALUE!</v>
      </c>
      <c r="N5211" t="e">
        <f>VLOOKUP(M5211,'zamestnanci číselník'!$A:$I,9,0)</f>
        <v>#VALUE!</v>
      </c>
    </row>
    <row r="5212" spans="1:14" x14ac:dyDescent="0.2">
      <c r="A5212" s="60">
        <v>43690</v>
      </c>
      <c r="B5212" s="61" t="s">
        <v>1054</v>
      </c>
      <c r="C5212" s="61" t="s">
        <v>17</v>
      </c>
      <c r="D5212" s="61" t="s">
        <v>181</v>
      </c>
      <c r="E5212" s="61">
        <v>0</v>
      </c>
      <c r="F5212" s="61" t="s">
        <v>182</v>
      </c>
      <c r="G5212" s="61">
        <v>0</v>
      </c>
      <c r="H5212" s="61" t="s">
        <v>183</v>
      </c>
      <c r="I5212" s="61" t="s">
        <v>184</v>
      </c>
      <c r="J5212" s="61" t="s">
        <v>24</v>
      </c>
      <c r="K5212" s="61" t="s">
        <v>14</v>
      </c>
      <c r="L5212" s="61" t="s">
        <v>1055</v>
      </c>
      <c r="M5212" s="61" t="e">
        <f t="shared" si="82"/>
        <v>#VALUE!</v>
      </c>
      <c r="N5212" t="e">
        <f>VLOOKUP(M5212,'zamestnanci číselník'!$A:$I,9,0)</f>
        <v>#VALUE!</v>
      </c>
    </row>
    <row r="5213" spans="1:14" x14ac:dyDescent="0.2">
      <c r="A5213" s="60">
        <v>43691</v>
      </c>
      <c r="B5213" s="61" t="s">
        <v>1054</v>
      </c>
      <c r="C5213" s="61" t="s">
        <v>885</v>
      </c>
      <c r="D5213" s="61" t="s">
        <v>181</v>
      </c>
      <c r="E5213" s="61">
        <v>9</v>
      </c>
      <c r="F5213" s="61" t="s">
        <v>182</v>
      </c>
      <c r="G5213" s="61">
        <v>0</v>
      </c>
      <c r="H5213" s="61" t="s">
        <v>1437</v>
      </c>
      <c r="I5213" s="61" t="s">
        <v>184</v>
      </c>
      <c r="J5213" s="61" t="s">
        <v>24</v>
      </c>
      <c r="K5213" s="61" t="s">
        <v>14</v>
      </c>
      <c r="L5213" s="61" t="s">
        <v>1055</v>
      </c>
      <c r="M5213" s="61" t="e">
        <f t="shared" si="82"/>
        <v>#VALUE!</v>
      </c>
      <c r="N5213" t="e">
        <f>VLOOKUP(M5213,'zamestnanci číselník'!$A:$I,9,0)</f>
        <v>#VALUE!</v>
      </c>
    </row>
    <row r="5214" spans="1:14" x14ac:dyDescent="0.2">
      <c r="A5214" s="60">
        <v>43692</v>
      </c>
      <c r="B5214" s="61" t="s">
        <v>1054</v>
      </c>
      <c r="C5214" s="61" t="s">
        <v>885</v>
      </c>
      <c r="D5214" s="61" t="s">
        <v>181</v>
      </c>
      <c r="E5214" s="61">
        <v>9</v>
      </c>
      <c r="F5214" s="61" t="s">
        <v>182</v>
      </c>
      <c r="G5214" s="61">
        <v>0</v>
      </c>
      <c r="H5214" s="61" t="s">
        <v>1437</v>
      </c>
      <c r="I5214" s="61" t="s">
        <v>184</v>
      </c>
      <c r="J5214" s="61" t="s">
        <v>24</v>
      </c>
      <c r="K5214" s="61" t="s">
        <v>14</v>
      </c>
      <c r="L5214" s="61" t="s">
        <v>1055</v>
      </c>
      <c r="M5214" s="61" t="e">
        <f t="shared" si="82"/>
        <v>#VALUE!</v>
      </c>
      <c r="N5214" t="e">
        <f>VLOOKUP(M5214,'zamestnanci číselník'!$A:$I,9,0)</f>
        <v>#VALUE!</v>
      </c>
    </row>
    <row r="5215" spans="1:14" x14ac:dyDescent="0.2">
      <c r="A5215" s="60">
        <v>43693</v>
      </c>
      <c r="B5215" s="61" t="s">
        <v>1054</v>
      </c>
      <c r="C5215" s="61" t="s">
        <v>885</v>
      </c>
      <c r="D5215" s="61" t="s">
        <v>181</v>
      </c>
      <c r="E5215" s="61">
        <v>8</v>
      </c>
      <c r="F5215" s="61" t="s">
        <v>182</v>
      </c>
      <c r="G5215" s="61">
        <v>0</v>
      </c>
      <c r="H5215" s="61" t="s">
        <v>1437</v>
      </c>
      <c r="I5215" s="61" t="s">
        <v>184</v>
      </c>
      <c r="J5215" s="61" t="s">
        <v>24</v>
      </c>
      <c r="K5215" s="61" t="s">
        <v>14</v>
      </c>
      <c r="L5215" s="61" t="s">
        <v>1055</v>
      </c>
      <c r="M5215" s="61" t="e">
        <f t="shared" si="82"/>
        <v>#VALUE!</v>
      </c>
      <c r="N5215" t="e">
        <f>VLOOKUP(M5215,'zamestnanci číselník'!$A:$I,9,0)</f>
        <v>#VALUE!</v>
      </c>
    </row>
    <row r="5216" spans="1:14" x14ac:dyDescent="0.2">
      <c r="A5216" s="60">
        <v>43694</v>
      </c>
      <c r="B5216" s="61" t="s">
        <v>1054</v>
      </c>
      <c r="C5216" s="61" t="s">
        <v>885</v>
      </c>
      <c r="D5216" s="61" t="s">
        <v>181</v>
      </c>
      <c r="E5216" s="61">
        <v>6</v>
      </c>
      <c r="F5216" s="61" t="s">
        <v>182</v>
      </c>
      <c r="G5216" s="61">
        <v>0</v>
      </c>
      <c r="H5216" s="61" t="s">
        <v>1437</v>
      </c>
      <c r="I5216" s="61" t="s">
        <v>184</v>
      </c>
      <c r="J5216" s="61" t="s">
        <v>24</v>
      </c>
      <c r="K5216" s="61" t="s">
        <v>14</v>
      </c>
      <c r="L5216" s="61" t="s">
        <v>1055</v>
      </c>
      <c r="M5216" s="61" t="e">
        <f t="shared" si="82"/>
        <v>#VALUE!</v>
      </c>
      <c r="N5216" t="e">
        <f>VLOOKUP(M5216,'zamestnanci číselník'!$A:$I,9,0)</f>
        <v>#VALUE!</v>
      </c>
    </row>
    <row r="5217" spans="1:14" x14ac:dyDescent="0.2">
      <c r="A5217" s="60">
        <v>43682</v>
      </c>
      <c r="B5217" s="61" t="s">
        <v>1054</v>
      </c>
      <c r="C5217" s="61" t="s">
        <v>885</v>
      </c>
      <c r="D5217" s="61" t="s">
        <v>181</v>
      </c>
      <c r="E5217" s="61">
        <v>6.5</v>
      </c>
      <c r="F5217" s="61" t="s">
        <v>182</v>
      </c>
      <c r="G5217" s="61">
        <v>0</v>
      </c>
      <c r="H5217" s="61" t="s">
        <v>1437</v>
      </c>
      <c r="I5217" s="61" t="s">
        <v>184</v>
      </c>
      <c r="J5217" s="61" t="s">
        <v>24</v>
      </c>
      <c r="K5217" s="61" t="s">
        <v>14</v>
      </c>
      <c r="L5217" s="61" t="s">
        <v>1055</v>
      </c>
      <c r="M5217" s="61" t="e">
        <f t="shared" si="82"/>
        <v>#VALUE!</v>
      </c>
      <c r="N5217" t="e">
        <f>VLOOKUP(M5217,'zamestnanci číselník'!$A:$I,9,0)</f>
        <v>#VALUE!</v>
      </c>
    </row>
    <row r="5218" spans="1:14" x14ac:dyDescent="0.2">
      <c r="A5218" s="60">
        <v>43683</v>
      </c>
      <c r="B5218" s="61" t="s">
        <v>1054</v>
      </c>
      <c r="C5218" s="61" t="s">
        <v>885</v>
      </c>
      <c r="D5218" s="61" t="s">
        <v>181</v>
      </c>
      <c r="E5218" s="61">
        <v>10</v>
      </c>
      <c r="F5218" s="61" t="s">
        <v>182</v>
      </c>
      <c r="G5218" s="61">
        <v>0</v>
      </c>
      <c r="H5218" s="61" t="s">
        <v>1437</v>
      </c>
      <c r="I5218" s="61" t="s">
        <v>184</v>
      </c>
      <c r="J5218" s="61" t="s">
        <v>24</v>
      </c>
      <c r="K5218" s="61" t="s">
        <v>14</v>
      </c>
      <c r="L5218" s="61" t="s">
        <v>1055</v>
      </c>
      <c r="M5218" s="61" t="e">
        <f t="shared" si="82"/>
        <v>#VALUE!</v>
      </c>
      <c r="N5218" t="e">
        <f>VLOOKUP(M5218,'zamestnanci číselník'!$A:$I,9,0)</f>
        <v>#VALUE!</v>
      </c>
    </row>
    <row r="5219" spans="1:14" x14ac:dyDescent="0.2">
      <c r="A5219" s="60">
        <v>43684</v>
      </c>
      <c r="B5219" s="61" t="s">
        <v>1054</v>
      </c>
      <c r="C5219" s="61" t="s">
        <v>885</v>
      </c>
      <c r="D5219" s="61" t="s">
        <v>181</v>
      </c>
      <c r="E5219" s="61">
        <v>7.5</v>
      </c>
      <c r="F5219" s="61" t="s">
        <v>182</v>
      </c>
      <c r="G5219" s="61">
        <v>0</v>
      </c>
      <c r="H5219" s="61" t="s">
        <v>1437</v>
      </c>
      <c r="I5219" s="61" t="s">
        <v>184</v>
      </c>
      <c r="J5219" s="61" t="s">
        <v>24</v>
      </c>
      <c r="K5219" s="61" t="s">
        <v>14</v>
      </c>
      <c r="L5219" s="61" t="s">
        <v>1055</v>
      </c>
      <c r="M5219" s="61" t="e">
        <f t="shared" si="82"/>
        <v>#VALUE!</v>
      </c>
      <c r="N5219" t="e">
        <f>VLOOKUP(M5219,'zamestnanci číselník'!$A:$I,9,0)</f>
        <v>#VALUE!</v>
      </c>
    </row>
    <row r="5220" spans="1:14" x14ac:dyDescent="0.2">
      <c r="A5220" s="60">
        <v>43685</v>
      </c>
      <c r="B5220" s="61" t="s">
        <v>1054</v>
      </c>
      <c r="C5220" s="61" t="s">
        <v>885</v>
      </c>
      <c r="D5220" s="61" t="s">
        <v>181</v>
      </c>
      <c r="E5220" s="61">
        <v>9</v>
      </c>
      <c r="F5220" s="61" t="s">
        <v>182</v>
      </c>
      <c r="G5220" s="61">
        <v>0</v>
      </c>
      <c r="H5220" s="61" t="s">
        <v>1437</v>
      </c>
      <c r="I5220" s="61" t="s">
        <v>184</v>
      </c>
      <c r="J5220" s="61" t="s">
        <v>24</v>
      </c>
      <c r="K5220" s="61" t="s">
        <v>14</v>
      </c>
      <c r="L5220" s="61" t="s">
        <v>1055</v>
      </c>
      <c r="M5220" s="61" t="e">
        <f t="shared" si="82"/>
        <v>#VALUE!</v>
      </c>
      <c r="N5220" t="e">
        <f>VLOOKUP(M5220,'zamestnanci číselník'!$A:$I,9,0)</f>
        <v>#VALUE!</v>
      </c>
    </row>
    <row r="5221" spans="1:14" x14ac:dyDescent="0.2">
      <c r="A5221" s="60">
        <v>43686</v>
      </c>
      <c r="B5221" s="61" t="s">
        <v>1054</v>
      </c>
      <c r="C5221" s="61" t="s">
        <v>885</v>
      </c>
      <c r="D5221" s="61" t="s">
        <v>181</v>
      </c>
      <c r="E5221" s="61">
        <v>10</v>
      </c>
      <c r="F5221" s="61" t="s">
        <v>182</v>
      </c>
      <c r="G5221" s="61">
        <v>0</v>
      </c>
      <c r="H5221" s="61" t="s">
        <v>1437</v>
      </c>
      <c r="I5221" s="61" t="s">
        <v>184</v>
      </c>
      <c r="J5221" s="61" t="s">
        <v>24</v>
      </c>
      <c r="K5221" s="61" t="s">
        <v>14</v>
      </c>
      <c r="L5221" s="61" t="s">
        <v>1055</v>
      </c>
      <c r="M5221" s="61" t="e">
        <f t="shared" si="82"/>
        <v>#VALUE!</v>
      </c>
      <c r="N5221" t="e">
        <f>VLOOKUP(M5221,'zamestnanci číselník'!$A:$I,9,0)</f>
        <v>#VALUE!</v>
      </c>
    </row>
    <row r="5222" spans="1:14" x14ac:dyDescent="0.2">
      <c r="A5222" s="60">
        <v>43687</v>
      </c>
      <c r="B5222" s="61" t="s">
        <v>1054</v>
      </c>
      <c r="C5222" s="61" t="s">
        <v>885</v>
      </c>
      <c r="D5222" s="61" t="s">
        <v>181</v>
      </c>
      <c r="E5222" s="61">
        <v>8</v>
      </c>
      <c r="F5222" s="61" t="s">
        <v>182</v>
      </c>
      <c r="G5222" s="61">
        <v>0</v>
      </c>
      <c r="H5222" s="61" t="s">
        <v>1437</v>
      </c>
      <c r="I5222" s="61" t="s">
        <v>184</v>
      </c>
      <c r="J5222" s="61" t="s">
        <v>24</v>
      </c>
      <c r="K5222" s="61" t="s">
        <v>14</v>
      </c>
      <c r="L5222" s="61" t="s">
        <v>1055</v>
      </c>
      <c r="M5222" s="61" t="e">
        <f t="shared" si="82"/>
        <v>#VALUE!</v>
      </c>
      <c r="N5222" t="e">
        <f>VLOOKUP(M5222,'zamestnanci číselník'!$A:$I,9,0)</f>
        <v>#VALUE!</v>
      </c>
    </row>
    <row r="5223" spans="1:14" x14ac:dyDescent="0.2">
      <c r="A5223" s="60">
        <v>43705</v>
      </c>
      <c r="B5223" s="61" t="s">
        <v>1056</v>
      </c>
      <c r="C5223" s="61" t="s">
        <v>885</v>
      </c>
      <c r="D5223" s="61" t="s">
        <v>181</v>
      </c>
      <c r="E5223" s="61">
        <v>4</v>
      </c>
      <c r="F5223" s="61" t="s">
        <v>182</v>
      </c>
      <c r="G5223" s="61">
        <v>0</v>
      </c>
      <c r="H5223" s="61" t="s">
        <v>1510</v>
      </c>
      <c r="I5223" s="61" t="s">
        <v>949</v>
      </c>
      <c r="J5223" s="61" t="s">
        <v>19</v>
      </c>
      <c r="K5223" s="61" t="s">
        <v>14</v>
      </c>
      <c r="L5223" s="61" t="s">
        <v>1057</v>
      </c>
      <c r="M5223" s="61" t="e">
        <f t="shared" si="82"/>
        <v>#VALUE!</v>
      </c>
      <c r="N5223" t="e">
        <f>VLOOKUP(M5223,'zamestnanci číselník'!$A:$I,9,0)</f>
        <v>#VALUE!</v>
      </c>
    </row>
    <row r="5224" spans="1:14" x14ac:dyDescent="0.2">
      <c r="A5224" s="60">
        <v>43706</v>
      </c>
      <c r="B5224" s="61" t="s">
        <v>1056</v>
      </c>
      <c r="C5224" s="61" t="s">
        <v>885</v>
      </c>
      <c r="D5224" s="61" t="s">
        <v>181</v>
      </c>
      <c r="E5224" s="61">
        <v>8</v>
      </c>
      <c r="F5224" s="61" t="s">
        <v>182</v>
      </c>
      <c r="G5224" s="61">
        <v>0</v>
      </c>
      <c r="H5224" s="61" t="s">
        <v>1514</v>
      </c>
      <c r="I5224" s="61" t="s">
        <v>949</v>
      </c>
      <c r="J5224" s="61" t="s">
        <v>19</v>
      </c>
      <c r="K5224" s="61" t="s">
        <v>14</v>
      </c>
      <c r="L5224" s="61" t="s">
        <v>1057</v>
      </c>
      <c r="M5224" s="61" t="e">
        <f t="shared" si="82"/>
        <v>#VALUE!</v>
      </c>
      <c r="N5224" t="e">
        <f>VLOOKUP(M5224,'zamestnanci číselník'!$A:$I,9,0)</f>
        <v>#VALUE!</v>
      </c>
    </row>
    <row r="5225" spans="1:14" x14ac:dyDescent="0.2">
      <c r="A5225" s="60">
        <v>43707</v>
      </c>
      <c r="B5225" s="61" t="s">
        <v>1056</v>
      </c>
      <c r="C5225" s="61" t="s">
        <v>885</v>
      </c>
      <c r="D5225" s="61" t="s">
        <v>181</v>
      </c>
      <c r="E5225" s="61">
        <v>9</v>
      </c>
      <c r="F5225" s="61" t="s">
        <v>182</v>
      </c>
      <c r="G5225" s="61">
        <v>0</v>
      </c>
      <c r="H5225" s="61" t="s">
        <v>1514</v>
      </c>
      <c r="I5225" s="61" t="s">
        <v>949</v>
      </c>
      <c r="J5225" s="61" t="s">
        <v>19</v>
      </c>
      <c r="K5225" s="61" t="s">
        <v>14</v>
      </c>
      <c r="L5225" s="61" t="s">
        <v>1057</v>
      </c>
      <c r="M5225" s="61" t="e">
        <f t="shared" si="82"/>
        <v>#VALUE!</v>
      </c>
      <c r="N5225" t="e">
        <f>VLOOKUP(M5225,'zamestnanci číselník'!$A:$I,9,0)</f>
        <v>#VALUE!</v>
      </c>
    </row>
    <row r="5226" spans="1:14" x14ac:dyDescent="0.2">
      <c r="A5226" s="60">
        <v>43708</v>
      </c>
      <c r="B5226" s="61" t="s">
        <v>1056</v>
      </c>
      <c r="C5226" s="61" t="s">
        <v>885</v>
      </c>
      <c r="D5226" s="61" t="s">
        <v>181</v>
      </c>
      <c r="E5226" s="61">
        <v>7</v>
      </c>
      <c r="F5226" s="61" t="s">
        <v>182</v>
      </c>
      <c r="G5226" s="61">
        <v>0</v>
      </c>
      <c r="H5226" s="61" t="s">
        <v>1514</v>
      </c>
      <c r="I5226" s="61" t="s">
        <v>949</v>
      </c>
      <c r="J5226" s="61" t="s">
        <v>19</v>
      </c>
      <c r="K5226" s="61" t="s">
        <v>14</v>
      </c>
      <c r="L5226" s="61" t="s">
        <v>1057</v>
      </c>
      <c r="M5226" s="61" t="e">
        <f t="shared" si="82"/>
        <v>#VALUE!</v>
      </c>
      <c r="N5226" t="e">
        <f>VLOOKUP(M5226,'zamestnanci číselník'!$A:$I,9,0)</f>
        <v>#VALUE!</v>
      </c>
    </row>
    <row r="5227" spans="1:14" x14ac:dyDescent="0.2">
      <c r="A5227" s="60">
        <v>43703</v>
      </c>
      <c r="B5227" s="61" t="s">
        <v>1056</v>
      </c>
      <c r="C5227" s="61" t="s">
        <v>885</v>
      </c>
      <c r="D5227" s="61" t="s">
        <v>181</v>
      </c>
      <c r="E5227" s="61">
        <v>8</v>
      </c>
      <c r="F5227" s="61" t="s">
        <v>182</v>
      </c>
      <c r="G5227" s="61">
        <v>0</v>
      </c>
      <c r="H5227" s="61" t="s">
        <v>1510</v>
      </c>
      <c r="I5227" s="61" t="s">
        <v>949</v>
      </c>
      <c r="J5227" s="61" t="s">
        <v>19</v>
      </c>
      <c r="K5227" s="61" t="s">
        <v>14</v>
      </c>
      <c r="L5227" s="61" t="s">
        <v>1057</v>
      </c>
      <c r="M5227" s="61" t="e">
        <f t="shared" si="82"/>
        <v>#VALUE!</v>
      </c>
      <c r="N5227" t="e">
        <f>VLOOKUP(M5227,'zamestnanci číselník'!$A:$I,9,0)</f>
        <v>#VALUE!</v>
      </c>
    </row>
    <row r="5228" spans="1:14" x14ac:dyDescent="0.2">
      <c r="A5228" s="60">
        <v>43704</v>
      </c>
      <c r="B5228" s="61" t="s">
        <v>1056</v>
      </c>
      <c r="C5228" s="61" t="s">
        <v>885</v>
      </c>
      <c r="D5228" s="61" t="s">
        <v>181</v>
      </c>
      <c r="E5228" s="61">
        <v>11</v>
      </c>
      <c r="F5228" s="61" t="s">
        <v>182</v>
      </c>
      <c r="G5228" s="61">
        <v>0</v>
      </c>
      <c r="H5228" s="61" t="s">
        <v>1510</v>
      </c>
      <c r="I5228" s="61" t="s">
        <v>949</v>
      </c>
      <c r="J5228" s="61" t="s">
        <v>19</v>
      </c>
      <c r="K5228" s="61" t="s">
        <v>14</v>
      </c>
      <c r="L5228" s="61" t="s">
        <v>1057</v>
      </c>
      <c r="M5228" s="61" t="e">
        <f t="shared" ref="M5228:M5291" si="83">B5228*1</f>
        <v>#VALUE!</v>
      </c>
      <c r="N5228" t="e">
        <f>VLOOKUP(M5228,'zamestnanci číselník'!$A:$I,9,0)</f>
        <v>#VALUE!</v>
      </c>
    </row>
    <row r="5229" spans="1:14" x14ac:dyDescent="0.2">
      <c r="A5229" s="60">
        <v>43699</v>
      </c>
      <c r="B5229" s="61" t="s">
        <v>1056</v>
      </c>
      <c r="C5229" s="61" t="s">
        <v>885</v>
      </c>
      <c r="D5229" s="61" t="s">
        <v>181</v>
      </c>
      <c r="E5229" s="61">
        <v>8.5</v>
      </c>
      <c r="F5229" s="61" t="s">
        <v>182</v>
      </c>
      <c r="G5229" s="61">
        <v>0</v>
      </c>
      <c r="H5229" s="61" t="s">
        <v>1510</v>
      </c>
      <c r="I5229" s="61" t="s">
        <v>949</v>
      </c>
      <c r="J5229" s="61" t="s">
        <v>19</v>
      </c>
      <c r="K5229" s="61" t="s">
        <v>14</v>
      </c>
      <c r="L5229" s="61" t="s">
        <v>1057</v>
      </c>
      <c r="M5229" s="61" t="e">
        <f t="shared" si="83"/>
        <v>#VALUE!</v>
      </c>
      <c r="N5229" t="e">
        <f>VLOOKUP(M5229,'zamestnanci číselník'!$A:$I,9,0)</f>
        <v>#VALUE!</v>
      </c>
    </row>
    <row r="5230" spans="1:14" x14ac:dyDescent="0.2">
      <c r="A5230" s="60">
        <v>43700</v>
      </c>
      <c r="B5230" s="61" t="s">
        <v>1056</v>
      </c>
      <c r="C5230" s="61" t="s">
        <v>885</v>
      </c>
      <c r="D5230" s="61" t="s">
        <v>181</v>
      </c>
      <c r="E5230" s="61">
        <v>9</v>
      </c>
      <c r="F5230" s="61" t="s">
        <v>182</v>
      </c>
      <c r="G5230" s="61">
        <v>0</v>
      </c>
      <c r="H5230" s="61" t="s">
        <v>1510</v>
      </c>
      <c r="I5230" s="61" t="s">
        <v>949</v>
      </c>
      <c r="J5230" s="61" t="s">
        <v>19</v>
      </c>
      <c r="K5230" s="61" t="s">
        <v>14</v>
      </c>
      <c r="L5230" s="61" t="s">
        <v>1057</v>
      </c>
      <c r="M5230" s="61" t="e">
        <f t="shared" si="83"/>
        <v>#VALUE!</v>
      </c>
      <c r="N5230" t="e">
        <f>VLOOKUP(M5230,'zamestnanci číselník'!$A:$I,9,0)</f>
        <v>#VALUE!</v>
      </c>
    </row>
    <row r="5231" spans="1:14" x14ac:dyDescent="0.2">
      <c r="A5231" s="60">
        <v>43701</v>
      </c>
      <c r="B5231" s="61" t="s">
        <v>1056</v>
      </c>
      <c r="C5231" s="61" t="s">
        <v>885</v>
      </c>
      <c r="D5231" s="61" t="s">
        <v>181</v>
      </c>
      <c r="E5231" s="61">
        <v>6</v>
      </c>
      <c r="F5231" s="61" t="s">
        <v>182</v>
      </c>
      <c r="G5231" s="61">
        <v>0</v>
      </c>
      <c r="H5231" s="61" t="s">
        <v>1510</v>
      </c>
      <c r="I5231" s="61" t="s">
        <v>949</v>
      </c>
      <c r="J5231" s="61" t="s">
        <v>19</v>
      </c>
      <c r="K5231" s="61" t="s">
        <v>14</v>
      </c>
      <c r="L5231" s="61" t="s">
        <v>1057</v>
      </c>
      <c r="M5231" s="61" t="e">
        <f t="shared" si="83"/>
        <v>#VALUE!</v>
      </c>
      <c r="N5231" t="e">
        <f>VLOOKUP(M5231,'zamestnanci číselník'!$A:$I,9,0)</f>
        <v>#VALUE!</v>
      </c>
    </row>
    <row r="5232" spans="1:14" x14ac:dyDescent="0.2">
      <c r="A5232" s="60">
        <v>43698</v>
      </c>
      <c r="B5232" s="61" t="s">
        <v>1056</v>
      </c>
      <c r="C5232" s="61" t="s">
        <v>885</v>
      </c>
      <c r="D5232" s="61" t="s">
        <v>181</v>
      </c>
      <c r="E5232" s="61">
        <v>10</v>
      </c>
      <c r="F5232" s="61" t="s">
        <v>182</v>
      </c>
      <c r="G5232" s="61">
        <v>0</v>
      </c>
      <c r="H5232" s="61" t="s">
        <v>1510</v>
      </c>
      <c r="I5232" s="61" t="s">
        <v>949</v>
      </c>
      <c r="J5232" s="61" t="s">
        <v>19</v>
      </c>
      <c r="K5232" s="61" t="s">
        <v>14</v>
      </c>
      <c r="L5232" s="61" t="s">
        <v>1057</v>
      </c>
      <c r="M5232" s="61" t="e">
        <f t="shared" si="83"/>
        <v>#VALUE!</v>
      </c>
      <c r="N5232" t="e">
        <f>VLOOKUP(M5232,'zamestnanci číselník'!$A:$I,9,0)</f>
        <v>#VALUE!</v>
      </c>
    </row>
    <row r="5233" spans="1:14" x14ac:dyDescent="0.2">
      <c r="A5233" s="60">
        <v>43696</v>
      </c>
      <c r="B5233" s="61" t="s">
        <v>1056</v>
      </c>
      <c r="C5233" s="61" t="s">
        <v>885</v>
      </c>
      <c r="D5233" s="61" t="s">
        <v>181</v>
      </c>
      <c r="E5233" s="61">
        <v>11</v>
      </c>
      <c r="F5233" s="61" t="s">
        <v>182</v>
      </c>
      <c r="G5233" s="61">
        <v>0</v>
      </c>
      <c r="H5233" s="61" t="s">
        <v>1510</v>
      </c>
      <c r="I5233" s="61" t="s">
        <v>949</v>
      </c>
      <c r="J5233" s="61" t="s">
        <v>19</v>
      </c>
      <c r="K5233" s="61" t="s">
        <v>14</v>
      </c>
      <c r="L5233" s="61" t="s">
        <v>1057</v>
      </c>
      <c r="M5233" s="61" t="e">
        <f t="shared" si="83"/>
        <v>#VALUE!</v>
      </c>
      <c r="N5233" t="e">
        <f>VLOOKUP(M5233,'zamestnanci číselník'!$A:$I,9,0)</f>
        <v>#VALUE!</v>
      </c>
    </row>
    <row r="5234" spans="1:14" x14ac:dyDescent="0.2">
      <c r="A5234" s="60">
        <v>43697</v>
      </c>
      <c r="B5234" s="61" t="s">
        <v>1056</v>
      </c>
      <c r="C5234" s="61" t="s">
        <v>885</v>
      </c>
      <c r="D5234" s="61" t="s">
        <v>181</v>
      </c>
      <c r="E5234" s="61">
        <v>11</v>
      </c>
      <c r="F5234" s="61" t="s">
        <v>182</v>
      </c>
      <c r="G5234" s="61">
        <v>0</v>
      </c>
      <c r="H5234" s="61" t="s">
        <v>1510</v>
      </c>
      <c r="I5234" s="61" t="s">
        <v>949</v>
      </c>
      <c r="J5234" s="61" t="s">
        <v>19</v>
      </c>
      <c r="K5234" s="61" t="s">
        <v>14</v>
      </c>
      <c r="L5234" s="61" t="s">
        <v>1057</v>
      </c>
      <c r="M5234" s="61" t="e">
        <f t="shared" si="83"/>
        <v>#VALUE!</v>
      </c>
      <c r="N5234" t="e">
        <f>VLOOKUP(M5234,'zamestnanci číselník'!$A:$I,9,0)</f>
        <v>#VALUE!</v>
      </c>
    </row>
    <row r="5235" spans="1:14" x14ac:dyDescent="0.2">
      <c r="A5235" s="60">
        <v>43689</v>
      </c>
      <c r="B5235" s="61" t="s">
        <v>1056</v>
      </c>
      <c r="C5235" s="61" t="s">
        <v>885</v>
      </c>
      <c r="D5235" s="61" t="s">
        <v>181</v>
      </c>
      <c r="E5235" s="61">
        <v>9</v>
      </c>
      <c r="F5235" s="61" t="s">
        <v>182</v>
      </c>
      <c r="G5235" s="61">
        <v>0</v>
      </c>
      <c r="H5235" s="61" t="s">
        <v>1437</v>
      </c>
      <c r="I5235" s="61" t="s">
        <v>949</v>
      </c>
      <c r="J5235" s="61" t="s">
        <v>19</v>
      </c>
      <c r="K5235" s="61" t="s">
        <v>14</v>
      </c>
      <c r="L5235" s="61" t="s">
        <v>1057</v>
      </c>
      <c r="M5235" s="61" t="e">
        <f t="shared" si="83"/>
        <v>#VALUE!</v>
      </c>
      <c r="N5235" t="e">
        <f>VLOOKUP(M5235,'zamestnanci číselník'!$A:$I,9,0)</f>
        <v>#VALUE!</v>
      </c>
    </row>
    <row r="5236" spans="1:14" x14ac:dyDescent="0.2">
      <c r="A5236" s="60">
        <v>43690</v>
      </c>
      <c r="B5236" s="61" t="s">
        <v>1056</v>
      </c>
      <c r="C5236" s="61" t="s">
        <v>885</v>
      </c>
      <c r="D5236" s="61" t="s">
        <v>181</v>
      </c>
      <c r="E5236" s="61">
        <v>10</v>
      </c>
      <c r="F5236" s="61" t="s">
        <v>182</v>
      </c>
      <c r="G5236" s="61">
        <v>0</v>
      </c>
      <c r="H5236" s="61" t="s">
        <v>1437</v>
      </c>
      <c r="I5236" s="61" t="s">
        <v>949</v>
      </c>
      <c r="J5236" s="61" t="s">
        <v>19</v>
      </c>
      <c r="K5236" s="61" t="s">
        <v>14</v>
      </c>
      <c r="L5236" s="61" t="s">
        <v>1057</v>
      </c>
      <c r="M5236" s="61" t="e">
        <f t="shared" si="83"/>
        <v>#VALUE!</v>
      </c>
      <c r="N5236" t="e">
        <f>VLOOKUP(M5236,'zamestnanci číselník'!$A:$I,9,0)</f>
        <v>#VALUE!</v>
      </c>
    </row>
    <row r="5237" spans="1:14" x14ac:dyDescent="0.2">
      <c r="A5237" s="60">
        <v>43691</v>
      </c>
      <c r="B5237" s="61" t="s">
        <v>1056</v>
      </c>
      <c r="C5237" s="61" t="s">
        <v>885</v>
      </c>
      <c r="D5237" s="61" t="s">
        <v>181</v>
      </c>
      <c r="E5237" s="61">
        <v>10</v>
      </c>
      <c r="F5237" s="61" t="s">
        <v>182</v>
      </c>
      <c r="G5237" s="61">
        <v>0</v>
      </c>
      <c r="H5237" s="61" t="s">
        <v>1437</v>
      </c>
      <c r="I5237" s="61" t="s">
        <v>949</v>
      </c>
      <c r="J5237" s="61" t="s">
        <v>19</v>
      </c>
      <c r="K5237" s="61" t="s">
        <v>14</v>
      </c>
      <c r="L5237" s="61" t="s">
        <v>1057</v>
      </c>
      <c r="M5237" s="61" t="e">
        <f t="shared" si="83"/>
        <v>#VALUE!</v>
      </c>
      <c r="N5237" t="e">
        <f>VLOOKUP(M5237,'zamestnanci číselník'!$A:$I,9,0)</f>
        <v>#VALUE!</v>
      </c>
    </row>
    <row r="5238" spans="1:14" x14ac:dyDescent="0.2">
      <c r="A5238" s="60">
        <v>43692</v>
      </c>
      <c r="B5238" s="61" t="s">
        <v>1056</v>
      </c>
      <c r="C5238" s="61" t="s">
        <v>885</v>
      </c>
      <c r="D5238" s="61" t="s">
        <v>181</v>
      </c>
      <c r="E5238" s="61">
        <v>2</v>
      </c>
      <c r="F5238" s="61" t="s">
        <v>182</v>
      </c>
      <c r="G5238" s="61">
        <v>0</v>
      </c>
      <c r="H5238" s="61" t="s">
        <v>1437</v>
      </c>
      <c r="I5238" s="61" t="s">
        <v>949</v>
      </c>
      <c r="J5238" s="61" t="s">
        <v>19</v>
      </c>
      <c r="K5238" s="61" t="s">
        <v>14</v>
      </c>
      <c r="L5238" s="61" t="s">
        <v>1057</v>
      </c>
      <c r="M5238" s="61" t="e">
        <f t="shared" si="83"/>
        <v>#VALUE!</v>
      </c>
      <c r="N5238" t="e">
        <f>VLOOKUP(M5238,'zamestnanci číselník'!$A:$I,9,0)</f>
        <v>#VALUE!</v>
      </c>
    </row>
    <row r="5239" spans="1:14" x14ac:dyDescent="0.2">
      <c r="A5239" s="60">
        <v>43692</v>
      </c>
      <c r="B5239" s="61" t="s">
        <v>1056</v>
      </c>
      <c r="C5239" s="61" t="s">
        <v>885</v>
      </c>
      <c r="D5239" s="61" t="s">
        <v>181</v>
      </c>
      <c r="E5239" s="61">
        <v>9</v>
      </c>
      <c r="F5239" s="61" t="s">
        <v>182</v>
      </c>
      <c r="G5239" s="61">
        <v>0</v>
      </c>
      <c r="H5239" s="61" t="s">
        <v>1510</v>
      </c>
      <c r="I5239" s="61" t="s">
        <v>949</v>
      </c>
      <c r="J5239" s="61" t="s">
        <v>19</v>
      </c>
      <c r="K5239" s="61" t="s">
        <v>14</v>
      </c>
      <c r="L5239" s="61" t="s">
        <v>1057</v>
      </c>
      <c r="M5239" s="61" t="e">
        <f t="shared" si="83"/>
        <v>#VALUE!</v>
      </c>
      <c r="N5239" t="e">
        <f>VLOOKUP(M5239,'zamestnanci číselník'!$A:$I,9,0)</f>
        <v>#VALUE!</v>
      </c>
    </row>
    <row r="5240" spans="1:14" x14ac:dyDescent="0.2">
      <c r="A5240" s="60">
        <v>43693</v>
      </c>
      <c r="B5240" s="61" t="s">
        <v>1056</v>
      </c>
      <c r="C5240" s="61" t="s">
        <v>885</v>
      </c>
      <c r="D5240" s="61" t="s">
        <v>181</v>
      </c>
      <c r="E5240" s="61">
        <v>9</v>
      </c>
      <c r="F5240" s="61" t="s">
        <v>182</v>
      </c>
      <c r="G5240" s="61">
        <v>0</v>
      </c>
      <c r="H5240" s="61" t="s">
        <v>1510</v>
      </c>
      <c r="I5240" s="61" t="s">
        <v>949</v>
      </c>
      <c r="J5240" s="61" t="s">
        <v>19</v>
      </c>
      <c r="K5240" s="61" t="s">
        <v>14</v>
      </c>
      <c r="L5240" s="61" t="s">
        <v>1057</v>
      </c>
      <c r="M5240" s="61" t="e">
        <f t="shared" si="83"/>
        <v>#VALUE!</v>
      </c>
      <c r="N5240" t="e">
        <f>VLOOKUP(M5240,'zamestnanci číselník'!$A:$I,9,0)</f>
        <v>#VALUE!</v>
      </c>
    </row>
    <row r="5241" spans="1:14" x14ac:dyDescent="0.2">
      <c r="A5241" s="60">
        <v>43678</v>
      </c>
      <c r="B5241" s="61" t="s">
        <v>1056</v>
      </c>
      <c r="C5241" s="61" t="s">
        <v>17</v>
      </c>
      <c r="D5241" s="61" t="s">
        <v>181</v>
      </c>
      <c r="E5241" s="61">
        <v>0</v>
      </c>
      <c r="F5241" s="61" t="s">
        <v>182</v>
      </c>
      <c r="G5241" s="61">
        <v>0</v>
      </c>
      <c r="H5241" s="61" t="s">
        <v>183</v>
      </c>
      <c r="I5241" s="61" t="s">
        <v>949</v>
      </c>
      <c r="J5241" s="61" t="s">
        <v>19</v>
      </c>
      <c r="K5241" s="61" t="s">
        <v>14</v>
      </c>
      <c r="L5241" s="61" t="s">
        <v>1057</v>
      </c>
      <c r="M5241" s="61" t="e">
        <f t="shared" si="83"/>
        <v>#VALUE!</v>
      </c>
      <c r="N5241" t="e">
        <f>VLOOKUP(M5241,'zamestnanci číselník'!$A:$I,9,0)</f>
        <v>#VALUE!</v>
      </c>
    </row>
    <row r="5242" spans="1:14" x14ac:dyDescent="0.2">
      <c r="A5242" s="60">
        <v>43679</v>
      </c>
      <c r="B5242" s="61" t="s">
        <v>1056</v>
      </c>
      <c r="C5242" s="61" t="s">
        <v>17</v>
      </c>
      <c r="D5242" s="61" t="s">
        <v>181</v>
      </c>
      <c r="E5242" s="61">
        <v>0</v>
      </c>
      <c r="F5242" s="61" t="s">
        <v>182</v>
      </c>
      <c r="G5242" s="61">
        <v>0</v>
      </c>
      <c r="H5242" s="61" t="s">
        <v>183</v>
      </c>
      <c r="I5242" s="61" t="s">
        <v>949</v>
      </c>
      <c r="J5242" s="61" t="s">
        <v>19</v>
      </c>
      <c r="K5242" s="61" t="s">
        <v>14</v>
      </c>
      <c r="L5242" s="61" t="s">
        <v>1057</v>
      </c>
      <c r="M5242" s="61" t="e">
        <f t="shared" si="83"/>
        <v>#VALUE!</v>
      </c>
      <c r="N5242" t="e">
        <f>VLOOKUP(M5242,'zamestnanci číselník'!$A:$I,9,0)</f>
        <v>#VALUE!</v>
      </c>
    </row>
    <row r="5243" spans="1:14" x14ac:dyDescent="0.2">
      <c r="A5243" s="60">
        <v>43682</v>
      </c>
      <c r="B5243" s="61" t="s">
        <v>1056</v>
      </c>
      <c r="C5243" s="61" t="s">
        <v>885</v>
      </c>
      <c r="D5243" s="61" t="s">
        <v>181</v>
      </c>
      <c r="E5243" s="61">
        <v>9</v>
      </c>
      <c r="F5243" s="61" t="s">
        <v>182</v>
      </c>
      <c r="G5243" s="61">
        <v>0</v>
      </c>
      <c r="H5243" s="61" t="s">
        <v>1437</v>
      </c>
      <c r="I5243" s="61" t="s">
        <v>949</v>
      </c>
      <c r="J5243" s="61" t="s">
        <v>19</v>
      </c>
      <c r="K5243" s="61" t="s">
        <v>14</v>
      </c>
      <c r="L5243" s="61" t="s">
        <v>1057</v>
      </c>
      <c r="M5243" s="61" t="e">
        <f t="shared" si="83"/>
        <v>#VALUE!</v>
      </c>
      <c r="N5243" t="e">
        <f>VLOOKUP(M5243,'zamestnanci číselník'!$A:$I,9,0)</f>
        <v>#VALUE!</v>
      </c>
    </row>
    <row r="5244" spans="1:14" x14ac:dyDescent="0.2">
      <c r="A5244" s="60">
        <v>43683</v>
      </c>
      <c r="B5244" s="61" t="s">
        <v>1056</v>
      </c>
      <c r="C5244" s="61" t="s">
        <v>885</v>
      </c>
      <c r="D5244" s="61" t="s">
        <v>181</v>
      </c>
      <c r="E5244" s="61">
        <v>9</v>
      </c>
      <c r="F5244" s="61" t="s">
        <v>182</v>
      </c>
      <c r="G5244" s="61">
        <v>0</v>
      </c>
      <c r="H5244" s="61" t="s">
        <v>1437</v>
      </c>
      <c r="I5244" s="61" t="s">
        <v>949</v>
      </c>
      <c r="J5244" s="61" t="s">
        <v>19</v>
      </c>
      <c r="K5244" s="61" t="s">
        <v>14</v>
      </c>
      <c r="L5244" s="61" t="s">
        <v>1057</v>
      </c>
      <c r="M5244" s="61" t="e">
        <f t="shared" si="83"/>
        <v>#VALUE!</v>
      </c>
      <c r="N5244" t="e">
        <f>VLOOKUP(M5244,'zamestnanci číselník'!$A:$I,9,0)</f>
        <v>#VALUE!</v>
      </c>
    </row>
    <row r="5245" spans="1:14" x14ac:dyDescent="0.2">
      <c r="A5245" s="60">
        <v>43684</v>
      </c>
      <c r="B5245" s="61" t="s">
        <v>1056</v>
      </c>
      <c r="C5245" s="61" t="s">
        <v>885</v>
      </c>
      <c r="D5245" s="61" t="s">
        <v>181</v>
      </c>
      <c r="E5245" s="61">
        <v>10</v>
      </c>
      <c r="F5245" s="61" t="s">
        <v>182</v>
      </c>
      <c r="G5245" s="61">
        <v>0</v>
      </c>
      <c r="H5245" s="61" t="s">
        <v>1437</v>
      </c>
      <c r="I5245" s="61" t="s">
        <v>949</v>
      </c>
      <c r="J5245" s="61" t="s">
        <v>19</v>
      </c>
      <c r="K5245" s="61" t="s">
        <v>14</v>
      </c>
      <c r="L5245" s="61" t="s">
        <v>1057</v>
      </c>
      <c r="M5245" s="61" t="e">
        <f t="shared" si="83"/>
        <v>#VALUE!</v>
      </c>
      <c r="N5245" t="e">
        <f>VLOOKUP(M5245,'zamestnanci číselník'!$A:$I,9,0)</f>
        <v>#VALUE!</v>
      </c>
    </row>
    <row r="5246" spans="1:14" x14ac:dyDescent="0.2">
      <c r="A5246" s="60">
        <v>43685</v>
      </c>
      <c r="B5246" s="61" t="s">
        <v>1056</v>
      </c>
      <c r="C5246" s="61" t="s">
        <v>885</v>
      </c>
      <c r="D5246" s="61" t="s">
        <v>181</v>
      </c>
      <c r="E5246" s="61">
        <v>4</v>
      </c>
      <c r="F5246" s="61" t="s">
        <v>182</v>
      </c>
      <c r="G5246" s="61">
        <v>0</v>
      </c>
      <c r="H5246" s="61" t="s">
        <v>1437</v>
      </c>
      <c r="I5246" s="61" t="s">
        <v>949</v>
      </c>
      <c r="J5246" s="61" t="s">
        <v>19</v>
      </c>
      <c r="K5246" s="61" t="s">
        <v>14</v>
      </c>
      <c r="L5246" s="61" t="s">
        <v>1057</v>
      </c>
      <c r="M5246" s="61" t="e">
        <f t="shared" si="83"/>
        <v>#VALUE!</v>
      </c>
      <c r="N5246" t="e">
        <f>VLOOKUP(M5246,'zamestnanci číselník'!$A:$I,9,0)</f>
        <v>#VALUE!</v>
      </c>
    </row>
    <row r="5247" spans="1:14" x14ac:dyDescent="0.2">
      <c r="A5247" s="60">
        <v>43686</v>
      </c>
      <c r="B5247" s="61" t="s">
        <v>1056</v>
      </c>
      <c r="C5247" s="61" t="s">
        <v>885</v>
      </c>
      <c r="D5247" s="61" t="s">
        <v>181</v>
      </c>
      <c r="E5247" s="61">
        <v>9</v>
      </c>
      <c r="F5247" s="61" t="s">
        <v>182</v>
      </c>
      <c r="G5247" s="61">
        <v>0</v>
      </c>
      <c r="H5247" s="61" t="s">
        <v>1437</v>
      </c>
      <c r="I5247" s="61" t="s">
        <v>949</v>
      </c>
      <c r="J5247" s="61" t="s">
        <v>19</v>
      </c>
      <c r="K5247" s="61" t="s">
        <v>14</v>
      </c>
      <c r="L5247" s="61" t="s">
        <v>1057</v>
      </c>
      <c r="M5247" s="61" t="e">
        <f t="shared" si="83"/>
        <v>#VALUE!</v>
      </c>
      <c r="N5247" t="e">
        <f>VLOOKUP(M5247,'zamestnanci číselník'!$A:$I,9,0)</f>
        <v>#VALUE!</v>
      </c>
    </row>
    <row r="5248" spans="1:14" x14ac:dyDescent="0.2">
      <c r="A5248" s="60">
        <v>43704</v>
      </c>
      <c r="B5248" s="61" t="s">
        <v>1058</v>
      </c>
      <c r="C5248" s="61" t="s">
        <v>885</v>
      </c>
      <c r="D5248" s="61" t="s">
        <v>181</v>
      </c>
      <c r="E5248" s="61">
        <v>8</v>
      </c>
      <c r="F5248" s="61" t="s">
        <v>182</v>
      </c>
      <c r="G5248" s="61">
        <v>0</v>
      </c>
      <c r="H5248" s="61" t="s">
        <v>1146</v>
      </c>
      <c r="I5248" s="61" t="s">
        <v>184</v>
      </c>
      <c r="J5248" s="61" t="s">
        <v>26</v>
      </c>
      <c r="K5248" s="61" t="s">
        <v>14</v>
      </c>
      <c r="L5248" s="61" t="s">
        <v>1059</v>
      </c>
      <c r="M5248" s="61" t="e">
        <f t="shared" si="83"/>
        <v>#VALUE!</v>
      </c>
      <c r="N5248" t="e">
        <f>VLOOKUP(M5248,'zamestnanci číselník'!$A:$I,9,0)</f>
        <v>#VALUE!</v>
      </c>
    </row>
    <row r="5249" spans="1:14" x14ac:dyDescent="0.2">
      <c r="A5249" s="60">
        <v>43705</v>
      </c>
      <c r="B5249" s="61" t="s">
        <v>1058</v>
      </c>
      <c r="C5249" s="61" t="s">
        <v>885</v>
      </c>
      <c r="D5249" s="61" t="s">
        <v>181</v>
      </c>
      <c r="E5249" s="61">
        <v>6.5</v>
      </c>
      <c r="F5249" s="61" t="s">
        <v>182</v>
      </c>
      <c r="G5249" s="61">
        <v>0</v>
      </c>
      <c r="H5249" s="61" t="s">
        <v>1146</v>
      </c>
      <c r="I5249" s="61" t="s">
        <v>184</v>
      </c>
      <c r="J5249" s="61" t="s">
        <v>26</v>
      </c>
      <c r="K5249" s="61" t="s">
        <v>14</v>
      </c>
      <c r="L5249" s="61" t="s">
        <v>1059</v>
      </c>
      <c r="M5249" s="61" t="e">
        <f t="shared" si="83"/>
        <v>#VALUE!</v>
      </c>
      <c r="N5249" t="e">
        <f>VLOOKUP(M5249,'zamestnanci číselník'!$A:$I,9,0)</f>
        <v>#VALUE!</v>
      </c>
    </row>
    <row r="5250" spans="1:14" x14ac:dyDescent="0.2">
      <c r="A5250" s="60">
        <v>43706</v>
      </c>
      <c r="B5250" s="61" t="s">
        <v>1058</v>
      </c>
      <c r="C5250" s="61" t="s">
        <v>17</v>
      </c>
      <c r="D5250" s="61" t="s">
        <v>181</v>
      </c>
      <c r="E5250" s="61">
        <v>0</v>
      </c>
      <c r="F5250" s="61" t="s">
        <v>182</v>
      </c>
      <c r="G5250" s="61">
        <v>0</v>
      </c>
      <c r="H5250" s="61" t="s">
        <v>183</v>
      </c>
      <c r="I5250" s="61" t="s">
        <v>184</v>
      </c>
      <c r="J5250" s="61" t="s">
        <v>26</v>
      </c>
      <c r="K5250" s="61" t="s">
        <v>14</v>
      </c>
      <c r="L5250" s="61" t="s">
        <v>1059</v>
      </c>
      <c r="M5250" s="61" t="e">
        <f t="shared" si="83"/>
        <v>#VALUE!</v>
      </c>
      <c r="N5250" t="e">
        <f>VLOOKUP(M5250,'zamestnanci číselník'!$A:$I,9,0)</f>
        <v>#VALUE!</v>
      </c>
    </row>
    <row r="5251" spans="1:14" x14ac:dyDescent="0.2">
      <c r="A5251" s="60">
        <v>43707</v>
      </c>
      <c r="B5251" s="61" t="s">
        <v>1058</v>
      </c>
      <c r="C5251" s="61" t="s">
        <v>17</v>
      </c>
      <c r="D5251" s="61" t="s">
        <v>181</v>
      </c>
      <c r="E5251" s="61">
        <v>0</v>
      </c>
      <c r="F5251" s="61" t="s">
        <v>182</v>
      </c>
      <c r="G5251" s="61">
        <v>0</v>
      </c>
      <c r="H5251" s="61" t="s">
        <v>183</v>
      </c>
      <c r="I5251" s="61" t="s">
        <v>184</v>
      </c>
      <c r="J5251" s="61" t="s">
        <v>26</v>
      </c>
      <c r="K5251" s="61" t="s">
        <v>14</v>
      </c>
      <c r="L5251" s="61" t="s">
        <v>1059</v>
      </c>
      <c r="M5251" s="61" t="e">
        <f t="shared" si="83"/>
        <v>#VALUE!</v>
      </c>
      <c r="N5251" t="e">
        <f>VLOOKUP(M5251,'zamestnanci číselník'!$A:$I,9,0)</f>
        <v>#VALUE!</v>
      </c>
    </row>
    <row r="5252" spans="1:14" x14ac:dyDescent="0.2">
      <c r="A5252" s="60">
        <v>43698</v>
      </c>
      <c r="B5252" s="61" t="s">
        <v>1058</v>
      </c>
      <c r="C5252" s="61" t="s">
        <v>885</v>
      </c>
      <c r="D5252" s="61" t="s">
        <v>181</v>
      </c>
      <c r="E5252" s="61">
        <v>6.5</v>
      </c>
      <c r="F5252" s="61" t="s">
        <v>182</v>
      </c>
      <c r="G5252" s="61">
        <v>0</v>
      </c>
      <c r="H5252" s="61" t="s">
        <v>1146</v>
      </c>
      <c r="I5252" s="61" t="s">
        <v>184</v>
      </c>
      <c r="J5252" s="61" t="s">
        <v>26</v>
      </c>
      <c r="K5252" s="61" t="s">
        <v>14</v>
      </c>
      <c r="L5252" s="61" t="s">
        <v>1059</v>
      </c>
      <c r="M5252" s="61" t="e">
        <f t="shared" si="83"/>
        <v>#VALUE!</v>
      </c>
      <c r="N5252" t="e">
        <f>VLOOKUP(M5252,'zamestnanci číselník'!$A:$I,9,0)</f>
        <v>#VALUE!</v>
      </c>
    </row>
    <row r="5253" spans="1:14" x14ac:dyDescent="0.2">
      <c r="A5253" s="60">
        <v>43699</v>
      </c>
      <c r="B5253" s="61" t="s">
        <v>1058</v>
      </c>
      <c r="C5253" s="61" t="s">
        <v>885</v>
      </c>
      <c r="D5253" s="61" t="s">
        <v>181</v>
      </c>
      <c r="E5253" s="61">
        <v>8</v>
      </c>
      <c r="F5253" s="61" t="s">
        <v>182</v>
      </c>
      <c r="G5253" s="61">
        <v>0</v>
      </c>
      <c r="H5253" s="61" t="s">
        <v>1146</v>
      </c>
      <c r="I5253" s="61" t="s">
        <v>184</v>
      </c>
      <c r="J5253" s="61" t="s">
        <v>26</v>
      </c>
      <c r="K5253" s="61" t="s">
        <v>14</v>
      </c>
      <c r="L5253" s="61" t="s">
        <v>1059</v>
      </c>
      <c r="M5253" s="61" t="e">
        <f t="shared" si="83"/>
        <v>#VALUE!</v>
      </c>
      <c r="N5253" t="e">
        <f>VLOOKUP(M5253,'zamestnanci číselník'!$A:$I,9,0)</f>
        <v>#VALUE!</v>
      </c>
    </row>
    <row r="5254" spans="1:14" x14ac:dyDescent="0.2">
      <c r="A5254" s="60">
        <v>43700</v>
      </c>
      <c r="B5254" s="61" t="s">
        <v>1058</v>
      </c>
      <c r="C5254" s="61" t="s">
        <v>885</v>
      </c>
      <c r="D5254" s="61" t="s">
        <v>181</v>
      </c>
      <c r="E5254" s="61">
        <v>5.5</v>
      </c>
      <c r="F5254" s="61" t="s">
        <v>182</v>
      </c>
      <c r="G5254" s="61">
        <v>0</v>
      </c>
      <c r="H5254" s="61" t="s">
        <v>1146</v>
      </c>
      <c r="I5254" s="61" t="s">
        <v>184</v>
      </c>
      <c r="J5254" s="61" t="s">
        <v>26</v>
      </c>
      <c r="K5254" s="61" t="s">
        <v>14</v>
      </c>
      <c r="L5254" s="61" t="s">
        <v>1059</v>
      </c>
      <c r="M5254" s="61" t="e">
        <f t="shared" si="83"/>
        <v>#VALUE!</v>
      </c>
      <c r="N5254" t="e">
        <f>VLOOKUP(M5254,'zamestnanci číselník'!$A:$I,9,0)</f>
        <v>#VALUE!</v>
      </c>
    </row>
    <row r="5255" spans="1:14" x14ac:dyDescent="0.2">
      <c r="A5255" s="60">
        <v>43703</v>
      </c>
      <c r="B5255" s="61" t="s">
        <v>1058</v>
      </c>
      <c r="C5255" s="61" t="s">
        <v>885</v>
      </c>
      <c r="D5255" s="61" t="s">
        <v>181</v>
      </c>
      <c r="E5255" s="61">
        <v>8</v>
      </c>
      <c r="F5255" s="61" t="s">
        <v>182</v>
      </c>
      <c r="G5255" s="61">
        <v>0</v>
      </c>
      <c r="H5255" s="61" t="s">
        <v>39</v>
      </c>
      <c r="I5255" s="61" t="s">
        <v>184</v>
      </c>
      <c r="J5255" s="61" t="s">
        <v>26</v>
      </c>
      <c r="K5255" s="61" t="s">
        <v>14</v>
      </c>
      <c r="L5255" s="61" t="s">
        <v>1059</v>
      </c>
      <c r="M5255" s="61" t="e">
        <f t="shared" si="83"/>
        <v>#VALUE!</v>
      </c>
      <c r="N5255" t="e">
        <f>VLOOKUP(M5255,'zamestnanci číselník'!$A:$I,9,0)</f>
        <v>#VALUE!</v>
      </c>
    </row>
    <row r="5256" spans="1:14" x14ac:dyDescent="0.2">
      <c r="A5256" s="60">
        <v>43678</v>
      </c>
      <c r="B5256" s="61" t="s">
        <v>1058</v>
      </c>
      <c r="C5256" s="61" t="s">
        <v>17</v>
      </c>
      <c r="D5256" s="61" t="s">
        <v>181</v>
      </c>
      <c r="E5256" s="61">
        <v>0</v>
      </c>
      <c r="F5256" s="61" t="s">
        <v>182</v>
      </c>
      <c r="G5256" s="61">
        <v>0</v>
      </c>
      <c r="H5256" s="61" t="s">
        <v>183</v>
      </c>
      <c r="I5256" s="61" t="s">
        <v>184</v>
      </c>
      <c r="J5256" s="61" t="s">
        <v>26</v>
      </c>
      <c r="K5256" s="61" t="s">
        <v>14</v>
      </c>
      <c r="L5256" s="61" t="s">
        <v>1059</v>
      </c>
      <c r="M5256" s="61" t="e">
        <f t="shared" si="83"/>
        <v>#VALUE!</v>
      </c>
      <c r="N5256" t="e">
        <f>VLOOKUP(M5256,'zamestnanci číselník'!$A:$I,9,0)</f>
        <v>#VALUE!</v>
      </c>
    </row>
    <row r="5257" spans="1:14" x14ac:dyDescent="0.2">
      <c r="A5257" s="60">
        <v>43679</v>
      </c>
      <c r="B5257" s="61" t="s">
        <v>1058</v>
      </c>
      <c r="C5257" s="61" t="s">
        <v>17</v>
      </c>
      <c r="D5257" s="61" t="s">
        <v>181</v>
      </c>
      <c r="E5257" s="61">
        <v>0</v>
      </c>
      <c r="F5257" s="61" t="s">
        <v>182</v>
      </c>
      <c r="G5257" s="61">
        <v>0</v>
      </c>
      <c r="H5257" s="61" t="s">
        <v>183</v>
      </c>
      <c r="I5257" s="61" t="s">
        <v>184</v>
      </c>
      <c r="J5257" s="61" t="s">
        <v>26</v>
      </c>
      <c r="K5257" s="61" t="s">
        <v>14</v>
      </c>
      <c r="L5257" s="61" t="s">
        <v>1059</v>
      </c>
      <c r="M5257" s="61" t="e">
        <f t="shared" si="83"/>
        <v>#VALUE!</v>
      </c>
      <c r="N5257" t="e">
        <f>VLOOKUP(M5257,'zamestnanci číselník'!$A:$I,9,0)</f>
        <v>#VALUE!</v>
      </c>
    </row>
    <row r="5258" spans="1:14" x14ac:dyDescent="0.2">
      <c r="A5258" s="60">
        <v>43682</v>
      </c>
      <c r="B5258" s="61" t="s">
        <v>1058</v>
      </c>
      <c r="C5258" s="61" t="s">
        <v>885</v>
      </c>
      <c r="D5258" s="61" t="s">
        <v>181</v>
      </c>
      <c r="E5258" s="61">
        <v>8</v>
      </c>
      <c r="F5258" s="61" t="s">
        <v>182</v>
      </c>
      <c r="G5258" s="61">
        <v>0</v>
      </c>
      <c r="H5258" s="61" t="s">
        <v>1387</v>
      </c>
      <c r="I5258" s="61" t="s">
        <v>184</v>
      </c>
      <c r="J5258" s="61" t="s">
        <v>26</v>
      </c>
      <c r="K5258" s="61" t="s">
        <v>14</v>
      </c>
      <c r="L5258" s="61" t="s">
        <v>1059</v>
      </c>
      <c r="M5258" s="61" t="e">
        <f t="shared" si="83"/>
        <v>#VALUE!</v>
      </c>
      <c r="N5258" t="e">
        <f>VLOOKUP(M5258,'zamestnanci číselník'!$A:$I,9,0)</f>
        <v>#VALUE!</v>
      </c>
    </row>
    <row r="5259" spans="1:14" x14ac:dyDescent="0.2">
      <c r="A5259" s="60">
        <v>43683</v>
      </c>
      <c r="B5259" s="61" t="s">
        <v>1058</v>
      </c>
      <c r="C5259" s="61" t="s">
        <v>885</v>
      </c>
      <c r="D5259" s="61" t="s">
        <v>181</v>
      </c>
      <c r="E5259" s="61">
        <v>8</v>
      </c>
      <c r="F5259" s="61" t="s">
        <v>182</v>
      </c>
      <c r="G5259" s="61">
        <v>0</v>
      </c>
      <c r="H5259" s="61" t="s">
        <v>1387</v>
      </c>
      <c r="I5259" s="61" t="s">
        <v>184</v>
      </c>
      <c r="J5259" s="61" t="s">
        <v>26</v>
      </c>
      <c r="K5259" s="61" t="s">
        <v>14</v>
      </c>
      <c r="L5259" s="61" t="s">
        <v>1059</v>
      </c>
      <c r="M5259" s="61" t="e">
        <f t="shared" si="83"/>
        <v>#VALUE!</v>
      </c>
      <c r="N5259" t="e">
        <f>VLOOKUP(M5259,'zamestnanci číselník'!$A:$I,9,0)</f>
        <v>#VALUE!</v>
      </c>
    </row>
    <row r="5260" spans="1:14" x14ac:dyDescent="0.2">
      <c r="A5260" s="60">
        <v>43684</v>
      </c>
      <c r="B5260" s="61" t="s">
        <v>1058</v>
      </c>
      <c r="C5260" s="61" t="s">
        <v>885</v>
      </c>
      <c r="D5260" s="61" t="s">
        <v>181</v>
      </c>
      <c r="E5260" s="61">
        <v>5.5</v>
      </c>
      <c r="F5260" s="61" t="s">
        <v>182</v>
      </c>
      <c r="G5260" s="61">
        <v>0</v>
      </c>
      <c r="H5260" s="61" t="s">
        <v>1387</v>
      </c>
      <c r="I5260" s="61" t="s">
        <v>184</v>
      </c>
      <c r="J5260" s="61" t="s">
        <v>26</v>
      </c>
      <c r="K5260" s="61" t="s">
        <v>14</v>
      </c>
      <c r="L5260" s="61" t="s">
        <v>1059</v>
      </c>
      <c r="M5260" s="61" t="e">
        <f t="shared" si="83"/>
        <v>#VALUE!</v>
      </c>
      <c r="N5260" t="e">
        <f>VLOOKUP(M5260,'zamestnanci číselník'!$A:$I,9,0)</f>
        <v>#VALUE!</v>
      </c>
    </row>
    <row r="5261" spans="1:14" x14ac:dyDescent="0.2">
      <c r="A5261" s="60">
        <v>43685</v>
      </c>
      <c r="B5261" s="61" t="s">
        <v>1058</v>
      </c>
      <c r="C5261" s="61" t="s">
        <v>885</v>
      </c>
      <c r="D5261" s="61" t="s">
        <v>181</v>
      </c>
      <c r="E5261" s="61">
        <v>8</v>
      </c>
      <c r="F5261" s="61" t="s">
        <v>182</v>
      </c>
      <c r="G5261" s="61">
        <v>0</v>
      </c>
      <c r="H5261" s="61" t="s">
        <v>1387</v>
      </c>
      <c r="I5261" s="61" t="s">
        <v>184</v>
      </c>
      <c r="J5261" s="61" t="s">
        <v>26</v>
      </c>
      <c r="K5261" s="61" t="s">
        <v>14</v>
      </c>
      <c r="L5261" s="61" t="s">
        <v>1059</v>
      </c>
      <c r="M5261" s="61" t="e">
        <f t="shared" si="83"/>
        <v>#VALUE!</v>
      </c>
      <c r="N5261" t="e">
        <f>VLOOKUP(M5261,'zamestnanci číselník'!$A:$I,9,0)</f>
        <v>#VALUE!</v>
      </c>
    </row>
    <row r="5262" spans="1:14" x14ac:dyDescent="0.2">
      <c r="A5262" s="60">
        <v>43686</v>
      </c>
      <c r="B5262" s="61" t="s">
        <v>1058</v>
      </c>
      <c r="C5262" s="61" t="s">
        <v>885</v>
      </c>
      <c r="D5262" s="61" t="s">
        <v>181</v>
      </c>
      <c r="E5262" s="61">
        <v>8</v>
      </c>
      <c r="F5262" s="61" t="s">
        <v>182</v>
      </c>
      <c r="G5262" s="61">
        <v>0</v>
      </c>
      <c r="H5262" s="61" t="s">
        <v>1387</v>
      </c>
      <c r="I5262" s="61" t="s">
        <v>184</v>
      </c>
      <c r="J5262" s="61" t="s">
        <v>26</v>
      </c>
      <c r="K5262" s="61" t="s">
        <v>14</v>
      </c>
      <c r="L5262" s="61" t="s">
        <v>1059</v>
      </c>
      <c r="M5262" s="61" t="e">
        <f t="shared" si="83"/>
        <v>#VALUE!</v>
      </c>
      <c r="N5262" t="e">
        <f>VLOOKUP(M5262,'zamestnanci číselník'!$A:$I,9,0)</f>
        <v>#VALUE!</v>
      </c>
    </row>
    <row r="5263" spans="1:14" x14ac:dyDescent="0.2">
      <c r="A5263" s="60">
        <v>43689</v>
      </c>
      <c r="B5263" s="61" t="s">
        <v>1058</v>
      </c>
      <c r="C5263" s="61" t="s">
        <v>885</v>
      </c>
      <c r="D5263" s="61" t="s">
        <v>181</v>
      </c>
      <c r="E5263" s="61">
        <v>8</v>
      </c>
      <c r="F5263" s="61" t="s">
        <v>182</v>
      </c>
      <c r="G5263" s="61">
        <v>0</v>
      </c>
      <c r="H5263" s="61" t="s">
        <v>1387</v>
      </c>
      <c r="I5263" s="61" t="s">
        <v>184</v>
      </c>
      <c r="J5263" s="61" t="s">
        <v>26</v>
      </c>
      <c r="K5263" s="61" t="s">
        <v>14</v>
      </c>
      <c r="L5263" s="61" t="s">
        <v>1059</v>
      </c>
      <c r="M5263" s="61" t="e">
        <f t="shared" si="83"/>
        <v>#VALUE!</v>
      </c>
      <c r="N5263" t="e">
        <f>VLOOKUP(M5263,'zamestnanci číselník'!$A:$I,9,0)</f>
        <v>#VALUE!</v>
      </c>
    </row>
    <row r="5264" spans="1:14" x14ac:dyDescent="0.2">
      <c r="A5264" s="60">
        <v>43690</v>
      </c>
      <c r="B5264" s="61" t="s">
        <v>1058</v>
      </c>
      <c r="C5264" s="61" t="s">
        <v>885</v>
      </c>
      <c r="D5264" s="61" t="s">
        <v>181</v>
      </c>
      <c r="E5264" s="61">
        <v>9.5</v>
      </c>
      <c r="F5264" s="61" t="s">
        <v>182</v>
      </c>
      <c r="G5264" s="61">
        <v>0</v>
      </c>
      <c r="H5264" s="61" t="s">
        <v>1387</v>
      </c>
      <c r="I5264" s="61" t="s">
        <v>184</v>
      </c>
      <c r="J5264" s="61" t="s">
        <v>26</v>
      </c>
      <c r="K5264" s="61" t="s">
        <v>14</v>
      </c>
      <c r="L5264" s="61" t="s">
        <v>1059</v>
      </c>
      <c r="M5264" s="61" t="e">
        <f t="shared" si="83"/>
        <v>#VALUE!</v>
      </c>
      <c r="N5264" t="e">
        <f>VLOOKUP(M5264,'zamestnanci číselník'!$A:$I,9,0)</f>
        <v>#VALUE!</v>
      </c>
    </row>
    <row r="5265" spans="1:14" x14ac:dyDescent="0.2">
      <c r="A5265" s="60">
        <v>43691</v>
      </c>
      <c r="B5265" s="61" t="s">
        <v>1058</v>
      </c>
      <c r="C5265" s="61" t="s">
        <v>885</v>
      </c>
      <c r="D5265" s="61" t="s">
        <v>181</v>
      </c>
      <c r="E5265" s="61">
        <v>8</v>
      </c>
      <c r="F5265" s="61" t="s">
        <v>182</v>
      </c>
      <c r="G5265" s="61">
        <v>0</v>
      </c>
      <c r="H5265" s="61" t="s">
        <v>1387</v>
      </c>
      <c r="I5265" s="61" t="s">
        <v>184</v>
      </c>
      <c r="J5265" s="61" t="s">
        <v>26</v>
      </c>
      <c r="K5265" s="61" t="s">
        <v>14</v>
      </c>
      <c r="L5265" s="61" t="s">
        <v>1059</v>
      </c>
      <c r="M5265" s="61" t="e">
        <f t="shared" si="83"/>
        <v>#VALUE!</v>
      </c>
      <c r="N5265" t="e">
        <f>VLOOKUP(M5265,'zamestnanci číselník'!$A:$I,9,0)</f>
        <v>#VALUE!</v>
      </c>
    </row>
    <row r="5266" spans="1:14" x14ac:dyDescent="0.2">
      <c r="A5266" s="60">
        <v>43692</v>
      </c>
      <c r="B5266" s="61" t="s">
        <v>1058</v>
      </c>
      <c r="C5266" s="61" t="s">
        <v>885</v>
      </c>
      <c r="D5266" s="61" t="s">
        <v>181</v>
      </c>
      <c r="E5266" s="61">
        <v>8</v>
      </c>
      <c r="F5266" s="61" t="s">
        <v>182</v>
      </c>
      <c r="G5266" s="61">
        <v>0</v>
      </c>
      <c r="H5266" s="61" t="s">
        <v>1387</v>
      </c>
      <c r="I5266" s="61" t="s">
        <v>184</v>
      </c>
      <c r="J5266" s="61" t="s">
        <v>26</v>
      </c>
      <c r="K5266" s="61" t="s">
        <v>14</v>
      </c>
      <c r="L5266" s="61" t="s">
        <v>1059</v>
      </c>
      <c r="M5266" s="61" t="e">
        <f t="shared" si="83"/>
        <v>#VALUE!</v>
      </c>
      <c r="N5266" t="e">
        <f>VLOOKUP(M5266,'zamestnanci číselník'!$A:$I,9,0)</f>
        <v>#VALUE!</v>
      </c>
    </row>
    <row r="5267" spans="1:14" x14ac:dyDescent="0.2">
      <c r="A5267" s="60">
        <v>43693</v>
      </c>
      <c r="B5267" s="61" t="s">
        <v>1058</v>
      </c>
      <c r="C5267" s="61" t="s">
        <v>885</v>
      </c>
      <c r="D5267" s="61" t="s">
        <v>181</v>
      </c>
      <c r="E5267" s="61">
        <v>7</v>
      </c>
      <c r="F5267" s="61" t="s">
        <v>182</v>
      </c>
      <c r="G5267" s="61">
        <v>0</v>
      </c>
      <c r="H5267" s="61" t="s">
        <v>1387</v>
      </c>
      <c r="I5267" s="61" t="s">
        <v>184</v>
      </c>
      <c r="J5267" s="61" t="s">
        <v>26</v>
      </c>
      <c r="K5267" s="61" t="s">
        <v>14</v>
      </c>
      <c r="L5267" s="61" t="s">
        <v>1059</v>
      </c>
      <c r="M5267" s="61" t="e">
        <f t="shared" si="83"/>
        <v>#VALUE!</v>
      </c>
      <c r="N5267" t="e">
        <f>VLOOKUP(M5267,'zamestnanci číselník'!$A:$I,9,0)</f>
        <v>#VALUE!</v>
      </c>
    </row>
    <row r="5268" spans="1:14" x14ac:dyDescent="0.2">
      <c r="A5268" s="60">
        <v>43696</v>
      </c>
      <c r="B5268" s="61" t="s">
        <v>1058</v>
      </c>
      <c r="C5268" s="61" t="s">
        <v>885</v>
      </c>
      <c r="D5268" s="61" t="s">
        <v>181</v>
      </c>
      <c r="E5268" s="61">
        <v>8</v>
      </c>
      <c r="F5268" s="61" t="s">
        <v>182</v>
      </c>
      <c r="G5268" s="61">
        <v>0</v>
      </c>
      <c r="H5268" s="61" t="s">
        <v>1146</v>
      </c>
      <c r="I5268" s="61" t="s">
        <v>184</v>
      </c>
      <c r="J5268" s="61" t="s">
        <v>26</v>
      </c>
      <c r="K5268" s="61" t="s">
        <v>14</v>
      </c>
      <c r="L5268" s="61" t="s">
        <v>1059</v>
      </c>
      <c r="M5268" s="61" t="e">
        <f t="shared" si="83"/>
        <v>#VALUE!</v>
      </c>
      <c r="N5268" t="e">
        <f>VLOOKUP(M5268,'zamestnanci číselník'!$A:$I,9,0)</f>
        <v>#VALUE!</v>
      </c>
    </row>
    <row r="5269" spans="1:14" x14ac:dyDescent="0.2">
      <c r="A5269" s="60">
        <v>43697</v>
      </c>
      <c r="B5269" s="61" t="s">
        <v>1058</v>
      </c>
      <c r="C5269" s="61" t="s">
        <v>885</v>
      </c>
      <c r="D5269" s="61" t="s">
        <v>181</v>
      </c>
      <c r="E5269" s="61">
        <v>8</v>
      </c>
      <c r="F5269" s="61" t="s">
        <v>182</v>
      </c>
      <c r="G5269" s="61">
        <v>0</v>
      </c>
      <c r="H5269" s="61" t="s">
        <v>1509</v>
      </c>
      <c r="I5269" s="61" t="s">
        <v>184</v>
      </c>
      <c r="J5269" s="61" t="s">
        <v>27</v>
      </c>
      <c r="K5269" s="61" t="s">
        <v>14</v>
      </c>
      <c r="L5269" s="61" t="s">
        <v>1059</v>
      </c>
      <c r="M5269" s="61" t="e">
        <f t="shared" si="83"/>
        <v>#VALUE!</v>
      </c>
      <c r="N5269" t="e">
        <f>VLOOKUP(M5269,'zamestnanci číselník'!$A:$I,9,0)</f>
        <v>#VALUE!</v>
      </c>
    </row>
    <row r="5270" spans="1:14" x14ac:dyDescent="0.2">
      <c r="A5270" s="60">
        <v>43698</v>
      </c>
      <c r="B5270" s="61" t="s">
        <v>1060</v>
      </c>
      <c r="C5270" s="61" t="s">
        <v>885</v>
      </c>
      <c r="D5270" s="61" t="s">
        <v>181</v>
      </c>
      <c r="E5270" s="61">
        <v>8</v>
      </c>
      <c r="F5270" s="61" t="s">
        <v>182</v>
      </c>
      <c r="G5270" s="61">
        <v>0</v>
      </c>
      <c r="H5270" s="61" t="s">
        <v>1481</v>
      </c>
      <c r="I5270" s="61" t="s">
        <v>184</v>
      </c>
      <c r="J5270" s="61" t="s">
        <v>32</v>
      </c>
      <c r="K5270" s="61" t="s">
        <v>14</v>
      </c>
      <c r="L5270" s="61" t="s">
        <v>1061</v>
      </c>
      <c r="M5270" s="61" t="e">
        <f t="shared" si="83"/>
        <v>#VALUE!</v>
      </c>
      <c r="N5270" t="e">
        <f>VLOOKUP(M5270,'zamestnanci číselník'!$A:$I,9,0)</f>
        <v>#VALUE!</v>
      </c>
    </row>
    <row r="5271" spans="1:14" x14ac:dyDescent="0.2">
      <c r="A5271" s="60">
        <v>43699</v>
      </c>
      <c r="B5271" s="61" t="s">
        <v>1060</v>
      </c>
      <c r="C5271" s="61" t="s">
        <v>885</v>
      </c>
      <c r="D5271" s="61" t="s">
        <v>181</v>
      </c>
      <c r="E5271" s="61">
        <v>8</v>
      </c>
      <c r="F5271" s="61" t="s">
        <v>182</v>
      </c>
      <c r="G5271" s="61">
        <v>0</v>
      </c>
      <c r="H5271" s="61" t="s">
        <v>1481</v>
      </c>
      <c r="I5271" s="61" t="s">
        <v>184</v>
      </c>
      <c r="J5271" s="61" t="s">
        <v>32</v>
      </c>
      <c r="K5271" s="61" t="s">
        <v>14</v>
      </c>
      <c r="L5271" s="61" t="s">
        <v>1061</v>
      </c>
      <c r="M5271" s="61" t="e">
        <f t="shared" si="83"/>
        <v>#VALUE!</v>
      </c>
      <c r="N5271" t="e">
        <f>VLOOKUP(M5271,'zamestnanci číselník'!$A:$I,9,0)</f>
        <v>#VALUE!</v>
      </c>
    </row>
    <row r="5272" spans="1:14" x14ac:dyDescent="0.2">
      <c r="A5272" s="60">
        <v>43700</v>
      </c>
      <c r="B5272" s="61" t="s">
        <v>1060</v>
      </c>
      <c r="C5272" s="61" t="s">
        <v>885</v>
      </c>
      <c r="D5272" s="61" t="s">
        <v>181</v>
      </c>
      <c r="E5272" s="61">
        <v>8</v>
      </c>
      <c r="F5272" s="61" t="s">
        <v>182</v>
      </c>
      <c r="G5272" s="61">
        <v>0</v>
      </c>
      <c r="H5272" s="61" t="s">
        <v>1481</v>
      </c>
      <c r="I5272" s="61" t="s">
        <v>184</v>
      </c>
      <c r="J5272" s="61" t="s">
        <v>32</v>
      </c>
      <c r="K5272" s="61" t="s">
        <v>14</v>
      </c>
      <c r="L5272" s="61" t="s">
        <v>1061</v>
      </c>
      <c r="M5272" s="61" t="e">
        <f t="shared" si="83"/>
        <v>#VALUE!</v>
      </c>
      <c r="N5272" t="e">
        <f>VLOOKUP(M5272,'zamestnanci číselník'!$A:$I,9,0)</f>
        <v>#VALUE!</v>
      </c>
    </row>
    <row r="5273" spans="1:14" x14ac:dyDescent="0.2">
      <c r="A5273" s="60">
        <v>43703</v>
      </c>
      <c r="B5273" s="61" t="s">
        <v>1060</v>
      </c>
      <c r="C5273" s="61" t="s">
        <v>17</v>
      </c>
      <c r="D5273" s="61" t="s">
        <v>181</v>
      </c>
      <c r="E5273" s="61">
        <v>0</v>
      </c>
      <c r="F5273" s="61" t="s">
        <v>182</v>
      </c>
      <c r="G5273" s="61">
        <v>0</v>
      </c>
      <c r="H5273" s="61" t="s">
        <v>183</v>
      </c>
      <c r="I5273" s="61" t="s">
        <v>184</v>
      </c>
      <c r="J5273" s="61" t="s">
        <v>32</v>
      </c>
      <c r="K5273" s="61" t="s">
        <v>14</v>
      </c>
      <c r="L5273" s="61" t="s">
        <v>1061</v>
      </c>
      <c r="M5273" s="61" t="e">
        <f t="shared" si="83"/>
        <v>#VALUE!</v>
      </c>
      <c r="N5273" t="e">
        <f>VLOOKUP(M5273,'zamestnanci číselník'!$A:$I,9,0)</f>
        <v>#VALUE!</v>
      </c>
    </row>
    <row r="5274" spans="1:14" x14ac:dyDescent="0.2">
      <c r="A5274" s="60">
        <v>43704</v>
      </c>
      <c r="B5274" s="61" t="s">
        <v>1060</v>
      </c>
      <c r="C5274" s="61" t="s">
        <v>17</v>
      </c>
      <c r="D5274" s="61" t="s">
        <v>181</v>
      </c>
      <c r="E5274" s="61">
        <v>0</v>
      </c>
      <c r="F5274" s="61" t="s">
        <v>182</v>
      </c>
      <c r="G5274" s="61">
        <v>0</v>
      </c>
      <c r="H5274" s="61" t="s">
        <v>183</v>
      </c>
      <c r="I5274" s="61" t="s">
        <v>184</v>
      </c>
      <c r="J5274" s="61" t="s">
        <v>32</v>
      </c>
      <c r="K5274" s="61" t="s">
        <v>14</v>
      </c>
      <c r="L5274" s="61" t="s">
        <v>1061</v>
      </c>
      <c r="M5274" s="61" t="e">
        <f t="shared" si="83"/>
        <v>#VALUE!</v>
      </c>
      <c r="N5274" t="e">
        <f>VLOOKUP(M5274,'zamestnanci číselník'!$A:$I,9,0)</f>
        <v>#VALUE!</v>
      </c>
    </row>
    <row r="5275" spans="1:14" x14ac:dyDescent="0.2">
      <c r="A5275" s="60">
        <v>43705</v>
      </c>
      <c r="B5275" s="61" t="s">
        <v>1060</v>
      </c>
      <c r="C5275" s="61" t="s">
        <v>17</v>
      </c>
      <c r="D5275" s="61" t="s">
        <v>181</v>
      </c>
      <c r="E5275" s="61">
        <v>0</v>
      </c>
      <c r="F5275" s="61" t="s">
        <v>182</v>
      </c>
      <c r="G5275" s="61">
        <v>0</v>
      </c>
      <c r="H5275" s="61" t="s">
        <v>183</v>
      </c>
      <c r="I5275" s="61" t="s">
        <v>184</v>
      </c>
      <c r="J5275" s="61" t="s">
        <v>32</v>
      </c>
      <c r="K5275" s="61" t="s">
        <v>14</v>
      </c>
      <c r="L5275" s="61" t="s">
        <v>1061</v>
      </c>
      <c r="M5275" s="61" t="e">
        <f t="shared" si="83"/>
        <v>#VALUE!</v>
      </c>
      <c r="N5275" t="e">
        <f>VLOOKUP(M5275,'zamestnanci číselník'!$A:$I,9,0)</f>
        <v>#VALUE!</v>
      </c>
    </row>
    <row r="5276" spans="1:14" x14ac:dyDescent="0.2">
      <c r="A5276" s="60">
        <v>43706</v>
      </c>
      <c r="B5276" s="61" t="s">
        <v>1060</v>
      </c>
      <c r="C5276" s="61" t="s">
        <v>17</v>
      </c>
      <c r="D5276" s="61" t="s">
        <v>181</v>
      </c>
      <c r="E5276" s="61">
        <v>0</v>
      </c>
      <c r="F5276" s="61" t="s">
        <v>182</v>
      </c>
      <c r="G5276" s="61">
        <v>0</v>
      </c>
      <c r="H5276" s="61" t="s">
        <v>183</v>
      </c>
      <c r="I5276" s="61" t="s">
        <v>184</v>
      </c>
      <c r="J5276" s="61" t="s">
        <v>32</v>
      </c>
      <c r="K5276" s="61" t="s">
        <v>14</v>
      </c>
      <c r="L5276" s="61" t="s">
        <v>1061</v>
      </c>
      <c r="M5276" s="61" t="e">
        <f t="shared" si="83"/>
        <v>#VALUE!</v>
      </c>
      <c r="N5276" t="e">
        <f>VLOOKUP(M5276,'zamestnanci číselník'!$A:$I,9,0)</f>
        <v>#VALUE!</v>
      </c>
    </row>
    <row r="5277" spans="1:14" x14ac:dyDescent="0.2">
      <c r="A5277" s="60">
        <v>43707</v>
      </c>
      <c r="B5277" s="61" t="s">
        <v>1060</v>
      </c>
      <c r="C5277" s="61" t="s">
        <v>17</v>
      </c>
      <c r="D5277" s="61" t="s">
        <v>181</v>
      </c>
      <c r="E5277" s="61">
        <v>0</v>
      </c>
      <c r="F5277" s="61" t="s">
        <v>182</v>
      </c>
      <c r="G5277" s="61">
        <v>0</v>
      </c>
      <c r="H5277" s="61" t="s">
        <v>183</v>
      </c>
      <c r="I5277" s="61" t="s">
        <v>184</v>
      </c>
      <c r="J5277" s="61" t="s">
        <v>32</v>
      </c>
      <c r="K5277" s="61" t="s">
        <v>14</v>
      </c>
      <c r="L5277" s="61" t="s">
        <v>1061</v>
      </c>
      <c r="M5277" s="61" t="e">
        <f t="shared" si="83"/>
        <v>#VALUE!</v>
      </c>
      <c r="N5277" t="e">
        <f>VLOOKUP(M5277,'zamestnanci číselník'!$A:$I,9,0)</f>
        <v>#VALUE!</v>
      </c>
    </row>
    <row r="5278" spans="1:14" x14ac:dyDescent="0.2">
      <c r="A5278" s="60">
        <v>43678</v>
      </c>
      <c r="B5278" s="61" t="s">
        <v>1060</v>
      </c>
      <c r="C5278" s="61" t="s">
        <v>17</v>
      </c>
      <c r="D5278" s="61" t="s">
        <v>181</v>
      </c>
      <c r="E5278" s="61">
        <v>0</v>
      </c>
      <c r="F5278" s="61" t="s">
        <v>182</v>
      </c>
      <c r="G5278" s="61">
        <v>0</v>
      </c>
      <c r="H5278" s="61" t="s">
        <v>183</v>
      </c>
      <c r="I5278" s="61" t="s">
        <v>184</v>
      </c>
      <c r="J5278" s="61" t="s">
        <v>32</v>
      </c>
      <c r="K5278" s="61" t="s">
        <v>14</v>
      </c>
      <c r="L5278" s="61" t="s">
        <v>1061</v>
      </c>
      <c r="M5278" s="61" t="e">
        <f t="shared" si="83"/>
        <v>#VALUE!</v>
      </c>
      <c r="N5278" t="e">
        <f>VLOOKUP(M5278,'zamestnanci číselník'!$A:$I,9,0)</f>
        <v>#VALUE!</v>
      </c>
    </row>
    <row r="5279" spans="1:14" x14ac:dyDescent="0.2">
      <c r="A5279" s="60">
        <v>43679</v>
      </c>
      <c r="B5279" s="61" t="s">
        <v>1060</v>
      </c>
      <c r="C5279" s="61" t="s">
        <v>17</v>
      </c>
      <c r="D5279" s="61" t="s">
        <v>181</v>
      </c>
      <c r="E5279" s="61">
        <v>0</v>
      </c>
      <c r="F5279" s="61" t="s">
        <v>182</v>
      </c>
      <c r="G5279" s="61">
        <v>0</v>
      </c>
      <c r="H5279" s="61" t="s">
        <v>183</v>
      </c>
      <c r="I5279" s="61" t="s">
        <v>184</v>
      </c>
      <c r="J5279" s="61" t="s">
        <v>32</v>
      </c>
      <c r="K5279" s="61" t="s">
        <v>14</v>
      </c>
      <c r="L5279" s="61" t="s">
        <v>1061</v>
      </c>
      <c r="M5279" s="61" t="e">
        <f t="shared" si="83"/>
        <v>#VALUE!</v>
      </c>
      <c r="N5279" t="e">
        <f>VLOOKUP(M5279,'zamestnanci číselník'!$A:$I,9,0)</f>
        <v>#VALUE!</v>
      </c>
    </row>
    <row r="5280" spans="1:14" x14ac:dyDescent="0.2">
      <c r="A5280" s="60">
        <v>43682</v>
      </c>
      <c r="B5280" s="61" t="s">
        <v>1060</v>
      </c>
      <c r="C5280" s="61" t="s">
        <v>885</v>
      </c>
      <c r="D5280" s="61" t="s">
        <v>181</v>
      </c>
      <c r="E5280" s="61">
        <v>8</v>
      </c>
      <c r="F5280" s="61" t="s">
        <v>182</v>
      </c>
      <c r="G5280" s="61">
        <v>0</v>
      </c>
      <c r="H5280" s="61" t="s">
        <v>39</v>
      </c>
      <c r="I5280" s="61" t="s">
        <v>184</v>
      </c>
      <c r="J5280" s="61" t="s">
        <v>32</v>
      </c>
      <c r="K5280" s="61" t="s">
        <v>14</v>
      </c>
      <c r="L5280" s="61" t="s">
        <v>1061</v>
      </c>
      <c r="M5280" s="61" t="e">
        <f t="shared" si="83"/>
        <v>#VALUE!</v>
      </c>
      <c r="N5280" t="e">
        <f>VLOOKUP(M5280,'zamestnanci číselník'!$A:$I,9,0)</f>
        <v>#VALUE!</v>
      </c>
    </row>
    <row r="5281" spans="1:14" x14ac:dyDescent="0.2">
      <c r="A5281" s="60">
        <v>43683</v>
      </c>
      <c r="B5281" s="61" t="s">
        <v>1060</v>
      </c>
      <c r="C5281" s="61" t="s">
        <v>885</v>
      </c>
      <c r="D5281" s="61" t="s">
        <v>181</v>
      </c>
      <c r="E5281" s="61">
        <v>8</v>
      </c>
      <c r="F5281" s="61" t="s">
        <v>182</v>
      </c>
      <c r="G5281" s="61">
        <v>0</v>
      </c>
      <c r="H5281" s="61" t="s">
        <v>39</v>
      </c>
      <c r="I5281" s="61" t="s">
        <v>184</v>
      </c>
      <c r="J5281" s="61" t="s">
        <v>32</v>
      </c>
      <c r="K5281" s="61" t="s">
        <v>14</v>
      </c>
      <c r="L5281" s="61" t="s">
        <v>1061</v>
      </c>
      <c r="M5281" s="61" t="e">
        <f t="shared" si="83"/>
        <v>#VALUE!</v>
      </c>
      <c r="N5281" t="e">
        <f>VLOOKUP(M5281,'zamestnanci číselník'!$A:$I,9,0)</f>
        <v>#VALUE!</v>
      </c>
    </row>
    <row r="5282" spans="1:14" x14ac:dyDescent="0.2">
      <c r="A5282" s="60">
        <v>43684</v>
      </c>
      <c r="B5282" s="61" t="s">
        <v>1060</v>
      </c>
      <c r="C5282" s="61" t="s">
        <v>885</v>
      </c>
      <c r="D5282" s="61" t="s">
        <v>181</v>
      </c>
      <c r="E5282" s="61">
        <v>8</v>
      </c>
      <c r="F5282" s="61" t="s">
        <v>182</v>
      </c>
      <c r="G5282" s="61">
        <v>0</v>
      </c>
      <c r="H5282" s="61" t="s">
        <v>39</v>
      </c>
      <c r="I5282" s="61" t="s">
        <v>184</v>
      </c>
      <c r="J5282" s="61" t="s">
        <v>32</v>
      </c>
      <c r="K5282" s="61" t="s">
        <v>14</v>
      </c>
      <c r="L5282" s="61" t="s">
        <v>1061</v>
      </c>
      <c r="M5282" s="61" t="e">
        <f t="shared" si="83"/>
        <v>#VALUE!</v>
      </c>
      <c r="N5282" t="e">
        <f>VLOOKUP(M5282,'zamestnanci číselník'!$A:$I,9,0)</f>
        <v>#VALUE!</v>
      </c>
    </row>
    <row r="5283" spans="1:14" x14ac:dyDescent="0.2">
      <c r="A5283" s="60">
        <v>43685</v>
      </c>
      <c r="B5283" s="61" t="s">
        <v>1060</v>
      </c>
      <c r="C5283" s="61" t="s">
        <v>885</v>
      </c>
      <c r="D5283" s="61" t="s">
        <v>181</v>
      </c>
      <c r="E5283" s="61">
        <v>7.5</v>
      </c>
      <c r="F5283" s="61" t="s">
        <v>182</v>
      </c>
      <c r="G5283" s="61">
        <v>0</v>
      </c>
      <c r="H5283" s="61" t="s">
        <v>1387</v>
      </c>
      <c r="I5283" s="61" t="s">
        <v>184</v>
      </c>
      <c r="J5283" s="61" t="s">
        <v>32</v>
      </c>
      <c r="K5283" s="61" t="s">
        <v>14</v>
      </c>
      <c r="L5283" s="61" t="s">
        <v>1061</v>
      </c>
      <c r="M5283" s="61" t="e">
        <f t="shared" si="83"/>
        <v>#VALUE!</v>
      </c>
      <c r="N5283" t="e">
        <f>VLOOKUP(M5283,'zamestnanci číselník'!$A:$I,9,0)</f>
        <v>#VALUE!</v>
      </c>
    </row>
    <row r="5284" spans="1:14" x14ac:dyDescent="0.2">
      <c r="A5284" s="60">
        <v>43686</v>
      </c>
      <c r="B5284" s="61" t="s">
        <v>1060</v>
      </c>
      <c r="C5284" s="61" t="s">
        <v>885</v>
      </c>
      <c r="D5284" s="61" t="s">
        <v>181</v>
      </c>
      <c r="E5284" s="61">
        <v>8</v>
      </c>
      <c r="F5284" s="61" t="s">
        <v>182</v>
      </c>
      <c r="G5284" s="61">
        <v>0</v>
      </c>
      <c r="H5284" s="61" t="s">
        <v>39</v>
      </c>
      <c r="I5284" s="61" t="s">
        <v>184</v>
      </c>
      <c r="J5284" s="61" t="s">
        <v>32</v>
      </c>
      <c r="K5284" s="61" t="s">
        <v>14</v>
      </c>
      <c r="L5284" s="61" t="s">
        <v>1061</v>
      </c>
      <c r="M5284" s="61" t="e">
        <f t="shared" si="83"/>
        <v>#VALUE!</v>
      </c>
      <c r="N5284" t="e">
        <f>VLOOKUP(M5284,'zamestnanci číselník'!$A:$I,9,0)</f>
        <v>#VALUE!</v>
      </c>
    </row>
    <row r="5285" spans="1:14" x14ac:dyDescent="0.2">
      <c r="A5285" s="60">
        <v>43689</v>
      </c>
      <c r="B5285" s="61" t="s">
        <v>1060</v>
      </c>
      <c r="C5285" s="61" t="s">
        <v>885</v>
      </c>
      <c r="D5285" s="61" t="s">
        <v>181</v>
      </c>
      <c r="E5285" s="61">
        <v>8</v>
      </c>
      <c r="F5285" s="61" t="s">
        <v>182</v>
      </c>
      <c r="G5285" s="61">
        <v>0</v>
      </c>
      <c r="H5285" s="61" t="s">
        <v>39</v>
      </c>
      <c r="I5285" s="61" t="s">
        <v>184</v>
      </c>
      <c r="J5285" s="61" t="s">
        <v>32</v>
      </c>
      <c r="K5285" s="61" t="s">
        <v>14</v>
      </c>
      <c r="L5285" s="61" t="s">
        <v>1061</v>
      </c>
      <c r="M5285" s="61" t="e">
        <f t="shared" si="83"/>
        <v>#VALUE!</v>
      </c>
      <c r="N5285" t="e">
        <f>VLOOKUP(M5285,'zamestnanci číselník'!$A:$I,9,0)</f>
        <v>#VALUE!</v>
      </c>
    </row>
    <row r="5286" spans="1:14" x14ac:dyDescent="0.2">
      <c r="A5286" s="60">
        <v>43690</v>
      </c>
      <c r="B5286" s="61" t="s">
        <v>1060</v>
      </c>
      <c r="C5286" s="61" t="s">
        <v>885</v>
      </c>
      <c r="D5286" s="61" t="s">
        <v>181</v>
      </c>
      <c r="E5286" s="61">
        <v>8</v>
      </c>
      <c r="F5286" s="61" t="s">
        <v>182</v>
      </c>
      <c r="G5286" s="61">
        <v>0</v>
      </c>
      <c r="H5286" s="61" t="s">
        <v>1146</v>
      </c>
      <c r="I5286" s="61" t="s">
        <v>184</v>
      </c>
      <c r="J5286" s="61" t="s">
        <v>32</v>
      </c>
      <c r="K5286" s="61" t="s">
        <v>14</v>
      </c>
      <c r="L5286" s="61" t="s">
        <v>1061</v>
      </c>
      <c r="M5286" s="61" t="e">
        <f t="shared" si="83"/>
        <v>#VALUE!</v>
      </c>
      <c r="N5286" t="e">
        <f>VLOOKUP(M5286,'zamestnanci číselník'!$A:$I,9,0)</f>
        <v>#VALUE!</v>
      </c>
    </row>
    <row r="5287" spans="1:14" x14ac:dyDescent="0.2">
      <c r="A5287" s="60">
        <v>43691</v>
      </c>
      <c r="B5287" s="61" t="s">
        <v>1060</v>
      </c>
      <c r="C5287" s="61" t="s">
        <v>885</v>
      </c>
      <c r="D5287" s="61" t="s">
        <v>181</v>
      </c>
      <c r="E5287" s="61">
        <v>5.5</v>
      </c>
      <c r="F5287" s="61" t="s">
        <v>182</v>
      </c>
      <c r="G5287" s="61">
        <v>0</v>
      </c>
      <c r="H5287" s="61" t="s">
        <v>1146</v>
      </c>
      <c r="I5287" s="61" t="s">
        <v>184</v>
      </c>
      <c r="J5287" s="61" t="s">
        <v>32</v>
      </c>
      <c r="K5287" s="61" t="s">
        <v>14</v>
      </c>
      <c r="L5287" s="61" t="s">
        <v>1061</v>
      </c>
      <c r="M5287" s="61" t="e">
        <f t="shared" si="83"/>
        <v>#VALUE!</v>
      </c>
      <c r="N5287" t="e">
        <f>VLOOKUP(M5287,'zamestnanci číselník'!$A:$I,9,0)</f>
        <v>#VALUE!</v>
      </c>
    </row>
    <row r="5288" spans="1:14" x14ac:dyDescent="0.2">
      <c r="A5288" s="60">
        <v>43692</v>
      </c>
      <c r="B5288" s="61" t="s">
        <v>1060</v>
      </c>
      <c r="C5288" s="61" t="s">
        <v>885</v>
      </c>
      <c r="D5288" s="61" t="s">
        <v>181</v>
      </c>
      <c r="E5288" s="61">
        <v>8</v>
      </c>
      <c r="F5288" s="61" t="s">
        <v>182</v>
      </c>
      <c r="G5288" s="61">
        <v>0</v>
      </c>
      <c r="H5288" s="61" t="s">
        <v>1146</v>
      </c>
      <c r="I5288" s="61" t="s">
        <v>184</v>
      </c>
      <c r="J5288" s="61" t="s">
        <v>32</v>
      </c>
      <c r="K5288" s="61" t="s">
        <v>14</v>
      </c>
      <c r="L5288" s="61" t="s">
        <v>1061</v>
      </c>
      <c r="M5288" s="61" t="e">
        <f t="shared" si="83"/>
        <v>#VALUE!</v>
      </c>
      <c r="N5288" t="e">
        <f>VLOOKUP(M5288,'zamestnanci číselník'!$A:$I,9,0)</f>
        <v>#VALUE!</v>
      </c>
    </row>
    <row r="5289" spans="1:14" x14ac:dyDescent="0.2">
      <c r="A5289" s="60">
        <v>43693</v>
      </c>
      <c r="B5289" s="61" t="s">
        <v>1060</v>
      </c>
      <c r="C5289" s="61" t="s">
        <v>885</v>
      </c>
      <c r="D5289" s="61" t="s">
        <v>181</v>
      </c>
      <c r="E5289" s="61">
        <v>8</v>
      </c>
      <c r="F5289" s="61" t="s">
        <v>182</v>
      </c>
      <c r="G5289" s="61">
        <v>0</v>
      </c>
      <c r="H5289" s="61" t="s">
        <v>1146</v>
      </c>
      <c r="I5289" s="61" t="s">
        <v>184</v>
      </c>
      <c r="J5289" s="61" t="s">
        <v>32</v>
      </c>
      <c r="K5289" s="61" t="s">
        <v>14</v>
      </c>
      <c r="L5289" s="61" t="s">
        <v>1061</v>
      </c>
      <c r="M5289" s="61" t="e">
        <f t="shared" si="83"/>
        <v>#VALUE!</v>
      </c>
      <c r="N5289" t="e">
        <f>VLOOKUP(M5289,'zamestnanci číselník'!$A:$I,9,0)</f>
        <v>#VALUE!</v>
      </c>
    </row>
    <row r="5290" spans="1:14" x14ac:dyDescent="0.2">
      <c r="A5290" s="60">
        <v>43696</v>
      </c>
      <c r="B5290" s="61" t="s">
        <v>1060</v>
      </c>
      <c r="C5290" s="61" t="s">
        <v>885</v>
      </c>
      <c r="D5290" s="61" t="s">
        <v>181</v>
      </c>
      <c r="E5290" s="61">
        <v>8</v>
      </c>
      <c r="F5290" s="61" t="s">
        <v>182</v>
      </c>
      <c r="G5290" s="61">
        <v>0</v>
      </c>
      <c r="H5290" s="61" t="s">
        <v>1481</v>
      </c>
      <c r="I5290" s="61" t="s">
        <v>184</v>
      </c>
      <c r="J5290" s="61" t="s">
        <v>32</v>
      </c>
      <c r="K5290" s="61" t="s">
        <v>14</v>
      </c>
      <c r="L5290" s="61" t="s">
        <v>1061</v>
      </c>
      <c r="M5290" s="61" t="e">
        <f t="shared" si="83"/>
        <v>#VALUE!</v>
      </c>
      <c r="N5290" t="e">
        <f>VLOOKUP(M5290,'zamestnanci číselník'!$A:$I,9,0)</f>
        <v>#VALUE!</v>
      </c>
    </row>
    <row r="5291" spans="1:14" x14ac:dyDescent="0.2">
      <c r="A5291" s="60">
        <v>43697</v>
      </c>
      <c r="B5291" s="61" t="s">
        <v>1060</v>
      </c>
      <c r="C5291" s="61" t="s">
        <v>885</v>
      </c>
      <c r="D5291" s="61" t="s">
        <v>181</v>
      </c>
      <c r="E5291" s="61">
        <v>8</v>
      </c>
      <c r="F5291" s="61" t="s">
        <v>182</v>
      </c>
      <c r="G5291" s="61">
        <v>0</v>
      </c>
      <c r="H5291" s="61" t="s">
        <v>1481</v>
      </c>
      <c r="I5291" s="61" t="s">
        <v>184</v>
      </c>
      <c r="J5291" s="61" t="s">
        <v>32</v>
      </c>
      <c r="K5291" s="61" t="s">
        <v>14</v>
      </c>
      <c r="L5291" s="61" t="s">
        <v>1061</v>
      </c>
      <c r="M5291" s="61" t="e">
        <f t="shared" si="83"/>
        <v>#VALUE!</v>
      </c>
      <c r="N5291" t="e">
        <f>VLOOKUP(M5291,'zamestnanci číselník'!$A:$I,9,0)</f>
        <v>#VALUE!</v>
      </c>
    </row>
    <row r="5292" spans="1:14" x14ac:dyDescent="0.2">
      <c r="A5292" s="60">
        <v>43704</v>
      </c>
      <c r="B5292" s="61" t="s">
        <v>1062</v>
      </c>
      <c r="C5292" s="61" t="s">
        <v>885</v>
      </c>
      <c r="D5292" s="61" t="s">
        <v>181</v>
      </c>
      <c r="E5292" s="61">
        <v>10</v>
      </c>
      <c r="F5292" s="61" t="s">
        <v>182</v>
      </c>
      <c r="G5292" s="61">
        <v>0</v>
      </c>
      <c r="H5292" s="61" t="s">
        <v>1505</v>
      </c>
      <c r="I5292" s="61" t="s">
        <v>184</v>
      </c>
      <c r="J5292" s="61" t="s">
        <v>13</v>
      </c>
      <c r="K5292" s="61" t="s">
        <v>14</v>
      </c>
      <c r="L5292" s="61" t="s">
        <v>1063</v>
      </c>
      <c r="M5292" s="61" t="e">
        <f t="shared" ref="M5292:M5355" si="84">B5292*1</f>
        <v>#VALUE!</v>
      </c>
      <c r="N5292" t="e">
        <f>VLOOKUP(M5292,'zamestnanci číselník'!$A:$I,9,0)</f>
        <v>#VALUE!</v>
      </c>
    </row>
    <row r="5293" spans="1:14" x14ac:dyDescent="0.2">
      <c r="A5293" s="60">
        <v>43705</v>
      </c>
      <c r="B5293" s="61" t="s">
        <v>1062</v>
      </c>
      <c r="C5293" s="61" t="s">
        <v>885</v>
      </c>
      <c r="D5293" s="61" t="s">
        <v>181</v>
      </c>
      <c r="E5293" s="61">
        <v>10</v>
      </c>
      <c r="F5293" s="61" t="s">
        <v>182</v>
      </c>
      <c r="G5293" s="61">
        <v>0</v>
      </c>
      <c r="H5293" s="61" t="s">
        <v>1505</v>
      </c>
      <c r="I5293" s="61" t="s">
        <v>184</v>
      </c>
      <c r="J5293" s="61" t="s">
        <v>13</v>
      </c>
      <c r="K5293" s="61" t="s">
        <v>14</v>
      </c>
      <c r="L5293" s="61" t="s">
        <v>1063</v>
      </c>
      <c r="M5293" s="61" t="e">
        <f t="shared" si="84"/>
        <v>#VALUE!</v>
      </c>
      <c r="N5293" t="e">
        <f>VLOOKUP(M5293,'zamestnanci číselník'!$A:$I,9,0)</f>
        <v>#VALUE!</v>
      </c>
    </row>
    <row r="5294" spans="1:14" x14ac:dyDescent="0.2">
      <c r="A5294" s="60">
        <v>43706</v>
      </c>
      <c r="B5294" s="61" t="s">
        <v>1062</v>
      </c>
      <c r="C5294" s="61" t="s">
        <v>885</v>
      </c>
      <c r="D5294" s="61" t="s">
        <v>181</v>
      </c>
      <c r="E5294" s="61">
        <v>8</v>
      </c>
      <c r="F5294" s="61" t="s">
        <v>182</v>
      </c>
      <c r="G5294" s="61">
        <v>0</v>
      </c>
      <c r="H5294" s="61" t="s">
        <v>1505</v>
      </c>
      <c r="I5294" s="61" t="s">
        <v>184</v>
      </c>
      <c r="J5294" s="61" t="s">
        <v>13</v>
      </c>
      <c r="K5294" s="61" t="s">
        <v>14</v>
      </c>
      <c r="L5294" s="61" t="s">
        <v>1063</v>
      </c>
      <c r="M5294" s="61" t="e">
        <f t="shared" si="84"/>
        <v>#VALUE!</v>
      </c>
      <c r="N5294" t="e">
        <f>VLOOKUP(M5294,'zamestnanci číselník'!$A:$I,9,0)</f>
        <v>#VALUE!</v>
      </c>
    </row>
    <row r="5295" spans="1:14" x14ac:dyDescent="0.2">
      <c r="A5295" s="60">
        <v>43707</v>
      </c>
      <c r="B5295" s="61" t="s">
        <v>1062</v>
      </c>
      <c r="C5295" s="61" t="s">
        <v>885</v>
      </c>
      <c r="D5295" s="61" t="s">
        <v>181</v>
      </c>
      <c r="E5295" s="61">
        <v>8</v>
      </c>
      <c r="F5295" s="61" t="s">
        <v>182</v>
      </c>
      <c r="G5295" s="61">
        <v>0</v>
      </c>
      <c r="H5295" s="61" t="s">
        <v>1505</v>
      </c>
      <c r="I5295" s="61" t="s">
        <v>184</v>
      </c>
      <c r="J5295" s="61" t="s">
        <v>13</v>
      </c>
      <c r="K5295" s="61" t="s">
        <v>14</v>
      </c>
      <c r="L5295" s="61" t="s">
        <v>1063</v>
      </c>
      <c r="M5295" s="61" t="e">
        <f t="shared" si="84"/>
        <v>#VALUE!</v>
      </c>
      <c r="N5295" t="e">
        <f>VLOOKUP(M5295,'zamestnanci číselník'!$A:$I,9,0)</f>
        <v>#VALUE!</v>
      </c>
    </row>
    <row r="5296" spans="1:14" x14ac:dyDescent="0.2">
      <c r="A5296" s="60">
        <v>43703</v>
      </c>
      <c r="B5296" s="61" t="s">
        <v>1062</v>
      </c>
      <c r="C5296" s="61" t="s">
        <v>885</v>
      </c>
      <c r="D5296" s="61" t="s">
        <v>181</v>
      </c>
      <c r="E5296" s="61">
        <v>10</v>
      </c>
      <c r="F5296" s="61" t="s">
        <v>182</v>
      </c>
      <c r="G5296" s="61">
        <v>0</v>
      </c>
      <c r="H5296" s="61" t="s">
        <v>1505</v>
      </c>
      <c r="I5296" s="61" t="s">
        <v>184</v>
      </c>
      <c r="J5296" s="61" t="s">
        <v>13</v>
      </c>
      <c r="K5296" s="61" t="s">
        <v>14</v>
      </c>
      <c r="L5296" s="61" t="s">
        <v>1063</v>
      </c>
      <c r="M5296" s="61" t="e">
        <f t="shared" si="84"/>
        <v>#VALUE!</v>
      </c>
      <c r="N5296" t="e">
        <f>VLOOKUP(M5296,'zamestnanci číselník'!$A:$I,9,0)</f>
        <v>#VALUE!</v>
      </c>
    </row>
    <row r="5297" spans="1:14" x14ac:dyDescent="0.2">
      <c r="A5297" s="60">
        <v>43698</v>
      </c>
      <c r="B5297" s="61" t="s">
        <v>1062</v>
      </c>
      <c r="C5297" s="61" t="s">
        <v>885</v>
      </c>
      <c r="D5297" s="61" t="s">
        <v>181</v>
      </c>
      <c r="E5297" s="61">
        <v>6</v>
      </c>
      <c r="F5297" s="61" t="s">
        <v>182</v>
      </c>
      <c r="G5297" s="61">
        <v>0</v>
      </c>
      <c r="H5297" s="61" t="s">
        <v>1437</v>
      </c>
      <c r="I5297" s="61" t="s">
        <v>184</v>
      </c>
      <c r="J5297" s="61" t="s">
        <v>13</v>
      </c>
      <c r="K5297" s="61" t="s">
        <v>14</v>
      </c>
      <c r="L5297" s="61" t="s">
        <v>1063</v>
      </c>
      <c r="M5297" s="61" t="e">
        <f t="shared" si="84"/>
        <v>#VALUE!</v>
      </c>
      <c r="N5297" t="e">
        <f>VLOOKUP(M5297,'zamestnanci číselník'!$A:$I,9,0)</f>
        <v>#VALUE!</v>
      </c>
    </row>
    <row r="5298" spans="1:14" x14ac:dyDescent="0.2">
      <c r="A5298" s="60">
        <v>43698</v>
      </c>
      <c r="B5298" s="61" t="s">
        <v>1062</v>
      </c>
      <c r="C5298" s="61" t="s">
        <v>885</v>
      </c>
      <c r="D5298" s="61" t="s">
        <v>181</v>
      </c>
      <c r="E5298" s="61">
        <v>4</v>
      </c>
      <c r="F5298" s="61" t="s">
        <v>182</v>
      </c>
      <c r="G5298" s="61">
        <v>0</v>
      </c>
      <c r="H5298" s="61" t="s">
        <v>1504</v>
      </c>
      <c r="I5298" s="61" t="s">
        <v>184</v>
      </c>
      <c r="J5298" s="61" t="s">
        <v>13</v>
      </c>
      <c r="K5298" s="61" t="s">
        <v>14</v>
      </c>
      <c r="L5298" s="61" t="s">
        <v>1063</v>
      </c>
      <c r="M5298" s="61" t="e">
        <f t="shared" si="84"/>
        <v>#VALUE!</v>
      </c>
      <c r="N5298" t="e">
        <f>VLOOKUP(M5298,'zamestnanci číselník'!$A:$I,9,0)</f>
        <v>#VALUE!</v>
      </c>
    </row>
    <row r="5299" spans="1:14" x14ac:dyDescent="0.2">
      <c r="A5299" s="60">
        <v>43699</v>
      </c>
      <c r="B5299" s="61" t="s">
        <v>1062</v>
      </c>
      <c r="C5299" s="61" t="s">
        <v>885</v>
      </c>
      <c r="D5299" s="61" t="s">
        <v>181</v>
      </c>
      <c r="E5299" s="61">
        <v>8</v>
      </c>
      <c r="F5299" s="61" t="s">
        <v>182</v>
      </c>
      <c r="G5299" s="61">
        <v>0</v>
      </c>
      <c r="H5299" s="61" t="s">
        <v>1437</v>
      </c>
      <c r="I5299" s="61" t="s">
        <v>184</v>
      </c>
      <c r="J5299" s="61" t="s">
        <v>13</v>
      </c>
      <c r="K5299" s="61" t="s">
        <v>14</v>
      </c>
      <c r="L5299" s="61" t="s">
        <v>1063</v>
      </c>
      <c r="M5299" s="61" t="e">
        <f t="shared" si="84"/>
        <v>#VALUE!</v>
      </c>
      <c r="N5299" t="e">
        <f>VLOOKUP(M5299,'zamestnanci číselník'!$A:$I,9,0)</f>
        <v>#VALUE!</v>
      </c>
    </row>
    <row r="5300" spans="1:14" x14ac:dyDescent="0.2">
      <c r="A5300" s="60">
        <v>43699</v>
      </c>
      <c r="B5300" s="61" t="s">
        <v>1062</v>
      </c>
      <c r="C5300" s="61" t="s">
        <v>885</v>
      </c>
      <c r="D5300" s="61" t="s">
        <v>181</v>
      </c>
      <c r="E5300" s="61">
        <v>2</v>
      </c>
      <c r="F5300" s="61" t="s">
        <v>182</v>
      </c>
      <c r="G5300" s="61">
        <v>0</v>
      </c>
      <c r="H5300" s="61" t="s">
        <v>1504</v>
      </c>
      <c r="I5300" s="61" t="s">
        <v>184</v>
      </c>
      <c r="J5300" s="61" t="s">
        <v>13</v>
      </c>
      <c r="K5300" s="61" t="s">
        <v>14</v>
      </c>
      <c r="L5300" s="61" t="s">
        <v>1063</v>
      </c>
      <c r="M5300" s="61" t="e">
        <f t="shared" si="84"/>
        <v>#VALUE!</v>
      </c>
      <c r="N5300" t="e">
        <f>VLOOKUP(M5300,'zamestnanci číselník'!$A:$I,9,0)</f>
        <v>#VALUE!</v>
      </c>
    </row>
    <row r="5301" spans="1:14" x14ac:dyDescent="0.2">
      <c r="A5301" s="60">
        <v>43700</v>
      </c>
      <c r="B5301" s="61" t="s">
        <v>1062</v>
      </c>
      <c r="C5301" s="61" t="s">
        <v>885</v>
      </c>
      <c r="D5301" s="61" t="s">
        <v>181</v>
      </c>
      <c r="E5301" s="61">
        <v>8</v>
      </c>
      <c r="F5301" s="61" t="s">
        <v>182</v>
      </c>
      <c r="G5301" s="61">
        <v>0</v>
      </c>
      <c r="H5301" s="61" t="s">
        <v>1437</v>
      </c>
      <c r="I5301" s="61" t="s">
        <v>184</v>
      </c>
      <c r="J5301" s="61" t="s">
        <v>13</v>
      </c>
      <c r="K5301" s="61" t="s">
        <v>14</v>
      </c>
      <c r="L5301" s="61" t="s">
        <v>1063</v>
      </c>
      <c r="M5301" s="61" t="e">
        <f t="shared" si="84"/>
        <v>#VALUE!</v>
      </c>
      <c r="N5301" t="e">
        <f>VLOOKUP(M5301,'zamestnanci číselník'!$A:$I,9,0)</f>
        <v>#VALUE!</v>
      </c>
    </row>
    <row r="5302" spans="1:14" x14ac:dyDescent="0.2">
      <c r="A5302" s="60">
        <v>43696</v>
      </c>
      <c r="B5302" s="61" t="s">
        <v>1062</v>
      </c>
      <c r="C5302" s="61" t="s">
        <v>885</v>
      </c>
      <c r="D5302" s="61" t="s">
        <v>181</v>
      </c>
      <c r="E5302" s="61">
        <v>10</v>
      </c>
      <c r="F5302" s="61" t="s">
        <v>182</v>
      </c>
      <c r="G5302" s="61">
        <v>0</v>
      </c>
      <c r="H5302" s="61" t="s">
        <v>1504</v>
      </c>
      <c r="I5302" s="61" t="s">
        <v>184</v>
      </c>
      <c r="J5302" s="61" t="s">
        <v>13</v>
      </c>
      <c r="K5302" s="61" t="s">
        <v>14</v>
      </c>
      <c r="L5302" s="61" t="s">
        <v>1063</v>
      </c>
      <c r="M5302" s="61" t="e">
        <f t="shared" si="84"/>
        <v>#VALUE!</v>
      </c>
      <c r="N5302" t="e">
        <f>VLOOKUP(M5302,'zamestnanci číselník'!$A:$I,9,0)</f>
        <v>#VALUE!</v>
      </c>
    </row>
    <row r="5303" spans="1:14" x14ac:dyDescent="0.2">
      <c r="A5303" s="60">
        <v>43697</v>
      </c>
      <c r="B5303" s="61" t="s">
        <v>1062</v>
      </c>
      <c r="C5303" s="61" t="s">
        <v>885</v>
      </c>
      <c r="D5303" s="61" t="s">
        <v>181</v>
      </c>
      <c r="E5303" s="61">
        <v>10</v>
      </c>
      <c r="F5303" s="61" t="s">
        <v>182</v>
      </c>
      <c r="G5303" s="61">
        <v>0</v>
      </c>
      <c r="H5303" s="61" t="s">
        <v>1504</v>
      </c>
      <c r="I5303" s="61" t="s">
        <v>184</v>
      </c>
      <c r="J5303" s="61" t="s">
        <v>13</v>
      </c>
      <c r="K5303" s="61" t="s">
        <v>14</v>
      </c>
      <c r="L5303" s="61" t="s">
        <v>1063</v>
      </c>
      <c r="M5303" s="61" t="e">
        <f t="shared" si="84"/>
        <v>#VALUE!</v>
      </c>
      <c r="N5303" t="e">
        <f>VLOOKUP(M5303,'zamestnanci číselník'!$A:$I,9,0)</f>
        <v>#VALUE!</v>
      </c>
    </row>
    <row r="5304" spans="1:14" x14ac:dyDescent="0.2">
      <c r="A5304" s="60">
        <v>43689</v>
      </c>
      <c r="B5304" s="61" t="s">
        <v>1062</v>
      </c>
      <c r="C5304" s="61" t="s">
        <v>885</v>
      </c>
      <c r="D5304" s="61" t="s">
        <v>181</v>
      </c>
      <c r="E5304" s="61">
        <v>8</v>
      </c>
      <c r="F5304" s="61" t="s">
        <v>182</v>
      </c>
      <c r="G5304" s="61">
        <v>0</v>
      </c>
      <c r="H5304" s="61" t="s">
        <v>39</v>
      </c>
      <c r="I5304" s="61" t="s">
        <v>184</v>
      </c>
      <c r="J5304" s="61" t="s">
        <v>13</v>
      </c>
      <c r="K5304" s="61" t="s">
        <v>14</v>
      </c>
      <c r="L5304" s="61" t="s">
        <v>1063</v>
      </c>
      <c r="M5304" s="61" t="e">
        <f t="shared" si="84"/>
        <v>#VALUE!</v>
      </c>
      <c r="N5304" t="e">
        <f>VLOOKUP(M5304,'zamestnanci číselník'!$A:$I,9,0)</f>
        <v>#VALUE!</v>
      </c>
    </row>
    <row r="5305" spans="1:14" x14ac:dyDescent="0.2">
      <c r="A5305" s="60">
        <v>43690</v>
      </c>
      <c r="B5305" s="61" t="s">
        <v>1062</v>
      </c>
      <c r="C5305" s="61" t="s">
        <v>885</v>
      </c>
      <c r="D5305" s="61" t="s">
        <v>181</v>
      </c>
      <c r="E5305" s="61">
        <v>8</v>
      </c>
      <c r="F5305" s="61" t="s">
        <v>182</v>
      </c>
      <c r="G5305" s="61">
        <v>0</v>
      </c>
      <c r="H5305" s="61" t="s">
        <v>39</v>
      </c>
      <c r="I5305" s="61" t="s">
        <v>184</v>
      </c>
      <c r="J5305" s="61" t="s">
        <v>13</v>
      </c>
      <c r="K5305" s="61" t="s">
        <v>14</v>
      </c>
      <c r="L5305" s="61" t="s">
        <v>1063</v>
      </c>
      <c r="M5305" s="61" t="e">
        <f t="shared" si="84"/>
        <v>#VALUE!</v>
      </c>
      <c r="N5305" t="e">
        <f>VLOOKUP(M5305,'zamestnanci číselník'!$A:$I,9,0)</f>
        <v>#VALUE!</v>
      </c>
    </row>
    <row r="5306" spans="1:14" x14ac:dyDescent="0.2">
      <c r="A5306" s="60">
        <v>43691</v>
      </c>
      <c r="B5306" s="61" t="s">
        <v>1062</v>
      </c>
      <c r="C5306" s="61" t="s">
        <v>885</v>
      </c>
      <c r="D5306" s="61" t="s">
        <v>181</v>
      </c>
      <c r="E5306" s="61">
        <v>10</v>
      </c>
      <c r="F5306" s="61" t="s">
        <v>182</v>
      </c>
      <c r="G5306" s="61">
        <v>0</v>
      </c>
      <c r="H5306" s="61" t="s">
        <v>39</v>
      </c>
      <c r="I5306" s="61" t="s">
        <v>184</v>
      </c>
      <c r="J5306" s="61" t="s">
        <v>13</v>
      </c>
      <c r="K5306" s="61" t="s">
        <v>14</v>
      </c>
      <c r="L5306" s="61" t="s">
        <v>1063</v>
      </c>
      <c r="M5306" s="61" t="e">
        <f t="shared" si="84"/>
        <v>#VALUE!</v>
      </c>
      <c r="N5306" t="e">
        <f>VLOOKUP(M5306,'zamestnanci číselník'!$A:$I,9,0)</f>
        <v>#VALUE!</v>
      </c>
    </row>
    <row r="5307" spans="1:14" x14ac:dyDescent="0.2">
      <c r="A5307" s="60">
        <v>43692</v>
      </c>
      <c r="B5307" s="61" t="s">
        <v>1062</v>
      </c>
      <c r="C5307" s="61" t="s">
        <v>885</v>
      </c>
      <c r="D5307" s="61" t="s">
        <v>181</v>
      </c>
      <c r="E5307" s="61">
        <v>10</v>
      </c>
      <c r="F5307" s="61" t="s">
        <v>182</v>
      </c>
      <c r="G5307" s="61">
        <v>0</v>
      </c>
      <c r="H5307" s="61" t="s">
        <v>39</v>
      </c>
      <c r="I5307" s="61" t="s">
        <v>184</v>
      </c>
      <c r="J5307" s="61" t="s">
        <v>13</v>
      </c>
      <c r="K5307" s="61" t="s">
        <v>14</v>
      </c>
      <c r="L5307" s="61" t="s">
        <v>1063</v>
      </c>
      <c r="M5307" s="61" t="e">
        <f t="shared" si="84"/>
        <v>#VALUE!</v>
      </c>
      <c r="N5307" t="e">
        <f>VLOOKUP(M5307,'zamestnanci číselník'!$A:$I,9,0)</f>
        <v>#VALUE!</v>
      </c>
    </row>
    <row r="5308" spans="1:14" x14ac:dyDescent="0.2">
      <c r="A5308" s="60">
        <v>43693</v>
      </c>
      <c r="B5308" s="61" t="s">
        <v>1062</v>
      </c>
      <c r="C5308" s="61" t="s">
        <v>885</v>
      </c>
      <c r="D5308" s="61" t="s">
        <v>181</v>
      </c>
      <c r="E5308" s="61">
        <v>8</v>
      </c>
      <c r="F5308" s="61" t="s">
        <v>182</v>
      </c>
      <c r="G5308" s="61">
        <v>0</v>
      </c>
      <c r="H5308" s="61" t="s">
        <v>1504</v>
      </c>
      <c r="I5308" s="61" t="s">
        <v>184</v>
      </c>
      <c r="J5308" s="61" t="s">
        <v>13</v>
      </c>
      <c r="K5308" s="61" t="s">
        <v>14</v>
      </c>
      <c r="L5308" s="61" t="s">
        <v>1063</v>
      </c>
      <c r="M5308" s="61" t="e">
        <f t="shared" si="84"/>
        <v>#VALUE!</v>
      </c>
      <c r="N5308" t="e">
        <f>VLOOKUP(M5308,'zamestnanci číselník'!$A:$I,9,0)</f>
        <v>#VALUE!</v>
      </c>
    </row>
    <row r="5309" spans="1:14" x14ac:dyDescent="0.2">
      <c r="A5309" s="60">
        <v>43682</v>
      </c>
      <c r="B5309" s="61" t="s">
        <v>1062</v>
      </c>
      <c r="C5309" s="61" t="s">
        <v>885</v>
      </c>
      <c r="D5309" s="61" t="s">
        <v>181</v>
      </c>
      <c r="E5309" s="61">
        <v>10</v>
      </c>
      <c r="F5309" s="61" t="s">
        <v>182</v>
      </c>
      <c r="G5309" s="61">
        <v>0</v>
      </c>
      <c r="H5309" s="61" t="s">
        <v>1437</v>
      </c>
      <c r="I5309" s="61" t="s">
        <v>184</v>
      </c>
      <c r="J5309" s="61" t="s">
        <v>13</v>
      </c>
      <c r="K5309" s="61" t="s">
        <v>14</v>
      </c>
      <c r="L5309" s="61" t="s">
        <v>1063</v>
      </c>
      <c r="M5309" s="61" t="e">
        <f t="shared" si="84"/>
        <v>#VALUE!</v>
      </c>
      <c r="N5309" t="e">
        <f>VLOOKUP(M5309,'zamestnanci číselník'!$A:$I,9,0)</f>
        <v>#VALUE!</v>
      </c>
    </row>
    <row r="5310" spans="1:14" x14ac:dyDescent="0.2">
      <c r="A5310" s="60">
        <v>43683</v>
      </c>
      <c r="B5310" s="61" t="s">
        <v>1062</v>
      </c>
      <c r="C5310" s="61" t="s">
        <v>885</v>
      </c>
      <c r="D5310" s="61" t="s">
        <v>181</v>
      </c>
      <c r="E5310" s="61">
        <v>10</v>
      </c>
      <c r="F5310" s="61" t="s">
        <v>182</v>
      </c>
      <c r="G5310" s="61">
        <v>0</v>
      </c>
      <c r="H5310" s="61" t="s">
        <v>1437</v>
      </c>
      <c r="I5310" s="61" t="s">
        <v>184</v>
      </c>
      <c r="J5310" s="61" t="s">
        <v>13</v>
      </c>
      <c r="K5310" s="61" t="s">
        <v>14</v>
      </c>
      <c r="L5310" s="61" t="s">
        <v>1063</v>
      </c>
      <c r="M5310" s="61" t="e">
        <f t="shared" si="84"/>
        <v>#VALUE!</v>
      </c>
      <c r="N5310" t="e">
        <f>VLOOKUP(M5310,'zamestnanci číselník'!$A:$I,9,0)</f>
        <v>#VALUE!</v>
      </c>
    </row>
    <row r="5311" spans="1:14" x14ac:dyDescent="0.2">
      <c r="A5311" s="60">
        <v>43684</v>
      </c>
      <c r="B5311" s="61" t="s">
        <v>1062</v>
      </c>
      <c r="C5311" s="61" t="s">
        <v>885</v>
      </c>
      <c r="D5311" s="61" t="s">
        <v>181</v>
      </c>
      <c r="E5311" s="61">
        <v>10</v>
      </c>
      <c r="F5311" s="61" t="s">
        <v>182</v>
      </c>
      <c r="G5311" s="61">
        <v>0</v>
      </c>
      <c r="H5311" s="61" t="s">
        <v>1437</v>
      </c>
      <c r="I5311" s="61" t="s">
        <v>184</v>
      </c>
      <c r="J5311" s="61" t="s">
        <v>13</v>
      </c>
      <c r="K5311" s="61" t="s">
        <v>14</v>
      </c>
      <c r="L5311" s="61" t="s">
        <v>1063</v>
      </c>
      <c r="M5311" s="61" t="e">
        <f t="shared" si="84"/>
        <v>#VALUE!</v>
      </c>
      <c r="N5311" t="e">
        <f>VLOOKUP(M5311,'zamestnanci číselník'!$A:$I,9,0)</f>
        <v>#VALUE!</v>
      </c>
    </row>
    <row r="5312" spans="1:14" x14ac:dyDescent="0.2">
      <c r="A5312" s="60">
        <v>43685</v>
      </c>
      <c r="B5312" s="61" t="s">
        <v>1062</v>
      </c>
      <c r="C5312" s="61" t="s">
        <v>885</v>
      </c>
      <c r="D5312" s="61" t="s">
        <v>181</v>
      </c>
      <c r="E5312" s="61">
        <v>10.5</v>
      </c>
      <c r="F5312" s="61" t="s">
        <v>182</v>
      </c>
      <c r="G5312" s="61">
        <v>0</v>
      </c>
      <c r="H5312" s="61" t="s">
        <v>1437</v>
      </c>
      <c r="I5312" s="61" t="s">
        <v>184</v>
      </c>
      <c r="J5312" s="61" t="s">
        <v>13</v>
      </c>
      <c r="K5312" s="61" t="s">
        <v>14</v>
      </c>
      <c r="L5312" s="61" t="s">
        <v>1063</v>
      </c>
      <c r="M5312" s="61" t="e">
        <f t="shared" si="84"/>
        <v>#VALUE!</v>
      </c>
      <c r="N5312" t="e">
        <f>VLOOKUP(M5312,'zamestnanci číselník'!$A:$I,9,0)</f>
        <v>#VALUE!</v>
      </c>
    </row>
    <row r="5313" spans="1:14" x14ac:dyDescent="0.2">
      <c r="A5313" s="60">
        <v>43686</v>
      </c>
      <c r="B5313" s="61" t="s">
        <v>1062</v>
      </c>
      <c r="C5313" s="61" t="s">
        <v>885</v>
      </c>
      <c r="D5313" s="61" t="s">
        <v>181</v>
      </c>
      <c r="E5313" s="61">
        <v>8</v>
      </c>
      <c r="F5313" s="61" t="s">
        <v>182</v>
      </c>
      <c r="G5313" s="61">
        <v>0</v>
      </c>
      <c r="H5313" s="61" t="s">
        <v>39</v>
      </c>
      <c r="I5313" s="61" t="s">
        <v>184</v>
      </c>
      <c r="J5313" s="61" t="s">
        <v>13</v>
      </c>
      <c r="K5313" s="61" t="s">
        <v>14</v>
      </c>
      <c r="L5313" s="61" t="s">
        <v>1063</v>
      </c>
      <c r="M5313" s="61" t="e">
        <f t="shared" si="84"/>
        <v>#VALUE!</v>
      </c>
      <c r="N5313" t="e">
        <f>VLOOKUP(M5313,'zamestnanci číselník'!$A:$I,9,0)</f>
        <v>#VALUE!</v>
      </c>
    </row>
    <row r="5314" spans="1:14" x14ac:dyDescent="0.2">
      <c r="A5314" s="60">
        <v>43704</v>
      </c>
      <c r="B5314" s="61" t="s">
        <v>1064</v>
      </c>
      <c r="C5314" s="61" t="s">
        <v>885</v>
      </c>
      <c r="D5314" s="61" t="s">
        <v>181</v>
      </c>
      <c r="E5314" s="61">
        <v>10</v>
      </c>
      <c r="F5314" s="61" t="s">
        <v>182</v>
      </c>
      <c r="G5314" s="61">
        <v>0</v>
      </c>
      <c r="H5314" s="61" t="s">
        <v>1505</v>
      </c>
      <c r="I5314" s="61" t="s">
        <v>184</v>
      </c>
      <c r="J5314" s="61" t="s">
        <v>13</v>
      </c>
      <c r="K5314" s="61" t="s">
        <v>14</v>
      </c>
      <c r="L5314" s="61" t="s">
        <v>1065</v>
      </c>
      <c r="M5314" s="61" t="e">
        <f t="shared" si="84"/>
        <v>#VALUE!</v>
      </c>
      <c r="N5314" t="e">
        <f>VLOOKUP(M5314,'zamestnanci číselník'!$A:$I,9,0)</f>
        <v>#VALUE!</v>
      </c>
    </row>
    <row r="5315" spans="1:14" x14ac:dyDescent="0.2">
      <c r="A5315" s="60">
        <v>43705</v>
      </c>
      <c r="B5315" s="61" t="s">
        <v>1064</v>
      </c>
      <c r="C5315" s="61" t="s">
        <v>885</v>
      </c>
      <c r="D5315" s="61" t="s">
        <v>181</v>
      </c>
      <c r="E5315" s="61">
        <v>10</v>
      </c>
      <c r="F5315" s="61" t="s">
        <v>182</v>
      </c>
      <c r="G5315" s="61">
        <v>0</v>
      </c>
      <c r="H5315" s="61" t="s">
        <v>1505</v>
      </c>
      <c r="I5315" s="61" t="s">
        <v>184</v>
      </c>
      <c r="J5315" s="61" t="s">
        <v>13</v>
      </c>
      <c r="K5315" s="61" t="s">
        <v>14</v>
      </c>
      <c r="L5315" s="61" t="s">
        <v>1065</v>
      </c>
      <c r="M5315" s="61" t="e">
        <f t="shared" si="84"/>
        <v>#VALUE!</v>
      </c>
      <c r="N5315" t="e">
        <f>VLOOKUP(M5315,'zamestnanci číselník'!$A:$I,9,0)</f>
        <v>#VALUE!</v>
      </c>
    </row>
    <row r="5316" spans="1:14" x14ac:dyDescent="0.2">
      <c r="A5316" s="60">
        <v>43706</v>
      </c>
      <c r="B5316" s="61" t="s">
        <v>1064</v>
      </c>
      <c r="C5316" s="61" t="s">
        <v>885</v>
      </c>
      <c r="D5316" s="61" t="s">
        <v>181</v>
      </c>
      <c r="E5316" s="61">
        <v>8</v>
      </c>
      <c r="F5316" s="61" t="s">
        <v>182</v>
      </c>
      <c r="G5316" s="61">
        <v>0</v>
      </c>
      <c r="H5316" s="61" t="s">
        <v>1505</v>
      </c>
      <c r="I5316" s="61" t="s">
        <v>184</v>
      </c>
      <c r="J5316" s="61" t="s">
        <v>13</v>
      </c>
      <c r="K5316" s="61" t="s">
        <v>14</v>
      </c>
      <c r="L5316" s="61" t="s">
        <v>1065</v>
      </c>
      <c r="M5316" s="61" t="e">
        <f t="shared" si="84"/>
        <v>#VALUE!</v>
      </c>
      <c r="N5316" t="e">
        <f>VLOOKUP(M5316,'zamestnanci číselník'!$A:$I,9,0)</f>
        <v>#VALUE!</v>
      </c>
    </row>
    <row r="5317" spans="1:14" x14ac:dyDescent="0.2">
      <c r="A5317" s="60">
        <v>43707</v>
      </c>
      <c r="B5317" s="61" t="s">
        <v>1064</v>
      </c>
      <c r="C5317" s="61" t="s">
        <v>885</v>
      </c>
      <c r="D5317" s="61" t="s">
        <v>181</v>
      </c>
      <c r="E5317" s="61">
        <v>8</v>
      </c>
      <c r="F5317" s="61" t="s">
        <v>182</v>
      </c>
      <c r="G5317" s="61">
        <v>0</v>
      </c>
      <c r="H5317" s="61" t="s">
        <v>1505</v>
      </c>
      <c r="I5317" s="61" t="s">
        <v>184</v>
      </c>
      <c r="J5317" s="61" t="s">
        <v>13</v>
      </c>
      <c r="K5317" s="61" t="s">
        <v>14</v>
      </c>
      <c r="L5317" s="61" t="s">
        <v>1065</v>
      </c>
      <c r="M5317" s="61" t="e">
        <f t="shared" si="84"/>
        <v>#VALUE!</v>
      </c>
      <c r="N5317" t="e">
        <f>VLOOKUP(M5317,'zamestnanci číselník'!$A:$I,9,0)</f>
        <v>#VALUE!</v>
      </c>
    </row>
    <row r="5318" spans="1:14" x14ac:dyDescent="0.2">
      <c r="A5318" s="60">
        <v>43703</v>
      </c>
      <c r="B5318" s="61" t="s">
        <v>1064</v>
      </c>
      <c r="C5318" s="61" t="s">
        <v>885</v>
      </c>
      <c r="D5318" s="61" t="s">
        <v>181</v>
      </c>
      <c r="E5318" s="61">
        <v>9.5</v>
      </c>
      <c r="F5318" s="61" t="s">
        <v>182</v>
      </c>
      <c r="G5318" s="61">
        <v>0</v>
      </c>
      <c r="H5318" s="61" t="s">
        <v>1505</v>
      </c>
      <c r="I5318" s="61" t="s">
        <v>184</v>
      </c>
      <c r="J5318" s="61" t="s">
        <v>13</v>
      </c>
      <c r="K5318" s="61" t="s">
        <v>14</v>
      </c>
      <c r="L5318" s="61" t="s">
        <v>1065</v>
      </c>
      <c r="M5318" s="61" t="e">
        <f t="shared" si="84"/>
        <v>#VALUE!</v>
      </c>
      <c r="N5318" t="e">
        <f>VLOOKUP(M5318,'zamestnanci číselník'!$A:$I,9,0)</f>
        <v>#VALUE!</v>
      </c>
    </row>
    <row r="5319" spans="1:14" x14ac:dyDescent="0.2">
      <c r="A5319" s="60">
        <v>43698</v>
      </c>
      <c r="B5319" s="61" t="s">
        <v>1064</v>
      </c>
      <c r="C5319" s="61" t="s">
        <v>885</v>
      </c>
      <c r="D5319" s="61" t="s">
        <v>181</v>
      </c>
      <c r="E5319" s="61">
        <v>5</v>
      </c>
      <c r="F5319" s="61" t="s">
        <v>182</v>
      </c>
      <c r="G5319" s="61">
        <v>0</v>
      </c>
      <c r="H5319" s="61" t="s">
        <v>1437</v>
      </c>
      <c r="I5319" s="61" t="s">
        <v>184</v>
      </c>
      <c r="J5319" s="61" t="s">
        <v>13</v>
      </c>
      <c r="K5319" s="61" t="s">
        <v>14</v>
      </c>
      <c r="L5319" s="61" t="s">
        <v>1065</v>
      </c>
      <c r="M5319" s="61" t="e">
        <f t="shared" si="84"/>
        <v>#VALUE!</v>
      </c>
      <c r="N5319" t="e">
        <f>VLOOKUP(M5319,'zamestnanci číselník'!$A:$I,9,0)</f>
        <v>#VALUE!</v>
      </c>
    </row>
    <row r="5320" spans="1:14" x14ac:dyDescent="0.2">
      <c r="A5320" s="60">
        <v>43698</v>
      </c>
      <c r="B5320" s="61" t="s">
        <v>1064</v>
      </c>
      <c r="C5320" s="61" t="s">
        <v>885</v>
      </c>
      <c r="D5320" s="61" t="s">
        <v>181</v>
      </c>
      <c r="E5320" s="61">
        <v>6</v>
      </c>
      <c r="F5320" s="61" t="s">
        <v>182</v>
      </c>
      <c r="G5320" s="61">
        <v>0</v>
      </c>
      <c r="H5320" s="61" t="s">
        <v>1504</v>
      </c>
      <c r="I5320" s="61" t="s">
        <v>184</v>
      </c>
      <c r="J5320" s="61" t="s">
        <v>13</v>
      </c>
      <c r="K5320" s="61" t="s">
        <v>14</v>
      </c>
      <c r="L5320" s="61" t="s">
        <v>1065</v>
      </c>
      <c r="M5320" s="61" t="e">
        <f t="shared" si="84"/>
        <v>#VALUE!</v>
      </c>
      <c r="N5320" t="e">
        <f>VLOOKUP(M5320,'zamestnanci číselník'!$A:$I,9,0)</f>
        <v>#VALUE!</v>
      </c>
    </row>
    <row r="5321" spans="1:14" x14ac:dyDescent="0.2">
      <c r="A5321" s="60">
        <v>43699</v>
      </c>
      <c r="B5321" s="61" t="s">
        <v>1064</v>
      </c>
      <c r="C5321" s="61" t="s">
        <v>885</v>
      </c>
      <c r="D5321" s="61" t="s">
        <v>181</v>
      </c>
      <c r="E5321" s="61">
        <v>10</v>
      </c>
      <c r="F5321" s="61" t="s">
        <v>182</v>
      </c>
      <c r="G5321" s="61">
        <v>0</v>
      </c>
      <c r="H5321" s="61" t="s">
        <v>1437</v>
      </c>
      <c r="I5321" s="61" t="s">
        <v>184</v>
      </c>
      <c r="J5321" s="61" t="s">
        <v>13</v>
      </c>
      <c r="K5321" s="61" t="s">
        <v>14</v>
      </c>
      <c r="L5321" s="61" t="s">
        <v>1065</v>
      </c>
      <c r="M5321" s="61" t="e">
        <f t="shared" si="84"/>
        <v>#VALUE!</v>
      </c>
      <c r="N5321" t="e">
        <f>VLOOKUP(M5321,'zamestnanci číselník'!$A:$I,9,0)</f>
        <v>#VALUE!</v>
      </c>
    </row>
    <row r="5322" spans="1:14" x14ac:dyDescent="0.2">
      <c r="A5322" s="60">
        <v>43700</v>
      </c>
      <c r="B5322" s="61" t="s">
        <v>1064</v>
      </c>
      <c r="C5322" s="61" t="s">
        <v>885</v>
      </c>
      <c r="D5322" s="61" t="s">
        <v>181</v>
      </c>
      <c r="E5322" s="61">
        <v>6</v>
      </c>
      <c r="F5322" s="61" t="s">
        <v>182</v>
      </c>
      <c r="G5322" s="61">
        <v>0</v>
      </c>
      <c r="H5322" s="61" t="s">
        <v>1437</v>
      </c>
      <c r="I5322" s="61" t="s">
        <v>184</v>
      </c>
      <c r="J5322" s="61" t="s">
        <v>13</v>
      </c>
      <c r="K5322" s="61" t="s">
        <v>14</v>
      </c>
      <c r="L5322" s="61" t="s">
        <v>1065</v>
      </c>
      <c r="M5322" s="61" t="e">
        <f t="shared" si="84"/>
        <v>#VALUE!</v>
      </c>
      <c r="N5322" t="e">
        <f>VLOOKUP(M5322,'zamestnanci číselník'!$A:$I,9,0)</f>
        <v>#VALUE!</v>
      </c>
    </row>
    <row r="5323" spans="1:14" x14ac:dyDescent="0.2">
      <c r="A5323" s="60">
        <v>43700</v>
      </c>
      <c r="B5323" s="61" t="s">
        <v>1064</v>
      </c>
      <c r="C5323" s="61" t="s">
        <v>885</v>
      </c>
      <c r="D5323" s="61" t="s">
        <v>181</v>
      </c>
      <c r="E5323" s="61">
        <v>2</v>
      </c>
      <c r="F5323" s="61" t="s">
        <v>182</v>
      </c>
      <c r="G5323" s="61">
        <v>0</v>
      </c>
      <c r="H5323" s="61" t="s">
        <v>1504</v>
      </c>
      <c r="I5323" s="61" t="s">
        <v>184</v>
      </c>
      <c r="J5323" s="61" t="s">
        <v>13</v>
      </c>
      <c r="K5323" s="61" t="s">
        <v>14</v>
      </c>
      <c r="L5323" s="61" t="s">
        <v>1065</v>
      </c>
      <c r="M5323" s="61" t="e">
        <f t="shared" si="84"/>
        <v>#VALUE!</v>
      </c>
      <c r="N5323" t="e">
        <f>VLOOKUP(M5323,'zamestnanci číselník'!$A:$I,9,0)</f>
        <v>#VALUE!</v>
      </c>
    </row>
    <row r="5324" spans="1:14" x14ac:dyDescent="0.2">
      <c r="A5324" s="60">
        <v>43696</v>
      </c>
      <c r="B5324" s="61" t="s">
        <v>1064</v>
      </c>
      <c r="C5324" s="61" t="s">
        <v>885</v>
      </c>
      <c r="D5324" s="61" t="s">
        <v>181</v>
      </c>
      <c r="E5324" s="61">
        <v>10</v>
      </c>
      <c r="F5324" s="61" t="s">
        <v>182</v>
      </c>
      <c r="G5324" s="61">
        <v>0</v>
      </c>
      <c r="H5324" s="61" t="s">
        <v>1437</v>
      </c>
      <c r="I5324" s="61" t="s">
        <v>184</v>
      </c>
      <c r="J5324" s="61" t="s">
        <v>13</v>
      </c>
      <c r="K5324" s="61" t="s">
        <v>14</v>
      </c>
      <c r="L5324" s="61" t="s">
        <v>1065</v>
      </c>
      <c r="M5324" s="61" t="e">
        <f t="shared" si="84"/>
        <v>#VALUE!</v>
      </c>
      <c r="N5324" t="e">
        <f>VLOOKUP(M5324,'zamestnanci číselník'!$A:$I,9,0)</f>
        <v>#VALUE!</v>
      </c>
    </row>
    <row r="5325" spans="1:14" x14ac:dyDescent="0.2">
      <c r="A5325" s="60">
        <v>43697</v>
      </c>
      <c r="B5325" s="61" t="s">
        <v>1064</v>
      </c>
      <c r="C5325" s="61" t="s">
        <v>885</v>
      </c>
      <c r="D5325" s="61" t="s">
        <v>181</v>
      </c>
      <c r="E5325" s="61">
        <v>10</v>
      </c>
      <c r="F5325" s="61" t="s">
        <v>182</v>
      </c>
      <c r="G5325" s="61">
        <v>0</v>
      </c>
      <c r="H5325" s="61" t="s">
        <v>1437</v>
      </c>
      <c r="I5325" s="61" t="s">
        <v>184</v>
      </c>
      <c r="J5325" s="61" t="s">
        <v>13</v>
      </c>
      <c r="K5325" s="61" t="s">
        <v>14</v>
      </c>
      <c r="L5325" s="61" t="s">
        <v>1065</v>
      </c>
      <c r="M5325" s="61" t="e">
        <f t="shared" si="84"/>
        <v>#VALUE!</v>
      </c>
      <c r="N5325" t="e">
        <f>VLOOKUP(M5325,'zamestnanci číselník'!$A:$I,9,0)</f>
        <v>#VALUE!</v>
      </c>
    </row>
    <row r="5326" spans="1:14" x14ac:dyDescent="0.2">
      <c r="A5326" s="60">
        <v>43689</v>
      </c>
      <c r="B5326" s="61" t="s">
        <v>1064</v>
      </c>
      <c r="C5326" s="61" t="s">
        <v>885</v>
      </c>
      <c r="D5326" s="61" t="s">
        <v>181</v>
      </c>
      <c r="E5326" s="61">
        <v>6</v>
      </c>
      <c r="F5326" s="61" t="s">
        <v>182</v>
      </c>
      <c r="G5326" s="61">
        <v>0</v>
      </c>
      <c r="H5326" s="61" t="s">
        <v>39</v>
      </c>
      <c r="I5326" s="61" t="s">
        <v>184</v>
      </c>
      <c r="J5326" s="61" t="s">
        <v>13</v>
      </c>
      <c r="K5326" s="61" t="s">
        <v>14</v>
      </c>
      <c r="L5326" s="61" t="s">
        <v>1065</v>
      </c>
      <c r="M5326" s="61" t="e">
        <f t="shared" si="84"/>
        <v>#VALUE!</v>
      </c>
      <c r="N5326" t="e">
        <f>VLOOKUP(M5326,'zamestnanci číselník'!$A:$I,9,0)</f>
        <v>#VALUE!</v>
      </c>
    </row>
    <row r="5327" spans="1:14" x14ac:dyDescent="0.2">
      <c r="A5327" s="60">
        <v>43689</v>
      </c>
      <c r="B5327" s="61" t="s">
        <v>1064</v>
      </c>
      <c r="C5327" s="61" t="s">
        <v>885</v>
      </c>
      <c r="D5327" s="61" t="s">
        <v>181</v>
      </c>
      <c r="E5327" s="61">
        <v>2</v>
      </c>
      <c r="F5327" s="61" t="s">
        <v>182</v>
      </c>
      <c r="G5327" s="61">
        <v>0</v>
      </c>
      <c r="H5327" s="61" t="s">
        <v>1505</v>
      </c>
      <c r="I5327" s="61" t="s">
        <v>184</v>
      </c>
      <c r="J5327" s="61" t="s">
        <v>13</v>
      </c>
      <c r="K5327" s="61" t="s">
        <v>14</v>
      </c>
      <c r="L5327" s="61" t="s">
        <v>1065</v>
      </c>
      <c r="M5327" s="61" t="e">
        <f t="shared" si="84"/>
        <v>#VALUE!</v>
      </c>
      <c r="N5327" t="e">
        <f>VLOOKUP(M5327,'zamestnanci číselník'!$A:$I,9,0)</f>
        <v>#VALUE!</v>
      </c>
    </row>
    <row r="5328" spans="1:14" x14ac:dyDescent="0.2">
      <c r="A5328" s="60">
        <v>43690</v>
      </c>
      <c r="B5328" s="61" t="s">
        <v>1064</v>
      </c>
      <c r="C5328" s="61" t="s">
        <v>885</v>
      </c>
      <c r="D5328" s="61" t="s">
        <v>181</v>
      </c>
      <c r="E5328" s="61">
        <v>6</v>
      </c>
      <c r="F5328" s="61" t="s">
        <v>182</v>
      </c>
      <c r="G5328" s="61">
        <v>0</v>
      </c>
      <c r="H5328" s="61" t="s">
        <v>39</v>
      </c>
      <c r="I5328" s="61" t="s">
        <v>184</v>
      </c>
      <c r="J5328" s="61" t="s">
        <v>13</v>
      </c>
      <c r="K5328" s="61" t="s">
        <v>14</v>
      </c>
      <c r="L5328" s="61" t="s">
        <v>1065</v>
      </c>
      <c r="M5328" s="61" t="e">
        <f t="shared" si="84"/>
        <v>#VALUE!</v>
      </c>
      <c r="N5328" t="e">
        <f>VLOOKUP(M5328,'zamestnanci číselník'!$A:$I,9,0)</f>
        <v>#VALUE!</v>
      </c>
    </row>
    <row r="5329" spans="1:14" x14ac:dyDescent="0.2">
      <c r="A5329" s="60">
        <v>43690</v>
      </c>
      <c r="B5329" s="61" t="s">
        <v>1064</v>
      </c>
      <c r="C5329" s="61" t="s">
        <v>885</v>
      </c>
      <c r="D5329" s="61" t="s">
        <v>181</v>
      </c>
      <c r="E5329" s="61">
        <v>4</v>
      </c>
      <c r="F5329" s="61" t="s">
        <v>182</v>
      </c>
      <c r="G5329" s="61">
        <v>0</v>
      </c>
      <c r="H5329" s="61" t="s">
        <v>1504</v>
      </c>
      <c r="I5329" s="61" t="s">
        <v>184</v>
      </c>
      <c r="J5329" s="61" t="s">
        <v>13</v>
      </c>
      <c r="K5329" s="61" t="s">
        <v>14</v>
      </c>
      <c r="L5329" s="61" t="s">
        <v>1065</v>
      </c>
      <c r="M5329" s="61" t="e">
        <f t="shared" si="84"/>
        <v>#VALUE!</v>
      </c>
      <c r="N5329" t="e">
        <f>VLOOKUP(M5329,'zamestnanci číselník'!$A:$I,9,0)</f>
        <v>#VALUE!</v>
      </c>
    </row>
    <row r="5330" spans="1:14" x14ac:dyDescent="0.2">
      <c r="A5330" s="60">
        <v>43691</v>
      </c>
      <c r="B5330" s="61" t="s">
        <v>1064</v>
      </c>
      <c r="C5330" s="61" t="s">
        <v>17</v>
      </c>
      <c r="D5330" s="61" t="s">
        <v>181</v>
      </c>
      <c r="E5330" s="61">
        <v>0</v>
      </c>
      <c r="F5330" s="61" t="s">
        <v>182</v>
      </c>
      <c r="G5330" s="61">
        <v>0</v>
      </c>
      <c r="H5330" s="61" t="s">
        <v>183</v>
      </c>
      <c r="I5330" s="61" t="s">
        <v>184</v>
      </c>
      <c r="J5330" s="61" t="s">
        <v>13</v>
      </c>
      <c r="K5330" s="61" t="s">
        <v>14</v>
      </c>
      <c r="L5330" s="61" t="s">
        <v>1065</v>
      </c>
      <c r="M5330" s="61" t="e">
        <f t="shared" si="84"/>
        <v>#VALUE!</v>
      </c>
      <c r="N5330" t="e">
        <f>VLOOKUP(M5330,'zamestnanci číselník'!$A:$I,9,0)</f>
        <v>#VALUE!</v>
      </c>
    </row>
    <row r="5331" spans="1:14" x14ac:dyDescent="0.2">
      <c r="A5331" s="60">
        <v>43692</v>
      </c>
      <c r="B5331" s="61" t="s">
        <v>1064</v>
      </c>
      <c r="C5331" s="61" t="s">
        <v>885</v>
      </c>
      <c r="D5331" s="61" t="s">
        <v>181</v>
      </c>
      <c r="E5331" s="61">
        <v>6</v>
      </c>
      <c r="F5331" s="61" t="s">
        <v>182</v>
      </c>
      <c r="G5331" s="61">
        <v>0</v>
      </c>
      <c r="H5331" s="61" t="s">
        <v>39</v>
      </c>
      <c r="I5331" s="61" t="s">
        <v>184</v>
      </c>
      <c r="J5331" s="61" t="s">
        <v>13</v>
      </c>
      <c r="K5331" s="61" t="s">
        <v>14</v>
      </c>
      <c r="L5331" s="61" t="s">
        <v>1065</v>
      </c>
      <c r="M5331" s="61" t="e">
        <f t="shared" si="84"/>
        <v>#VALUE!</v>
      </c>
      <c r="N5331" t="e">
        <f>VLOOKUP(M5331,'zamestnanci číselník'!$A:$I,9,0)</f>
        <v>#VALUE!</v>
      </c>
    </row>
    <row r="5332" spans="1:14" x14ac:dyDescent="0.2">
      <c r="A5332" s="60">
        <v>43692</v>
      </c>
      <c r="B5332" s="61" t="s">
        <v>1064</v>
      </c>
      <c r="C5332" s="61" t="s">
        <v>885</v>
      </c>
      <c r="D5332" s="61" t="s">
        <v>181</v>
      </c>
      <c r="E5332" s="61">
        <v>4</v>
      </c>
      <c r="F5332" s="61" t="s">
        <v>182</v>
      </c>
      <c r="G5332" s="61">
        <v>0</v>
      </c>
      <c r="H5332" s="61" t="s">
        <v>1504</v>
      </c>
      <c r="I5332" s="61" t="s">
        <v>184</v>
      </c>
      <c r="J5332" s="61" t="s">
        <v>13</v>
      </c>
      <c r="K5332" s="61" t="s">
        <v>14</v>
      </c>
      <c r="L5332" s="61" t="s">
        <v>1065</v>
      </c>
      <c r="M5332" s="61" t="e">
        <f t="shared" si="84"/>
        <v>#VALUE!</v>
      </c>
      <c r="N5332" t="e">
        <f>VLOOKUP(M5332,'zamestnanci číselník'!$A:$I,9,0)</f>
        <v>#VALUE!</v>
      </c>
    </row>
    <row r="5333" spans="1:14" x14ac:dyDescent="0.2">
      <c r="A5333" s="60">
        <v>43693</v>
      </c>
      <c r="B5333" s="61" t="s">
        <v>1064</v>
      </c>
      <c r="C5333" s="61" t="s">
        <v>885</v>
      </c>
      <c r="D5333" s="61" t="s">
        <v>181</v>
      </c>
      <c r="E5333" s="61">
        <v>8</v>
      </c>
      <c r="F5333" s="61" t="s">
        <v>182</v>
      </c>
      <c r="G5333" s="61">
        <v>0</v>
      </c>
      <c r="H5333" s="61" t="s">
        <v>1437</v>
      </c>
      <c r="I5333" s="61" t="s">
        <v>184</v>
      </c>
      <c r="J5333" s="61" t="s">
        <v>13</v>
      </c>
      <c r="K5333" s="61" t="s">
        <v>14</v>
      </c>
      <c r="L5333" s="61" t="s">
        <v>1065</v>
      </c>
      <c r="M5333" s="61" t="e">
        <f t="shared" si="84"/>
        <v>#VALUE!</v>
      </c>
      <c r="N5333" t="e">
        <f>VLOOKUP(M5333,'zamestnanci číselník'!$A:$I,9,0)</f>
        <v>#VALUE!</v>
      </c>
    </row>
    <row r="5334" spans="1:14" x14ac:dyDescent="0.2">
      <c r="A5334" s="60">
        <v>43682</v>
      </c>
      <c r="B5334" s="61" t="s">
        <v>1064</v>
      </c>
      <c r="C5334" s="61" t="s">
        <v>885</v>
      </c>
      <c r="D5334" s="61" t="s">
        <v>181</v>
      </c>
      <c r="E5334" s="61">
        <v>10</v>
      </c>
      <c r="F5334" s="61" t="s">
        <v>182</v>
      </c>
      <c r="G5334" s="61">
        <v>0</v>
      </c>
      <c r="H5334" s="61" t="s">
        <v>1437</v>
      </c>
      <c r="I5334" s="61" t="s">
        <v>184</v>
      </c>
      <c r="J5334" s="61" t="s">
        <v>13</v>
      </c>
      <c r="K5334" s="61" t="s">
        <v>14</v>
      </c>
      <c r="L5334" s="61" t="s">
        <v>1065</v>
      </c>
      <c r="M5334" s="61" t="e">
        <f t="shared" si="84"/>
        <v>#VALUE!</v>
      </c>
      <c r="N5334" t="e">
        <f>VLOOKUP(M5334,'zamestnanci číselník'!$A:$I,9,0)</f>
        <v>#VALUE!</v>
      </c>
    </row>
    <row r="5335" spans="1:14" x14ac:dyDescent="0.2">
      <c r="A5335" s="60">
        <v>43683</v>
      </c>
      <c r="B5335" s="61" t="s">
        <v>1064</v>
      </c>
      <c r="C5335" s="61" t="s">
        <v>885</v>
      </c>
      <c r="D5335" s="61" t="s">
        <v>181</v>
      </c>
      <c r="E5335" s="61">
        <v>10</v>
      </c>
      <c r="F5335" s="61" t="s">
        <v>182</v>
      </c>
      <c r="G5335" s="61">
        <v>0</v>
      </c>
      <c r="H5335" s="61" t="s">
        <v>1437</v>
      </c>
      <c r="I5335" s="61" t="s">
        <v>184</v>
      </c>
      <c r="J5335" s="61" t="s">
        <v>13</v>
      </c>
      <c r="K5335" s="61" t="s">
        <v>14</v>
      </c>
      <c r="L5335" s="61" t="s">
        <v>1065</v>
      </c>
      <c r="M5335" s="61" t="e">
        <f t="shared" si="84"/>
        <v>#VALUE!</v>
      </c>
      <c r="N5335" t="e">
        <f>VLOOKUP(M5335,'zamestnanci číselník'!$A:$I,9,0)</f>
        <v>#VALUE!</v>
      </c>
    </row>
    <row r="5336" spans="1:14" x14ac:dyDescent="0.2">
      <c r="A5336" s="60">
        <v>43684</v>
      </c>
      <c r="B5336" s="61" t="s">
        <v>1064</v>
      </c>
      <c r="C5336" s="61" t="s">
        <v>885</v>
      </c>
      <c r="D5336" s="61" t="s">
        <v>181</v>
      </c>
      <c r="E5336" s="61">
        <v>10</v>
      </c>
      <c r="F5336" s="61" t="s">
        <v>182</v>
      </c>
      <c r="G5336" s="61">
        <v>0</v>
      </c>
      <c r="H5336" s="61" t="s">
        <v>39</v>
      </c>
      <c r="I5336" s="61" t="s">
        <v>184</v>
      </c>
      <c r="J5336" s="61" t="s">
        <v>13</v>
      </c>
      <c r="K5336" s="61" t="s">
        <v>14</v>
      </c>
      <c r="L5336" s="61" t="s">
        <v>1065</v>
      </c>
      <c r="M5336" s="61" t="e">
        <f t="shared" si="84"/>
        <v>#VALUE!</v>
      </c>
      <c r="N5336" t="e">
        <f>VLOOKUP(M5336,'zamestnanci číselník'!$A:$I,9,0)</f>
        <v>#VALUE!</v>
      </c>
    </row>
    <row r="5337" spans="1:14" x14ac:dyDescent="0.2">
      <c r="A5337" s="60">
        <v>43685</v>
      </c>
      <c r="B5337" s="61" t="s">
        <v>1064</v>
      </c>
      <c r="C5337" s="61" t="s">
        <v>885</v>
      </c>
      <c r="D5337" s="61" t="s">
        <v>181</v>
      </c>
      <c r="E5337" s="61">
        <v>10</v>
      </c>
      <c r="F5337" s="61" t="s">
        <v>182</v>
      </c>
      <c r="G5337" s="61">
        <v>0</v>
      </c>
      <c r="H5337" s="61" t="s">
        <v>39</v>
      </c>
      <c r="I5337" s="61" t="s">
        <v>184</v>
      </c>
      <c r="J5337" s="61" t="s">
        <v>13</v>
      </c>
      <c r="K5337" s="61" t="s">
        <v>14</v>
      </c>
      <c r="L5337" s="61" t="s">
        <v>1065</v>
      </c>
      <c r="M5337" s="61" t="e">
        <f t="shared" si="84"/>
        <v>#VALUE!</v>
      </c>
      <c r="N5337" t="e">
        <f>VLOOKUP(M5337,'zamestnanci číselník'!$A:$I,9,0)</f>
        <v>#VALUE!</v>
      </c>
    </row>
    <row r="5338" spans="1:14" x14ac:dyDescent="0.2">
      <c r="A5338" s="60">
        <v>43686</v>
      </c>
      <c r="B5338" s="61" t="s">
        <v>1064</v>
      </c>
      <c r="C5338" s="61" t="s">
        <v>885</v>
      </c>
      <c r="D5338" s="61" t="s">
        <v>181</v>
      </c>
      <c r="E5338" s="61">
        <v>8</v>
      </c>
      <c r="F5338" s="61" t="s">
        <v>182</v>
      </c>
      <c r="G5338" s="61">
        <v>0</v>
      </c>
      <c r="H5338" s="61" t="s">
        <v>1437</v>
      </c>
      <c r="I5338" s="61" t="s">
        <v>184</v>
      </c>
      <c r="J5338" s="61" t="s">
        <v>13</v>
      </c>
      <c r="K5338" s="61" t="s">
        <v>14</v>
      </c>
      <c r="L5338" s="61" t="s">
        <v>1065</v>
      </c>
      <c r="M5338" s="61" t="e">
        <f t="shared" si="84"/>
        <v>#VALUE!</v>
      </c>
      <c r="N5338" t="e">
        <f>VLOOKUP(M5338,'zamestnanci číselník'!$A:$I,9,0)</f>
        <v>#VALUE!</v>
      </c>
    </row>
    <row r="5339" spans="1:14" x14ac:dyDescent="0.2">
      <c r="A5339" s="60">
        <v>43700</v>
      </c>
      <c r="B5339" s="61" t="s">
        <v>1066</v>
      </c>
      <c r="C5339" s="61" t="s">
        <v>885</v>
      </c>
      <c r="D5339" s="61" t="s">
        <v>181</v>
      </c>
      <c r="E5339" s="61">
        <v>8.5</v>
      </c>
      <c r="F5339" s="61" t="s">
        <v>182</v>
      </c>
      <c r="G5339" s="61">
        <v>0</v>
      </c>
      <c r="H5339" s="61" t="s">
        <v>279</v>
      </c>
      <c r="I5339" s="61" t="s">
        <v>184</v>
      </c>
      <c r="J5339" s="61" t="s">
        <v>10</v>
      </c>
      <c r="K5339" s="61" t="s">
        <v>14</v>
      </c>
      <c r="L5339" s="61" t="s">
        <v>1067</v>
      </c>
      <c r="M5339" s="61" t="e">
        <f t="shared" si="84"/>
        <v>#VALUE!</v>
      </c>
      <c r="N5339" t="e">
        <f>VLOOKUP(M5339,'zamestnanci číselník'!$A:$I,9,0)</f>
        <v>#VALUE!</v>
      </c>
    </row>
    <row r="5340" spans="1:14" x14ac:dyDescent="0.2">
      <c r="A5340" s="60">
        <v>43701</v>
      </c>
      <c r="B5340" s="61" t="s">
        <v>1066</v>
      </c>
      <c r="C5340" s="61" t="s">
        <v>885</v>
      </c>
      <c r="D5340" s="61" t="s">
        <v>181</v>
      </c>
      <c r="E5340" s="61">
        <v>7</v>
      </c>
      <c r="F5340" s="61" t="s">
        <v>182</v>
      </c>
      <c r="G5340" s="61">
        <v>0</v>
      </c>
      <c r="H5340" s="61" t="s">
        <v>1512</v>
      </c>
      <c r="I5340" s="61" t="s">
        <v>184</v>
      </c>
      <c r="J5340" s="61" t="s">
        <v>10</v>
      </c>
      <c r="K5340" s="61" t="s">
        <v>14</v>
      </c>
      <c r="L5340" s="61" t="s">
        <v>1067</v>
      </c>
      <c r="M5340" s="61" t="e">
        <f t="shared" si="84"/>
        <v>#VALUE!</v>
      </c>
      <c r="N5340" t="e">
        <f>VLOOKUP(M5340,'zamestnanci číselník'!$A:$I,9,0)</f>
        <v>#VALUE!</v>
      </c>
    </row>
    <row r="5341" spans="1:14" x14ac:dyDescent="0.2">
      <c r="A5341" s="60">
        <v>43703</v>
      </c>
      <c r="B5341" s="61" t="s">
        <v>1066</v>
      </c>
      <c r="C5341" s="61" t="s">
        <v>885</v>
      </c>
      <c r="D5341" s="61" t="s">
        <v>181</v>
      </c>
      <c r="E5341" s="61">
        <v>4.5</v>
      </c>
      <c r="F5341" s="61" t="s">
        <v>182</v>
      </c>
      <c r="G5341" s="61">
        <v>0</v>
      </c>
      <c r="H5341" s="61" t="s">
        <v>1512</v>
      </c>
      <c r="I5341" s="61" t="s">
        <v>184</v>
      </c>
      <c r="J5341" s="61" t="s">
        <v>10</v>
      </c>
      <c r="K5341" s="61" t="s">
        <v>14</v>
      </c>
      <c r="L5341" s="61" t="s">
        <v>1067</v>
      </c>
      <c r="M5341" s="61" t="e">
        <f t="shared" si="84"/>
        <v>#VALUE!</v>
      </c>
      <c r="N5341" t="e">
        <f>VLOOKUP(M5341,'zamestnanci číselník'!$A:$I,9,0)</f>
        <v>#VALUE!</v>
      </c>
    </row>
    <row r="5342" spans="1:14" x14ac:dyDescent="0.2">
      <c r="A5342" s="60">
        <v>43703</v>
      </c>
      <c r="B5342" s="61" t="s">
        <v>1066</v>
      </c>
      <c r="C5342" s="61" t="s">
        <v>885</v>
      </c>
      <c r="D5342" s="61" t="s">
        <v>181</v>
      </c>
      <c r="E5342" s="61">
        <v>6</v>
      </c>
      <c r="F5342" s="61" t="s">
        <v>182</v>
      </c>
      <c r="G5342" s="61">
        <v>0</v>
      </c>
      <c r="H5342" s="61" t="s">
        <v>1476</v>
      </c>
      <c r="I5342" s="61" t="s">
        <v>184</v>
      </c>
      <c r="J5342" s="61" t="s">
        <v>10</v>
      </c>
      <c r="K5342" s="61" t="s">
        <v>14</v>
      </c>
      <c r="L5342" s="61" t="s">
        <v>1067</v>
      </c>
      <c r="M5342" s="61" t="e">
        <f t="shared" si="84"/>
        <v>#VALUE!</v>
      </c>
      <c r="N5342" t="e">
        <f>VLOOKUP(M5342,'zamestnanci číselník'!$A:$I,9,0)</f>
        <v>#VALUE!</v>
      </c>
    </row>
    <row r="5343" spans="1:14" x14ac:dyDescent="0.2">
      <c r="A5343" s="60">
        <v>43704</v>
      </c>
      <c r="B5343" s="61" t="s">
        <v>1066</v>
      </c>
      <c r="C5343" s="61" t="s">
        <v>885</v>
      </c>
      <c r="D5343" s="61" t="s">
        <v>181</v>
      </c>
      <c r="E5343" s="61">
        <v>4</v>
      </c>
      <c r="F5343" s="61" t="s">
        <v>182</v>
      </c>
      <c r="G5343" s="61">
        <v>0</v>
      </c>
      <c r="H5343" s="61" t="s">
        <v>279</v>
      </c>
      <c r="I5343" s="61" t="s">
        <v>184</v>
      </c>
      <c r="J5343" s="61" t="s">
        <v>10</v>
      </c>
      <c r="K5343" s="61" t="s">
        <v>14</v>
      </c>
      <c r="L5343" s="61" t="s">
        <v>1067</v>
      </c>
      <c r="M5343" s="61" t="e">
        <f t="shared" si="84"/>
        <v>#VALUE!</v>
      </c>
      <c r="N5343" t="e">
        <f>VLOOKUP(M5343,'zamestnanci číselník'!$A:$I,9,0)</f>
        <v>#VALUE!</v>
      </c>
    </row>
    <row r="5344" spans="1:14" x14ac:dyDescent="0.2">
      <c r="A5344" s="60">
        <v>43704</v>
      </c>
      <c r="B5344" s="61" t="s">
        <v>1066</v>
      </c>
      <c r="C5344" s="61" t="s">
        <v>885</v>
      </c>
      <c r="D5344" s="61" t="s">
        <v>181</v>
      </c>
      <c r="E5344" s="61">
        <v>8</v>
      </c>
      <c r="F5344" s="61" t="s">
        <v>182</v>
      </c>
      <c r="G5344" s="61">
        <v>0</v>
      </c>
      <c r="H5344" s="61" t="s">
        <v>1512</v>
      </c>
      <c r="I5344" s="61" t="s">
        <v>184</v>
      </c>
      <c r="J5344" s="61" t="s">
        <v>10</v>
      </c>
      <c r="K5344" s="61" t="s">
        <v>14</v>
      </c>
      <c r="L5344" s="61" t="s">
        <v>1067</v>
      </c>
      <c r="M5344" s="61" t="e">
        <f t="shared" si="84"/>
        <v>#VALUE!</v>
      </c>
      <c r="N5344" t="e">
        <f>VLOOKUP(M5344,'zamestnanci číselník'!$A:$I,9,0)</f>
        <v>#VALUE!</v>
      </c>
    </row>
    <row r="5345" spans="1:14" x14ac:dyDescent="0.2">
      <c r="A5345" s="60">
        <v>43705</v>
      </c>
      <c r="B5345" s="61" t="s">
        <v>1066</v>
      </c>
      <c r="C5345" s="61" t="s">
        <v>885</v>
      </c>
      <c r="D5345" s="61" t="s">
        <v>181</v>
      </c>
      <c r="E5345" s="61">
        <v>12</v>
      </c>
      <c r="F5345" s="61" t="s">
        <v>182</v>
      </c>
      <c r="G5345" s="61">
        <v>0</v>
      </c>
      <c r="H5345" s="61" t="s">
        <v>279</v>
      </c>
      <c r="I5345" s="61" t="s">
        <v>184</v>
      </c>
      <c r="J5345" s="61" t="s">
        <v>10</v>
      </c>
      <c r="K5345" s="61" t="s">
        <v>14</v>
      </c>
      <c r="L5345" s="61" t="s">
        <v>1067</v>
      </c>
      <c r="M5345" s="61" t="e">
        <f t="shared" si="84"/>
        <v>#VALUE!</v>
      </c>
      <c r="N5345" t="e">
        <f>VLOOKUP(M5345,'zamestnanci číselník'!$A:$I,9,0)</f>
        <v>#VALUE!</v>
      </c>
    </row>
    <row r="5346" spans="1:14" x14ac:dyDescent="0.2">
      <c r="A5346" s="60">
        <v>43706</v>
      </c>
      <c r="B5346" s="61" t="s">
        <v>1066</v>
      </c>
      <c r="C5346" s="61" t="s">
        <v>885</v>
      </c>
      <c r="D5346" s="61" t="s">
        <v>181</v>
      </c>
      <c r="E5346" s="61">
        <v>4.5</v>
      </c>
      <c r="F5346" s="61" t="s">
        <v>182</v>
      </c>
      <c r="G5346" s="61">
        <v>0</v>
      </c>
      <c r="H5346" s="61" t="s">
        <v>279</v>
      </c>
      <c r="I5346" s="61" t="s">
        <v>184</v>
      </c>
      <c r="J5346" s="61" t="s">
        <v>10</v>
      </c>
      <c r="K5346" s="61" t="s">
        <v>14</v>
      </c>
      <c r="L5346" s="61" t="s">
        <v>1067</v>
      </c>
      <c r="M5346" s="61" t="e">
        <f t="shared" si="84"/>
        <v>#VALUE!</v>
      </c>
      <c r="N5346" t="e">
        <f>VLOOKUP(M5346,'zamestnanci číselník'!$A:$I,9,0)</f>
        <v>#VALUE!</v>
      </c>
    </row>
    <row r="5347" spans="1:14" x14ac:dyDescent="0.2">
      <c r="A5347" s="60">
        <v>43707</v>
      </c>
      <c r="B5347" s="61" t="s">
        <v>1066</v>
      </c>
      <c r="C5347" s="61" t="s">
        <v>885</v>
      </c>
      <c r="D5347" s="61" t="s">
        <v>181</v>
      </c>
      <c r="E5347" s="61">
        <v>6.5</v>
      </c>
      <c r="F5347" s="61" t="s">
        <v>182</v>
      </c>
      <c r="G5347" s="61">
        <v>0</v>
      </c>
      <c r="H5347" s="61" t="s">
        <v>279</v>
      </c>
      <c r="I5347" s="61" t="s">
        <v>184</v>
      </c>
      <c r="J5347" s="61" t="s">
        <v>10</v>
      </c>
      <c r="K5347" s="61" t="s">
        <v>14</v>
      </c>
      <c r="L5347" s="61" t="s">
        <v>1067</v>
      </c>
      <c r="M5347" s="61" t="e">
        <f t="shared" si="84"/>
        <v>#VALUE!</v>
      </c>
      <c r="N5347" t="e">
        <f>VLOOKUP(M5347,'zamestnanci číselník'!$A:$I,9,0)</f>
        <v>#VALUE!</v>
      </c>
    </row>
    <row r="5348" spans="1:14" x14ac:dyDescent="0.2">
      <c r="A5348" s="60">
        <v>43698</v>
      </c>
      <c r="B5348" s="61" t="s">
        <v>1066</v>
      </c>
      <c r="C5348" s="61" t="s">
        <v>885</v>
      </c>
      <c r="D5348" s="61" t="s">
        <v>181</v>
      </c>
      <c r="E5348" s="61">
        <v>8</v>
      </c>
      <c r="F5348" s="61" t="s">
        <v>182</v>
      </c>
      <c r="G5348" s="61">
        <v>0</v>
      </c>
      <c r="H5348" s="61" t="s">
        <v>279</v>
      </c>
      <c r="I5348" s="61" t="s">
        <v>184</v>
      </c>
      <c r="J5348" s="61" t="s">
        <v>10</v>
      </c>
      <c r="K5348" s="61" t="s">
        <v>14</v>
      </c>
      <c r="L5348" s="61" t="s">
        <v>1067</v>
      </c>
      <c r="M5348" s="61" t="e">
        <f t="shared" si="84"/>
        <v>#VALUE!</v>
      </c>
      <c r="N5348" t="e">
        <f>VLOOKUP(M5348,'zamestnanci číselník'!$A:$I,9,0)</f>
        <v>#VALUE!</v>
      </c>
    </row>
    <row r="5349" spans="1:14" x14ac:dyDescent="0.2">
      <c r="A5349" s="60">
        <v>43698</v>
      </c>
      <c r="B5349" s="61" t="s">
        <v>1066</v>
      </c>
      <c r="C5349" s="61" t="s">
        <v>885</v>
      </c>
      <c r="D5349" s="61" t="s">
        <v>181</v>
      </c>
      <c r="E5349" s="61">
        <v>0</v>
      </c>
      <c r="F5349" s="61" t="s">
        <v>897</v>
      </c>
      <c r="G5349" s="61">
        <v>3.5</v>
      </c>
      <c r="H5349" s="61" t="s">
        <v>1476</v>
      </c>
      <c r="I5349" s="61" t="s">
        <v>184</v>
      </c>
      <c r="J5349" s="61" t="s">
        <v>10</v>
      </c>
      <c r="K5349" s="61" t="s">
        <v>14</v>
      </c>
      <c r="L5349" s="61" t="s">
        <v>1067</v>
      </c>
      <c r="M5349" s="61" t="e">
        <f t="shared" si="84"/>
        <v>#VALUE!</v>
      </c>
      <c r="N5349" t="e">
        <f>VLOOKUP(M5349,'zamestnanci číselník'!$A:$I,9,0)</f>
        <v>#VALUE!</v>
      </c>
    </row>
    <row r="5350" spans="1:14" x14ac:dyDescent="0.2">
      <c r="A5350" s="60">
        <v>43699</v>
      </c>
      <c r="B5350" s="61" t="s">
        <v>1066</v>
      </c>
      <c r="C5350" s="61" t="s">
        <v>885</v>
      </c>
      <c r="D5350" s="61" t="s">
        <v>181</v>
      </c>
      <c r="E5350" s="61">
        <v>11.5</v>
      </c>
      <c r="F5350" s="61" t="s">
        <v>182</v>
      </c>
      <c r="G5350" s="61">
        <v>0</v>
      </c>
      <c r="H5350" s="61" t="s">
        <v>279</v>
      </c>
      <c r="I5350" s="61" t="s">
        <v>184</v>
      </c>
      <c r="J5350" s="61" t="s">
        <v>10</v>
      </c>
      <c r="K5350" s="61" t="s">
        <v>14</v>
      </c>
      <c r="L5350" s="61" t="s">
        <v>1067</v>
      </c>
      <c r="M5350" s="61" t="e">
        <f t="shared" si="84"/>
        <v>#VALUE!</v>
      </c>
      <c r="N5350" t="e">
        <f>VLOOKUP(M5350,'zamestnanci číselník'!$A:$I,9,0)</f>
        <v>#VALUE!</v>
      </c>
    </row>
    <row r="5351" spans="1:14" x14ac:dyDescent="0.2">
      <c r="A5351" s="60">
        <v>43696</v>
      </c>
      <c r="B5351" s="61" t="s">
        <v>1066</v>
      </c>
      <c r="C5351" s="61" t="s">
        <v>885</v>
      </c>
      <c r="D5351" s="61" t="s">
        <v>181</v>
      </c>
      <c r="E5351" s="61">
        <v>2</v>
      </c>
      <c r="F5351" s="61" t="s">
        <v>182</v>
      </c>
      <c r="G5351" s="61">
        <v>0</v>
      </c>
      <c r="H5351" s="61" t="s">
        <v>279</v>
      </c>
      <c r="I5351" s="61" t="s">
        <v>184</v>
      </c>
      <c r="J5351" s="61" t="s">
        <v>10</v>
      </c>
      <c r="K5351" s="61" t="s">
        <v>14</v>
      </c>
      <c r="L5351" s="61" t="s">
        <v>1067</v>
      </c>
      <c r="M5351" s="61" t="e">
        <f t="shared" si="84"/>
        <v>#VALUE!</v>
      </c>
      <c r="N5351" t="e">
        <f>VLOOKUP(M5351,'zamestnanci číselník'!$A:$I,9,0)</f>
        <v>#VALUE!</v>
      </c>
    </row>
    <row r="5352" spans="1:14" x14ac:dyDescent="0.2">
      <c r="A5352" s="60">
        <v>43696</v>
      </c>
      <c r="B5352" s="61" t="s">
        <v>1066</v>
      </c>
      <c r="C5352" s="61" t="s">
        <v>885</v>
      </c>
      <c r="D5352" s="61" t="s">
        <v>181</v>
      </c>
      <c r="E5352" s="61">
        <v>6.5</v>
      </c>
      <c r="F5352" s="61" t="s">
        <v>182</v>
      </c>
      <c r="G5352" s="61">
        <v>0</v>
      </c>
      <c r="H5352" s="61" t="s">
        <v>1476</v>
      </c>
      <c r="I5352" s="61" t="s">
        <v>184</v>
      </c>
      <c r="J5352" s="61" t="s">
        <v>10</v>
      </c>
      <c r="K5352" s="61" t="s">
        <v>14</v>
      </c>
      <c r="L5352" s="61" t="s">
        <v>1067</v>
      </c>
      <c r="M5352" s="61" t="e">
        <f t="shared" si="84"/>
        <v>#VALUE!</v>
      </c>
      <c r="N5352" t="e">
        <f>VLOOKUP(M5352,'zamestnanci číselník'!$A:$I,9,0)</f>
        <v>#VALUE!</v>
      </c>
    </row>
    <row r="5353" spans="1:14" x14ac:dyDescent="0.2">
      <c r="A5353" s="60">
        <v>43697</v>
      </c>
      <c r="B5353" s="61" t="s">
        <v>1066</v>
      </c>
      <c r="C5353" s="61" t="s">
        <v>885</v>
      </c>
      <c r="D5353" s="61" t="s">
        <v>181</v>
      </c>
      <c r="E5353" s="61">
        <v>9</v>
      </c>
      <c r="F5353" s="61" t="s">
        <v>182</v>
      </c>
      <c r="G5353" s="61">
        <v>0</v>
      </c>
      <c r="H5353" s="61" t="s">
        <v>279</v>
      </c>
      <c r="I5353" s="61" t="s">
        <v>184</v>
      </c>
      <c r="J5353" s="61" t="s">
        <v>10</v>
      </c>
      <c r="K5353" s="61" t="s">
        <v>14</v>
      </c>
      <c r="L5353" s="61" t="s">
        <v>1067</v>
      </c>
      <c r="M5353" s="61" t="e">
        <f t="shared" si="84"/>
        <v>#VALUE!</v>
      </c>
      <c r="N5353" t="e">
        <f>VLOOKUP(M5353,'zamestnanci číselník'!$A:$I,9,0)</f>
        <v>#VALUE!</v>
      </c>
    </row>
    <row r="5354" spans="1:14" x14ac:dyDescent="0.2">
      <c r="A5354" s="60">
        <v>43691</v>
      </c>
      <c r="B5354" s="61" t="s">
        <v>1066</v>
      </c>
      <c r="C5354" s="61" t="s">
        <v>885</v>
      </c>
      <c r="D5354" s="61" t="s">
        <v>181</v>
      </c>
      <c r="E5354" s="61">
        <v>10.5</v>
      </c>
      <c r="F5354" s="61" t="s">
        <v>182</v>
      </c>
      <c r="G5354" s="61">
        <v>0</v>
      </c>
      <c r="H5354" s="61" t="s">
        <v>279</v>
      </c>
      <c r="I5354" s="61" t="s">
        <v>184</v>
      </c>
      <c r="J5354" s="61" t="s">
        <v>10</v>
      </c>
      <c r="K5354" s="61" t="s">
        <v>14</v>
      </c>
      <c r="L5354" s="61" t="s">
        <v>1067</v>
      </c>
      <c r="M5354" s="61" t="e">
        <f t="shared" si="84"/>
        <v>#VALUE!</v>
      </c>
      <c r="N5354" t="e">
        <f>VLOOKUP(M5354,'zamestnanci číselník'!$A:$I,9,0)</f>
        <v>#VALUE!</v>
      </c>
    </row>
    <row r="5355" spans="1:14" x14ac:dyDescent="0.2">
      <c r="A5355" s="60">
        <v>43692</v>
      </c>
      <c r="B5355" s="61" t="s">
        <v>1066</v>
      </c>
      <c r="C5355" s="61" t="s">
        <v>885</v>
      </c>
      <c r="D5355" s="61" t="s">
        <v>181</v>
      </c>
      <c r="E5355" s="61">
        <v>10</v>
      </c>
      <c r="F5355" s="61" t="s">
        <v>182</v>
      </c>
      <c r="G5355" s="61">
        <v>0</v>
      </c>
      <c r="H5355" s="61" t="s">
        <v>279</v>
      </c>
      <c r="I5355" s="61" t="s">
        <v>184</v>
      </c>
      <c r="J5355" s="61" t="s">
        <v>10</v>
      </c>
      <c r="K5355" s="61" t="s">
        <v>14</v>
      </c>
      <c r="L5355" s="61" t="s">
        <v>1067</v>
      </c>
      <c r="M5355" s="61" t="e">
        <f t="shared" si="84"/>
        <v>#VALUE!</v>
      </c>
      <c r="N5355" t="e">
        <f>VLOOKUP(M5355,'zamestnanci číselník'!$A:$I,9,0)</f>
        <v>#VALUE!</v>
      </c>
    </row>
    <row r="5356" spans="1:14" x14ac:dyDescent="0.2">
      <c r="A5356" s="60">
        <v>43693</v>
      </c>
      <c r="B5356" s="61" t="s">
        <v>1066</v>
      </c>
      <c r="C5356" s="61" t="s">
        <v>885</v>
      </c>
      <c r="D5356" s="61" t="s">
        <v>181</v>
      </c>
      <c r="E5356" s="61">
        <v>8</v>
      </c>
      <c r="F5356" s="61" t="s">
        <v>182</v>
      </c>
      <c r="G5356" s="61">
        <v>0</v>
      </c>
      <c r="H5356" s="61" t="s">
        <v>279</v>
      </c>
      <c r="I5356" s="61" t="s">
        <v>184</v>
      </c>
      <c r="J5356" s="61" t="s">
        <v>10</v>
      </c>
      <c r="K5356" s="61" t="s">
        <v>14</v>
      </c>
      <c r="L5356" s="61" t="s">
        <v>1067</v>
      </c>
      <c r="M5356" s="61" t="e">
        <f t="shared" ref="M5356:M5419" si="85">B5356*1</f>
        <v>#VALUE!</v>
      </c>
      <c r="N5356" t="e">
        <f>VLOOKUP(M5356,'zamestnanci číselník'!$A:$I,9,0)</f>
        <v>#VALUE!</v>
      </c>
    </row>
    <row r="5357" spans="1:14" x14ac:dyDescent="0.2">
      <c r="A5357" s="60">
        <v>43694</v>
      </c>
      <c r="B5357" s="61" t="s">
        <v>1066</v>
      </c>
      <c r="C5357" s="61" t="s">
        <v>885</v>
      </c>
      <c r="D5357" s="61" t="s">
        <v>181</v>
      </c>
      <c r="E5357" s="61">
        <v>7</v>
      </c>
      <c r="F5357" s="61" t="s">
        <v>182</v>
      </c>
      <c r="G5357" s="61">
        <v>0</v>
      </c>
      <c r="H5357" s="61" t="s">
        <v>279</v>
      </c>
      <c r="I5357" s="61" t="s">
        <v>184</v>
      </c>
      <c r="J5357" s="61" t="s">
        <v>10</v>
      </c>
      <c r="K5357" s="61" t="s">
        <v>14</v>
      </c>
      <c r="L5357" s="61" t="s">
        <v>1067</v>
      </c>
      <c r="M5357" s="61" t="e">
        <f t="shared" si="85"/>
        <v>#VALUE!</v>
      </c>
      <c r="N5357" t="e">
        <f>VLOOKUP(M5357,'zamestnanci číselník'!$A:$I,9,0)</f>
        <v>#VALUE!</v>
      </c>
    </row>
    <row r="5358" spans="1:14" x14ac:dyDescent="0.2">
      <c r="A5358" s="60">
        <v>43689</v>
      </c>
      <c r="B5358" s="61" t="s">
        <v>1066</v>
      </c>
      <c r="C5358" s="61" t="s">
        <v>885</v>
      </c>
      <c r="D5358" s="61" t="s">
        <v>181</v>
      </c>
      <c r="E5358" s="61">
        <v>10.5</v>
      </c>
      <c r="F5358" s="61" t="s">
        <v>182</v>
      </c>
      <c r="G5358" s="61">
        <v>0</v>
      </c>
      <c r="H5358" s="61" t="s">
        <v>279</v>
      </c>
      <c r="I5358" s="61" t="s">
        <v>184</v>
      </c>
      <c r="J5358" s="61" t="s">
        <v>10</v>
      </c>
      <c r="K5358" s="61" t="s">
        <v>14</v>
      </c>
      <c r="L5358" s="61" t="s">
        <v>1067</v>
      </c>
      <c r="M5358" s="61" t="e">
        <f t="shared" si="85"/>
        <v>#VALUE!</v>
      </c>
      <c r="N5358" t="e">
        <f>VLOOKUP(M5358,'zamestnanci číselník'!$A:$I,9,0)</f>
        <v>#VALUE!</v>
      </c>
    </row>
    <row r="5359" spans="1:14" x14ac:dyDescent="0.2">
      <c r="A5359" s="60">
        <v>43690</v>
      </c>
      <c r="B5359" s="61" t="s">
        <v>1066</v>
      </c>
      <c r="C5359" s="61" t="s">
        <v>885</v>
      </c>
      <c r="D5359" s="61" t="s">
        <v>181</v>
      </c>
      <c r="E5359" s="61">
        <v>10.5</v>
      </c>
      <c r="F5359" s="61" t="s">
        <v>182</v>
      </c>
      <c r="G5359" s="61">
        <v>0</v>
      </c>
      <c r="H5359" s="61" t="s">
        <v>279</v>
      </c>
      <c r="I5359" s="61" t="s">
        <v>184</v>
      </c>
      <c r="J5359" s="61" t="s">
        <v>10</v>
      </c>
      <c r="K5359" s="61" t="s">
        <v>14</v>
      </c>
      <c r="L5359" s="61" t="s">
        <v>1067</v>
      </c>
      <c r="M5359" s="61" t="e">
        <f t="shared" si="85"/>
        <v>#VALUE!</v>
      </c>
      <c r="N5359" t="e">
        <f>VLOOKUP(M5359,'zamestnanci číselník'!$A:$I,9,0)</f>
        <v>#VALUE!</v>
      </c>
    </row>
    <row r="5360" spans="1:14" x14ac:dyDescent="0.2">
      <c r="A5360" s="60">
        <v>43682</v>
      </c>
      <c r="B5360" s="61" t="s">
        <v>1066</v>
      </c>
      <c r="C5360" s="61" t="s">
        <v>885</v>
      </c>
      <c r="D5360" s="61" t="s">
        <v>181</v>
      </c>
      <c r="E5360" s="61">
        <v>10</v>
      </c>
      <c r="F5360" s="61" t="s">
        <v>182</v>
      </c>
      <c r="G5360" s="61">
        <v>0</v>
      </c>
      <c r="H5360" s="61" t="s">
        <v>279</v>
      </c>
      <c r="I5360" s="61" t="s">
        <v>184</v>
      </c>
      <c r="J5360" s="61" t="s">
        <v>10</v>
      </c>
      <c r="K5360" s="61" t="s">
        <v>14</v>
      </c>
      <c r="L5360" s="61" t="s">
        <v>1067</v>
      </c>
      <c r="M5360" s="61" t="e">
        <f t="shared" si="85"/>
        <v>#VALUE!</v>
      </c>
      <c r="N5360" t="e">
        <f>VLOOKUP(M5360,'zamestnanci číselník'!$A:$I,9,0)</f>
        <v>#VALUE!</v>
      </c>
    </row>
    <row r="5361" spans="1:14" x14ac:dyDescent="0.2">
      <c r="A5361" s="60">
        <v>43683</v>
      </c>
      <c r="B5361" s="61" t="s">
        <v>1066</v>
      </c>
      <c r="C5361" s="61" t="s">
        <v>885</v>
      </c>
      <c r="D5361" s="61" t="s">
        <v>181</v>
      </c>
      <c r="E5361" s="61">
        <v>10</v>
      </c>
      <c r="F5361" s="61" t="s">
        <v>182</v>
      </c>
      <c r="G5361" s="61">
        <v>0</v>
      </c>
      <c r="H5361" s="61" t="s">
        <v>279</v>
      </c>
      <c r="I5361" s="61" t="s">
        <v>184</v>
      </c>
      <c r="J5361" s="61" t="s">
        <v>10</v>
      </c>
      <c r="K5361" s="61" t="s">
        <v>14</v>
      </c>
      <c r="L5361" s="61" t="s">
        <v>1067</v>
      </c>
      <c r="M5361" s="61" t="e">
        <f t="shared" si="85"/>
        <v>#VALUE!</v>
      </c>
      <c r="N5361" t="e">
        <f>VLOOKUP(M5361,'zamestnanci číselník'!$A:$I,9,0)</f>
        <v>#VALUE!</v>
      </c>
    </row>
    <row r="5362" spans="1:14" x14ac:dyDescent="0.2">
      <c r="A5362" s="60">
        <v>43684</v>
      </c>
      <c r="B5362" s="61" t="s">
        <v>1066</v>
      </c>
      <c r="C5362" s="61" t="s">
        <v>885</v>
      </c>
      <c r="D5362" s="61" t="s">
        <v>181</v>
      </c>
      <c r="E5362" s="61">
        <v>6</v>
      </c>
      <c r="F5362" s="61" t="s">
        <v>182</v>
      </c>
      <c r="G5362" s="61">
        <v>0</v>
      </c>
      <c r="H5362" s="61" t="s">
        <v>279</v>
      </c>
      <c r="I5362" s="61" t="s">
        <v>184</v>
      </c>
      <c r="J5362" s="61" t="s">
        <v>10</v>
      </c>
      <c r="K5362" s="61" t="s">
        <v>14</v>
      </c>
      <c r="L5362" s="61" t="s">
        <v>1067</v>
      </c>
      <c r="M5362" s="61" t="e">
        <f t="shared" si="85"/>
        <v>#VALUE!</v>
      </c>
      <c r="N5362" t="e">
        <f>VLOOKUP(M5362,'zamestnanci číselník'!$A:$I,9,0)</f>
        <v>#VALUE!</v>
      </c>
    </row>
    <row r="5363" spans="1:14" x14ac:dyDescent="0.2">
      <c r="A5363" s="60">
        <v>43684</v>
      </c>
      <c r="B5363" s="61" t="s">
        <v>1066</v>
      </c>
      <c r="C5363" s="61" t="s">
        <v>885</v>
      </c>
      <c r="D5363" s="61" t="s">
        <v>181</v>
      </c>
      <c r="E5363" s="61">
        <v>4.5</v>
      </c>
      <c r="F5363" s="61" t="s">
        <v>182</v>
      </c>
      <c r="G5363" s="61">
        <v>0</v>
      </c>
      <c r="H5363" s="61" t="s">
        <v>1476</v>
      </c>
      <c r="I5363" s="61" t="s">
        <v>184</v>
      </c>
      <c r="J5363" s="61" t="s">
        <v>10</v>
      </c>
      <c r="K5363" s="61" t="s">
        <v>14</v>
      </c>
      <c r="L5363" s="61" t="s">
        <v>1067</v>
      </c>
      <c r="M5363" s="61" t="e">
        <f t="shared" si="85"/>
        <v>#VALUE!</v>
      </c>
      <c r="N5363" t="e">
        <f>VLOOKUP(M5363,'zamestnanci číselník'!$A:$I,9,0)</f>
        <v>#VALUE!</v>
      </c>
    </row>
    <row r="5364" spans="1:14" x14ac:dyDescent="0.2">
      <c r="A5364" s="60">
        <v>43685</v>
      </c>
      <c r="B5364" s="61" t="s">
        <v>1066</v>
      </c>
      <c r="C5364" s="61" t="s">
        <v>885</v>
      </c>
      <c r="D5364" s="61" t="s">
        <v>181</v>
      </c>
      <c r="E5364" s="61">
        <v>10.5</v>
      </c>
      <c r="F5364" s="61" t="s">
        <v>182</v>
      </c>
      <c r="G5364" s="61">
        <v>0</v>
      </c>
      <c r="H5364" s="61" t="s">
        <v>279</v>
      </c>
      <c r="I5364" s="61" t="s">
        <v>184</v>
      </c>
      <c r="J5364" s="61" t="s">
        <v>10</v>
      </c>
      <c r="K5364" s="61" t="s">
        <v>14</v>
      </c>
      <c r="L5364" s="61" t="s">
        <v>1067</v>
      </c>
      <c r="M5364" s="61" t="e">
        <f t="shared" si="85"/>
        <v>#VALUE!</v>
      </c>
      <c r="N5364" t="e">
        <f>VLOOKUP(M5364,'zamestnanci číselník'!$A:$I,9,0)</f>
        <v>#VALUE!</v>
      </c>
    </row>
    <row r="5365" spans="1:14" x14ac:dyDescent="0.2">
      <c r="A5365" s="60">
        <v>43686</v>
      </c>
      <c r="B5365" s="61" t="s">
        <v>1066</v>
      </c>
      <c r="C5365" s="61" t="s">
        <v>885</v>
      </c>
      <c r="D5365" s="61" t="s">
        <v>181</v>
      </c>
      <c r="E5365" s="61">
        <v>8</v>
      </c>
      <c r="F5365" s="61" t="s">
        <v>182</v>
      </c>
      <c r="G5365" s="61">
        <v>0</v>
      </c>
      <c r="H5365" s="61" t="s">
        <v>279</v>
      </c>
      <c r="I5365" s="61" t="s">
        <v>184</v>
      </c>
      <c r="J5365" s="61" t="s">
        <v>10</v>
      </c>
      <c r="K5365" s="61" t="s">
        <v>14</v>
      </c>
      <c r="L5365" s="61" t="s">
        <v>1067</v>
      </c>
      <c r="M5365" s="61" t="e">
        <f t="shared" si="85"/>
        <v>#VALUE!</v>
      </c>
      <c r="N5365" t="e">
        <f>VLOOKUP(M5365,'zamestnanci číselník'!$A:$I,9,0)</f>
        <v>#VALUE!</v>
      </c>
    </row>
    <row r="5366" spans="1:14" x14ac:dyDescent="0.2">
      <c r="A5366" s="60">
        <v>43704</v>
      </c>
      <c r="B5366" s="61" t="s">
        <v>1524</v>
      </c>
      <c r="C5366" s="61" t="s">
        <v>885</v>
      </c>
      <c r="D5366" s="61" t="s">
        <v>181</v>
      </c>
      <c r="E5366" s="61">
        <v>6.5</v>
      </c>
      <c r="F5366" s="61" t="s">
        <v>182</v>
      </c>
      <c r="G5366" s="61">
        <v>0</v>
      </c>
      <c r="H5366" s="61" t="s">
        <v>1437</v>
      </c>
      <c r="I5366" s="61" t="s">
        <v>184</v>
      </c>
      <c r="J5366" s="61" t="s">
        <v>32</v>
      </c>
      <c r="K5366" s="61" t="s">
        <v>14</v>
      </c>
      <c r="L5366" s="61" t="s">
        <v>1525</v>
      </c>
      <c r="M5366" s="61" t="e">
        <f t="shared" si="85"/>
        <v>#VALUE!</v>
      </c>
      <c r="N5366" t="e">
        <f>VLOOKUP(M5366,'zamestnanci číselník'!$A:$I,9,0)</f>
        <v>#VALUE!</v>
      </c>
    </row>
    <row r="5367" spans="1:14" x14ac:dyDescent="0.2">
      <c r="A5367" s="60">
        <v>43705</v>
      </c>
      <c r="B5367" s="61" t="s">
        <v>1524</v>
      </c>
      <c r="C5367" s="61" t="s">
        <v>17</v>
      </c>
      <c r="D5367" s="61" t="s">
        <v>181</v>
      </c>
      <c r="E5367" s="61">
        <v>0</v>
      </c>
      <c r="F5367" s="61" t="s">
        <v>182</v>
      </c>
      <c r="G5367" s="61">
        <v>0</v>
      </c>
      <c r="H5367" s="61" t="s">
        <v>183</v>
      </c>
      <c r="I5367" s="61" t="s">
        <v>184</v>
      </c>
      <c r="J5367" s="61" t="s">
        <v>32</v>
      </c>
      <c r="K5367" s="61" t="s">
        <v>14</v>
      </c>
      <c r="L5367" s="61" t="s">
        <v>1525</v>
      </c>
      <c r="M5367" s="61" t="e">
        <f t="shared" si="85"/>
        <v>#VALUE!</v>
      </c>
      <c r="N5367" t="e">
        <f>VLOOKUP(M5367,'zamestnanci číselník'!$A:$I,9,0)</f>
        <v>#VALUE!</v>
      </c>
    </row>
    <row r="5368" spans="1:14" x14ac:dyDescent="0.2">
      <c r="A5368" s="60">
        <v>43706</v>
      </c>
      <c r="B5368" s="61" t="s">
        <v>1524</v>
      </c>
      <c r="C5368" s="61" t="s">
        <v>17</v>
      </c>
      <c r="D5368" s="61" t="s">
        <v>181</v>
      </c>
      <c r="E5368" s="61">
        <v>0</v>
      </c>
      <c r="F5368" s="61" t="s">
        <v>182</v>
      </c>
      <c r="G5368" s="61">
        <v>0</v>
      </c>
      <c r="H5368" s="61" t="s">
        <v>183</v>
      </c>
      <c r="I5368" s="61" t="s">
        <v>184</v>
      </c>
      <c r="J5368" s="61" t="s">
        <v>32</v>
      </c>
      <c r="K5368" s="61" t="s">
        <v>14</v>
      </c>
      <c r="L5368" s="61" t="s">
        <v>1525</v>
      </c>
      <c r="M5368" s="61" t="e">
        <f t="shared" si="85"/>
        <v>#VALUE!</v>
      </c>
      <c r="N5368" t="e">
        <f>VLOOKUP(M5368,'zamestnanci číselník'!$A:$I,9,0)</f>
        <v>#VALUE!</v>
      </c>
    </row>
    <row r="5369" spans="1:14" x14ac:dyDescent="0.2">
      <c r="A5369" s="60">
        <v>43707</v>
      </c>
      <c r="B5369" s="61" t="s">
        <v>1524</v>
      </c>
      <c r="C5369" s="61" t="s">
        <v>17</v>
      </c>
      <c r="D5369" s="61" t="s">
        <v>181</v>
      </c>
      <c r="E5369" s="61">
        <v>0</v>
      </c>
      <c r="F5369" s="61" t="s">
        <v>182</v>
      </c>
      <c r="G5369" s="61">
        <v>0</v>
      </c>
      <c r="H5369" s="61" t="s">
        <v>183</v>
      </c>
      <c r="I5369" s="61" t="s">
        <v>184</v>
      </c>
      <c r="J5369" s="61" t="s">
        <v>32</v>
      </c>
      <c r="K5369" s="61" t="s">
        <v>14</v>
      </c>
      <c r="L5369" s="61" t="s">
        <v>1525</v>
      </c>
      <c r="M5369" s="61" t="e">
        <f t="shared" si="85"/>
        <v>#VALUE!</v>
      </c>
      <c r="N5369" t="e">
        <f>VLOOKUP(M5369,'zamestnanci číselník'!$A:$I,9,0)</f>
        <v>#VALUE!</v>
      </c>
    </row>
    <row r="5370" spans="1:14" x14ac:dyDescent="0.2">
      <c r="A5370" s="60">
        <v>43698</v>
      </c>
      <c r="B5370" s="61" t="s">
        <v>1524</v>
      </c>
      <c r="C5370" s="61" t="s">
        <v>885</v>
      </c>
      <c r="D5370" s="61" t="s">
        <v>181</v>
      </c>
      <c r="E5370" s="61">
        <v>8</v>
      </c>
      <c r="F5370" s="61" t="s">
        <v>182</v>
      </c>
      <c r="G5370" s="61">
        <v>0</v>
      </c>
      <c r="H5370" s="61" t="s">
        <v>1437</v>
      </c>
      <c r="I5370" s="61" t="s">
        <v>184</v>
      </c>
      <c r="J5370" s="61" t="s">
        <v>32</v>
      </c>
      <c r="K5370" s="61" t="s">
        <v>14</v>
      </c>
      <c r="L5370" s="61" t="s">
        <v>1525</v>
      </c>
      <c r="M5370" s="61" t="e">
        <f t="shared" si="85"/>
        <v>#VALUE!</v>
      </c>
      <c r="N5370" t="e">
        <f>VLOOKUP(M5370,'zamestnanci číselník'!$A:$I,9,0)</f>
        <v>#VALUE!</v>
      </c>
    </row>
    <row r="5371" spans="1:14" x14ac:dyDescent="0.2">
      <c r="A5371" s="60">
        <v>43699</v>
      </c>
      <c r="B5371" s="61" t="s">
        <v>1524</v>
      </c>
      <c r="C5371" s="61" t="s">
        <v>885</v>
      </c>
      <c r="D5371" s="61" t="s">
        <v>181</v>
      </c>
      <c r="E5371" s="61">
        <v>8</v>
      </c>
      <c r="F5371" s="61" t="s">
        <v>182</v>
      </c>
      <c r="G5371" s="61">
        <v>0</v>
      </c>
      <c r="H5371" s="61" t="s">
        <v>1437</v>
      </c>
      <c r="I5371" s="61" t="s">
        <v>184</v>
      </c>
      <c r="J5371" s="61" t="s">
        <v>32</v>
      </c>
      <c r="K5371" s="61" t="s">
        <v>14</v>
      </c>
      <c r="L5371" s="61" t="s">
        <v>1525</v>
      </c>
      <c r="M5371" s="61" t="e">
        <f t="shared" si="85"/>
        <v>#VALUE!</v>
      </c>
      <c r="N5371" t="e">
        <f>VLOOKUP(M5371,'zamestnanci číselník'!$A:$I,9,0)</f>
        <v>#VALUE!</v>
      </c>
    </row>
    <row r="5372" spans="1:14" x14ac:dyDescent="0.2">
      <c r="A5372" s="60">
        <v>43700</v>
      </c>
      <c r="B5372" s="61" t="s">
        <v>1524</v>
      </c>
      <c r="C5372" s="61" t="s">
        <v>885</v>
      </c>
      <c r="D5372" s="61" t="s">
        <v>181</v>
      </c>
      <c r="E5372" s="61">
        <v>7</v>
      </c>
      <c r="F5372" s="61" t="s">
        <v>182</v>
      </c>
      <c r="G5372" s="61">
        <v>0</v>
      </c>
      <c r="H5372" s="61" t="s">
        <v>1437</v>
      </c>
      <c r="I5372" s="61" t="s">
        <v>184</v>
      </c>
      <c r="J5372" s="61" t="s">
        <v>32</v>
      </c>
      <c r="K5372" s="61" t="s">
        <v>14</v>
      </c>
      <c r="L5372" s="61" t="s">
        <v>1525</v>
      </c>
      <c r="M5372" s="61" t="e">
        <f t="shared" si="85"/>
        <v>#VALUE!</v>
      </c>
      <c r="N5372" t="e">
        <f>VLOOKUP(M5372,'zamestnanci číselník'!$A:$I,9,0)</f>
        <v>#VALUE!</v>
      </c>
    </row>
    <row r="5373" spans="1:14" x14ac:dyDescent="0.2">
      <c r="A5373" s="60">
        <v>43703</v>
      </c>
      <c r="B5373" s="61" t="s">
        <v>1524</v>
      </c>
      <c r="C5373" s="61" t="s">
        <v>885</v>
      </c>
      <c r="D5373" s="61" t="s">
        <v>181</v>
      </c>
      <c r="E5373" s="61">
        <v>8</v>
      </c>
      <c r="F5373" s="61" t="s">
        <v>182</v>
      </c>
      <c r="G5373" s="61">
        <v>0</v>
      </c>
      <c r="H5373" s="61" t="s">
        <v>1437</v>
      </c>
      <c r="I5373" s="61" t="s">
        <v>184</v>
      </c>
      <c r="J5373" s="61" t="s">
        <v>32</v>
      </c>
      <c r="K5373" s="61" t="s">
        <v>14</v>
      </c>
      <c r="L5373" s="61" t="s">
        <v>1525</v>
      </c>
      <c r="M5373" s="61" t="e">
        <f t="shared" si="85"/>
        <v>#VALUE!</v>
      </c>
      <c r="N5373" t="e">
        <f>VLOOKUP(M5373,'zamestnanci číselník'!$A:$I,9,0)</f>
        <v>#VALUE!</v>
      </c>
    </row>
    <row r="5374" spans="1:14" x14ac:dyDescent="0.2">
      <c r="A5374" s="60">
        <v>43678</v>
      </c>
      <c r="B5374" s="61" t="s">
        <v>1524</v>
      </c>
      <c r="C5374" s="61" t="s">
        <v>17</v>
      </c>
      <c r="D5374" s="61" t="s">
        <v>181</v>
      </c>
      <c r="E5374" s="61">
        <v>0</v>
      </c>
      <c r="F5374" s="61" t="s">
        <v>182</v>
      </c>
      <c r="G5374" s="61">
        <v>0</v>
      </c>
      <c r="H5374" s="61" t="s">
        <v>183</v>
      </c>
      <c r="I5374" s="61" t="s">
        <v>184</v>
      </c>
      <c r="J5374" s="61" t="s">
        <v>32</v>
      </c>
      <c r="K5374" s="61" t="s">
        <v>14</v>
      </c>
      <c r="L5374" s="61" t="s">
        <v>1525</v>
      </c>
      <c r="M5374" s="61" t="e">
        <f t="shared" si="85"/>
        <v>#VALUE!</v>
      </c>
      <c r="N5374" t="e">
        <f>VLOOKUP(M5374,'zamestnanci číselník'!$A:$I,9,0)</f>
        <v>#VALUE!</v>
      </c>
    </row>
    <row r="5375" spans="1:14" x14ac:dyDescent="0.2">
      <c r="A5375" s="60">
        <v>43679</v>
      </c>
      <c r="B5375" s="61" t="s">
        <v>1524</v>
      </c>
      <c r="C5375" s="61" t="s">
        <v>17</v>
      </c>
      <c r="D5375" s="61" t="s">
        <v>181</v>
      </c>
      <c r="E5375" s="61">
        <v>0</v>
      </c>
      <c r="F5375" s="61" t="s">
        <v>182</v>
      </c>
      <c r="G5375" s="61">
        <v>0</v>
      </c>
      <c r="H5375" s="61" t="s">
        <v>183</v>
      </c>
      <c r="I5375" s="61" t="s">
        <v>184</v>
      </c>
      <c r="J5375" s="61" t="s">
        <v>32</v>
      </c>
      <c r="K5375" s="61" t="s">
        <v>14</v>
      </c>
      <c r="L5375" s="61" t="s">
        <v>1525</v>
      </c>
      <c r="M5375" s="61" t="e">
        <f t="shared" si="85"/>
        <v>#VALUE!</v>
      </c>
      <c r="N5375" t="e">
        <f>VLOOKUP(M5375,'zamestnanci číselník'!$A:$I,9,0)</f>
        <v>#VALUE!</v>
      </c>
    </row>
    <row r="5376" spans="1:14" x14ac:dyDescent="0.2">
      <c r="A5376" s="60">
        <v>43682</v>
      </c>
      <c r="B5376" s="61" t="s">
        <v>1524</v>
      </c>
      <c r="C5376" s="61" t="s">
        <v>17</v>
      </c>
      <c r="D5376" s="61" t="s">
        <v>181</v>
      </c>
      <c r="E5376" s="61">
        <v>0</v>
      </c>
      <c r="F5376" s="61" t="s">
        <v>182</v>
      </c>
      <c r="G5376" s="61">
        <v>0</v>
      </c>
      <c r="H5376" s="61" t="s">
        <v>183</v>
      </c>
      <c r="I5376" s="61" t="s">
        <v>184</v>
      </c>
      <c r="J5376" s="61" t="s">
        <v>32</v>
      </c>
      <c r="K5376" s="61" t="s">
        <v>14</v>
      </c>
      <c r="L5376" s="61" t="s">
        <v>1525</v>
      </c>
      <c r="M5376" s="61" t="e">
        <f t="shared" si="85"/>
        <v>#VALUE!</v>
      </c>
      <c r="N5376" t="e">
        <f>VLOOKUP(M5376,'zamestnanci číselník'!$A:$I,9,0)</f>
        <v>#VALUE!</v>
      </c>
    </row>
    <row r="5377" spans="1:14" x14ac:dyDescent="0.2">
      <c r="A5377" s="60">
        <v>43683</v>
      </c>
      <c r="B5377" s="61" t="s">
        <v>1524</v>
      </c>
      <c r="C5377" s="61" t="s">
        <v>17</v>
      </c>
      <c r="D5377" s="61" t="s">
        <v>181</v>
      </c>
      <c r="E5377" s="61">
        <v>0</v>
      </c>
      <c r="F5377" s="61" t="s">
        <v>182</v>
      </c>
      <c r="G5377" s="61">
        <v>0</v>
      </c>
      <c r="H5377" s="61" t="s">
        <v>183</v>
      </c>
      <c r="I5377" s="61" t="s">
        <v>184</v>
      </c>
      <c r="J5377" s="61" t="s">
        <v>32</v>
      </c>
      <c r="K5377" s="61" t="s">
        <v>14</v>
      </c>
      <c r="L5377" s="61" t="s">
        <v>1525</v>
      </c>
      <c r="M5377" s="61" t="e">
        <f t="shared" si="85"/>
        <v>#VALUE!</v>
      </c>
      <c r="N5377" t="e">
        <f>VLOOKUP(M5377,'zamestnanci číselník'!$A:$I,9,0)</f>
        <v>#VALUE!</v>
      </c>
    </row>
    <row r="5378" spans="1:14" x14ac:dyDescent="0.2">
      <c r="A5378" s="60">
        <v>43684</v>
      </c>
      <c r="B5378" s="61" t="s">
        <v>1524</v>
      </c>
      <c r="C5378" s="61" t="s">
        <v>17</v>
      </c>
      <c r="D5378" s="61" t="s">
        <v>181</v>
      </c>
      <c r="E5378" s="61">
        <v>0</v>
      </c>
      <c r="F5378" s="61" t="s">
        <v>182</v>
      </c>
      <c r="G5378" s="61">
        <v>0</v>
      </c>
      <c r="H5378" s="61" t="s">
        <v>183</v>
      </c>
      <c r="I5378" s="61" t="s">
        <v>184</v>
      </c>
      <c r="J5378" s="61" t="s">
        <v>32</v>
      </c>
      <c r="K5378" s="61" t="s">
        <v>14</v>
      </c>
      <c r="L5378" s="61" t="s">
        <v>1525</v>
      </c>
      <c r="M5378" s="61" t="e">
        <f t="shared" si="85"/>
        <v>#VALUE!</v>
      </c>
      <c r="N5378" t="e">
        <f>VLOOKUP(M5378,'zamestnanci číselník'!$A:$I,9,0)</f>
        <v>#VALUE!</v>
      </c>
    </row>
    <row r="5379" spans="1:14" x14ac:dyDescent="0.2">
      <c r="A5379" s="60">
        <v>43685</v>
      </c>
      <c r="B5379" s="61" t="s">
        <v>1524</v>
      </c>
      <c r="C5379" s="61" t="s">
        <v>17</v>
      </c>
      <c r="D5379" s="61" t="s">
        <v>181</v>
      </c>
      <c r="E5379" s="61">
        <v>0</v>
      </c>
      <c r="F5379" s="61" t="s">
        <v>182</v>
      </c>
      <c r="G5379" s="61">
        <v>0</v>
      </c>
      <c r="H5379" s="61" t="s">
        <v>183</v>
      </c>
      <c r="I5379" s="61" t="s">
        <v>184</v>
      </c>
      <c r="J5379" s="61" t="s">
        <v>32</v>
      </c>
      <c r="K5379" s="61" t="s">
        <v>14</v>
      </c>
      <c r="L5379" s="61" t="s">
        <v>1525</v>
      </c>
      <c r="M5379" s="61" t="e">
        <f t="shared" si="85"/>
        <v>#VALUE!</v>
      </c>
      <c r="N5379" t="e">
        <f>VLOOKUP(M5379,'zamestnanci číselník'!$A:$I,9,0)</f>
        <v>#VALUE!</v>
      </c>
    </row>
    <row r="5380" spans="1:14" x14ac:dyDescent="0.2">
      <c r="A5380" s="60">
        <v>43686</v>
      </c>
      <c r="B5380" s="61" t="s">
        <v>1524</v>
      </c>
      <c r="C5380" s="61" t="s">
        <v>17</v>
      </c>
      <c r="D5380" s="61" t="s">
        <v>181</v>
      </c>
      <c r="E5380" s="61">
        <v>0</v>
      </c>
      <c r="F5380" s="61" t="s">
        <v>182</v>
      </c>
      <c r="G5380" s="61">
        <v>0</v>
      </c>
      <c r="H5380" s="61" t="s">
        <v>183</v>
      </c>
      <c r="I5380" s="61" t="s">
        <v>184</v>
      </c>
      <c r="J5380" s="61" t="s">
        <v>32</v>
      </c>
      <c r="K5380" s="61" t="s">
        <v>14</v>
      </c>
      <c r="L5380" s="61" t="s">
        <v>1525</v>
      </c>
      <c r="M5380" s="61" t="e">
        <f t="shared" si="85"/>
        <v>#VALUE!</v>
      </c>
      <c r="N5380" t="e">
        <f>VLOOKUP(M5380,'zamestnanci číselník'!$A:$I,9,0)</f>
        <v>#VALUE!</v>
      </c>
    </row>
    <row r="5381" spans="1:14" x14ac:dyDescent="0.2">
      <c r="A5381" s="60">
        <v>43689</v>
      </c>
      <c r="B5381" s="61" t="s">
        <v>1524</v>
      </c>
      <c r="C5381" s="61" t="s">
        <v>885</v>
      </c>
      <c r="D5381" s="61" t="s">
        <v>181</v>
      </c>
      <c r="E5381" s="61">
        <v>8</v>
      </c>
      <c r="F5381" s="61" t="s">
        <v>182</v>
      </c>
      <c r="G5381" s="61">
        <v>0</v>
      </c>
      <c r="H5381" s="61" t="s">
        <v>1437</v>
      </c>
      <c r="I5381" s="61" t="s">
        <v>184</v>
      </c>
      <c r="J5381" s="61" t="s">
        <v>32</v>
      </c>
      <c r="K5381" s="61" t="s">
        <v>14</v>
      </c>
      <c r="L5381" s="61" t="s">
        <v>1525</v>
      </c>
      <c r="M5381" s="61" t="e">
        <f t="shared" si="85"/>
        <v>#VALUE!</v>
      </c>
      <c r="N5381" t="e">
        <f>VLOOKUP(M5381,'zamestnanci číselník'!$A:$I,9,0)</f>
        <v>#VALUE!</v>
      </c>
    </row>
    <row r="5382" spans="1:14" x14ac:dyDescent="0.2">
      <c r="A5382" s="60">
        <v>43690</v>
      </c>
      <c r="B5382" s="61" t="s">
        <v>1524</v>
      </c>
      <c r="C5382" s="61" t="s">
        <v>885</v>
      </c>
      <c r="D5382" s="61" t="s">
        <v>181</v>
      </c>
      <c r="E5382" s="61">
        <v>8</v>
      </c>
      <c r="F5382" s="61" t="s">
        <v>182</v>
      </c>
      <c r="G5382" s="61">
        <v>0</v>
      </c>
      <c r="H5382" s="61" t="s">
        <v>1437</v>
      </c>
      <c r="I5382" s="61" t="s">
        <v>184</v>
      </c>
      <c r="J5382" s="61" t="s">
        <v>32</v>
      </c>
      <c r="K5382" s="61" t="s">
        <v>14</v>
      </c>
      <c r="L5382" s="61" t="s">
        <v>1525</v>
      </c>
      <c r="M5382" s="61" t="e">
        <f t="shared" si="85"/>
        <v>#VALUE!</v>
      </c>
      <c r="N5382" t="e">
        <f>VLOOKUP(M5382,'zamestnanci číselník'!$A:$I,9,0)</f>
        <v>#VALUE!</v>
      </c>
    </row>
    <row r="5383" spans="1:14" x14ac:dyDescent="0.2">
      <c r="A5383" s="60">
        <v>43691</v>
      </c>
      <c r="B5383" s="61" t="s">
        <v>1524</v>
      </c>
      <c r="C5383" s="61" t="s">
        <v>885</v>
      </c>
      <c r="D5383" s="61" t="s">
        <v>181</v>
      </c>
      <c r="E5383" s="61">
        <v>8</v>
      </c>
      <c r="F5383" s="61" t="s">
        <v>182</v>
      </c>
      <c r="G5383" s="61">
        <v>0</v>
      </c>
      <c r="H5383" s="61" t="s">
        <v>1437</v>
      </c>
      <c r="I5383" s="61" t="s">
        <v>184</v>
      </c>
      <c r="J5383" s="61" t="s">
        <v>32</v>
      </c>
      <c r="K5383" s="61" t="s">
        <v>14</v>
      </c>
      <c r="L5383" s="61" t="s">
        <v>1525</v>
      </c>
      <c r="M5383" s="61" t="e">
        <f t="shared" si="85"/>
        <v>#VALUE!</v>
      </c>
      <c r="N5383" t="e">
        <f>VLOOKUP(M5383,'zamestnanci číselník'!$A:$I,9,0)</f>
        <v>#VALUE!</v>
      </c>
    </row>
    <row r="5384" spans="1:14" x14ac:dyDescent="0.2">
      <c r="A5384" s="60">
        <v>43692</v>
      </c>
      <c r="B5384" s="61" t="s">
        <v>1524</v>
      </c>
      <c r="C5384" s="61" t="s">
        <v>885</v>
      </c>
      <c r="D5384" s="61" t="s">
        <v>181</v>
      </c>
      <c r="E5384" s="61">
        <v>8</v>
      </c>
      <c r="F5384" s="61" t="s">
        <v>182</v>
      </c>
      <c r="G5384" s="61">
        <v>0</v>
      </c>
      <c r="H5384" s="61" t="s">
        <v>1437</v>
      </c>
      <c r="I5384" s="61" t="s">
        <v>184</v>
      </c>
      <c r="J5384" s="61" t="s">
        <v>32</v>
      </c>
      <c r="K5384" s="61" t="s">
        <v>14</v>
      </c>
      <c r="L5384" s="61" t="s">
        <v>1525</v>
      </c>
      <c r="M5384" s="61" t="e">
        <f t="shared" si="85"/>
        <v>#VALUE!</v>
      </c>
      <c r="N5384" t="e">
        <f>VLOOKUP(M5384,'zamestnanci číselník'!$A:$I,9,0)</f>
        <v>#VALUE!</v>
      </c>
    </row>
    <row r="5385" spans="1:14" x14ac:dyDescent="0.2">
      <c r="A5385" s="60">
        <v>43693</v>
      </c>
      <c r="B5385" s="61" t="s">
        <v>1524</v>
      </c>
      <c r="C5385" s="61" t="s">
        <v>885</v>
      </c>
      <c r="D5385" s="61" t="s">
        <v>181</v>
      </c>
      <c r="E5385" s="61">
        <v>8</v>
      </c>
      <c r="F5385" s="61" t="s">
        <v>182</v>
      </c>
      <c r="G5385" s="61">
        <v>0</v>
      </c>
      <c r="H5385" s="61" t="s">
        <v>1437</v>
      </c>
      <c r="I5385" s="61" t="s">
        <v>184</v>
      </c>
      <c r="J5385" s="61" t="s">
        <v>32</v>
      </c>
      <c r="K5385" s="61" t="s">
        <v>14</v>
      </c>
      <c r="L5385" s="61" t="s">
        <v>1525</v>
      </c>
      <c r="M5385" s="61" t="e">
        <f t="shared" si="85"/>
        <v>#VALUE!</v>
      </c>
      <c r="N5385" t="e">
        <f>VLOOKUP(M5385,'zamestnanci číselník'!$A:$I,9,0)</f>
        <v>#VALUE!</v>
      </c>
    </row>
    <row r="5386" spans="1:14" x14ac:dyDescent="0.2">
      <c r="A5386" s="60">
        <v>43696</v>
      </c>
      <c r="B5386" s="61" t="s">
        <v>1524</v>
      </c>
      <c r="C5386" s="61" t="s">
        <v>885</v>
      </c>
      <c r="D5386" s="61" t="s">
        <v>181</v>
      </c>
      <c r="E5386" s="61">
        <v>8</v>
      </c>
      <c r="F5386" s="61" t="s">
        <v>182</v>
      </c>
      <c r="G5386" s="61">
        <v>0</v>
      </c>
      <c r="H5386" s="61" t="s">
        <v>1437</v>
      </c>
      <c r="I5386" s="61" t="s">
        <v>184</v>
      </c>
      <c r="J5386" s="61" t="s">
        <v>32</v>
      </c>
      <c r="K5386" s="61" t="s">
        <v>14</v>
      </c>
      <c r="L5386" s="61" t="s">
        <v>1525</v>
      </c>
      <c r="M5386" s="61" t="e">
        <f t="shared" si="85"/>
        <v>#VALUE!</v>
      </c>
      <c r="N5386" t="e">
        <f>VLOOKUP(M5386,'zamestnanci číselník'!$A:$I,9,0)</f>
        <v>#VALUE!</v>
      </c>
    </row>
    <row r="5387" spans="1:14" x14ac:dyDescent="0.2">
      <c r="A5387" s="60">
        <v>43697</v>
      </c>
      <c r="B5387" s="61" t="s">
        <v>1524</v>
      </c>
      <c r="C5387" s="61" t="s">
        <v>885</v>
      </c>
      <c r="D5387" s="61" t="s">
        <v>181</v>
      </c>
      <c r="E5387" s="61">
        <v>8</v>
      </c>
      <c r="F5387" s="61" t="s">
        <v>182</v>
      </c>
      <c r="G5387" s="61">
        <v>0</v>
      </c>
      <c r="H5387" s="61" t="s">
        <v>1437</v>
      </c>
      <c r="I5387" s="61" t="s">
        <v>184</v>
      </c>
      <c r="J5387" s="61" t="s">
        <v>32</v>
      </c>
      <c r="K5387" s="61" t="s">
        <v>14</v>
      </c>
      <c r="L5387" s="61" t="s">
        <v>1525</v>
      </c>
      <c r="M5387" s="61" t="e">
        <f t="shared" si="85"/>
        <v>#VALUE!</v>
      </c>
      <c r="N5387" t="e">
        <f>VLOOKUP(M5387,'zamestnanci číselník'!$A:$I,9,0)</f>
        <v>#VALUE!</v>
      </c>
    </row>
    <row r="5388" spans="1:14" x14ac:dyDescent="0.2">
      <c r="A5388" s="60">
        <v>43706</v>
      </c>
      <c r="B5388" s="61" t="s">
        <v>1068</v>
      </c>
      <c r="C5388" s="61" t="s">
        <v>17</v>
      </c>
      <c r="D5388" s="61" t="s">
        <v>181</v>
      </c>
      <c r="E5388" s="61">
        <v>0</v>
      </c>
      <c r="F5388" s="61" t="s">
        <v>182</v>
      </c>
      <c r="G5388" s="61">
        <v>0</v>
      </c>
      <c r="H5388" s="61" t="s">
        <v>183</v>
      </c>
      <c r="I5388" s="61" t="s">
        <v>184</v>
      </c>
      <c r="J5388" s="61" t="s">
        <v>26</v>
      </c>
      <c r="K5388" s="61" t="s">
        <v>14</v>
      </c>
      <c r="L5388" s="61" t="s">
        <v>1069</v>
      </c>
      <c r="M5388" s="61" t="e">
        <f t="shared" si="85"/>
        <v>#VALUE!</v>
      </c>
      <c r="N5388" t="e">
        <f>VLOOKUP(M5388,'zamestnanci číselník'!$A:$I,9,0)</f>
        <v>#VALUE!</v>
      </c>
    </row>
    <row r="5389" spans="1:14" x14ac:dyDescent="0.2">
      <c r="A5389" s="60">
        <v>43707</v>
      </c>
      <c r="B5389" s="61" t="s">
        <v>1068</v>
      </c>
      <c r="C5389" s="61" t="s">
        <v>17</v>
      </c>
      <c r="D5389" s="61" t="s">
        <v>181</v>
      </c>
      <c r="E5389" s="61">
        <v>0</v>
      </c>
      <c r="F5389" s="61" t="s">
        <v>182</v>
      </c>
      <c r="G5389" s="61">
        <v>0</v>
      </c>
      <c r="H5389" s="61" t="s">
        <v>183</v>
      </c>
      <c r="I5389" s="61" t="s">
        <v>184</v>
      </c>
      <c r="J5389" s="61" t="s">
        <v>26</v>
      </c>
      <c r="K5389" s="61" t="s">
        <v>14</v>
      </c>
      <c r="L5389" s="61" t="s">
        <v>1069</v>
      </c>
      <c r="M5389" s="61" t="e">
        <f t="shared" si="85"/>
        <v>#VALUE!</v>
      </c>
      <c r="N5389" t="e">
        <f>VLOOKUP(M5389,'zamestnanci číselník'!$A:$I,9,0)</f>
        <v>#VALUE!</v>
      </c>
    </row>
    <row r="5390" spans="1:14" x14ac:dyDescent="0.2">
      <c r="A5390" s="60">
        <v>43704</v>
      </c>
      <c r="B5390" s="61" t="s">
        <v>1068</v>
      </c>
      <c r="C5390" s="61" t="s">
        <v>885</v>
      </c>
      <c r="D5390" s="61" t="s">
        <v>181</v>
      </c>
      <c r="E5390" s="61">
        <v>7</v>
      </c>
      <c r="F5390" s="61" t="s">
        <v>182</v>
      </c>
      <c r="G5390" s="61">
        <v>0</v>
      </c>
      <c r="H5390" s="61" t="s">
        <v>1446</v>
      </c>
      <c r="I5390" s="61" t="s">
        <v>184</v>
      </c>
      <c r="J5390" s="61" t="s">
        <v>27</v>
      </c>
      <c r="K5390" s="61" t="s">
        <v>14</v>
      </c>
      <c r="L5390" s="61" t="s">
        <v>1069</v>
      </c>
      <c r="M5390" s="61" t="e">
        <f t="shared" si="85"/>
        <v>#VALUE!</v>
      </c>
      <c r="N5390" t="e">
        <f>VLOOKUP(M5390,'zamestnanci číselník'!$A:$I,9,0)</f>
        <v>#VALUE!</v>
      </c>
    </row>
    <row r="5391" spans="1:14" x14ac:dyDescent="0.2">
      <c r="A5391" s="60">
        <v>43705</v>
      </c>
      <c r="B5391" s="61" t="s">
        <v>1068</v>
      </c>
      <c r="C5391" s="61" t="s">
        <v>885</v>
      </c>
      <c r="D5391" s="61" t="s">
        <v>181</v>
      </c>
      <c r="E5391" s="61">
        <v>9</v>
      </c>
      <c r="F5391" s="61" t="s">
        <v>182</v>
      </c>
      <c r="G5391" s="61">
        <v>0</v>
      </c>
      <c r="H5391" s="61" t="s">
        <v>1446</v>
      </c>
      <c r="I5391" s="61" t="s">
        <v>184</v>
      </c>
      <c r="J5391" s="61" t="s">
        <v>27</v>
      </c>
      <c r="K5391" s="61" t="s">
        <v>14</v>
      </c>
      <c r="L5391" s="61" t="s">
        <v>1069</v>
      </c>
      <c r="M5391" s="61" t="e">
        <f t="shared" si="85"/>
        <v>#VALUE!</v>
      </c>
      <c r="N5391" t="e">
        <f>VLOOKUP(M5391,'zamestnanci číselník'!$A:$I,9,0)</f>
        <v>#VALUE!</v>
      </c>
    </row>
    <row r="5392" spans="1:14" x14ac:dyDescent="0.2">
      <c r="A5392" s="60">
        <v>43698</v>
      </c>
      <c r="B5392" s="61" t="s">
        <v>1068</v>
      </c>
      <c r="C5392" s="61" t="s">
        <v>885</v>
      </c>
      <c r="D5392" s="61" t="s">
        <v>181</v>
      </c>
      <c r="E5392" s="61">
        <v>8</v>
      </c>
      <c r="F5392" s="61" t="s">
        <v>182</v>
      </c>
      <c r="G5392" s="61">
        <v>0</v>
      </c>
      <c r="H5392" s="61" t="s">
        <v>1146</v>
      </c>
      <c r="I5392" s="61" t="s">
        <v>184</v>
      </c>
      <c r="J5392" s="61" t="s">
        <v>26</v>
      </c>
      <c r="K5392" s="61" t="s">
        <v>14</v>
      </c>
      <c r="L5392" s="61" t="s">
        <v>1069</v>
      </c>
      <c r="M5392" s="61" t="e">
        <f t="shared" si="85"/>
        <v>#VALUE!</v>
      </c>
      <c r="N5392" t="e">
        <f>VLOOKUP(M5392,'zamestnanci číselník'!$A:$I,9,0)</f>
        <v>#VALUE!</v>
      </c>
    </row>
    <row r="5393" spans="1:14" x14ac:dyDescent="0.2">
      <c r="A5393" s="60">
        <v>43699</v>
      </c>
      <c r="B5393" s="61" t="s">
        <v>1068</v>
      </c>
      <c r="C5393" s="61" t="s">
        <v>885</v>
      </c>
      <c r="D5393" s="61" t="s">
        <v>181</v>
      </c>
      <c r="E5393" s="61">
        <v>8</v>
      </c>
      <c r="F5393" s="61" t="s">
        <v>182</v>
      </c>
      <c r="G5393" s="61">
        <v>0</v>
      </c>
      <c r="H5393" s="61" t="s">
        <v>1146</v>
      </c>
      <c r="I5393" s="61" t="s">
        <v>184</v>
      </c>
      <c r="J5393" s="61" t="s">
        <v>26</v>
      </c>
      <c r="K5393" s="61" t="s">
        <v>14</v>
      </c>
      <c r="L5393" s="61" t="s">
        <v>1069</v>
      </c>
      <c r="M5393" s="61" t="e">
        <f t="shared" si="85"/>
        <v>#VALUE!</v>
      </c>
      <c r="N5393" t="e">
        <f>VLOOKUP(M5393,'zamestnanci číselník'!$A:$I,9,0)</f>
        <v>#VALUE!</v>
      </c>
    </row>
    <row r="5394" spans="1:14" x14ac:dyDescent="0.2">
      <c r="A5394" s="60">
        <v>43700</v>
      </c>
      <c r="B5394" s="61" t="s">
        <v>1068</v>
      </c>
      <c r="C5394" s="61" t="s">
        <v>885</v>
      </c>
      <c r="D5394" s="61" t="s">
        <v>181</v>
      </c>
      <c r="E5394" s="61">
        <v>8</v>
      </c>
      <c r="F5394" s="61" t="s">
        <v>182</v>
      </c>
      <c r="G5394" s="61">
        <v>0</v>
      </c>
      <c r="H5394" s="61" t="s">
        <v>1146</v>
      </c>
      <c r="I5394" s="61" t="s">
        <v>184</v>
      </c>
      <c r="J5394" s="61" t="s">
        <v>26</v>
      </c>
      <c r="K5394" s="61" t="s">
        <v>14</v>
      </c>
      <c r="L5394" s="61" t="s">
        <v>1069</v>
      </c>
      <c r="M5394" s="61" t="e">
        <f t="shared" si="85"/>
        <v>#VALUE!</v>
      </c>
      <c r="N5394" t="e">
        <f>VLOOKUP(M5394,'zamestnanci číselník'!$A:$I,9,0)</f>
        <v>#VALUE!</v>
      </c>
    </row>
    <row r="5395" spans="1:14" x14ac:dyDescent="0.2">
      <c r="A5395" s="60">
        <v>43703</v>
      </c>
      <c r="B5395" s="61" t="s">
        <v>1068</v>
      </c>
      <c r="C5395" s="61" t="s">
        <v>885</v>
      </c>
      <c r="D5395" s="61" t="s">
        <v>181</v>
      </c>
      <c r="E5395" s="61">
        <v>8</v>
      </c>
      <c r="F5395" s="61" t="s">
        <v>182</v>
      </c>
      <c r="G5395" s="61">
        <v>0</v>
      </c>
      <c r="H5395" s="61" t="s">
        <v>1146</v>
      </c>
      <c r="I5395" s="61" t="s">
        <v>184</v>
      </c>
      <c r="J5395" s="61" t="s">
        <v>26</v>
      </c>
      <c r="K5395" s="61" t="s">
        <v>14</v>
      </c>
      <c r="L5395" s="61" t="s">
        <v>1069</v>
      </c>
      <c r="M5395" s="61" t="e">
        <f t="shared" si="85"/>
        <v>#VALUE!</v>
      </c>
      <c r="N5395" t="e">
        <f>VLOOKUP(M5395,'zamestnanci číselník'!$A:$I,9,0)</f>
        <v>#VALUE!</v>
      </c>
    </row>
    <row r="5396" spans="1:14" x14ac:dyDescent="0.2">
      <c r="A5396" s="60">
        <v>43678</v>
      </c>
      <c r="B5396" s="61" t="s">
        <v>1068</v>
      </c>
      <c r="C5396" s="61" t="s">
        <v>17</v>
      </c>
      <c r="D5396" s="61" t="s">
        <v>181</v>
      </c>
      <c r="E5396" s="61">
        <v>0</v>
      </c>
      <c r="F5396" s="61" t="s">
        <v>182</v>
      </c>
      <c r="G5396" s="61">
        <v>0</v>
      </c>
      <c r="H5396" s="61" t="s">
        <v>183</v>
      </c>
      <c r="I5396" s="61" t="s">
        <v>184</v>
      </c>
      <c r="J5396" s="61" t="s">
        <v>26</v>
      </c>
      <c r="K5396" s="61" t="s">
        <v>14</v>
      </c>
      <c r="L5396" s="61" t="s">
        <v>1069</v>
      </c>
      <c r="M5396" s="61" t="e">
        <f t="shared" si="85"/>
        <v>#VALUE!</v>
      </c>
      <c r="N5396" t="e">
        <f>VLOOKUP(M5396,'zamestnanci číselník'!$A:$I,9,0)</f>
        <v>#VALUE!</v>
      </c>
    </row>
    <row r="5397" spans="1:14" x14ac:dyDescent="0.2">
      <c r="A5397" s="60">
        <v>43679</v>
      </c>
      <c r="B5397" s="61" t="s">
        <v>1068</v>
      </c>
      <c r="C5397" s="61" t="s">
        <v>17</v>
      </c>
      <c r="D5397" s="61" t="s">
        <v>181</v>
      </c>
      <c r="E5397" s="61">
        <v>0</v>
      </c>
      <c r="F5397" s="61" t="s">
        <v>182</v>
      </c>
      <c r="G5397" s="61">
        <v>0</v>
      </c>
      <c r="H5397" s="61" t="s">
        <v>183</v>
      </c>
      <c r="I5397" s="61" t="s">
        <v>184</v>
      </c>
      <c r="J5397" s="61" t="s">
        <v>26</v>
      </c>
      <c r="K5397" s="61" t="s">
        <v>14</v>
      </c>
      <c r="L5397" s="61" t="s">
        <v>1069</v>
      </c>
      <c r="M5397" s="61" t="e">
        <f t="shared" si="85"/>
        <v>#VALUE!</v>
      </c>
      <c r="N5397" t="e">
        <f>VLOOKUP(M5397,'zamestnanci číselník'!$A:$I,9,0)</f>
        <v>#VALUE!</v>
      </c>
    </row>
    <row r="5398" spans="1:14" x14ac:dyDescent="0.2">
      <c r="A5398" s="60">
        <v>43682</v>
      </c>
      <c r="B5398" s="61" t="s">
        <v>1068</v>
      </c>
      <c r="C5398" s="61" t="s">
        <v>17</v>
      </c>
      <c r="D5398" s="61" t="s">
        <v>181</v>
      </c>
      <c r="E5398" s="61">
        <v>0</v>
      </c>
      <c r="F5398" s="61" t="s">
        <v>182</v>
      </c>
      <c r="G5398" s="61">
        <v>0</v>
      </c>
      <c r="H5398" s="61" t="s">
        <v>183</v>
      </c>
      <c r="I5398" s="61" t="s">
        <v>184</v>
      </c>
      <c r="J5398" s="61" t="s">
        <v>26</v>
      </c>
      <c r="K5398" s="61" t="s">
        <v>14</v>
      </c>
      <c r="L5398" s="61" t="s">
        <v>1069</v>
      </c>
      <c r="M5398" s="61" t="e">
        <f t="shared" si="85"/>
        <v>#VALUE!</v>
      </c>
      <c r="N5398" t="e">
        <f>VLOOKUP(M5398,'zamestnanci číselník'!$A:$I,9,0)</f>
        <v>#VALUE!</v>
      </c>
    </row>
    <row r="5399" spans="1:14" x14ac:dyDescent="0.2">
      <c r="A5399" s="60">
        <v>43683</v>
      </c>
      <c r="B5399" s="61" t="s">
        <v>1068</v>
      </c>
      <c r="C5399" s="61" t="s">
        <v>17</v>
      </c>
      <c r="D5399" s="61" t="s">
        <v>181</v>
      </c>
      <c r="E5399" s="61">
        <v>0</v>
      </c>
      <c r="F5399" s="61" t="s">
        <v>182</v>
      </c>
      <c r="G5399" s="61">
        <v>0</v>
      </c>
      <c r="H5399" s="61" t="s">
        <v>183</v>
      </c>
      <c r="I5399" s="61" t="s">
        <v>184</v>
      </c>
      <c r="J5399" s="61" t="s">
        <v>26</v>
      </c>
      <c r="K5399" s="61" t="s">
        <v>14</v>
      </c>
      <c r="L5399" s="61" t="s">
        <v>1069</v>
      </c>
      <c r="M5399" s="61" t="e">
        <f t="shared" si="85"/>
        <v>#VALUE!</v>
      </c>
      <c r="N5399" t="e">
        <f>VLOOKUP(M5399,'zamestnanci číselník'!$A:$I,9,0)</f>
        <v>#VALUE!</v>
      </c>
    </row>
    <row r="5400" spans="1:14" x14ac:dyDescent="0.2">
      <c r="A5400" s="60">
        <v>43684</v>
      </c>
      <c r="B5400" s="61" t="s">
        <v>1068</v>
      </c>
      <c r="C5400" s="61" t="s">
        <v>17</v>
      </c>
      <c r="D5400" s="61" t="s">
        <v>181</v>
      </c>
      <c r="E5400" s="61">
        <v>0</v>
      </c>
      <c r="F5400" s="61" t="s">
        <v>182</v>
      </c>
      <c r="G5400" s="61">
        <v>0</v>
      </c>
      <c r="H5400" s="61" t="s">
        <v>183</v>
      </c>
      <c r="I5400" s="61" t="s">
        <v>184</v>
      </c>
      <c r="J5400" s="61" t="s">
        <v>26</v>
      </c>
      <c r="K5400" s="61" t="s">
        <v>14</v>
      </c>
      <c r="L5400" s="61" t="s">
        <v>1069</v>
      </c>
      <c r="M5400" s="61" t="e">
        <f t="shared" si="85"/>
        <v>#VALUE!</v>
      </c>
      <c r="N5400" t="e">
        <f>VLOOKUP(M5400,'zamestnanci číselník'!$A:$I,9,0)</f>
        <v>#VALUE!</v>
      </c>
    </row>
    <row r="5401" spans="1:14" x14ac:dyDescent="0.2">
      <c r="A5401" s="60">
        <v>43685</v>
      </c>
      <c r="B5401" s="61" t="s">
        <v>1068</v>
      </c>
      <c r="C5401" s="61" t="s">
        <v>17</v>
      </c>
      <c r="D5401" s="61" t="s">
        <v>181</v>
      </c>
      <c r="E5401" s="61">
        <v>0</v>
      </c>
      <c r="F5401" s="61" t="s">
        <v>182</v>
      </c>
      <c r="G5401" s="61">
        <v>0</v>
      </c>
      <c r="H5401" s="61" t="s">
        <v>183</v>
      </c>
      <c r="I5401" s="61" t="s">
        <v>184</v>
      </c>
      <c r="J5401" s="61" t="s">
        <v>26</v>
      </c>
      <c r="K5401" s="61" t="s">
        <v>14</v>
      </c>
      <c r="L5401" s="61" t="s">
        <v>1069</v>
      </c>
      <c r="M5401" s="61" t="e">
        <f t="shared" si="85"/>
        <v>#VALUE!</v>
      </c>
      <c r="N5401" t="e">
        <f>VLOOKUP(M5401,'zamestnanci číselník'!$A:$I,9,0)</f>
        <v>#VALUE!</v>
      </c>
    </row>
    <row r="5402" spans="1:14" x14ac:dyDescent="0.2">
      <c r="A5402" s="60">
        <v>43686</v>
      </c>
      <c r="B5402" s="61" t="s">
        <v>1068</v>
      </c>
      <c r="C5402" s="61" t="s">
        <v>17</v>
      </c>
      <c r="D5402" s="61" t="s">
        <v>181</v>
      </c>
      <c r="E5402" s="61">
        <v>0</v>
      </c>
      <c r="F5402" s="61" t="s">
        <v>182</v>
      </c>
      <c r="G5402" s="61">
        <v>0</v>
      </c>
      <c r="H5402" s="61" t="s">
        <v>183</v>
      </c>
      <c r="I5402" s="61" t="s">
        <v>184</v>
      </c>
      <c r="J5402" s="61" t="s">
        <v>26</v>
      </c>
      <c r="K5402" s="61" t="s">
        <v>14</v>
      </c>
      <c r="L5402" s="61" t="s">
        <v>1069</v>
      </c>
      <c r="M5402" s="61" t="e">
        <f t="shared" si="85"/>
        <v>#VALUE!</v>
      </c>
      <c r="N5402" t="e">
        <f>VLOOKUP(M5402,'zamestnanci číselník'!$A:$I,9,0)</f>
        <v>#VALUE!</v>
      </c>
    </row>
    <row r="5403" spans="1:14" x14ac:dyDescent="0.2">
      <c r="A5403" s="60">
        <v>43689</v>
      </c>
      <c r="B5403" s="61" t="s">
        <v>1068</v>
      </c>
      <c r="C5403" s="61" t="s">
        <v>885</v>
      </c>
      <c r="D5403" s="61" t="s">
        <v>181</v>
      </c>
      <c r="E5403" s="61">
        <v>8</v>
      </c>
      <c r="F5403" s="61" t="s">
        <v>182</v>
      </c>
      <c r="G5403" s="61">
        <v>0</v>
      </c>
      <c r="H5403" s="61" t="s">
        <v>1387</v>
      </c>
      <c r="I5403" s="61" t="s">
        <v>184</v>
      </c>
      <c r="J5403" s="61" t="s">
        <v>26</v>
      </c>
      <c r="K5403" s="61" t="s">
        <v>14</v>
      </c>
      <c r="L5403" s="61" t="s">
        <v>1069</v>
      </c>
      <c r="M5403" s="61" t="e">
        <f t="shared" si="85"/>
        <v>#VALUE!</v>
      </c>
      <c r="N5403" t="e">
        <f>VLOOKUP(M5403,'zamestnanci číselník'!$A:$I,9,0)</f>
        <v>#VALUE!</v>
      </c>
    </row>
    <row r="5404" spans="1:14" x14ac:dyDescent="0.2">
      <c r="A5404" s="60">
        <v>43690</v>
      </c>
      <c r="B5404" s="61" t="s">
        <v>1068</v>
      </c>
      <c r="C5404" s="61" t="s">
        <v>885</v>
      </c>
      <c r="D5404" s="61" t="s">
        <v>181</v>
      </c>
      <c r="E5404" s="61">
        <v>9.5</v>
      </c>
      <c r="F5404" s="61" t="s">
        <v>182</v>
      </c>
      <c r="G5404" s="61">
        <v>0</v>
      </c>
      <c r="H5404" s="61" t="s">
        <v>1387</v>
      </c>
      <c r="I5404" s="61" t="s">
        <v>184</v>
      </c>
      <c r="J5404" s="61" t="s">
        <v>26</v>
      </c>
      <c r="K5404" s="61" t="s">
        <v>14</v>
      </c>
      <c r="L5404" s="61" t="s">
        <v>1069</v>
      </c>
      <c r="M5404" s="61" t="e">
        <f t="shared" si="85"/>
        <v>#VALUE!</v>
      </c>
      <c r="N5404" t="e">
        <f>VLOOKUP(M5404,'zamestnanci číselník'!$A:$I,9,0)</f>
        <v>#VALUE!</v>
      </c>
    </row>
    <row r="5405" spans="1:14" x14ac:dyDescent="0.2">
      <c r="A5405" s="60">
        <v>43691</v>
      </c>
      <c r="B5405" s="61" t="s">
        <v>1068</v>
      </c>
      <c r="C5405" s="61" t="s">
        <v>885</v>
      </c>
      <c r="D5405" s="61" t="s">
        <v>181</v>
      </c>
      <c r="E5405" s="61">
        <v>8</v>
      </c>
      <c r="F5405" s="61" t="s">
        <v>182</v>
      </c>
      <c r="G5405" s="61">
        <v>0</v>
      </c>
      <c r="H5405" s="61" t="s">
        <v>1387</v>
      </c>
      <c r="I5405" s="61" t="s">
        <v>184</v>
      </c>
      <c r="J5405" s="61" t="s">
        <v>26</v>
      </c>
      <c r="K5405" s="61" t="s">
        <v>14</v>
      </c>
      <c r="L5405" s="61" t="s">
        <v>1069</v>
      </c>
      <c r="M5405" s="61" t="e">
        <f t="shared" si="85"/>
        <v>#VALUE!</v>
      </c>
      <c r="N5405" t="e">
        <f>VLOOKUP(M5405,'zamestnanci číselník'!$A:$I,9,0)</f>
        <v>#VALUE!</v>
      </c>
    </row>
    <row r="5406" spans="1:14" x14ac:dyDescent="0.2">
      <c r="A5406" s="60">
        <v>43692</v>
      </c>
      <c r="B5406" s="61" t="s">
        <v>1068</v>
      </c>
      <c r="C5406" s="61" t="s">
        <v>885</v>
      </c>
      <c r="D5406" s="61" t="s">
        <v>181</v>
      </c>
      <c r="E5406" s="61">
        <v>8</v>
      </c>
      <c r="F5406" s="61" t="s">
        <v>182</v>
      </c>
      <c r="G5406" s="61">
        <v>0</v>
      </c>
      <c r="H5406" s="61" t="s">
        <v>1387</v>
      </c>
      <c r="I5406" s="61" t="s">
        <v>184</v>
      </c>
      <c r="J5406" s="61" t="s">
        <v>26</v>
      </c>
      <c r="K5406" s="61" t="s">
        <v>14</v>
      </c>
      <c r="L5406" s="61" t="s">
        <v>1069</v>
      </c>
      <c r="M5406" s="61" t="e">
        <f t="shared" si="85"/>
        <v>#VALUE!</v>
      </c>
      <c r="N5406" t="e">
        <f>VLOOKUP(M5406,'zamestnanci číselník'!$A:$I,9,0)</f>
        <v>#VALUE!</v>
      </c>
    </row>
    <row r="5407" spans="1:14" x14ac:dyDescent="0.2">
      <c r="A5407" s="60">
        <v>43693</v>
      </c>
      <c r="B5407" s="61" t="s">
        <v>1068</v>
      </c>
      <c r="C5407" s="61" t="s">
        <v>885</v>
      </c>
      <c r="D5407" s="61" t="s">
        <v>181</v>
      </c>
      <c r="E5407" s="61">
        <v>7</v>
      </c>
      <c r="F5407" s="61" t="s">
        <v>182</v>
      </c>
      <c r="G5407" s="61">
        <v>0</v>
      </c>
      <c r="H5407" s="61" t="s">
        <v>1387</v>
      </c>
      <c r="I5407" s="61" t="s">
        <v>184</v>
      </c>
      <c r="J5407" s="61" t="s">
        <v>26</v>
      </c>
      <c r="K5407" s="61" t="s">
        <v>14</v>
      </c>
      <c r="L5407" s="61" t="s">
        <v>1069</v>
      </c>
      <c r="M5407" s="61" t="e">
        <f t="shared" si="85"/>
        <v>#VALUE!</v>
      </c>
      <c r="N5407" t="e">
        <f>VLOOKUP(M5407,'zamestnanci číselník'!$A:$I,9,0)</f>
        <v>#VALUE!</v>
      </c>
    </row>
    <row r="5408" spans="1:14" x14ac:dyDescent="0.2">
      <c r="A5408" s="60">
        <v>43696</v>
      </c>
      <c r="B5408" s="61" t="s">
        <v>1068</v>
      </c>
      <c r="C5408" s="61" t="s">
        <v>885</v>
      </c>
      <c r="D5408" s="61" t="s">
        <v>181</v>
      </c>
      <c r="E5408" s="61">
        <v>5</v>
      </c>
      <c r="F5408" s="61" t="s">
        <v>182</v>
      </c>
      <c r="G5408" s="61">
        <v>0</v>
      </c>
      <c r="H5408" s="61" t="s">
        <v>1387</v>
      </c>
      <c r="I5408" s="61" t="s">
        <v>184</v>
      </c>
      <c r="J5408" s="61" t="s">
        <v>26</v>
      </c>
      <c r="K5408" s="61" t="s">
        <v>14</v>
      </c>
      <c r="L5408" s="61" t="s">
        <v>1069</v>
      </c>
      <c r="M5408" s="61" t="e">
        <f t="shared" si="85"/>
        <v>#VALUE!</v>
      </c>
      <c r="N5408" t="e">
        <f>VLOOKUP(M5408,'zamestnanci číselník'!$A:$I,9,0)</f>
        <v>#VALUE!</v>
      </c>
    </row>
    <row r="5409" spans="1:14" x14ac:dyDescent="0.2">
      <c r="A5409" s="60">
        <v>43697</v>
      </c>
      <c r="B5409" s="61" t="s">
        <v>1068</v>
      </c>
      <c r="C5409" s="61" t="s">
        <v>885</v>
      </c>
      <c r="D5409" s="61" t="s">
        <v>181</v>
      </c>
      <c r="E5409" s="61">
        <v>8</v>
      </c>
      <c r="F5409" s="61" t="s">
        <v>182</v>
      </c>
      <c r="G5409" s="61">
        <v>0</v>
      </c>
      <c r="H5409" s="61" t="s">
        <v>1509</v>
      </c>
      <c r="I5409" s="61" t="s">
        <v>184</v>
      </c>
      <c r="J5409" s="61" t="s">
        <v>26</v>
      </c>
      <c r="K5409" s="61" t="s">
        <v>14</v>
      </c>
      <c r="L5409" s="61" t="s">
        <v>1069</v>
      </c>
      <c r="M5409" s="61" t="e">
        <f t="shared" si="85"/>
        <v>#VALUE!</v>
      </c>
      <c r="N5409" t="e">
        <f>VLOOKUP(M5409,'zamestnanci číselník'!$A:$I,9,0)</f>
        <v>#VALUE!</v>
      </c>
    </row>
    <row r="5410" spans="1:14" x14ac:dyDescent="0.2">
      <c r="A5410" s="60">
        <v>43704</v>
      </c>
      <c r="B5410" s="61" t="s">
        <v>1070</v>
      </c>
      <c r="C5410" s="61" t="s">
        <v>885</v>
      </c>
      <c r="D5410" s="61" t="s">
        <v>181</v>
      </c>
      <c r="E5410" s="61">
        <v>8</v>
      </c>
      <c r="F5410" s="61" t="s">
        <v>182</v>
      </c>
      <c r="G5410" s="61">
        <v>0</v>
      </c>
      <c r="H5410" s="61" t="s">
        <v>1146</v>
      </c>
      <c r="I5410" s="61" t="s">
        <v>184</v>
      </c>
      <c r="J5410" s="61" t="s">
        <v>10</v>
      </c>
      <c r="K5410" s="61" t="s">
        <v>14</v>
      </c>
      <c r="L5410" s="61" t="s">
        <v>1071</v>
      </c>
      <c r="M5410" s="61" t="e">
        <f t="shared" si="85"/>
        <v>#VALUE!</v>
      </c>
      <c r="N5410" t="e">
        <f>VLOOKUP(M5410,'zamestnanci číselník'!$A:$I,9,0)</f>
        <v>#VALUE!</v>
      </c>
    </row>
    <row r="5411" spans="1:14" x14ac:dyDescent="0.2">
      <c r="A5411" s="60">
        <v>43705</v>
      </c>
      <c r="B5411" s="61" t="s">
        <v>1070</v>
      </c>
      <c r="C5411" s="61" t="s">
        <v>885</v>
      </c>
      <c r="D5411" s="61" t="s">
        <v>181</v>
      </c>
      <c r="E5411" s="61">
        <v>6.5</v>
      </c>
      <c r="F5411" s="61" t="s">
        <v>182</v>
      </c>
      <c r="G5411" s="61">
        <v>0</v>
      </c>
      <c r="H5411" s="61" t="s">
        <v>1146</v>
      </c>
      <c r="I5411" s="61" t="s">
        <v>184</v>
      </c>
      <c r="J5411" s="61" t="s">
        <v>10</v>
      </c>
      <c r="K5411" s="61" t="s">
        <v>14</v>
      </c>
      <c r="L5411" s="61" t="s">
        <v>1071</v>
      </c>
      <c r="M5411" s="61" t="e">
        <f t="shared" si="85"/>
        <v>#VALUE!</v>
      </c>
      <c r="N5411" t="e">
        <f>VLOOKUP(M5411,'zamestnanci číselník'!$A:$I,9,0)</f>
        <v>#VALUE!</v>
      </c>
    </row>
    <row r="5412" spans="1:14" x14ac:dyDescent="0.2">
      <c r="A5412" s="60">
        <v>43703</v>
      </c>
      <c r="B5412" s="61" t="s">
        <v>1070</v>
      </c>
      <c r="C5412" s="61" t="s">
        <v>885</v>
      </c>
      <c r="D5412" s="61" t="s">
        <v>181</v>
      </c>
      <c r="E5412" s="61">
        <v>8</v>
      </c>
      <c r="F5412" s="61" t="s">
        <v>182</v>
      </c>
      <c r="G5412" s="61">
        <v>0</v>
      </c>
      <c r="H5412" s="61" t="s">
        <v>1473</v>
      </c>
      <c r="I5412" s="61" t="s">
        <v>184</v>
      </c>
      <c r="J5412" s="61" t="s">
        <v>10</v>
      </c>
      <c r="K5412" s="61" t="s">
        <v>14</v>
      </c>
      <c r="L5412" s="61" t="s">
        <v>1071</v>
      </c>
      <c r="M5412" s="61" t="e">
        <f t="shared" si="85"/>
        <v>#VALUE!</v>
      </c>
      <c r="N5412" t="e">
        <f>VLOOKUP(M5412,'zamestnanci číselník'!$A:$I,9,0)</f>
        <v>#VALUE!</v>
      </c>
    </row>
    <row r="5413" spans="1:14" x14ac:dyDescent="0.2">
      <c r="A5413" s="60">
        <v>43698</v>
      </c>
      <c r="B5413" s="61" t="s">
        <v>1070</v>
      </c>
      <c r="C5413" s="61" t="s">
        <v>885</v>
      </c>
      <c r="D5413" s="61" t="s">
        <v>181</v>
      </c>
      <c r="E5413" s="61">
        <v>8</v>
      </c>
      <c r="F5413" s="61" t="s">
        <v>182</v>
      </c>
      <c r="G5413" s="61">
        <v>0</v>
      </c>
      <c r="H5413" s="61" t="s">
        <v>1473</v>
      </c>
      <c r="I5413" s="61" t="s">
        <v>184</v>
      </c>
      <c r="J5413" s="61" t="s">
        <v>10</v>
      </c>
      <c r="K5413" s="61" t="s">
        <v>14</v>
      </c>
      <c r="L5413" s="61" t="s">
        <v>1071</v>
      </c>
      <c r="M5413" s="61" t="e">
        <f t="shared" si="85"/>
        <v>#VALUE!</v>
      </c>
      <c r="N5413" t="e">
        <f>VLOOKUP(M5413,'zamestnanci číselník'!$A:$I,9,0)</f>
        <v>#VALUE!</v>
      </c>
    </row>
    <row r="5414" spans="1:14" x14ac:dyDescent="0.2">
      <c r="A5414" s="60">
        <v>43699</v>
      </c>
      <c r="B5414" s="61" t="s">
        <v>1070</v>
      </c>
      <c r="C5414" s="61" t="s">
        <v>885</v>
      </c>
      <c r="D5414" s="61" t="s">
        <v>181</v>
      </c>
      <c r="E5414" s="61">
        <v>7.5</v>
      </c>
      <c r="F5414" s="61" t="s">
        <v>182</v>
      </c>
      <c r="G5414" s="61">
        <v>0</v>
      </c>
      <c r="H5414" s="61" t="s">
        <v>1473</v>
      </c>
      <c r="I5414" s="61" t="s">
        <v>184</v>
      </c>
      <c r="J5414" s="61" t="s">
        <v>10</v>
      </c>
      <c r="K5414" s="61" t="s">
        <v>14</v>
      </c>
      <c r="L5414" s="61" t="s">
        <v>1071</v>
      </c>
      <c r="M5414" s="61" t="e">
        <f t="shared" si="85"/>
        <v>#VALUE!</v>
      </c>
      <c r="N5414" t="e">
        <f>VLOOKUP(M5414,'zamestnanci číselník'!$A:$I,9,0)</f>
        <v>#VALUE!</v>
      </c>
    </row>
    <row r="5415" spans="1:14" x14ac:dyDescent="0.2">
      <c r="A5415" s="60">
        <v>43696</v>
      </c>
      <c r="B5415" s="61" t="s">
        <v>1070</v>
      </c>
      <c r="C5415" s="61" t="s">
        <v>885</v>
      </c>
      <c r="D5415" s="61" t="s">
        <v>181</v>
      </c>
      <c r="E5415" s="61">
        <v>8</v>
      </c>
      <c r="F5415" s="61" t="s">
        <v>182</v>
      </c>
      <c r="G5415" s="61">
        <v>0</v>
      </c>
      <c r="H5415" s="61" t="s">
        <v>1473</v>
      </c>
      <c r="I5415" s="61" t="s">
        <v>184</v>
      </c>
      <c r="J5415" s="61" t="s">
        <v>10</v>
      </c>
      <c r="K5415" s="61" t="s">
        <v>14</v>
      </c>
      <c r="L5415" s="61" t="s">
        <v>1071</v>
      </c>
      <c r="M5415" s="61" t="e">
        <f t="shared" si="85"/>
        <v>#VALUE!</v>
      </c>
      <c r="N5415" t="e">
        <f>VLOOKUP(M5415,'zamestnanci číselník'!$A:$I,9,0)</f>
        <v>#VALUE!</v>
      </c>
    </row>
    <row r="5416" spans="1:14" x14ac:dyDescent="0.2">
      <c r="A5416" s="60">
        <v>43697</v>
      </c>
      <c r="B5416" s="61" t="s">
        <v>1070</v>
      </c>
      <c r="C5416" s="61" t="s">
        <v>885</v>
      </c>
      <c r="D5416" s="61" t="s">
        <v>181</v>
      </c>
      <c r="E5416" s="61">
        <v>8</v>
      </c>
      <c r="F5416" s="61" t="s">
        <v>182</v>
      </c>
      <c r="G5416" s="61">
        <v>0</v>
      </c>
      <c r="H5416" s="61" t="s">
        <v>1473</v>
      </c>
      <c r="I5416" s="61" t="s">
        <v>184</v>
      </c>
      <c r="J5416" s="61" t="s">
        <v>10</v>
      </c>
      <c r="K5416" s="61" t="s">
        <v>14</v>
      </c>
      <c r="L5416" s="61" t="s">
        <v>1071</v>
      </c>
      <c r="M5416" s="61" t="e">
        <f t="shared" si="85"/>
        <v>#VALUE!</v>
      </c>
      <c r="N5416" t="e">
        <f>VLOOKUP(M5416,'zamestnanci číselník'!$A:$I,9,0)</f>
        <v>#VALUE!</v>
      </c>
    </row>
    <row r="5417" spans="1:14" x14ac:dyDescent="0.2">
      <c r="A5417" s="60">
        <v>43689</v>
      </c>
      <c r="B5417" s="61" t="s">
        <v>1070</v>
      </c>
      <c r="C5417" s="61" t="s">
        <v>885</v>
      </c>
      <c r="D5417" s="61" t="s">
        <v>181</v>
      </c>
      <c r="E5417" s="61">
        <v>10</v>
      </c>
      <c r="F5417" s="61" t="s">
        <v>182</v>
      </c>
      <c r="G5417" s="61">
        <v>0</v>
      </c>
      <c r="H5417" s="61" t="s">
        <v>1509</v>
      </c>
      <c r="I5417" s="61" t="s">
        <v>184</v>
      </c>
      <c r="J5417" s="61" t="s">
        <v>10</v>
      </c>
      <c r="K5417" s="61" t="s">
        <v>14</v>
      </c>
      <c r="L5417" s="61" t="s">
        <v>1071</v>
      </c>
      <c r="M5417" s="61" t="e">
        <f t="shared" si="85"/>
        <v>#VALUE!</v>
      </c>
      <c r="N5417" t="e">
        <f>VLOOKUP(M5417,'zamestnanci číselník'!$A:$I,9,0)</f>
        <v>#VALUE!</v>
      </c>
    </row>
    <row r="5418" spans="1:14" x14ac:dyDescent="0.2">
      <c r="A5418" s="60">
        <v>43690</v>
      </c>
      <c r="B5418" s="61" t="s">
        <v>1070</v>
      </c>
      <c r="C5418" s="61" t="s">
        <v>885</v>
      </c>
      <c r="D5418" s="61" t="s">
        <v>181</v>
      </c>
      <c r="E5418" s="61">
        <v>9.5</v>
      </c>
      <c r="F5418" s="61" t="s">
        <v>182</v>
      </c>
      <c r="G5418" s="61">
        <v>0</v>
      </c>
      <c r="H5418" s="61" t="s">
        <v>1509</v>
      </c>
      <c r="I5418" s="61" t="s">
        <v>184</v>
      </c>
      <c r="J5418" s="61" t="s">
        <v>10</v>
      </c>
      <c r="K5418" s="61" t="s">
        <v>14</v>
      </c>
      <c r="L5418" s="61" t="s">
        <v>1071</v>
      </c>
      <c r="M5418" s="61" t="e">
        <f t="shared" si="85"/>
        <v>#VALUE!</v>
      </c>
      <c r="N5418" t="e">
        <f>VLOOKUP(M5418,'zamestnanci číselník'!$A:$I,9,0)</f>
        <v>#VALUE!</v>
      </c>
    </row>
    <row r="5419" spans="1:14" x14ac:dyDescent="0.2">
      <c r="A5419" s="60">
        <v>43691</v>
      </c>
      <c r="B5419" s="61" t="s">
        <v>1070</v>
      </c>
      <c r="C5419" s="61" t="s">
        <v>885</v>
      </c>
      <c r="D5419" s="61" t="s">
        <v>181</v>
      </c>
      <c r="E5419" s="61">
        <v>8</v>
      </c>
      <c r="F5419" s="61" t="s">
        <v>182</v>
      </c>
      <c r="G5419" s="61">
        <v>0</v>
      </c>
      <c r="H5419" s="61" t="s">
        <v>1509</v>
      </c>
      <c r="I5419" s="61" t="s">
        <v>184</v>
      </c>
      <c r="J5419" s="61" t="s">
        <v>10</v>
      </c>
      <c r="K5419" s="61" t="s">
        <v>14</v>
      </c>
      <c r="L5419" s="61" t="s">
        <v>1071</v>
      </c>
      <c r="M5419" s="61" t="e">
        <f t="shared" si="85"/>
        <v>#VALUE!</v>
      </c>
      <c r="N5419" t="e">
        <f>VLOOKUP(M5419,'zamestnanci číselník'!$A:$I,9,0)</f>
        <v>#VALUE!</v>
      </c>
    </row>
    <row r="5420" spans="1:14" x14ac:dyDescent="0.2">
      <c r="A5420" s="60">
        <v>43692</v>
      </c>
      <c r="B5420" s="61" t="s">
        <v>1070</v>
      </c>
      <c r="C5420" s="61" t="s">
        <v>885</v>
      </c>
      <c r="D5420" s="61" t="s">
        <v>181</v>
      </c>
      <c r="E5420" s="61">
        <v>10</v>
      </c>
      <c r="F5420" s="61" t="s">
        <v>182</v>
      </c>
      <c r="G5420" s="61">
        <v>0</v>
      </c>
      <c r="H5420" s="61" t="s">
        <v>1509</v>
      </c>
      <c r="I5420" s="61" t="s">
        <v>184</v>
      </c>
      <c r="J5420" s="61" t="s">
        <v>10</v>
      </c>
      <c r="K5420" s="61" t="s">
        <v>14</v>
      </c>
      <c r="L5420" s="61" t="s">
        <v>1071</v>
      </c>
      <c r="M5420" s="61" t="e">
        <f t="shared" ref="M5420:M5483" si="86">B5420*1</f>
        <v>#VALUE!</v>
      </c>
      <c r="N5420" t="e">
        <f>VLOOKUP(M5420,'zamestnanci číselník'!$A:$I,9,0)</f>
        <v>#VALUE!</v>
      </c>
    </row>
    <row r="5421" spans="1:14" x14ac:dyDescent="0.2">
      <c r="A5421" s="60">
        <v>43693</v>
      </c>
      <c r="B5421" s="61" t="s">
        <v>1070</v>
      </c>
      <c r="C5421" s="61" t="s">
        <v>885</v>
      </c>
      <c r="D5421" s="61" t="s">
        <v>181</v>
      </c>
      <c r="E5421" s="61">
        <v>7.5</v>
      </c>
      <c r="F5421" s="61" t="s">
        <v>182</v>
      </c>
      <c r="G5421" s="61">
        <v>0</v>
      </c>
      <c r="H5421" s="61" t="s">
        <v>1509</v>
      </c>
      <c r="I5421" s="61" t="s">
        <v>184</v>
      </c>
      <c r="J5421" s="61" t="s">
        <v>10</v>
      </c>
      <c r="K5421" s="61" t="s">
        <v>14</v>
      </c>
      <c r="L5421" s="61" t="s">
        <v>1071</v>
      </c>
      <c r="M5421" s="61" t="e">
        <f t="shared" si="86"/>
        <v>#VALUE!</v>
      </c>
      <c r="N5421" t="e">
        <f>VLOOKUP(M5421,'zamestnanci číselník'!$A:$I,9,0)</f>
        <v>#VALUE!</v>
      </c>
    </row>
    <row r="5422" spans="1:14" x14ac:dyDescent="0.2">
      <c r="A5422" s="60">
        <v>43704</v>
      </c>
      <c r="B5422" s="61" t="s">
        <v>1072</v>
      </c>
      <c r="C5422" s="61" t="s">
        <v>885</v>
      </c>
      <c r="D5422" s="61" t="s">
        <v>181</v>
      </c>
      <c r="E5422" s="61">
        <v>8</v>
      </c>
      <c r="F5422" s="61" t="s">
        <v>182</v>
      </c>
      <c r="G5422" s="61">
        <v>0</v>
      </c>
      <c r="H5422" s="61" t="s">
        <v>39</v>
      </c>
      <c r="I5422" s="61" t="s">
        <v>184</v>
      </c>
      <c r="J5422" s="61" t="s">
        <v>10</v>
      </c>
      <c r="K5422" s="61" t="s">
        <v>14</v>
      </c>
      <c r="L5422" s="61" t="s">
        <v>1073</v>
      </c>
      <c r="M5422" s="61" t="e">
        <f t="shared" si="86"/>
        <v>#VALUE!</v>
      </c>
      <c r="N5422" t="e">
        <f>VLOOKUP(M5422,'zamestnanci číselník'!$A:$I,9,0)</f>
        <v>#VALUE!</v>
      </c>
    </row>
    <row r="5423" spans="1:14" x14ac:dyDescent="0.2">
      <c r="A5423" s="60">
        <v>43705</v>
      </c>
      <c r="B5423" s="61" t="s">
        <v>1072</v>
      </c>
      <c r="C5423" s="61" t="s">
        <v>885</v>
      </c>
      <c r="D5423" s="61" t="s">
        <v>181</v>
      </c>
      <c r="E5423" s="61">
        <v>8</v>
      </c>
      <c r="F5423" s="61" t="s">
        <v>182</v>
      </c>
      <c r="G5423" s="61">
        <v>0</v>
      </c>
      <c r="H5423" s="61" t="s">
        <v>39</v>
      </c>
      <c r="I5423" s="61" t="s">
        <v>184</v>
      </c>
      <c r="J5423" s="61" t="s">
        <v>10</v>
      </c>
      <c r="K5423" s="61" t="s">
        <v>14</v>
      </c>
      <c r="L5423" s="61" t="s">
        <v>1073</v>
      </c>
      <c r="M5423" s="61" t="e">
        <f t="shared" si="86"/>
        <v>#VALUE!</v>
      </c>
      <c r="N5423" t="e">
        <f>VLOOKUP(M5423,'zamestnanci číselník'!$A:$I,9,0)</f>
        <v>#VALUE!</v>
      </c>
    </row>
    <row r="5424" spans="1:14" x14ac:dyDescent="0.2">
      <c r="A5424" s="60">
        <v>43707</v>
      </c>
      <c r="B5424" s="61" t="s">
        <v>1072</v>
      </c>
      <c r="C5424" s="61" t="s">
        <v>885</v>
      </c>
      <c r="D5424" s="61" t="s">
        <v>181</v>
      </c>
      <c r="E5424" s="61">
        <v>6</v>
      </c>
      <c r="F5424" s="61" t="s">
        <v>182</v>
      </c>
      <c r="G5424" s="61">
        <v>0</v>
      </c>
      <c r="H5424" s="61" t="s">
        <v>1510</v>
      </c>
      <c r="I5424" s="61" t="s">
        <v>184</v>
      </c>
      <c r="J5424" s="61" t="s">
        <v>10</v>
      </c>
      <c r="K5424" s="61" t="s">
        <v>14</v>
      </c>
      <c r="L5424" s="61" t="s">
        <v>1073</v>
      </c>
      <c r="M5424" s="61" t="e">
        <f t="shared" si="86"/>
        <v>#VALUE!</v>
      </c>
      <c r="N5424" t="e">
        <f>VLOOKUP(M5424,'zamestnanci číselník'!$A:$I,9,0)</f>
        <v>#VALUE!</v>
      </c>
    </row>
    <row r="5425" spans="1:14" x14ac:dyDescent="0.2">
      <c r="A5425" s="60">
        <v>43703</v>
      </c>
      <c r="B5425" s="61" t="s">
        <v>1072</v>
      </c>
      <c r="C5425" s="61" t="s">
        <v>885</v>
      </c>
      <c r="D5425" s="61" t="s">
        <v>181</v>
      </c>
      <c r="E5425" s="61">
        <v>8</v>
      </c>
      <c r="F5425" s="61" t="s">
        <v>182</v>
      </c>
      <c r="G5425" s="61">
        <v>0</v>
      </c>
      <c r="H5425" s="61" t="s">
        <v>39</v>
      </c>
      <c r="I5425" s="61" t="s">
        <v>184</v>
      </c>
      <c r="J5425" s="61" t="s">
        <v>10</v>
      </c>
      <c r="K5425" s="61" t="s">
        <v>14</v>
      </c>
      <c r="L5425" s="61" t="s">
        <v>1073</v>
      </c>
      <c r="M5425" s="61" t="e">
        <f t="shared" si="86"/>
        <v>#VALUE!</v>
      </c>
      <c r="N5425" t="e">
        <f>VLOOKUP(M5425,'zamestnanci číselník'!$A:$I,9,0)</f>
        <v>#VALUE!</v>
      </c>
    </row>
    <row r="5426" spans="1:14" x14ac:dyDescent="0.2">
      <c r="A5426" s="60">
        <v>43698</v>
      </c>
      <c r="B5426" s="61" t="s">
        <v>1072</v>
      </c>
      <c r="C5426" s="61" t="s">
        <v>885</v>
      </c>
      <c r="D5426" s="61" t="s">
        <v>181</v>
      </c>
      <c r="E5426" s="61">
        <v>8</v>
      </c>
      <c r="F5426" s="61" t="s">
        <v>182</v>
      </c>
      <c r="G5426" s="61">
        <v>0</v>
      </c>
      <c r="H5426" s="61" t="s">
        <v>1510</v>
      </c>
      <c r="I5426" s="61" t="s">
        <v>184</v>
      </c>
      <c r="J5426" s="61" t="s">
        <v>10</v>
      </c>
      <c r="K5426" s="61" t="s">
        <v>14</v>
      </c>
      <c r="L5426" s="61" t="s">
        <v>1073</v>
      </c>
      <c r="M5426" s="61" t="e">
        <f t="shared" si="86"/>
        <v>#VALUE!</v>
      </c>
      <c r="N5426" t="e">
        <f>VLOOKUP(M5426,'zamestnanci číselník'!$A:$I,9,0)</f>
        <v>#VALUE!</v>
      </c>
    </row>
    <row r="5427" spans="1:14" x14ac:dyDescent="0.2">
      <c r="A5427" s="60">
        <v>43699</v>
      </c>
      <c r="B5427" s="61" t="s">
        <v>1072</v>
      </c>
      <c r="C5427" s="61" t="s">
        <v>885</v>
      </c>
      <c r="D5427" s="61" t="s">
        <v>181</v>
      </c>
      <c r="E5427" s="61">
        <v>8</v>
      </c>
      <c r="F5427" s="61" t="s">
        <v>182</v>
      </c>
      <c r="G5427" s="61">
        <v>0</v>
      </c>
      <c r="H5427" s="61" t="s">
        <v>1510</v>
      </c>
      <c r="I5427" s="61" t="s">
        <v>184</v>
      </c>
      <c r="J5427" s="61" t="s">
        <v>10</v>
      </c>
      <c r="K5427" s="61" t="s">
        <v>14</v>
      </c>
      <c r="L5427" s="61" t="s">
        <v>1073</v>
      </c>
      <c r="M5427" s="61" t="e">
        <f t="shared" si="86"/>
        <v>#VALUE!</v>
      </c>
      <c r="N5427" t="e">
        <f>VLOOKUP(M5427,'zamestnanci číselník'!$A:$I,9,0)</f>
        <v>#VALUE!</v>
      </c>
    </row>
    <row r="5428" spans="1:14" x14ac:dyDescent="0.2">
      <c r="A5428" s="60">
        <v>43700</v>
      </c>
      <c r="B5428" s="61" t="s">
        <v>1072</v>
      </c>
      <c r="C5428" s="61" t="s">
        <v>885</v>
      </c>
      <c r="D5428" s="61" t="s">
        <v>181</v>
      </c>
      <c r="E5428" s="61">
        <v>7.5</v>
      </c>
      <c r="F5428" s="61" t="s">
        <v>182</v>
      </c>
      <c r="G5428" s="61">
        <v>0</v>
      </c>
      <c r="H5428" s="61" t="s">
        <v>1510</v>
      </c>
      <c r="I5428" s="61" t="s">
        <v>184</v>
      </c>
      <c r="J5428" s="61" t="s">
        <v>10</v>
      </c>
      <c r="K5428" s="61" t="s">
        <v>14</v>
      </c>
      <c r="L5428" s="61" t="s">
        <v>1073</v>
      </c>
      <c r="M5428" s="61" t="e">
        <f t="shared" si="86"/>
        <v>#VALUE!</v>
      </c>
      <c r="N5428" t="e">
        <f>VLOOKUP(M5428,'zamestnanci číselník'!$A:$I,9,0)</f>
        <v>#VALUE!</v>
      </c>
    </row>
    <row r="5429" spans="1:14" x14ac:dyDescent="0.2">
      <c r="A5429" s="60">
        <v>43692</v>
      </c>
      <c r="B5429" s="61" t="s">
        <v>1072</v>
      </c>
      <c r="C5429" s="61" t="s">
        <v>885</v>
      </c>
      <c r="D5429" s="61" t="s">
        <v>181</v>
      </c>
      <c r="E5429" s="61">
        <v>8.5</v>
      </c>
      <c r="F5429" s="61" t="s">
        <v>182</v>
      </c>
      <c r="G5429" s="61">
        <v>0</v>
      </c>
      <c r="H5429" s="61" t="s">
        <v>1437</v>
      </c>
      <c r="I5429" s="61" t="s">
        <v>184</v>
      </c>
      <c r="J5429" s="61" t="s">
        <v>10</v>
      </c>
      <c r="K5429" s="61" t="s">
        <v>14</v>
      </c>
      <c r="L5429" s="61" t="s">
        <v>1073</v>
      </c>
      <c r="M5429" s="61" t="e">
        <f t="shared" si="86"/>
        <v>#VALUE!</v>
      </c>
      <c r="N5429" t="e">
        <f>VLOOKUP(M5429,'zamestnanci číselník'!$A:$I,9,0)</f>
        <v>#VALUE!</v>
      </c>
    </row>
    <row r="5430" spans="1:14" x14ac:dyDescent="0.2">
      <c r="A5430" s="60">
        <v>43693</v>
      </c>
      <c r="B5430" s="61" t="s">
        <v>1072</v>
      </c>
      <c r="C5430" s="61" t="s">
        <v>885</v>
      </c>
      <c r="D5430" s="61" t="s">
        <v>181</v>
      </c>
      <c r="E5430" s="61">
        <v>7.5</v>
      </c>
      <c r="F5430" s="61" t="s">
        <v>182</v>
      </c>
      <c r="G5430" s="61">
        <v>0</v>
      </c>
      <c r="H5430" s="61" t="s">
        <v>1510</v>
      </c>
      <c r="I5430" s="61" t="s">
        <v>184</v>
      </c>
      <c r="J5430" s="61" t="s">
        <v>10</v>
      </c>
      <c r="K5430" s="61" t="s">
        <v>14</v>
      </c>
      <c r="L5430" s="61" t="s">
        <v>1073</v>
      </c>
      <c r="M5430" s="61" t="e">
        <f t="shared" si="86"/>
        <v>#VALUE!</v>
      </c>
      <c r="N5430" t="e">
        <f>VLOOKUP(M5430,'zamestnanci číselník'!$A:$I,9,0)</f>
        <v>#VALUE!</v>
      </c>
    </row>
    <row r="5431" spans="1:14" x14ac:dyDescent="0.2">
      <c r="A5431" s="60">
        <v>43696</v>
      </c>
      <c r="B5431" s="61" t="s">
        <v>1072</v>
      </c>
      <c r="C5431" s="61" t="s">
        <v>885</v>
      </c>
      <c r="D5431" s="61" t="s">
        <v>181</v>
      </c>
      <c r="E5431" s="61">
        <v>6</v>
      </c>
      <c r="F5431" s="61" t="s">
        <v>182</v>
      </c>
      <c r="G5431" s="61">
        <v>0</v>
      </c>
      <c r="H5431" s="61" t="s">
        <v>1437</v>
      </c>
      <c r="I5431" s="61" t="s">
        <v>184</v>
      </c>
      <c r="J5431" s="61" t="s">
        <v>10</v>
      </c>
      <c r="K5431" s="61" t="s">
        <v>14</v>
      </c>
      <c r="L5431" s="61" t="s">
        <v>1073</v>
      </c>
      <c r="M5431" s="61" t="e">
        <f t="shared" si="86"/>
        <v>#VALUE!</v>
      </c>
      <c r="N5431" t="e">
        <f>VLOOKUP(M5431,'zamestnanci číselník'!$A:$I,9,0)</f>
        <v>#VALUE!</v>
      </c>
    </row>
    <row r="5432" spans="1:14" x14ac:dyDescent="0.2">
      <c r="A5432" s="60">
        <v>43696</v>
      </c>
      <c r="B5432" s="61" t="s">
        <v>1072</v>
      </c>
      <c r="C5432" s="61" t="s">
        <v>885</v>
      </c>
      <c r="D5432" s="61" t="s">
        <v>181</v>
      </c>
      <c r="E5432" s="61">
        <v>2</v>
      </c>
      <c r="F5432" s="61" t="s">
        <v>182</v>
      </c>
      <c r="G5432" s="61">
        <v>0</v>
      </c>
      <c r="H5432" s="61" t="s">
        <v>1510</v>
      </c>
      <c r="I5432" s="61" t="s">
        <v>184</v>
      </c>
      <c r="J5432" s="61" t="s">
        <v>10</v>
      </c>
      <c r="K5432" s="61" t="s">
        <v>14</v>
      </c>
      <c r="L5432" s="61" t="s">
        <v>1073</v>
      </c>
      <c r="M5432" s="61" t="e">
        <f t="shared" si="86"/>
        <v>#VALUE!</v>
      </c>
      <c r="N5432" t="e">
        <f>VLOOKUP(M5432,'zamestnanci číselník'!$A:$I,9,0)</f>
        <v>#VALUE!</v>
      </c>
    </row>
    <row r="5433" spans="1:14" x14ac:dyDescent="0.2">
      <c r="A5433" s="60">
        <v>43697</v>
      </c>
      <c r="B5433" s="61" t="s">
        <v>1072</v>
      </c>
      <c r="C5433" s="61" t="s">
        <v>885</v>
      </c>
      <c r="D5433" s="61" t="s">
        <v>181</v>
      </c>
      <c r="E5433" s="61">
        <v>8</v>
      </c>
      <c r="F5433" s="61" t="s">
        <v>182</v>
      </c>
      <c r="G5433" s="61">
        <v>0</v>
      </c>
      <c r="H5433" s="61" t="s">
        <v>1510</v>
      </c>
      <c r="I5433" s="61" t="s">
        <v>184</v>
      </c>
      <c r="J5433" s="61" t="s">
        <v>10</v>
      </c>
      <c r="K5433" s="61" t="s">
        <v>14</v>
      </c>
      <c r="L5433" s="61" t="s">
        <v>1073</v>
      </c>
      <c r="M5433" s="61" t="e">
        <f t="shared" si="86"/>
        <v>#VALUE!</v>
      </c>
      <c r="N5433" t="e">
        <f>VLOOKUP(M5433,'zamestnanci číselník'!$A:$I,9,0)</f>
        <v>#VALUE!</v>
      </c>
    </row>
    <row r="5434" spans="1:14" x14ac:dyDescent="0.2">
      <c r="A5434" s="60">
        <v>43689</v>
      </c>
      <c r="B5434" s="61" t="s">
        <v>1072</v>
      </c>
      <c r="C5434" s="61" t="s">
        <v>885</v>
      </c>
      <c r="D5434" s="61" t="s">
        <v>181</v>
      </c>
      <c r="E5434" s="61">
        <v>8</v>
      </c>
      <c r="F5434" s="61" t="s">
        <v>182</v>
      </c>
      <c r="G5434" s="61">
        <v>0</v>
      </c>
      <c r="H5434" s="61" t="s">
        <v>1510</v>
      </c>
      <c r="I5434" s="61" t="s">
        <v>184</v>
      </c>
      <c r="J5434" s="61" t="s">
        <v>10</v>
      </c>
      <c r="K5434" s="61" t="s">
        <v>14</v>
      </c>
      <c r="L5434" s="61" t="s">
        <v>1073</v>
      </c>
      <c r="M5434" s="61" t="e">
        <f t="shared" si="86"/>
        <v>#VALUE!</v>
      </c>
      <c r="N5434" t="e">
        <f>VLOOKUP(M5434,'zamestnanci číselník'!$A:$I,9,0)</f>
        <v>#VALUE!</v>
      </c>
    </row>
    <row r="5435" spans="1:14" x14ac:dyDescent="0.2">
      <c r="A5435" s="60">
        <v>43690</v>
      </c>
      <c r="B5435" s="61" t="s">
        <v>1072</v>
      </c>
      <c r="C5435" s="61" t="s">
        <v>885</v>
      </c>
      <c r="D5435" s="61" t="s">
        <v>181</v>
      </c>
      <c r="E5435" s="61">
        <v>9</v>
      </c>
      <c r="F5435" s="61" t="s">
        <v>182</v>
      </c>
      <c r="G5435" s="61">
        <v>0</v>
      </c>
      <c r="H5435" s="61" t="s">
        <v>1510</v>
      </c>
      <c r="I5435" s="61" t="s">
        <v>184</v>
      </c>
      <c r="J5435" s="61" t="s">
        <v>10</v>
      </c>
      <c r="K5435" s="61" t="s">
        <v>14</v>
      </c>
      <c r="L5435" s="61" t="s">
        <v>1073</v>
      </c>
      <c r="M5435" s="61" t="e">
        <f t="shared" si="86"/>
        <v>#VALUE!</v>
      </c>
      <c r="N5435" t="e">
        <f>VLOOKUP(M5435,'zamestnanci číselník'!$A:$I,9,0)</f>
        <v>#VALUE!</v>
      </c>
    </row>
    <row r="5436" spans="1:14" x14ac:dyDescent="0.2">
      <c r="A5436" s="60">
        <v>43691</v>
      </c>
      <c r="B5436" s="61" t="s">
        <v>1072</v>
      </c>
      <c r="C5436" s="61" t="s">
        <v>885</v>
      </c>
      <c r="D5436" s="61" t="s">
        <v>181</v>
      </c>
      <c r="E5436" s="61">
        <v>7</v>
      </c>
      <c r="F5436" s="61" t="s">
        <v>182</v>
      </c>
      <c r="G5436" s="61">
        <v>0</v>
      </c>
      <c r="H5436" s="61" t="s">
        <v>1510</v>
      </c>
      <c r="I5436" s="61" t="s">
        <v>184</v>
      </c>
      <c r="J5436" s="61" t="s">
        <v>10</v>
      </c>
      <c r="K5436" s="61" t="s">
        <v>14</v>
      </c>
      <c r="L5436" s="61" t="s">
        <v>1073</v>
      </c>
      <c r="M5436" s="61" t="e">
        <f t="shared" si="86"/>
        <v>#VALUE!</v>
      </c>
      <c r="N5436" t="e">
        <f>VLOOKUP(M5436,'zamestnanci číselník'!$A:$I,9,0)</f>
        <v>#VALUE!</v>
      </c>
    </row>
    <row r="5437" spans="1:14" x14ac:dyDescent="0.2">
      <c r="A5437" s="60">
        <v>43691</v>
      </c>
      <c r="B5437" s="61" t="s">
        <v>1072</v>
      </c>
      <c r="C5437" s="61" t="s">
        <v>885</v>
      </c>
      <c r="D5437" s="61" t="s">
        <v>181</v>
      </c>
      <c r="E5437" s="61">
        <v>1</v>
      </c>
      <c r="F5437" s="61" t="s">
        <v>182</v>
      </c>
      <c r="G5437" s="61">
        <v>0</v>
      </c>
      <c r="H5437" s="61" t="s">
        <v>1513</v>
      </c>
      <c r="I5437" s="61" t="s">
        <v>184</v>
      </c>
      <c r="J5437" s="61" t="s">
        <v>10</v>
      </c>
      <c r="K5437" s="61" t="s">
        <v>14</v>
      </c>
      <c r="L5437" s="61" t="s">
        <v>1073</v>
      </c>
      <c r="M5437" s="61" t="e">
        <f t="shared" si="86"/>
        <v>#VALUE!</v>
      </c>
      <c r="N5437" t="e">
        <f>VLOOKUP(M5437,'zamestnanci číselník'!$A:$I,9,0)</f>
        <v>#VALUE!</v>
      </c>
    </row>
    <row r="5438" spans="1:14" x14ac:dyDescent="0.2">
      <c r="A5438" s="60">
        <v>43705</v>
      </c>
      <c r="B5438" s="61" t="s">
        <v>1074</v>
      </c>
      <c r="C5438" s="61" t="s">
        <v>885</v>
      </c>
      <c r="D5438" s="61" t="s">
        <v>181</v>
      </c>
      <c r="E5438" s="61">
        <v>11.5</v>
      </c>
      <c r="F5438" s="61" t="s">
        <v>182</v>
      </c>
      <c r="G5438" s="61">
        <v>0</v>
      </c>
      <c r="H5438" s="61" t="s">
        <v>1387</v>
      </c>
      <c r="I5438" s="61" t="s">
        <v>184</v>
      </c>
      <c r="J5438" s="61" t="s">
        <v>26</v>
      </c>
      <c r="K5438" s="61" t="s">
        <v>14</v>
      </c>
      <c r="L5438" s="61" t="s">
        <v>1075</v>
      </c>
      <c r="M5438" s="61" t="e">
        <f t="shared" si="86"/>
        <v>#VALUE!</v>
      </c>
      <c r="N5438" t="e">
        <f>VLOOKUP(M5438,'zamestnanci číselník'!$A:$I,9,0)</f>
        <v>#VALUE!</v>
      </c>
    </row>
    <row r="5439" spans="1:14" x14ac:dyDescent="0.2">
      <c r="A5439" s="60">
        <v>43706</v>
      </c>
      <c r="B5439" s="61" t="s">
        <v>1074</v>
      </c>
      <c r="C5439" s="61" t="s">
        <v>885</v>
      </c>
      <c r="D5439" s="61" t="s">
        <v>181</v>
      </c>
      <c r="E5439" s="61">
        <v>9</v>
      </c>
      <c r="F5439" s="61" t="s">
        <v>182</v>
      </c>
      <c r="G5439" s="61">
        <v>0</v>
      </c>
      <c r="H5439" s="61" t="s">
        <v>1387</v>
      </c>
      <c r="I5439" s="61" t="s">
        <v>184</v>
      </c>
      <c r="J5439" s="61" t="s">
        <v>26</v>
      </c>
      <c r="K5439" s="61" t="s">
        <v>14</v>
      </c>
      <c r="L5439" s="61" t="s">
        <v>1075</v>
      </c>
      <c r="M5439" s="61" t="e">
        <f t="shared" si="86"/>
        <v>#VALUE!</v>
      </c>
      <c r="N5439" t="e">
        <f>VLOOKUP(M5439,'zamestnanci číselník'!$A:$I,9,0)</f>
        <v>#VALUE!</v>
      </c>
    </row>
    <row r="5440" spans="1:14" x14ac:dyDescent="0.2">
      <c r="A5440" s="60">
        <v>43707</v>
      </c>
      <c r="B5440" s="61" t="s">
        <v>1074</v>
      </c>
      <c r="C5440" s="61" t="s">
        <v>885</v>
      </c>
      <c r="D5440" s="61" t="s">
        <v>181</v>
      </c>
      <c r="E5440" s="61">
        <v>9</v>
      </c>
      <c r="F5440" s="61" t="s">
        <v>182</v>
      </c>
      <c r="G5440" s="61">
        <v>0</v>
      </c>
      <c r="H5440" s="61" t="s">
        <v>1387</v>
      </c>
      <c r="I5440" s="61" t="s">
        <v>184</v>
      </c>
      <c r="J5440" s="61" t="s">
        <v>26</v>
      </c>
      <c r="K5440" s="61" t="s">
        <v>14</v>
      </c>
      <c r="L5440" s="61" t="s">
        <v>1075</v>
      </c>
      <c r="M5440" s="61" t="e">
        <f t="shared" si="86"/>
        <v>#VALUE!</v>
      </c>
      <c r="N5440" t="e">
        <f>VLOOKUP(M5440,'zamestnanci číselník'!$A:$I,9,0)</f>
        <v>#VALUE!</v>
      </c>
    </row>
    <row r="5441" spans="1:14" x14ac:dyDescent="0.2">
      <c r="A5441" s="60">
        <v>43698</v>
      </c>
      <c r="B5441" s="61" t="s">
        <v>1074</v>
      </c>
      <c r="C5441" s="61" t="s">
        <v>885</v>
      </c>
      <c r="D5441" s="61" t="s">
        <v>181</v>
      </c>
      <c r="E5441" s="61">
        <v>10</v>
      </c>
      <c r="F5441" s="61" t="s">
        <v>182</v>
      </c>
      <c r="G5441" s="61">
        <v>0</v>
      </c>
      <c r="H5441" s="61" t="s">
        <v>1387</v>
      </c>
      <c r="I5441" s="61" t="s">
        <v>184</v>
      </c>
      <c r="J5441" s="61" t="s">
        <v>26</v>
      </c>
      <c r="K5441" s="61" t="s">
        <v>14</v>
      </c>
      <c r="L5441" s="61" t="s">
        <v>1075</v>
      </c>
      <c r="M5441" s="61" t="e">
        <f t="shared" si="86"/>
        <v>#VALUE!</v>
      </c>
      <c r="N5441" t="e">
        <f>VLOOKUP(M5441,'zamestnanci číselník'!$A:$I,9,0)</f>
        <v>#VALUE!</v>
      </c>
    </row>
    <row r="5442" spans="1:14" x14ac:dyDescent="0.2">
      <c r="A5442" s="60">
        <v>43699</v>
      </c>
      <c r="B5442" s="61" t="s">
        <v>1074</v>
      </c>
      <c r="C5442" s="61" t="s">
        <v>885</v>
      </c>
      <c r="D5442" s="61" t="s">
        <v>181</v>
      </c>
      <c r="E5442" s="61">
        <v>10</v>
      </c>
      <c r="F5442" s="61" t="s">
        <v>182</v>
      </c>
      <c r="G5442" s="61">
        <v>0</v>
      </c>
      <c r="H5442" s="61" t="s">
        <v>1387</v>
      </c>
      <c r="I5442" s="61" t="s">
        <v>184</v>
      </c>
      <c r="J5442" s="61" t="s">
        <v>26</v>
      </c>
      <c r="K5442" s="61" t="s">
        <v>14</v>
      </c>
      <c r="L5442" s="61" t="s">
        <v>1075</v>
      </c>
      <c r="M5442" s="61" t="e">
        <f t="shared" si="86"/>
        <v>#VALUE!</v>
      </c>
      <c r="N5442" t="e">
        <f>VLOOKUP(M5442,'zamestnanci číselník'!$A:$I,9,0)</f>
        <v>#VALUE!</v>
      </c>
    </row>
    <row r="5443" spans="1:14" x14ac:dyDescent="0.2">
      <c r="A5443" s="60">
        <v>43700</v>
      </c>
      <c r="B5443" s="61" t="s">
        <v>1074</v>
      </c>
      <c r="C5443" s="61" t="s">
        <v>885</v>
      </c>
      <c r="D5443" s="61" t="s">
        <v>181</v>
      </c>
      <c r="E5443" s="61">
        <v>6</v>
      </c>
      <c r="F5443" s="61" t="s">
        <v>182</v>
      </c>
      <c r="G5443" s="61">
        <v>0</v>
      </c>
      <c r="H5443" s="61" t="s">
        <v>1387</v>
      </c>
      <c r="I5443" s="61" t="s">
        <v>184</v>
      </c>
      <c r="J5443" s="61" t="s">
        <v>26</v>
      </c>
      <c r="K5443" s="61" t="s">
        <v>14</v>
      </c>
      <c r="L5443" s="61" t="s">
        <v>1075</v>
      </c>
      <c r="M5443" s="61" t="e">
        <f t="shared" si="86"/>
        <v>#VALUE!</v>
      </c>
      <c r="N5443" t="e">
        <f>VLOOKUP(M5443,'zamestnanci číselník'!$A:$I,9,0)</f>
        <v>#VALUE!</v>
      </c>
    </row>
    <row r="5444" spans="1:14" x14ac:dyDescent="0.2">
      <c r="A5444" s="60">
        <v>43703</v>
      </c>
      <c r="B5444" s="61" t="s">
        <v>1074</v>
      </c>
      <c r="C5444" s="61" t="s">
        <v>885</v>
      </c>
      <c r="D5444" s="61" t="s">
        <v>181</v>
      </c>
      <c r="E5444" s="61">
        <v>8</v>
      </c>
      <c r="F5444" s="61" t="s">
        <v>182</v>
      </c>
      <c r="G5444" s="61">
        <v>0</v>
      </c>
      <c r="H5444" s="61" t="s">
        <v>1387</v>
      </c>
      <c r="I5444" s="61" t="s">
        <v>184</v>
      </c>
      <c r="J5444" s="61" t="s">
        <v>26</v>
      </c>
      <c r="K5444" s="61" t="s">
        <v>14</v>
      </c>
      <c r="L5444" s="61" t="s">
        <v>1075</v>
      </c>
      <c r="M5444" s="61" t="e">
        <f t="shared" si="86"/>
        <v>#VALUE!</v>
      </c>
      <c r="N5444" t="e">
        <f>VLOOKUP(M5444,'zamestnanci číselník'!$A:$I,9,0)</f>
        <v>#VALUE!</v>
      </c>
    </row>
    <row r="5445" spans="1:14" x14ac:dyDescent="0.2">
      <c r="A5445" s="60">
        <v>43704</v>
      </c>
      <c r="B5445" s="61" t="s">
        <v>1074</v>
      </c>
      <c r="C5445" s="61" t="s">
        <v>885</v>
      </c>
      <c r="D5445" s="61" t="s">
        <v>181</v>
      </c>
      <c r="E5445" s="61">
        <v>10.5</v>
      </c>
      <c r="F5445" s="61" t="s">
        <v>182</v>
      </c>
      <c r="G5445" s="61">
        <v>0</v>
      </c>
      <c r="H5445" s="61" t="s">
        <v>1387</v>
      </c>
      <c r="I5445" s="61" t="s">
        <v>184</v>
      </c>
      <c r="J5445" s="61" t="s">
        <v>26</v>
      </c>
      <c r="K5445" s="61" t="s">
        <v>14</v>
      </c>
      <c r="L5445" s="61" t="s">
        <v>1075</v>
      </c>
      <c r="M5445" s="61" t="e">
        <f t="shared" si="86"/>
        <v>#VALUE!</v>
      </c>
      <c r="N5445" t="e">
        <f>VLOOKUP(M5445,'zamestnanci číselník'!$A:$I,9,0)</f>
        <v>#VALUE!</v>
      </c>
    </row>
    <row r="5446" spans="1:14" x14ac:dyDescent="0.2">
      <c r="A5446" s="60">
        <v>43678</v>
      </c>
      <c r="B5446" s="61" t="s">
        <v>1074</v>
      </c>
      <c r="C5446" s="61" t="s">
        <v>17</v>
      </c>
      <c r="D5446" s="61" t="s">
        <v>181</v>
      </c>
      <c r="E5446" s="61">
        <v>0</v>
      </c>
      <c r="F5446" s="61" t="s">
        <v>182</v>
      </c>
      <c r="G5446" s="61">
        <v>0</v>
      </c>
      <c r="H5446" s="61" t="s">
        <v>183</v>
      </c>
      <c r="I5446" s="61" t="s">
        <v>184</v>
      </c>
      <c r="J5446" s="61" t="s">
        <v>26</v>
      </c>
      <c r="K5446" s="61" t="s">
        <v>14</v>
      </c>
      <c r="L5446" s="61" t="s">
        <v>1075</v>
      </c>
      <c r="M5446" s="61" t="e">
        <f t="shared" si="86"/>
        <v>#VALUE!</v>
      </c>
      <c r="N5446" t="e">
        <f>VLOOKUP(M5446,'zamestnanci číselník'!$A:$I,9,0)</f>
        <v>#VALUE!</v>
      </c>
    </row>
    <row r="5447" spans="1:14" x14ac:dyDescent="0.2">
      <c r="A5447" s="60">
        <v>43679</v>
      </c>
      <c r="B5447" s="61" t="s">
        <v>1074</v>
      </c>
      <c r="C5447" s="61" t="s">
        <v>17</v>
      </c>
      <c r="D5447" s="61" t="s">
        <v>181</v>
      </c>
      <c r="E5447" s="61">
        <v>0</v>
      </c>
      <c r="F5447" s="61" t="s">
        <v>182</v>
      </c>
      <c r="G5447" s="61">
        <v>0</v>
      </c>
      <c r="H5447" s="61" t="s">
        <v>183</v>
      </c>
      <c r="I5447" s="61" t="s">
        <v>184</v>
      </c>
      <c r="J5447" s="61" t="s">
        <v>26</v>
      </c>
      <c r="K5447" s="61" t="s">
        <v>14</v>
      </c>
      <c r="L5447" s="61" t="s">
        <v>1075</v>
      </c>
      <c r="M5447" s="61" t="e">
        <f t="shared" si="86"/>
        <v>#VALUE!</v>
      </c>
      <c r="N5447" t="e">
        <f>VLOOKUP(M5447,'zamestnanci číselník'!$A:$I,9,0)</f>
        <v>#VALUE!</v>
      </c>
    </row>
    <row r="5448" spans="1:14" x14ac:dyDescent="0.2">
      <c r="A5448" s="60">
        <v>43682</v>
      </c>
      <c r="B5448" s="61" t="s">
        <v>1074</v>
      </c>
      <c r="C5448" s="61" t="s">
        <v>17</v>
      </c>
      <c r="D5448" s="61" t="s">
        <v>181</v>
      </c>
      <c r="E5448" s="61">
        <v>0</v>
      </c>
      <c r="F5448" s="61" t="s">
        <v>182</v>
      </c>
      <c r="G5448" s="61">
        <v>0</v>
      </c>
      <c r="H5448" s="61" t="s">
        <v>183</v>
      </c>
      <c r="I5448" s="61" t="s">
        <v>184</v>
      </c>
      <c r="J5448" s="61" t="s">
        <v>26</v>
      </c>
      <c r="K5448" s="61" t="s">
        <v>14</v>
      </c>
      <c r="L5448" s="61" t="s">
        <v>1075</v>
      </c>
      <c r="M5448" s="61" t="e">
        <f t="shared" si="86"/>
        <v>#VALUE!</v>
      </c>
      <c r="N5448" t="e">
        <f>VLOOKUP(M5448,'zamestnanci číselník'!$A:$I,9,0)</f>
        <v>#VALUE!</v>
      </c>
    </row>
    <row r="5449" spans="1:14" x14ac:dyDescent="0.2">
      <c r="A5449" s="60">
        <v>43684</v>
      </c>
      <c r="B5449" s="61" t="s">
        <v>1074</v>
      </c>
      <c r="C5449" s="61" t="s">
        <v>17</v>
      </c>
      <c r="D5449" s="61" t="s">
        <v>181</v>
      </c>
      <c r="E5449" s="61">
        <v>0</v>
      </c>
      <c r="F5449" s="61" t="s">
        <v>182</v>
      </c>
      <c r="G5449" s="61">
        <v>0</v>
      </c>
      <c r="H5449" s="61" t="s">
        <v>183</v>
      </c>
      <c r="I5449" s="61" t="s">
        <v>184</v>
      </c>
      <c r="J5449" s="61" t="s">
        <v>26</v>
      </c>
      <c r="K5449" s="61" t="s">
        <v>14</v>
      </c>
      <c r="L5449" s="61" t="s">
        <v>1075</v>
      </c>
      <c r="M5449" s="61" t="e">
        <f t="shared" si="86"/>
        <v>#VALUE!</v>
      </c>
      <c r="N5449" t="e">
        <f>VLOOKUP(M5449,'zamestnanci číselník'!$A:$I,9,0)</f>
        <v>#VALUE!</v>
      </c>
    </row>
    <row r="5450" spans="1:14" x14ac:dyDescent="0.2">
      <c r="A5450" s="60">
        <v>43685</v>
      </c>
      <c r="B5450" s="61" t="s">
        <v>1074</v>
      </c>
      <c r="C5450" s="61" t="s">
        <v>17</v>
      </c>
      <c r="D5450" s="61" t="s">
        <v>181</v>
      </c>
      <c r="E5450" s="61">
        <v>0</v>
      </c>
      <c r="F5450" s="61" t="s">
        <v>182</v>
      </c>
      <c r="G5450" s="61">
        <v>0</v>
      </c>
      <c r="H5450" s="61" t="s">
        <v>183</v>
      </c>
      <c r="I5450" s="61" t="s">
        <v>184</v>
      </c>
      <c r="J5450" s="61" t="s">
        <v>26</v>
      </c>
      <c r="K5450" s="61" t="s">
        <v>14</v>
      </c>
      <c r="L5450" s="61" t="s">
        <v>1075</v>
      </c>
      <c r="M5450" s="61" t="e">
        <f t="shared" si="86"/>
        <v>#VALUE!</v>
      </c>
      <c r="N5450" t="e">
        <f>VLOOKUP(M5450,'zamestnanci číselník'!$A:$I,9,0)</f>
        <v>#VALUE!</v>
      </c>
    </row>
    <row r="5451" spans="1:14" x14ac:dyDescent="0.2">
      <c r="A5451" s="60">
        <v>43686</v>
      </c>
      <c r="B5451" s="61" t="s">
        <v>1074</v>
      </c>
      <c r="C5451" s="61" t="s">
        <v>17</v>
      </c>
      <c r="D5451" s="61" t="s">
        <v>181</v>
      </c>
      <c r="E5451" s="61">
        <v>0</v>
      </c>
      <c r="F5451" s="61" t="s">
        <v>182</v>
      </c>
      <c r="G5451" s="61">
        <v>0</v>
      </c>
      <c r="H5451" s="61" t="s">
        <v>183</v>
      </c>
      <c r="I5451" s="61" t="s">
        <v>184</v>
      </c>
      <c r="J5451" s="61" t="s">
        <v>26</v>
      </c>
      <c r="K5451" s="61" t="s">
        <v>14</v>
      </c>
      <c r="L5451" s="61" t="s">
        <v>1075</v>
      </c>
      <c r="M5451" s="61" t="e">
        <f t="shared" si="86"/>
        <v>#VALUE!</v>
      </c>
      <c r="N5451" t="e">
        <f>VLOOKUP(M5451,'zamestnanci číselník'!$A:$I,9,0)</f>
        <v>#VALUE!</v>
      </c>
    </row>
    <row r="5452" spans="1:14" x14ac:dyDescent="0.2">
      <c r="A5452" s="60">
        <v>43689</v>
      </c>
      <c r="B5452" s="61" t="s">
        <v>1074</v>
      </c>
      <c r="C5452" s="61" t="s">
        <v>17</v>
      </c>
      <c r="D5452" s="61" t="s">
        <v>181</v>
      </c>
      <c r="E5452" s="61">
        <v>0</v>
      </c>
      <c r="F5452" s="61" t="s">
        <v>182</v>
      </c>
      <c r="G5452" s="61">
        <v>0</v>
      </c>
      <c r="H5452" s="61" t="s">
        <v>183</v>
      </c>
      <c r="I5452" s="61" t="s">
        <v>184</v>
      </c>
      <c r="J5452" s="61" t="s">
        <v>26</v>
      </c>
      <c r="K5452" s="61" t="s">
        <v>14</v>
      </c>
      <c r="L5452" s="61" t="s">
        <v>1075</v>
      </c>
      <c r="M5452" s="61" t="e">
        <f t="shared" si="86"/>
        <v>#VALUE!</v>
      </c>
      <c r="N5452" t="e">
        <f>VLOOKUP(M5452,'zamestnanci číselník'!$A:$I,9,0)</f>
        <v>#VALUE!</v>
      </c>
    </row>
    <row r="5453" spans="1:14" x14ac:dyDescent="0.2">
      <c r="A5453" s="60">
        <v>43690</v>
      </c>
      <c r="B5453" s="61" t="s">
        <v>1074</v>
      </c>
      <c r="C5453" s="61" t="s">
        <v>17</v>
      </c>
      <c r="D5453" s="61" t="s">
        <v>181</v>
      </c>
      <c r="E5453" s="61">
        <v>0</v>
      </c>
      <c r="F5453" s="61" t="s">
        <v>182</v>
      </c>
      <c r="G5453" s="61">
        <v>0</v>
      </c>
      <c r="H5453" s="61" t="s">
        <v>183</v>
      </c>
      <c r="I5453" s="61" t="s">
        <v>184</v>
      </c>
      <c r="J5453" s="61" t="s">
        <v>26</v>
      </c>
      <c r="K5453" s="61" t="s">
        <v>14</v>
      </c>
      <c r="L5453" s="61" t="s">
        <v>1075</v>
      </c>
      <c r="M5453" s="61" t="e">
        <f t="shared" si="86"/>
        <v>#VALUE!</v>
      </c>
      <c r="N5453" t="e">
        <f>VLOOKUP(M5453,'zamestnanci číselník'!$A:$I,9,0)</f>
        <v>#VALUE!</v>
      </c>
    </row>
    <row r="5454" spans="1:14" x14ac:dyDescent="0.2">
      <c r="A5454" s="60">
        <v>43691</v>
      </c>
      <c r="B5454" s="61" t="s">
        <v>1074</v>
      </c>
      <c r="C5454" s="61" t="s">
        <v>17</v>
      </c>
      <c r="D5454" s="61" t="s">
        <v>181</v>
      </c>
      <c r="E5454" s="61">
        <v>0</v>
      </c>
      <c r="F5454" s="61" t="s">
        <v>182</v>
      </c>
      <c r="G5454" s="61">
        <v>0</v>
      </c>
      <c r="H5454" s="61" t="s">
        <v>183</v>
      </c>
      <c r="I5454" s="61" t="s">
        <v>184</v>
      </c>
      <c r="J5454" s="61" t="s">
        <v>26</v>
      </c>
      <c r="K5454" s="61" t="s">
        <v>14</v>
      </c>
      <c r="L5454" s="61" t="s">
        <v>1075</v>
      </c>
      <c r="M5454" s="61" t="e">
        <f t="shared" si="86"/>
        <v>#VALUE!</v>
      </c>
      <c r="N5454" t="e">
        <f>VLOOKUP(M5454,'zamestnanci číselník'!$A:$I,9,0)</f>
        <v>#VALUE!</v>
      </c>
    </row>
    <row r="5455" spans="1:14" x14ac:dyDescent="0.2">
      <c r="A5455" s="60">
        <v>43692</v>
      </c>
      <c r="B5455" s="61" t="s">
        <v>1074</v>
      </c>
      <c r="C5455" s="61" t="s">
        <v>17</v>
      </c>
      <c r="D5455" s="61" t="s">
        <v>181</v>
      </c>
      <c r="E5455" s="61">
        <v>0</v>
      </c>
      <c r="F5455" s="61" t="s">
        <v>182</v>
      </c>
      <c r="G5455" s="61">
        <v>0</v>
      </c>
      <c r="H5455" s="61" t="s">
        <v>183</v>
      </c>
      <c r="I5455" s="61" t="s">
        <v>184</v>
      </c>
      <c r="J5455" s="61" t="s">
        <v>26</v>
      </c>
      <c r="K5455" s="61" t="s">
        <v>14</v>
      </c>
      <c r="L5455" s="61" t="s">
        <v>1075</v>
      </c>
      <c r="M5455" s="61" t="e">
        <f t="shared" si="86"/>
        <v>#VALUE!</v>
      </c>
      <c r="N5455" t="e">
        <f>VLOOKUP(M5455,'zamestnanci číselník'!$A:$I,9,0)</f>
        <v>#VALUE!</v>
      </c>
    </row>
    <row r="5456" spans="1:14" x14ac:dyDescent="0.2">
      <c r="A5456" s="60">
        <v>43693</v>
      </c>
      <c r="B5456" s="61" t="s">
        <v>1074</v>
      </c>
      <c r="C5456" s="61" t="s">
        <v>17</v>
      </c>
      <c r="D5456" s="61" t="s">
        <v>181</v>
      </c>
      <c r="E5456" s="61">
        <v>0</v>
      </c>
      <c r="F5456" s="61" t="s">
        <v>182</v>
      </c>
      <c r="G5456" s="61">
        <v>0</v>
      </c>
      <c r="H5456" s="61" t="s">
        <v>183</v>
      </c>
      <c r="I5456" s="61" t="s">
        <v>184</v>
      </c>
      <c r="J5456" s="61" t="s">
        <v>26</v>
      </c>
      <c r="K5456" s="61" t="s">
        <v>14</v>
      </c>
      <c r="L5456" s="61" t="s">
        <v>1075</v>
      </c>
      <c r="M5456" s="61" t="e">
        <f t="shared" si="86"/>
        <v>#VALUE!</v>
      </c>
      <c r="N5456" t="e">
        <f>VLOOKUP(M5456,'zamestnanci číselník'!$A:$I,9,0)</f>
        <v>#VALUE!</v>
      </c>
    </row>
    <row r="5457" spans="1:14" x14ac:dyDescent="0.2">
      <c r="A5457" s="60">
        <v>43696</v>
      </c>
      <c r="B5457" s="61" t="s">
        <v>1074</v>
      </c>
      <c r="C5457" s="61" t="s">
        <v>885</v>
      </c>
      <c r="D5457" s="61" t="s">
        <v>181</v>
      </c>
      <c r="E5457" s="61">
        <v>8</v>
      </c>
      <c r="F5457" s="61" t="s">
        <v>182</v>
      </c>
      <c r="G5457" s="61">
        <v>0</v>
      </c>
      <c r="H5457" s="61" t="s">
        <v>1146</v>
      </c>
      <c r="I5457" s="61" t="s">
        <v>184</v>
      </c>
      <c r="J5457" s="61" t="s">
        <v>26</v>
      </c>
      <c r="K5457" s="61" t="s">
        <v>14</v>
      </c>
      <c r="L5457" s="61" t="s">
        <v>1075</v>
      </c>
      <c r="M5457" s="61" t="e">
        <f t="shared" si="86"/>
        <v>#VALUE!</v>
      </c>
      <c r="N5457" t="e">
        <f>VLOOKUP(M5457,'zamestnanci číselník'!$A:$I,9,0)</f>
        <v>#VALUE!</v>
      </c>
    </row>
    <row r="5458" spans="1:14" x14ac:dyDescent="0.2">
      <c r="A5458" s="60">
        <v>43697</v>
      </c>
      <c r="B5458" s="61" t="s">
        <v>1074</v>
      </c>
      <c r="C5458" s="61" t="s">
        <v>885</v>
      </c>
      <c r="D5458" s="61" t="s">
        <v>181</v>
      </c>
      <c r="E5458" s="61">
        <v>8</v>
      </c>
      <c r="F5458" s="61" t="s">
        <v>182</v>
      </c>
      <c r="G5458" s="61">
        <v>0</v>
      </c>
      <c r="H5458" s="61" t="s">
        <v>1387</v>
      </c>
      <c r="I5458" s="61" t="s">
        <v>184</v>
      </c>
      <c r="J5458" s="61" t="s">
        <v>26</v>
      </c>
      <c r="K5458" s="61" t="s">
        <v>14</v>
      </c>
      <c r="L5458" s="61" t="s">
        <v>1075</v>
      </c>
      <c r="M5458" s="61" t="e">
        <f t="shared" si="86"/>
        <v>#VALUE!</v>
      </c>
      <c r="N5458" t="e">
        <f>VLOOKUP(M5458,'zamestnanci číselník'!$A:$I,9,0)</f>
        <v>#VALUE!</v>
      </c>
    </row>
    <row r="5459" spans="1:14" x14ac:dyDescent="0.2">
      <c r="A5459" s="60">
        <v>43683</v>
      </c>
      <c r="B5459" s="61" t="s">
        <v>1074</v>
      </c>
      <c r="C5459" s="61" t="s">
        <v>17</v>
      </c>
      <c r="D5459" s="61" t="s">
        <v>181</v>
      </c>
      <c r="E5459" s="61">
        <v>0</v>
      </c>
      <c r="F5459" s="61" t="s">
        <v>182</v>
      </c>
      <c r="G5459" s="61">
        <v>0</v>
      </c>
      <c r="H5459" s="61" t="s">
        <v>183</v>
      </c>
      <c r="I5459" s="61" t="s">
        <v>184</v>
      </c>
      <c r="J5459" s="61" t="s">
        <v>26</v>
      </c>
      <c r="K5459" s="61" t="s">
        <v>14</v>
      </c>
      <c r="L5459" s="61" t="s">
        <v>1075</v>
      </c>
      <c r="M5459" s="61" t="e">
        <f t="shared" si="86"/>
        <v>#VALUE!</v>
      </c>
      <c r="N5459" t="e">
        <f>VLOOKUP(M5459,'zamestnanci číselník'!$A:$I,9,0)</f>
        <v>#VALUE!</v>
      </c>
    </row>
    <row r="5460" spans="1:14" x14ac:dyDescent="0.2">
      <c r="A5460" s="60">
        <v>43697</v>
      </c>
      <c r="B5460" s="61" t="s">
        <v>1591</v>
      </c>
      <c r="C5460" s="61" t="s">
        <v>885</v>
      </c>
      <c r="D5460" s="61" t="s">
        <v>181</v>
      </c>
      <c r="E5460" s="61">
        <v>7</v>
      </c>
      <c r="F5460" s="61" t="s">
        <v>182</v>
      </c>
      <c r="G5460" s="61">
        <v>0</v>
      </c>
      <c r="H5460" s="61" t="s">
        <v>1437</v>
      </c>
      <c r="I5460" s="61" t="s">
        <v>184</v>
      </c>
      <c r="J5460" s="61" t="s">
        <v>19</v>
      </c>
      <c r="K5460" s="61" t="s">
        <v>14</v>
      </c>
      <c r="L5460" s="61" t="s">
        <v>1592</v>
      </c>
      <c r="M5460" s="61" t="e">
        <f t="shared" si="86"/>
        <v>#VALUE!</v>
      </c>
      <c r="N5460" t="e">
        <f>VLOOKUP(M5460,'zamestnanci číselník'!$A:$I,9,0)</f>
        <v>#VALUE!</v>
      </c>
    </row>
    <row r="5461" spans="1:14" x14ac:dyDescent="0.2">
      <c r="A5461" s="60">
        <v>43697</v>
      </c>
      <c r="B5461" s="61" t="s">
        <v>1591</v>
      </c>
      <c r="C5461" s="61" t="s">
        <v>885</v>
      </c>
      <c r="D5461" s="61" t="s">
        <v>181</v>
      </c>
      <c r="E5461" s="61">
        <v>2</v>
      </c>
      <c r="F5461" s="61" t="s">
        <v>182</v>
      </c>
      <c r="G5461" s="61">
        <v>0</v>
      </c>
      <c r="H5461" s="61" t="s">
        <v>1446</v>
      </c>
      <c r="I5461" s="61" t="s">
        <v>184</v>
      </c>
      <c r="J5461" s="61" t="s">
        <v>19</v>
      </c>
      <c r="K5461" s="61" t="s">
        <v>14</v>
      </c>
      <c r="L5461" s="61" t="s">
        <v>1592</v>
      </c>
      <c r="M5461" s="61" t="e">
        <f t="shared" si="86"/>
        <v>#VALUE!</v>
      </c>
      <c r="N5461" t="e">
        <f>VLOOKUP(M5461,'zamestnanci číselník'!$A:$I,9,0)</f>
        <v>#VALUE!</v>
      </c>
    </row>
    <row r="5462" spans="1:14" x14ac:dyDescent="0.2">
      <c r="A5462" s="60">
        <v>43697</v>
      </c>
      <c r="B5462" s="61" t="s">
        <v>1591</v>
      </c>
      <c r="C5462" s="61" t="s">
        <v>885</v>
      </c>
      <c r="D5462" s="61" t="s">
        <v>181</v>
      </c>
      <c r="E5462" s="61">
        <v>2</v>
      </c>
      <c r="F5462" s="61" t="s">
        <v>182</v>
      </c>
      <c r="G5462" s="61">
        <v>0</v>
      </c>
      <c r="H5462" s="61" t="s">
        <v>1446</v>
      </c>
      <c r="I5462" s="61" t="s">
        <v>184</v>
      </c>
      <c r="J5462" s="61" t="s">
        <v>19</v>
      </c>
      <c r="K5462" s="61" t="s">
        <v>14</v>
      </c>
      <c r="L5462" s="61" t="s">
        <v>1592</v>
      </c>
      <c r="M5462" s="61" t="e">
        <f t="shared" si="86"/>
        <v>#VALUE!</v>
      </c>
      <c r="N5462" t="e">
        <f>VLOOKUP(M5462,'zamestnanci číselník'!$A:$I,9,0)</f>
        <v>#VALUE!</v>
      </c>
    </row>
    <row r="5463" spans="1:14" x14ac:dyDescent="0.2">
      <c r="A5463" s="60">
        <v>43698</v>
      </c>
      <c r="B5463" s="61" t="s">
        <v>1591</v>
      </c>
      <c r="C5463" s="61" t="s">
        <v>885</v>
      </c>
      <c r="D5463" s="61" t="s">
        <v>181</v>
      </c>
      <c r="E5463" s="61">
        <v>3.5</v>
      </c>
      <c r="F5463" s="61" t="s">
        <v>182</v>
      </c>
      <c r="G5463" s="61">
        <v>0</v>
      </c>
      <c r="H5463" s="61" t="s">
        <v>1437</v>
      </c>
      <c r="I5463" s="61" t="s">
        <v>184</v>
      </c>
      <c r="J5463" s="61" t="s">
        <v>19</v>
      </c>
      <c r="K5463" s="61" t="s">
        <v>14</v>
      </c>
      <c r="L5463" s="61" t="s">
        <v>1592</v>
      </c>
      <c r="M5463" s="61" t="e">
        <f t="shared" si="86"/>
        <v>#VALUE!</v>
      </c>
      <c r="N5463" t="e">
        <f>VLOOKUP(M5463,'zamestnanci číselník'!$A:$I,9,0)</f>
        <v>#VALUE!</v>
      </c>
    </row>
    <row r="5464" spans="1:14" x14ac:dyDescent="0.2">
      <c r="A5464" s="60">
        <v>43698</v>
      </c>
      <c r="B5464" s="61" t="s">
        <v>1591</v>
      </c>
      <c r="C5464" s="61" t="s">
        <v>885</v>
      </c>
      <c r="D5464" s="61" t="s">
        <v>181</v>
      </c>
      <c r="E5464" s="61">
        <v>4.5</v>
      </c>
      <c r="F5464" s="61" t="s">
        <v>182</v>
      </c>
      <c r="G5464" s="61">
        <v>0</v>
      </c>
      <c r="H5464" s="61" t="s">
        <v>1437</v>
      </c>
      <c r="I5464" s="61" t="s">
        <v>184</v>
      </c>
      <c r="J5464" s="61" t="s">
        <v>19</v>
      </c>
      <c r="K5464" s="61" t="s">
        <v>14</v>
      </c>
      <c r="L5464" s="61" t="s">
        <v>1592</v>
      </c>
      <c r="M5464" s="61" t="e">
        <f t="shared" si="86"/>
        <v>#VALUE!</v>
      </c>
      <c r="N5464" t="e">
        <f>VLOOKUP(M5464,'zamestnanci číselník'!$A:$I,9,0)</f>
        <v>#VALUE!</v>
      </c>
    </row>
    <row r="5465" spans="1:14" x14ac:dyDescent="0.2">
      <c r="A5465" s="60">
        <v>43698</v>
      </c>
      <c r="B5465" s="61" t="s">
        <v>1591</v>
      </c>
      <c r="C5465" s="61" t="s">
        <v>885</v>
      </c>
      <c r="D5465" s="61" t="s">
        <v>181</v>
      </c>
      <c r="E5465" s="61">
        <v>1.5</v>
      </c>
      <c r="F5465" s="61" t="s">
        <v>182</v>
      </c>
      <c r="G5465" s="61">
        <v>0</v>
      </c>
      <c r="H5465" s="61" t="s">
        <v>1146</v>
      </c>
      <c r="I5465" s="61" t="s">
        <v>184</v>
      </c>
      <c r="J5465" s="61" t="s">
        <v>19</v>
      </c>
      <c r="K5465" s="61" t="s">
        <v>14</v>
      </c>
      <c r="L5465" s="61" t="s">
        <v>1592</v>
      </c>
      <c r="M5465" s="61" t="e">
        <f t="shared" si="86"/>
        <v>#VALUE!</v>
      </c>
      <c r="N5465" t="e">
        <f>VLOOKUP(M5465,'zamestnanci číselník'!$A:$I,9,0)</f>
        <v>#VALUE!</v>
      </c>
    </row>
    <row r="5466" spans="1:14" x14ac:dyDescent="0.2">
      <c r="A5466" s="60">
        <v>43698</v>
      </c>
      <c r="B5466" s="61" t="s">
        <v>1591</v>
      </c>
      <c r="C5466" s="61" t="s">
        <v>885</v>
      </c>
      <c r="D5466" s="61" t="s">
        <v>181</v>
      </c>
      <c r="E5466" s="61">
        <v>1.5</v>
      </c>
      <c r="F5466" s="61" t="s">
        <v>182</v>
      </c>
      <c r="G5466" s="61">
        <v>0</v>
      </c>
      <c r="H5466" s="61" t="s">
        <v>1146</v>
      </c>
      <c r="I5466" s="61" t="s">
        <v>184</v>
      </c>
      <c r="J5466" s="61" t="s">
        <v>19</v>
      </c>
      <c r="K5466" s="61" t="s">
        <v>14</v>
      </c>
      <c r="L5466" s="61" t="s">
        <v>1592</v>
      </c>
      <c r="M5466" s="61" t="e">
        <f t="shared" si="86"/>
        <v>#VALUE!</v>
      </c>
      <c r="N5466" t="e">
        <f>VLOOKUP(M5466,'zamestnanci číselník'!$A:$I,9,0)</f>
        <v>#VALUE!</v>
      </c>
    </row>
    <row r="5467" spans="1:14" x14ac:dyDescent="0.2">
      <c r="A5467" s="60">
        <v>43699</v>
      </c>
      <c r="B5467" s="61" t="s">
        <v>1591</v>
      </c>
      <c r="C5467" s="61" t="s">
        <v>885</v>
      </c>
      <c r="D5467" s="61" t="s">
        <v>181</v>
      </c>
      <c r="E5467" s="61">
        <v>8</v>
      </c>
      <c r="F5467" s="61" t="s">
        <v>182</v>
      </c>
      <c r="G5467" s="61">
        <v>0</v>
      </c>
      <c r="H5467" s="61" t="s">
        <v>1437</v>
      </c>
      <c r="I5467" s="61" t="s">
        <v>184</v>
      </c>
      <c r="J5467" s="61" t="s">
        <v>19</v>
      </c>
      <c r="K5467" s="61" t="s">
        <v>14</v>
      </c>
      <c r="L5467" s="61" t="s">
        <v>1592</v>
      </c>
      <c r="M5467" s="61" t="e">
        <f t="shared" si="86"/>
        <v>#VALUE!</v>
      </c>
      <c r="N5467" t="e">
        <f>VLOOKUP(M5467,'zamestnanci číselník'!$A:$I,9,0)</f>
        <v>#VALUE!</v>
      </c>
    </row>
    <row r="5468" spans="1:14" x14ac:dyDescent="0.2">
      <c r="A5468" s="60">
        <v>43700</v>
      </c>
      <c r="B5468" s="61" t="s">
        <v>1591</v>
      </c>
      <c r="C5468" s="61" t="s">
        <v>885</v>
      </c>
      <c r="D5468" s="61" t="s">
        <v>181</v>
      </c>
      <c r="E5468" s="61">
        <v>3.5</v>
      </c>
      <c r="F5468" s="61" t="s">
        <v>182</v>
      </c>
      <c r="G5468" s="61">
        <v>0</v>
      </c>
      <c r="H5468" s="61" t="s">
        <v>1437</v>
      </c>
      <c r="I5468" s="61" t="s">
        <v>184</v>
      </c>
      <c r="J5468" s="61" t="s">
        <v>19</v>
      </c>
      <c r="K5468" s="61" t="s">
        <v>14</v>
      </c>
      <c r="L5468" s="61" t="s">
        <v>1592</v>
      </c>
      <c r="M5468" s="61" t="e">
        <f t="shared" si="86"/>
        <v>#VALUE!</v>
      </c>
      <c r="N5468" t="e">
        <f>VLOOKUP(M5468,'zamestnanci číselník'!$A:$I,9,0)</f>
        <v>#VALUE!</v>
      </c>
    </row>
    <row r="5469" spans="1:14" x14ac:dyDescent="0.2">
      <c r="A5469" s="60">
        <v>43700</v>
      </c>
      <c r="B5469" s="61" t="s">
        <v>1591</v>
      </c>
      <c r="C5469" s="61" t="s">
        <v>885</v>
      </c>
      <c r="D5469" s="61" t="s">
        <v>181</v>
      </c>
      <c r="E5469" s="61">
        <v>9</v>
      </c>
      <c r="F5469" s="61" t="s">
        <v>182</v>
      </c>
      <c r="G5469" s="61">
        <v>0</v>
      </c>
      <c r="H5469" s="61" t="s">
        <v>1437</v>
      </c>
      <c r="I5469" s="61" t="s">
        <v>184</v>
      </c>
      <c r="J5469" s="61" t="s">
        <v>19</v>
      </c>
      <c r="K5469" s="61" t="s">
        <v>14</v>
      </c>
      <c r="L5469" s="61" t="s">
        <v>1592</v>
      </c>
      <c r="M5469" s="61" t="e">
        <f t="shared" si="86"/>
        <v>#VALUE!</v>
      </c>
      <c r="N5469" t="e">
        <f>VLOOKUP(M5469,'zamestnanci číselník'!$A:$I,9,0)</f>
        <v>#VALUE!</v>
      </c>
    </row>
    <row r="5470" spans="1:14" x14ac:dyDescent="0.2">
      <c r="A5470" s="60">
        <v>43701</v>
      </c>
      <c r="B5470" s="61" t="s">
        <v>1591</v>
      </c>
      <c r="C5470" s="61" t="s">
        <v>885</v>
      </c>
      <c r="D5470" s="61" t="s">
        <v>181</v>
      </c>
      <c r="E5470" s="61">
        <v>9.5</v>
      </c>
      <c r="F5470" s="61" t="s">
        <v>182</v>
      </c>
      <c r="G5470" s="61">
        <v>0</v>
      </c>
      <c r="H5470" s="61" t="s">
        <v>1437</v>
      </c>
      <c r="I5470" s="61" t="s">
        <v>184</v>
      </c>
      <c r="J5470" s="61" t="s">
        <v>19</v>
      </c>
      <c r="K5470" s="61" t="s">
        <v>14</v>
      </c>
      <c r="L5470" s="61" t="s">
        <v>1592</v>
      </c>
      <c r="M5470" s="61" t="e">
        <f t="shared" si="86"/>
        <v>#VALUE!</v>
      </c>
      <c r="N5470" t="e">
        <f>VLOOKUP(M5470,'zamestnanci číselník'!$A:$I,9,0)</f>
        <v>#VALUE!</v>
      </c>
    </row>
    <row r="5471" spans="1:14" x14ac:dyDescent="0.2">
      <c r="A5471" s="60">
        <v>43702</v>
      </c>
      <c r="B5471" s="61" t="s">
        <v>1591</v>
      </c>
      <c r="C5471" s="61" t="s">
        <v>885</v>
      </c>
      <c r="D5471" s="61" t="s">
        <v>181</v>
      </c>
      <c r="E5471" s="61">
        <v>1</v>
      </c>
      <c r="F5471" s="61" t="s">
        <v>182</v>
      </c>
      <c r="G5471" s="61">
        <v>0</v>
      </c>
      <c r="H5471" s="61" t="s">
        <v>1437</v>
      </c>
      <c r="I5471" s="61" t="s">
        <v>184</v>
      </c>
      <c r="J5471" s="61" t="s">
        <v>19</v>
      </c>
      <c r="K5471" s="61" t="s">
        <v>14</v>
      </c>
      <c r="L5471" s="61" t="s">
        <v>1592</v>
      </c>
      <c r="M5471" s="61" t="e">
        <f t="shared" si="86"/>
        <v>#VALUE!</v>
      </c>
      <c r="N5471" t="e">
        <f>VLOOKUP(M5471,'zamestnanci číselník'!$A:$I,9,0)</f>
        <v>#VALUE!</v>
      </c>
    </row>
    <row r="5472" spans="1:14" x14ac:dyDescent="0.2">
      <c r="A5472" s="60">
        <v>43702</v>
      </c>
      <c r="B5472" s="61" t="s">
        <v>1591</v>
      </c>
      <c r="C5472" s="61" t="s">
        <v>885</v>
      </c>
      <c r="D5472" s="61" t="s">
        <v>181</v>
      </c>
      <c r="E5472" s="61">
        <v>3</v>
      </c>
      <c r="F5472" s="61" t="s">
        <v>182</v>
      </c>
      <c r="G5472" s="61">
        <v>0</v>
      </c>
      <c r="H5472" s="61" t="s">
        <v>1437</v>
      </c>
      <c r="I5472" s="61" t="s">
        <v>184</v>
      </c>
      <c r="J5472" s="61" t="s">
        <v>19</v>
      </c>
      <c r="K5472" s="61" t="s">
        <v>14</v>
      </c>
      <c r="L5472" s="61" t="s">
        <v>1592</v>
      </c>
      <c r="M5472" s="61" t="e">
        <f t="shared" si="86"/>
        <v>#VALUE!</v>
      </c>
      <c r="N5472" t="e">
        <f>VLOOKUP(M5472,'zamestnanci číselník'!$A:$I,9,0)</f>
        <v>#VALUE!</v>
      </c>
    </row>
    <row r="5473" spans="1:14" x14ac:dyDescent="0.2">
      <c r="A5473" s="60">
        <v>43703</v>
      </c>
      <c r="B5473" s="61" t="s">
        <v>1591</v>
      </c>
      <c r="C5473" s="61" t="s">
        <v>885</v>
      </c>
      <c r="D5473" s="61" t="s">
        <v>181</v>
      </c>
      <c r="E5473" s="61">
        <v>3.5</v>
      </c>
      <c r="F5473" s="61" t="s">
        <v>182</v>
      </c>
      <c r="G5473" s="61">
        <v>0</v>
      </c>
      <c r="H5473" s="61" t="s">
        <v>1437</v>
      </c>
      <c r="I5473" s="61" t="s">
        <v>184</v>
      </c>
      <c r="J5473" s="61" t="s">
        <v>19</v>
      </c>
      <c r="K5473" s="61" t="s">
        <v>14</v>
      </c>
      <c r="L5473" s="61" t="s">
        <v>1592</v>
      </c>
      <c r="M5473" s="61" t="e">
        <f t="shared" si="86"/>
        <v>#VALUE!</v>
      </c>
      <c r="N5473" t="e">
        <f>VLOOKUP(M5473,'zamestnanci číselník'!$A:$I,9,0)</f>
        <v>#VALUE!</v>
      </c>
    </row>
    <row r="5474" spans="1:14" x14ac:dyDescent="0.2">
      <c r="A5474" s="60">
        <v>43703</v>
      </c>
      <c r="B5474" s="61" t="s">
        <v>1591</v>
      </c>
      <c r="C5474" s="61" t="s">
        <v>885</v>
      </c>
      <c r="D5474" s="61" t="s">
        <v>181</v>
      </c>
      <c r="E5474" s="61">
        <v>5.5</v>
      </c>
      <c r="F5474" s="61" t="s">
        <v>182</v>
      </c>
      <c r="G5474" s="61">
        <v>0</v>
      </c>
      <c r="H5474" s="61" t="s">
        <v>1437</v>
      </c>
      <c r="I5474" s="61" t="s">
        <v>184</v>
      </c>
      <c r="J5474" s="61" t="s">
        <v>19</v>
      </c>
      <c r="K5474" s="61" t="s">
        <v>14</v>
      </c>
      <c r="L5474" s="61" t="s">
        <v>1592</v>
      </c>
      <c r="M5474" s="61" t="e">
        <f t="shared" si="86"/>
        <v>#VALUE!</v>
      </c>
      <c r="N5474" t="e">
        <f>VLOOKUP(M5474,'zamestnanci číselník'!$A:$I,9,0)</f>
        <v>#VALUE!</v>
      </c>
    </row>
    <row r="5475" spans="1:14" x14ac:dyDescent="0.2">
      <c r="A5475" s="60">
        <v>43703</v>
      </c>
      <c r="B5475" s="61" t="s">
        <v>1591</v>
      </c>
      <c r="C5475" s="61" t="s">
        <v>885</v>
      </c>
      <c r="D5475" s="61" t="s">
        <v>181</v>
      </c>
      <c r="E5475" s="61">
        <v>1</v>
      </c>
      <c r="F5475" s="61" t="s">
        <v>182</v>
      </c>
      <c r="G5475" s="61">
        <v>0</v>
      </c>
      <c r="H5475" s="61" t="s">
        <v>1146</v>
      </c>
      <c r="I5475" s="61" t="s">
        <v>184</v>
      </c>
      <c r="J5475" s="61" t="s">
        <v>19</v>
      </c>
      <c r="K5475" s="61" t="s">
        <v>14</v>
      </c>
      <c r="L5475" s="61" t="s">
        <v>1592</v>
      </c>
      <c r="M5475" s="61" t="e">
        <f t="shared" si="86"/>
        <v>#VALUE!</v>
      </c>
      <c r="N5475" t="e">
        <f>VLOOKUP(M5475,'zamestnanci číselník'!$A:$I,9,0)</f>
        <v>#VALUE!</v>
      </c>
    </row>
    <row r="5476" spans="1:14" x14ac:dyDescent="0.2">
      <c r="A5476" s="60">
        <v>43703</v>
      </c>
      <c r="B5476" s="61" t="s">
        <v>1591</v>
      </c>
      <c r="C5476" s="61" t="s">
        <v>885</v>
      </c>
      <c r="D5476" s="61" t="s">
        <v>181</v>
      </c>
      <c r="E5476" s="61">
        <v>1</v>
      </c>
      <c r="F5476" s="61" t="s">
        <v>182</v>
      </c>
      <c r="G5476" s="61">
        <v>0</v>
      </c>
      <c r="H5476" s="61" t="s">
        <v>1146</v>
      </c>
      <c r="I5476" s="61" t="s">
        <v>184</v>
      </c>
      <c r="J5476" s="61" t="s">
        <v>19</v>
      </c>
      <c r="K5476" s="61" t="s">
        <v>14</v>
      </c>
      <c r="L5476" s="61" t="s">
        <v>1592</v>
      </c>
      <c r="M5476" s="61" t="e">
        <f t="shared" si="86"/>
        <v>#VALUE!</v>
      </c>
      <c r="N5476" t="e">
        <f>VLOOKUP(M5476,'zamestnanci číselník'!$A:$I,9,0)</f>
        <v>#VALUE!</v>
      </c>
    </row>
    <row r="5477" spans="1:14" x14ac:dyDescent="0.2">
      <c r="A5477" s="60">
        <v>43704</v>
      </c>
      <c r="B5477" s="61" t="s">
        <v>1591</v>
      </c>
      <c r="C5477" s="61" t="s">
        <v>885</v>
      </c>
      <c r="D5477" s="61" t="s">
        <v>181</v>
      </c>
      <c r="E5477" s="61">
        <v>1.5</v>
      </c>
      <c r="F5477" s="61" t="s">
        <v>182</v>
      </c>
      <c r="G5477" s="61">
        <v>0</v>
      </c>
      <c r="H5477" s="61" t="s">
        <v>1437</v>
      </c>
      <c r="I5477" s="61" t="s">
        <v>184</v>
      </c>
      <c r="J5477" s="61" t="s">
        <v>19</v>
      </c>
      <c r="K5477" s="61" t="s">
        <v>14</v>
      </c>
      <c r="L5477" s="61" t="s">
        <v>1592</v>
      </c>
      <c r="M5477" s="61" t="e">
        <f t="shared" si="86"/>
        <v>#VALUE!</v>
      </c>
      <c r="N5477" t="e">
        <f>VLOOKUP(M5477,'zamestnanci číselník'!$A:$I,9,0)</f>
        <v>#VALUE!</v>
      </c>
    </row>
    <row r="5478" spans="1:14" x14ac:dyDescent="0.2">
      <c r="A5478" s="60">
        <v>43704</v>
      </c>
      <c r="B5478" s="61" t="s">
        <v>1591</v>
      </c>
      <c r="C5478" s="61" t="s">
        <v>885</v>
      </c>
      <c r="D5478" s="61" t="s">
        <v>181</v>
      </c>
      <c r="E5478" s="61">
        <v>4.5</v>
      </c>
      <c r="F5478" s="61" t="s">
        <v>182</v>
      </c>
      <c r="G5478" s="61">
        <v>0</v>
      </c>
      <c r="H5478" s="61" t="s">
        <v>1437</v>
      </c>
      <c r="I5478" s="61" t="s">
        <v>184</v>
      </c>
      <c r="J5478" s="61" t="s">
        <v>19</v>
      </c>
      <c r="K5478" s="61" t="s">
        <v>14</v>
      </c>
      <c r="L5478" s="61" t="s">
        <v>1592</v>
      </c>
      <c r="M5478" s="61" t="e">
        <f t="shared" si="86"/>
        <v>#VALUE!</v>
      </c>
      <c r="N5478" t="e">
        <f>VLOOKUP(M5478,'zamestnanci číselník'!$A:$I,9,0)</f>
        <v>#VALUE!</v>
      </c>
    </row>
    <row r="5479" spans="1:14" x14ac:dyDescent="0.2">
      <c r="A5479" s="60">
        <v>43704</v>
      </c>
      <c r="B5479" s="61" t="s">
        <v>1591</v>
      </c>
      <c r="C5479" s="61" t="s">
        <v>885</v>
      </c>
      <c r="D5479" s="61" t="s">
        <v>181</v>
      </c>
      <c r="E5479" s="61">
        <v>1.5</v>
      </c>
      <c r="F5479" s="61" t="s">
        <v>182</v>
      </c>
      <c r="G5479" s="61">
        <v>0</v>
      </c>
      <c r="H5479" s="61" t="s">
        <v>1146</v>
      </c>
      <c r="I5479" s="61" t="s">
        <v>184</v>
      </c>
      <c r="J5479" s="61" t="s">
        <v>19</v>
      </c>
      <c r="K5479" s="61" t="s">
        <v>14</v>
      </c>
      <c r="L5479" s="61" t="s">
        <v>1592</v>
      </c>
      <c r="M5479" s="61" t="e">
        <f t="shared" si="86"/>
        <v>#VALUE!</v>
      </c>
      <c r="N5479" t="e">
        <f>VLOOKUP(M5479,'zamestnanci číselník'!$A:$I,9,0)</f>
        <v>#VALUE!</v>
      </c>
    </row>
    <row r="5480" spans="1:14" x14ac:dyDescent="0.2">
      <c r="A5480" s="60">
        <v>43704</v>
      </c>
      <c r="B5480" s="61" t="s">
        <v>1591</v>
      </c>
      <c r="C5480" s="61" t="s">
        <v>885</v>
      </c>
      <c r="D5480" s="61" t="s">
        <v>181</v>
      </c>
      <c r="E5480" s="61">
        <v>1.5</v>
      </c>
      <c r="F5480" s="61" t="s">
        <v>182</v>
      </c>
      <c r="G5480" s="61">
        <v>0</v>
      </c>
      <c r="H5480" s="61" t="s">
        <v>1146</v>
      </c>
      <c r="I5480" s="61" t="s">
        <v>184</v>
      </c>
      <c r="J5480" s="61" t="s">
        <v>19</v>
      </c>
      <c r="K5480" s="61" t="s">
        <v>14</v>
      </c>
      <c r="L5480" s="61" t="s">
        <v>1592</v>
      </c>
      <c r="M5480" s="61" t="e">
        <f t="shared" si="86"/>
        <v>#VALUE!</v>
      </c>
      <c r="N5480" t="e">
        <f>VLOOKUP(M5480,'zamestnanci číselník'!$A:$I,9,0)</f>
        <v>#VALUE!</v>
      </c>
    </row>
    <row r="5481" spans="1:14" x14ac:dyDescent="0.2">
      <c r="A5481" s="60">
        <v>43705</v>
      </c>
      <c r="B5481" s="61" t="s">
        <v>1591</v>
      </c>
      <c r="C5481" s="61" t="s">
        <v>885</v>
      </c>
      <c r="D5481" s="61" t="s">
        <v>181</v>
      </c>
      <c r="E5481" s="61">
        <v>8</v>
      </c>
      <c r="F5481" s="61" t="s">
        <v>182</v>
      </c>
      <c r="G5481" s="61">
        <v>0</v>
      </c>
      <c r="H5481" s="61" t="s">
        <v>1437</v>
      </c>
      <c r="I5481" s="61" t="s">
        <v>184</v>
      </c>
      <c r="J5481" s="61" t="s">
        <v>19</v>
      </c>
      <c r="K5481" s="61" t="s">
        <v>14</v>
      </c>
      <c r="L5481" s="61" t="s">
        <v>1592</v>
      </c>
      <c r="M5481" s="61" t="e">
        <f t="shared" si="86"/>
        <v>#VALUE!</v>
      </c>
      <c r="N5481" t="e">
        <f>VLOOKUP(M5481,'zamestnanci číselník'!$A:$I,9,0)</f>
        <v>#VALUE!</v>
      </c>
    </row>
    <row r="5482" spans="1:14" x14ac:dyDescent="0.2">
      <c r="A5482" s="60">
        <v>43706</v>
      </c>
      <c r="B5482" s="61" t="s">
        <v>1591</v>
      </c>
      <c r="C5482" s="61" t="s">
        <v>885</v>
      </c>
      <c r="D5482" s="61" t="s">
        <v>181</v>
      </c>
      <c r="E5482" s="61">
        <v>6</v>
      </c>
      <c r="F5482" s="61" t="s">
        <v>182</v>
      </c>
      <c r="G5482" s="61">
        <v>0</v>
      </c>
      <c r="H5482" s="61" t="s">
        <v>1437</v>
      </c>
      <c r="I5482" s="61" t="s">
        <v>184</v>
      </c>
      <c r="J5482" s="61" t="s">
        <v>19</v>
      </c>
      <c r="K5482" s="61" t="s">
        <v>14</v>
      </c>
      <c r="L5482" s="61" t="s">
        <v>1592</v>
      </c>
      <c r="M5482" s="61" t="e">
        <f t="shared" si="86"/>
        <v>#VALUE!</v>
      </c>
      <c r="N5482" t="e">
        <f>VLOOKUP(M5482,'zamestnanci číselník'!$A:$I,9,0)</f>
        <v>#VALUE!</v>
      </c>
    </row>
    <row r="5483" spans="1:14" x14ac:dyDescent="0.2">
      <c r="A5483" s="60">
        <v>43706</v>
      </c>
      <c r="B5483" s="61" t="s">
        <v>1591</v>
      </c>
      <c r="C5483" s="61" t="s">
        <v>885</v>
      </c>
      <c r="D5483" s="61" t="s">
        <v>181</v>
      </c>
      <c r="E5483" s="61">
        <v>5</v>
      </c>
      <c r="F5483" s="61" t="s">
        <v>182</v>
      </c>
      <c r="G5483" s="61">
        <v>0</v>
      </c>
      <c r="H5483" s="61" t="s">
        <v>1146</v>
      </c>
      <c r="I5483" s="61" t="s">
        <v>184</v>
      </c>
      <c r="J5483" s="61" t="s">
        <v>19</v>
      </c>
      <c r="K5483" s="61" t="s">
        <v>14</v>
      </c>
      <c r="L5483" s="61" t="s">
        <v>1592</v>
      </c>
      <c r="M5483" s="61" t="e">
        <f t="shared" si="86"/>
        <v>#VALUE!</v>
      </c>
      <c r="N5483" t="e">
        <f>VLOOKUP(M5483,'zamestnanci číselník'!$A:$I,9,0)</f>
        <v>#VALUE!</v>
      </c>
    </row>
    <row r="5484" spans="1:14" x14ac:dyDescent="0.2">
      <c r="A5484" s="60">
        <v>43707</v>
      </c>
      <c r="B5484" s="61" t="s">
        <v>1591</v>
      </c>
      <c r="C5484" s="61" t="s">
        <v>885</v>
      </c>
      <c r="D5484" s="61" t="s">
        <v>181</v>
      </c>
      <c r="E5484" s="61">
        <v>11</v>
      </c>
      <c r="F5484" s="61" t="s">
        <v>182</v>
      </c>
      <c r="G5484" s="61">
        <v>0</v>
      </c>
      <c r="H5484" s="61" t="s">
        <v>1146</v>
      </c>
      <c r="I5484" s="61" t="s">
        <v>184</v>
      </c>
      <c r="J5484" s="61" t="s">
        <v>19</v>
      </c>
      <c r="K5484" s="61" t="s">
        <v>14</v>
      </c>
      <c r="L5484" s="61" t="s">
        <v>1592</v>
      </c>
      <c r="M5484" s="61" t="e">
        <f t="shared" ref="M5484:M5547" si="87">B5484*1</f>
        <v>#VALUE!</v>
      </c>
      <c r="N5484" t="e">
        <f>VLOOKUP(M5484,'zamestnanci číselník'!$A:$I,9,0)</f>
        <v>#VALUE!</v>
      </c>
    </row>
    <row r="5485" spans="1:14" x14ac:dyDescent="0.2">
      <c r="A5485" s="60">
        <v>43708</v>
      </c>
      <c r="B5485" s="61" t="s">
        <v>1591</v>
      </c>
      <c r="C5485" s="61" t="s">
        <v>885</v>
      </c>
      <c r="D5485" s="61" t="s">
        <v>181</v>
      </c>
      <c r="E5485" s="61">
        <v>5.5</v>
      </c>
      <c r="F5485" s="61" t="s">
        <v>182</v>
      </c>
      <c r="G5485" s="61">
        <v>0</v>
      </c>
      <c r="H5485" s="61" t="s">
        <v>1146</v>
      </c>
      <c r="I5485" s="61" t="s">
        <v>184</v>
      </c>
      <c r="J5485" s="61" t="s">
        <v>19</v>
      </c>
      <c r="K5485" s="61" t="s">
        <v>14</v>
      </c>
      <c r="L5485" s="61" t="s">
        <v>1592</v>
      </c>
      <c r="M5485" s="61" t="e">
        <f t="shared" si="87"/>
        <v>#VALUE!</v>
      </c>
      <c r="N5485" t="e">
        <f>VLOOKUP(M5485,'zamestnanci číselník'!$A:$I,9,0)</f>
        <v>#VALUE!</v>
      </c>
    </row>
    <row r="5486" spans="1:14" x14ac:dyDescent="0.2">
      <c r="A5486" s="60">
        <v>43704</v>
      </c>
      <c r="B5486" s="61" t="s">
        <v>1076</v>
      </c>
      <c r="C5486" s="61" t="s">
        <v>885</v>
      </c>
      <c r="D5486" s="61" t="s">
        <v>181</v>
      </c>
      <c r="E5486" s="61">
        <v>3.5</v>
      </c>
      <c r="F5486" s="61" t="s">
        <v>182</v>
      </c>
      <c r="G5486" s="61">
        <v>0</v>
      </c>
      <c r="H5486" s="61" t="s">
        <v>1455</v>
      </c>
      <c r="I5486" s="61" t="s">
        <v>288</v>
      </c>
      <c r="J5486" s="61" t="s">
        <v>19</v>
      </c>
      <c r="K5486" s="61" t="s">
        <v>14</v>
      </c>
      <c r="L5486" s="61" t="s">
        <v>1077</v>
      </c>
      <c r="M5486" s="61" t="e">
        <f t="shared" si="87"/>
        <v>#VALUE!</v>
      </c>
      <c r="N5486" t="e">
        <f>VLOOKUP(M5486,'zamestnanci číselník'!$A:$I,9,0)</f>
        <v>#VALUE!</v>
      </c>
    </row>
    <row r="5487" spans="1:14" x14ac:dyDescent="0.2">
      <c r="A5487" s="60">
        <v>43705</v>
      </c>
      <c r="B5487" s="61" t="s">
        <v>1076</v>
      </c>
      <c r="C5487" s="61" t="s">
        <v>885</v>
      </c>
      <c r="D5487" s="61" t="s">
        <v>181</v>
      </c>
      <c r="E5487" s="61">
        <v>4</v>
      </c>
      <c r="F5487" s="61" t="s">
        <v>182</v>
      </c>
      <c r="G5487" s="61">
        <v>0</v>
      </c>
      <c r="H5487" s="61" t="s">
        <v>1455</v>
      </c>
      <c r="I5487" s="61" t="s">
        <v>288</v>
      </c>
      <c r="J5487" s="61" t="s">
        <v>19</v>
      </c>
      <c r="K5487" s="61" t="s">
        <v>14</v>
      </c>
      <c r="L5487" s="61" t="s">
        <v>1077</v>
      </c>
      <c r="M5487" s="61" t="e">
        <f t="shared" si="87"/>
        <v>#VALUE!</v>
      </c>
      <c r="N5487" t="e">
        <f>VLOOKUP(M5487,'zamestnanci číselník'!$A:$I,9,0)</f>
        <v>#VALUE!</v>
      </c>
    </row>
    <row r="5488" spans="1:14" x14ac:dyDescent="0.2">
      <c r="A5488" s="60">
        <v>43706</v>
      </c>
      <c r="B5488" s="61" t="s">
        <v>1076</v>
      </c>
      <c r="C5488" s="61" t="s">
        <v>885</v>
      </c>
      <c r="D5488" s="61" t="s">
        <v>181</v>
      </c>
      <c r="E5488" s="61">
        <v>4</v>
      </c>
      <c r="F5488" s="61" t="s">
        <v>182</v>
      </c>
      <c r="G5488" s="61">
        <v>0</v>
      </c>
      <c r="H5488" s="61" t="s">
        <v>1455</v>
      </c>
      <c r="I5488" s="61" t="s">
        <v>288</v>
      </c>
      <c r="J5488" s="61" t="s">
        <v>19</v>
      </c>
      <c r="K5488" s="61" t="s">
        <v>14</v>
      </c>
      <c r="L5488" s="61" t="s">
        <v>1077</v>
      </c>
      <c r="M5488" s="61" t="e">
        <f t="shared" si="87"/>
        <v>#VALUE!</v>
      </c>
      <c r="N5488" t="e">
        <f>VLOOKUP(M5488,'zamestnanci číselník'!$A:$I,9,0)</f>
        <v>#VALUE!</v>
      </c>
    </row>
    <row r="5489" spans="1:14" x14ac:dyDescent="0.2">
      <c r="A5489" s="60">
        <v>43699</v>
      </c>
      <c r="B5489" s="61" t="s">
        <v>1076</v>
      </c>
      <c r="C5489" s="61" t="s">
        <v>885</v>
      </c>
      <c r="D5489" s="61" t="s">
        <v>181</v>
      </c>
      <c r="E5489" s="61">
        <v>7</v>
      </c>
      <c r="F5489" s="61" t="s">
        <v>182</v>
      </c>
      <c r="G5489" s="61">
        <v>0</v>
      </c>
      <c r="H5489" s="61" t="s">
        <v>1503</v>
      </c>
      <c r="I5489" s="61" t="s">
        <v>288</v>
      </c>
      <c r="J5489" s="61" t="s">
        <v>19</v>
      </c>
      <c r="K5489" s="61" t="s">
        <v>14</v>
      </c>
      <c r="L5489" s="61" t="s">
        <v>1077</v>
      </c>
      <c r="M5489" s="61" t="e">
        <f t="shared" si="87"/>
        <v>#VALUE!</v>
      </c>
      <c r="N5489" t="e">
        <f>VLOOKUP(M5489,'zamestnanci číselník'!$A:$I,9,0)</f>
        <v>#VALUE!</v>
      </c>
    </row>
    <row r="5490" spans="1:14" x14ac:dyDescent="0.2">
      <c r="A5490" s="60">
        <v>43698</v>
      </c>
      <c r="B5490" s="61" t="s">
        <v>1076</v>
      </c>
      <c r="C5490" s="61" t="s">
        <v>885</v>
      </c>
      <c r="D5490" s="61" t="s">
        <v>181</v>
      </c>
      <c r="E5490" s="61">
        <v>7</v>
      </c>
      <c r="F5490" s="61" t="s">
        <v>182</v>
      </c>
      <c r="G5490" s="61">
        <v>0</v>
      </c>
      <c r="H5490" s="61" t="s">
        <v>1449</v>
      </c>
      <c r="I5490" s="61" t="s">
        <v>288</v>
      </c>
      <c r="J5490" s="61" t="s">
        <v>19</v>
      </c>
      <c r="K5490" s="61" t="s">
        <v>14</v>
      </c>
      <c r="L5490" s="61" t="s">
        <v>1077</v>
      </c>
      <c r="M5490" s="61" t="e">
        <f t="shared" si="87"/>
        <v>#VALUE!</v>
      </c>
      <c r="N5490" t="e">
        <f>VLOOKUP(M5490,'zamestnanci číselník'!$A:$I,9,0)</f>
        <v>#VALUE!</v>
      </c>
    </row>
    <row r="5491" spans="1:14" x14ac:dyDescent="0.2">
      <c r="A5491" s="60">
        <v>43691</v>
      </c>
      <c r="B5491" s="61" t="s">
        <v>1076</v>
      </c>
      <c r="C5491" s="61" t="s">
        <v>885</v>
      </c>
      <c r="D5491" s="61" t="s">
        <v>181</v>
      </c>
      <c r="E5491" s="61">
        <v>7</v>
      </c>
      <c r="F5491" s="61" t="s">
        <v>182</v>
      </c>
      <c r="G5491" s="61">
        <v>0</v>
      </c>
      <c r="H5491" s="61" t="s">
        <v>1449</v>
      </c>
      <c r="I5491" s="61" t="s">
        <v>288</v>
      </c>
      <c r="J5491" s="61" t="s">
        <v>19</v>
      </c>
      <c r="K5491" s="61" t="s">
        <v>14</v>
      </c>
      <c r="L5491" s="61" t="s">
        <v>1077</v>
      </c>
      <c r="M5491" s="61" t="e">
        <f t="shared" si="87"/>
        <v>#VALUE!</v>
      </c>
      <c r="N5491" t="e">
        <f>VLOOKUP(M5491,'zamestnanci číselník'!$A:$I,9,0)</f>
        <v>#VALUE!</v>
      </c>
    </row>
    <row r="5492" spans="1:14" x14ac:dyDescent="0.2">
      <c r="A5492" s="60">
        <v>43692</v>
      </c>
      <c r="B5492" s="61" t="s">
        <v>1076</v>
      </c>
      <c r="C5492" s="61" t="s">
        <v>885</v>
      </c>
      <c r="D5492" s="61" t="s">
        <v>181</v>
      </c>
      <c r="E5492" s="61">
        <v>7</v>
      </c>
      <c r="F5492" s="61" t="s">
        <v>182</v>
      </c>
      <c r="G5492" s="61">
        <v>0</v>
      </c>
      <c r="H5492" s="61" t="s">
        <v>1449</v>
      </c>
      <c r="I5492" s="61" t="s">
        <v>288</v>
      </c>
      <c r="J5492" s="61" t="s">
        <v>19</v>
      </c>
      <c r="K5492" s="61" t="s">
        <v>14</v>
      </c>
      <c r="L5492" s="61" t="s">
        <v>1077</v>
      </c>
      <c r="M5492" s="61" t="e">
        <f t="shared" si="87"/>
        <v>#VALUE!</v>
      </c>
      <c r="N5492" t="e">
        <f>VLOOKUP(M5492,'zamestnanci číselník'!$A:$I,9,0)</f>
        <v>#VALUE!</v>
      </c>
    </row>
    <row r="5493" spans="1:14" x14ac:dyDescent="0.2">
      <c r="A5493" s="60">
        <v>43695</v>
      </c>
      <c r="B5493" s="61" t="s">
        <v>1076</v>
      </c>
      <c r="C5493" s="61" t="s">
        <v>885</v>
      </c>
      <c r="D5493" s="61" t="s">
        <v>181</v>
      </c>
      <c r="E5493" s="61">
        <v>4</v>
      </c>
      <c r="F5493" s="61" t="s">
        <v>182</v>
      </c>
      <c r="G5493" s="61">
        <v>0</v>
      </c>
      <c r="H5493" s="61" t="s">
        <v>1449</v>
      </c>
      <c r="I5493" s="61" t="s">
        <v>288</v>
      </c>
      <c r="J5493" s="61" t="s">
        <v>19</v>
      </c>
      <c r="K5493" s="61" t="s">
        <v>14</v>
      </c>
      <c r="L5493" s="61" t="s">
        <v>1077</v>
      </c>
      <c r="M5493" s="61" t="e">
        <f t="shared" si="87"/>
        <v>#VALUE!</v>
      </c>
      <c r="N5493" t="e">
        <f>VLOOKUP(M5493,'zamestnanci číselník'!$A:$I,9,0)</f>
        <v>#VALUE!</v>
      </c>
    </row>
    <row r="5494" spans="1:14" x14ac:dyDescent="0.2">
      <c r="A5494" s="60">
        <v>43696</v>
      </c>
      <c r="B5494" s="61" t="s">
        <v>1076</v>
      </c>
      <c r="C5494" s="61" t="s">
        <v>885</v>
      </c>
      <c r="D5494" s="61" t="s">
        <v>181</v>
      </c>
      <c r="E5494" s="61">
        <v>8</v>
      </c>
      <c r="F5494" s="61" t="s">
        <v>182</v>
      </c>
      <c r="G5494" s="61">
        <v>0</v>
      </c>
      <c r="H5494" s="61" t="s">
        <v>1449</v>
      </c>
      <c r="I5494" s="61" t="s">
        <v>288</v>
      </c>
      <c r="J5494" s="61" t="s">
        <v>19</v>
      </c>
      <c r="K5494" s="61" t="s">
        <v>14</v>
      </c>
      <c r="L5494" s="61" t="s">
        <v>1077</v>
      </c>
      <c r="M5494" s="61" t="e">
        <f t="shared" si="87"/>
        <v>#VALUE!</v>
      </c>
      <c r="N5494" t="e">
        <f>VLOOKUP(M5494,'zamestnanci číselník'!$A:$I,9,0)</f>
        <v>#VALUE!</v>
      </c>
    </row>
    <row r="5495" spans="1:14" x14ac:dyDescent="0.2">
      <c r="A5495" s="60">
        <v>43697</v>
      </c>
      <c r="B5495" s="61" t="s">
        <v>1076</v>
      </c>
      <c r="C5495" s="61" t="s">
        <v>885</v>
      </c>
      <c r="D5495" s="61" t="s">
        <v>181</v>
      </c>
      <c r="E5495" s="61">
        <v>7</v>
      </c>
      <c r="F5495" s="61" t="s">
        <v>182</v>
      </c>
      <c r="G5495" s="61">
        <v>0</v>
      </c>
      <c r="H5495" s="61" t="s">
        <v>1507</v>
      </c>
      <c r="I5495" s="61" t="s">
        <v>288</v>
      </c>
      <c r="J5495" s="61" t="s">
        <v>19</v>
      </c>
      <c r="K5495" s="61" t="s">
        <v>14</v>
      </c>
      <c r="L5495" s="61" t="s">
        <v>1077</v>
      </c>
      <c r="M5495" s="61" t="e">
        <f t="shared" si="87"/>
        <v>#VALUE!</v>
      </c>
      <c r="N5495" t="e">
        <f>VLOOKUP(M5495,'zamestnanci číselník'!$A:$I,9,0)</f>
        <v>#VALUE!</v>
      </c>
    </row>
    <row r="5496" spans="1:14" x14ac:dyDescent="0.2">
      <c r="A5496" s="60">
        <v>43689</v>
      </c>
      <c r="B5496" s="61" t="s">
        <v>1076</v>
      </c>
      <c r="C5496" s="61" t="s">
        <v>885</v>
      </c>
      <c r="D5496" s="61" t="s">
        <v>181</v>
      </c>
      <c r="E5496" s="61">
        <v>9</v>
      </c>
      <c r="F5496" s="61" t="s">
        <v>182</v>
      </c>
      <c r="G5496" s="61">
        <v>0</v>
      </c>
      <c r="H5496" s="61" t="s">
        <v>1449</v>
      </c>
      <c r="I5496" s="61" t="s">
        <v>288</v>
      </c>
      <c r="J5496" s="61" t="s">
        <v>19</v>
      </c>
      <c r="K5496" s="61" t="s">
        <v>14</v>
      </c>
      <c r="L5496" s="61" t="s">
        <v>1077</v>
      </c>
      <c r="M5496" s="61" t="e">
        <f t="shared" si="87"/>
        <v>#VALUE!</v>
      </c>
      <c r="N5496" t="e">
        <f>VLOOKUP(M5496,'zamestnanci číselník'!$A:$I,9,0)</f>
        <v>#VALUE!</v>
      </c>
    </row>
    <row r="5497" spans="1:14" x14ac:dyDescent="0.2">
      <c r="A5497" s="60">
        <v>43690</v>
      </c>
      <c r="B5497" s="61" t="s">
        <v>1076</v>
      </c>
      <c r="C5497" s="61" t="s">
        <v>885</v>
      </c>
      <c r="D5497" s="61" t="s">
        <v>181</v>
      </c>
      <c r="E5497" s="61">
        <v>7</v>
      </c>
      <c r="F5497" s="61" t="s">
        <v>182</v>
      </c>
      <c r="G5497" s="61">
        <v>0</v>
      </c>
      <c r="H5497" s="61" t="s">
        <v>1449</v>
      </c>
      <c r="I5497" s="61" t="s">
        <v>288</v>
      </c>
      <c r="J5497" s="61" t="s">
        <v>19</v>
      </c>
      <c r="K5497" s="61" t="s">
        <v>14</v>
      </c>
      <c r="L5497" s="61" t="s">
        <v>1077</v>
      </c>
      <c r="M5497" s="61" t="e">
        <f t="shared" si="87"/>
        <v>#VALUE!</v>
      </c>
      <c r="N5497" t="e">
        <f>VLOOKUP(M5497,'zamestnanci číselník'!$A:$I,9,0)</f>
        <v>#VALUE!</v>
      </c>
    </row>
    <row r="5498" spans="1:14" x14ac:dyDescent="0.2">
      <c r="A5498" s="60">
        <v>43682</v>
      </c>
      <c r="B5498" s="61" t="s">
        <v>1076</v>
      </c>
      <c r="C5498" s="61" t="s">
        <v>885</v>
      </c>
      <c r="D5498" s="61" t="s">
        <v>181</v>
      </c>
      <c r="E5498" s="61">
        <v>9.5</v>
      </c>
      <c r="F5498" s="61" t="s">
        <v>182</v>
      </c>
      <c r="G5498" s="61">
        <v>0</v>
      </c>
      <c r="H5498" s="61" t="s">
        <v>1449</v>
      </c>
      <c r="I5498" s="61" t="s">
        <v>288</v>
      </c>
      <c r="J5498" s="61" t="s">
        <v>19</v>
      </c>
      <c r="K5498" s="61" t="s">
        <v>14</v>
      </c>
      <c r="L5498" s="61" t="s">
        <v>1077</v>
      </c>
      <c r="M5498" s="61" t="e">
        <f t="shared" si="87"/>
        <v>#VALUE!</v>
      </c>
      <c r="N5498" t="e">
        <f>VLOOKUP(M5498,'zamestnanci číselník'!$A:$I,9,0)</f>
        <v>#VALUE!</v>
      </c>
    </row>
    <row r="5499" spans="1:14" x14ac:dyDescent="0.2">
      <c r="A5499" s="60">
        <v>43683</v>
      </c>
      <c r="B5499" s="61" t="s">
        <v>1076</v>
      </c>
      <c r="C5499" s="61" t="s">
        <v>885</v>
      </c>
      <c r="D5499" s="61" t="s">
        <v>181</v>
      </c>
      <c r="E5499" s="61">
        <v>10</v>
      </c>
      <c r="F5499" s="61" t="s">
        <v>182</v>
      </c>
      <c r="G5499" s="61">
        <v>0</v>
      </c>
      <c r="H5499" s="61" t="s">
        <v>1449</v>
      </c>
      <c r="I5499" s="61" t="s">
        <v>288</v>
      </c>
      <c r="J5499" s="61" t="s">
        <v>19</v>
      </c>
      <c r="K5499" s="61" t="s">
        <v>14</v>
      </c>
      <c r="L5499" s="61" t="s">
        <v>1077</v>
      </c>
      <c r="M5499" s="61" t="e">
        <f t="shared" si="87"/>
        <v>#VALUE!</v>
      </c>
      <c r="N5499" t="e">
        <f>VLOOKUP(M5499,'zamestnanci číselník'!$A:$I,9,0)</f>
        <v>#VALUE!</v>
      </c>
    </row>
    <row r="5500" spans="1:14" x14ac:dyDescent="0.2">
      <c r="A5500" s="60">
        <v>43684</v>
      </c>
      <c r="B5500" s="61" t="s">
        <v>1076</v>
      </c>
      <c r="C5500" s="61" t="s">
        <v>885</v>
      </c>
      <c r="D5500" s="61" t="s">
        <v>181</v>
      </c>
      <c r="E5500" s="61">
        <v>6.5</v>
      </c>
      <c r="F5500" s="61" t="s">
        <v>182</v>
      </c>
      <c r="G5500" s="61">
        <v>0</v>
      </c>
      <c r="H5500" s="61" t="s">
        <v>1449</v>
      </c>
      <c r="I5500" s="61" t="s">
        <v>288</v>
      </c>
      <c r="J5500" s="61" t="s">
        <v>19</v>
      </c>
      <c r="K5500" s="61" t="s">
        <v>14</v>
      </c>
      <c r="L5500" s="61" t="s">
        <v>1077</v>
      </c>
      <c r="M5500" s="61" t="e">
        <f t="shared" si="87"/>
        <v>#VALUE!</v>
      </c>
      <c r="N5500" t="e">
        <f>VLOOKUP(M5500,'zamestnanci číselník'!$A:$I,9,0)</f>
        <v>#VALUE!</v>
      </c>
    </row>
    <row r="5501" spans="1:14" x14ac:dyDescent="0.2">
      <c r="A5501" s="60">
        <v>43685</v>
      </c>
      <c r="B5501" s="61" t="s">
        <v>1076</v>
      </c>
      <c r="C5501" s="61" t="s">
        <v>885</v>
      </c>
      <c r="D5501" s="61" t="s">
        <v>181</v>
      </c>
      <c r="E5501" s="61">
        <v>7</v>
      </c>
      <c r="F5501" s="61" t="s">
        <v>182</v>
      </c>
      <c r="G5501" s="61">
        <v>0</v>
      </c>
      <c r="H5501" s="61" t="s">
        <v>1449</v>
      </c>
      <c r="I5501" s="61" t="s">
        <v>288</v>
      </c>
      <c r="J5501" s="61" t="s">
        <v>19</v>
      </c>
      <c r="K5501" s="61" t="s">
        <v>14</v>
      </c>
      <c r="L5501" s="61" t="s">
        <v>1077</v>
      </c>
      <c r="M5501" s="61" t="e">
        <f t="shared" si="87"/>
        <v>#VALUE!</v>
      </c>
      <c r="N5501" t="e">
        <f>VLOOKUP(M5501,'zamestnanci číselník'!$A:$I,9,0)</f>
        <v>#VALUE!</v>
      </c>
    </row>
    <row r="5502" spans="1:14" x14ac:dyDescent="0.2">
      <c r="A5502" s="60">
        <v>43704</v>
      </c>
      <c r="B5502" s="61" t="s">
        <v>1078</v>
      </c>
      <c r="C5502" s="61" t="s">
        <v>885</v>
      </c>
      <c r="D5502" s="61" t="s">
        <v>181</v>
      </c>
      <c r="E5502" s="61">
        <v>1.5</v>
      </c>
      <c r="F5502" s="61" t="s">
        <v>182</v>
      </c>
      <c r="G5502" s="61">
        <v>0</v>
      </c>
      <c r="H5502" s="61" t="s">
        <v>1473</v>
      </c>
      <c r="I5502" s="61" t="s">
        <v>184</v>
      </c>
      <c r="J5502" s="61" t="s">
        <v>10</v>
      </c>
      <c r="K5502" s="61" t="s">
        <v>14</v>
      </c>
      <c r="L5502" s="61" t="s">
        <v>1079</v>
      </c>
      <c r="M5502" s="61" t="e">
        <f t="shared" si="87"/>
        <v>#VALUE!</v>
      </c>
      <c r="N5502" t="e">
        <f>VLOOKUP(M5502,'zamestnanci číselník'!$A:$I,9,0)</f>
        <v>#VALUE!</v>
      </c>
    </row>
    <row r="5503" spans="1:14" x14ac:dyDescent="0.2">
      <c r="A5503" s="60">
        <v>43703</v>
      </c>
      <c r="B5503" s="61" t="s">
        <v>1078</v>
      </c>
      <c r="C5503" s="61" t="s">
        <v>885</v>
      </c>
      <c r="D5503" s="61" t="s">
        <v>181</v>
      </c>
      <c r="E5503" s="61">
        <v>8</v>
      </c>
      <c r="F5503" s="61" t="s">
        <v>182</v>
      </c>
      <c r="G5503" s="61">
        <v>0</v>
      </c>
      <c r="H5503" s="61" t="s">
        <v>1473</v>
      </c>
      <c r="I5503" s="61" t="s">
        <v>184</v>
      </c>
      <c r="J5503" s="61" t="s">
        <v>10</v>
      </c>
      <c r="K5503" s="61" t="s">
        <v>14</v>
      </c>
      <c r="L5503" s="61" t="s">
        <v>1079</v>
      </c>
      <c r="M5503" s="61" t="e">
        <f t="shared" si="87"/>
        <v>#VALUE!</v>
      </c>
      <c r="N5503" t="e">
        <f>VLOOKUP(M5503,'zamestnanci číselník'!$A:$I,9,0)</f>
        <v>#VALUE!</v>
      </c>
    </row>
    <row r="5504" spans="1:14" x14ac:dyDescent="0.2">
      <c r="A5504" s="60">
        <v>43698</v>
      </c>
      <c r="B5504" s="61" t="s">
        <v>1078</v>
      </c>
      <c r="C5504" s="61" t="s">
        <v>885</v>
      </c>
      <c r="D5504" s="61" t="s">
        <v>181</v>
      </c>
      <c r="E5504" s="61">
        <v>8</v>
      </c>
      <c r="F5504" s="61" t="s">
        <v>182</v>
      </c>
      <c r="G5504" s="61">
        <v>0</v>
      </c>
      <c r="H5504" s="61" t="s">
        <v>1546</v>
      </c>
      <c r="I5504" s="61" t="s">
        <v>184</v>
      </c>
      <c r="J5504" s="61" t="s">
        <v>10</v>
      </c>
      <c r="K5504" s="61" t="s">
        <v>14</v>
      </c>
      <c r="L5504" s="61" t="s">
        <v>1079</v>
      </c>
      <c r="M5504" s="61" t="e">
        <f t="shared" si="87"/>
        <v>#VALUE!</v>
      </c>
      <c r="N5504" t="e">
        <f>VLOOKUP(M5504,'zamestnanci číselník'!$A:$I,9,0)</f>
        <v>#VALUE!</v>
      </c>
    </row>
    <row r="5505" spans="1:14" x14ac:dyDescent="0.2">
      <c r="A5505" s="60">
        <v>43699</v>
      </c>
      <c r="B5505" s="61" t="s">
        <v>1078</v>
      </c>
      <c r="C5505" s="61" t="s">
        <v>885</v>
      </c>
      <c r="D5505" s="61" t="s">
        <v>181</v>
      </c>
      <c r="E5505" s="61">
        <v>8</v>
      </c>
      <c r="F5505" s="61" t="s">
        <v>182</v>
      </c>
      <c r="G5505" s="61">
        <v>0</v>
      </c>
      <c r="H5505" s="61" t="s">
        <v>1473</v>
      </c>
      <c r="I5505" s="61" t="s">
        <v>184</v>
      </c>
      <c r="J5505" s="61" t="s">
        <v>10</v>
      </c>
      <c r="K5505" s="61" t="s">
        <v>14</v>
      </c>
      <c r="L5505" s="61" t="s">
        <v>1079</v>
      </c>
      <c r="M5505" s="61" t="e">
        <f t="shared" si="87"/>
        <v>#VALUE!</v>
      </c>
      <c r="N5505" t="e">
        <f>VLOOKUP(M5505,'zamestnanci číselník'!$A:$I,9,0)</f>
        <v>#VALUE!</v>
      </c>
    </row>
    <row r="5506" spans="1:14" x14ac:dyDescent="0.2">
      <c r="A5506" s="60">
        <v>43696</v>
      </c>
      <c r="B5506" s="61" t="s">
        <v>1078</v>
      </c>
      <c r="C5506" s="61" t="s">
        <v>885</v>
      </c>
      <c r="D5506" s="61" t="s">
        <v>181</v>
      </c>
      <c r="E5506" s="61">
        <v>8</v>
      </c>
      <c r="F5506" s="61" t="s">
        <v>182</v>
      </c>
      <c r="G5506" s="61">
        <v>0</v>
      </c>
      <c r="H5506" s="61" t="s">
        <v>1546</v>
      </c>
      <c r="I5506" s="61" t="s">
        <v>184</v>
      </c>
      <c r="J5506" s="61" t="s">
        <v>10</v>
      </c>
      <c r="K5506" s="61" t="s">
        <v>14</v>
      </c>
      <c r="L5506" s="61" t="s">
        <v>1079</v>
      </c>
      <c r="M5506" s="61" t="e">
        <f t="shared" si="87"/>
        <v>#VALUE!</v>
      </c>
      <c r="N5506" t="e">
        <f>VLOOKUP(M5506,'zamestnanci číselník'!$A:$I,9,0)</f>
        <v>#VALUE!</v>
      </c>
    </row>
    <row r="5507" spans="1:14" x14ac:dyDescent="0.2">
      <c r="A5507" s="60">
        <v>43697</v>
      </c>
      <c r="B5507" s="61" t="s">
        <v>1078</v>
      </c>
      <c r="C5507" s="61" t="s">
        <v>885</v>
      </c>
      <c r="D5507" s="61" t="s">
        <v>181</v>
      </c>
      <c r="E5507" s="61">
        <v>8</v>
      </c>
      <c r="F5507" s="61" t="s">
        <v>182</v>
      </c>
      <c r="G5507" s="61">
        <v>0</v>
      </c>
      <c r="H5507" s="61" t="s">
        <v>1546</v>
      </c>
      <c r="I5507" s="61" t="s">
        <v>184</v>
      </c>
      <c r="J5507" s="61" t="s">
        <v>10</v>
      </c>
      <c r="K5507" s="61" t="s">
        <v>14</v>
      </c>
      <c r="L5507" s="61" t="s">
        <v>1079</v>
      </c>
      <c r="M5507" s="61" t="e">
        <f t="shared" si="87"/>
        <v>#VALUE!</v>
      </c>
      <c r="N5507" t="e">
        <f>VLOOKUP(M5507,'zamestnanci číselník'!$A:$I,9,0)</f>
        <v>#VALUE!</v>
      </c>
    </row>
    <row r="5508" spans="1:14" x14ac:dyDescent="0.2">
      <c r="A5508" s="60">
        <v>43689</v>
      </c>
      <c r="B5508" s="61" t="s">
        <v>1078</v>
      </c>
      <c r="C5508" s="61" t="s">
        <v>885</v>
      </c>
      <c r="D5508" s="61" t="s">
        <v>181</v>
      </c>
      <c r="E5508" s="61">
        <v>9</v>
      </c>
      <c r="F5508" s="61" t="s">
        <v>182</v>
      </c>
      <c r="G5508" s="61">
        <v>0</v>
      </c>
      <c r="H5508" s="61" t="s">
        <v>1473</v>
      </c>
      <c r="I5508" s="61" t="s">
        <v>184</v>
      </c>
      <c r="J5508" s="61" t="s">
        <v>10</v>
      </c>
      <c r="K5508" s="61" t="s">
        <v>14</v>
      </c>
      <c r="L5508" s="61" t="s">
        <v>1079</v>
      </c>
      <c r="M5508" s="61" t="e">
        <f t="shared" si="87"/>
        <v>#VALUE!</v>
      </c>
      <c r="N5508" t="e">
        <f>VLOOKUP(M5508,'zamestnanci číselník'!$A:$I,9,0)</f>
        <v>#VALUE!</v>
      </c>
    </row>
    <row r="5509" spans="1:14" x14ac:dyDescent="0.2">
      <c r="A5509" s="60">
        <v>43690</v>
      </c>
      <c r="B5509" s="61" t="s">
        <v>1078</v>
      </c>
      <c r="C5509" s="61" t="s">
        <v>885</v>
      </c>
      <c r="D5509" s="61" t="s">
        <v>181</v>
      </c>
      <c r="E5509" s="61">
        <v>9.5</v>
      </c>
      <c r="F5509" s="61" t="s">
        <v>182</v>
      </c>
      <c r="G5509" s="61">
        <v>0</v>
      </c>
      <c r="H5509" s="61" t="s">
        <v>1473</v>
      </c>
      <c r="I5509" s="61" t="s">
        <v>184</v>
      </c>
      <c r="J5509" s="61" t="s">
        <v>10</v>
      </c>
      <c r="K5509" s="61" t="s">
        <v>14</v>
      </c>
      <c r="L5509" s="61" t="s">
        <v>1079</v>
      </c>
      <c r="M5509" s="61" t="e">
        <f t="shared" si="87"/>
        <v>#VALUE!</v>
      </c>
      <c r="N5509" t="e">
        <f>VLOOKUP(M5509,'zamestnanci číselník'!$A:$I,9,0)</f>
        <v>#VALUE!</v>
      </c>
    </row>
    <row r="5510" spans="1:14" x14ac:dyDescent="0.2">
      <c r="A5510" s="60">
        <v>43691</v>
      </c>
      <c r="B5510" s="61" t="s">
        <v>1078</v>
      </c>
      <c r="C5510" s="61" t="s">
        <v>885</v>
      </c>
      <c r="D5510" s="61" t="s">
        <v>181</v>
      </c>
      <c r="E5510" s="61">
        <v>10</v>
      </c>
      <c r="F5510" s="61" t="s">
        <v>182</v>
      </c>
      <c r="G5510" s="61">
        <v>0</v>
      </c>
      <c r="H5510" s="61" t="s">
        <v>1473</v>
      </c>
      <c r="I5510" s="61" t="s">
        <v>184</v>
      </c>
      <c r="J5510" s="61" t="s">
        <v>10</v>
      </c>
      <c r="K5510" s="61" t="s">
        <v>14</v>
      </c>
      <c r="L5510" s="61" t="s">
        <v>1079</v>
      </c>
      <c r="M5510" s="61" t="e">
        <f t="shared" si="87"/>
        <v>#VALUE!</v>
      </c>
      <c r="N5510" t="e">
        <f>VLOOKUP(M5510,'zamestnanci číselník'!$A:$I,9,0)</f>
        <v>#VALUE!</v>
      </c>
    </row>
    <row r="5511" spans="1:14" x14ac:dyDescent="0.2">
      <c r="A5511" s="60">
        <v>43692</v>
      </c>
      <c r="B5511" s="61" t="s">
        <v>1078</v>
      </c>
      <c r="C5511" s="61" t="s">
        <v>885</v>
      </c>
      <c r="D5511" s="61" t="s">
        <v>181</v>
      </c>
      <c r="E5511" s="61">
        <v>10</v>
      </c>
      <c r="F5511" s="61" t="s">
        <v>182</v>
      </c>
      <c r="G5511" s="61">
        <v>0</v>
      </c>
      <c r="H5511" s="61" t="s">
        <v>1473</v>
      </c>
      <c r="I5511" s="61" t="s">
        <v>184</v>
      </c>
      <c r="J5511" s="61" t="s">
        <v>10</v>
      </c>
      <c r="K5511" s="61" t="s">
        <v>14</v>
      </c>
      <c r="L5511" s="61" t="s">
        <v>1079</v>
      </c>
      <c r="M5511" s="61" t="e">
        <f t="shared" si="87"/>
        <v>#VALUE!</v>
      </c>
      <c r="N5511" t="e">
        <f>VLOOKUP(M5511,'zamestnanci číselník'!$A:$I,9,0)</f>
        <v>#VALUE!</v>
      </c>
    </row>
    <row r="5512" spans="1:14" x14ac:dyDescent="0.2">
      <c r="A5512" s="60">
        <v>43693</v>
      </c>
      <c r="B5512" s="61" t="s">
        <v>1078</v>
      </c>
      <c r="C5512" s="61" t="s">
        <v>885</v>
      </c>
      <c r="D5512" s="61" t="s">
        <v>181</v>
      </c>
      <c r="E5512" s="61">
        <v>6</v>
      </c>
      <c r="F5512" s="61" t="s">
        <v>182</v>
      </c>
      <c r="G5512" s="61">
        <v>0</v>
      </c>
      <c r="H5512" s="61" t="s">
        <v>1473</v>
      </c>
      <c r="I5512" s="61" t="s">
        <v>184</v>
      </c>
      <c r="J5512" s="61" t="s">
        <v>10</v>
      </c>
      <c r="K5512" s="61" t="s">
        <v>14</v>
      </c>
      <c r="L5512" s="61" t="s">
        <v>1079</v>
      </c>
      <c r="M5512" s="61" t="e">
        <f t="shared" si="87"/>
        <v>#VALUE!</v>
      </c>
      <c r="N5512" t="e">
        <f>VLOOKUP(M5512,'zamestnanci číselník'!$A:$I,9,0)</f>
        <v>#VALUE!</v>
      </c>
    </row>
    <row r="5513" spans="1:14" x14ac:dyDescent="0.2">
      <c r="A5513" s="60">
        <v>43682</v>
      </c>
      <c r="B5513" s="61" t="s">
        <v>1078</v>
      </c>
      <c r="C5513" s="61" t="s">
        <v>885</v>
      </c>
      <c r="D5513" s="61" t="s">
        <v>181</v>
      </c>
      <c r="E5513" s="61">
        <v>7.5</v>
      </c>
      <c r="F5513" s="61" t="s">
        <v>182</v>
      </c>
      <c r="G5513" s="61">
        <v>0</v>
      </c>
      <c r="H5513" s="61" t="s">
        <v>1473</v>
      </c>
      <c r="I5513" s="61" t="s">
        <v>184</v>
      </c>
      <c r="J5513" s="61" t="s">
        <v>10</v>
      </c>
      <c r="K5513" s="61" t="s">
        <v>14</v>
      </c>
      <c r="L5513" s="61" t="s">
        <v>1079</v>
      </c>
      <c r="M5513" s="61" t="e">
        <f t="shared" si="87"/>
        <v>#VALUE!</v>
      </c>
      <c r="N5513" t="e">
        <f>VLOOKUP(M5513,'zamestnanci číselník'!$A:$I,9,0)</f>
        <v>#VALUE!</v>
      </c>
    </row>
    <row r="5514" spans="1:14" x14ac:dyDescent="0.2">
      <c r="A5514" s="60">
        <v>43683</v>
      </c>
      <c r="B5514" s="61" t="s">
        <v>1078</v>
      </c>
      <c r="C5514" s="61" t="s">
        <v>885</v>
      </c>
      <c r="D5514" s="61" t="s">
        <v>181</v>
      </c>
      <c r="E5514" s="61">
        <v>8</v>
      </c>
      <c r="F5514" s="61" t="s">
        <v>182</v>
      </c>
      <c r="G5514" s="61">
        <v>0</v>
      </c>
      <c r="H5514" s="61" t="s">
        <v>1473</v>
      </c>
      <c r="I5514" s="61" t="s">
        <v>184</v>
      </c>
      <c r="J5514" s="61" t="s">
        <v>10</v>
      </c>
      <c r="K5514" s="61" t="s">
        <v>14</v>
      </c>
      <c r="L5514" s="61" t="s">
        <v>1079</v>
      </c>
      <c r="M5514" s="61" t="e">
        <f t="shared" si="87"/>
        <v>#VALUE!</v>
      </c>
      <c r="N5514" t="e">
        <f>VLOOKUP(M5514,'zamestnanci číselník'!$A:$I,9,0)</f>
        <v>#VALUE!</v>
      </c>
    </row>
    <row r="5515" spans="1:14" x14ac:dyDescent="0.2">
      <c r="A5515" s="60">
        <v>43684</v>
      </c>
      <c r="B5515" s="61" t="s">
        <v>1078</v>
      </c>
      <c r="C5515" s="61" t="s">
        <v>885</v>
      </c>
      <c r="D5515" s="61" t="s">
        <v>181</v>
      </c>
      <c r="E5515" s="61">
        <v>8</v>
      </c>
      <c r="F5515" s="61" t="s">
        <v>182</v>
      </c>
      <c r="G5515" s="61">
        <v>0</v>
      </c>
      <c r="H5515" s="61" t="s">
        <v>1473</v>
      </c>
      <c r="I5515" s="61" t="s">
        <v>184</v>
      </c>
      <c r="J5515" s="61" t="s">
        <v>10</v>
      </c>
      <c r="K5515" s="61" t="s">
        <v>14</v>
      </c>
      <c r="L5515" s="61" t="s">
        <v>1079</v>
      </c>
      <c r="M5515" s="61" t="e">
        <f t="shared" si="87"/>
        <v>#VALUE!</v>
      </c>
      <c r="N5515" t="e">
        <f>VLOOKUP(M5515,'zamestnanci číselník'!$A:$I,9,0)</f>
        <v>#VALUE!</v>
      </c>
    </row>
    <row r="5516" spans="1:14" x14ac:dyDescent="0.2">
      <c r="A5516" s="60">
        <v>43685</v>
      </c>
      <c r="B5516" s="61" t="s">
        <v>1078</v>
      </c>
      <c r="C5516" s="61" t="s">
        <v>885</v>
      </c>
      <c r="D5516" s="61" t="s">
        <v>181</v>
      </c>
      <c r="E5516" s="61">
        <v>8</v>
      </c>
      <c r="F5516" s="61" t="s">
        <v>182</v>
      </c>
      <c r="G5516" s="61">
        <v>0</v>
      </c>
      <c r="H5516" s="61" t="s">
        <v>1473</v>
      </c>
      <c r="I5516" s="61" t="s">
        <v>184</v>
      </c>
      <c r="J5516" s="61" t="s">
        <v>10</v>
      </c>
      <c r="K5516" s="61" t="s">
        <v>14</v>
      </c>
      <c r="L5516" s="61" t="s">
        <v>1079</v>
      </c>
      <c r="M5516" s="61" t="e">
        <f t="shared" si="87"/>
        <v>#VALUE!</v>
      </c>
      <c r="N5516" t="e">
        <f>VLOOKUP(M5516,'zamestnanci číselník'!$A:$I,9,0)</f>
        <v>#VALUE!</v>
      </c>
    </row>
    <row r="5517" spans="1:14" x14ac:dyDescent="0.2">
      <c r="A5517" s="60">
        <v>43686</v>
      </c>
      <c r="B5517" s="61" t="s">
        <v>1078</v>
      </c>
      <c r="C5517" s="61" t="s">
        <v>885</v>
      </c>
      <c r="D5517" s="61" t="s">
        <v>181</v>
      </c>
      <c r="E5517" s="61">
        <v>8</v>
      </c>
      <c r="F5517" s="61" t="s">
        <v>182</v>
      </c>
      <c r="G5517" s="61">
        <v>0</v>
      </c>
      <c r="H5517" s="61" t="s">
        <v>1473</v>
      </c>
      <c r="I5517" s="61" t="s">
        <v>184</v>
      </c>
      <c r="J5517" s="61" t="s">
        <v>10</v>
      </c>
      <c r="K5517" s="61" t="s">
        <v>14</v>
      </c>
      <c r="L5517" s="61" t="s">
        <v>1079</v>
      </c>
      <c r="M5517" s="61" t="e">
        <f t="shared" si="87"/>
        <v>#VALUE!</v>
      </c>
      <c r="N5517" t="e">
        <f>VLOOKUP(M5517,'zamestnanci číselník'!$A:$I,9,0)</f>
        <v>#VALUE!</v>
      </c>
    </row>
    <row r="5518" spans="1:14" x14ac:dyDescent="0.2">
      <c r="A5518" s="60">
        <v>43704</v>
      </c>
      <c r="B5518" s="61" t="s">
        <v>1080</v>
      </c>
      <c r="C5518" s="61" t="s">
        <v>885</v>
      </c>
      <c r="D5518" s="61" t="s">
        <v>181</v>
      </c>
      <c r="E5518" s="61">
        <v>8</v>
      </c>
      <c r="F5518" s="61" t="s">
        <v>182</v>
      </c>
      <c r="G5518" s="61">
        <v>0</v>
      </c>
      <c r="H5518" s="61" t="s">
        <v>1146</v>
      </c>
      <c r="I5518" s="61" t="s">
        <v>184</v>
      </c>
      <c r="J5518" s="61" t="s">
        <v>26</v>
      </c>
      <c r="K5518" s="61" t="s">
        <v>14</v>
      </c>
      <c r="L5518" s="61" t="s">
        <v>1081</v>
      </c>
      <c r="M5518" s="61" t="e">
        <f t="shared" si="87"/>
        <v>#VALUE!</v>
      </c>
      <c r="N5518" t="e">
        <f>VLOOKUP(M5518,'zamestnanci číselník'!$A:$I,9,0)</f>
        <v>#VALUE!</v>
      </c>
    </row>
    <row r="5519" spans="1:14" x14ac:dyDescent="0.2">
      <c r="A5519" s="60">
        <v>43705</v>
      </c>
      <c r="B5519" s="61" t="s">
        <v>1080</v>
      </c>
      <c r="C5519" s="61" t="s">
        <v>885</v>
      </c>
      <c r="D5519" s="61" t="s">
        <v>181</v>
      </c>
      <c r="E5519" s="61">
        <v>8</v>
      </c>
      <c r="F5519" s="61" t="s">
        <v>182</v>
      </c>
      <c r="G5519" s="61">
        <v>0</v>
      </c>
      <c r="H5519" s="61" t="s">
        <v>1387</v>
      </c>
      <c r="I5519" s="61" t="s">
        <v>184</v>
      </c>
      <c r="J5519" s="61" t="s">
        <v>26</v>
      </c>
      <c r="K5519" s="61" t="s">
        <v>14</v>
      </c>
      <c r="L5519" s="61" t="s">
        <v>1081</v>
      </c>
      <c r="M5519" s="61" t="e">
        <f t="shared" si="87"/>
        <v>#VALUE!</v>
      </c>
      <c r="N5519" t="e">
        <f>VLOOKUP(M5519,'zamestnanci číselník'!$A:$I,9,0)</f>
        <v>#VALUE!</v>
      </c>
    </row>
    <row r="5520" spans="1:14" x14ac:dyDescent="0.2">
      <c r="A5520" s="60">
        <v>43706</v>
      </c>
      <c r="B5520" s="61" t="s">
        <v>1080</v>
      </c>
      <c r="C5520" s="61" t="s">
        <v>885</v>
      </c>
      <c r="D5520" s="61" t="s">
        <v>181</v>
      </c>
      <c r="E5520" s="61">
        <v>7.5</v>
      </c>
      <c r="F5520" s="61" t="s">
        <v>182</v>
      </c>
      <c r="G5520" s="61">
        <v>0</v>
      </c>
      <c r="H5520" s="61" t="s">
        <v>1387</v>
      </c>
      <c r="I5520" s="61" t="s">
        <v>184</v>
      </c>
      <c r="J5520" s="61" t="s">
        <v>26</v>
      </c>
      <c r="K5520" s="61" t="s">
        <v>14</v>
      </c>
      <c r="L5520" s="61" t="s">
        <v>1081</v>
      </c>
      <c r="M5520" s="61" t="e">
        <f t="shared" si="87"/>
        <v>#VALUE!</v>
      </c>
      <c r="N5520" t="e">
        <f>VLOOKUP(M5520,'zamestnanci číselník'!$A:$I,9,0)</f>
        <v>#VALUE!</v>
      </c>
    </row>
    <row r="5521" spans="1:14" x14ac:dyDescent="0.2">
      <c r="A5521" s="60">
        <v>43707</v>
      </c>
      <c r="B5521" s="61" t="s">
        <v>1080</v>
      </c>
      <c r="C5521" s="61" t="s">
        <v>885</v>
      </c>
      <c r="D5521" s="61" t="s">
        <v>181</v>
      </c>
      <c r="E5521" s="61">
        <v>6.5</v>
      </c>
      <c r="F5521" s="61" t="s">
        <v>182</v>
      </c>
      <c r="G5521" s="61">
        <v>0</v>
      </c>
      <c r="H5521" s="61" t="s">
        <v>1387</v>
      </c>
      <c r="I5521" s="61" t="s">
        <v>184</v>
      </c>
      <c r="J5521" s="61" t="s">
        <v>26</v>
      </c>
      <c r="K5521" s="61" t="s">
        <v>14</v>
      </c>
      <c r="L5521" s="61" t="s">
        <v>1081</v>
      </c>
      <c r="M5521" s="61" t="e">
        <f t="shared" si="87"/>
        <v>#VALUE!</v>
      </c>
      <c r="N5521" t="e">
        <f>VLOOKUP(M5521,'zamestnanci číselník'!$A:$I,9,0)</f>
        <v>#VALUE!</v>
      </c>
    </row>
    <row r="5522" spans="1:14" x14ac:dyDescent="0.2">
      <c r="A5522" s="60">
        <v>43682</v>
      </c>
      <c r="B5522" s="61" t="s">
        <v>1080</v>
      </c>
      <c r="C5522" s="61" t="s">
        <v>885</v>
      </c>
      <c r="D5522" s="61" t="s">
        <v>181</v>
      </c>
      <c r="E5522" s="61">
        <v>10</v>
      </c>
      <c r="F5522" s="61" t="s">
        <v>182</v>
      </c>
      <c r="G5522" s="61">
        <v>0</v>
      </c>
      <c r="H5522" s="61" t="s">
        <v>1509</v>
      </c>
      <c r="I5522" s="61" t="s">
        <v>184</v>
      </c>
      <c r="J5522" s="61" t="s">
        <v>27</v>
      </c>
      <c r="K5522" s="61" t="s">
        <v>14</v>
      </c>
      <c r="L5522" s="61" t="s">
        <v>1081</v>
      </c>
      <c r="M5522" s="61" t="e">
        <f t="shared" si="87"/>
        <v>#VALUE!</v>
      </c>
      <c r="N5522" t="e">
        <f>VLOOKUP(M5522,'zamestnanci číselník'!$A:$I,9,0)</f>
        <v>#VALUE!</v>
      </c>
    </row>
    <row r="5523" spans="1:14" x14ac:dyDescent="0.2">
      <c r="A5523" s="60">
        <v>43698</v>
      </c>
      <c r="B5523" s="61" t="s">
        <v>1080</v>
      </c>
      <c r="C5523" s="61" t="s">
        <v>885</v>
      </c>
      <c r="D5523" s="61" t="s">
        <v>181</v>
      </c>
      <c r="E5523" s="61">
        <v>10</v>
      </c>
      <c r="F5523" s="61" t="s">
        <v>182</v>
      </c>
      <c r="G5523" s="61">
        <v>0</v>
      </c>
      <c r="H5523" s="61" t="s">
        <v>1387</v>
      </c>
      <c r="I5523" s="61" t="s">
        <v>184</v>
      </c>
      <c r="J5523" s="61" t="s">
        <v>26</v>
      </c>
      <c r="K5523" s="61" t="s">
        <v>14</v>
      </c>
      <c r="L5523" s="61" t="s">
        <v>1081</v>
      </c>
      <c r="M5523" s="61" t="e">
        <f t="shared" si="87"/>
        <v>#VALUE!</v>
      </c>
      <c r="N5523" t="e">
        <f>VLOOKUP(M5523,'zamestnanci číselník'!$A:$I,9,0)</f>
        <v>#VALUE!</v>
      </c>
    </row>
    <row r="5524" spans="1:14" x14ac:dyDescent="0.2">
      <c r="A5524" s="60">
        <v>43699</v>
      </c>
      <c r="B5524" s="61" t="s">
        <v>1080</v>
      </c>
      <c r="C5524" s="61" t="s">
        <v>885</v>
      </c>
      <c r="D5524" s="61" t="s">
        <v>181</v>
      </c>
      <c r="E5524" s="61">
        <v>10</v>
      </c>
      <c r="F5524" s="61" t="s">
        <v>182</v>
      </c>
      <c r="G5524" s="61">
        <v>0</v>
      </c>
      <c r="H5524" s="61" t="s">
        <v>1387</v>
      </c>
      <c r="I5524" s="61" t="s">
        <v>184</v>
      </c>
      <c r="J5524" s="61" t="s">
        <v>26</v>
      </c>
      <c r="K5524" s="61" t="s">
        <v>14</v>
      </c>
      <c r="L5524" s="61" t="s">
        <v>1081</v>
      </c>
      <c r="M5524" s="61" t="e">
        <f t="shared" si="87"/>
        <v>#VALUE!</v>
      </c>
      <c r="N5524" t="e">
        <f>VLOOKUP(M5524,'zamestnanci číselník'!$A:$I,9,0)</f>
        <v>#VALUE!</v>
      </c>
    </row>
    <row r="5525" spans="1:14" x14ac:dyDescent="0.2">
      <c r="A5525" s="60">
        <v>43700</v>
      </c>
      <c r="B5525" s="61" t="s">
        <v>1080</v>
      </c>
      <c r="C5525" s="61" t="s">
        <v>885</v>
      </c>
      <c r="D5525" s="61" t="s">
        <v>181</v>
      </c>
      <c r="E5525" s="61">
        <v>8</v>
      </c>
      <c r="F5525" s="61" t="s">
        <v>182</v>
      </c>
      <c r="G5525" s="61">
        <v>0</v>
      </c>
      <c r="H5525" s="61" t="s">
        <v>1387</v>
      </c>
      <c r="I5525" s="61" t="s">
        <v>184</v>
      </c>
      <c r="J5525" s="61" t="s">
        <v>26</v>
      </c>
      <c r="K5525" s="61" t="s">
        <v>14</v>
      </c>
      <c r="L5525" s="61" t="s">
        <v>1081</v>
      </c>
      <c r="M5525" s="61" t="e">
        <f t="shared" si="87"/>
        <v>#VALUE!</v>
      </c>
      <c r="N5525" t="e">
        <f>VLOOKUP(M5525,'zamestnanci číselník'!$A:$I,9,0)</f>
        <v>#VALUE!</v>
      </c>
    </row>
    <row r="5526" spans="1:14" x14ac:dyDescent="0.2">
      <c r="A5526" s="60">
        <v>43703</v>
      </c>
      <c r="B5526" s="61" t="s">
        <v>1080</v>
      </c>
      <c r="C5526" s="61" t="s">
        <v>885</v>
      </c>
      <c r="D5526" s="61" t="s">
        <v>181</v>
      </c>
      <c r="E5526" s="61">
        <v>8</v>
      </c>
      <c r="F5526" s="61" t="s">
        <v>182</v>
      </c>
      <c r="G5526" s="61">
        <v>0</v>
      </c>
      <c r="H5526" s="61" t="s">
        <v>1387</v>
      </c>
      <c r="I5526" s="61" t="s">
        <v>184</v>
      </c>
      <c r="J5526" s="61" t="s">
        <v>26</v>
      </c>
      <c r="K5526" s="61" t="s">
        <v>14</v>
      </c>
      <c r="L5526" s="61" t="s">
        <v>1081</v>
      </c>
      <c r="M5526" s="61" t="e">
        <f t="shared" si="87"/>
        <v>#VALUE!</v>
      </c>
      <c r="N5526" t="e">
        <f>VLOOKUP(M5526,'zamestnanci číselník'!$A:$I,9,0)</f>
        <v>#VALUE!</v>
      </c>
    </row>
    <row r="5527" spans="1:14" x14ac:dyDescent="0.2">
      <c r="A5527" s="60">
        <v>43678</v>
      </c>
      <c r="B5527" s="61" t="s">
        <v>1080</v>
      </c>
      <c r="C5527" s="61" t="s">
        <v>17</v>
      </c>
      <c r="D5527" s="61" t="s">
        <v>181</v>
      </c>
      <c r="E5527" s="61">
        <v>0</v>
      </c>
      <c r="F5527" s="61" t="s">
        <v>182</v>
      </c>
      <c r="G5527" s="61">
        <v>0</v>
      </c>
      <c r="H5527" s="61" t="s">
        <v>183</v>
      </c>
      <c r="I5527" s="61" t="s">
        <v>184</v>
      </c>
      <c r="J5527" s="61" t="s">
        <v>26</v>
      </c>
      <c r="K5527" s="61" t="s">
        <v>14</v>
      </c>
      <c r="L5527" s="61" t="s">
        <v>1081</v>
      </c>
      <c r="M5527" s="61" t="e">
        <f t="shared" si="87"/>
        <v>#VALUE!</v>
      </c>
      <c r="N5527" t="e">
        <f>VLOOKUP(M5527,'zamestnanci číselník'!$A:$I,9,0)</f>
        <v>#VALUE!</v>
      </c>
    </row>
    <row r="5528" spans="1:14" x14ac:dyDescent="0.2">
      <c r="A5528" s="60">
        <v>43679</v>
      </c>
      <c r="B5528" s="61" t="s">
        <v>1080</v>
      </c>
      <c r="C5528" s="61" t="s">
        <v>17</v>
      </c>
      <c r="D5528" s="61" t="s">
        <v>181</v>
      </c>
      <c r="E5528" s="61">
        <v>0</v>
      </c>
      <c r="F5528" s="61" t="s">
        <v>182</v>
      </c>
      <c r="G5528" s="61">
        <v>0</v>
      </c>
      <c r="H5528" s="61" t="s">
        <v>183</v>
      </c>
      <c r="I5528" s="61" t="s">
        <v>184</v>
      </c>
      <c r="J5528" s="61" t="s">
        <v>26</v>
      </c>
      <c r="K5528" s="61" t="s">
        <v>14</v>
      </c>
      <c r="L5528" s="61" t="s">
        <v>1081</v>
      </c>
      <c r="M5528" s="61" t="e">
        <f t="shared" si="87"/>
        <v>#VALUE!</v>
      </c>
      <c r="N5528" t="e">
        <f>VLOOKUP(M5528,'zamestnanci číselník'!$A:$I,9,0)</f>
        <v>#VALUE!</v>
      </c>
    </row>
    <row r="5529" spans="1:14" x14ac:dyDescent="0.2">
      <c r="A5529" s="60">
        <v>43683</v>
      </c>
      <c r="B5529" s="61" t="s">
        <v>1080</v>
      </c>
      <c r="C5529" s="61" t="s">
        <v>885</v>
      </c>
      <c r="D5529" s="61" t="s">
        <v>181</v>
      </c>
      <c r="E5529" s="61">
        <v>9.5</v>
      </c>
      <c r="F5529" s="61" t="s">
        <v>182</v>
      </c>
      <c r="G5529" s="61">
        <v>0</v>
      </c>
      <c r="H5529" s="61" t="s">
        <v>1509</v>
      </c>
      <c r="I5529" s="61" t="s">
        <v>184</v>
      </c>
      <c r="J5529" s="61" t="s">
        <v>26</v>
      </c>
      <c r="K5529" s="61" t="s">
        <v>14</v>
      </c>
      <c r="L5529" s="61" t="s">
        <v>1081</v>
      </c>
      <c r="M5529" s="61" t="e">
        <f t="shared" si="87"/>
        <v>#VALUE!</v>
      </c>
      <c r="N5529" t="e">
        <f>VLOOKUP(M5529,'zamestnanci číselník'!$A:$I,9,0)</f>
        <v>#VALUE!</v>
      </c>
    </row>
    <row r="5530" spans="1:14" x14ac:dyDescent="0.2">
      <c r="A5530" s="60">
        <v>43684</v>
      </c>
      <c r="B5530" s="61" t="s">
        <v>1080</v>
      </c>
      <c r="C5530" s="61" t="s">
        <v>885</v>
      </c>
      <c r="D5530" s="61" t="s">
        <v>181</v>
      </c>
      <c r="E5530" s="61">
        <v>9.5</v>
      </c>
      <c r="F5530" s="61" t="s">
        <v>182</v>
      </c>
      <c r="G5530" s="61">
        <v>0</v>
      </c>
      <c r="H5530" s="61" t="s">
        <v>1509</v>
      </c>
      <c r="I5530" s="61" t="s">
        <v>184</v>
      </c>
      <c r="J5530" s="61" t="s">
        <v>26</v>
      </c>
      <c r="K5530" s="61" t="s">
        <v>14</v>
      </c>
      <c r="L5530" s="61" t="s">
        <v>1081</v>
      </c>
      <c r="M5530" s="61" t="e">
        <f t="shared" si="87"/>
        <v>#VALUE!</v>
      </c>
      <c r="N5530" t="e">
        <f>VLOOKUP(M5530,'zamestnanci číselník'!$A:$I,9,0)</f>
        <v>#VALUE!</v>
      </c>
    </row>
    <row r="5531" spans="1:14" x14ac:dyDescent="0.2">
      <c r="A5531" s="60">
        <v>43685</v>
      </c>
      <c r="B5531" s="61" t="s">
        <v>1080</v>
      </c>
      <c r="C5531" s="61" t="s">
        <v>885</v>
      </c>
      <c r="D5531" s="61" t="s">
        <v>181</v>
      </c>
      <c r="E5531" s="61">
        <v>8.5</v>
      </c>
      <c r="F5531" s="61" t="s">
        <v>182</v>
      </c>
      <c r="G5531" s="61">
        <v>0</v>
      </c>
      <c r="H5531" s="61" t="s">
        <v>1387</v>
      </c>
      <c r="I5531" s="61" t="s">
        <v>184</v>
      </c>
      <c r="J5531" s="61" t="s">
        <v>26</v>
      </c>
      <c r="K5531" s="61" t="s">
        <v>14</v>
      </c>
      <c r="L5531" s="61" t="s">
        <v>1081</v>
      </c>
      <c r="M5531" s="61" t="e">
        <f t="shared" si="87"/>
        <v>#VALUE!</v>
      </c>
      <c r="N5531" t="e">
        <f>VLOOKUP(M5531,'zamestnanci číselník'!$A:$I,9,0)</f>
        <v>#VALUE!</v>
      </c>
    </row>
    <row r="5532" spans="1:14" x14ac:dyDescent="0.2">
      <c r="A5532" s="60">
        <v>43686</v>
      </c>
      <c r="B5532" s="61" t="s">
        <v>1080</v>
      </c>
      <c r="C5532" s="61" t="s">
        <v>885</v>
      </c>
      <c r="D5532" s="61" t="s">
        <v>181</v>
      </c>
      <c r="E5532" s="61">
        <v>8</v>
      </c>
      <c r="F5532" s="61" t="s">
        <v>182</v>
      </c>
      <c r="G5532" s="61">
        <v>0</v>
      </c>
      <c r="H5532" s="61" t="s">
        <v>1387</v>
      </c>
      <c r="I5532" s="61" t="s">
        <v>184</v>
      </c>
      <c r="J5532" s="61" t="s">
        <v>26</v>
      </c>
      <c r="K5532" s="61" t="s">
        <v>14</v>
      </c>
      <c r="L5532" s="61" t="s">
        <v>1081</v>
      </c>
      <c r="M5532" s="61" t="e">
        <f t="shared" si="87"/>
        <v>#VALUE!</v>
      </c>
      <c r="N5532" t="e">
        <f>VLOOKUP(M5532,'zamestnanci číselník'!$A:$I,9,0)</f>
        <v>#VALUE!</v>
      </c>
    </row>
    <row r="5533" spans="1:14" x14ac:dyDescent="0.2">
      <c r="A5533" s="60">
        <v>43689</v>
      </c>
      <c r="B5533" s="61" t="s">
        <v>1080</v>
      </c>
      <c r="C5533" s="61" t="s">
        <v>885</v>
      </c>
      <c r="D5533" s="61" t="s">
        <v>181</v>
      </c>
      <c r="E5533" s="61">
        <v>8</v>
      </c>
      <c r="F5533" s="61" t="s">
        <v>182</v>
      </c>
      <c r="G5533" s="61">
        <v>0</v>
      </c>
      <c r="H5533" s="61" t="s">
        <v>1387</v>
      </c>
      <c r="I5533" s="61" t="s">
        <v>184</v>
      </c>
      <c r="J5533" s="61" t="s">
        <v>26</v>
      </c>
      <c r="K5533" s="61" t="s">
        <v>14</v>
      </c>
      <c r="L5533" s="61" t="s">
        <v>1081</v>
      </c>
      <c r="M5533" s="61" t="e">
        <f t="shared" si="87"/>
        <v>#VALUE!</v>
      </c>
      <c r="N5533" t="e">
        <f>VLOOKUP(M5533,'zamestnanci číselník'!$A:$I,9,0)</f>
        <v>#VALUE!</v>
      </c>
    </row>
    <row r="5534" spans="1:14" x14ac:dyDescent="0.2">
      <c r="A5534" s="60">
        <v>43690</v>
      </c>
      <c r="B5534" s="61" t="s">
        <v>1080</v>
      </c>
      <c r="C5534" s="61" t="s">
        <v>885</v>
      </c>
      <c r="D5534" s="61" t="s">
        <v>181</v>
      </c>
      <c r="E5534" s="61">
        <v>8</v>
      </c>
      <c r="F5534" s="61" t="s">
        <v>182</v>
      </c>
      <c r="G5534" s="61">
        <v>0</v>
      </c>
      <c r="H5534" s="61" t="s">
        <v>1387</v>
      </c>
      <c r="I5534" s="61" t="s">
        <v>184</v>
      </c>
      <c r="J5534" s="61" t="s">
        <v>26</v>
      </c>
      <c r="K5534" s="61" t="s">
        <v>14</v>
      </c>
      <c r="L5534" s="61" t="s">
        <v>1081</v>
      </c>
      <c r="M5534" s="61" t="e">
        <f t="shared" si="87"/>
        <v>#VALUE!</v>
      </c>
      <c r="N5534" t="e">
        <f>VLOOKUP(M5534,'zamestnanci číselník'!$A:$I,9,0)</f>
        <v>#VALUE!</v>
      </c>
    </row>
    <row r="5535" spans="1:14" x14ac:dyDescent="0.2">
      <c r="A5535" s="60">
        <v>43691</v>
      </c>
      <c r="B5535" s="61" t="s">
        <v>1080</v>
      </c>
      <c r="C5535" s="61" t="s">
        <v>17</v>
      </c>
      <c r="D5535" s="61" t="s">
        <v>181</v>
      </c>
      <c r="E5535" s="61">
        <v>0</v>
      </c>
      <c r="F5535" s="61" t="s">
        <v>182</v>
      </c>
      <c r="G5535" s="61">
        <v>0</v>
      </c>
      <c r="H5535" s="61" t="s">
        <v>183</v>
      </c>
      <c r="I5535" s="61" t="s">
        <v>184</v>
      </c>
      <c r="J5535" s="61" t="s">
        <v>26</v>
      </c>
      <c r="K5535" s="61" t="s">
        <v>14</v>
      </c>
      <c r="L5535" s="61" t="s">
        <v>1081</v>
      </c>
      <c r="M5535" s="61" t="e">
        <f t="shared" si="87"/>
        <v>#VALUE!</v>
      </c>
      <c r="N5535" t="e">
        <f>VLOOKUP(M5535,'zamestnanci číselník'!$A:$I,9,0)</f>
        <v>#VALUE!</v>
      </c>
    </row>
    <row r="5536" spans="1:14" x14ac:dyDescent="0.2">
      <c r="A5536" s="60">
        <v>43692</v>
      </c>
      <c r="B5536" s="61" t="s">
        <v>1080</v>
      </c>
      <c r="C5536" s="61" t="s">
        <v>885</v>
      </c>
      <c r="D5536" s="61" t="s">
        <v>181</v>
      </c>
      <c r="E5536" s="61">
        <v>8</v>
      </c>
      <c r="F5536" s="61" t="s">
        <v>182</v>
      </c>
      <c r="G5536" s="61">
        <v>0</v>
      </c>
      <c r="H5536" s="61" t="s">
        <v>1387</v>
      </c>
      <c r="I5536" s="61" t="s">
        <v>184</v>
      </c>
      <c r="J5536" s="61" t="s">
        <v>26</v>
      </c>
      <c r="K5536" s="61" t="s">
        <v>14</v>
      </c>
      <c r="L5536" s="61" t="s">
        <v>1081</v>
      </c>
      <c r="M5536" s="61" t="e">
        <f t="shared" si="87"/>
        <v>#VALUE!</v>
      </c>
      <c r="N5536" t="e">
        <f>VLOOKUP(M5536,'zamestnanci číselník'!$A:$I,9,0)</f>
        <v>#VALUE!</v>
      </c>
    </row>
    <row r="5537" spans="1:14" x14ac:dyDescent="0.2">
      <c r="A5537" s="60">
        <v>43693</v>
      </c>
      <c r="B5537" s="61" t="s">
        <v>1080</v>
      </c>
      <c r="C5537" s="61" t="s">
        <v>885</v>
      </c>
      <c r="D5537" s="61" t="s">
        <v>181</v>
      </c>
      <c r="E5537" s="61">
        <v>8</v>
      </c>
      <c r="F5537" s="61" t="s">
        <v>182</v>
      </c>
      <c r="G5537" s="61">
        <v>0</v>
      </c>
      <c r="H5537" s="61" t="s">
        <v>1387</v>
      </c>
      <c r="I5537" s="61" t="s">
        <v>184</v>
      </c>
      <c r="J5537" s="61" t="s">
        <v>26</v>
      </c>
      <c r="K5537" s="61" t="s">
        <v>14</v>
      </c>
      <c r="L5537" s="61" t="s">
        <v>1081</v>
      </c>
      <c r="M5537" s="61" t="e">
        <f t="shared" si="87"/>
        <v>#VALUE!</v>
      </c>
      <c r="N5537" t="e">
        <f>VLOOKUP(M5537,'zamestnanci číselník'!$A:$I,9,0)</f>
        <v>#VALUE!</v>
      </c>
    </row>
    <row r="5538" spans="1:14" x14ac:dyDescent="0.2">
      <c r="A5538" s="60">
        <v>43696</v>
      </c>
      <c r="B5538" s="61" t="s">
        <v>1080</v>
      </c>
      <c r="C5538" s="61" t="s">
        <v>885</v>
      </c>
      <c r="D5538" s="61" t="s">
        <v>181</v>
      </c>
      <c r="E5538" s="61">
        <v>8</v>
      </c>
      <c r="F5538" s="61" t="s">
        <v>182</v>
      </c>
      <c r="G5538" s="61">
        <v>0</v>
      </c>
      <c r="H5538" s="61" t="s">
        <v>1387</v>
      </c>
      <c r="I5538" s="61" t="s">
        <v>184</v>
      </c>
      <c r="J5538" s="61" t="s">
        <v>26</v>
      </c>
      <c r="K5538" s="61" t="s">
        <v>14</v>
      </c>
      <c r="L5538" s="61" t="s">
        <v>1081</v>
      </c>
      <c r="M5538" s="61" t="e">
        <f t="shared" si="87"/>
        <v>#VALUE!</v>
      </c>
      <c r="N5538" t="e">
        <f>VLOOKUP(M5538,'zamestnanci číselník'!$A:$I,9,0)</f>
        <v>#VALUE!</v>
      </c>
    </row>
    <row r="5539" spans="1:14" x14ac:dyDescent="0.2">
      <c r="A5539" s="60">
        <v>43697</v>
      </c>
      <c r="B5539" s="61" t="s">
        <v>1080</v>
      </c>
      <c r="C5539" s="61" t="s">
        <v>885</v>
      </c>
      <c r="D5539" s="61" t="s">
        <v>181</v>
      </c>
      <c r="E5539" s="61">
        <v>8</v>
      </c>
      <c r="F5539" s="61" t="s">
        <v>182</v>
      </c>
      <c r="G5539" s="61">
        <v>0</v>
      </c>
      <c r="H5539" s="61" t="s">
        <v>1387</v>
      </c>
      <c r="I5539" s="61" t="s">
        <v>184</v>
      </c>
      <c r="J5539" s="61" t="s">
        <v>26</v>
      </c>
      <c r="K5539" s="61" t="s">
        <v>14</v>
      </c>
      <c r="L5539" s="61" t="s">
        <v>1081</v>
      </c>
      <c r="M5539" s="61" t="e">
        <f t="shared" si="87"/>
        <v>#VALUE!</v>
      </c>
      <c r="N5539" t="e">
        <f>VLOOKUP(M5539,'zamestnanci číselník'!$A:$I,9,0)</f>
        <v>#VALUE!</v>
      </c>
    </row>
    <row r="5540" spans="1:14" x14ac:dyDescent="0.2">
      <c r="A5540" s="60">
        <v>43704</v>
      </c>
      <c r="B5540" s="61" t="s">
        <v>1082</v>
      </c>
      <c r="C5540" s="61" t="s">
        <v>885</v>
      </c>
      <c r="D5540" s="61" t="s">
        <v>181</v>
      </c>
      <c r="E5540" s="61">
        <v>1</v>
      </c>
      <c r="F5540" s="61" t="s">
        <v>182</v>
      </c>
      <c r="G5540" s="61">
        <v>0</v>
      </c>
      <c r="H5540" s="61" t="s">
        <v>1473</v>
      </c>
      <c r="I5540" s="61" t="s">
        <v>184</v>
      </c>
      <c r="J5540" s="61" t="s">
        <v>10</v>
      </c>
      <c r="K5540" s="61" t="s">
        <v>14</v>
      </c>
      <c r="L5540" s="61" t="s">
        <v>1083</v>
      </c>
      <c r="M5540" s="61" t="e">
        <f t="shared" si="87"/>
        <v>#VALUE!</v>
      </c>
      <c r="N5540" t="e">
        <f>VLOOKUP(M5540,'zamestnanci číselník'!$A:$I,9,0)</f>
        <v>#VALUE!</v>
      </c>
    </row>
    <row r="5541" spans="1:14" x14ac:dyDescent="0.2">
      <c r="A5541" s="60">
        <v>43705</v>
      </c>
      <c r="B5541" s="61" t="s">
        <v>1082</v>
      </c>
      <c r="C5541" s="61" t="s">
        <v>885</v>
      </c>
      <c r="D5541" s="61" t="s">
        <v>181</v>
      </c>
      <c r="E5541" s="61">
        <v>4</v>
      </c>
      <c r="F5541" s="61" t="s">
        <v>182</v>
      </c>
      <c r="G5541" s="61">
        <v>0</v>
      </c>
      <c r="H5541" s="61" t="s">
        <v>1473</v>
      </c>
      <c r="I5541" s="61" t="s">
        <v>184</v>
      </c>
      <c r="J5541" s="61" t="s">
        <v>10</v>
      </c>
      <c r="K5541" s="61" t="s">
        <v>14</v>
      </c>
      <c r="L5541" s="61" t="s">
        <v>1083</v>
      </c>
      <c r="M5541" s="61" t="e">
        <f t="shared" si="87"/>
        <v>#VALUE!</v>
      </c>
      <c r="N5541" t="e">
        <f>VLOOKUP(M5541,'zamestnanci číselník'!$A:$I,9,0)</f>
        <v>#VALUE!</v>
      </c>
    </row>
    <row r="5542" spans="1:14" x14ac:dyDescent="0.2">
      <c r="A5542" s="60">
        <v>43703</v>
      </c>
      <c r="B5542" s="61" t="s">
        <v>1082</v>
      </c>
      <c r="C5542" s="61" t="s">
        <v>885</v>
      </c>
      <c r="D5542" s="61" t="s">
        <v>181</v>
      </c>
      <c r="E5542" s="61">
        <v>8</v>
      </c>
      <c r="F5542" s="61" t="s">
        <v>182</v>
      </c>
      <c r="G5542" s="61">
        <v>0</v>
      </c>
      <c r="H5542" s="61" t="s">
        <v>1473</v>
      </c>
      <c r="I5542" s="61" t="s">
        <v>184</v>
      </c>
      <c r="J5542" s="61" t="s">
        <v>10</v>
      </c>
      <c r="K5542" s="61" t="s">
        <v>14</v>
      </c>
      <c r="L5542" s="61" t="s">
        <v>1083</v>
      </c>
      <c r="M5542" s="61" t="e">
        <f t="shared" si="87"/>
        <v>#VALUE!</v>
      </c>
      <c r="N5542" t="e">
        <f>VLOOKUP(M5542,'zamestnanci číselník'!$A:$I,9,0)</f>
        <v>#VALUE!</v>
      </c>
    </row>
    <row r="5543" spans="1:14" x14ac:dyDescent="0.2">
      <c r="A5543" s="60">
        <v>43698</v>
      </c>
      <c r="B5543" s="61" t="s">
        <v>1082</v>
      </c>
      <c r="C5543" s="61" t="s">
        <v>885</v>
      </c>
      <c r="D5543" s="61" t="s">
        <v>181</v>
      </c>
      <c r="E5543" s="61">
        <v>8</v>
      </c>
      <c r="F5543" s="61" t="s">
        <v>182</v>
      </c>
      <c r="G5543" s="61">
        <v>0</v>
      </c>
      <c r="H5543" s="61" t="s">
        <v>1546</v>
      </c>
      <c r="I5543" s="61" t="s">
        <v>184</v>
      </c>
      <c r="J5543" s="61" t="s">
        <v>10</v>
      </c>
      <c r="K5543" s="61" t="s">
        <v>14</v>
      </c>
      <c r="L5543" s="61" t="s">
        <v>1083</v>
      </c>
      <c r="M5543" s="61" t="e">
        <f t="shared" si="87"/>
        <v>#VALUE!</v>
      </c>
      <c r="N5543" t="e">
        <f>VLOOKUP(M5543,'zamestnanci číselník'!$A:$I,9,0)</f>
        <v>#VALUE!</v>
      </c>
    </row>
    <row r="5544" spans="1:14" x14ac:dyDescent="0.2">
      <c r="A5544" s="60">
        <v>43699</v>
      </c>
      <c r="B5544" s="61" t="s">
        <v>1082</v>
      </c>
      <c r="C5544" s="61" t="s">
        <v>885</v>
      </c>
      <c r="D5544" s="61" t="s">
        <v>181</v>
      </c>
      <c r="E5544" s="61">
        <v>8</v>
      </c>
      <c r="F5544" s="61" t="s">
        <v>182</v>
      </c>
      <c r="G5544" s="61">
        <v>0</v>
      </c>
      <c r="H5544" s="61" t="s">
        <v>1473</v>
      </c>
      <c r="I5544" s="61" t="s">
        <v>184</v>
      </c>
      <c r="J5544" s="61" t="s">
        <v>10</v>
      </c>
      <c r="K5544" s="61" t="s">
        <v>14</v>
      </c>
      <c r="L5544" s="61" t="s">
        <v>1083</v>
      </c>
      <c r="M5544" s="61" t="e">
        <f t="shared" si="87"/>
        <v>#VALUE!</v>
      </c>
      <c r="N5544" t="e">
        <f>VLOOKUP(M5544,'zamestnanci číselník'!$A:$I,9,0)</f>
        <v>#VALUE!</v>
      </c>
    </row>
    <row r="5545" spans="1:14" x14ac:dyDescent="0.2">
      <c r="A5545" s="60">
        <v>43696</v>
      </c>
      <c r="B5545" s="61" t="s">
        <v>1082</v>
      </c>
      <c r="C5545" s="61" t="s">
        <v>885</v>
      </c>
      <c r="D5545" s="61" t="s">
        <v>181</v>
      </c>
      <c r="E5545" s="61">
        <v>8</v>
      </c>
      <c r="F5545" s="61" t="s">
        <v>182</v>
      </c>
      <c r="G5545" s="61">
        <v>0</v>
      </c>
      <c r="H5545" s="61" t="s">
        <v>1546</v>
      </c>
      <c r="I5545" s="61" t="s">
        <v>184</v>
      </c>
      <c r="J5545" s="61" t="s">
        <v>10</v>
      </c>
      <c r="K5545" s="61" t="s">
        <v>14</v>
      </c>
      <c r="L5545" s="61" t="s">
        <v>1083</v>
      </c>
      <c r="M5545" s="61" t="e">
        <f t="shared" si="87"/>
        <v>#VALUE!</v>
      </c>
      <c r="N5545" t="e">
        <f>VLOOKUP(M5545,'zamestnanci číselník'!$A:$I,9,0)</f>
        <v>#VALUE!</v>
      </c>
    </row>
    <row r="5546" spans="1:14" x14ac:dyDescent="0.2">
      <c r="A5546" s="60">
        <v>43697</v>
      </c>
      <c r="B5546" s="61" t="s">
        <v>1082</v>
      </c>
      <c r="C5546" s="61" t="s">
        <v>17</v>
      </c>
      <c r="D5546" s="61" t="s">
        <v>181</v>
      </c>
      <c r="E5546" s="61">
        <v>0</v>
      </c>
      <c r="F5546" s="61" t="s">
        <v>182</v>
      </c>
      <c r="G5546" s="61">
        <v>0</v>
      </c>
      <c r="H5546" s="61" t="s">
        <v>183</v>
      </c>
      <c r="I5546" s="61" t="s">
        <v>184</v>
      </c>
      <c r="J5546" s="61" t="s">
        <v>10</v>
      </c>
      <c r="K5546" s="61" t="s">
        <v>14</v>
      </c>
      <c r="L5546" s="61" t="s">
        <v>1083</v>
      </c>
      <c r="M5546" s="61" t="e">
        <f t="shared" si="87"/>
        <v>#VALUE!</v>
      </c>
      <c r="N5546" t="e">
        <f>VLOOKUP(M5546,'zamestnanci číselník'!$A:$I,9,0)</f>
        <v>#VALUE!</v>
      </c>
    </row>
    <row r="5547" spans="1:14" x14ac:dyDescent="0.2">
      <c r="A5547" s="60">
        <v>43689</v>
      </c>
      <c r="B5547" s="61" t="s">
        <v>1082</v>
      </c>
      <c r="C5547" s="61" t="s">
        <v>885</v>
      </c>
      <c r="D5547" s="61" t="s">
        <v>181</v>
      </c>
      <c r="E5547" s="61">
        <v>9</v>
      </c>
      <c r="F5547" s="61" t="s">
        <v>182</v>
      </c>
      <c r="G5547" s="61">
        <v>0</v>
      </c>
      <c r="H5547" s="61" t="s">
        <v>1473</v>
      </c>
      <c r="I5547" s="61" t="s">
        <v>184</v>
      </c>
      <c r="J5547" s="61" t="s">
        <v>10</v>
      </c>
      <c r="K5547" s="61" t="s">
        <v>14</v>
      </c>
      <c r="L5547" s="61" t="s">
        <v>1083</v>
      </c>
      <c r="M5547" s="61" t="e">
        <f t="shared" si="87"/>
        <v>#VALUE!</v>
      </c>
      <c r="N5547" t="e">
        <f>VLOOKUP(M5547,'zamestnanci číselník'!$A:$I,9,0)</f>
        <v>#VALUE!</v>
      </c>
    </row>
    <row r="5548" spans="1:14" x14ac:dyDescent="0.2">
      <c r="A5548" s="60">
        <v>43690</v>
      </c>
      <c r="B5548" s="61" t="s">
        <v>1082</v>
      </c>
      <c r="C5548" s="61" t="s">
        <v>885</v>
      </c>
      <c r="D5548" s="61" t="s">
        <v>181</v>
      </c>
      <c r="E5548" s="61">
        <v>9.5</v>
      </c>
      <c r="F5548" s="61" t="s">
        <v>182</v>
      </c>
      <c r="G5548" s="61">
        <v>0</v>
      </c>
      <c r="H5548" s="61" t="s">
        <v>1473</v>
      </c>
      <c r="I5548" s="61" t="s">
        <v>184</v>
      </c>
      <c r="J5548" s="61" t="s">
        <v>10</v>
      </c>
      <c r="K5548" s="61" t="s">
        <v>14</v>
      </c>
      <c r="L5548" s="61" t="s">
        <v>1083</v>
      </c>
      <c r="M5548" s="61" t="e">
        <f t="shared" ref="M5548:M5611" si="88">B5548*1</f>
        <v>#VALUE!</v>
      </c>
      <c r="N5548" t="e">
        <f>VLOOKUP(M5548,'zamestnanci číselník'!$A:$I,9,0)</f>
        <v>#VALUE!</v>
      </c>
    </row>
    <row r="5549" spans="1:14" x14ac:dyDescent="0.2">
      <c r="A5549" s="60">
        <v>43691</v>
      </c>
      <c r="B5549" s="61" t="s">
        <v>1082</v>
      </c>
      <c r="C5549" s="61" t="s">
        <v>885</v>
      </c>
      <c r="D5549" s="61" t="s">
        <v>181</v>
      </c>
      <c r="E5549" s="61">
        <v>10</v>
      </c>
      <c r="F5549" s="61" t="s">
        <v>182</v>
      </c>
      <c r="G5549" s="61">
        <v>0</v>
      </c>
      <c r="H5549" s="61" t="s">
        <v>1473</v>
      </c>
      <c r="I5549" s="61" t="s">
        <v>184</v>
      </c>
      <c r="J5549" s="61" t="s">
        <v>10</v>
      </c>
      <c r="K5549" s="61" t="s">
        <v>14</v>
      </c>
      <c r="L5549" s="61" t="s">
        <v>1083</v>
      </c>
      <c r="M5549" s="61" t="e">
        <f t="shared" si="88"/>
        <v>#VALUE!</v>
      </c>
      <c r="N5549" t="e">
        <f>VLOOKUP(M5549,'zamestnanci číselník'!$A:$I,9,0)</f>
        <v>#VALUE!</v>
      </c>
    </row>
    <row r="5550" spans="1:14" x14ac:dyDescent="0.2">
      <c r="A5550" s="60">
        <v>43692</v>
      </c>
      <c r="B5550" s="61" t="s">
        <v>1082</v>
      </c>
      <c r="C5550" s="61" t="s">
        <v>885</v>
      </c>
      <c r="D5550" s="61" t="s">
        <v>181</v>
      </c>
      <c r="E5550" s="61">
        <v>4</v>
      </c>
      <c r="F5550" s="61" t="s">
        <v>182</v>
      </c>
      <c r="G5550" s="61">
        <v>0</v>
      </c>
      <c r="H5550" s="61" t="s">
        <v>1473</v>
      </c>
      <c r="I5550" s="61" t="s">
        <v>184</v>
      </c>
      <c r="J5550" s="61" t="s">
        <v>10</v>
      </c>
      <c r="K5550" s="61" t="s">
        <v>14</v>
      </c>
      <c r="L5550" s="61" t="s">
        <v>1083</v>
      </c>
      <c r="M5550" s="61" t="e">
        <f t="shared" si="88"/>
        <v>#VALUE!</v>
      </c>
      <c r="N5550" t="e">
        <f>VLOOKUP(M5550,'zamestnanci číselník'!$A:$I,9,0)</f>
        <v>#VALUE!</v>
      </c>
    </row>
    <row r="5551" spans="1:14" x14ac:dyDescent="0.2">
      <c r="A5551" s="60">
        <v>43693</v>
      </c>
      <c r="B5551" s="61" t="s">
        <v>1082</v>
      </c>
      <c r="C5551" s="61" t="s">
        <v>885</v>
      </c>
      <c r="D5551" s="61" t="s">
        <v>181</v>
      </c>
      <c r="E5551" s="61">
        <v>8</v>
      </c>
      <c r="F5551" s="61" t="s">
        <v>182</v>
      </c>
      <c r="G5551" s="61">
        <v>0</v>
      </c>
      <c r="H5551" s="61" t="s">
        <v>1473</v>
      </c>
      <c r="I5551" s="61" t="s">
        <v>184</v>
      </c>
      <c r="J5551" s="61" t="s">
        <v>10</v>
      </c>
      <c r="K5551" s="61" t="s">
        <v>14</v>
      </c>
      <c r="L5551" s="61" t="s">
        <v>1083</v>
      </c>
      <c r="M5551" s="61" t="e">
        <f t="shared" si="88"/>
        <v>#VALUE!</v>
      </c>
      <c r="N5551" t="e">
        <f>VLOOKUP(M5551,'zamestnanci číselník'!$A:$I,9,0)</f>
        <v>#VALUE!</v>
      </c>
    </row>
    <row r="5552" spans="1:14" x14ac:dyDescent="0.2">
      <c r="A5552" s="60">
        <v>43682</v>
      </c>
      <c r="B5552" s="61" t="s">
        <v>1082</v>
      </c>
      <c r="C5552" s="61" t="s">
        <v>885</v>
      </c>
      <c r="D5552" s="61" t="s">
        <v>181</v>
      </c>
      <c r="E5552" s="61">
        <v>8</v>
      </c>
      <c r="F5552" s="61" t="s">
        <v>182</v>
      </c>
      <c r="G5552" s="61">
        <v>0</v>
      </c>
      <c r="H5552" s="61" t="s">
        <v>1473</v>
      </c>
      <c r="I5552" s="61" t="s">
        <v>184</v>
      </c>
      <c r="J5552" s="61" t="s">
        <v>10</v>
      </c>
      <c r="K5552" s="61" t="s">
        <v>14</v>
      </c>
      <c r="L5552" s="61" t="s">
        <v>1083</v>
      </c>
      <c r="M5552" s="61" t="e">
        <f t="shared" si="88"/>
        <v>#VALUE!</v>
      </c>
      <c r="N5552" t="e">
        <f>VLOOKUP(M5552,'zamestnanci číselník'!$A:$I,9,0)</f>
        <v>#VALUE!</v>
      </c>
    </row>
    <row r="5553" spans="1:14" x14ac:dyDescent="0.2">
      <c r="A5553" s="60">
        <v>43683</v>
      </c>
      <c r="B5553" s="61" t="s">
        <v>1082</v>
      </c>
      <c r="C5553" s="61" t="s">
        <v>885</v>
      </c>
      <c r="D5553" s="61" t="s">
        <v>181</v>
      </c>
      <c r="E5553" s="61">
        <v>8</v>
      </c>
      <c r="F5553" s="61" t="s">
        <v>182</v>
      </c>
      <c r="G5553" s="61">
        <v>0</v>
      </c>
      <c r="H5553" s="61" t="s">
        <v>1473</v>
      </c>
      <c r="I5553" s="61" t="s">
        <v>184</v>
      </c>
      <c r="J5553" s="61" t="s">
        <v>10</v>
      </c>
      <c r="K5553" s="61" t="s">
        <v>14</v>
      </c>
      <c r="L5553" s="61" t="s">
        <v>1083</v>
      </c>
      <c r="M5553" s="61" t="e">
        <f t="shared" si="88"/>
        <v>#VALUE!</v>
      </c>
      <c r="N5553" t="e">
        <f>VLOOKUP(M5553,'zamestnanci číselník'!$A:$I,9,0)</f>
        <v>#VALUE!</v>
      </c>
    </row>
    <row r="5554" spans="1:14" x14ac:dyDescent="0.2">
      <c r="A5554" s="60">
        <v>43684</v>
      </c>
      <c r="B5554" s="61" t="s">
        <v>1082</v>
      </c>
      <c r="C5554" s="61" t="s">
        <v>885</v>
      </c>
      <c r="D5554" s="61" t="s">
        <v>181</v>
      </c>
      <c r="E5554" s="61">
        <v>8</v>
      </c>
      <c r="F5554" s="61" t="s">
        <v>182</v>
      </c>
      <c r="G5554" s="61">
        <v>0</v>
      </c>
      <c r="H5554" s="61" t="s">
        <v>1473</v>
      </c>
      <c r="I5554" s="61" t="s">
        <v>184</v>
      </c>
      <c r="J5554" s="61" t="s">
        <v>10</v>
      </c>
      <c r="K5554" s="61" t="s">
        <v>14</v>
      </c>
      <c r="L5554" s="61" t="s">
        <v>1083</v>
      </c>
      <c r="M5554" s="61" t="e">
        <f t="shared" si="88"/>
        <v>#VALUE!</v>
      </c>
      <c r="N5554" t="e">
        <f>VLOOKUP(M5554,'zamestnanci číselník'!$A:$I,9,0)</f>
        <v>#VALUE!</v>
      </c>
    </row>
    <row r="5555" spans="1:14" x14ac:dyDescent="0.2">
      <c r="A5555" s="60">
        <v>43685</v>
      </c>
      <c r="B5555" s="61" t="s">
        <v>1082</v>
      </c>
      <c r="C5555" s="61" t="s">
        <v>885</v>
      </c>
      <c r="D5555" s="61" t="s">
        <v>181</v>
      </c>
      <c r="E5555" s="61">
        <v>8</v>
      </c>
      <c r="F5555" s="61" t="s">
        <v>182</v>
      </c>
      <c r="G5555" s="61">
        <v>0</v>
      </c>
      <c r="H5555" s="61" t="s">
        <v>1473</v>
      </c>
      <c r="I5555" s="61" t="s">
        <v>184</v>
      </c>
      <c r="J5555" s="61" t="s">
        <v>10</v>
      </c>
      <c r="K5555" s="61" t="s">
        <v>14</v>
      </c>
      <c r="L5555" s="61" t="s">
        <v>1083</v>
      </c>
      <c r="M5555" s="61" t="e">
        <f t="shared" si="88"/>
        <v>#VALUE!</v>
      </c>
      <c r="N5555" t="e">
        <f>VLOOKUP(M5555,'zamestnanci číselník'!$A:$I,9,0)</f>
        <v>#VALUE!</v>
      </c>
    </row>
    <row r="5556" spans="1:14" x14ac:dyDescent="0.2">
      <c r="A5556" s="60">
        <v>43686</v>
      </c>
      <c r="B5556" s="61" t="s">
        <v>1082</v>
      </c>
      <c r="C5556" s="61" t="s">
        <v>885</v>
      </c>
      <c r="D5556" s="61" t="s">
        <v>181</v>
      </c>
      <c r="E5556" s="61">
        <v>8</v>
      </c>
      <c r="F5556" s="61" t="s">
        <v>182</v>
      </c>
      <c r="G5556" s="61">
        <v>0</v>
      </c>
      <c r="H5556" s="61" t="s">
        <v>1473</v>
      </c>
      <c r="I5556" s="61" t="s">
        <v>184</v>
      </c>
      <c r="J5556" s="61" t="s">
        <v>10</v>
      </c>
      <c r="K5556" s="61" t="s">
        <v>14</v>
      </c>
      <c r="L5556" s="61" t="s">
        <v>1083</v>
      </c>
      <c r="M5556" s="61" t="e">
        <f t="shared" si="88"/>
        <v>#VALUE!</v>
      </c>
      <c r="N5556" t="e">
        <f>VLOOKUP(M5556,'zamestnanci číselník'!$A:$I,9,0)</f>
        <v>#VALUE!</v>
      </c>
    </row>
    <row r="5557" spans="1:14" x14ac:dyDescent="0.2">
      <c r="A5557" s="60">
        <v>43704</v>
      </c>
      <c r="B5557" s="61" t="s">
        <v>1084</v>
      </c>
      <c r="C5557" s="61" t="s">
        <v>885</v>
      </c>
      <c r="D5557" s="61" t="s">
        <v>181</v>
      </c>
      <c r="E5557" s="61">
        <v>8</v>
      </c>
      <c r="F5557" s="61" t="s">
        <v>182</v>
      </c>
      <c r="G5557" s="61">
        <v>0</v>
      </c>
      <c r="H5557" s="61" t="s">
        <v>1146</v>
      </c>
      <c r="I5557" s="61" t="s">
        <v>184</v>
      </c>
      <c r="J5557" s="61" t="s">
        <v>10</v>
      </c>
      <c r="K5557" s="61" t="s">
        <v>14</v>
      </c>
      <c r="L5557" s="61" t="s">
        <v>1085</v>
      </c>
      <c r="M5557" s="61" t="e">
        <f t="shared" si="88"/>
        <v>#VALUE!</v>
      </c>
      <c r="N5557" t="e">
        <f>VLOOKUP(M5557,'zamestnanci číselník'!$A:$I,9,0)</f>
        <v>#VALUE!</v>
      </c>
    </row>
    <row r="5558" spans="1:14" x14ac:dyDescent="0.2">
      <c r="A5558" s="60">
        <v>43705</v>
      </c>
      <c r="B5558" s="61" t="s">
        <v>1084</v>
      </c>
      <c r="C5558" s="61" t="s">
        <v>885</v>
      </c>
      <c r="D5558" s="61" t="s">
        <v>181</v>
      </c>
      <c r="E5558" s="61">
        <v>6.5</v>
      </c>
      <c r="F5558" s="61" t="s">
        <v>182</v>
      </c>
      <c r="G5558" s="61">
        <v>0</v>
      </c>
      <c r="H5558" s="61" t="s">
        <v>1146</v>
      </c>
      <c r="I5558" s="61" t="s">
        <v>184</v>
      </c>
      <c r="J5558" s="61" t="s">
        <v>10</v>
      </c>
      <c r="K5558" s="61" t="s">
        <v>14</v>
      </c>
      <c r="L5558" s="61" t="s">
        <v>1085</v>
      </c>
      <c r="M5558" s="61" t="e">
        <f t="shared" si="88"/>
        <v>#VALUE!</v>
      </c>
      <c r="N5558" t="e">
        <f>VLOOKUP(M5558,'zamestnanci číselník'!$A:$I,9,0)</f>
        <v>#VALUE!</v>
      </c>
    </row>
    <row r="5559" spans="1:14" x14ac:dyDescent="0.2">
      <c r="A5559" s="60">
        <v>43703</v>
      </c>
      <c r="B5559" s="61" t="s">
        <v>1084</v>
      </c>
      <c r="C5559" s="61" t="s">
        <v>885</v>
      </c>
      <c r="D5559" s="61" t="s">
        <v>181</v>
      </c>
      <c r="E5559" s="61">
        <v>8</v>
      </c>
      <c r="F5559" s="61" t="s">
        <v>182</v>
      </c>
      <c r="G5559" s="61">
        <v>0</v>
      </c>
      <c r="H5559" s="61" t="s">
        <v>1473</v>
      </c>
      <c r="I5559" s="61" t="s">
        <v>184</v>
      </c>
      <c r="J5559" s="61" t="s">
        <v>10</v>
      </c>
      <c r="K5559" s="61" t="s">
        <v>14</v>
      </c>
      <c r="L5559" s="61" t="s">
        <v>1085</v>
      </c>
      <c r="M5559" s="61" t="e">
        <f t="shared" si="88"/>
        <v>#VALUE!</v>
      </c>
      <c r="N5559" t="e">
        <f>VLOOKUP(M5559,'zamestnanci číselník'!$A:$I,9,0)</f>
        <v>#VALUE!</v>
      </c>
    </row>
    <row r="5560" spans="1:14" x14ac:dyDescent="0.2">
      <c r="A5560" s="60">
        <v>43698</v>
      </c>
      <c r="B5560" s="61" t="s">
        <v>1084</v>
      </c>
      <c r="C5560" s="61" t="s">
        <v>885</v>
      </c>
      <c r="D5560" s="61" t="s">
        <v>181</v>
      </c>
      <c r="E5560" s="61">
        <v>8</v>
      </c>
      <c r="F5560" s="61" t="s">
        <v>182</v>
      </c>
      <c r="G5560" s="61">
        <v>0</v>
      </c>
      <c r="H5560" s="61" t="s">
        <v>1473</v>
      </c>
      <c r="I5560" s="61" t="s">
        <v>184</v>
      </c>
      <c r="J5560" s="61" t="s">
        <v>10</v>
      </c>
      <c r="K5560" s="61" t="s">
        <v>14</v>
      </c>
      <c r="L5560" s="61" t="s">
        <v>1085</v>
      </c>
      <c r="M5560" s="61" t="e">
        <f t="shared" si="88"/>
        <v>#VALUE!</v>
      </c>
      <c r="N5560" t="e">
        <f>VLOOKUP(M5560,'zamestnanci číselník'!$A:$I,9,0)</f>
        <v>#VALUE!</v>
      </c>
    </row>
    <row r="5561" spans="1:14" x14ac:dyDescent="0.2">
      <c r="A5561" s="60">
        <v>43699</v>
      </c>
      <c r="B5561" s="61" t="s">
        <v>1084</v>
      </c>
      <c r="C5561" s="61" t="s">
        <v>885</v>
      </c>
      <c r="D5561" s="61" t="s">
        <v>181</v>
      </c>
      <c r="E5561" s="61">
        <v>8</v>
      </c>
      <c r="F5561" s="61" t="s">
        <v>182</v>
      </c>
      <c r="G5561" s="61">
        <v>0</v>
      </c>
      <c r="H5561" s="61" t="s">
        <v>1473</v>
      </c>
      <c r="I5561" s="61" t="s">
        <v>184</v>
      </c>
      <c r="J5561" s="61" t="s">
        <v>10</v>
      </c>
      <c r="K5561" s="61" t="s">
        <v>14</v>
      </c>
      <c r="L5561" s="61" t="s">
        <v>1085</v>
      </c>
      <c r="M5561" s="61" t="e">
        <f t="shared" si="88"/>
        <v>#VALUE!</v>
      </c>
      <c r="N5561" t="e">
        <f>VLOOKUP(M5561,'zamestnanci číselník'!$A:$I,9,0)</f>
        <v>#VALUE!</v>
      </c>
    </row>
    <row r="5562" spans="1:14" x14ac:dyDescent="0.2">
      <c r="A5562" s="60">
        <v>43696</v>
      </c>
      <c r="B5562" s="61" t="s">
        <v>1084</v>
      </c>
      <c r="C5562" s="61" t="s">
        <v>885</v>
      </c>
      <c r="D5562" s="61" t="s">
        <v>181</v>
      </c>
      <c r="E5562" s="61">
        <v>8</v>
      </c>
      <c r="F5562" s="61" t="s">
        <v>182</v>
      </c>
      <c r="G5562" s="61">
        <v>0</v>
      </c>
      <c r="H5562" s="61" t="s">
        <v>1473</v>
      </c>
      <c r="I5562" s="61" t="s">
        <v>184</v>
      </c>
      <c r="J5562" s="61" t="s">
        <v>10</v>
      </c>
      <c r="K5562" s="61" t="s">
        <v>14</v>
      </c>
      <c r="L5562" s="61" t="s">
        <v>1085</v>
      </c>
      <c r="M5562" s="61" t="e">
        <f t="shared" si="88"/>
        <v>#VALUE!</v>
      </c>
      <c r="N5562" t="e">
        <f>VLOOKUP(M5562,'zamestnanci číselník'!$A:$I,9,0)</f>
        <v>#VALUE!</v>
      </c>
    </row>
    <row r="5563" spans="1:14" x14ac:dyDescent="0.2">
      <c r="A5563" s="60">
        <v>43697</v>
      </c>
      <c r="B5563" s="61" t="s">
        <v>1084</v>
      </c>
      <c r="C5563" s="61" t="s">
        <v>885</v>
      </c>
      <c r="D5563" s="61" t="s">
        <v>181</v>
      </c>
      <c r="E5563" s="61">
        <v>8</v>
      </c>
      <c r="F5563" s="61" t="s">
        <v>182</v>
      </c>
      <c r="G5563" s="61">
        <v>0</v>
      </c>
      <c r="H5563" s="61" t="s">
        <v>1473</v>
      </c>
      <c r="I5563" s="61" t="s">
        <v>184</v>
      </c>
      <c r="J5563" s="61" t="s">
        <v>10</v>
      </c>
      <c r="K5563" s="61" t="s">
        <v>14</v>
      </c>
      <c r="L5563" s="61" t="s">
        <v>1085</v>
      </c>
      <c r="M5563" s="61" t="e">
        <f t="shared" si="88"/>
        <v>#VALUE!</v>
      </c>
      <c r="N5563" t="e">
        <f>VLOOKUP(M5563,'zamestnanci číselník'!$A:$I,9,0)</f>
        <v>#VALUE!</v>
      </c>
    </row>
    <row r="5564" spans="1:14" x14ac:dyDescent="0.2">
      <c r="A5564" s="60">
        <v>43689</v>
      </c>
      <c r="B5564" s="61" t="s">
        <v>1084</v>
      </c>
      <c r="C5564" s="61" t="s">
        <v>885</v>
      </c>
      <c r="D5564" s="61" t="s">
        <v>181</v>
      </c>
      <c r="E5564" s="61">
        <v>10</v>
      </c>
      <c r="F5564" s="61" t="s">
        <v>182</v>
      </c>
      <c r="G5564" s="61">
        <v>0</v>
      </c>
      <c r="H5564" s="61" t="s">
        <v>1509</v>
      </c>
      <c r="I5564" s="61" t="s">
        <v>184</v>
      </c>
      <c r="J5564" s="61" t="s">
        <v>10</v>
      </c>
      <c r="K5564" s="61" t="s">
        <v>14</v>
      </c>
      <c r="L5564" s="61" t="s">
        <v>1085</v>
      </c>
      <c r="M5564" s="61" t="e">
        <f t="shared" si="88"/>
        <v>#VALUE!</v>
      </c>
      <c r="N5564" t="e">
        <f>VLOOKUP(M5564,'zamestnanci číselník'!$A:$I,9,0)</f>
        <v>#VALUE!</v>
      </c>
    </row>
    <row r="5565" spans="1:14" x14ac:dyDescent="0.2">
      <c r="A5565" s="60">
        <v>43690</v>
      </c>
      <c r="B5565" s="61" t="s">
        <v>1084</v>
      </c>
      <c r="C5565" s="61" t="s">
        <v>885</v>
      </c>
      <c r="D5565" s="61" t="s">
        <v>181</v>
      </c>
      <c r="E5565" s="61">
        <v>9.5</v>
      </c>
      <c r="F5565" s="61" t="s">
        <v>182</v>
      </c>
      <c r="G5565" s="61">
        <v>0</v>
      </c>
      <c r="H5565" s="61" t="s">
        <v>1509</v>
      </c>
      <c r="I5565" s="61" t="s">
        <v>184</v>
      </c>
      <c r="J5565" s="61" t="s">
        <v>10</v>
      </c>
      <c r="K5565" s="61" t="s">
        <v>14</v>
      </c>
      <c r="L5565" s="61" t="s">
        <v>1085</v>
      </c>
      <c r="M5565" s="61" t="e">
        <f t="shared" si="88"/>
        <v>#VALUE!</v>
      </c>
      <c r="N5565" t="e">
        <f>VLOOKUP(M5565,'zamestnanci číselník'!$A:$I,9,0)</f>
        <v>#VALUE!</v>
      </c>
    </row>
    <row r="5566" spans="1:14" x14ac:dyDescent="0.2">
      <c r="A5566" s="60">
        <v>43691</v>
      </c>
      <c r="B5566" s="61" t="s">
        <v>1084</v>
      </c>
      <c r="C5566" s="61" t="s">
        <v>885</v>
      </c>
      <c r="D5566" s="61" t="s">
        <v>181</v>
      </c>
      <c r="E5566" s="61">
        <v>8.5</v>
      </c>
      <c r="F5566" s="61" t="s">
        <v>182</v>
      </c>
      <c r="G5566" s="61">
        <v>0</v>
      </c>
      <c r="H5566" s="61" t="s">
        <v>1509</v>
      </c>
      <c r="I5566" s="61" t="s">
        <v>184</v>
      </c>
      <c r="J5566" s="61" t="s">
        <v>10</v>
      </c>
      <c r="K5566" s="61" t="s">
        <v>14</v>
      </c>
      <c r="L5566" s="61" t="s">
        <v>1085</v>
      </c>
      <c r="M5566" s="61" t="e">
        <f t="shared" si="88"/>
        <v>#VALUE!</v>
      </c>
      <c r="N5566" t="e">
        <f>VLOOKUP(M5566,'zamestnanci číselník'!$A:$I,9,0)</f>
        <v>#VALUE!</v>
      </c>
    </row>
    <row r="5567" spans="1:14" x14ac:dyDescent="0.2">
      <c r="A5567" s="60">
        <v>43692</v>
      </c>
      <c r="B5567" s="61" t="s">
        <v>1084</v>
      </c>
      <c r="C5567" s="61" t="s">
        <v>885</v>
      </c>
      <c r="D5567" s="61" t="s">
        <v>181</v>
      </c>
      <c r="E5567" s="61">
        <v>10</v>
      </c>
      <c r="F5567" s="61" t="s">
        <v>182</v>
      </c>
      <c r="G5567" s="61">
        <v>0</v>
      </c>
      <c r="H5567" s="61" t="s">
        <v>1509</v>
      </c>
      <c r="I5567" s="61" t="s">
        <v>184</v>
      </c>
      <c r="J5567" s="61" t="s">
        <v>10</v>
      </c>
      <c r="K5567" s="61" t="s">
        <v>14</v>
      </c>
      <c r="L5567" s="61" t="s">
        <v>1085</v>
      </c>
      <c r="M5567" s="61" t="e">
        <f t="shared" si="88"/>
        <v>#VALUE!</v>
      </c>
      <c r="N5567" t="e">
        <f>VLOOKUP(M5567,'zamestnanci číselník'!$A:$I,9,0)</f>
        <v>#VALUE!</v>
      </c>
    </row>
    <row r="5568" spans="1:14" x14ac:dyDescent="0.2">
      <c r="A5568" s="60">
        <v>43693</v>
      </c>
      <c r="B5568" s="61" t="s">
        <v>1084</v>
      </c>
      <c r="C5568" s="61" t="s">
        <v>885</v>
      </c>
      <c r="D5568" s="61" t="s">
        <v>181</v>
      </c>
      <c r="E5568" s="61">
        <v>7.5</v>
      </c>
      <c r="F5568" s="61" t="s">
        <v>182</v>
      </c>
      <c r="G5568" s="61">
        <v>0</v>
      </c>
      <c r="H5568" s="61" t="s">
        <v>1509</v>
      </c>
      <c r="I5568" s="61" t="s">
        <v>184</v>
      </c>
      <c r="J5568" s="61" t="s">
        <v>10</v>
      </c>
      <c r="K5568" s="61" t="s">
        <v>14</v>
      </c>
      <c r="L5568" s="61" t="s">
        <v>1085</v>
      </c>
      <c r="M5568" s="61" t="e">
        <f t="shared" si="88"/>
        <v>#VALUE!</v>
      </c>
      <c r="N5568" t="e">
        <f>VLOOKUP(M5568,'zamestnanci číselník'!$A:$I,9,0)</f>
        <v>#VALUE!</v>
      </c>
    </row>
    <row r="5569" spans="1:14" x14ac:dyDescent="0.2">
      <c r="A5569" s="60">
        <v>43703</v>
      </c>
      <c r="B5569" s="61" t="s">
        <v>1086</v>
      </c>
      <c r="C5569" s="61" t="s">
        <v>885</v>
      </c>
      <c r="D5569" s="61" t="s">
        <v>181</v>
      </c>
      <c r="E5569" s="61">
        <v>6</v>
      </c>
      <c r="F5569" s="61" t="s">
        <v>182</v>
      </c>
      <c r="G5569" s="61">
        <v>0</v>
      </c>
      <c r="H5569" s="61" t="s">
        <v>1481</v>
      </c>
      <c r="I5569" s="61" t="s">
        <v>185</v>
      </c>
      <c r="J5569" s="61" t="s">
        <v>16</v>
      </c>
      <c r="K5569" s="61" t="s">
        <v>14</v>
      </c>
      <c r="L5569" s="61" t="s">
        <v>1087</v>
      </c>
      <c r="M5569" s="61" t="e">
        <f t="shared" si="88"/>
        <v>#VALUE!</v>
      </c>
      <c r="N5569" t="e">
        <f>VLOOKUP(M5569,'zamestnanci číselník'!$A:$I,9,0)</f>
        <v>#VALUE!</v>
      </c>
    </row>
    <row r="5570" spans="1:14" x14ac:dyDescent="0.2">
      <c r="A5570" s="60">
        <v>43703</v>
      </c>
      <c r="B5570" s="61" t="s">
        <v>1086</v>
      </c>
      <c r="C5570" s="61" t="s">
        <v>885</v>
      </c>
      <c r="D5570" s="61" t="s">
        <v>181</v>
      </c>
      <c r="E5570" s="61">
        <v>1.5</v>
      </c>
      <c r="F5570" s="61" t="s">
        <v>182</v>
      </c>
      <c r="G5570" s="61">
        <v>0</v>
      </c>
      <c r="H5570" s="61" t="s">
        <v>1571</v>
      </c>
      <c r="I5570" s="61" t="s">
        <v>185</v>
      </c>
      <c r="J5570" s="61" t="s">
        <v>16</v>
      </c>
      <c r="K5570" s="61" t="s">
        <v>14</v>
      </c>
      <c r="L5570" s="61" t="s">
        <v>1087</v>
      </c>
      <c r="M5570" s="61" t="e">
        <f t="shared" si="88"/>
        <v>#VALUE!</v>
      </c>
      <c r="N5570" t="e">
        <f>VLOOKUP(M5570,'zamestnanci číselník'!$A:$I,9,0)</f>
        <v>#VALUE!</v>
      </c>
    </row>
    <row r="5571" spans="1:14" x14ac:dyDescent="0.2">
      <c r="A5571" s="60">
        <v>43704</v>
      </c>
      <c r="B5571" s="61" t="s">
        <v>1086</v>
      </c>
      <c r="C5571" s="61" t="s">
        <v>885</v>
      </c>
      <c r="D5571" s="61" t="s">
        <v>181</v>
      </c>
      <c r="E5571" s="61">
        <v>8</v>
      </c>
      <c r="F5571" s="61" t="s">
        <v>182</v>
      </c>
      <c r="G5571" s="61">
        <v>0</v>
      </c>
      <c r="H5571" s="61" t="s">
        <v>1146</v>
      </c>
      <c r="I5571" s="61" t="s">
        <v>185</v>
      </c>
      <c r="J5571" s="61" t="s">
        <v>16</v>
      </c>
      <c r="K5571" s="61" t="s">
        <v>14</v>
      </c>
      <c r="L5571" s="61" t="s">
        <v>1087</v>
      </c>
      <c r="M5571" s="61" t="e">
        <f t="shared" si="88"/>
        <v>#VALUE!</v>
      </c>
      <c r="N5571" t="e">
        <f>VLOOKUP(M5571,'zamestnanci číselník'!$A:$I,9,0)</f>
        <v>#VALUE!</v>
      </c>
    </row>
    <row r="5572" spans="1:14" x14ac:dyDescent="0.2">
      <c r="A5572" s="60">
        <v>43705</v>
      </c>
      <c r="B5572" s="61" t="s">
        <v>1086</v>
      </c>
      <c r="C5572" s="61" t="s">
        <v>885</v>
      </c>
      <c r="D5572" s="61" t="s">
        <v>181</v>
      </c>
      <c r="E5572" s="61">
        <v>8</v>
      </c>
      <c r="F5572" s="61" t="s">
        <v>182</v>
      </c>
      <c r="G5572" s="61">
        <v>0</v>
      </c>
      <c r="H5572" s="61" t="s">
        <v>1146</v>
      </c>
      <c r="I5572" s="61" t="s">
        <v>185</v>
      </c>
      <c r="J5572" s="61" t="s">
        <v>16</v>
      </c>
      <c r="K5572" s="61" t="s">
        <v>14</v>
      </c>
      <c r="L5572" s="61" t="s">
        <v>1087</v>
      </c>
      <c r="M5572" s="61" t="e">
        <f t="shared" si="88"/>
        <v>#VALUE!</v>
      </c>
      <c r="N5572" t="e">
        <f>VLOOKUP(M5572,'zamestnanci číselník'!$A:$I,9,0)</f>
        <v>#VALUE!</v>
      </c>
    </row>
    <row r="5573" spans="1:14" x14ac:dyDescent="0.2">
      <c r="A5573" s="60">
        <v>43706</v>
      </c>
      <c r="B5573" s="61" t="s">
        <v>1086</v>
      </c>
      <c r="C5573" s="61" t="s">
        <v>885</v>
      </c>
      <c r="D5573" s="61" t="s">
        <v>181</v>
      </c>
      <c r="E5573" s="61">
        <v>4</v>
      </c>
      <c r="F5573" s="61" t="s">
        <v>182</v>
      </c>
      <c r="G5573" s="61">
        <v>0</v>
      </c>
      <c r="H5573" s="61" t="s">
        <v>1504</v>
      </c>
      <c r="I5573" s="61" t="s">
        <v>185</v>
      </c>
      <c r="J5573" s="61" t="s">
        <v>16</v>
      </c>
      <c r="K5573" s="61" t="s">
        <v>14</v>
      </c>
      <c r="L5573" s="61" t="s">
        <v>1087</v>
      </c>
      <c r="M5573" s="61" t="e">
        <f t="shared" si="88"/>
        <v>#VALUE!</v>
      </c>
      <c r="N5573" t="e">
        <f>VLOOKUP(M5573,'zamestnanci číselník'!$A:$I,9,0)</f>
        <v>#VALUE!</v>
      </c>
    </row>
    <row r="5574" spans="1:14" x14ac:dyDescent="0.2">
      <c r="A5574" s="60">
        <v>43707</v>
      </c>
      <c r="B5574" s="61" t="s">
        <v>1086</v>
      </c>
      <c r="C5574" s="61" t="s">
        <v>885</v>
      </c>
      <c r="D5574" s="61" t="s">
        <v>181</v>
      </c>
      <c r="E5574" s="61">
        <v>4</v>
      </c>
      <c r="F5574" s="61" t="s">
        <v>182</v>
      </c>
      <c r="G5574" s="61">
        <v>0</v>
      </c>
      <c r="H5574" s="61" t="s">
        <v>1549</v>
      </c>
      <c r="I5574" s="61" t="s">
        <v>185</v>
      </c>
      <c r="J5574" s="61" t="s">
        <v>16</v>
      </c>
      <c r="K5574" s="61" t="s">
        <v>14</v>
      </c>
      <c r="L5574" s="61" t="s">
        <v>1087</v>
      </c>
      <c r="M5574" s="61" t="e">
        <f t="shared" si="88"/>
        <v>#VALUE!</v>
      </c>
      <c r="N5574" t="e">
        <f>VLOOKUP(M5574,'zamestnanci číselník'!$A:$I,9,0)</f>
        <v>#VALUE!</v>
      </c>
    </row>
    <row r="5575" spans="1:14" x14ac:dyDescent="0.2">
      <c r="A5575" s="60">
        <v>43708</v>
      </c>
      <c r="B5575" s="61" t="s">
        <v>1086</v>
      </c>
      <c r="C5575" s="61" t="s">
        <v>885</v>
      </c>
      <c r="D5575" s="61" t="s">
        <v>181</v>
      </c>
      <c r="E5575" s="61">
        <v>3</v>
      </c>
      <c r="F5575" s="61" t="s">
        <v>182</v>
      </c>
      <c r="G5575" s="61">
        <v>0</v>
      </c>
      <c r="H5575" s="61" t="s">
        <v>1549</v>
      </c>
      <c r="I5575" s="61" t="s">
        <v>185</v>
      </c>
      <c r="J5575" s="61" t="s">
        <v>16</v>
      </c>
      <c r="K5575" s="61" t="s">
        <v>14</v>
      </c>
      <c r="L5575" s="61" t="s">
        <v>1087</v>
      </c>
      <c r="M5575" s="61" t="e">
        <f t="shared" si="88"/>
        <v>#VALUE!</v>
      </c>
      <c r="N5575" t="e">
        <f>VLOOKUP(M5575,'zamestnanci číselník'!$A:$I,9,0)</f>
        <v>#VALUE!</v>
      </c>
    </row>
    <row r="5576" spans="1:14" x14ac:dyDescent="0.2">
      <c r="A5576" s="60">
        <v>43697</v>
      </c>
      <c r="B5576" s="61" t="s">
        <v>1086</v>
      </c>
      <c r="C5576" s="61" t="s">
        <v>885</v>
      </c>
      <c r="D5576" s="61" t="s">
        <v>181</v>
      </c>
      <c r="E5576" s="61">
        <v>10</v>
      </c>
      <c r="F5576" s="61" t="s">
        <v>182</v>
      </c>
      <c r="G5576" s="61">
        <v>0</v>
      </c>
      <c r="H5576" s="61" t="s">
        <v>1450</v>
      </c>
      <c r="I5576" s="61" t="s">
        <v>185</v>
      </c>
      <c r="J5576" s="61" t="s">
        <v>16</v>
      </c>
      <c r="K5576" s="61" t="s">
        <v>14</v>
      </c>
      <c r="L5576" s="61" t="s">
        <v>1087</v>
      </c>
      <c r="M5576" s="61" t="e">
        <f t="shared" si="88"/>
        <v>#VALUE!</v>
      </c>
      <c r="N5576" t="e">
        <f>VLOOKUP(M5576,'zamestnanci číselník'!$A:$I,9,0)</f>
        <v>#VALUE!</v>
      </c>
    </row>
    <row r="5577" spans="1:14" x14ac:dyDescent="0.2">
      <c r="A5577" s="60">
        <v>43698</v>
      </c>
      <c r="B5577" s="61" t="s">
        <v>1086</v>
      </c>
      <c r="C5577" s="61" t="s">
        <v>885</v>
      </c>
      <c r="D5577" s="61" t="s">
        <v>181</v>
      </c>
      <c r="E5577" s="61">
        <v>11.5</v>
      </c>
      <c r="F5577" s="61" t="s">
        <v>182</v>
      </c>
      <c r="G5577" s="61">
        <v>0</v>
      </c>
      <c r="H5577" s="61" t="s">
        <v>39</v>
      </c>
      <c r="I5577" s="61" t="s">
        <v>185</v>
      </c>
      <c r="J5577" s="61" t="s">
        <v>16</v>
      </c>
      <c r="K5577" s="61" t="s">
        <v>14</v>
      </c>
      <c r="L5577" s="61" t="s">
        <v>1087</v>
      </c>
      <c r="M5577" s="61" t="e">
        <f t="shared" si="88"/>
        <v>#VALUE!</v>
      </c>
      <c r="N5577" t="e">
        <f>VLOOKUP(M5577,'zamestnanci číselník'!$A:$I,9,0)</f>
        <v>#VALUE!</v>
      </c>
    </row>
    <row r="5578" spans="1:14" x14ac:dyDescent="0.2">
      <c r="A5578" s="60">
        <v>43699</v>
      </c>
      <c r="B5578" s="61" t="s">
        <v>1086</v>
      </c>
      <c r="C5578" s="61" t="s">
        <v>885</v>
      </c>
      <c r="D5578" s="61" t="s">
        <v>181</v>
      </c>
      <c r="E5578" s="61">
        <v>11.5</v>
      </c>
      <c r="F5578" s="61" t="s">
        <v>182</v>
      </c>
      <c r="G5578" s="61">
        <v>0</v>
      </c>
      <c r="H5578" s="61" t="s">
        <v>39</v>
      </c>
      <c r="I5578" s="61" t="s">
        <v>185</v>
      </c>
      <c r="J5578" s="61" t="s">
        <v>16</v>
      </c>
      <c r="K5578" s="61" t="s">
        <v>14</v>
      </c>
      <c r="L5578" s="61" t="s">
        <v>1087</v>
      </c>
      <c r="M5578" s="61" t="e">
        <f t="shared" si="88"/>
        <v>#VALUE!</v>
      </c>
      <c r="N5578" t="e">
        <f>VLOOKUP(M5578,'zamestnanci číselník'!$A:$I,9,0)</f>
        <v>#VALUE!</v>
      </c>
    </row>
    <row r="5579" spans="1:14" x14ac:dyDescent="0.2">
      <c r="A5579" s="60">
        <v>43700</v>
      </c>
      <c r="B5579" s="61" t="s">
        <v>1086</v>
      </c>
      <c r="C5579" s="61" t="s">
        <v>885</v>
      </c>
      <c r="D5579" s="61" t="s">
        <v>181</v>
      </c>
      <c r="E5579" s="61">
        <v>5</v>
      </c>
      <c r="F5579" s="61" t="s">
        <v>182</v>
      </c>
      <c r="G5579" s="61">
        <v>0</v>
      </c>
      <c r="H5579" s="61" t="s">
        <v>1505</v>
      </c>
      <c r="I5579" s="61" t="s">
        <v>185</v>
      </c>
      <c r="J5579" s="61" t="s">
        <v>16</v>
      </c>
      <c r="K5579" s="61" t="s">
        <v>14</v>
      </c>
      <c r="L5579" s="61" t="s">
        <v>1087</v>
      </c>
      <c r="M5579" s="61" t="e">
        <f t="shared" si="88"/>
        <v>#VALUE!</v>
      </c>
      <c r="N5579" t="e">
        <f>VLOOKUP(M5579,'zamestnanci číselník'!$A:$I,9,0)</f>
        <v>#VALUE!</v>
      </c>
    </row>
    <row r="5580" spans="1:14" x14ac:dyDescent="0.2">
      <c r="A5580" s="60">
        <v>43692</v>
      </c>
      <c r="B5580" s="61" t="s">
        <v>1086</v>
      </c>
      <c r="C5580" s="61" t="s">
        <v>885</v>
      </c>
      <c r="D5580" s="61" t="s">
        <v>181</v>
      </c>
      <c r="E5580" s="61">
        <v>11</v>
      </c>
      <c r="F5580" s="61" t="s">
        <v>182</v>
      </c>
      <c r="G5580" s="61">
        <v>0</v>
      </c>
      <c r="H5580" s="61" t="s">
        <v>1556</v>
      </c>
      <c r="I5580" s="61" t="s">
        <v>185</v>
      </c>
      <c r="J5580" s="61" t="s">
        <v>16</v>
      </c>
      <c r="K5580" s="61" t="s">
        <v>14</v>
      </c>
      <c r="L5580" s="61" t="s">
        <v>1087</v>
      </c>
      <c r="M5580" s="61" t="e">
        <f t="shared" si="88"/>
        <v>#VALUE!</v>
      </c>
      <c r="N5580" t="e">
        <f>VLOOKUP(M5580,'zamestnanci číselník'!$A:$I,9,0)</f>
        <v>#VALUE!</v>
      </c>
    </row>
    <row r="5581" spans="1:14" x14ac:dyDescent="0.2">
      <c r="A5581" s="60">
        <v>43693</v>
      </c>
      <c r="B5581" s="61" t="s">
        <v>1086</v>
      </c>
      <c r="C5581" s="61" t="s">
        <v>885</v>
      </c>
      <c r="D5581" s="61" t="s">
        <v>181</v>
      </c>
      <c r="E5581" s="61">
        <v>8</v>
      </c>
      <c r="F5581" s="61" t="s">
        <v>182</v>
      </c>
      <c r="G5581" s="61">
        <v>0</v>
      </c>
      <c r="H5581" s="61" t="s">
        <v>1556</v>
      </c>
      <c r="I5581" s="61" t="s">
        <v>185</v>
      </c>
      <c r="J5581" s="61" t="s">
        <v>16</v>
      </c>
      <c r="K5581" s="61" t="s">
        <v>14</v>
      </c>
      <c r="L5581" s="61" t="s">
        <v>1087</v>
      </c>
      <c r="M5581" s="61" t="e">
        <f t="shared" si="88"/>
        <v>#VALUE!</v>
      </c>
      <c r="N5581" t="e">
        <f>VLOOKUP(M5581,'zamestnanci číselník'!$A:$I,9,0)</f>
        <v>#VALUE!</v>
      </c>
    </row>
    <row r="5582" spans="1:14" x14ac:dyDescent="0.2">
      <c r="A5582" s="60">
        <v>43694</v>
      </c>
      <c r="B5582" s="61" t="s">
        <v>1086</v>
      </c>
      <c r="C5582" s="61" t="s">
        <v>885</v>
      </c>
      <c r="D5582" s="61" t="s">
        <v>181</v>
      </c>
      <c r="E5582" s="61">
        <v>4</v>
      </c>
      <c r="F5582" s="61" t="s">
        <v>182</v>
      </c>
      <c r="G5582" s="61">
        <v>0</v>
      </c>
      <c r="H5582" s="61" t="s">
        <v>1545</v>
      </c>
      <c r="I5582" s="61" t="s">
        <v>185</v>
      </c>
      <c r="J5582" s="61" t="s">
        <v>16</v>
      </c>
      <c r="K5582" s="61" t="s">
        <v>14</v>
      </c>
      <c r="L5582" s="61" t="s">
        <v>1087</v>
      </c>
      <c r="M5582" s="61" t="e">
        <f t="shared" si="88"/>
        <v>#VALUE!</v>
      </c>
      <c r="N5582" t="e">
        <f>VLOOKUP(M5582,'zamestnanci číselník'!$A:$I,9,0)</f>
        <v>#VALUE!</v>
      </c>
    </row>
    <row r="5583" spans="1:14" x14ac:dyDescent="0.2">
      <c r="A5583" s="60">
        <v>43696</v>
      </c>
      <c r="B5583" s="61" t="s">
        <v>1086</v>
      </c>
      <c r="C5583" s="61" t="s">
        <v>885</v>
      </c>
      <c r="D5583" s="61" t="s">
        <v>181</v>
      </c>
      <c r="E5583" s="61">
        <v>8</v>
      </c>
      <c r="F5583" s="61" t="s">
        <v>182</v>
      </c>
      <c r="G5583" s="61">
        <v>0</v>
      </c>
      <c r="H5583" s="61" t="s">
        <v>1545</v>
      </c>
      <c r="I5583" s="61" t="s">
        <v>185</v>
      </c>
      <c r="J5583" s="61" t="s">
        <v>16</v>
      </c>
      <c r="K5583" s="61" t="s">
        <v>14</v>
      </c>
      <c r="L5583" s="61" t="s">
        <v>1087</v>
      </c>
      <c r="M5583" s="61" t="e">
        <f t="shared" si="88"/>
        <v>#VALUE!</v>
      </c>
      <c r="N5583" t="e">
        <f>VLOOKUP(M5583,'zamestnanci číselník'!$A:$I,9,0)</f>
        <v>#VALUE!</v>
      </c>
    </row>
    <row r="5584" spans="1:14" x14ac:dyDescent="0.2">
      <c r="A5584" s="60">
        <v>43689</v>
      </c>
      <c r="B5584" s="61" t="s">
        <v>1086</v>
      </c>
      <c r="C5584" s="61" t="s">
        <v>885</v>
      </c>
      <c r="D5584" s="61" t="s">
        <v>181</v>
      </c>
      <c r="E5584" s="61">
        <v>11</v>
      </c>
      <c r="F5584" s="61" t="s">
        <v>182</v>
      </c>
      <c r="G5584" s="61">
        <v>0</v>
      </c>
      <c r="H5584" s="61" t="s">
        <v>1437</v>
      </c>
      <c r="I5584" s="61" t="s">
        <v>185</v>
      </c>
      <c r="J5584" s="61" t="s">
        <v>16</v>
      </c>
      <c r="K5584" s="61" t="s">
        <v>14</v>
      </c>
      <c r="L5584" s="61" t="s">
        <v>1087</v>
      </c>
      <c r="M5584" s="61" t="e">
        <f t="shared" si="88"/>
        <v>#VALUE!</v>
      </c>
      <c r="N5584" t="e">
        <f>VLOOKUP(M5584,'zamestnanci číselník'!$A:$I,9,0)</f>
        <v>#VALUE!</v>
      </c>
    </row>
    <row r="5585" spans="1:14" x14ac:dyDescent="0.2">
      <c r="A5585" s="60">
        <v>43690</v>
      </c>
      <c r="B5585" s="61" t="s">
        <v>1086</v>
      </c>
      <c r="C5585" s="61" t="s">
        <v>885</v>
      </c>
      <c r="D5585" s="61" t="s">
        <v>181</v>
      </c>
      <c r="E5585" s="61">
        <v>11</v>
      </c>
      <c r="F5585" s="61" t="s">
        <v>182</v>
      </c>
      <c r="G5585" s="61">
        <v>0</v>
      </c>
      <c r="H5585" s="61" t="s">
        <v>279</v>
      </c>
      <c r="I5585" s="61" t="s">
        <v>185</v>
      </c>
      <c r="J5585" s="61" t="s">
        <v>16</v>
      </c>
      <c r="K5585" s="61" t="s">
        <v>14</v>
      </c>
      <c r="L5585" s="61" t="s">
        <v>1087</v>
      </c>
      <c r="M5585" s="61" t="e">
        <f t="shared" si="88"/>
        <v>#VALUE!</v>
      </c>
      <c r="N5585" t="e">
        <f>VLOOKUP(M5585,'zamestnanci číselník'!$A:$I,9,0)</f>
        <v>#VALUE!</v>
      </c>
    </row>
    <row r="5586" spans="1:14" x14ac:dyDescent="0.2">
      <c r="A5586" s="60">
        <v>43691</v>
      </c>
      <c r="B5586" s="61" t="s">
        <v>1086</v>
      </c>
      <c r="C5586" s="61" t="s">
        <v>885</v>
      </c>
      <c r="D5586" s="61" t="s">
        <v>181</v>
      </c>
      <c r="E5586" s="61">
        <v>11</v>
      </c>
      <c r="F5586" s="61" t="s">
        <v>182</v>
      </c>
      <c r="G5586" s="61">
        <v>0</v>
      </c>
      <c r="H5586" s="61" t="s">
        <v>39</v>
      </c>
      <c r="I5586" s="61" t="s">
        <v>185</v>
      </c>
      <c r="J5586" s="61" t="s">
        <v>16</v>
      </c>
      <c r="K5586" s="61" t="s">
        <v>14</v>
      </c>
      <c r="L5586" s="61" t="s">
        <v>1087</v>
      </c>
      <c r="M5586" s="61" t="e">
        <f t="shared" si="88"/>
        <v>#VALUE!</v>
      </c>
      <c r="N5586" t="e">
        <f>VLOOKUP(M5586,'zamestnanci číselník'!$A:$I,9,0)</f>
        <v>#VALUE!</v>
      </c>
    </row>
    <row r="5587" spans="1:14" x14ac:dyDescent="0.2">
      <c r="A5587" s="60">
        <v>43678</v>
      </c>
      <c r="B5587" s="61" t="s">
        <v>1086</v>
      </c>
      <c r="C5587" s="61" t="s">
        <v>17</v>
      </c>
      <c r="D5587" s="61" t="s">
        <v>181</v>
      </c>
      <c r="E5587" s="61">
        <v>0</v>
      </c>
      <c r="F5587" s="61" t="s">
        <v>182</v>
      </c>
      <c r="G5587" s="61">
        <v>0</v>
      </c>
      <c r="H5587" s="61" t="s">
        <v>183</v>
      </c>
      <c r="I5587" s="61" t="s">
        <v>185</v>
      </c>
      <c r="J5587" s="61" t="s">
        <v>16</v>
      </c>
      <c r="K5587" s="61" t="s">
        <v>14</v>
      </c>
      <c r="L5587" s="61" t="s">
        <v>1087</v>
      </c>
      <c r="M5587" s="61" t="e">
        <f t="shared" si="88"/>
        <v>#VALUE!</v>
      </c>
      <c r="N5587" t="e">
        <f>VLOOKUP(M5587,'zamestnanci číselník'!$A:$I,9,0)</f>
        <v>#VALUE!</v>
      </c>
    </row>
    <row r="5588" spans="1:14" x14ac:dyDescent="0.2">
      <c r="A5588" s="60">
        <v>43679</v>
      </c>
      <c r="B5588" s="61" t="s">
        <v>1086</v>
      </c>
      <c r="C5588" s="61" t="s">
        <v>17</v>
      </c>
      <c r="D5588" s="61" t="s">
        <v>181</v>
      </c>
      <c r="E5588" s="61">
        <v>0</v>
      </c>
      <c r="F5588" s="61" t="s">
        <v>182</v>
      </c>
      <c r="G5588" s="61">
        <v>0</v>
      </c>
      <c r="H5588" s="61" t="s">
        <v>183</v>
      </c>
      <c r="I5588" s="61" t="s">
        <v>185</v>
      </c>
      <c r="J5588" s="61" t="s">
        <v>16</v>
      </c>
      <c r="K5588" s="61" t="s">
        <v>14</v>
      </c>
      <c r="L5588" s="61" t="s">
        <v>1087</v>
      </c>
      <c r="M5588" s="61" t="e">
        <f t="shared" si="88"/>
        <v>#VALUE!</v>
      </c>
      <c r="N5588" t="e">
        <f>VLOOKUP(M5588,'zamestnanci číselník'!$A:$I,9,0)</f>
        <v>#VALUE!</v>
      </c>
    </row>
    <row r="5589" spans="1:14" x14ac:dyDescent="0.2">
      <c r="A5589" s="60">
        <v>43682</v>
      </c>
      <c r="B5589" s="61" t="s">
        <v>1086</v>
      </c>
      <c r="C5589" s="61" t="s">
        <v>885</v>
      </c>
      <c r="D5589" s="61" t="s">
        <v>181</v>
      </c>
      <c r="E5589" s="61">
        <v>11</v>
      </c>
      <c r="F5589" s="61" t="s">
        <v>182</v>
      </c>
      <c r="G5589" s="61">
        <v>0</v>
      </c>
      <c r="H5589" s="61" t="s">
        <v>279</v>
      </c>
      <c r="I5589" s="61" t="s">
        <v>185</v>
      </c>
      <c r="J5589" s="61" t="s">
        <v>16</v>
      </c>
      <c r="K5589" s="61" t="s">
        <v>14</v>
      </c>
      <c r="L5589" s="61" t="s">
        <v>1087</v>
      </c>
      <c r="M5589" s="61" t="e">
        <f t="shared" si="88"/>
        <v>#VALUE!</v>
      </c>
      <c r="N5589" t="e">
        <f>VLOOKUP(M5589,'zamestnanci číselník'!$A:$I,9,0)</f>
        <v>#VALUE!</v>
      </c>
    </row>
    <row r="5590" spans="1:14" x14ac:dyDescent="0.2">
      <c r="A5590" s="60">
        <v>43683</v>
      </c>
      <c r="B5590" s="61" t="s">
        <v>1086</v>
      </c>
      <c r="C5590" s="61" t="s">
        <v>885</v>
      </c>
      <c r="D5590" s="61" t="s">
        <v>181</v>
      </c>
      <c r="E5590" s="61">
        <v>11</v>
      </c>
      <c r="F5590" s="61" t="s">
        <v>182</v>
      </c>
      <c r="G5590" s="61">
        <v>0</v>
      </c>
      <c r="H5590" s="61" t="s">
        <v>279</v>
      </c>
      <c r="I5590" s="61" t="s">
        <v>185</v>
      </c>
      <c r="J5590" s="61" t="s">
        <v>16</v>
      </c>
      <c r="K5590" s="61" t="s">
        <v>14</v>
      </c>
      <c r="L5590" s="61" t="s">
        <v>1087</v>
      </c>
      <c r="M5590" s="61" t="e">
        <f t="shared" si="88"/>
        <v>#VALUE!</v>
      </c>
      <c r="N5590" t="e">
        <f>VLOOKUP(M5590,'zamestnanci číselník'!$A:$I,9,0)</f>
        <v>#VALUE!</v>
      </c>
    </row>
    <row r="5591" spans="1:14" x14ac:dyDescent="0.2">
      <c r="A5591" s="60">
        <v>43684</v>
      </c>
      <c r="B5591" s="61" t="s">
        <v>1086</v>
      </c>
      <c r="C5591" s="61" t="s">
        <v>885</v>
      </c>
      <c r="D5591" s="61" t="s">
        <v>181</v>
      </c>
      <c r="E5591" s="61">
        <v>10</v>
      </c>
      <c r="F5591" s="61" t="s">
        <v>182</v>
      </c>
      <c r="G5591" s="61">
        <v>0</v>
      </c>
      <c r="H5591" s="61" t="s">
        <v>279</v>
      </c>
      <c r="I5591" s="61" t="s">
        <v>185</v>
      </c>
      <c r="J5591" s="61" t="s">
        <v>16</v>
      </c>
      <c r="K5591" s="61" t="s">
        <v>14</v>
      </c>
      <c r="L5591" s="61" t="s">
        <v>1087</v>
      </c>
      <c r="M5591" s="61" t="e">
        <f t="shared" si="88"/>
        <v>#VALUE!</v>
      </c>
      <c r="N5591" t="e">
        <f>VLOOKUP(M5591,'zamestnanci číselník'!$A:$I,9,0)</f>
        <v>#VALUE!</v>
      </c>
    </row>
    <row r="5592" spans="1:14" x14ac:dyDescent="0.2">
      <c r="A5592" s="60">
        <v>43685</v>
      </c>
      <c r="B5592" s="61" t="s">
        <v>1086</v>
      </c>
      <c r="C5592" s="61" t="s">
        <v>885</v>
      </c>
      <c r="D5592" s="61" t="s">
        <v>181</v>
      </c>
      <c r="E5592" s="61">
        <v>11</v>
      </c>
      <c r="F5592" s="61" t="s">
        <v>182</v>
      </c>
      <c r="G5592" s="61">
        <v>0</v>
      </c>
      <c r="H5592" s="61" t="s">
        <v>1473</v>
      </c>
      <c r="I5592" s="61" t="s">
        <v>185</v>
      </c>
      <c r="J5592" s="61" t="s">
        <v>16</v>
      </c>
      <c r="K5592" s="61" t="s">
        <v>14</v>
      </c>
      <c r="L5592" s="61" t="s">
        <v>1087</v>
      </c>
      <c r="M5592" s="61" t="e">
        <f t="shared" si="88"/>
        <v>#VALUE!</v>
      </c>
      <c r="N5592" t="e">
        <f>VLOOKUP(M5592,'zamestnanci číselník'!$A:$I,9,0)</f>
        <v>#VALUE!</v>
      </c>
    </row>
    <row r="5593" spans="1:14" x14ac:dyDescent="0.2">
      <c r="A5593" s="60">
        <v>43686</v>
      </c>
      <c r="B5593" s="61" t="s">
        <v>1086</v>
      </c>
      <c r="C5593" s="61" t="s">
        <v>885</v>
      </c>
      <c r="D5593" s="61" t="s">
        <v>181</v>
      </c>
      <c r="E5593" s="61">
        <v>8</v>
      </c>
      <c r="F5593" s="61" t="s">
        <v>182</v>
      </c>
      <c r="G5593" s="61">
        <v>0</v>
      </c>
      <c r="H5593" s="61" t="s">
        <v>1517</v>
      </c>
      <c r="I5593" s="61" t="s">
        <v>185</v>
      </c>
      <c r="J5593" s="61" t="s">
        <v>16</v>
      </c>
      <c r="K5593" s="61" t="s">
        <v>14</v>
      </c>
      <c r="L5593" s="61" t="s">
        <v>1087</v>
      </c>
      <c r="M5593" s="61" t="e">
        <f t="shared" si="88"/>
        <v>#VALUE!</v>
      </c>
      <c r="N5593" t="e">
        <f>VLOOKUP(M5593,'zamestnanci číselník'!$A:$I,9,0)</f>
        <v>#VALUE!</v>
      </c>
    </row>
    <row r="5594" spans="1:14" x14ac:dyDescent="0.2">
      <c r="A5594" s="60">
        <v>43687</v>
      </c>
      <c r="B5594" s="61" t="s">
        <v>1086</v>
      </c>
      <c r="C5594" s="61" t="s">
        <v>885</v>
      </c>
      <c r="D5594" s="61" t="s">
        <v>181</v>
      </c>
      <c r="E5594" s="61">
        <v>6</v>
      </c>
      <c r="F5594" s="61" t="s">
        <v>182</v>
      </c>
      <c r="G5594" s="61">
        <v>0</v>
      </c>
      <c r="H5594" s="61" t="s">
        <v>279</v>
      </c>
      <c r="I5594" s="61" t="s">
        <v>185</v>
      </c>
      <c r="J5594" s="61" t="s">
        <v>16</v>
      </c>
      <c r="K5594" s="61" t="s">
        <v>14</v>
      </c>
      <c r="L5594" s="61" t="s">
        <v>1087</v>
      </c>
      <c r="M5594" s="61" t="e">
        <f t="shared" si="88"/>
        <v>#VALUE!</v>
      </c>
      <c r="N5594" t="e">
        <f>VLOOKUP(M5594,'zamestnanci číselník'!$A:$I,9,0)</f>
        <v>#VALUE!</v>
      </c>
    </row>
    <row r="5595" spans="1:14" x14ac:dyDescent="0.2">
      <c r="A5595" s="60">
        <v>43688</v>
      </c>
      <c r="B5595" s="61" t="s">
        <v>1086</v>
      </c>
      <c r="C5595" s="61" t="s">
        <v>885</v>
      </c>
      <c r="D5595" s="61" t="s">
        <v>181</v>
      </c>
      <c r="E5595" s="61">
        <v>11</v>
      </c>
      <c r="F5595" s="61" t="s">
        <v>182</v>
      </c>
      <c r="G5595" s="61">
        <v>0</v>
      </c>
      <c r="H5595" s="61" t="s">
        <v>279</v>
      </c>
      <c r="I5595" s="61" t="s">
        <v>185</v>
      </c>
      <c r="J5595" s="61" t="s">
        <v>16</v>
      </c>
      <c r="K5595" s="61" t="s">
        <v>14</v>
      </c>
      <c r="L5595" s="61" t="s">
        <v>1087</v>
      </c>
      <c r="M5595" s="61" t="e">
        <f t="shared" si="88"/>
        <v>#VALUE!</v>
      </c>
      <c r="N5595" t="e">
        <f>VLOOKUP(M5595,'zamestnanci číselník'!$A:$I,9,0)</f>
        <v>#VALUE!</v>
      </c>
    </row>
    <row r="5596" spans="1:14" x14ac:dyDescent="0.2">
      <c r="A5596" s="60">
        <v>43682</v>
      </c>
      <c r="B5596" s="61" t="s">
        <v>1088</v>
      </c>
      <c r="C5596" s="61" t="s">
        <v>885</v>
      </c>
      <c r="D5596" s="61" t="s">
        <v>181</v>
      </c>
      <c r="E5596" s="61">
        <v>3.5</v>
      </c>
      <c r="F5596" s="61" t="s">
        <v>182</v>
      </c>
      <c r="G5596" s="61">
        <v>0</v>
      </c>
      <c r="H5596" s="61" t="s">
        <v>1506</v>
      </c>
      <c r="I5596" s="61" t="s">
        <v>957</v>
      </c>
      <c r="J5596" s="61" t="s">
        <v>12</v>
      </c>
      <c r="K5596" s="61" t="s">
        <v>14</v>
      </c>
      <c r="L5596" s="61" t="s">
        <v>1089</v>
      </c>
      <c r="M5596" s="61" t="e">
        <f t="shared" si="88"/>
        <v>#VALUE!</v>
      </c>
      <c r="N5596" t="e">
        <f>VLOOKUP(M5596,'zamestnanci číselník'!$A:$I,9,0)</f>
        <v>#VALUE!</v>
      </c>
    </row>
    <row r="5597" spans="1:14" x14ac:dyDescent="0.2">
      <c r="A5597" s="60">
        <v>43682</v>
      </c>
      <c r="B5597" s="61" t="s">
        <v>1088</v>
      </c>
      <c r="C5597" s="61" t="s">
        <v>885</v>
      </c>
      <c r="D5597" s="61" t="s">
        <v>181</v>
      </c>
      <c r="E5597" s="61">
        <v>8</v>
      </c>
      <c r="F5597" s="61" t="s">
        <v>182</v>
      </c>
      <c r="G5597" s="61">
        <v>0</v>
      </c>
      <c r="H5597" s="61" t="s">
        <v>1512</v>
      </c>
      <c r="I5597" s="61" t="s">
        <v>957</v>
      </c>
      <c r="J5597" s="61" t="s">
        <v>12</v>
      </c>
      <c r="K5597" s="61" t="s">
        <v>14</v>
      </c>
      <c r="L5597" s="61" t="s">
        <v>1089</v>
      </c>
      <c r="M5597" s="61" t="e">
        <f t="shared" si="88"/>
        <v>#VALUE!</v>
      </c>
      <c r="N5597" t="e">
        <f>VLOOKUP(M5597,'zamestnanci číselník'!$A:$I,9,0)</f>
        <v>#VALUE!</v>
      </c>
    </row>
    <row r="5598" spans="1:14" x14ac:dyDescent="0.2">
      <c r="A5598" s="60">
        <v>43683</v>
      </c>
      <c r="B5598" s="61" t="s">
        <v>1088</v>
      </c>
      <c r="C5598" s="61" t="s">
        <v>885</v>
      </c>
      <c r="D5598" s="61" t="s">
        <v>181</v>
      </c>
      <c r="E5598" s="61">
        <v>2.75</v>
      </c>
      <c r="F5598" s="61" t="s">
        <v>182</v>
      </c>
      <c r="G5598" s="61">
        <v>0</v>
      </c>
      <c r="H5598" s="61" t="s">
        <v>1506</v>
      </c>
      <c r="I5598" s="61" t="s">
        <v>957</v>
      </c>
      <c r="J5598" s="61" t="s">
        <v>12</v>
      </c>
      <c r="K5598" s="61" t="s">
        <v>14</v>
      </c>
      <c r="L5598" s="61" t="s">
        <v>1089</v>
      </c>
      <c r="M5598" s="61" t="e">
        <f t="shared" si="88"/>
        <v>#VALUE!</v>
      </c>
      <c r="N5598" t="e">
        <f>VLOOKUP(M5598,'zamestnanci číselník'!$A:$I,9,0)</f>
        <v>#VALUE!</v>
      </c>
    </row>
    <row r="5599" spans="1:14" x14ac:dyDescent="0.2">
      <c r="A5599" s="60">
        <v>43683</v>
      </c>
      <c r="B5599" s="61" t="s">
        <v>1088</v>
      </c>
      <c r="C5599" s="61" t="s">
        <v>885</v>
      </c>
      <c r="D5599" s="61" t="s">
        <v>181</v>
      </c>
      <c r="E5599" s="61">
        <v>2</v>
      </c>
      <c r="F5599" s="61" t="s">
        <v>182</v>
      </c>
      <c r="G5599" s="61">
        <v>0</v>
      </c>
      <c r="H5599" s="61" t="s">
        <v>1507</v>
      </c>
      <c r="I5599" s="61" t="s">
        <v>957</v>
      </c>
      <c r="J5599" s="61" t="s">
        <v>12</v>
      </c>
      <c r="K5599" s="61" t="s">
        <v>14</v>
      </c>
      <c r="L5599" s="61" t="s">
        <v>1089</v>
      </c>
      <c r="M5599" s="61" t="e">
        <f t="shared" si="88"/>
        <v>#VALUE!</v>
      </c>
      <c r="N5599" t="e">
        <f>VLOOKUP(M5599,'zamestnanci číselník'!$A:$I,9,0)</f>
        <v>#VALUE!</v>
      </c>
    </row>
    <row r="5600" spans="1:14" x14ac:dyDescent="0.2">
      <c r="A5600" s="60">
        <v>43683</v>
      </c>
      <c r="B5600" s="61" t="s">
        <v>1088</v>
      </c>
      <c r="C5600" s="61" t="s">
        <v>885</v>
      </c>
      <c r="D5600" s="61" t="s">
        <v>181</v>
      </c>
      <c r="E5600" s="61">
        <v>6.75</v>
      </c>
      <c r="F5600" s="61" t="s">
        <v>182</v>
      </c>
      <c r="G5600" s="61">
        <v>0</v>
      </c>
      <c r="H5600" s="61" t="s">
        <v>1512</v>
      </c>
      <c r="I5600" s="61" t="s">
        <v>957</v>
      </c>
      <c r="J5600" s="61" t="s">
        <v>12</v>
      </c>
      <c r="K5600" s="61" t="s">
        <v>14</v>
      </c>
      <c r="L5600" s="61" t="s">
        <v>1089</v>
      </c>
      <c r="M5600" s="61" t="e">
        <f t="shared" si="88"/>
        <v>#VALUE!</v>
      </c>
      <c r="N5600" t="e">
        <f>VLOOKUP(M5600,'zamestnanci číselník'!$A:$I,9,0)</f>
        <v>#VALUE!</v>
      </c>
    </row>
    <row r="5601" spans="1:14" x14ac:dyDescent="0.2">
      <c r="A5601" s="60">
        <v>43684</v>
      </c>
      <c r="B5601" s="61" t="s">
        <v>1088</v>
      </c>
      <c r="C5601" s="61" t="s">
        <v>982</v>
      </c>
      <c r="D5601" s="61" t="s">
        <v>181</v>
      </c>
      <c r="E5601" s="61">
        <v>11.25</v>
      </c>
      <c r="F5601" s="61" t="s">
        <v>182</v>
      </c>
      <c r="G5601" s="61">
        <v>0</v>
      </c>
      <c r="H5601" s="61" t="s">
        <v>1506</v>
      </c>
      <c r="I5601" s="61" t="s">
        <v>957</v>
      </c>
      <c r="J5601" s="61" t="s">
        <v>12</v>
      </c>
      <c r="K5601" s="61" t="s">
        <v>14</v>
      </c>
      <c r="L5601" s="61" t="s">
        <v>1089</v>
      </c>
      <c r="M5601" s="61" t="e">
        <f t="shared" si="88"/>
        <v>#VALUE!</v>
      </c>
      <c r="N5601" t="e">
        <f>VLOOKUP(M5601,'zamestnanci číselník'!$A:$I,9,0)</f>
        <v>#VALUE!</v>
      </c>
    </row>
    <row r="5602" spans="1:14" x14ac:dyDescent="0.2">
      <c r="A5602" s="60">
        <v>43685</v>
      </c>
      <c r="B5602" s="61" t="s">
        <v>1088</v>
      </c>
      <c r="C5602" s="61" t="s">
        <v>885</v>
      </c>
      <c r="D5602" s="61" t="s">
        <v>181</v>
      </c>
      <c r="E5602" s="61">
        <v>10.75</v>
      </c>
      <c r="F5602" s="61" t="s">
        <v>182</v>
      </c>
      <c r="G5602" s="61">
        <v>0</v>
      </c>
      <c r="H5602" s="61" t="s">
        <v>1512</v>
      </c>
      <c r="I5602" s="61" t="s">
        <v>957</v>
      </c>
      <c r="J5602" s="61" t="s">
        <v>12</v>
      </c>
      <c r="K5602" s="61" t="s">
        <v>14</v>
      </c>
      <c r="L5602" s="61" t="s">
        <v>1089</v>
      </c>
      <c r="M5602" s="61" t="e">
        <f t="shared" si="88"/>
        <v>#VALUE!</v>
      </c>
      <c r="N5602" t="e">
        <f>VLOOKUP(M5602,'zamestnanci číselník'!$A:$I,9,0)</f>
        <v>#VALUE!</v>
      </c>
    </row>
    <row r="5603" spans="1:14" x14ac:dyDescent="0.2">
      <c r="A5603" s="60">
        <v>43685</v>
      </c>
      <c r="B5603" s="61" t="s">
        <v>1088</v>
      </c>
      <c r="C5603" s="61" t="s">
        <v>885</v>
      </c>
      <c r="D5603" s="61" t="s">
        <v>181</v>
      </c>
      <c r="E5603" s="61">
        <v>0.75</v>
      </c>
      <c r="F5603" s="61" t="s">
        <v>182</v>
      </c>
      <c r="G5603" s="61">
        <v>0</v>
      </c>
      <c r="H5603" s="61" t="s">
        <v>1511</v>
      </c>
      <c r="I5603" s="61" t="s">
        <v>957</v>
      </c>
      <c r="J5603" s="61" t="s">
        <v>12</v>
      </c>
      <c r="K5603" s="61" t="s">
        <v>14</v>
      </c>
      <c r="L5603" s="61" t="s">
        <v>1089</v>
      </c>
      <c r="M5603" s="61" t="e">
        <f t="shared" si="88"/>
        <v>#VALUE!</v>
      </c>
      <c r="N5603" t="e">
        <f>VLOOKUP(M5603,'zamestnanci číselník'!$A:$I,9,0)</f>
        <v>#VALUE!</v>
      </c>
    </row>
    <row r="5604" spans="1:14" x14ac:dyDescent="0.2">
      <c r="A5604" s="60">
        <v>43686</v>
      </c>
      <c r="B5604" s="61" t="s">
        <v>1088</v>
      </c>
      <c r="C5604" s="61" t="s">
        <v>885</v>
      </c>
      <c r="D5604" s="61" t="s">
        <v>181</v>
      </c>
      <c r="E5604" s="61">
        <v>11.5</v>
      </c>
      <c r="F5604" s="61" t="s">
        <v>182</v>
      </c>
      <c r="G5604" s="61">
        <v>0</v>
      </c>
      <c r="H5604" s="61" t="s">
        <v>1511</v>
      </c>
      <c r="I5604" s="61" t="s">
        <v>957</v>
      </c>
      <c r="J5604" s="61" t="s">
        <v>12</v>
      </c>
      <c r="K5604" s="61" t="s">
        <v>14</v>
      </c>
      <c r="L5604" s="61" t="s">
        <v>1089</v>
      </c>
      <c r="M5604" s="61" t="e">
        <f t="shared" si="88"/>
        <v>#VALUE!</v>
      </c>
      <c r="N5604" t="e">
        <f>VLOOKUP(M5604,'zamestnanci číselník'!$A:$I,9,0)</f>
        <v>#VALUE!</v>
      </c>
    </row>
    <row r="5605" spans="1:14" x14ac:dyDescent="0.2">
      <c r="A5605" s="60">
        <v>43689</v>
      </c>
      <c r="B5605" s="61" t="s">
        <v>1088</v>
      </c>
      <c r="C5605" s="61" t="s">
        <v>885</v>
      </c>
      <c r="D5605" s="61" t="s">
        <v>181</v>
      </c>
      <c r="E5605" s="61">
        <v>5</v>
      </c>
      <c r="F5605" s="61" t="s">
        <v>182</v>
      </c>
      <c r="G5605" s="61">
        <v>0</v>
      </c>
      <c r="H5605" s="61" t="s">
        <v>1548</v>
      </c>
      <c r="I5605" s="61" t="s">
        <v>957</v>
      </c>
      <c r="J5605" s="61" t="s">
        <v>12</v>
      </c>
      <c r="K5605" s="61" t="s">
        <v>14</v>
      </c>
      <c r="L5605" s="61" t="s">
        <v>1089</v>
      </c>
      <c r="M5605" s="61" t="e">
        <f t="shared" si="88"/>
        <v>#VALUE!</v>
      </c>
      <c r="N5605" t="e">
        <f>VLOOKUP(M5605,'zamestnanci číselník'!$A:$I,9,0)</f>
        <v>#VALUE!</v>
      </c>
    </row>
    <row r="5606" spans="1:14" x14ac:dyDescent="0.2">
      <c r="A5606" s="60">
        <v>43689</v>
      </c>
      <c r="B5606" s="61" t="s">
        <v>1088</v>
      </c>
      <c r="C5606" s="61" t="s">
        <v>885</v>
      </c>
      <c r="D5606" s="61" t="s">
        <v>181</v>
      </c>
      <c r="E5606" s="61">
        <v>2.5</v>
      </c>
      <c r="F5606" s="61" t="s">
        <v>182</v>
      </c>
      <c r="G5606" s="61">
        <v>0</v>
      </c>
      <c r="H5606" s="61" t="s">
        <v>1472</v>
      </c>
      <c r="I5606" s="61" t="s">
        <v>957</v>
      </c>
      <c r="J5606" s="61" t="s">
        <v>12</v>
      </c>
      <c r="K5606" s="61" t="s">
        <v>14</v>
      </c>
      <c r="L5606" s="61" t="s">
        <v>1089</v>
      </c>
      <c r="M5606" s="61" t="e">
        <f t="shared" si="88"/>
        <v>#VALUE!</v>
      </c>
      <c r="N5606" t="e">
        <f>VLOOKUP(M5606,'zamestnanci číselník'!$A:$I,9,0)</f>
        <v>#VALUE!</v>
      </c>
    </row>
    <row r="5607" spans="1:14" x14ac:dyDescent="0.2">
      <c r="A5607" s="60">
        <v>43690</v>
      </c>
      <c r="B5607" s="61" t="s">
        <v>1088</v>
      </c>
      <c r="C5607" s="61" t="s">
        <v>885</v>
      </c>
      <c r="D5607" s="61" t="s">
        <v>181</v>
      </c>
      <c r="E5607" s="61">
        <v>4</v>
      </c>
      <c r="F5607" s="61" t="s">
        <v>182</v>
      </c>
      <c r="G5607" s="61">
        <v>0</v>
      </c>
      <c r="H5607" s="61" t="s">
        <v>1548</v>
      </c>
      <c r="I5607" s="61" t="s">
        <v>957</v>
      </c>
      <c r="J5607" s="61" t="s">
        <v>12</v>
      </c>
      <c r="K5607" s="61" t="s">
        <v>14</v>
      </c>
      <c r="L5607" s="61" t="s">
        <v>1089</v>
      </c>
      <c r="M5607" s="61" t="e">
        <f t="shared" si="88"/>
        <v>#VALUE!</v>
      </c>
      <c r="N5607" t="e">
        <f>VLOOKUP(M5607,'zamestnanci číselník'!$A:$I,9,0)</f>
        <v>#VALUE!</v>
      </c>
    </row>
    <row r="5608" spans="1:14" x14ac:dyDescent="0.2">
      <c r="A5608" s="60">
        <v>43690</v>
      </c>
      <c r="B5608" s="61" t="s">
        <v>1088</v>
      </c>
      <c r="C5608" s="61" t="s">
        <v>885</v>
      </c>
      <c r="D5608" s="61" t="s">
        <v>181</v>
      </c>
      <c r="E5608" s="61">
        <v>7.5</v>
      </c>
      <c r="F5608" s="61" t="s">
        <v>182</v>
      </c>
      <c r="G5608" s="61">
        <v>0</v>
      </c>
      <c r="H5608" s="61" t="s">
        <v>1472</v>
      </c>
      <c r="I5608" s="61" t="s">
        <v>957</v>
      </c>
      <c r="J5608" s="61" t="s">
        <v>12</v>
      </c>
      <c r="K5608" s="61" t="s">
        <v>14</v>
      </c>
      <c r="L5608" s="61" t="s">
        <v>1089</v>
      </c>
      <c r="M5608" s="61" t="e">
        <f t="shared" si="88"/>
        <v>#VALUE!</v>
      </c>
      <c r="N5608" t="e">
        <f>VLOOKUP(M5608,'zamestnanci číselník'!$A:$I,9,0)</f>
        <v>#VALUE!</v>
      </c>
    </row>
    <row r="5609" spans="1:14" x14ac:dyDescent="0.2">
      <c r="A5609" s="60">
        <v>43691</v>
      </c>
      <c r="B5609" s="61" t="s">
        <v>1088</v>
      </c>
      <c r="C5609" s="61" t="s">
        <v>885</v>
      </c>
      <c r="D5609" s="61" t="s">
        <v>181</v>
      </c>
      <c r="E5609" s="61">
        <v>11.5</v>
      </c>
      <c r="F5609" s="61" t="s">
        <v>182</v>
      </c>
      <c r="G5609" s="61">
        <v>0</v>
      </c>
      <c r="H5609" s="61" t="s">
        <v>1506</v>
      </c>
      <c r="I5609" s="61" t="s">
        <v>957</v>
      </c>
      <c r="J5609" s="61" t="s">
        <v>12</v>
      </c>
      <c r="K5609" s="61" t="s">
        <v>14</v>
      </c>
      <c r="L5609" s="61" t="s">
        <v>1089</v>
      </c>
      <c r="M5609" s="61" t="e">
        <f t="shared" si="88"/>
        <v>#VALUE!</v>
      </c>
      <c r="N5609" t="e">
        <f>VLOOKUP(M5609,'zamestnanci číselník'!$A:$I,9,0)</f>
        <v>#VALUE!</v>
      </c>
    </row>
    <row r="5610" spans="1:14" x14ac:dyDescent="0.2">
      <c r="A5610" s="60">
        <v>43692</v>
      </c>
      <c r="B5610" s="61" t="s">
        <v>1088</v>
      </c>
      <c r="C5610" s="61" t="s">
        <v>885</v>
      </c>
      <c r="D5610" s="61" t="s">
        <v>181</v>
      </c>
      <c r="E5610" s="61">
        <v>8.5</v>
      </c>
      <c r="F5610" s="61" t="s">
        <v>182</v>
      </c>
      <c r="G5610" s="61">
        <v>0</v>
      </c>
      <c r="H5610" s="61" t="s">
        <v>1511</v>
      </c>
      <c r="I5610" s="61" t="s">
        <v>957</v>
      </c>
      <c r="J5610" s="61" t="s">
        <v>12</v>
      </c>
      <c r="K5610" s="61" t="s">
        <v>14</v>
      </c>
      <c r="L5610" s="61" t="s">
        <v>1089</v>
      </c>
      <c r="M5610" s="61" t="e">
        <f t="shared" si="88"/>
        <v>#VALUE!</v>
      </c>
      <c r="N5610" t="e">
        <f>VLOOKUP(M5610,'zamestnanci číselník'!$A:$I,9,0)</f>
        <v>#VALUE!</v>
      </c>
    </row>
    <row r="5611" spans="1:14" x14ac:dyDescent="0.2">
      <c r="A5611" s="60">
        <v>43693</v>
      </c>
      <c r="B5611" s="61" t="s">
        <v>1088</v>
      </c>
      <c r="C5611" s="61" t="s">
        <v>885</v>
      </c>
      <c r="D5611" s="61" t="s">
        <v>181</v>
      </c>
      <c r="E5611" s="61">
        <v>11</v>
      </c>
      <c r="F5611" s="61" t="s">
        <v>182</v>
      </c>
      <c r="G5611" s="61">
        <v>0</v>
      </c>
      <c r="H5611" s="61" t="s">
        <v>1556</v>
      </c>
      <c r="I5611" s="61" t="s">
        <v>957</v>
      </c>
      <c r="J5611" s="61" t="s">
        <v>12</v>
      </c>
      <c r="K5611" s="61" t="s">
        <v>14</v>
      </c>
      <c r="L5611" s="61" t="s">
        <v>1089</v>
      </c>
      <c r="M5611" s="61" t="e">
        <f t="shared" si="88"/>
        <v>#VALUE!</v>
      </c>
      <c r="N5611" t="e">
        <f>VLOOKUP(M5611,'zamestnanci číselník'!$A:$I,9,0)</f>
        <v>#VALUE!</v>
      </c>
    </row>
    <row r="5612" spans="1:14" x14ac:dyDescent="0.2">
      <c r="A5612" s="60">
        <v>43695</v>
      </c>
      <c r="B5612" s="61" t="s">
        <v>1088</v>
      </c>
      <c r="C5612" s="61" t="s">
        <v>885</v>
      </c>
      <c r="D5612" s="61" t="s">
        <v>181</v>
      </c>
      <c r="E5612" s="61">
        <v>11</v>
      </c>
      <c r="F5612" s="61" t="s">
        <v>182</v>
      </c>
      <c r="G5612" s="61">
        <v>0</v>
      </c>
      <c r="H5612" s="61" t="s">
        <v>1556</v>
      </c>
      <c r="I5612" s="61" t="s">
        <v>957</v>
      </c>
      <c r="J5612" s="61" t="s">
        <v>12</v>
      </c>
      <c r="K5612" s="61" t="s">
        <v>14</v>
      </c>
      <c r="L5612" s="61" t="s">
        <v>1089</v>
      </c>
      <c r="M5612" s="61" t="e">
        <f t="shared" ref="M5612:M5675" si="89">B5612*1</f>
        <v>#VALUE!</v>
      </c>
      <c r="N5612" t="e">
        <f>VLOOKUP(M5612,'zamestnanci číselník'!$A:$I,9,0)</f>
        <v>#VALUE!</v>
      </c>
    </row>
    <row r="5613" spans="1:14" x14ac:dyDescent="0.2">
      <c r="A5613" s="60">
        <v>43696</v>
      </c>
      <c r="B5613" s="61" t="s">
        <v>1088</v>
      </c>
      <c r="C5613" s="61" t="s">
        <v>885</v>
      </c>
      <c r="D5613" s="61" t="s">
        <v>181</v>
      </c>
      <c r="E5613" s="61">
        <v>2</v>
      </c>
      <c r="F5613" s="61" t="s">
        <v>182</v>
      </c>
      <c r="G5613" s="61">
        <v>0</v>
      </c>
      <c r="H5613" s="61" t="s">
        <v>1556</v>
      </c>
      <c r="I5613" s="61" t="s">
        <v>957</v>
      </c>
      <c r="J5613" s="61" t="s">
        <v>12</v>
      </c>
      <c r="K5613" s="61" t="s">
        <v>14</v>
      </c>
      <c r="L5613" s="61" t="s">
        <v>1089</v>
      </c>
      <c r="M5613" s="61" t="e">
        <f t="shared" si="89"/>
        <v>#VALUE!</v>
      </c>
      <c r="N5613" t="e">
        <f>VLOOKUP(M5613,'zamestnanci číselník'!$A:$I,9,0)</f>
        <v>#VALUE!</v>
      </c>
    </row>
    <row r="5614" spans="1:14" x14ac:dyDescent="0.2">
      <c r="A5614" s="60">
        <v>43696</v>
      </c>
      <c r="B5614" s="61" t="s">
        <v>1088</v>
      </c>
      <c r="C5614" s="61" t="s">
        <v>885</v>
      </c>
      <c r="D5614" s="61" t="s">
        <v>181</v>
      </c>
      <c r="E5614" s="61">
        <v>9.5</v>
      </c>
      <c r="F5614" s="61" t="s">
        <v>182</v>
      </c>
      <c r="G5614" s="61">
        <v>0</v>
      </c>
      <c r="H5614" s="61" t="s">
        <v>1556</v>
      </c>
      <c r="I5614" s="61" t="s">
        <v>957</v>
      </c>
      <c r="J5614" s="61" t="s">
        <v>12</v>
      </c>
      <c r="K5614" s="61" t="s">
        <v>14</v>
      </c>
      <c r="L5614" s="61" t="s">
        <v>1089</v>
      </c>
      <c r="M5614" s="61" t="e">
        <f t="shared" si="89"/>
        <v>#VALUE!</v>
      </c>
      <c r="N5614" t="e">
        <f>VLOOKUP(M5614,'zamestnanci číselník'!$A:$I,9,0)</f>
        <v>#VALUE!</v>
      </c>
    </row>
    <row r="5615" spans="1:14" x14ac:dyDescent="0.2">
      <c r="A5615" s="60">
        <v>43697</v>
      </c>
      <c r="B5615" s="61" t="s">
        <v>1088</v>
      </c>
      <c r="C5615" s="61" t="s">
        <v>885</v>
      </c>
      <c r="D5615" s="61" t="s">
        <v>181</v>
      </c>
      <c r="E5615" s="61">
        <v>6.75</v>
      </c>
      <c r="F5615" s="61" t="s">
        <v>182</v>
      </c>
      <c r="G5615" s="61">
        <v>0</v>
      </c>
      <c r="H5615" s="61" t="s">
        <v>1556</v>
      </c>
      <c r="I5615" s="61" t="s">
        <v>957</v>
      </c>
      <c r="J5615" s="61" t="s">
        <v>12</v>
      </c>
      <c r="K5615" s="61" t="s">
        <v>14</v>
      </c>
      <c r="L5615" s="61" t="s">
        <v>1089</v>
      </c>
      <c r="M5615" s="61" t="e">
        <f t="shared" si="89"/>
        <v>#VALUE!</v>
      </c>
      <c r="N5615" t="e">
        <f>VLOOKUP(M5615,'zamestnanci číselník'!$A:$I,9,0)</f>
        <v>#VALUE!</v>
      </c>
    </row>
    <row r="5616" spans="1:14" x14ac:dyDescent="0.2">
      <c r="A5616" s="60">
        <v>43697</v>
      </c>
      <c r="B5616" s="61" t="s">
        <v>1088</v>
      </c>
      <c r="C5616" s="61" t="s">
        <v>885</v>
      </c>
      <c r="D5616" s="61" t="s">
        <v>181</v>
      </c>
      <c r="E5616" s="61">
        <v>4.75</v>
      </c>
      <c r="F5616" s="61" t="s">
        <v>182</v>
      </c>
      <c r="G5616" s="61">
        <v>0</v>
      </c>
      <c r="H5616" s="61" t="s">
        <v>1544</v>
      </c>
      <c r="I5616" s="61" t="s">
        <v>957</v>
      </c>
      <c r="J5616" s="61" t="s">
        <v>12</v>
      </c>
      <c r="K5616" s="61" t="s">
        <v>14</v>
      </c>
      <c r="L5616" s="61" t="s">
        <v>1089</v>
      </c>
      <c r="M5616" s="61" t="e">
        <f t="shared" si="89"/>
        <v>#VALUE!</v>
      </c>
      <c r="N5616" t="e">
        <f>VLOOKUP(M5616,'zamestnanci číselník'!$A:$I,9,0)</f>
        <v>#VALUE!</v>
      </c>
    </row>
    <row r="5617" spans="1:14" x14ac:dyDescent="0.2">
      <c r="A5617" s="60">
        <v>43698</v>
      </c>
      <c r="B5617" s="61" t="s">
        <v>1088</v>
      </c>
      <c r="C5617" s="61" t="s">
        <v>885</v>
      </c>
      <c r="D5617" s="61" t="s">
        <v>181</v>
      </c>
      <c r="E5617" s="61">
        <v>11.5</v>
      </c>
      <c r="F5617" s="61" t="s">
        <v>182</v>
      </c>
      <c r="G5617" s="61">
        <v>0</v>
      </c>
      <c r="H5617" s="61" t="s">
        <v>1544</v>
      </c>
      <c r="I5617" s="61" t="s">
        <v>957</v>
      </c>
      <c r="J5617" s="61" t="s">
        <v>12</v>
      </c>
      <c r="K5617" s="61" t="s">
        <v>14</v>
      </c>
      <c r="L5617" s="61" t="s">
        <v>1089</v>
      </c>
      <c r="M5617" s="61" t="e">
        <f t="shared" si="89"/>
        <v>#VALUE!</v>
      </c>
      <c r="N5617" t="e">
        <f>VLOOKUP(M5617,'zamestnanci číselník'!$A:$I,9,0)</f>
        <v>#VALUE!</v>
      </c>
    </row>
    <row r="5618" spans="1:14" x14ac:dyDescent="0.2">
      <c r="A5618" s="60">
        <v>43699</v>
      </c>
      <c r="B5618" s="61" t="s">
        <v>1088</v>
      </c>
      <c r="C5618" s="61" t="s">
        <v>982</v>
      </c>
      <c r="D5618" s="61" t="s">
        <v>181</v>
      </c>
      <c r="E5618" s="61">
        <v>13</v>
      </c>
      <c r="F5618" s="61" t="s">
        <v>182</v>
      </c>
      <c r="G5618" s="61">
        <v>0</v>
      </c>
      <c r="H5618" s="61" t="s">
        <v>1544</v>
      </c>
      <c r="I5618" s="61" t="s">
        <v>957</v>
      </c>
      <c r="J5618" s="61" t="s">
        <v>12</v>
      </c>
      <c r="K5618" s="61" t="s">
        <v>14</v>
      </c>
      <c r="L5618" s="61" t="s">
        <v>1089</v>
      </c>
      <c r="M5618" s="61" t="e">
        <f t="shared" si="89"/>
        <v>#VALUE!</v>
      </c>
      <c r="N5618" t="e">
        <f>VLOOKUP(M5618,'zamestnanci číselník'!$A:$I,9,0)</f>
        <v>#VALUE!</v>
      </c>
    </row>
    <row r="5619" spans="1:14" x14ac:dyDescent="0.2">
      <c r="A5619" s="60">
        <v>43700</v>
      </c>
      <c r="B5619" s="61" t="s">
        <v>1088</v>
      </c>
      <c r="C5619" s="61" t="s">
        <v>885</v>
      </c>
      <c r="D5619" s="61" t="s">
        <v>181</v>
      </c>
      <c r="E5619" s="61">
        <v>11.5</v>
      </c>
      <c r="F5619" s="61" t="s">
        <v>182</v>
      </c>
      <c r="G5619" s="61">
        <v>0</v>
      </c>
      <c r="H5619" s="61" t="s">
        <v>1512</v>
      </c>
      <c r="I5619" s="61" t="s">
        <v>957</v>
      </c>
      <c r="J5619" s="61" t="s">
        <v>12</v>
      </c>
      <c r="K5619" s="61" t="s">
        <v>14</v>
      </c>
      <c r="L5619" s="61" t="s">
        <v>1089</v>
      </c>
      <c r="M5619" s="61" t="e">
        <f t="shared" si="89"/>
        <v>#VALUE!</v>
      </c>
      <c r="N5619" t="e">
        <f>VLOOKUP(M5619,'zamestnanci číselník'!$A:$I,9,0)</f>
        <v>#VALUE!</v>
      </c>
    </row>
    <row r="5620" spans="1:14" x14ac:dyDescent="0.2">
      <c r="A5620" s="60">
        <v>43703</v>
      </c>
      <c r="B5620" s="61" t="s">
        <v>1088</v>
      </c>
      <c r="C5620" s="61" t="s">
        <v>885</v>
      </c>
      <c r="D5620" s="61" t="s">
        <v>181</v>
      </c>
      <c r="E5620" s="61">
        <v>11.5</v>
      </c>
      <c r="F5620" s="61" t="s">
        <v>182</v>
      </c>
      <c r="G5620" s="61">
        <v>0</v>
      </c>
      <c r="H5620" s="61" t="s">
        <v>1544</v>
      </c>
      <c r="I5620" s="61" t="s">
        <v>957</v>
      </c>
      <c r="J5620" s="61" t="s">
        <v>12</v>
      </c>
      <c r="K5620" s="61" t="s">
        <v>14</v>
      </c>
      <c r="L5620" s="61" t="s">
        <v>1089</v>
      </c>
      <c r="M5620" s="61" t="e">
        <f t="shared" si="89"/>
        <v>#VALUE!</v>
      </c>
      <c r="N5620" t="e">
        <f>VLOOKUP(M5620,'zamestnanci číselník'!$A:$I,9,0)</f>
        <v>#VALUE!</v>
      </c>
    </row>
    <row r="5621" spans="1:14" x14ac:dyDescent="0.2">
      <c r="A5621" s="60">
        <v>43704</v>
      </c>
      <c r="B5621" s="61" t="s">
        <v>1088</v>
      </c>
      <c r="C5621" s="61" t="s">
        <v>885</v>
      </c>
      <c r="D5621" s="61" t="s">
        <v>181</v>
      </c>
      <c r="E5621" s="61">
        <v>3</v>
      </c>
      <c r="F5621" s="61" t="s">
        <v>182</v>
      </c>
      <c r="G5621" s="61">
        <v>0</v>
      </c>
      <c r="H5621" s="61" t="s">
        <v>1556</v>
      </c>
      <c r="I5621" s="61" t="s">
        <v>957</v>
      </c>
      <c r="J5621" s="61" t="s">
        <v>12</v>
      </c>
      <c r="K5621" s="61" t="s">
        <v>14</v>
      </c>
      <c r="L5621" s="61" t="s">
        <v>1089</v>
      </c>
      <c r="M5621" s="61" t="e">
        <f t="shared" si="89"/>
        <v>#VALUE!</v>
      </c>
      <c r="N5621" t="e">
        <f>VLOOKUP(M5621,'zamestnanci číselník'!$A:$I,9,0)</f>
        <v>#VALUE!</v>
      </c>
    </row>
    <row r="5622" spans="1:14" x14ac:dyDescent="0.2">
      <c r="A5622" s="60">
        <v>43704</v>
      </c>
      <c r="B5622" s="61" t="s">
        <v>1088</v>
      </c>
      <c r="C5622" s="61" t="s">
        <v>885</v>
      </c>
      <c r="D5622" s="61" t="s">
        <v>181</v>
      </c>
      <c r="E5622" s="61">
        <v>1.75</v>
      </c>
      <c r="F5622" s="61" t="s">
        <v>182</v>
      </c>
      <c r="G5622" s="61">
        <v>0</v>
      </c>
      <c r="H5622" s="61" t="s">
        <v>1551</v>
      </c>
      <c r="I5622" s="61" t="s">
        <v>957</v>
      </c>
      <c r="J5622" s="61" t="s">
        <v>12</v>
      </c>
      <c r="K5622" s="61" t="s">
        <v>14</v>
      </c>
      <c r="L5622" s="61" t="s">
        <v>1089</v>
      </c>
      <c r="M5622" s="61" t="e">
        <f t="shared" si="89"/>
        <v>#VALUE!</v>
      </c>
      <c r="N5622" t="e">
        <f>VLOOKUP(M5622,'zamestnanci číselník'!$A:$I,9,0)</f>
        <v>#VALUE!</v>
      </c>
    </row>
    <row r="5623" spans="1:14" x14ac:dyDescent="0.2">
      <c r="A5623" s="60">
        <v>43704</v>
      </c>
      <c r="B5623" s="61" t="s">
        <v>1088</v>
      </c>
      <c r="C5623" s="61" t="s">
        <v>885</v>
      </c>
      <c r="D5623" s="61" t="s">
        <v>181</v>
      </c>
      <c r="E5623" s="61">
        <v>6.75</v>
      </c>
      <c r="F5623" s="61" t="s">
        <v>182</v>
      </c>
      <c r="G5623" s="61">
        <v>0</v>
      </c>
      <c r="H5623" s="61" t="s">
        <v>1544</v>
      </c>
      <c r="I5623" s="61" t="s">
        <v>957</v>
      </c>
      <c r="J5623" s="61" t="s">
        <v>12</v>
      </c>
      <c r="K5623" s="61" t="s">
        <v>14</v>
      </c>
      <c r="L5623" s="61" t="s">
        <v>1089</v>
      </c>
      <c r="M5623" s="61" t="e">
        <f t="shared" si="89"/>
        <v>#VALUE!</v>
      </c>
      <c r="N5623" t="e">
        <f>VLOOKUP(M5623,'zamestnanci číselník'!$A:$I,9,0)</f>
        <v>#VALUE!</v>
      </c>
    </row>
    <row r="5624" spans="1:14" x14ac:dyDescent="0.2">
      <c r="A5624" s="60">
        <v>43705</v>
      </c>
      <c r="B5624" s="61" t="s">
        <v>1088</v>
      </c>
      <c r="C5624" s="61" t="s">
        <v>885</v>
      </c>
      <c r="D5624" s="61" t="s">
        <v>181</v>
      </c>
      <c r="E5624" s="61">
        <v>2</v>
      </c>
      <c r="F5624" s="61" t="s">
        <v>182</v>
      </c>
      <c r="G5624" s="61">
        <v>0</v>
      </c>
      <c r="H5624" s="61" t="s">
        <v>1515</v>
      </c>
      <c r="I5624" s="61" t="s">
        <v>957</v>
      </c>
      <c r="J5624" s="61" t="s">
        <v>12</v>
      </c>
      <c r="K5624" s="61" t="s">
        <v>14</v>
      </c>
      <c r="L5624" s="61" t="s">
        <v>1089</v>
      </c>
      <c r="M5624" s="61" t="e">
        <f t="shared" si="89"/>
        <v>#VALUE!</v>
      </c>
      <c r="N5624" t="e">
        <f>VLOOKUP(M5624,'zamestnanci číselník'!$A:$I,9,0)</f>
        <v>#VALUE!</v>
      </c>
    </row>
    <row r="5625" spans="1:14" x14ac:dyDescent="0.2">
      <c r="A5625" s="60">
        <v>43705</v>
      </c>
      <c r="B5625" s="61" t="s">
        <v>1088</v>
      </c>
      <c r="C5625" s="61" t="s">
        <v>885</v>
      </c>
      <c r="D5625" s="61" t="s">
        <v>181</v>
      </c>
      <c r="E5625" s="61">
        <v>3.25</v>
      </c>
      <c r="F5625" s="61" t="s">
        <v>182</v>
      </c>
      <c r="G5625" s="61">
        <v>0</v>
      </c>
      <c r="H5625" s="61" t="s">
        <v>1551</v>
      </c>
      <c r="I5625" s="61" t="s">
        <v>957</v>
      </c>
      <c r="J5625" s="61" t="s">
        <v>12</v>
      </c>
      <c r="K5625" s="61" t="s">
        <v>14</v>
      </c>
      <c r="L5625" s="61" t="s">
        <v>1089</v>
      </c>
      <c r="M5625" s="61" t="e">
        <f t="shared" si="89"/>
        <v>#VALUE!</v>
      </c>
      <c r="N5625" t="e">
        <f>VLOOKUP(M5625,'zamestnanci číselník'!$A:$I,9,0)</f>
        <v>#VALUE!</v>
      </c>
    </row>
    <row r="5626" spans="1:14" x14ac:dyDescent="0.2">
      <c r="A5626" s="60">
        <v>43705</v>
      </c>
      <c r="B5626" s="61" t="s">
        <v>1088</v>
      </c>
      <c r="C5626" s="61" t="s">
        <v>885</v>
      </c>
      <c r="D5626" s="61" t="s">
        <v>181</v>
      </c>
      <c r="E5626" s="61">
        <v>6.25</v>
      </c>
      <c r="F5626" s="61" t="s">
        <v>182</v>
      </c>
      <c r="G5626" s="61">
        <v>0</v>
      </c>
      <c r="H5626" s="61" t="s">
        <v>1551</v>
      </c>
      <c r="I5626" s="61" t="s">
        <v>957</v>
      </c>
      <c r="J5626" s="61" t="s">
        <v>12</v>
      </c>
      <c r="K5626" s="61" t="s">
        <v>14</v>
      </c>
      <c r="L5626" s="61" t="s">
        <v>1089</v>
      </c>
      <c r="M5626" s="61" t="e">
        <f t="shared" si="89"/>
        <v>#VALUE!</v>
      </c>
      <c r="N5626" t="e">
        <f>VLOOKUP(M5626,'zamestnanci číselník'!$A:$I,9,0)</f>
        <v>#VALUE!</v>
      </c>
    </row>
    <row r="5627" spans="1:14" x14ac:dyDescent="0.2">
      <c r="A5627" s="60">
        <v>43706</v>
      </c>
      <c r="B5627" s="61" t="s">
        <v>1088</v>
      </c>
      <c r="C5627" s="61" t="s">
        <v>885</v>
      </c>
      <c r="D5627" s="61" t="s">
        <v>181</v>
      </c>
      <c r="E5627" s="61">
        <v>11.5</v>
      </c>
      <c r="F5627" s="61" t="s">
        <v>182</v>
      </c>
      <c r="G5627" s="61">
        <v>0</v>
      </c>
      <c r="H5627" s="61" t="s">
        <v>1551</v>
      </c>
      <c r="I5627" s="61" t="s">
        <v>957</v>
      </c>
      <c r="J5627" s="61" t="s">
        <v>12</v>
      </c>
      <c r="K5627" s="61" t="s">
        <v>14</v>
      </c>
      <c r="L5627" s="61" t="s">
        <v>1089</v>
      </c>
      <c r="M5627" s="61" t="e">
        <f t="shared" si="89"/>
        <v>#VALUE!</v>
      </c>
      <c r="N5627" t="e">
        <f>VLOOKUP(M5627,'zamestnanci číselník'!$A:$I,9,0)</f>
        <v>#VALUE!</v>
      </c>
    </row>
    <row r="5628" spans="1:14" x14ac:dyDescent="0.2">
      <c r="A5628" s="60">
        <v>43707</v>
      </c>
      <c r="B5628" s="61" t="s">
        <v>1088</v>
      </c>
      <c r="C5628" s="61" t="s">
        <v>885</v>
      </c>
      <c r="D5628" s="61" t="s">
        <v>181</v>
      </c>
      <c r="E5628" s="61">
        <v>10.5</v>
      </c>
      <c r="F5628" s="61" t="s">
        <v>182</v>
      </c>
      <c r="G5628" s="61">
        <v>0</v>
      </c>
      <c r="H5628" s="61" t="s">
        <v>1515</v>
      </c>
      <c r="I5628" s="61" t="s">
        <v>957</v>
      </c>
      <c r="J5628" s="61" t="s">
        <v>12</v>
      </c>
      <c r="K5628" s="61" t="s">
        <v>14</v>
      </c>
      <c r="L5628" s="61" t="s">
        <v>1089</v>
      </c>
      <c r="M5628" s="61" t="e">
        <f t="shared" si="89"/>
        <v>#VALUE!</v>
      </c>
      <c r="N5628" t="e">
        <f>VLOOKUP(M5628,'zamestnanci číselník'!$A:$I,9,0)</f>
        <v>#VALUE!</v>
      </c>
    </row>
    <row r="5629" spans="1:14" x14ac:dyDescent="0.2">
      <c r="A5629" s="60">
        <v>43707</v>
      </c>
      <c r="B5629" s="61" t="s">
        <v>1088</v>
      </c>
      <c r="C5629" s="61" t="s">
        <v>885</v>
      </c>
      <c r="D5629" s="61" t="s">
        <v>181</v>
      </c>
      <c r="E5629" s="61">
        <v>1</v>
      </c>
      <c r="F5629" s="61" t="s">
        <v>182</v>
      </c>
      <c r="G5629" s="61">
        <v>0</v>
      </c>
      <c r="H5629" s="61" t="s">
        <v>1551</v>
      </c>
      <c r="I5629" s="61" t="s">
        <v>957</v>
      </c>
      <c r="J5629" s="61" t="s">
        <v>12</v>
      </c>
      <c r="K5629" s="61" t="s">
        <v>14</v>
      </c>
      <c r="L5629" s="61" t="s">
        <v>1089</v>
      </c>
      <c r="M5629" s="61" t="e">
        <f t="shared" si="89"/>
        <v>#VALUE!</v>
      </c>
      <c r="N5629" t="e">
        <f>VLOOKUP(M5629,'zamestnanci číselník'!$A:$I,9,0)</f>
        <v>#VALUE!</v>
      </c>
    </row>
    <row r="5630" spans="1:14" x14ac:dyDescent="0.2">
      <c r="A5630" s="60">
        <v>43694</v>
      </c>
      <c r="B5630" s="61" t="s">
        <v>1090</v>
      </c>
      <c r="C5630" s="61" t="s">
        <v>885</v>
      </c>
      <c r="D5630" s="61" t="s">
        <v>181</v>
      </c>
      <c r="E5630" s="61">
        <v>5</v>
      </c>
      <c r="F5630" s="61" t="s">
        <v>182</v>
      </c>
      <c r="G5630" s="61">
        <v>0</v>
      </c>
      <c r="H5630" s="61" t="s">
        <v>1505</v>
      </c>
      <c r="I5630" s="61" t="s">
        <v>184</v>
      </c>
      <c r="J5630" s="61" t="s">
        <v>13</v>
      </c>
      <c r="K5630" s="61" t="s">
        <v>14</v>
      </c>
      <c r="L5630" s="61" t="s">
        <v>1091</v>
      </c>
      <c r="M5630" s="61" t="e">
        <f t="shared" si="89"/>
        <v>#VALUE!</v>
      </c>
      <c r="N5630" t="e">
        <f>VLOOKUP(M5630,'zamestnanci číselník'!$A:$I,9,0)</f>
        <v>#VALUE!</v>
      </c>
    </row>
    <row r="5631" spans="1:14" x14ac:dyDescent="0.2">
      <c r="A5631" s="60">
        <v>43704</v>
      </c>
      <c r="B5631" s="61" t="s">
        <v>1090</v>
      </c>
      <c r="C5631" s="61" t="s">
        <v>885</v>
      </c>
      <c r="D5631" s="61" t="s">
        <v>181</v>
      </c>
      <c r="E5631" s="61">
        <v>10</v>
      </c>
      <c r="F5631" s="61" t="s">
        <v>182</v>
      </c>
      <c r="G5631" s="61">
        <v>0</v>
      </c>
      <c r="H5631" s="61" t="s">
        <v>1505</v>
      </c>
      <c r="I5631" s="61" t="s">
        <v>184</v>
      </c>
      <c r="J5631" s="61" t="s">
        <v>13</v>
      </c>
      <c r="K5631" s="61" t="s">
        <v>14</v>
      </c>
      <c r="L5631" s="61" t="s">
        <v>1091</v>
      </c>
      <c r="M5631" s="61" t="e">
        <f t="shared" si="89"/>
        <v>#VALUE!</v>
      </c>
      <c r="N5631" t="e">
        <f>VLOOKUP(M5631,'zamestnanci číselník'!$A:$I,9,0)</f>
        <v>#VALUE!</v>
      </c>
    </row>
    <row r="5632" spans="1:14" x14ac:dyDescent="0.2">
      <c r="A5632" s="60">
        <v>43705</v>
      </c>
      <c r="B5632" s="61" t="s">
        <v>1090</v>
      </c>
      <c r="C5632" s="61" t="s">
        <v>885</v>
      </c>
      <c r="D5632" s="61" t="s">
        <v>181</v>
      </c>
      <c r="E5632" s="61">
        <v>10</v>
      </c>
      <c r="F5632" s="61" t="s">
        <v>182</v>
      </c>
      <c r="G5632" s="61">
        <v>0</v>
      </c>
      <c r="H5632" s="61" t="s">
        <v>1505</v>
      </c>
      <c r="I5632" s="61" t="s">
        <v>184</v>
      </c>
      <c r="J5632" s="61" t="s">
        <v>13</v>
      </c>
      <c r="K5632" s="61" t="s">
        <v>14</v>
      </c>
      <c r="L5632" s="61" t="s">
        <v>1091</v>
      </c>
      <c r="M5632" s="61" t="e">
        <f t="shared" si="89"/>
        <v>#VALUE!</v>
      </c>
      <c r="N5632" t="e">
        <f>VLOOKUP(M5632,'zamestnanci číselník'!$A:$I,9,0)</f>
        <v>#VALUE!</v>
      </c>
    </row>
    <row r="5633" spans="1:14" x14ac:dyDescent="0.2">
      <c r="A5633" s="60">
        <v>43706</v>
      </c>
      <c r="B5633" s="61" t="s">
        <v>1090</v>
      </c>
      <c r="C5633" s="61" t="s">
        <v>885</v>
      </c>
      <c r="D5633" s="61" t="s">
        <v>181</v>
      </c>
      <c r="E5633" s="61">
        <v>8</v>
      </c>
      <c r="F5633" s="61" t="s">
        <v>182</v>
      </c>
      <c r="G5633" s="61">
        <v>0</v>
      </c>
      <c r="H5633" s="61" t="s">
        <v>1505</v>
      </c>
      <c r="I5633" s="61" t="s">
        <v>184</v>
      </c>
      <c r="J5633" s="61" t="s">
        <v>13</v>
      </c>
      <c r="K5633" s="61" t="s">
        <v>14</v>
      </c>
      <c r="L5633" s="61" t="s">
        <v>1091</v>
      </c>
      <c r="M5633" s="61" t="e">
        <f t="shared" si="89"/>
        <v>#VALUE!</v>
      </c>
      <c r="N5633" t="e">
        <f>VLOOKUP(M5633,'zamestnanci číselník'!$A:$I,9,0)</f>
        <v>#VALUE!</v>
      </c>
    </row>
    <row r="5634" spans="1:14" x14ac:dyDescent="0.2">
      <c r="A5634" s="60">
        <v>43707</v>
      </c>
      <c r="B5634" s="61" t="s">
        <v>1090</v>
      </c>
      <c r="C5634" s="61" t="s">
        <v>885</v>
      </c>
      <c r="D5634" s="61" t="s">
        <v>181</v>
      </c>
      <c r="E5634" s="61">
        <v>8</v>
      </c>
      <c r="F5634" s="61" t="s">
        <v>182</v>
      </c>
      <c r="G5634" s="61">
        <v>0</v>
      </c>
      <c r="H5634" s="61" t="s">
        <v>1505</v>
      </c>
      <c r="I5634" s="61" t="s">
        <v>184</v>
      </c>
      <c r="J5634" s="61" t="s">
        <v>13</v>
      </c>
      <c r="K5634" s="61" t="s">
        <v>14</v>
      </c>
      <c r="L5634" s="61" t="s">
        <v>1091</v>
      </c>
      <c r="M5634" s="61" t="e">
        <f t="shared" si="89"/>
        <v>#VALUE!</v>
      </c>
      <c r="N5634" t="e">
        <f>VLOOKUP(M5634,'zamestnanci číselník'!$A:$I,9,0)</f>
        <v>#VALUE!</v>
      </c>
    </row>
    <row r="5635" spans="1:14" x14ac:dyDescent="0.2">
      <c r="A5635" s="60">
        <v>43703</v>
      </c>
      <c r="B5635" s="61" t="s">
        <v>1090</v>
      </c>
      <c r="C5635" s="61" t="s">
        <v>885</v>
      </c>
      <c r="D5635" s="61" t="s">
        <v>181</v>
      </c>
      <c r="E5635" s="61">
        <v>10</v>
      </c>
      <c r="F5635" s="61" t="s">
        <v>182</v>
      </c>
      <c r="G5635" s="61">
        <v>0</v>
      </c>
      <c r="H5635" s="61" t="s">
        <v>1505</v>
      </c>
      <c r="I5635" s="61" t="s">
        <v>184</v>
      </c>
      <c r="J5635" s="61" t="s">
        <v>13</v>
      </c>
      <c r="K5635" s="61" t="s">
        <v>14</v>
      </c>
      <c r="L5635" s="61" t="s">
        <v>1091</v>
      </c>
      <c r="M5635" s="61" t="e">
        <f t="shared" si="89"/>
        <v>#VALUE!</v>
      </c>
      <c r="N5635" t="e">
        <f>VLOOKUP(M5635,'zamestnanci číselník'!$A:$I,9,0)</f>
        <v>#VALUE!</v>
      </c>
    </row>
    <row r="5636" spans="1:14" x14ac:dyDescent="0.2">
      <c r="A5636" s="60">
        <v>43698</v>
      </c>
      <c r="B5636" s="61" t="s">
        <v>1090</v>
      </c>
      <c r="C5636" s="61" t="s">
        <v>885</v>
      </c>
      <c r="D5636" s="61" t="s">
        <v>181</v>
      </c>
      <c r="E5636" s="61">
        <v>10</v>
      </c>
      <c r="F5636" s="61" t="s">
        <v>182</v>
      </c>
      <c r="G5636" s="61">
        <v>0</v>
      </c>
      <c r="H5636" s="61" t="s">
        <v>1505</v>
      </c>
      <c r="I5636" s="61" t="s">
        <v>184</v>
      </c>
      <c r="J5636" s="61" t="s">
        <v>13</v>
      </c>
      <c r="K5636" s="61" t="s">
        <v>14</v>
      </c>
      <c r="L5636" s="61" t="s">
        <v>1091</v>
      </c>
      <c r="M5636" s="61" t="e">
        <f t="shared" si="89"/>
        <v>#VALUE!</v>
      </c>
      <c r="N5636" t="e">
        <f>VLOOKUP(M5636,'zamestnanci číselník'!$A:$I,9,0)</f>
        <v>#VALUE!</v>
      </c>
    </row>
    <row r="5637" spans="1:14" x14ac:dyDescent="0.2">
      <c r="A5637" s="60">
        <v>43699</v>
      </c>
      <c r="B5637" s="61" t="s">
        <v>1090</v>
      </c>
      <c r="C5637" s="61" t="s">
        <v>885</v>
      </c>
      <c r="D5637" s="61" t="s">
        <v>181</v>
      </c>
      <c r="E5637" s="61">
        <v>10</v>
      </c>
      <c r="F5637" s="61" t="s">
        <v>182</v>
      </c>
      <c r="G5637" s="61">
        <v>0</v>
      </c>
      <c r="H5637" s="61" t="s">
        <v>1505</v>
      </c>
      <c r="I5637" s="61" t="s">
        <v>184</v>
      </c>
      <c r="J5637" s="61" t="s">
        <v>13</v>
      </c>
      <c r="K5637" s="61" t="s">
        <v>14</v>
      </c>
      <c r="L5637" s="61" t="s">
        <v>1091</v>
      </c>
      <c r="M5637" s="61" t="e">
        <f t="shared" si="89"/>
        <v>#VALUE!</v>
      </c>
      <c r="N5637" t="e">
        <f>VLOOKUP(M5637,'zamestnanci číselník'!$A:$I,9,0)</f>
        <v>#VALUE!</v>
      </c>
    </row>
    <row r="5638" spans="1:14" x14ac:dyDescent="0.2">
      <c r="A5638" s="60">
        <v>43700</v>
      </c>
      <c r="B5638" s="61" t="s">
        <v>1090</v>
      </c>
      <c r="C5638" s="61" t="s">
        <v>885</v>
      </c>
      <c r="D5638" s="61" t="s">
        <v>181</v>
      </c>
      <c r="E5638" s="61">
        <v>5</v>
      </c>
      <c r="F5638" s="61" t="s">
        <v>182</v>
      </c>
      <c r="G5638" s="61">
        <v>0</v>
      </c>
      <c r="H5638" s="61" t="s">
        <v>1505</v>
      </c>
      <c r="I5638" s="61" t="s">
        <v>184</v>
      </c>
      <c r="J5638" s="61" t="s">
        <v>13</v>
      </c>
      <c r="K5638" s="61" t="s">
        <v>14</v>
      </c>
      <c r="L5638" s="61" t="s">
        <v>1091</v>
      </c>
      <c r="M5638" s="61" t="e">
        <f t="shared" si="89"/>
        <v>#VALUE!</v>
      </c>
      <c r="N5638" t="e">
        <f>VLOOKUP(M5638,'zamestnanci číselník'!$A:$I,9,0)</f>
        <v>#VALUE!</v>
      </c>
    </row>
    <row r="5639" spans="1:14" x14ac:dyDescent="0.2">
      <c r="A5639" s="60">
        <v>43700</v>
      </c>
      <c r="B5639" s="61" t="s">
        <v>1090</v>
      </c>
      <c r="C5639" s="61" t="s">
        <v>885</v>
      </c>
      <c r="D5639" s="61" t="s">
        <v>181</v>
      </c>
      <c r="E5639" s="61">
        <v>3</v>
      </c>
      <c r="F5639" s="61" t="s">
        <v>182</v>
      </c>
      <c r="G5639" s="61">
        <v>0</v>
      </c>
      <c r="H5639" s="61" t="s">
        <v>1504</v>
      </c>
      <c r="I5639" s="61" t="s">
        <v>184</v>
      </c>
      <c r="J5639" s="61" t="s">
        <v>13</v>
      </c>
      <c r="K5639" s="61" t="s">
        <v>14</v>
      </c>
      <c r="L5639" s="61" t="s">
        <v>1091</v>
      </c>
      <c r="M5639" s="61" t="e">
        <f t="shared" si="89"/>
        <v>#VALUE!</v>
      </c>
      <c r="N5639" t="e">
        <f>VLOOKUP(M5639,'zamestnanci číselník'!$A:$I,9,0)</f>
        <v>#VALUE!</v>
      </c>
    </row>
    <row r="5640" spans="1:14" x14ac:dyDescent="0.2">
      <c r="A5640" s="60">
        <v>43701</v>
      </c>
      <c r="B5640" s="61" t="s">
        <v>1090</v>
      </c>
      <c r="C5640" s="61" t="s">
        <v>885</v>
      </c>
      <c r="D5640" s="61" t="s">
        <v>181</v>
      </c>
      <c r="E5640" s="61">
        <v>6.5</v>
      </c>
      <c r="F5640" s="61" t="s">
        <v>182</v>
      </c>
      <c r="G5640" s="61">
        <v>0</v>
      </c>
      <c r="H5640" s="61" t="s">
        <v>1504</v>
      </c>
      <c r="I5640" s="61" t="s">
        <v>184</v>
      </c>
      <c r="J5640" s="61" t="s">
        <v>13</v>
      </c>
      <c r="K5640" s="61" t="s">
        <v>14</v>
      </c>
      <c r="L5640" s="61" t="s">
        <v>1091</v>
      </c>
      <c r="M5640" s="61" t="e">
        <f t="shared" si="89"/>
        <v>#VALUE!</v>
      </c>
      <c r="N5640" t="e">
        <f>VLOOKUP(M5640,'zamestnanci číselník'!$A:$I,9,0)</f>
        <v>#VALUE!</v>
      </c>
    </row>
    <row r="5641" spans="1:14" x14ac:dyDescent="0.2">
      <c r="A5641" s="60">
        <v>43693</v>
      </c>
      <c r="B5641" s="61" t="s">
        <v>1090</v>
      </c>
      <c r="C5641" s="61" t="s">
        <v>17</v>
      </c>
      <c r="D5641" s="61" t="s">
        <v>181</v>
      </c>
      <c r="E5641" s="61">
        <v>0</v>
      </c>
      <c r="F5641" s="61" t="s">
        <v>182</v>
      </c>
      <c r="G5641" s="61">
        <v>0</v>
      </c>
      <c r="H5641" s="61" t="s">
        <v>183</v>
      </c>
      <c r="I5641" s="61" t="s">
        <v>184</v>
      </c>
      <c r="J5641" s="61" t="s">
        <v>13</v>
      </c>
      <c r="K5641" s="61" t="s">
        <v>14</v>
      </c>
      <c r="L5641" s="61" t="s">
        <v>1091</v>
      </c>
      <c r="M5641" s="61" t="e">
        <f t="shared" si="89"/>
        <v>#VALUE!</v>
      </c>
      <c r="N5641" t="e">
        <f>VLOOKUP(M5641,'zamestnanci číselník'!$A:$I,9,0)</f>
        <v>#VALUE!</v>
      </c>
    </row>
    <row r="5642" spans="1:14" x14ac:dyDescent="0.2">
      <c r="A5642" s="60">
        <v>43696</v>
      </c>
      <c r="B5642" s="61" t="s">
        <v>1090</v>
      </c>
      <c r="C5642" s="61" t="s">
        <v>17</v>
      </c>
      <c r="D5642" s="61" t="s">
        <v>181</v>
      </c>
      <c r="E5642" s="61">
        <v>0</v>
      </c>
      <c r="F5642" s="61" t="s">
        <v>182</v>
      </c>
      <c r="G5642" s="61">
        <v>0</v>
      </c>
      <c r="H5642" s="61" t="s">
        <v>183</v>
      </c>
      <c r="I5642" s="61" t="s">
        <v>184</v>
      </c>
      <c r="J5642" s="61" t="s">
        <v>13</v>
      </c>
      <c r="K5642" s="61" t="s">
        <v>14</v>
      </c>
      <c r="L5642" s="61" t="s">
        <v>1091</v>
      </c>
      <c r="M5642" s="61" t="e">
        <f t="shared" si="89"/>
        <v>#VALUE!</v>
      </c>
      <c r="N5642" t="e">
        <f>VLOOKUP(M5642,'zamestnanci číselník'!$A:$I,9,0)</f>
        <v>#VALUE!</v>
      </c>
    </row>
    <row r="5643" spans="1:14" x14ac:dyDescent="0.2">
      <c r="A5643" s="60">
        <v>43697</v>
      </c>
      <c r="B5643" s="61" t="s">
        <v>1090</v>
      </c>
      <c r="C5643" s="61" t="s">
        <v>17</v>
      </c>
      <c r="D5643" s="61" t="s">
        <v>181</v>
      </c>
      <c r="E5643" s="61">
        <v>0</v>
      </c>
      <c r="F5643" s="61" t="s">
        <v>182</v>
      </c>
      <c r="G5643" s="61">
        <v>0</v>
      </c>
      <c r="H5643" s="61" t="s">
        <v>183</v>
      </c>
      <c r="I5643" s="61" t="s">
        <v>184</v>
      </c>
      <c r="J5643" s="61" t="s">
        <v>13</v>
      </c>
      <c r="K5643" s="61" t="s">
        <v>14</v>
      </c>
      <c r="L5643" s="61" t="s">
        <v>1091</v>
      </c>
      <c r="M5643" s="61" t="e">
        <f t="shared" si="89"/>
        <v>#VALUE!</v>
      </c>
      <c r="N5643" t="e">
        <f>VLOOKUP(M5643,'zamestnanci číselník'!$A:$I,9,0)</f>
        <v>#VALUE!</v>
      </c>
    </row>
    <row r="5644" spans="1:14" x14ac:dyDescent="0.2">
      <c r="A5644" s="60">
        <v>43689</v>
      </c>
      <c r="B5644" s="61" t="s">
        <v>1090</v>
      </c>
      <c r="C5644" s="61" t="s">
        <v>885</v>
      </c>
      <c r="D5644" s="61" t="s">
        <v>181</v>
      </c>
      <c r="E5644" s="61">
        <v>8</v>
      </c>
      <c r="F5644" s="61" t="s">
        <v>182</v>
      </c>
      <c r="G5644" s="61">
        <v>0</v>
      </c>
      <c r="H5644" s="61" t="s">
        <v>279</v>
      </c>
      <c r="I5644" s="61" t="s">
        <v>184</v>
      </c>
      <c r="J5644" s="61" t="s">
        <v>13</v>
      </c>
      <c r="K5644" s="61" t="s">
        <v>14</v>
      </c>
      <c r="L5644" s="61" t="s">
        <v>1091</v>
      </c>
      <c r="M5644" s="61" t="e">
        <f t="shared" si="89"/>
        <v>#VALUE!</v>
      </c>
      <c r="N5644" t="e">
        <f>VLOOKUP(M5644,'zamestnanci číselník'!$A:$I,9,0)</f>
        <v>#VALUE!</v>
      </c>
    </row>
    <row r="5645" spans="1:14" x14ac:dyDescent="0.2">
      <c r="A5645" s="60">
        <v>43690</v>
      </c>
      <c r="B5645" s="61" t="s">
        <v>1090</v>
      </c>
      <c r="C5645" s="61" t="s">
        <v>885</v>
      </c>
      <c r="D5645" s="61" t="s">
        <v>181</v>
      </c>
      <c r="E5645" s="61">
        <v>8</v>
      </c>
      <c r="F5645" s="61" t="s">
        <v>182</v>
      </c>
      <c r="G5645" s="61">
        <v>0</v>
      </c>
      <c r="H5645" s="61" t="s">
        <v>279</v>
      </c>
      <c r="I5645" s="61" t="s">
        <v>184</v>
      </c>
      <c r="J5645" s="61" t="s">
        <v>13</v>
      </c>
      <c r="K5645" s="61" t="s">
        <v>14</v>
      </c>
      <c r="L5645" s="61" t="s">
        <v>1091</v>
      </c>
      <c r="M5645" s="61" t="e">
        <f t="shared" si="89"/>
        <v>#VALUE!</v>
      </c>
      <c r="N5645" t="e">
        <f>VLOOKUP(M5645,'zamestnanci číselník'!$A:$I,9,0)</f>
        <v>#VALUE!</v>
      </c>
    </row>
    <row r="5646" spans="1:14" x14ac:dyDescent="0.2">
      <c r="A5646" s="60">
        <v>43691</v>
      </c>
      <c r="B5646" s="61" t="s">
        <v>1090</v>
      </c>
      <c r="C5646" s="61" t="s">
        <v>885</v>
      </c>
      <c r="D5646" s="61" t="s">
        <v>181</v>
      </c>
      <c r="E5646" s="61">
        <v>3</v>
      </c>
      <c r="F5646" s="61" t="s">
        <v>182</v>
      </c>
      <c r="G5646" s="61">
        <v>0</v>
      </c>
      <c r="H5646" s="61" t="s">
        <v>279</v>
      </c>
      <c r="I5646" s="61" t="s">
        <v>184</v>
      </c>
      <c r="J5646" s="61" t="s">
        <v>13</v>
      </c>
      <c r="K5646" s="61" t="s">
        <v>14</v>
      </c>
      <c r="L5646" s="61" t="s">
        <v>1091</v>
      </c>
      <c r="M5646" s="61" t="e">
        <f t="shared" si="89"/>
        <v>#VALUE!</v>
      </c>
      <c r="N5646" t="e">
        <f>VLOOKUP(M5646,'zamestnanci číselník'!$A:$I,9,0)</f>
        <v>#VALUE!</v>
      </c>
    </row>
    <row r="5647" spans="1:14" x14ac:dyDescent="0.2">
      <c r="A5647" s="60">
        <v>43691</v>
      </c>
      <c r="B5647" s="61" t="s">
        <v>1090</v>
      </c>
      <c r="C5647" s="61" t="s">
        <v>885</v>
      </c>
      <c r="D5647" s="61" t="s">
        <v>181</v>
      </c>
      <c r="E5647" s="61">
        <v>7</v>
      </c>
      <c r="F5647" s="61" t="s">
        <v>182</v>
      </c>
      <c r="G5647" s="61">
        <v>0</v>
      </c>
      <c r="H5647" s="61" t="s">
        <v>1504</v>
      </c>
      <c r="I5647" s="61" t="s">
        <v>184</v>
      </c>
      <c r="J5647" s="61" t="s">
        <v>13</v>
      </c>
      <c r="K5647" s="61" t="s">
        <v>14</v>
      </c>
      <c r="L5647" s="61" t="s">
        <v>1091</v>
      </c>
      <c r="M5647" s="61" t="e">
        <f t="shared" si="89"/>
        <v>#VALUE!</v>
      </c>
      <c r="N5647" t="e">
        <f>VLOOKUP(M5647,'zamestnanci číselník'!$A:$I,9,0)</f>
        <v>#VALUE!</v>
      </c>
    </row>
    <row r="5648" spans="1:14" x14ac:dyDescent="0.2">
      <c r="A5648" s="60">
        <v>43692</v>
      </c>
      <c r="B5648" s="61" t="s">
        <v>1090</v>
      </c>
      <c r="C5648" s="61" t="s">
        <v>885</v>
      </c>
      <c r="D5648" s="61" t="s">
        <v>181</v>
      </c>
      <c r="E5648" s="61">
        <v>8</v>
      </c>
      <c r="F5648" s="61" t="s">
        <v>182</v>
      </c>
      <c r="G5648" s="61">
        <v>0</v>
      </c>
      <c r="H5648" s="61" t="s">
        <v>39</v>
      </c>
      <c r="I5648" s="61" t="s">
        <v>184</v>
      </c>
      <c r="J5648" s="61" t="s">
        <v>13</v>
      </c>
      <c r="K5648" s="61" t="s">
        <v>14</v>
      </c>
      <c r="L5648" s="61" t="s">
        <v>1091</v>
      </c>
      <c r="M5648" s="61" t="e">
        <f t="shared" si="89"/>
        <v>#VALUE!</v>
      </c>
      <c r="N5648" t="e">
        <f>VLOOKUP(M5648,'zamestnanci číselník'!$A:$I,9,0)</f>
        <v>#VALUE!</v>
      </c>
    </row>
    <row r="5649" spans="1:14" x14ac:dyDescent="0.2">
      <c r="A5649" s="60">
        <v>43682</v>
      </c>
      <c r="B5649" s="61" t="s">
        <v>1090</v>
      </c>
      <c r="C5649" s="61" t="s">
        <v>885</v>
      </c>
      <c r="D5649" s="61" t="s">
        <v>181</v>
      </c>
      <c r="E5649" s="61">
        <v>8</v>
      </c>
      <c r="F5649" s="61" t="s">
        <v>182</v>
      </c>
      <c r="G5649" s="61">
        <v>0</v>
      </c>
      <c r="H5649" s="61" t="s">
        <v>1437</v>
      </c>
      <c r="I5649" s="61" t="s">
        <v>184</v>
      </c>
      <c r="J5649" s="61" t="s">
        <v>13</v>
      </c>
      <c r="K5649" s="61" t="s">
        <v>14</v>
      </c>
      <c r="L5649" s="61" t="s">
        <v>1091</v>
      </c>
      <c r="M5649" s="61" t="e">
        <f t="shared" si="89"/>
        <v>#VALUE!</v>
      </c>
      <c r="N5649" t="e">
        <f>VLOOKUP(M5649,'zamestnanci číselník'!$A:$I,9,0)</f>
        <v>#VALUE!</v>
      </c>
    </row>
    <row r="5650" spans="1:14" x14ac:dyDescent="0.2">
      <c r="A5650" s="60">
        <v>43683</v>
      </c>
      <c r="B5650" s="61" t="s">
        <v>1090</v>
      </c>
      <c r="C5650" s="61" t="s">
        <v>885</v>
      </c>
      <c r="D5650" s="61" t="s">
        <v>181</v>
      </c>
      <c r="E5650" s="61">
        <v>8</v>
      </c>
      <c r="F5650" s="61" t="s">
        <v>182</v>
      </c>
      <c r="G5650" s="61">
        <v>0</v>
      </c>
      <c r="H5650" s="61" t="s">
        <v>1437</v>
      </c>
      <c r="I5650" s="61" t="s">
        <v>184</v>
      </c>
      <c r="J5650" s="61" t="s">
        <v>13</v>
      </c>
      <c r="K5650" s="61" t="s">
        <v>14</v>
      </c>
      <c r="L5650" s="61" t="s">
        <v>1091</v>
      </c>
      <c r="M5650" s="61" t="e">
        <f t="shared" si="89"/>
        <v>#VALUE!</v>
      </c>
      <c r="N5650" t="e">
        <f>VLOOKUP(M5650,'zamestnanci číselník'!$A:$I,9,0)</f>
        <v>#VALUE!</v>
      </c>
    </row>
    <row r="5651" spans="1:14" x14ac:dyDescent="0.2">
      <c r="A5651" s="60">
        <v>43684</v>
      </c>
      <c r="B5651" s="61" t="s">
        <v>1090</v>
      </c>
      <c r="C5651" s="61" t="s">
        <v>885</v>
      </c>
      <c r="D5651" s="61" t="s">
        <v>181</v>
      </c>
      <c r="E5651" s="61">
        <v>8</v>
      </c>
      <c r="F5651" s="61" t="s">
        <v>182</v>
      </c>
      <c r="G5651" s="61">
        <v>0</v>
      </c>
      <c r="H5651" s="61" t="s">
        <v>1437</v>
      </c>
      <c r="I5651" s="61" t="s">
        <v>184</v>
      </c>
      <c r="J5651" s="61" t="s">
        <v>13</v>
      </c>
      <c r="K5651" s="61" t="s">
        <v>14</v>
      </c>
      <c r="L5651" s="61" t="s">
        <v>1091</v>
      </c>
      <c r="M5651" s="61" t="e">
        <f t="shared" si="89"/>
        <v>#VALUE!</v>
      </c>
      <c r="N5651" t="e">
        <f>VLOOKUP(M5651,'zamestnanci číselník'!$A:$I,9,0)</f>
        <v>#VALUE!</v>
      </c>
    </row>
    <row r="5652" spans="1:14" x14ac:dyDescent="0.2">
      <c r="A5652" s="60">
        <v>43685</v>
      </c>
      <c r="B5652" s="61" t="s">
        <v>1090</v>
      </c>
      <c r="C5652" s="61" t="s">
        <v>885</v>
      </c>
      <c r="D5652" s="61" t="s">
        <v>181</v>
      </c>
      <c r="E5652" s="61">
        <v>8</v>
      </c>
      <c r="F5652" s="61" t="s">
        <v>182</v>
      </c>
      <c r="G5652" s="61">
        <v>0</v>
      </c>
      <c r="H5652" s="61" t="s">
        <v>1437</v>
      </c>
      <c r="I5652" s="61" t="s">
        <v>184</v>
      </c>
      <c r="J5652" s="61" t="s">
        <v>13</v>
      </c>
      <c r="K5652" s="61" t="s">
        <v>14</v>
      </c>
      <c r="L5652" s="61" t="s">
        <v>1091</v>
      </c>
      <c r="M5652" s="61" t="e">
        <f t="shared" si="89"/>
        <v>#VALUE!</v>
      </c>
      <c r="N5652" t="e">
        <f>VLOOKUP(M5652,'zamestnanci číselník'!$A:$I,9,0)</f>
        <v>#VALUE!</v>
      </c>
    </row>
    <row r="5653" spans="1:14" x14ac:dyDescent="0.2">
      <c r="A5653" s="60">
        <v>43686</v>
      </c>
      <c r="B5653" s="61" t="s">
        <v>1090</v>
      </c>
      <c r="C5653" s="61" t="s">
        <v>885</v>
      </c>
      <c r="D5653" s="61" t="s">
        <v>181</v>
      </c>
      <c r="E5653" s="61">
        <v>8</v>
      </c>
      <c r="F5653" s="61" t="s">
        <v>182</v>
      </c>
      <c r="G5653" s="61">
        <v>0</v>
      </c>
      <c r="H5653" s="61" t="s">
        <v>1437</v>
      </c>
      <c r="I5653" s="61" t="s">
        <v>184</v>
      </c>
      <c r="J5653" s="61" t="s">
        <v>13</v>
      </c>
      <c r="K5653" s="61" t="s">
        <v>14</v>
      </c>
      <c r="L5653" s="61" t="s">
        <v>1091</v>
      </c>
      <c r="M5653" s="61" t="e">
        <f t="shared" si="89"/>
        <v>#VALUE!</v>
      </c>
      <c r="N5653" t="e">
        <f>VLOOKUP(M5653,'zamestnanci číselník'!$A:$I,9,0)</f>
        <v>#VALUE!</v>
      </c>
    </row>
    <row r="5654" spans="1:14" x14ac:dyDescent="0.2">
      <c r="A5654" s="60">
        <v>43682</v>
      </c>
      <c r="B5654" s="61" t="s">
        <v>1092</v>
      </c>
      <c r="C5654" s="61" t="s">
        <v>885</v>
      </c>
      <c r="D5654" s="61" t="s">
        <v>181</v>
      </c>
      <c r="E5654" s="61">
        <v>10</v>
      </c>
      <c r="F5654" s="61" t="s">
        <v>182</v>
      </c>
      <c r="G5654" s="61">
        <v>0</v>
      </c>
      <c r="H5654" s="61" t="s">
        <v>1510</v>
      </c>
      <c r="I5654" s="61" t="s">
        <v>926</v>
      </c>
      <c r="J5654" s="61" t="s">
        <v>12</v>
      </c>
      <c r="K5654" s="61" t="s">
        <v>14</v>
      </c>
      <c r="L5654" s="61" t="s">
        <v>1093</v>
      </c>
      <c r="M5654" s="61" t="e">
        <f t="shared" si="89"/>
        <v>#VALUE!</v>
      </c>
      <c r="N5654" t="e">
        <f>VLOOKUP(M5654,'zamestnanci číselník'!$A:$I,9,0)</f>
        <v>#VALUE!</v>
      </c>
    </row>
    <row r="5655" spans="1:14" x14ac:dyDescent="0.2">
      <c r="A5655" s="60">
        <v>43683</v>
      </c>
      <c r="B5655" s="61" t="s">
        <v>1092</v>
      </c>
      <c r="C5655" s="61" t="s">
        <v>885</v>
      </c>
      <c r="D5655" s="61" t="s">
        <v>181</v>
      </c>
      <c r="E5655" s="61">
        <v>11</v>
      </c>
      <c r="F5655" s="61" t="s">
        <v>182</v>
      </c>
      <c r="G5655" s="61">
        <v>0</v>
      </c>
      <c r="H5655" s="61" t="s">
        <v>1510</v>
      </c>
      <c r="I5655" s="61" t="s">
        <v>926</v>
      </c>
      <c r="J5655" s="61" t="s">
        <v>12</v>
      </c>
      <c r="K5655" s="61" t="s">
        <v>14</v>
      </c>
      <c r="L5655" s="61" t="s">
        <v>1093</v>
      </c>
      <c r="M5655" s="61" t="e">
        <f t="shared" si="89"/>
        <v>#VALUE!</v>
      </c>
      <c r="N5655" t="e">
        <f>VLOOKUP(M5655,'zamestnanci číselník'!$A:$I,9,0)</f>
        <v>#VALUE!</v>
      </c>
    </row>
    <row r="5656" spans="1:14" x14ac:dyDescent="0.2">
      <c r="A5656" s="60">
        <v>43684</v>
      </c>
      <c r="B5656" s="61" t="s">
        <v>1092</v>
      </c>
      <c r="C5656" s="61" t="s">
        <v>885</v>
      </c>
      <c r="D5656" s="61" t="s">
        <v>181</v>
      </c>
      <c r="E5656" s="61">
        <v>5.25</v>
      </c>
      <c r="F5656" s="61" t="s">
        <v>182</v>
      </c>
      <c r="G5656" s="61">
        <v>0</v>
      </c>
      <c r="H5656" s="61" t="s">
        <v>1510</v>
      </c>
      <c r="I5656" s="61" t="s">
        <v>926</v>
      </c>
      <c r="J5656" s="61" t="s">
        <v>12</v>
      </c>
      <c r="K5656" s="61" t="s">
        <v>14</v>
      </c>
      <c r="L5656" s="61" t="s">
        <v>1093</v>
      </c>
      <c r="M5656" s="61" t="e">
        <f t="shared" si="89"/>
        <v>#VALUE!</v>
      </c>
      <c r="N5656" t="e">
        <f>VLOOKUP(M5656,'zamestnanci číselník'!$A:$I,9,0)</f>
        <v>#VALUE!</v>
      </c>
    </row>
    <row r="5657" spans="1:14" x14ac:dyDescent="0.2">
      <c r="A5657" s="60">
        <v>43685</v>
      </c>
      <c r="B5657" s="61" t="s">
        <v>1092</v>
      </c>
      <c r="C5657" s="61" t="s">
        <v>885</v>
      </c>
      <c r="D5657" s="61" t="s">
        <v>181</v>
      </c>
      <c r="E5657" s="61">
        <v>11.5</v>
      </c>
      <c r="F5657" s="61" t="s">
        <v>182</v>
      </c>
      <c r="G5657" s="61">
        <v>0</v>
      </c>
      <c r="H5657" s="61" t="s">
        <v>1546</v>
      </c>
      <c r="I5657" s="61" t="s">
        <v>926</v>
      </c>
      <c r="J5657" s="61" t="s">
        <v>12</v>
      </c>
      <c r="K5657" s="61" t="s">
        <v>14</v>
      </c>
      <c r="L5657" s="61" t="s">
        <v>1093</v>
      </c>
      <c r="M5657" s="61" t="e">
        <f t="shared" si="89"/>
        <v>#VALUE!</v>
      </c>
      <c r="N5657" t="e">
        <f>VLOOKUP(M5657,'zamestnanci číselník'!$A:$I,9,0)</f>
        <v>#VALUE!</v>
      </c>
    </row>
    <row r="5658" spans="1:14" x14ac:dyDescent="0.2">
      <c r="A5658" s="60">
        <v>43686</v>
      </c>
      <c r="B5658" s="61" t="s">
        <v>1092</v>
      </c>
      <c r="C5658" s="61" t="s">
        <v>885</v>
      </c>
      <c r="D5658" s="61" t="s">
        <v>181</v>
      </c>
      <c r="E5658" s="61">
        <v>9.5</v>
      </c>
      <c r="F5658" s="61" t="s">
        <v>182</v>
      </c>
      <c r="G5658" s="61">
        <v>0</v>
      </c>
      <c r="H5658" s="61" t="s">
        <v>1546</v>
      </c>
      <c r="I5658" s="61" t="s">
        <v>926</v>
      </c>
      <c r="J5658" s="61" t="s">
        <v>12</v>
      </c>
      <c r="K5658" s="61" t="s">
        <v>14</v>
      </c>
      <c r="L5658" s="61" t="s">
        <v>1093</v>
      </c>
      <c r="M5658" s="61" t="e">
        <f t="shared" si="89"/>
        <v>#VALUE!</v>
      </c>
      <c r="N5658" t="e">
        <f>VLOOKUP(M5658,'zamestnanci číselník'!$A:$I,9,0)</f>
        <v>#VALUE!</v>
      </c>
    </row>
    <row r="5659" spans="1:14" x14ac:dyDescent="0.2">
      <c r="A5659" s="60">
        <v>43687</v>
      </c>
      <c r="B5659" s="61" t="s">
        <v>1092</v>
      </c>
      <c r="C5659" s="61" t="s">
        <v>885</v>
      </c>
      <c r="D5659" s="61" t="s">
        <v>181</v>
      </c>
      <c r="E5659" s="61">
        <v>7</v>
      </c>
      <c r="F5659" s="61" t="s">
        <v>182</v>
      </c>
      <c r="G5659" s="61">
        <v>0</v>
      </c>
      <c r="H5659" s="61" t="s">
        <v>1473</v>
      </c>
      <c r="I5659" s="61" t="s">
        <v>926</v>
      </c>
      <c r="J5659" s="61" t="s">
        <v>12</v>
      </c>
      <c r="K5659" s="61" t="s">
        <v>14</v>
      </c>
      <c r="L5659" s="61" t="s">
        <v>1093</v>
      </c>
      <c r="M5659" s="61" t="e">
        <f t="shared" si="89"/>
        <v>#VALUE!</v>
      </c>
      <c r="N5659" t="e">
        <f>VLOOKUP(M5659,'zamestnanci číselník'!$A:$I,9,0)</f>
        <v>#VALUE!</v>
      </c>
    </row>
    <row r="5660" spans="1:14" x14ac:dyDescent="0.2">
      <c r="A5660" s="60">
        <v>43689</v>
      </c>
      <c r="B5660" s="61" t="s">
        <v>1092</v>
      </c>
      <c r="C5660" s="61" t="s">
        <v>885</v>
      </c>
      <c r="D5660" s="61" t="s">
        <v>181</v>
      </c>
      <c r="E5660" s="61">
        <v>11</v>
      </c>
      <c r="F5660" s="61" t="s">
        <v>182</v>
      </c>
      <c r="G5660" s="61">
        <v>0</v>
      </c>
      <c r="H5660" s="61" t="s">
        <v>1473</v>
      </c>
      <c r="I5660" s="61" t="s">
        <v>926</v>
      </c>
      <c r="J5660" s="61" t="s">
        <v>12</v>
      </c>
      <c r="K5660" s="61" t="s">
        <v>14</v>
      </c>
      <c r="L5660" s="61" t="s">
        <v>1093</v>
      </c>
      <c r="M5660" s="61" t="e">
        <f t="shared" si="89"/>
        <v>#VALUE!</v>
      </c>
      <c r="N5660" t="e">
        <f>VLOOKUP(M5660,'zamestnanci číselník'!$A:$I,9,0)</f>
        <v>#VALUE!</v>
      </c>
    </row>
    <row r="5661" spans="1:14" x14ac:dyDescent="0.2">
      <c r="A5661" s="60">
        <v>43690</v>
      </c>
      <c r="B5661" s="61" t="s">
        <v>1092</v>
      </c>
      <c r="C5661" s="61" t="s">
        <v>885</v>
      </c>
      <c r="D5661" s="61" t="s">
        <v>181</v>
      </c>
      <c r="E5661" s="61">
        <v>7</v>
      </c>
      <c r="F5661" s="61" t="s">
        <v>182</v>
      </c>
      <c r="G5661" s="61">
        <v>0</v>
      </c>
      <c r="H5661" s="61" t="s">
        <v>1473</v>
      </c>
      <c r="I5661" s="61" t="s">
        <v>926</v>
      </c>
      <c r="J5661" s="61" t="s">
        <v>12</v>
      </c>
      <c r="K5661" s="61" t="s">
        <v>14</v>
      </c>
      <c r="L5661" s="61" t="s">
        <v>1093</v>
      </c>
      <c r="M5661" s="61" t="e">
        <f t="shared" si="89"/>
        <v>#VALUE!</v>
      </c>
      <c r="N5661" t="e">
        <f>VLOOKUP(M5661,'zamestnanci číselník'!$A:$I,9,0)</f>
        <v>#VALUE!</v>
      </c>
    </row>
    <row r="5662" spans="1:14" x14ac:dyDescent="0.2">
      <c r="A5662" s="60">
        <v>43691</v>
      </c>
      <c r="B5662" s="61" t="s">
        <v>1092</v>
      </c>
      <c r="C5662" s="61" t="s">
        <v>885</v>
      </c>
      <c r="D5662" s="61" t="s">
        <v>181</v>
      </c>
      <c r="E5662" s="61">
        <v>11</v>
      </c>
      <c r="F5662" s="61" t="s">
        <v>182</v>
      </c>
      <c r="G5662" s="61">
        <v>0</v>
      </c>
      <c r="H5662" s="61" t="s">
        <v>1473</v>
      </c>
      <c r="I5662" s="61" t="s">
        <v>926</v>
      </c>
      <c r="J5662" s="61" t="s">
        <v>12</v>
      </c>
      <c r="K5662" s="61" t="s">
        <v>14</v>
      </c>
      <c r="L5662" s="61" t="s">
        <v>1093</v>
      </c>
      <c r="M5662" s="61" t="e">
        <f t="shared" si="89"/>
        <v>#VALUE!</v>
      </c>
      <c r="N5662" t="e">
        <f>VLOOKUP(M5662,'zamestnanci číselník'!$A:$I,9,0)</f>
        <v>#VALUE!</v>
      </c>
    </row>
    <row r="5663" spans="1:14" x14ac:dyDescent="0.2">
      <c r="A5663" s="60">
        <v>43692</v>
      </c>
      <c r="B5663" s="61" t="s">
        <v>1092</v>
      </c>
      <c r="C5663" s="61" t="s">
        <v>885</v>
      </c>
      <c r="D5663" s="61" t="s">
        <v>181</v>
      </c>
      <c r="E5663" s="61">
        <v>8</v>
      </c>
      <c r="F5663" s="61" t="s">
        <v>182</v>
      </c>
      <c r="G5663" s="61">
        <v>0</v>
      </c>
      <c r="H5663" s="61" t="s">
        <v>1514</v>
      </c>
      <c r="I5663" s="61" t="s">
        <v>926</v>
      </c>
      <c r="J5663" s="61" t="s">
        <v>12</v>
      </c>
      <c r="K5663" s="61" t="s">
        <v>14</v>
      </c>
      <c r="L5663" s="61" t="s">
        <v>1093</v>
      </c>
      <c r="M5663" s="61" t="e">
        <f t="shared" si="89"/>
        <v>#VALUE!</v>
      </c>
      <c r="N5663" t="e">
        <f>VLOOKUP(M5663,'zamestnanci číselník'!$A:$I,9,0)</f>
        <v>#VALUE!</v>
      </c>
    </row>
    <row r="5664" spans="1:14" x14ac:dyDescent="0.2">
      <c r="A5664" s="60">
        <v>43693</v>
      </c>
      <c r="B5664" s="61" t="s">
        <v>1092</v>
      </c>
      <c r="C5664" s="61" t="s">
        <v>885</v>
      </c>
      <c r="D5664" s="61" t="s">
        <v>181</v>
      </c>
      <c r="E5664" s="61">
        <v>11</v>
      </c>
      <c r="F5664" s="61" t="s">
        <v>182</v>
      </c>
      <c r="G5664" s="61">
        <v>0</v>
      </c>
      <c r="H5664" s="61" t="s">
        <v>1514</v>
      </c>
      <c r="I5664" s="61" t="s">
        <v>926</v>
      </c>
      <c r="J5664" s="61" t="s">
        <v>12</v>
      </c>
      <c r="K5664" s="61" t="s">
        <v>14</v>
      </c>
      <c r="L5664" s="61" t="s">
        <v>1093</v>
      </c>
      <c r="M5664" s="61" t="e">
        <f t="shared" si="89"/>
        <v>#VALUE!</v>
      </c>
      <c r="N5664" t="e">
        <f>VLOOKUP(M5664,'zamestnanci číselník'!$A:$I,9,0)</f>
        <v>#VALUE!</v>
      </c>
    </row>
    <row r="5665" spans="1:14" x14ac:dyDescent="0.2">
      <c r="A5665" s="60">
        <v>43696</v>
      </c>
      <c r="B5665" s="61" t="s">
        <v>1092</v>
      </c>
      <c r="C5665" s="61" t="s">
        <v>885</v>
      </c>
      <c r="D5665" s="61" t="s">
        <v>181</v>
      </c>
      <c r="E5665" s="61">
        <v>13.5</v>
      </c>
      <c r="F5665" s="61" t="s">
        <v>182</v>
      </c>
      <c r="G5665" s="61">
        <v>0</v>
      </c>
      <c r="H5665" s="61" t="s">
        <v>1514</v>
      </c>
      <c r="I5665" s="61" t="s">
        <v>926</v>
      </c>
      <c r="J5665" s="61" t="s">
        <v>12</v>
      </c>
      <c r="K5665" s="61" t="s">
        <v>14</v>
      </c>
      <c r="L5665" s="61" t="s">
        <v>1093</v>
      </c>
      <c r="M5665" s="61" t="e">
        <f t="shared" si="89"/>
        <v>#VALUE!</v>
      </c>
      <c r="N5665" t="e">
        <f>VLOOKUP(M5665,'zamestnanci číselník'!$A:$I,9,0)</f>
        <v>#VALUE!</v>
      </c>
    </row>
    <row r="5666" spans="1:14" x14ac:dyDescent="0.2">
      <c r="A5666" s="60">
        <v>43697</v>
      </c>
      <c r="B5666" s="61" t="s">
        <v>1092</v>
      </c>
      <c r="C5666" s="61" t="s">
        <v>885</v>
      </c>
      <c r="D5666" s="61" t="s">
        <v>181</v>
      </c>
      <c r="E5666" s="61">
        <v>8</v>
      </c>
      <c r="F5666" s="61" t="s">
        <v>182</v>
      </c>
      <c r="G5666" s="61">
        <v>0</v>
      </c>
      <c r="H5666" s="61" t="s">
        <v>1514</v>
      </c>
      <c r="I5666" s="61" t="s">
        <v>926</v>
      </c>
      <c r="J5666" s="61" t="s">
        <v>12</v>
      </c>
      <c r="K5666" s="61" t="s">
        <v>14</v>
      </c>
      <c r="L5666" s="61" t="s">
        <v>1093</v>
      </c>
      <c r="M5666" s="61" t="e">
        <f t="shared" si="89"/>
        <v>#VALUE!</v>
      </c>
      <c r="N5666" t="e">
        <f>VLOOKUP(M5666,'zamestnanci číselník'!$A:$I,9,0)</f>
        <v>#VALUE!</v>
      </c>
    </row>
    <row r="5667" spans="1:14" x14ac:dyDescent="0.2">
      <c r="A5667" s="60">
        <v>43698</v>
      </c>
      <c r="B5667" s="61" t="s">
        <v>1092</v>
      </c>
      <c r="C5667" s="61" t="s">
        <v>885</v>
      </c>
      <c r="D5667" s="61" t="s">
        <v>181</v>
      </c>
      <c r="E5667" s="61">
        <v>10.5</v>
      </c>
      <c r="F5667" s="61" t="s">
        <v>182</v>
      </c>
      <c r="G5667" s="61">
        <v>0</v>
      </c>
      <c r="H5667" s="61" t="s">
        <v>1514</v>
      </c>
      <c r="I5667" s="61" t="s">
        <v>926</v>
      </c>
      <c r="J5667" s="61" t="s">
        <v>12</v>
      </c>
      <c r="K5667" s="61" t="s">
        <v>14</v>
      </c>
      <c r="L5667" s="61" t="s">
        <v>1093</v>
      </c>
      <c r="M5667" s="61" t="e">
        <f t="shared" si="89"/>
        <v>#VALUE!</v>
      </c>
      <c r="N5667" t="e">
        <f>VLOOKUP(M5667,'zamestnanci číselník'!$A:$I,9,0)</f>
        <v>#VALUE!</v>
      </c>
    </row>
    <row r="5668" spans="1:14" x14ac:dyDescent="0.2">
      <c r="A5668" s="60">
        <v>43699</v>
      </c>
      <c r="B5668" s="61" t="s">
        <v>1092</v>
      </c>
      <c r="C5668" s="61" t="s">
        <v>885</v>
      </c>
      <c r="D5668" s="61" t="s">
        <v>181</v>
      </c>
      <c r="E5668" s="61">
        <v>8</v>
      </c>
      <c r="F5668" s="61" t="s">
        <v>182</v>
      </c>
      <c r="G5668" s="61">
        <v>0</v>
      </c>
      <c r="H5668" s="61" t="s">
        <v>1514</v>
      </c>
      <c r="I5668" s="61" t="s">
        <v>926</v>
      </c>
      <c r="J5668" s="61" t="s">
        <v>12</v>
      </c>
      <c r="K5668" s="61" t="s">
        <v>14</v>
      </c>
      <c r="L5668" s="61" t="s">
        <v>1093</v>
      </c>
      <c r="M5668" s="61" t="e">
        <f t="shared" si="89"/>
        <v>#VALUE!</v>
      </c>
      <c r="N5668" t="e">
        <f>VLOOKUP(M5668,'zamestnanci číselník'!$A:$I,9,0)</f>
        <v>#VALUE!</v>
      </c>
    </row>
    <row r="5669" spans="1:14" x14ac:dyDescent="0.2">
      <c r="A5669" s="60">
        <v>43700</v>
      </c>
      <c r="B5669" s="61" t="s">
        <v>1092</v>
      </c>
      <c r="C5669" s="61" t="s">
        <v>885</v>
      </c>
      <c r="D5669" s="61" t="s">
        <v>181</v>
      </c>
      <c r="E5669" s="61">
        <v>11</v>
      </c>
      <c r="F5669" s="61" t="s">
        <v>182</v>
      </c>
      <c r="G5669" s="61">
        <v>0</v>
      </c>
      <c r="H5669" s="61" t="s">
        <v>1510</v>
      </c>
      <c r="I5669" s="61" t="s">
        <v>926</v>
      </c>
      <c r="J5669" s="61" t="s">
        <v>12</v>
      </c>
      <c r="K5669" s="61" t="s">
        <v>14</v>
      </c>
      <c r="L5669" s="61" t="s">
        <v>1093</v>
      </c>
      <c r="M5669" s="61" t="e">
        <f t="shared" si="89"/>
        <v>#VALUE!</v>
      </c>
      <c r="N5669" t="e">
        <f>VLOOKUP(M5669,'zamestnanci číselník'!$A:$I,9,0)</f>
        <v>#VALUE!</v>
      </c>
    </row>
    <row r="5670" spans="1:14" x14ac:dyDescent="0.2">
      <c r="A5670" s="60">
        <v>43701</v>
      </c>
      <c r="B5670" s="61" t="s">
        <v>1092</v>
      </c>
      <c r="C5670" s="61" t="s">
        <v>885</v>
      </c>
      <c r="D5670" s="61" t="s">
        <v>181</v>
      </c>
      <c r="E5670" s="61">
        <v>4</v>
      </c>
      <c r="F5670" s="61" t="s">
        <v>182</v>
      </c>
      <c r="G5670" s="61">
        <v>0</v>
      </c>
      <c r="H5670" s="61" t="s">
        <v>1510</v>
      </c>
      <c r="I5670" s="61" t="s">
        <v>926</v>
      </c>
      <c r="J5670" s="61" t="s">
        <v>12</v>
      </c>
      <c r="K5670" s="61" t="s">
        <v>14</v>
      </c>
      <c r="L5670" s="61" t="s">
        <v>1093</v>
      </c>
      <c r="M5670" s="61" t="e">
        <f t="shared" si="89"/>
        <v>#VALUE!</v>
      </c>
      <c r="N5670" t="e">
        <f>VLOOKUP(M5670,'zamestnanci číselník'!$A:$I,9,0)</f>
        <v>#VALUE!</v>
      </c>
    </row>
    <row r="5671" spans="1:14" x14ac:dyDescent="0.2">
      <c r="A5671" s="60">
        <v>43703</v>
      </c>
      <c r="B5671" s="61" t="s">
        <v>1092</v>
      </c>
      <c r="C5671" s="61" t="s">
        <v>885</v>
      </c>
      <c r="D5671" s="61" t="s">
        <v>181</v>
      </c>
      <c r="E5671" s="61">
        <v>11</v>
      </c>
      <c r="F5671" s="61" t="s">
        <v>182</v>
      </c>
      <c r="G5671" s="61">
        <v>0</v>
      </c>
      <c r="H5671" s="61" t="s">
        <v>1510</v>
      </c>
      <c r="I5671" s="61" t="s">
        <v>926</v>
      </c>
      <c r="J5671" s="61" t="s">
        <v>12</v>
      </c>
      <c r="K5671" s="61" t="s">
        <v>14</v>
      </c>
      <c r="L5671" s="61" t="s">
        <v>1093</v>
      </c>
      <c r="M5671" s="61" t="e">
        <f t="shared" si="89"/>
        <v>#VALUE!</v>
      </c>
      <c r="N5671" t="e">
        <f>VLOOKUP(M5671,'zamestnanci číselník'!$A:$I,9,0)</f>
        <v>#VALUE!</v>
      </c>
    </row>
    <row r="5672" spans="1:14" x14ac:dyDescent="0.2">
      <c r="A5672" s="60">
        <v>43704</v>
      </c>
      <c r="B5672" s="61" t="s">
        <v>1092</v>
      </c>
      <c r="C5672" s="61" t="s">
        <v>885</v>
      </c>
      <c r="D5672" s="61" t="s">
        <v>181</v>
      </c>
      <c r="E5672" s="61">
        <v>5.25</v>
      </c>
      <c r="F5672" s="61" t="s">
        <v>182</v>
      </c>
      <c r="G5672" s="61">
        <v>0</v>
      </c>
      <c r="H5672" s="61" t="s">
        <v>1446</v>
      </c>
      <c r="I5672" s="61" t="s">
        <v>926</v>
      </c>
      <c r="J5672" s="61" t="s">
        <v>12</v>
      </c>
      <c r="K5672" s="61" t="s">
        <v>14</v>
      </c>
      <c r="L5672" s="61" t="s">
        <v>1093</v>
      </c>
      <c r="M5672" s="61" t="e">
        <f t="shared" si="89"/>
        <v>#VALUE!</v>
      </c>
      <c r="N5672" t="e">
        <f>VLOOKUP(M5672,'zamestnanci číselník'!$A:$I,9,0)</f>
        <v>#VALUE!</v>
      </c>
    </row>
    <row r="5673" spans="1:14" x14ac:dyDescent="0.2">
      <c r="A5673" s="60">
        <v>43707</v>
      </c>
      <c r="B5673" s="61" t="s">
        <v>1092</v>
      </c>
      <c r="C5673" s="61" t="s">
        <v>885</v>
      </c>
      <c r="D5673" s="61" t="s">
        <v>181</v>
      </c>
      <c r="E5673" s="61">
        <v>8.5</v>
      </c>
      <c r="F5673" s="61" t="s">
        <v>182</v>
      </c>
      <c r="G5673" s="61">
        <v>0</v>
      </c>
      <c r="H5673" s="61" t="s">
        <v>1510</v>
      </c>
      <c r="I5673" s="61" t="s">
        <v>926</v>
      </c>
      <c r="J5673" s="61" t="s">
        <v>12</v>
      </c>
      <c r="K5673" s="61" t="s">
        <v>14</v>
      </c>
      <c r="L5673" s="61" t="s">
        <v>1093</v>
      </c>
      <c r="M5673" s="61" t="e">
        <f t="shared" si="89"/>
        <v>#VALUE!</v>
      </c>
      <c r="N5673" t="e">
        <f>VLOOKUP(M5673,'zamestnanci číselník'!$A:$I,9,0)</f>
        <v>#VALUE!</v>
      </c>
    </row>
    <row r="5674" spans="1:14" x14ac:dyDescent="0.2">
      <c r="A5674" s="60">
        <v>43708</v>
      </c>
      <c r="B5674" s="61" t="s">
        <v>1092</v>
      </c>
      <c r="C5674" s="61" t="s">
        <v>885</v>
      </c>
      <c r="D5674" s="61" t="s">
        <v>181</v>
      </c>
      <c r="E5674" s="61">
        <v>6.5</v>
      </c>
      <c r="F5674" s="61" t="s">
        <v>182</v>
      </c>
      <c r="G5674" s="61">
        <v>0</v>
      </c>
      <c r="H5674" s="61" t="s">
        <v>1510</v>
      </c>
      <c r="I5674" s="61" t="s">
        <v>926</v>
      </c>
      <c r="J5674" s="61" t="s">
        <v>12</v>
      </c>
      <c r="K5674" s="61" t="s">
        <v>14</v>
      </c>
      <c r="L5674" s="61" t="s">
        <v>1093</v>
      </c>
      <c r="M5674" s="61" t="e">
        <f t="shared" si="89"/>
        <v>#VALUE!</v>
      </c>
      <c r="N5674" t="e">
        <f>VLOOKUP(M5674,'zamestnanci číselník'!$A:$I,9,0)</f>
        <v>#VALUE!</v>
      </c>
    </row>
    <row r="5675" spans="1:14" x14ac:dyDescent="0.2">
      <c r="A5675" s="60">
        <v>43703</v>
      </c>
      <c r="B5675" s="61" t="s">
        <v>1094</v>
      </c>
      <c r="C5675" s="61" t="s">
        <v>885</v>
      </c>
      <c r="D5675" s="61" t="s">
        <v>181</v>
      </c>
      <c r="E5675" s="61">
        <v>10</v>
      </c>
      <c r="F5675" s="61" t="s">
        <v>182</v>
      </c>
      <c r="G5675" s="61">
        <v>0</v>
      </c>
      <c r="H5675" s="61" t="s">
        <v>1505</v>
      </c>
      <c r="I5675" s="61" t="s">
        <v>184</v>
      </c>
      <c r="J5675" s="61" t="s">
        <v>13</v>
      </c>
      <c r="K5675" s="61" t="s">
        <v>14</v>
      </c>
      <c r="L5675" s="61" t="s">
        <v>1095</v>
      </c>
      <c r="M5675" s="61" t="e">
        <f t="shared" si="89"/>
        <v>#VALUE!</v>
      </c>
      <c r="N5675" t="e">
        <f>VLOOKUP(M5675,'zamestnanci číselník'!$A:$I,9,0)</f>
        <v>#VALUE!</v>
      </c>
    </row>
    <row r="5676" spans="1:14" x14ac:dyDescent="0.2">
      <c r="A5676" s="60">
        <v>43698</v>
      </c>
      <c r="B5676" s="61" t="s">
        <v>1094</v>
      </c>
      <c r="C5676" s="61" t="s">
        <v>885</v>
      </c>
      <c r="D5676" s="61" t="s">
        <v>181</v>
      </c>
      <c r="E5676" s="61">
        <v>10</v>
      </c>
      <c r="F5676" s="61" t="s">
        <v>182</v>
      </c>
      <c r="G5676" s="61">
        <v>0</v>
      </c>
      <c r="H5676" s="61" t="s">
        <v>1505</v>
      </c>
      <c r="I5676" s="61" t="s">
        <v>184</v>
      </c>
      <c r="J5676" s="61" t="s">
        <v>13</v>
      </c>
      <c r="K5676" s="61" t="s">
        <v>14</v>
      </c>
      <c r="L5676" s="61" t="s">
        <v>1095</v>
      </c>
      <c r="M5676" s="61" t="e">
        <f t="shared" ref="M5676:M5739" si="90">B5676*1</f>
        <v>#VALUE!</v>
      </c>
      <c r="N5676" t="e">
        <f>VLOOKUP(M5676,'zamestnanci číselník'!$A:$I,9,0)</f>
        <v>#VALUE!</v>
      </c>
    </row>
    <row r="5677" spans="1:14" x14ac:dyDescent="0.2">
      <c r="A5677" s="60">
        <v>43699</v>
      </c>
      <c r="B5677" s="61" t="s">
        <v>1094</v>
      </c>
      <c r="C5677" s="61" t="s">
        <v>885</v>
      </c>
      <c r="D5677" s="61" t="s">
        <v>181</v>
      </c>
      <c r="E5677" s="61">
        <v>10</v>
      </c>
      <c r="F5677" s="61" t="s">
        <v>182</v>
      </c>
      <c r="G5677" s="61">
        <v>0</v>
      </c>
      <c r="H5677" s="61" t="s">
        <v>1505</v>
      </c>
      <c r="I5677" s="61" t="s">
        <v>184</v>
      </c>
      <c r="J5677" s="61" t="s">
        <v>13</v>
      </c>
      <c r="K5677" s="61" t="s">
        <v>14</v>
      </c>
      <c r="L5677" s="61" t="s">
        <v>1095</v>
      </c>
      <c r="M5677" s="61" t="e">
        <f t="shared" si="90"/>
        <v>#VALUE!</v>
      </c>
      <c r="N5677" t="e">
        <f>VLOOKUP(M5677,'zamestnanci číselník'!$A:$I,9,0)</f>
        <v>#VALUE!</v>
      </c>
    </row>
    <row r="5678" spans="1:14" x14ac:dyDescent="0.2">
      <c r="A5678" s="60">
        <v>43700</v>
      </c>
      <c r="B5678" s="61" t="s">
        <v>1094</v>
      </c>
      <c r="C5678" s="61" t="s">
        <v>885</v>
      </c>
      <c r="D5678" s="61" t="s">
        <v>181</v>
      </c>
      <c r="E5678" s="61">
        <v>5</v>
      </c>
      <c r="F5678" s="61" t="s">
        <v>182</v>
      </c>
      <c r="G5678" s="61">
        <v>0</v>
      </c>
      <c r="H5678" s="61" t="s">
        <v>1505</v>
      </c>
      <c r="I5678" s="61" t="s">
        <v>184</v>
      </c>
      <c r="J5678" s="61" t="s">
        <v>13</v>
      </c>
      <c r="K5678" s="61" t="s">
        <v>14</v>
      </c>
      <c r="L5678" s="61" t="s">
        <v>1095</v>
      </c>
      <c r="M5678" s="61" t="e">
        <f t="shared" si="90"/>
        <v>#VALUE!</v>
      </c>
      <c r="N5678" t="e">
        <f>VLOOKUP(M5678,'zamestnanci číselník'!$A:$I,9,0)</f>
        <v>#VALUE!</v>
      </c>
    </row>
    <row r="5679" spans="1:14" x14ac:dyDescent="0.2">
      <c r="A5679" s="60">
        <v>43700</v>
      </c>
      <c r="B5679" s="61" t="s">
        <v>1094</v>
      </c>
      <c r="C5679" s="61" t="s">
        <v>885</v>
      </c>
      <c r="D5679" s="61" t="s">
        <v>181</v>
      </c>
      <c r="E5679" s="61">
        <v>3</v>
      </c>
      <c r="F5679" s="61" t="s">
        <v>182</v>
      </c>
      <c r="G5679" s="61">
        <v>0</v>
      </c>
      <c r="H5679" s="61" t="s">
        <v>1504</v>
      </c>
      <c r="I5679" s="61" t="s">
        <v>184</v>
      </c>
      <c r="J5679" s="61" t="s">
        <v>13</v>
      </c>
      <c r="K5679" s="61" t="s">
        <v>14</v>
      </c>
      <c r="L5679" s="61" t="s">
        <v>1095</v>
      </c>
      <c r="M5679" s="61" t="e">
        <f t="shared" si="90"/>
        <v>#VALUE!</v>
      </c>
      <c r="N5679" t="e">
        <f>VLOOKUP(M5679,'zamestnanci číselník'!$A:$I,9,0)</f>
        <v>#VALUE!</v>
      </c>
    </row>
    <row r="5680" spans="1:14" x14ac:dyDescent="0.2">
      <c r="A5680" s="60">
        <v>43701</v>
      </c>
      <c r="B5680" s="61" t="s">
        <v>1094</v>
      </c>
      <c r="C5680" s="61" t="s">
        <v>885</v>
      </c>
      <c r="D5680" s="61" t="s">
        <v>181</v>
      </c>
      <c r="E5680" s="61">
        <v>6.5</v>
      </c>
      <c r="F5680" s="61" t="s">
        <v>182</v>
      </c>
      <c r="G5680" s="61">
        <v>0</v>
      </c>
      <c r="H5680" s="61" t="s">
        <v>1504</v>
      </c>
      <c r="I5680" s="61" t="s">
        <v>184</v>
      </c>
      <c r="J5680" s="61" t="s">
        <v>13</v>
      </c>
      <c r="K5680" s="61" t="s">
        <v>14</v>
      </c>
      <c r="L5680" s="61" t="s">
        <v>1095</v>
      </c>
      <c r="M5680" s="61" t="e">
        <f t="shared" si="90"/>
        <v>#VALUE!</v>
      </c>
      <c r="N5680" t="e">
        <f>VLOOKUP(M5680,'zamestnanci číselník'!$A:$I,9,0)</f>
        <v>#VALUE!</v>
      </c>
    </row>
    <row r="5681" spans="1:14" x14ac:dyDescent="0.2">
      <c r="A5681" s="60">
        <v>43696</v>
      </c>
      <c r="B5681" s="61" t="s">
        <v>1094</v>
      </c>
      <c r="C5681" s="61" t="s">
        <v>885</v>
      </c>
      <c r="D5681" s="61" t="s">
        <v>181</v>
      </c>
      <c r="E5681" s="61">
        <v>10</v>
      </c>
      <c r="F5681" s="61" t="s">
        <v>182</v>
      </c>
      <c r="G5681" s="61">
        <v>0</v>
      </c>
      <c r="H5681" s="61" t="s">
        <v>1505</v>
      </c>
      <c r="I5681" s="61" t="s">
        <v>184</v>
      </c>
      <c r="J5681" s="61" t="s">
        <v>13</v>
      </c>
      <c r="K5681" s="61" t="s">
        <v>14</v>
      </c>
      <c r="L5681" s="61" t="s">
        <v>1095</v>
      </c>
      <c r="M5681" s="61" t="e">
        <f t="shared" si="90"/>
        <v>#VALUE!</v>
      </c>
      <c r="N5681" t="e">
        <f>VLOOKUP(M5681,'zamestnanci číselník'!$A:$I,9,0)</f>
        <v>#VALUE!</v>
      </c>
    </row>
    <row r="5682" spans="1:14" x14ac:dyDescent="0.2">
      <c r="A5682" s="60">
        <v>43697</v>
      </c>
      <c r="B5682" s="61" t="s">
        <v>1094</v>
      </c>
      <c r="C5682" s="61" t="s">
        <v>885</v>
      </c>
      <c r="D5682" s="61" t="s">
        <v>181</v>
      </c>
      <c r="E5682" s="61">
        <v>10</v>
      </c>
      <c r="F5682" s="61" t="s">
        <v>182</v>
      </c>
      <c r="G5682" s="61">
        <v>0</v>
      </c>
      <c r="H5682" s="61" t="s">
        <v>1505</v>
      </c>
      <c r="I5682" s="61" t="s">
        <v>184</v>
      </c>
      <c r="J5682" s="61" t="s">
        <v>13</v>
      </c>
      <c r="K5682" s="61" t="s">
        <v>14</v>
      </c>
      <c r="L5682" s="61" t="s">
        <v>1095</v>
      </c>
      <c r="M5682" s="61" t="e">
        <f t="shared" si="90"/>
        <v>#VALUE!</v>
      </c>
      <c r="N5682" t="e">
        <f>VLOOKUP(M5682,'zamestnanci číselník'!$A:$I,9,0)</f>
        <v>#VALUE!</v>
      </c>
    </row>
    <row r="5683" spans="1:14" x14ac:dyDescent="0.2">
      <c r="A5683" s="60">
        <v>43689</v>
      </c>
      <c r="B5683" s="61" t="s">
        <v>1094</v>
      </c>
      <c r="C5683" s="61" t="s">
        <v>885</v>
      </c>
      <c r="D5683" s="61" t="s">
        <v>181</v>
      </c>
      <c r="E5683" s="61">
        <v>8</v>
      </c>
      <c r="F5683" s="61" t="s">
        <v>182</v>
      </c>
      <c r="G5683" s="61">
        <v>0</v>
      </c>
      <c r="H5683" s="61" t="s">
        <v>39</v>
      </c>
      <c r="I5683" s="61" t="s">
        <v>184</v>
      </c>
      <c r="J5683" s="61" t="s">
        <v>13</v>
      </c>
      <c r="K5683" s="61" t="s">
        <v>14</v>
      </c>
      <c r="L5683" s="61" t="s">
        <v>1095</v>
      </c>
      <c r="M5683" s="61" t="e">
        <f t="shared" si="90"/>
        <v>#VALUE!</v>
      </c>
      <c r="N5683" t="e">
        <f>VLOOKUP(M5683,'zamestnanci číselník'!$A:$I,9,0)</f>
        <v>#VALUE!</v>
      </c>
    </row>
    <row r="5684" spans="1:14" x14ac:dyDescent="0.2">
      <c r="A5684" s="60">
        <v>43690</v>
      </c>
      <c r="B5684" s="61" t="s">
        <v>1094</v>
      </c>
      <c r="C5684" s="61" t="s">
        <v>885</v>
      </c>
      <c r="D5684" s="61" t="s">
        <v>181</v>
      </c>
      <c r="E5684" s="61">
        <v>10</v>
      </c>
      <c r="F5684" s="61" t="s">
        <v>182</v>
      </c>
      <c r="G5684" s="61">
        <v>0</v>
      </c>
      <c r="H5684" s="61" t="s">
        <v>39</v>
      </c>
      <c r="I5684" s="61" t="s">
        <v>184</v>
      </c>
      <c r="J5684" s="61" t="s">
        <v>13</v>
      </c>
      <c r="K5684" s="61" t="s">
        <v>14</v>
      </c>
      <c r="L5684" s="61" t="s">
        <v>1095</v>
      </c>
      <c r="M5684" s="61" t="e">
        <f t="shared" si="90"/>
        <v>#VALUE!</v>
      </c>
      <c r="N5684" t="e">
        <f>VLOOKUP(M5684,'zamestnanci číselník'!$A:$I,9,0)</f>
        <v>#VALUE!</v>
      </c>
    </row>
    <row r="5685" spans="1:14" x14ac:dyDescent="0.2">
      <c r="A5685" s="60">
        <v>43691</v>
      </c>
      <c r="B5685" s="61" t="s">
        <v>1094</v>
      </c>
      <c r="C5685" s="61" t="s">
        <v>885</v>
      </c>
      <c r="D5685" s="61" t="s">
        <v>181</v>
      </c>
      <c r="E5685" s="61">
        <v>10</v>
      </c>
      <c r="F5685" s="61" t="s">
        <v>182</v>
      </c>
      <c r="G5685" s="61">
        <v>0</v>
      </c>
      <c r="H5685" s="61" t="s">
        <v>39</v>
      </c>
      <c r="I5685" s="61" t="s">
        <v>184</v>
      </c>
      <c r="J5685" s="61" t="s">
        <v>13</v>
      </c>
      <c r="K5685" s="61" t="s">
        <v>14</v>
      </c>
      <c r="L5685" s="61" t="s">
        <v>1095</v>
      </c>
      <c r="M5685" s="61" t="e">
        <f t="shared" si="90"/>
        <v>#VALUE!</v>
      </c>
      <c r="N5685" t="e">
        <f>VLOOKUP(M5685,'zamestnanci číselník'!$A:$I,9,0)</f>
        <v>#VALUE!</v>
      </c>
    </row>
    <row r="5686" spans="1:14" x14ac:dyDescent="0.2">
      <c r="A5686" s="60">
        <v>43692</v>
      </c>
      <c r="B5686" s="61" t="s">
        <v>1094</v>
      </c>
      <c r="C5686" s="61" t="s">
        <v>885</v>
      </c>
      <c r="D5686" s="61" t="s">
        <v>181</v>
      </c>
      <c r="E5686" s="61">
        <v>10</v>
      </c>
      <c r="F5686" s="61" t="s">
        <v>182</v>
      </c>
      <c r="G5686" s="61">
        <v>0</v>
      </c>
      <c r="H5686" s="61" t="s">
        <v>39</v>
      </c>
      <c r="I5686" s="61" t="s">
        <v>184</v>
      </c>
      <c r="J5686" s="61" t="s">
        <v>13</v>
      </c>
      <c r="K5686" s="61" t="s">
        <v>14</v>
      </c>
      <c r="L5686" s="61" t="s">
        <v>1095</v>
      </c>
      <c r="M5686" s="61" t="e">
        <f t="shared" si="90"/>
        <v>#VALUE!</v>
      </c>
      <c r="N5686" t="e">
        <f>VLOOKUP(M5686,'zamestnanci číselník'!$A:$I,9,0)</f>
        <v>#VALUE!</v>
      </c>
    </row>
    <row r="5687" spans="1:14" x14ac:dyDescent="0.2">
      <c r="A5687" s="60">
        <v>43693</v>
      </c>
      <c r="B5687" s="61" t="s">
        <v>1094</v>
      </c>
      <c r="C5687" s="61" t="s">
        <v>885</v>
      </c>
      <c r="D5687" s="61" t="s">
        <v>181</v>
      </c>
      <c r="E5687" s="61">
        <v>8</v>
      </c>
      <c r="F5687" s="61" t="s">
        <v>182</v>
      </c>
      <c r="G5687" s="61">
        <v>0</v>
      </c>
      <c r="H5687" s="61" t="s">
        <v>39</v>
      </c>
      <c r="I5687" s="61" t="s">
        <v>184</v>
      </c>
      <c r="J5687" s="61" t="s">
        <v>13</v>
      </c>
      <c r="K5687" s="61" t="s">
        <v>14</v>
      </c>
      <c r="L5687" s="61" t="s">
        <v>1095</v>
      </c>
      <c r="M5687" s="61" t="e">
        <f t="shared" si="90"/>
        <v>#VALUE!</v>
      </c>
      <c r="N5687" t="e">
        <f>VLOOKUP(M5687,'zamestnanci číselník'!$A:$I,9,0)</f>
        <v>#VALUE!</v>
      </c>
    </row>
    <row r="5688" spans="1:14" x14ac:dyDescent="0.2">
      <c r="A5688" s="60">
        <v>43682</v>
      </c>
      <c r="B5688" s="61" t="s">
        <v>1094</v>
      </c>
      <c r="C5688" s="61" t="s">
        <v>885</v>
      </c>
      <c r="D5688" s="61" t="s">
        <v>181</v>
      </c>
      <c r="E5688" s="61">
        <v>10</v>
      </c>
      <c r="F5688" s="61" t="s">
        <v>182</v>
      </c>
      <c r="G5688" s="61">
        <v>0</v>
      </c>
      <c r="H5688" s="61" t="s">
        <v>1437</v>
      </c>
      <c r="I5688" s="61" t="s">
        <v>184</v>
      </c>
      <c r="J5688" s="61" t="s">
        <v>13</v>
      </c>
      <c r="K5688" s="61" t="s">
        <v>14</v>
      </c>
      <c r="L5688" s="61" t="s">
        <v>1095</v>
      </c>
      <c r="M5688" s="61" t="e">
        <f t="shared" si="90"/>
        <v>#VALUE!</v>
      </c>
      <c r="N5688" t="e">
        <f>VLOOKUP(M5688,'zamestnanci číselník'!$A:$I,9,0)</f>
        <v>#VALUE!</v>
      </c>
    </row>
    <row r="5689" spans="1:14" x14ac:dyDescent="0.2">
      <c r="A5689" s="60">
        <v>43683</v>
      </c>
      <c r="B5689" s="61" t="s">
        <v>1094</v>
      </c>
      <c r="C5689" s="61" t="s">
        <v>885</v>
      </c>
      <c r="D5689" s="61" t="s">
        <v>181</v>
      </c>
      <c r="E5689" s="61">
        <v>10</v>
      </c>
      <c r="F5689" s="61" t="s">
        <v>182</v>
      </c>
      <c r="G5689" s="61">
        <v>0</v>
      </c>
      <c r="H5689" s="61" t="s">
        <v>1437</v>
      </c>
      <c r="I5689" s="61" t="s">
        <v>184</v>
      </c>
      <c r="J5689" s="61" t="s">
        <v>13</v>
      </c>
      <c r="K5689" s="61" t="s">
        <v>14</v>
      </c>
      <c r="L5689" s="61" t="s">
        <v>1095</v>
      </c>
      <c r="M5689" s="61" t="e">
        <f t="shared" si="90"/>
        <v>#VALUE!</v>
      </c>
      <c r="N5689" t="e">
        <f>VLOOKUP(M5689,'zamestnanci číselník'!$A:$I,9,0)</f>
        <v>#VALUE!</v>
      </c>
    </row>
    <row r="5690" spans="1:14" x14ac:dyDescent="0.2">
      <c r="A5690" s="60">
        <v>43684</v>
      </c>
      <c r="B5690" s="61" t="s">
        <v>1094</v>
      </c>
      <c r="C5690" s="61" t="s">
        <v>885</v>
      </c>
      <c r="D5690" s="61" t="s">
        <v>181</v>
      </c>
      <c r="E5690" s="61">
        <v>10</v>
      </c>
      <c r="F5690" s="61" t="s">
        <v>182</v>
      </c>
      <c r="G5690" s="61">
        <v>0</v>
      </c>
      <c r="H5690" s="61" t="s">
        <v>1437</v>
      </c>
      <c r="I5690" s="61" t="s">
        <v>184</v>
      </c>
      <c r="J5690" s="61" t="s">
        <v>13</v>
      </c>
      <c r="K5690" s="61" t="s">
        <v>14</v>
      </c>
      <c r="L5690" s="61" t="s">
        <v>1095</v>
      </c>
      <c r="M5690" s="61" t="e">
        <f t="shared" si="90"/>
        <v>#VALUE!</v>
      </c>
      <c r="N5690" t="e">
        <f>VLOOKUP(M5690,'zamestnanci číselník'!$A:$I,9,0)</f>
        <v>#VALUE!</v>
      </c>
    </row>
    <row r="5691" spans="1:14" x14ac:dyDescent="0.2">
      <c r="A5691" s="60">
        <v>43685</v>
      </c>
      <c r="B5691" s="61" t="s">
        <v>1094</v>
      </c>
      <c r="C5691" s="61" t="s">
        <v>885</v>
      </c>
      <c r="D5691" s="61" t="s">
        <v>181</v>
      </c>
      <c r="E5691" s="61">
        <v>10</v>
      </c>
      <c r="F5691" s="61" t="s">
        <v>182</v>
      </c>
      <c r="G5691" s="61">
        <v>0</v>
      </c>
      <c r="H5691" s="61" t="s">
        <v>1437</v>
      </c>
      <c r="I5691" s="61" t="s">
        <v>184</v>
      </c>
      <c r="J5691" s="61" t="s">
        <v>13</v>
      </c>
      <c r="K5691" s="61" t="s">
        <v>14</v>
      </c>
      <c r="L5691" s="61" t="s">
        <v>1095</v>
      </c>
      <c r="M5691" s="61" t="e">
        <f t="shared" si="90"/>
        <v>#VALUE!</v>
      </c>
      <c r="N5691" t="e">
        <f>VLOOKUP(M5691,'zamestnanci číselník'!$A:$I,9,0)</f>
        <v>#VALUE!</v>
      </c>
    </row>
    <row r="5692" spans="1:14" x14ac:dyDescent="0.2">
      <c r="A5692" s="60">
        <v>43686</v>
      </c>
      <c r="B5692" s="61" t="s">
        <v>1094</v>
      </c>
      <c r="C5692" s="61" t="s">
        <v>885</v>
      </c>
      <c r="D5692" s="61" t="s">
        <v>181</v>
      </c>
      <c r="E5692" s="61">
        <v>8</v>
      </c>
      <c r="F5692" s="61" t="s">
        <v>182</v>
      </c>
      <c r="G5692" s="61">
        <v>0</v>
      </c>
      <c r="H5692" s="61" t="s">
        <v>39</v>
      </c>
      <c r="I5692" s="61" t="s">
        <v>184</v>
      </c>
      <c r="J5692" s="61" t="s">
        <v>13</v>
      </c>
      <c r="K5692" s="61" t="s">
        <v>14</v>
      </c>
      <c r="L5692" s="61" t="s">
        <v>1095</v>
      </c>
      <c r="M5692" s="61" t="e">
        <f t="shared" si="90"/>
        <v>#VALUE!</v>
      </c>
      <c r="N5692" t="e">
        <f>VLOOKUP(M5692,'zamestnanci číselník'!$A:$I,9,0)</f>
        <v>#VALUE!</v>
      </c>
    </row>
    <row r="5693" spans="1:14" x14ac:dyDescent="0.2">
      <c r="A5693" s="60">
        <v>43703</v>
      </c>
      <c r="B5693" s="61" t="s">
        <v>1096</v>
      </c>
      <c r="C5693" s="61" t="s">
        <v>885</v>
      </c>
      <c r="D5693" s="61" t="s">
        <v>181</v>
      </c>
      <c r="E5693" s="61">
        <v>8</v>
      </c>
      <c r="F5693" s="61" t="s">
        <v>182</v>
      </c>
      <c r="G5693" s="61">
        <v>0</v>
      </c>
      <c r="H5693" s="61" t="s">
        <v>1505</v>
      </c>
      <c r="I5693" s="61" t="s">
        <v>185</v>
      </c>
      <c r="J5693" s="61" t="s">
        <v>16</v>
      </c>
      <c r="K5693" s="61" t="s">
        <v>14</v>
      </c>
      <c r="L5693" s="61" t="s">
        <v>1097</v>
      </c>
      <c r="M5693" s="61" t="e">
        <f t="shared" si="90"/>
        <v>#VALUE!</v>
      </c>
      <c r="N5693" t="e">
        <f>VLOOKUP(M5693,'zamestnanci číselník'!$A:$I,9,0)</f>
        <v>#VALUE!</v>
      </c>
    </row>
    <row r="5694" spans="1:14" x14ac:dyDescent="0.2">
      <c r="A5694" s="60">
        <v>43704</v>
      </c>
      <c r="B5694" s="61" t="s">
        <v>1096</v>
      </c>
      <c r="C5694" s="61" t="s">
        <v>885</v>
      </c>
      <c r="D5694" s="61" t="s">
        <v>181</v>
      </c>
      <c r="E5694" s="61">
        <v>8</v>
      </c>
      <c r="F5694" s="61" t="s">
        <v>182</v>
      </c>
      <c r="G5694" s="61">
        <v>0</v>
      </c>
      <c r="H5694" s="61" t="s">
        <v>1549</v>
      </c>
      <c r="I5694" s="61" t="s">
        <v>185</v>
      </c>
      <c r="J5694" s="61" t="s">
        <v>16</v>
      </c>
      <c r="K5694" s="61" t="s">
        <v>14</v>
      </c>
      <c r="L5694" s="61" t="s">
        <v>1097</v>
      </c>
      <c r="M5694" s="61" t="e">
        <f t="shared" si="90"/>
        <v>#VALUE!</v>
      </c>
      <c r="N5694" t="e">
        <f>VLOOKUP(M5694,'zamestnanci číselník'!$A:$I,9,0)</f>
        <v>#VALUE!</v>
      </c>
    </row>
    <row r="5695" spans="1:14" x14ac:dyDescent="0.2">
      <c r="A5695" s="60">
        <v>43705</v>
      </c>
      <c r="B5695" s="61" t="s">
        <v>1096</v>
      </c>
      <c r="C5695" s="61" t="s">
        <v>885</v>
      </c>
      <c r="D5695" s="61" t="s">
        <v>181</v>
      </c>
      <c r="E5695" s="61">
        <v>8</v>
      </c>
      <c r="F5695" s="61" t="s">
        <v>182</v>
      </c>
      <c r="G5695" s="61">
        <v>0</v>
      </c>
      <c r="H5695" s="61" t="s">
        <v>1549</v>
      </c>
      <c r="I5695" s="61" t="s">
        <v>185</v>
      </c>
      <c r="J5695" s="61" t="s">
        <v>16</v>
      </c>
      <c r="K5695" s="61" t="s">
        <v>14</v>
      </c>
      <c r="L5695" s="61" t="s">
        <v>1097</v>
      </c>
      <c r="M5695" s="61" t="e">
        <f t="shared" si="90"/>
        <v>#VALUE!</v>
      </c>
      <c r="N5695" t="e">
        <f>VLOOKUP(M5695,'zamestnanci číselník'!$A:$I,9,0)</f>
        <v>#VALUE!</v>
      </c>
    </row>
    <row r="5696" spans="1:14" x14ac:dyDescent="0.2">
      <c r="A5696" s="60">
        <v>43706</v>
      </c>
      <c r="B5696" s="61" t="s">
        <v>1096</v>
      </c>
      <c r="C5696" s="61" t="s">
        <v>885</v>
      </c>
      <c r="D5696" s="61" t="s">
        <v>181</v>
      </c>
      <c r="E5696" s="61">
        <v>8</v>
      </c>
      <c r="F5696" s="61" t="s">
        <v>182</v>
      </c>
      <c r="G5696" s="61">
        <v>0</v>
      </c>
      <c r="H5696" s="61" t="s">
        <v>1549</v>
      </c>
      <c r="I5696" s="61" t="s">
        <v>185</v>
      </c>
      <c r="J5696" s="61" t="s">
        <v>16</v>
      </c>
      <c r="K5696" s="61" t="s">
        <v>14</v>
      </c>
      <c r="L5696" s="61" t="s">
        <v>1097</v>
      </c>
      <c r="M5696" s="61" t="e">
        <f t="shared" si="90"/>
        <v>#VALUE!</v>
      </c>
      <c r="N5696" t="e">
        <f>VLOOKUP(M5696,'zamestnanci číselník'!$A:$I,9,0)</f>
        <v>#VALUE!</v>
      </c>
    </row>
    <row r="5697" spans="1:14" x14ac:dyDescent="0.2">
      <c r="A5697" s="60">
        <v>43708</v>
      </c>
      <c r="B5697" s="61" t="s">
        <v>1096</v>
      </c>
      <c r="C5697" s="61" t="s">
        <v>885</v>
      </c>
      <c r="D5697" s="61" t="s">
        <v>181</v>
      </c>
      <c r="E5697" s="61">
        <v>8</v>
      </c>
      <c r="F5697" s="61" t="s">
        <v>182</v>
      </c>
      <c r="G5697" s="61">
        <v>0</v>
      </c>
      <c r="H5697" s="61" t="s">
        <v>1549</v>
      </c>
      <c r="I5697" s="61" t="s">
        <v>185</v>
      </c>
      <c r="J5697" s="61" t="s">
        <v>16</v>
      </c>
      <c r="K5697" s="61" t="s">
        <v>14</v>
      </c>
      <c r="L5697" s="61" t="s">
        <v>1097</v>
      </c>
      <c r="M5697" s="61" t="e">
        <f t="shared" si="90"/>
        <v>#VALUE!</v>
      </c>
      <c r="N5697" t="e">
        <f>VLOOKUP(M5697,'zamestnanci číselník'!$A:$I,9,0)</f>
        <v>#VALUE!</v>
      </c>
    </row>
    <row r="5698" spans="1:14" x14ac:dyDescent="0.2">
      <c r="A5698" s="60">
        <v>43700</v>
      </c>
      <c r="B5698" s="61" t="s">
        <v>1096</v>
      </c>
      <c r="C5698" s="61" t="s">
        <v>885</v>
      </c>
      <c r="D5698" s="61" t="s">
        <v>181</v>
      </c>
      <c r="E5698" s="61">
        <v>8</v>
      </c>
      <c r="F5698" s="61" t="s">
        <v>182</v>
      </c>
      <c r="G5698" s="61">
        <v>0</v>
      </c>
      <c r="H5698" s="61" t="s">
        <v>1388</v>
      </c>
      <c r="I5698" s="61" t="s">
        <v>185</v>
      </c>
      <c r="J5698" s="61" t="s">
        <v>16</v>
      </c>
      <c r="K5698" s="61" t="s">
        <v>14</v>
      </c>
      <c r="L5698" s="61" t="s">
        <v>1097</v>
      </c>
      <c r="M5698" s="61" t="e">
        <f t="shared" si="90"/>
        <v>#VALUE!</v>
      </c>
      <c r="N5698" t="e">
        <f>VLOOKUP(M5698,'zamestnanci číselník'!$A:$I,9,0)</f>
        <v>#VALUE!</v>
      </c>
    </row>
    <row r="5699" spans="1:14" x14ac:dyDescent="0.2">
      <c r="A5699" s="60">
        <v>43696</v>
      </c>
      <c r="B5699" s="61" t="s">
        <v>1096</v>
      </c>
      <c r="C5699" s="61" t="s">
        <v>17</v>
      </c>
      <c r="D5699" s="61" t="s">
        <v>181</v>
      </c>
      <c r="E5699" s="61">
        <v>0</v>
      </c>
      <c r="F5699" s="61" t="s">
        <v>182</v>
      </c>
      <c r="G5699" s="61">
        <v>0</v>
      </c>
      <c r="H5699" s="61" t="s">
        <v>183</v>
      </c>
      <c r="I5699" s="61" t="s">
        <v>185</v>
      </c>
      <c r="J5699" s="61" t="s">
        <v>16</v>
      </c>
      <c r="K5699" s="61" t="s">
        <v>14</v>
      </c>
      <c r="L5699" s="61" t="s">
        <v>1097</v>
      </c>
      <c r="M5699" s="61" t="e">
        <f t="shared" si="90"/>
        <v>#VALUE!</v>
      </c>
      <c r="N5699" t="e">
        <f>VLOOKUP(M5699,'zamestnanci číselník'!$A:$I,9,0)</f>
        <v>#VALUE!</v>
      </c>
    </row>
    <row r="5700" spans="1:14" x14ac:dyDescent="0.2">
      <c r="A5700" s="60">
        <v>43697</v>
      </c>
      <c r="B5700" s="61" t="s">
        <v>1096</v>
      </c>
      <c r="C5700" s="61" t="s">
        <v>885</v>
      </c>
      <c r="D5700" s="61" t="s">
        <v>181</v>
      </c>
      <c r="E5700" s="61">
        <v>7.75</v>
      </c>
      <c r="F5700" s="61" t="s">
        <v>182</v>
      </c>
      <c r="G5700" s="61">
        <v>0</v>
      </c>
      <c r="H5700" s="61" t="s">
        <v>1473</v>
      </c>
      <c r="I5700" s="61" t="s">
        <v>185</v>
      </c>
      <c r="J5700" s="61" t="s">
        <v>16</v>
      </c>
      <c r="K5700" s="61" t="s">
        <v>14</v>
      </c>
      <c r="L5700" s="61" t="s">
        <v>1097</v>
      </c>
      <c r="M5700" s="61" t="e">
        <f t="shared" si="90"/>
        <v>#VALUE!</v>
      </c>
      <c r="N5700" t="e">
        <f>VLOOKUP(M5700,'zamestnanci číselník'!$A:$I,9,0)</f>
        <v>#VALUE!</v>
      </c>
    </row>
    <row r="5701" spans="1:14" x14ac:dyDescent="0.2">
      <c r="A5701" s="60">
        <v>43698</v>
      </c>
      <c r="B5701" s="61" t="s">
        <v>1096</v>
      </c>
      <c r="C5701" s="61" t="s">
        <v>885</v>
      </c>
      <c r="D5701" s="61" t="s">
        <v>181</v>
      </c>
      <c r="E5701" s="61">
        <v>9.5</v>
      </c>
      <c r="F5701" s="61" t="s">
        <v>182</v>
      </c>
      <c r="G5701" s="61">
        <v>0</v>
      </c>
      <c r="H5701" s="61" t="s">
        <v>39</v>
      </c>
      <c r="I5701" s="61" t="s">
        <v>185</v>
      </c>
      <c r="J5701" s="61" t="s">
        <v>16</v>
      </c>
      <c r="K5701" s="61" t="s">
        <v>14</v>
      </c>
      <c r="L5701" s="61" t="s">
        <v>1097</v>
      </c>
      <c r="M5701" s="61" t="e">
        <f t="shared" si="90"/>
        <v>#VALUE!</v>
      </c>
      <c r="N5701" t="e">
        <f>VLOOKUP(M5701,'zamestnanci číselník'!$A:$I,9,0)</f>
        <v>#VALUE!</v>
      </c>
    </row>
    <row r="5702" spans="1:14" x14ac:dyDescent="0.2">
      <c r="A5702" s="60">
        <v>43699</v>
      </c>
      <c r="B5702" s="61" t="s">
        <v>1096</v>
      </c>
      <c r="C5702" s="61" t="s">
        <v>885</v>
      </c>
      <c r="D5702" s="61" t="s">
        <v>181</v>
      </c>
      <c r="E5702" s="61">
        <v>10.5</v>
      </c>
      <c r="F5702" s="61" t="s">
        <v>182</v>
      </c>
      <c r="G5702" s="61">
        <v>0</v>
      </c>
      <c r="H5702" s="61" t="s">
        <v>1518</v>
      </c>
      <c r="I5702" s="61" t="s">
        <v>185</v>
      </c>
      <c r="J5702" s="61" t="s">
        <v>16</v>
      </c>
      <c r="K5702" s="61" t="s">
        <v>14</v>
      </c>
      <c r="L5702" s="61" t="s">
        <v>1097</v>
      </c>
      <c r="M5702" s="61" t="e">
        <f t="shared" si="90"/>
        <v>#VALUE!</v>
      </c>
      <c r="N5702" t="e">
        <f>VLOOKUP(M5702,'zamestnanci číselník'!$A:$I,9,0)</f>
        <v>#VALUE!</v>
      </c>
    </row>
    <row r="5703" spans="1:14" x14ac:dyDescent="0.2">
      <c r="A5703" s="60">
        <v>43707</v>
      </c>
      <c r="B5703" s="61" t="s">
        <v>1096</v>
      </c>
      <c r="C5703" s="61" t="s">
        <v>885</v>
      </c>
      <c r="D5703" s="61" t="s">
        <v>181</v>
      </c>
      <c r="E5703" s="61">
        <v>8</v>
      </c>
      <c r="F5703" s="61" t="s">
        <v>182</v>
      </c>
      <c r="G5703" s="61">
        <v>0</v>
      </c>
      <c r="H5703" s="61" t="s">
        <v>1549</v>
      </c>
      <c r="I5703" s="61" t="s">
        <v>185</v>
      </c>
      <c r="J5703" s="61" t="s">
        <v>16</v>
      </c>
      <c r="K5703" s="61" t="s">
        <v>14</v>
      </c>
      <c r="L5703" s="61" t="s">
        <v>1097</v>
      </c>
      <c r="M5703" s="61" t="e">
        <f t="shared" si="90"/>
        <v>#VALUE!</v>
      </c>
      <c r="N5703" t="e">
        <f>VLOOKUP(M5703,'zamestnanci číselník'!$A:$I,9,0)</f>
        <v>#VALUE!</v>
      </c>
    </row>
    <row r="5704" spans="1:14" x14ac:dyDescent="0.2">
      <c r="A5704" s="60">
        <v>43678</v>
      </c>
      <c r="B5704" s="61" t="s">
        <v>1096</v>
      </c>
      <c r="C5704" s="61" t="s">
        <v>17</v>
      </c>
      <c r="D5704" s="61" t="s">
        <v>181</v>
      </c>
      <c r="E5704" s="61">
        <v>0</v>
      </c>
      <c r="F5704" s="61" t="s">
        <v>182</v>
      </c>
      <c r="G5704" s="61">
        <v>0</v>
      </c>
      <c r="H5704" s="61" t="s">
        <v>183</v>
      </c>
      <c r="I5704" s="61" t="s">
        <v>185</v>
      </c>
      <c r="J5704" s="61" t="s">
        <v>16</v>
      </c>
      <c r="K5704" s="61" t="s">
        <v>14</v>
      </c>
      <c r="L5704" s="61" t="s">
        <v>1097</v>
      </c>
      <c r="M5704" s="61" t="e">
        <f t="shared" si="90"/>
        <v>#VALUE!</v>
      </c>
      <c r="N5704" t="e">
        <f>VLOOKUP(M5704,'zamestnanci číselník'!$A:$I,9,0)</f>
        <v>#VALUE!</v>
      </c>
    </row>
    <row r="5705" spans="1:14" x14ac:dyDescent="0.2">
      <c r="A5705" s="60">
        <v>43679</v>
      </c>
      <c r="B5705" s="61" t="s">
        <v>1096</v>
      </c>
      <c r="C5705" s="61" t="s">
        <v>17</v>
      </c>
      <c r="D5705" s="61" t="s">
        <v>181</v>
      </c>
      <c r="E5705" s="61">
        <v>0</v>
      </c>
      <c r="F5705" s="61" t="s">
        <v>182</v>
      </c>
      <c r="G5705" s="61">
        <v>0</v>
      </c>
      <c r="H5705" s="61" t="s">
        <v>183</v>
      </c>
      <c r="I5705" s="61" t="s">
        <v>185</v>
      </c>
      <c r="J5705" s="61" t="s">
        <v>16</v>
      </c>
      <c r="K5705" s="61" t="s">
        <v>14</v>
      </c>
      <c r="L5705" s="61" t="s">
        <v>1097</v>
      </c>
      <c r="M5705" s="61" t="e">
        <f t="shared" si="90"/>
        <v>#VALUE!</v>
      </c>
      <c r="N5705" t="e">
        <f>VLOOKUP(M5705,'zamestnanci číselník'!$A:$I,9,0)</f>
        <v>#VALUE!</v>
      </c>
    </row>
    <row r="5706" spans="1:14" x14ac:dyDescent="0.2">
      <c r="A5706" s="60">
        <v>43692</v>
      </c>
      <c r="B5706" s="61" t="s">
        <v>1096</v>
      </c>
      <c r="C5706" s="61" t="s">
        <v>885</v>
      </c>
      <c r="D5706" s="61" t="s">
        <v>181</v>
      </c>
      <c r="E5706" s="61">
        <v>8</v>
      </c>
      <c r="F5706" s="61" t="s">
        <v>182</v>
      </c>
      <c r="G5706" s="61">
        <v>0</v>
      </c>
      <c r="H5706" s="61" t="s">
        <v>1473</v>
      </c>
      <c r="I5706" s="61" t="s">
        <v>185</v>
      </c>
      <c r="J5706" s="61" t="s">
        <v>16</v>
      </c>
      <c r="K5706" s="61" t="s">
        <v>14</v>
      </c>
      <c r="L5706" s="61" t="s">
        <v>1097</v>
      </c>
      <c r="M5706" s="61" t="e">
        <f t="shared" si="90"/>
        <v>#VALUE!</v>
      </c>
      <c r="N5706" t="e">
        <f>VLOOKUP(M5706,'zamestnanci číselník'!$A:$I,9,0)</f>
        <v>#VALUE!</v>
      </c>
    </row>
    <row r="5707" spans="1:14" x14ac:dyDescent="0.2">
      <c r="A5707" s="60">
        <v>43693</v>
      </c>
      <c r="B5707" s="61" t="s">
        <v>1096</v>
      </c>
      <c r="C5707" s="61" t="s">
        <v>885</v>
      </c>
      <c r="D5707" s="61" t="s">
        <v>181</v>
      </c>
      <c r="E5707" s="61">
        <v>11</v>
      </c>
      <c r="F5707" s="61" t="s">
        <v>182</v>
      </c>
      <c r="G5707" s="61">
        <v>0</v>
      </c>
      <c r="H5707" s="61" t="s">
        <v>279</v>
      </c>
      <c r="I5707" s="61" t="s">
        <v>185</v>
      </c>
      <c r="J5707" s="61" t="s">
        <v>16</v>
      </c>
      <c r="K5707" s="61" t="s">
        <v>14</v>
      </c>
      <c r="L5707" s="61" t="s">
        <v>1097</v>
      </c>
      <c r="M5707" s="61" t="e">
        <f t="shared" si="90"/>
        <v>#VALUE!</v>
      </c>
      <c r="N5707" t="e">
        <f>VLOOKUP(M5707,'zamestnanci číselník'!$A:$I,9,0)</f>
        <v>#VALUE!</v>
      </c>
    </row>
    <row r="5708" spans="1:14" x14ac:dyDescent="0.2">
      <c r="A5708" s="60">
        <v>43689</v>
      </c>
      <c r="B5708" s="61" t="s">
        <v>1096</v>
      </c>
      <c r="C5708" s="61" t="s">
        <v>885</v>
      </c>
      <c r="D5708" s="61" t="s">
        <v>181</v>
      </c>
      <c r="E5708" s="61">
        <v>10</v>
      </c>
      <c r="F5708" s="61" t="s">
        <v>182</v>
      </c>
      <c r="G5708" s="61">
        <v>0</v>
      </c>
      <c r="H5708" s="61" t="s">
        <v>1473</v>
      </c>
      <c r="I5708" s="61" t="s">
        <v>185</v>
      </c>
      <c r="J5708" s="61" t="s">
        <v>16</v>
      </c>
      <c r="K5708" s="61" t="s">
        <v>14</v>
      </c>
      <c r="L5708" s="61" t="s">
        <v>1097</v>
      </c>
      <c r="M5708" s="61" t="e">
        <f t="shared" si="90"/>
        <v>#VALUE!</v>
      </c>
      <c r="N5708" t="e">
        <f>VLOOKUP(M5708,'zamestnanci číselník'!$A:$I,9,0)</f>
        <v>#VALUE!</v>
      </c>
    </row>
    <row r="5709" spans="1:14" x14ac:dyDescent="0.2">
      <c r="A5709" s="60">
        <v>43690</v>
      </c>
      <c r="B5709" s="61" t="s">
        <v>1096</v>
      </c>
      <c r="C5709" s="61" t="s">
        <v>885</v>
      </c>
      <c r="D5709" s="61" t="s">
        <v>181</v>
      </c>
      <c r="E5709" s="61">
        <v>8</v>
      </c>
      <c r="F5709" s="61" t="s">
        <v>182</v>
      </c>
      <c r="G5709" s="61">
        <v>0</v>
      </c>
      <c r="H5709" s="61" t="s">
        <v>279</v>
      </c>
      <c r="I5709" s="61" t="s">
        <v>185</v>
      </c>
      <c r="J5709" s="61" t="s">
        <v>16</v>
      </c>
      <c r="K5709" s="61" t="s">
        <v>14</v>
      </c>
      <c r="L5709" s="61" t="s">
        <v>1097</v>
      </c>
      <c r="M5709" s="61" t="e">
        <f t="shared" si="90"/>
        <v>#VALUE!</v>
      </c>
      <c r="N5709" t="e">
        <f>VLOOKUP(M5709,'zamestnanci číselník'!$A:$I,9,0)</f>
        <v>#VALUE!</v>
      </c>
    </row>
    <row r="5710" spans="1:14" x14ac:dyDescent="0.2">
      <c r="A5710" s="60">
        <v>43691</v>
      </c>
      <c r="B5710" s="61" t="s">
        <v>1096</v>
      </c>
      <c r="C5710" s="61" t="s">
        <v>885</v>
      </c>
      <c r="D5710" s="61" t="s">
        <v>181</v>
      </c>
      <c r="E5710" s="61">
        <v>10</v>
      </c>
      <c r="F5710" s="61" t="s">
        <v>182</v>
      </c>
      <c r="G5710" s="61">
        <v>0</v>
      </c>
      <c r="H5710" s="61" t="s">
        <v>1473</v>
      </c>
      <c r="I5710" s="61" t="s">
        <v>185</v>
      </c>
      <c r="J5710" s="61" t="s">
        <v>16</v>
      </c>
      <c r="K5710" s="61" t="s">
        <v>14</v>
      </c>
      <c r="L5710" s="61" t="s">
        <v>1097</v>
      </c>
      <c r="M5710" s="61" t="e">
        <f t="shared" si="90"/>
        <v>#VALUE!</v>
      </c>
      <c r="N5710" t="e">
        <f>VLOOKUP(M5710,'zamestnanci číselník'!$A:$I,9,0)</f>
        <v>#VALUE!</v>
      </c>
    </row>
    <row r="5711" spans="1:14" x14ac:dyDescent="0.2">
      <c r="A5711" s="60">
        <v>43682</v>
      </c>
      <c r="B5711" s="61" t="s">
        <v>1096</v>
      </c>
      <c r="C5711" s="61" t="s">
        <v>885</v>
      </c>
      <c r="D5711" s="61" t="s">
        <v>181</v>
      </c>
      <c r="E5711" s="61">
        <v>11</v>
      </c>
      <c r="F5711" s="61" t="s">
        <v>182</v>
      </c>
      <c r="G5711" s="61">
        <v>0</v>
      </c>
      <c r="H5711" s="61" t="s">
        <v>279</v>
      </c>
      <c r="I5711" s="61" t="s">
        <v>185</v>
      </c>
      <c r="J5711" s="61" t="s">
        <v>16</v>
      </c>
      <c r="K5711" s="61" t="s">
        <v>14</v>
      </c>
      <c r="L5711" s="61" t="s">
        <v>1097</v>
      </c>
      <c r="M5711" s="61" t="e">
        <f t="shared" si="90"/>
        <v>#VALUE!</v>
      </c>
      <c r="N5711" t="e">
        <f>VLOOKUP(M5711,'zamestnanci číselník'!$A:$I,9,0)</f>
        <v>#VALUE!</v>
      </c>
    </row>
    <row r="5712" spans="1:14" x14ac:dyDescent="0.2">
      <c r="A5712" s="60">
        <v>43683</v>
      </c>
      <c r="B5712" s="61" t="s">
        <v>1096</v>
      </c>
      <c r="C5712" s="61" t="s">
        <v>885</v>
      </c>
      <c r="D5712" s="61" t="s">
        <v>181</v>
      </c>
      <c r="E5712" s="61">
        <v>11</v>
      </c>
      <c r="F5712" s="61" t="s">
        <v>182</v>
      </c>
      <c r="G5712" s="61">
        <v>0</v>
      </c>
      <c r="H5712" s="61" t="s">
        <v>279</v>
      </c>
      <c r="I5712" s="61" t="s">
        <v>185</v>
      </c>
      <c r="J5712" s="61" t="s">
        <v>16</v>
      </c>
      <c r="K5712" s="61" t="s">
        <v>14</v>
      </c>
      <c r="L5712" s="61" t="s">
        <v>1097</v>
      </c>
      <c r="M5712" s="61" t="e">
        <f t="shared" si="90"/>
        <v>#VALUE!</v>
      </c>
      <c r="N5712" t="e">
        <f>VLOOKUP(M5712,'zamestnanci číselník'!$A:$I,9,0)</f>
        <v>#VALUE!</v>
      </c>
    </row>
    <row r="5713" spans="1:14" x14ac:dyDescent="0.2">
      <c r="A5713" s="60">
        <v>43684</v>
      </c>
      <c r="B5713" s="61" t="s">
        <v>1096</v>
      </c>
      <c r="C5713" s="61" t="s">
        <v>885</v>
      </c>
      <c r="D5713" s="61" t="s">
        <v>181</v>
      </c>
      <c r="E5713" s="61">
        <v>11</v>
      </c>
      <c r="F5713" s="61" t="s">
        <v>182</v>
      </c>
      <c r="G5713" s="61">
        <v>0</v>
      </c>
      <c r="H5713" s="61" t="s">
        <v>279</v>
      </c>
      <c r="I5713" s="61" t="s">
        <v>185</v>
      </c>
      <c r="J5713" s="61" t="s">
        <v>16</v>
      </c>
      <c r="K5713" s="61" t="s">
        <v>14</v>
      </c>
      <c r="L5713" s="61" t="s">
        <v>1097</v>
      </c>
      <c r="M5713" s="61" t="e">
        <f t="shared" si="90"/>
        <v>#VALUE!</v>
      </c>
      <c r="N5713" t="e">
        <f>VLOOKUP(M5713,'zamestnanci číselník'!$A:$I,9,0)</f>
        <v>#VALUE!</v>
      </c>
    </row>
    <row r="5714" spans="1:14" x14ac:dyDescent="0.2">
      <c r="A5714" s="60">
        <v>43685</v>
      </c>
      <c r="B5714" s="61" t="s">
        <v>1096</v>
      </c>
      <c r="C5714" s="61" t="s">
        <v>885</v>
      </c>
      <c r="D5714" s="61" t="s">
        <v>181</v>
      </c>
      <c r="E5714" s="61">
        <v>11</v>
      </c>
      <c r="F5714" s="61" t="s">
        <v>182</v>
      </c>
      <c r="G5714" s="61">
        <v>0</v>
      </c>
      <c r="H5714" s="61" t="s">
        <v>1517</v>
      </c>
      <c r="I5714" s="61" t="s">
        <v>185</v>
      </c>
      <c r="J5714" s="61" t="s">
        <v>16</v>
      </c>
      <c r="K5714" s="61" t="s">
        <v>14</v>
      </c>
      <c r="L5714" s="61" t="s">
        <v>1097</v>
      </c>
      <c r="M5714" s="61" t="e">
        <f t="shared" si="90"/>
        <v>#VALUE!</v>
      </c>
      <c r="N5714" t="e">
        <f>VLOOKUP(M5714,'zamestnanci číselník'!$A:$I,9,0)</f>
        <v>#VALUE!</v>
      </c>
    </row>
    <row r="5715" spans="1:14" x14ac:dyDescent="0.2">
      <c r="A5715" s="60">
        <v>43686</v>
      </c>
      <c r="B5715" s="61" t="s">
        <v>1096</v>
      </c>
      <c r="C5715" s="61" t="s">
        <v>885</v>
      </c>
      <c r="D5715" s="61" t="s">
        <v>181</v>
      </c>
      <c r="E5715" s="61">
        <v>11</v>
      </c>
      <c r="F5715" s="61" t="s">
        <v>182</v>
      </c>
      <c r="G5715" s="61">
        <v>0</v>
      </c>
      <c r="H5715" s="61" t="s">
        <v>279</v>
      </c>
      <c r="I5715" s="61" t="s">
        <v>185</v>
      </c>
      <c r="J5715" s="61" t="s">
        <v>16</v>
      </c>
      <c r="K5715" s="61" t="s">
        <v>14</v>
      </c>
      <c r="L5715" s="61" t="s">
        <v>1097</v>
      </c>
      <c r="M5715" s="61" t="e">
        <f t="shared" si="90"/>
        <v>#VALUE!</v>
      </c>
      <c r="N5715" t="e">
        <f>VLOOKUP(M5715,'zamestnanci číselník'!$A:$I,9,0)</f>
        <v>#VALUE!</v>
      </c>
    </row>
    <row r="5716" spans="1:14" x14ac:dyDescent="0.2">
      <c r="A5716" s="60">
        <v>43707</v>
      </c>
      <c r="B5716" s="61" t="s">
        <v>1098</v>
      </c>
      <c r="C5716" s="61" t="s">
        <v>885</v>
      </c>
      <c r="D5716" s="61" t="s">
        <v>181</v>
      </c>
      <c r="E5716" s="61">
        <v>5.25</v>
      </c>
      <c r="F5716" s="61" t="s">
        <v>182</v>
      </c>
      <c r="G5716" s="61">
        <v>0</v>
      </c>
      <c r="H5716" s="61" t="s">
        <v>1387</v>
      </c>
      <c r="I5716" s="61" t="s">
        <v>1099</v>
      </c>
      <c r="J5716" s="61" t="s">
        <v>212</v>
      </c>
      <c r="K5716" s="61" t="s">
        <v>14</v>
      </c>
      <c r="L5716" s="61" t="s">
        <v>1100</v>
      </c>
      <c r="M5716" s="61" t="e">
        <f t="shared" si="90"/>
        <v>#VALUE!</v>
      </c>
      <c r="N5716" t="e">
        <f>VLOOKUP(M5716,'zamestnanci číselník'!$A:$I,9,0)</f>
        <v>#VALUE!</v>
      </c>
    </row>
    <row r="5717" spans="1:14" x14ac:dyDescent="0.2">
      <c r="A5717" s="60">
        <v>43707</v>
      </c>
      <c r="B5717" s="61" t="s">
        <v>1098</v>
      </c>
      <c r="C5717" s="61" t="s">
        <v>885</v>
      </c>
      <c r="D5717" s="61" t="s">
        <v>181</v>
      </c>
      <c r="E5717" s="61">
        <v>5.75</v>
      </c>
      <c r="F5717" s="61" t="s">
        <v>182</v>
      </c>
      <c r="G5717" s="61">
        <v>0</v>
      </c>
      <c r="H5717" s="61" t="s">
        <v>1512</v>
      </c>
      <c r="I5717" s="61" t="s">
        <v>1099</v>
      </c>
      <c r="J5717" s="61" t="s">
        <v>212</v>
      </c>
      <c r="K5717" s="61" t="s">
        <v>14</v>
      </c>
      <c r="L5717" s="61" t="s">
        <v>1100</v>
      </c>
      <c r="M5717" s="61" t="e">
        <f t="shared" si="90"/>
        <v>#VALUE!</v>
      </c>
      <c r="N5717" t="e">
        <f>VLOOKUP(M5717,'zamestnanci číselník'!$A:$I,9,0)</f>
        <v>#VALUE!</v>
      </c>
    </row>
    <row r="5718" spans="1:14" x14ac:dyDescent="0.2">
      <c r="A5718" s="60">
        <v>43703</v>
      </c>
      <c r="B5718" s="61" t="s">
        <v>1098</v>
      </c>
      <c r="C5718" s="61" t="s">
        <v>885</v>
      </c>
      <c r="D5718" s="61" t="s">
        <v>181</v>
      </c>
      <c r="E5718" s="61">
        <v>4.5</v>
      </c>
      <c r="F5718" s="61" t="s">
        <v>182</v>
      </c>
      <c r="G5718" s="61">
        <v>0</v>
      </c>
      <c r="H5718" s="61" t="s">
        <v>1516</v>
      </c>
      <c r="I5718" s="61" t="s">
        <v>1099</v>
      </c>
      <c r="J5718" s="61" t="s">
        <v>212</v>
      </c>
      <c r="K5718" s="61" t="s">
        <v>14</v>
      </c>
      <c r="L5718" s="61" t="s">
        <v>1100</v>
      </c>
      <c r="M5718" s="61" t="e">
        <f t="shared" si="90"/>
        <v>#VALUE!</v>
      </c>
      <c r="N5718" t="e">
        <f>VLOOKUP(M5718,'zamestnanci číselník'!$A:$I,9,0)</f>
        <v>#VALUE!</v>
      </c>
    </row>
    <row r="5719" spans="1:14" x14ac:dyDescent="0.2">
      <c r="A5719" s="60">
        <v>43703</v>
      </c>
      <c r="B5719" s="61" t="s">
        <v>1098</v>
      </c>
      <c r="C5719" s="61" t="s">
        <v>885</v>
      </c>
      <c r="D5719" s="61" t="s">
        <v>181</v>
      </c>
      <c r="E5719" s="61">
        <v>5</v>
      </c>
      <c r="F5719" s="61" t="s">
        <v>182</v>
      </c>
      <c r="G5719" s="61">
        <v>0</v>
      </c>
      <c r="H5719" s="61" t="s">
        <v>1519</v>
      </c>
      <c r="I5719" s="61" t="s">
        <v>1099</v>
      </c>
      <c r="J5719" s="61" t="s">
        <v>212</v>
      </c>
      <c r="K5719" s="61" t="s">
        <v>14</v>
      </c>
      <c r="L5719" s="61" t="s">
        <v>1100</v>
      </c>
      <c r="M5719" s="61" t="e">
        <f t="shared" si="90"/>
        <v>#VALUE!</v>
      </c>
      <c r="N5719" t="e">
        <f>VLOOKUP(M5719,'zamestnanci číselník'!$A:$I,9,0)</f>
        <v>#VALUE!</v>
      </c>
    </row>
    <row r="5720" spans="1:14" x14ac:dyDescent="0.2">
      <c r="A5720" s="60">
        <v>43704</v>
      </c>
      <c r="B5720" s="61" t="s">
        <v>1098</v>
      </c>
      <c r="C5720" s="61" t="s">
        <v>885</v>
      </c>
      <c r="D5720" s="61" t="s">
        <v>181</v>
      </c>
      <c r="E5720" s="61">
        <v>9.5</v>
      </c>
      <c r="F5720" s="61" t="s">
        <v>182</v>
      </c>
      <c r="G5720" s="61">
        <v>0</v>
      </c>
      <c r="H5720" s="61" t="s">
        <v>1506</v>
      </c>
      <c r="I5720" s="61" t="s">
        <v>1099</v>
      </c>
      <c r="J5720" s="61" t="s">
        <v>212</v>
      </c>
      <c r="K5720" s="61" t="s">
        <v>14</v>
      </c>
      <c r="L5720" s="61" t="s">
        <v>1100</v>
      </c>
      <c r="M5720" s="61" t="e">
        <f t="shared" si="90"/>
        <v>#VALUE!</v>
      </c>
      <c r="N5720" t="e">
        <f>VLOOKUP(M5720,'zamestnanci číselník'!$A:$I,9,0)</f>
        <v>#VALUE!</v>
      </c>
    </row>
    <row r="5721" spans="1:14" x14ac:dyDescent="0.2">
      <c r="A5721" s="60">
        <v>43701</v>
      </c>
      <c r="B5721" s="61" t="s">
        <v>1098</v>
      </c>
      <c r="C5721" s="61" t="s">
        <v>885</v>
      </c>
      <c r="D5721" s="61" t="s">
        <v>181</v>
      </c>
      <c r="E5721" s="61">
        <v>8</v>
      </c>
      <c r="F5721" s="61" t="s">
        <v>182</v>
      </c>
      <c r="G5721" s="61">
        <v>0</v>
      </c>
      <c r="H5721" s="61" t="s">
        <v>1451</v>
      </c>
      <c r="I5721" s="61" t="s">
        <v>1099</v>
      </c>
      <c r="J5721" s="61" t="s">
        <v>212</v>
      </c>
      <c r="K5721" s="61" t="s">
        <v>14</v>
      </c>
      <c r="L5721" s="61" t="s">
        <v>1100</v>
      </c>
      <c r="M5721" s="61" t="e">
        <f t="shared" si="90"/>
        <v>#VALUE!</v>
      </c>
      <c r="N5721" t="e">
        <f>VLOOKUP(M5721,'zamestnanci číselník'!$A:$I,9,0)</f>
        <v>#VALUE!</v>
      </c>
    </row>
    <row r="5722" spans="1:14" x14ac:dyDescent="0.2">
      <c r="A5722" s="60">
        <v>43698</v>
      </c>
      <c r="B5722" s="61" t="s">
        <v>1098</v>
      </c>
      <c r="C5722" s="61" t="s">
        <v>885</v>
      </c>
      <c r="D5722" s="61" t="s">
        <v>181</v>
      </c>
      <c r="E5722" s="61">
        <v>10</v>
      </c>
      <c r="F5722" s="61" t="s">
        <v>182</v>
      </c>
      <c r="G5722" s="61">
        <v>0</v>
      </c>
      <c r="H5722" s="61" t="s">
        <v>1451</v>
      </c>
      <c r="I5722" s="61" t="s">
        <v>1099</v>
      </c>
      <c r="J5722" s="61" t="s">
        <v>212</v>
      </c>
      <c r="K5722" s="61" t="s">
        <v>14</v>
      </c>
      <c r="L5722" s="61" t="s">
        <v>1100</v>
      </c>
      <c r="M5722" s="61" t="e">
        <f t="shared" si="90"/>
        <v>#VALUE!</v>
      </c>
      <c r="N5722" t="e">
        <f>VLOOKUP(M5722,'zamestnanci číselník'!$A:$I,9,0)</f>
        <v>#VALUE!</v>
      </c>
    </row>
    <row r="5723" spans="1:14" x14ac:dyDescent="0.2">
      <c r="A5723" s="60">
        <v>43699</v>
      </c>
      <c r="B5723" s="61" t="s">
        <v>1098</v>
      </c>
      <c r="C5723" s="61" t="s">
        <v>885</v>
      </c>
      <c r="D5723" s="61" t="s">
        <v>181</v>
      </c>
      <c r="E5723" s="61">
        <v>1.5</v>
      </c>
      <c r="F5723" s="61" t="s">
        <v>182</v>
      </c>
      <c r="G5723" s="61">
        <v>0</v>
      </c>
      <c r="H5723" s="61" t="s">
        <v>1387</v>
      </c>
      <c r="I5723" s="61" t="s">
        <v>1099</v>
      </c>
      <c r="J5723" s="61" t="s">
        <v>212</v>
      </c>
      <c r="K5723" s="61" t="s">
        <v>14</v>
      </c>
      <c r="L5723" s="61" t="s">
        <v>1100</v>
      </c>
      <c r="M5723" s="61" t="e">
        <f t="shared" si="90"/>
        <v>#VALUE!</v>
      </c>
      <c r="N5723" t="e">
        <f>VLOOKUP(M5723,'zamestnanci číselník'!$A:$I,9,0)</f>
        <v>#VALUE!</v>
      </c>
    </row>
    <row r="5724" spans="1:14" x14ac:dyDescent="0.2">
      <c r="A5724" s="60">
        <v>43699</v>
      </c>
      <c r="B5724" s="61" t="s">
        <v>1098</v>
      </c>
      <c r="C5724" s="61" t="s">
        <v>885</v>
      </c>
      <c r="D5724" s="61" t="s">
        <v>181</v>
      </c>
      <c r="E5724" s="61">
        <v>9</v>
      </c>
      <c r="F5724" s="61" t="s">
        <v>182</v>
      </c>
      <c r="G5724" s="61">
        <v>0</v>
      </c>
      <c r="H5724" s="61" t="s">
        <v>1451</v>
      </c>
      <c r="I5724" s="61" t="s">
        <v>1099</v>
      </c>
      <c r="J5724" s="61" t="s">
        <v>212</v>
      </c>
      <c r="K5724" s="61" t="s">
        <v>14</v>
      </c>
      <c r="L5724" s="61" t="s">
        <v>1100</v>
      </c>
      <c r="M5724" s="61" t="e">
        <f t="shared" si="90"/>
        <v>#VALUE!</v>
      </c>
      <c r="N5724" t="e">
        <f>VLOOKUP(M5724,'zamestnanci číselník'!$A:$I,9,0)</f>
        <v>#VALUE!</v>
      </c>
    </row>
    <row r="5725" spans="1:14" x14ac:dyDescent="0.2">
      <c r="A5725" s="60">
        <v>43700</v>
      </c>
      <c r="B5725" s="61" t="s">
        <v>1098</v>
      </c>
      <c r="C5725" s="61" t="s">
        <v>885</v>
      </c>
      <c r="D5725" s="61" t="s">
        <v>181</v>
      </c>
      <c r="E5725" s="61">
        <v>10</v>
      </c>
      <c r="F5725" s="61" t="s">
        <v>182</v>
      </c>
      <c r="G5725" s="61">
        <v>0</v>
      </c>
      <c r="H5725" s="61" t="s">
        <v>1451</v>
      </c>
      <c r="I5725" s="61" t="s">
        <v>1099</v>
      </c>
      <c r="J5725" s="61" t="s">
        <v>212</v>
      </c>
      <c r="K5725" s="61" t="s">
        <v>14</v>
      </c>
      <c r="L5725" s="61" t="s">
        <v>1100</v>
      </c>
      <c r="M5725" s="61" t="e">
        <f t="shared" si="90"/>
        <v>#VALUE!</v>
      </c>
      <c r="N5725" t="e">
        <f>VLOOKUP(M5725,'zamestnanci číselník'!$A:$I,9,0)</f>
        <v>#VALUE!</v>
      </c>
    </row>
    <row r="5726" spans="1:14" x14ac:dyDescent="0.2">
      <c r="A5726" s="60">
        <v>43690</v>
      </c>
      <c r="B5726" s="61" t="s">
        <v>1098</v>
      </c>
      <c r="C5726" s="61" t="s">
        <v>885</v>
      </c>
      <c r="D5726" s="61" t="s">
        <v>181</v>
      </c>
      <c r="E5726" s="61">
        <v>11.5</v>
      </c>
      <c r="F5726" s="61" t="s">
        <v>182</v>
      </c>
      <c r="G5726" s="61">
        <v>0</v>
      </c>
      <c r="H5726" s="61" t="s">
        <v>1512</v>
      </c>
      <c r="I5726" s="61" t="s">
        <v>1099</v>
      </c>
      <c r="J5726" s="61" t="s">
        <v>212</v>
      </c>
      <c r="K5726" s="61" t="s">
        <v>14</v>
      </c>
      <c r="L5726" s="61" t="s">
        <v>1100</v>
      </c>
      <c r="M5726" s="61" t="e">
        <f t="shared" si="90"/>
        <v>#VALUE!</v>
      </c>
      <c r="N5726" t="e">
        <f>VLOOKUP(M5726,'zamestnanci číselník'!$A:$I,9,0)</f>
        <v>#VALUE!</v>
      </c>
    </row>
    <row r="5727" spans="1:14" x14ac:dyDescent="0.2">
      <c r="A5727" s="60">
        <v>43694</v>
      </c>
      <c r="B5727" s="61" t="s">
        <v>1098</v>
      </c>
      <c r="C5727" s="61" t="s">
        <v>885</v>
      </c>
      <c r="D5727" s="61" t="s">
        <v>181</v>
      </c>
      <c r="E5727" s="61">
        <v>4.75</v>
      </c>
      <c r="F5727" s="61" t="s">
        <v>182</v>
      </c>
      <c r="G5727" s="61">
        <v>0</v>
      </c>
      <c r="H5727" s="61" t="s">
        <v>1512</v>
      </c>
      <c r="I5727" s="61" t="s">
        <v>1099</v>
      </c>
      <c r="J5727" s="61" t="s">
        <v>212</v>
      </c>
      <c r="K5727" s="61" t="s">
        <v>14</v>
      </c>
      <c r="L5727" s="61" t="s">
        <v>1100</v>
      </c>
      <c r="M5727" s="61" t="e">
        <f t="shared" si="90"/>
        <v>#VALUE!</v>
      </c>
      <c r="N5727" t="e">
        <f>VLOOKUP(M5727,'zamestnanci číselník'!$A:$I,9,0)</f>
        <v>#VALUE!</v>
      </c>
    </row>
    <row r="5728" spans="1:14" x14ac:dyDescent="0.2">
      <c r="A5728" s="60">
        <v>43694</v>
      </c>
      <c r="B5728" s="61" t="s">
        <v>1098</v>
      </c>
      <c r="C5728" s="61" t="s">
        <v>885</v>
      </c>
      <c r="D5728" s="61" t="s">
        <v>181</v>
      </c>
      <c r="E5728" s="61">
        <v>4.25</v>
      </c>
      <c r="F5728" s="61" t="s">
        <v>182</v>
      </c>
      <c r="G5728" s="61">
        <v>0</v>
      </c>
      <c r="H5728" s="61" t="s">
        <v>1476</v>
      </c>
      <c r="I5728" s="61" t="s">
        <v>1099</v>
      </c>
      <c r="J5728" s="61" t="s">
        <v>212</v>
      </c>
      <c r="K5728" s="61" t="s">
        <v>14</v>
      </c>
      <c r="L5728" s="61" t="s">
        <v>1100</v>
      </c>
      <c r="M5728" s="61" t="e">
        <f t="shared" si="90"/>
        <v>#VALUE!</v>
      </c>
      <c r="N5728" t="e">
        <f>VLOOKUP(M5728,'zamestnanci číselník'!$A:$I,9,0)</f>
        <v>#VALUE!</v>
      </c>
    </row>
    <row r="5729" spans="1:14" x14ac:dyDescent="0.2">
      <c r="A5729" s="60">
        <v>43696</v>
      </c>
      <c r="B5729" s="61" t="s">
        <v>1098</v>
      </c>
      <c r="C5729" s="61" t="s">
        <v>885</v>
      </c>
      <c r="D5729" s="61" t="s">
        <v>181</v>
      </c>
      <c r="E5729" s="61">
        <v>10</v>
      </c>
      <c r="F5729" s="61" t="s">
        <v>182</v>
      </c>
      <c r="G5729" s="61">
        <v>0</v>
      </c>
      <c r="H5729" s="61" t="s">
        <v>1387</v>
      </c>
      <c r="I5729" s="61" t="s">
        <v>1099</v>
      </c>
      <c r="J5729" s="61" t="s">
        <v>212</v>
      </c>
      <c r="K5729" s="61" t="s">
        <v>14</v>
      </c>
      <c r="L5729" s="61" t="s">
        <v>1100</v>
      </c>
      <c r="M5729" s="61" t="e">
        <f t="shared" si="90"/>
        <v>#VALUE!</v>
      </c>
      <c r="N5729" t="e">
        <f>VLOOKUP(M5729,'zamestnanci číselník'!$A:$I,9,0)</f>
        <v>#VALUE!</v>
      </c>
    </row>
    <row r="5730" spans="1:14" x14ac:dyDescent="0.2">
      <c r="A5730" s="60">
        <v>43697</v>
      </c>
      <c r="B5730" s="61" t="s">
        <v>1098</v>
      </c>
      <c r="C5730" s="61" t="s">
        <v>885</v>
      </c>
      <c r="D5730" s="61" t="s">
        <v>181</v>
      </c>
      <c r="E5730" s="61">
        <v>10.5</v>
      </c>
      <c r="F5730" s="61" t="s">
        <v>182</v>
      </c>
      <c r="G5730" s="61">
        <v>0</v>
      </c>
      <c r="H5730" s="61" t="s">
        <v>1387</v>
      </c>
      <c r="I5730" s="61" t="s">
        <v>1099</v>
      </c>
      <c r="J5730" s="61" t="s">
        <v>212</v>
      </c>
      <c r="K5730" s="61" t="s">
        <v>14</v>
      </c>
      <c r="L5730" s="61" t="s">
        <v>1100</v>
      </c>
      <c r="M5730" s="61" t="e">
        <f t="shared" si="90"/>
        <v>#VALUE!</v>
      </c>
      <c r="N5730" t="e">
        <f>VLOOKUP(M5730,'zamestnanci číselník'!$A:$I,9,0)</f>
        <v>#VALUE!</v>
      </c>
    </row>
    <row r="5731" spans="1:14" x14ac:dyDescent="0.2">
      <c r="A5731" s="60">
        <v>43689</v>
      </c>
      <c r="B5731" s="61" t="s">
        <v>1098</v>
      </c>
      <c r="C5731" s="61" t="s">
        <v>885</v>
      </c>
      <c r="D5731" s="61" t="s">
        <v>181</v>
      </c>
      <c r="E5731" s="61">
        <v>4.5</v>
      </c>
      <c r="F5731" s="61" t="s">
        <v>182</v>
      </c>
      <c r="G5731" s="61">
        <v>0</v>
      </c>
      <c r="H5731" s="61" t="s">
        <v>1451</v>
      </c>
      <c r="I5731" s="61" t="s">
        <v>1099</v>
      </c>
      <c r="J5731" s="61" t="s">
        <v>212</v>
      </c>
      <c r="K5731" s="61" t="s">
        <v>14</v>
      </c>
      <c r="L5731" s="61" t="s">
        <v>1100</v>
      </c>
      <c r="M5731" s="61" t="e">
        <f t="shared" si="90"/>
        <v>#VALUE!</v>
      </c>
      <c r="N5731" t="e">
        <f>VLOOKUP(M5731,'zamestnanci číselník'!$A:$I,9,0)</f>
        <v>#VALUE!</v>
      </c>
    </row>
    <row r="5732" spans="1:14" x14ac:dyDescent="0.2">
      <c r="A5732" s="60">
        <v>43689</v>
      </c>
      <c r="B5732" s="61" t="s">
        <v>1098</v>
      </c>
      <c r="C5732" s="61" t="s">
        <v>885</v>
      </c>
      <c r="D5732" s="61" t="s">
        <v>181</v>
      </c>
      <c r="E5732" s="61">
        <v>5.5</v>
      </c>
      <c r="F5732" s="61" t="s">
        <v>182</v>
      </c>
      <c r="G5732" s="61">
        <v>0</v>
      </c>
      <c r="H5732" s="61" t="s">
        <v>1451</v>
      </c>
      <c r="I5732" s="61" t="s">
        <v>1099</v>
      </c>
      <c r="J5732" s="61" t="s">
        <v>212</v>
      </c>
      <c r="K5732" s="61" t="s">
        <v>14</v>
      </c>
      <c r="L5732" s="61" t="s">
        <v>1100</v>
      </c>
      <c r="M5732" s="61" t="e">
        <f t="shared" si="90"/>
        <v>#VALUE!</v>
      </c>
      <c r="N5732" t="e">
        <f>VLOOKUP(M5732,'zamestnanci číselník'!$A:$I,9,0)</f>
        <v>#VALUE!</v>
      </c>
    </row>
    <row r="5733" spans="1:14" x14ac:dyDescent="0.2">
      <c r="A5733" s="60">
        <v>43691</v>
      </c>
      <c r="B5733" s="61" t="s">
        <v>1098</v>
      </c>
      <c r="C5733" s="61" t="s">
        <v>885</v>
      </c>
      <c r="D5733" s="61" t="s">
        <v>181</v>
      </c>
      <c r="E5733" s="61">
        <v>10.5</v>
      </c>
      <c r="F5733" s="61" t="s">
        <v>182</v>
      </c>
      <c r="G5733" s="61">
        <v>0</v>
      </c>
      <c r="H5733" s="61" t="s">
        <v>1147</v>
      </c>
      <c r="I5733" s="61" t="s">
        <v>1099</v>
      </c>
      <c r="J5733" s="61" t="s">
        <v>212</v>
      </c>
      <c r="K5733" s="61" t="s">
        <v>14</v>
      </c>
      <c r="L5733" s="61" t="s">
        <v>1100</v>
      </c>
      <c r="M5733" s="61" t="e">
        <f t="shared" si="90"/>
        <v>#VALUE!</v>
      </c>
      <c r="N5733" t="e">
        <f>VLOOKUP(M5733,'zamestnanci číselník'!$A:$I,9,0)</f>
        <v>#VALUE!</v>
      </c>
    </row>
    <row r="5734" spans="1:14" x14ac:dyDescent="0.2">
      <c r="A5734" s="60">
        <v>43692</v>
      </c>
      <c r="B5734" s="61" t="s">
        <v>1098</v>
      </c>
      <c r="C5734" s="61" t="s">
        <v>885</v>
      </c>
      <c r="D5734" s="61" t="s">
        <v>181</v>
      </c>
      <c r="E5734" s="61">
        <v>4.25</v>
      </c>
      <c r="F5734" s="61" t="s">
        <v>182</v>
      </c>
      <c r="G5734" s="61">
        <v>0</v>
      </c>
      <c r="H5734" s="61" t="s">
        <v>1451</v>
      </c>
      <c r="I5734" s="61" t="s">
        <v>1099</v>
      </c>
      <c r="J5734" s="61" t="s">
        <v>212</v>
      </c>
      <c r="K5734" s="61" t="s">
        <v>14</v>
      </c>
      <c r="L5734" s="61" t="s">
        <v>1100</v>
      </c>
      <c r="M5734" s="61" t="e">
        <f t="shared" si="90"/>
        <v>#VALUE!</v>
      </c>
      <c r="N5734" t="e">
        <f>VLOOKUP(M5734,'zamestnanci číselník'!$A:$I,9,0)</f>
        <v>#VALUE!</v>
      </c>
    </row>
    <row r="5735" spans="1:14" x14ac:dyDescent="0.2">
      <c r="A5735" s="60">
        <v>43692</v>
      </c>
      <c r="B5735" s="61" t="s">
        <v>1098</v>
      </c>
      <c r="C5735" s="61" t="s">
        <v>885</v>
      </c>
      <c r="D5735" s="61" t="s">
        <v>181</v>
      </c>
      <c r="E5735" s="61">
        <v>6.25</v>
      </c>
      <c r="F5735" s="61" t="s">
        <v>182</v>
      </c>
      <c r="G5735" s="61">
        <v>0</v>
      </c>
      <c r="H5735" s="61" t="s">
        <v>1451</v>
      </c>
      <c r="I5735" s="61" t="s">
        <v>1099</v>
      </c>
      <c r="J5735" s="61" t="s">
        <v>212</v>
      </c>
      <c r="K5735" s="61" t="s">
        <v>14</v>
      </c>
      <c r="L5735" s="61" t="s">
        <v>1100</v>
      </c>
      <c r="M5735" s="61" t="e">
        <f t="shared" si="90"/>
        <v>#VALUE!</v>
      </c>
      <c r="N5735" t="e">
        <f>VLOOKUP(M5735,'zamestnanci číselník'!$A:$I,9,0)</f>
        <v>#VALUE!</v>
      </c>
    </row>
    <row r="5736" spans="1:14" x14ac:dyDescent="0.2">
      <c r="A5736" s="60">
        <v>43693</v>
      </c>
      <c r="B5736" s="61" t="s">
        <v>1098</v>
      </c>
      <c r="C5736" s="61" t="s">
        <v>885</v>
      </c>
      <c r="D5736" s="61" t="s">
        <v>181</v>
      </c>
      <c r="E5736" s="61">
        <v>10.5</v>
      </c>
      <c r="F5736" s="61" t="s">
        <v>182</v>
      </c>
      <c r="G5736" s="61">
        <v>0</v>
      </c>
      <c r="H5736" s="61" t="s">
        <v>1544</v>
      </c>
      <c r="I5736" s="61" t="s">
        <v>1099</v>
      </c>
      <c r="J5736" s="61" t="s">
        <v>212</v>
      </c>
      <c r="K5736" s="61" t="s">
        <v>14</v>
      </c>
      <c r="L5736" s="61" t="s">
        <v>1100</v>
      </c>
      <c r="M5736" s="61" t="e">
        <f t="shared" si="90"/>
        <v>#VALUE!</v>
      </c>
      <c r="N5736" t="e">
        <f>VLOOKUP(M5736,'zamestnanci číselník'!$A:$I,9,0)</f>
        <v>#VALUE!</v>
      </c>
    </row>
    <row r="5737" spans="1:14" x14ac:dyDescent="0.2">
      <c r="A5737" s="60">
        <v>43682</v>
      </c>
      <c r="B5737" s="61" t="s">
        <v>1098</v>
      </c>
      <c r="C5737" s="61" t="s">
        <v>885</v>
      </c>
      <c r="D5737" s="61" t="s">
        <v>181</v>
      </c>
      <c r="E5737" s="61">
        <v>11</v>
      </c>
      <c r="F5737" s="61" t="s">
        <v>182</v>
      </c>
      <c r="G5737" s="61">
        <v>0</v>
      </c>
      <c r="H5737" s="61" t="s">
        <v>1474</v>
      </c>
      <c r="I5737" s="61" t="s">
        <v>1099</v>
      </c>
      <c r="J5737" s="61" t="s">
        <v>212</v>
      </c>
      <c r="K5737" s="61" t="s">
        <v>14</v>
      </c>
      <c r="L5737" s="61" t="s">
        <v>1100</v>
      </c>
      <c r="M5737" s="61" t="e">
        <f t="shared" si="90"/>
        <v>#VALUE!</v>
      </c>
      <c r="N5737" t="e">
        <f>VLOOKUP(M5737,'zamestnanci číselník'!$A:$I,9,0)</f>
        <v>#VALUE!</v>
      </c>
    </row>
    <row r="5738" spans="1:14" x14ac:dyDescent="0.2">
      <c r="A5738" s="60">
        <v>43683</v>
      </c>
      <c r="B5738" s="61" t="s">
        <v>1098</v>
      </c>
      <c r="C5738" s="61" t="s">
        <v>885</v>
      </c>
      <c r="D5738" s="61" t="s">
        <v>181</v>
      </c>
      <c r="E5738" s="61">
        <v>5.5</v>
      </c>
      <c r="F5738" s="61" t="s">
        <v>182</v>
      </c>
      <c r="G5738" s="61">
        <v>0</v>
      </c>
      <c r="H5738" s="61" t="s">
        <v>1147</v>
      </c>
      <c r="I5738" s="61" t="s">
        <v>1099</v>
      </c>
      <c r="J5738" s="61" t="s">
        <v>212</v>
      </c>
      <c r="K5738" s="61" t="s">
        <v>14</v>
      </c>
      <c r="L5738" s="61" t="s">
        <v>1100</v>
      </c>
      <c r="M5738" s="61" t="e">
        <f t="shared" si="90"/>
        <v>#VALUE!</v>
      </c>
      <c r="N5738" t="e">
        <f>VLOOKUP(M5738,'zamestnanci číselník'!$A:$I,9,0)</f>
        <v>#VALUE!</v>
      </c>
    </row>
    <row r="5739" spans="1:14" x14ac:dyDescent="0.2">
      <c r="A5739" s="60">
        <v>43683</v>
      </c>
      <c r="B5739" s="61" t="s">
        <v>1098</v>
      </c>
      <c r="C5739" s="61" t="s">
        <v>885</v>
      </c>
      <c r="D5739" s="61" t="s">
        <v>181</v>
      </c>
      <c r="E5739" s="61">
        <v>6</v>
      </c>
      <c r="F5739" s="61" t="s">
        <v>182</v>
      </c>
      <c r="G5739" s="61">
        <v>0</v>
      </c>
      <c r="H5739" s="61" t="s">
        <v>1147</v>
      </c>
      <c r="I5739" s="61" t="s">
        <v>1099</v>
      </c>
      <c r="J5739" s="61" t="s">
        <v>212</v>
      </c>
      <c r="K5739" s="61" t="s">
        <v>14</v>
      </c>
      <c r="L5739" s="61" t="s">
        <v>1100</v>
      </c>
      <c r="M5739" s="61" t="e">
        <f t="shared" si="90"/>
        <v>#VALUE!</v>
      </c>
      <c r="N5739" t="e">
        <f>VLOOKUP(M5739,'zamestnanci číselník'!$A:$I,9,0)</f>
        <v>#VALUE!</v>
      </c>
    </row>
    <row r="5740" spans="1:14" x14ac:dyDescent="0.2">
      <c r="A5740" s="60">
        <v>43684</v>
      </c>
      <c r="B5740" s="61" t="s">
        <v>1098</v>
      </c>
      <c r="C5740" s="61" t="s">
        <v>885</v>
      </c>
      <c r="D5740" s="61" t="s">
        <v>181</v>
      </c>
      <c r="E5740" s="61">
        <v>9.5</v>
      </c>
      <c r="F5740" s="61" t="s">
        <v>182</v>
      </c>
      <c r="G5740" s="61">
        <v>0</v>
      </c>
      <c r="H5740" s="61" t="s">
        <v>1147</v>
      </c>
      <c r="I5740" s="61" t="s">
        <v>1099</v>
      </c>
      <c r="J5740" s="61" t="s">
        <v>212</v>
      </c>
      <c r="K5740" s="61" t="s">
        <v>14</v>
      </c>
      <c r="L5740" s="61" t="s">
        <v>1100</v>
      </c>
      <c r="M5740" s="61" t="e">
        <f t="shared" ref="M5740:M5803" si="91">B5740*1</f>
        <v>#VALUE!</v>
      </c>
      <c r="N5740" t="e">
        <f>VLOOKUP(M5740,'zamestnanci číselník'!$A:$I,9,0)</f>
        <v>#VALUE!</v>
      </c>
    </row>
    <row r="5741" spans="1:14" x14ac:dyDescent="0.2">
      <c r="A5741" s="60">
        <v>43684</v>
      </c>
      <c r="B5741" s="61" t="s">
        <v>1098</v>
      </c>
      <c r="C5741" s="61" t="s">
        <v>885</v>
      </c>
      <c r="D5741" s="61" t="s">
        <v>181</v>
      </c>
      <c r="E5741" s="61">
        <v>1</v>
      </c>
      <c r="F5741" s="61" t="s">
        <v>182</v>
      </c>
      <c r="G5741" s="61">
        <v>0</v>
      </c>
      <c r="H5741" s="61" t="s">
        <v>1434</v>
      </c>
      <c r="I5741" s="61" t="s">
        <v>1099</v>
      </c>
      <c r="J5741" s="61" t="s">
        <v>212</v>
      </c>
      <c r="K5741" s="61" t="s">
        <v>14</v>
      </c>
      <c r="L5741" s="61" t="s">
        <v>1100</v>
      </c>
      <c r="M5741" s="61" t="e">
        <f t="shared" si="91"/>
        <v>#VALUE!</v>
      </c>
      <c r="N5741" t="e">
        <f>VLOOKUP(M5741,'zamestnanci číselník'!$A:$I,9,0)</f>
        <v>#VALUE!</v>
      </c>
    </row>
    <row r="5742" spans="1:14" x14ac:dyDescent="0.2">
      <c r="A5742" s="60">
        <v>43685</v>
      </c>
      <c r="B5742" s="61" t="s">
        <v>1098</v>
      </c>
      <c r="C5742" s="61" t="s">
        <v>885</v>
      </c>
      <c r="D5742" s="61" t="s">
        <v>181</v>
      </c>
      <c r="E5742" s="61">
        <v>10</v>
      </c>
      <c r="F5742" s="61" t="s">
        <v>182</v>
      </c>
      <c r="G5742" s="61">
        <v>0</v>
      </c>
      <c r="H5742" s="61" t="s">
        <v>1147</v>
      </c>
      <c r="I5742" s="61" t="s">
        <v>1099</v>
      </c>
      <c r="J5742" s="61" t="s">
        <v>212</v>
      </c>
      <c r="K5742" s="61" t="s">
        <v>14</v>
      </c>
      <c r="L5742" s="61" t="s">
        <v>1100</v>
      </c>
      <c r="M5742" s="61" t="e">
        <f t="shared" si="91"/>
        <v>#VALUE!</v>
      </c>
      <c r="N5742" t="e">
        <f>VLOOKUP(M5742,'zamestnanci číselník'!$A:$I,9,0)</f>
        <v>#VALUE!</v>
      </c>
    </row>
    <row r="5743" spans="1:14" x14ac:dyDescent="0.2">
      <c r="A5743" s="60">
        <v>43686</v>
      </c>
      <c r="B5743" s="61" t="s">
        <v>1098</v>
      </c>
      <c r="C5743" s="61" t="s">
        <v>885</v>
      </c>
      <c r="D5743" s="61" t="s">
        <v>181</v>
      </c>
      <c r="E5743" s="61">
        <v>1.75</v>
      </c>
      <c r="F5743" s="61" t="s">
        <v>182</v>
      </c>
      <c r="G5743" s="61">
        <v>0</v>
      </c>
      <c r="H5743" s="61" t="s">
        <v>1120</v>
      </c>
      <c r="I5743" s="61" t="s">
        <v>1099</v>
      </c>
      <c r="J5743" s="61" t="s">
        <v>212</v>
      </c>
      <c r="K5743" s="61" t="s">
        <v>14</v>
      </c>
      <c r="L5743" s="61" t="s">
        <v>1100</v>
      </c>
      <c r="M5743" s="61" t="e">
        <f t="shared" si="91"/>
        <v>#VALUE!</v>
      </c>
      <c r="N5743" t="e">
        <f>VLOOKUP(M5743,'zamestnanci číselník'!$A:$I,9,0)</f>
        <v>#VALUE!</v>
      </c>
    </row>
    <row r="5744" spans="1:14" x14ac:dyDescent="0.2">
      <c r="A5744" s="60">
        <v>43686</v>
      </c>
      <c r="B5744" s="61" t="s">
        <v>1098</v>
      </c>
      <c r="C5744" s="61" t="s">
        <v>885</v>
      </c>
      <c r="D5744" s="61" t="s">
        <v>181</v>
      </c>
      <c r="E5744" s="61">
        <v>8.25</v>
      </c>
      <c r="F5744" s="61" t="s">
        <v>182</v>
      </c>
      <c r="G5744" s="61">
        <v>0</v>
      </c>
      <c r="H5744" s="61" t="s">
        <v>1147</v>
      </c>
      <c r="I5744" s="61" t="s">
        <v>1099</v>
      </c>
      <c r="J5744" s="61" t="s">
        <v>212</v>
      </c>
      <c r="K5744" s="61" t="s">
        <v>14</v>
      </c>
      <c r="L5744" s="61" t="s">
        <v>1100</v>
      </c>
      <c r="M5744" s="61" t="e">
        <f t="shared" si="91"/>
        <v>#VALUE!</v>
      </c>
      <c r="N5744" t="e">
        <f>VLOOKUP(M5744,'zamestnanci číselník'!$A:$I,9,0)</f>
        <v>#VALUE!</v>
      </c>
    </row>
    <row r="5745" spans="1:14" x14ac:dyDescent="0.2">
      <c r="A5745" s="60">
        <v>43687</v>
      </c>
      <c r="B5745" s="61" t="s">
        <v>1098</v>
      </c>
      <c r="C5745" s="61" t="s">
        <v>885</v>
      </c>
      <c r="D5745" s="61" t="s">
        <v>181</v>
      </c>
      <c r="E5745" s="61">
        <v>7.5</v>
      </c>
      <c r="F5745" s="61" t="s">
        <v>182</v>
      </c>
      <c r="G5745" s="61">
        <v>0</v>
      </c>
      <c r="H5745" s="61" t="s">
        <v>1387</v>
      </c>
      <c r="I5745" s="61" t="s">
        <v>1099</v>
      </c>
      <c r="J5745" s="61" t="s">
        <v>212</v>
      </c>
      <c r="K5745" s="61" t="s">
        <v>14</v>
      </c>
      <c r="L5745" s="61" t="s">
        <v>1100</v>
      </c>
      <c r="M5745" s="61" t="e">
        <f t="shared" si="91"/>
        <v>#VALUE!</v>
      </c>
      <c r="N5745" t="e">
        <f>VLOOKUP(M5745,'zamestnanci číselník'!$A:$I,9,0)</f>
        <v>#VALUE!</v>
      </c>
    </row>
    <row r="5746" spans="1:14" x14ac:dyDescent="0.2">
      <c r="A5746" s="60">
        <v>43687</v>
      </c>
      <c r="B5746" s="61" t="s">
        <v>1098</v>
      </c>
      <c r="C5746" s="61" t="s">
        <v>885</v>
      </c>
      <c r="D5746" s="61" t="s">
        <v>181</v>
      </c>
      <c r="E5746" s="61">
        <v>1.5</v>
      </c>
      <c r="F5746" s="61" t="s">
        <v>182</v>
      </c>
      <c r="G5746" s="61">
        <v>0</v>
      </c>
      <c r="H5746" s="61" t="s">
        <v>1451</v>
      </c>
      <c r="I5746" s="61" t="s">
        <v>1099</v>
      </c>
      <c r="J5746" s="61" t="s">
        <v>212</v>
      </c>
      <c r="K5746" s="61" t="s">
        <v>14</v>
      </c>
      <c r="L5746" s="61" t="s">
        <v>1100</v>
      </c>
      <c r="M5746" s="61" t="e">
        <f t="shared" si="91"/>
        <v>#VALUE!</v>
      </c>
      <c r="N5746" t="e">
        <f>VLOOKUP(M5746,'zamestnanci číselník'!$A:$I,9,0)</f>
        <v>#VALUE!</v>
      </c>
    </row>
    <row r="5747" spans="1:14" x14ac:dyDescent="0.2">
      <c r="A5747" s="60">
        <v>43705</v>
      </c>
      <c r="B5747" s="61" t="s">
        <v>1101</v>
      </c>
      <c r="C5747" s="61" t="s">
        <v>885</v>
      </c>
      <c r="D5747" s="61" t="s">
        <v>181</v>
      </c>
      <c r="E5747" s="61">
        <v>10</v>
      </c>
      <c r="F5747" s="61" t="s">
        <v>182</v>
      </c>
      <c r="G5747" s="61">
        <v>0</v>
      </c>
      <c r="H5747" s="61" t="s">
        <v>1501</v>
      </c>
      <c r="I5747" s="61" t="s">
        <v>1099</v>
      </c>
      <c r="J5747" s="61" t="s">
        <v>212</v>
      </c>
      <c r="K5747" s="61" t="s">
        <v>14</v>
      </c>
      <c r="L5747" s="61" t="s">
        <v>1102</v>
      </c>
      <c r="M5747" s="61" t="e">
        <f t="shared" si="91"/>
        <v>#VALUE!</v>
      </c>
      <c r="N5747" t="e">
        <f>VLOOKUP(M5747,'zamestnanci číselník'!$A:$I,9,0)</f>
        <v>#VALUE!</v>
      </c>
    </row>
    <row r="5748" spans="1:14" x14ac:dyDescent="0.2">
      <c r="A5748" s="60">
        <v>43704</v>
      </c>
      <c r="B5748" s="61" t="s">
        <v>1101</v>
      </c>
      <c r="C5748" s="61" t="s">
        <v>885</v>
      </c>
      <c r="D5748" s="61" t="s">
        <v>181</v>
      </c>
      <c r="E5748" s="61">
        <v>7</v>
      </c>
      <c r="F5748" s="61" t="s">
        <v>182</v>
      </c>
      <c r="G5748" s="61">
        <v>0</v>
      </c>
      <c r="H5748" s="61" t="s">
        <v>1506</v>
      </c>
      <c r="I5748" s="61" t="s">
        <v>1099</v>
      </c>
      <c r="J5748" s="61" t="s">
        <v>212</v>
      </c>
      <c r="K5748" s="61" t="s">
        <v>14</v>
      </c>
      <c r="L5748" s="61" t="s">
        <v>1102</v>
      </c>
      <c r="M5748" s="61" t="e">
        <f t="shared" si="91"/>
        <v>#VALUE!</v>
      </c>
      <c r="N5748" t="e">
        <f>VLOOKUP(M5748,'zamestnanci číselník'!$A:$I,9,0)</f>
        <v>#VALUE!</v>
      </c>
    </row>
    <row r="5749" spans="1:14" x14ac:dyDescent="0.2">
      <c r="A5749" s="60">
        <v>43700</v>
      </c>
      <c r="B5749" s="61" t="s">
        <v>1101</v>
      </c>
      <c r="C5749" s="61" t="s">
        <v>885</v>
      </c>
      <c r="D5749" s="61" t="s">
        <v>181</v>
      </c>
      <c r="E5749" s="61">
        <v>7</v>
      </c>
      <c r="F5749" s="61" t="s">
        <v>182</v>
      </c>
      <c r="G5749" s="61">
        <v>0</v>
      </c>
      <c r="H5749" s="61" t="s">
        <v>1512</v>
      </c>
      <c r="I5749" s="61" t="s">
        <v>1099</v>
      </c>
      <c r="J5749" s="61" t="s">
        <v>212</v>
      </c>
      <c r="K5749" s="61" t="s">
        <v>14</v>
      </c>
      <c r="L5749" s="61" t="s">
        <v>1102</v>
      </c>
      <c r="M5749" s="61" t="e">
        <f t="shared" si="91"/>
        <v>#VALUE!</v>
      </c>
      <c r="N5749" t="e">
        <f>VLOOKUP(M5749,'zamestnanci číselník'!$A:$I,9,0)</f>
        <v>#VALUE!</v>
      </c>
    </row>
    <row r="5750" spans="1:14" x14ac:dyDescent="0.2">
      <c r="A5750" s="60">
        <v>43703</v>
      </c>
      <c r="B5750" s="61" t="s">
        <v>1101</v>
      </c>
      <c r="C5750" s="61" t="s">
        <v>885</v>
      </c>
      <c r="D5750" s="61" t="s">
        <v>181</v>
      </c>
      <c r="E5750" s="61">
        <v>4.25</v>
      </c>
      <c r="F5750" s="61" t="s">
        <v>182</v>
      </c>
      <c r="G5750" s="61">
        <v>0</v>
      </c>
      <c r="H5750" s="61" t="s">
        <v>1451</v>
      </c>
      <c r="I5750" s="61" t="s">
        <v>1099</v>
      </c>
      <c r="J5750" s="61" t="s">
        <v>212</v>
      </c>
      <c r="K5750" s="61" t="s">
        <v>14</v>
      </c>
      <c r="L5750" s="61" t="s">
        <v>1102</v>
      </c>
      <c r="M5750" s="61" t="e">
        <f t="shared" si="91"/>
        <v>#VALUE!</v>
      </c>
      <c r="N5750" t="e">
        <f>VLOOKUP(M5750,'zamestnanci číselník'!$A:$I,9,0)</f>
        <v>#VALUE!</v>
      </c>
    </row>
    <row r="5751" spans="1:14" x14ac:dyDescent="0.2">
      <c r="A5751" s="60">
        <v>43703</v>
      </c>
      <c r="B5751" s="61" t="s">
        <v>1101</v>
      </c>
      <c r="C5751" s="61" t="s">
        <v>885</v>
      </c>
      <c r="D5751" s="61" t="s">
        <v>181</v>
      </c>
      <c r="E5751" s="61">
        <v>3.75</v>
      </c>
      <c r="F5751" s="61" t="s">
        <v>182</v>
      </c>
      <c r="G5751" s="61">
        <v>0</v>
      </c>
      <c r="H5751" s="61" t="s">
        <v>1519</v>
      </c>
      <c r="I5751" s="61" t="s">
        <v>1099</v>
      </c>
      <c r="J5751" s="61" t="s">
        <v>212</v>
      </c>
      <c r="K5751" s="61" t="s">
        <v>14</v>
      </c>
      <c r="L5751" s="61" t="s">
        <v>1102</v>
      </c>
      <c r="M5751" s="61" t="e">
        <f t="shared" si="91"/>
        <v>#VALUE!</v>
      </c>
      <c r="N5751" t="e">
        <f>VLOOKUP(M5751,'zamestnanci číselník'!$A:$I,9,0)</f>
        <v>#VALUE!</v>
      </c>
    </row>
    <row r="5752" spans="1:14" x14ac:dyDescent="0.2">
      <c r="A5752" s="60">
        <v>43698</v>
      </c>
      <c r="B5752" s="61" t="s">
        <v>1101</v>
      </c>
      <c r="C5752" s="61" t="s">
        <v>885</v>
      </c>
      <c r="D5752" s="61" t="s">
        <v>181</v>
      </c>
      <c r="E5752" s="61">
        <v>2.5</v>
      </c>
      <c r="F5752" s="61" t="s">
        <v>182</v>
      </c>
      <c r="G5752" s="61">
        <v>0</v>
      </c>
      <c r="H5752" s="61" t="s">
        <v>1387</v>
      </c>
      <c r="I5752" s="61" t="s">
        <v>1099</v>
      </c>
      <c r="J5752" s="61" t="s">
        <v>212</v>
      </c>
      <c r="K5752" s="61" t="s">
        <v>14</v>
      </c>
      <c r="L5752" s="61" t="s">
        <v>1102</v>
      </c>
      <c r="M5752" s="61" t="e">
        <f t="shared" si="91"/>
        <v>#VALUE!</v>
      </c>
      <c r="N5752" t="e">
        <f>VLOOKUP(M5752,'zamestnanci číselník'!$A:$I,9,0)</f>
        <v>#VALUE!</v>
      </c>
    </row>
    <row r="5753" spans="1:14" x14ac:dyDescent="0.2">
      <c r="A5753" s="60">
        <v>43698</v>
      </c>
      <c r="B5753" s="61" t="s">
        <v>1101</v>
      </c>
      <c r="C5753" s="61" t="s">
        <v>885</v>
      </c>
      <c r="D5753" s="61" t="s">
        <v>181</v>
      </c>
      <c r="E5753" s="61">
        <v>6.5</v>
      </c>
      <c r="F5753" s="61" t="s">
        <v>182</v>
      </c>
      <c r="G5753" s="61">
        <v>0</v>
      </c>
      <c r="H5753" s="61" t="s">
        <v>1451</v>
      </c>
      <c r="I5753" s="61" t="s">
        <v>1099</v>
      </c>
      <c r="J5753" s="61" t="s">
        <v>212</v>
      </c>
      <c r="K5753" s="61" t="s">
        <v>14</v>
      </c>
      <c r="L5753" s="61" t="s">
        <v>1102</v>
      </c>
      <c r="M5753" s="61" t="e">
        <f t="shared" si="91"/>
        <v>#VALUE!</v>
      </c>
      <c r="N5753" t="e">
        <f>VLOOKUP(M5753,'zamestnanci číselník'!$A:$I,9,0)</f>
        <v>#VALUE!</v>
      </c>
    </row>
    <row r="5754" spans="1:14" x14ac:dyDescent="0.2">
      <c r="A5754" s="60">
        <v>43699</v>
      </c>
      <c r="B5754" s="61" t="s">
        <v>1101</v>
      </c>
      <c r="C5754" s="61" t="s">
        <v>885</v>
      </c>
      <c r="D5754" s="61" t="s">
        <v>181</v>
      </c>
      <c r="E5754" s="61">
        <v>4.5</v>
      </c>
      <c r="F5754" s="61" t="s">
        <v>182</v>
      </c>
      <c r="G5754" s="61">
        <v>0</v>
      </c>
      <c r="H5754" s="61" t="s">
        <v>1515</v>
      </c>
      <c r="I5754" s="61" t="s">
        <v>1099</v>
      </c>
      <c r="J5754" s="61" t="s">
        <v>212</v>
      </c>
      <c r="K5754" s="61" t="s">
        <v>14</v>
      </c>
      <c r="L5754" s="61" t="s">
        <v>1102</v>
      </c>
      <c r="M5754" s="61" t="e">
        <f t="shared" si="91"/>
        <v>#VALUE!</v>
      </c>
      <c r="N5754" t="e">
        <f>VLOOKUP(M5754,'zamestnanci číselník'!$A:$I,9,0)</f>
        <v>#VALUE!</v>
      </c>
    </row>
    <row r="5755" spans="1:14" x14ac:dyDescent="0.2">
      <c r="A5755" s="60">
        <v>43699</v>
      </c>
      <c r="B5755" s="61" t="s">
        <v>1101</v>
      </c>
      <c r="C5755" s="61" t="s">
        <v>885</v>
      </c>
      <c r="D5755" s="61" t="s">
        <v>181</v>
      </c>
      <c r="E5755" s="61">
        <v>4</v>
      </c>
      <c r="F5755" s="61" t="s">
        <v>182</v>
      </c>
      <c r="G5755" s="61">
        <v>0</v>
      </c>
      <c r="H5755" s="61" t="s">
        <v>1508</v>
      </c>
      <c r="I5755" s="61" t="s">
        <v>1099</v>
      </c>
      <c r="J5755" s="61" t="s">
        <v>212</v>
      </c>
      <c r="K5755" s="61" t="s">
        <v>14</v>
      </c>
      <c r="L5755" s="61" t="s">
        <v>1102</v>
      </c>
      <c r="M5755" s="61" t="e">
        <f t="shared" si="91"/>
        <v>#VALUE!</v>
      </c>
      <c r="N5755" t="e">
        <f>VLOOKUP(M5755,'zamestnanci číselník'!$A:$I,9,0)</f>
        <v>#VALUE!</v>
      </c>
    </row>
    <row r="5756" spans="1:14" x14ac:dyDescent="0.2">
      <c r="A5756" s="60">
        <v>43696</v>
      </c>
      <c r="B5756" s="61" t="s">
        <v>1101</v>
      </c>
      <c r="C5756" s="61" t="s">
        <v>885</v>
      </c>
      <c r="D5756" s="61" t="s">
        <v>181</v>
      </c>
      <c r="E5756" s="61">
        <v>10</v>
      </c>
      <c r="F5756" s="61" t="s">
        <v>182</v>
      </c>
      <c r="G5756" s="61">
        <v>0</v>
      </c>
      <c r="H5756" s="61" t="s">
        <v>1451</v>
      </c>
      <c r="I5756" s="61" t="s">
        <v>1099</v>
      </c>
      <c r="J5756" s="61" t="s">
        <v>212</v>
      </c>
      <c r="K5756" s="61" t="s">
        <v>14</v>
      </c>
      <c r="L5756" s="61" t="s">
        <v>1102</v>
      </c>
      <c r="M5756" s="61" t="e">
        <f t="shared" si="91"/>
        <v>#VALUE!</v>
      </c>
      <c r="N5756" t="e">
        <f>VLOOKUP(M5756,'zamestnanci číselník'!$A:$I,9,0)</f>
        <v>#VALUE!</v>
      </c>
    </row>
    <row r="5757" spans="1:14" x14ac:dyDescent="0.2">
      <c r="A5757" s="60">
        <v>43697</v>
      </c>
      <c r="B5757" s="61" t="s">
        <v>1101</v>
      </c>
      <c r="C5757" s="61" t="s">
        <v>885</v>
      </c>
      <c r="D5757" s="61" t="s">
        <v>181</v>
      </c>
      <c r="E5757" s="61">
        <v>10</v>
      </c>
      <c r="F5757" s="61" t="s">
        <v>182</v>
      </c>
      <c r="G5757" s="61">
        <v>0</v>
      </c>
      <c r="H5757" s="61" t="s">
        <v>1459</v>
      </c>
      <c r="I5757" s="61" t="s">
        <v>1099</v>
      </c>
      <c r="J5757" s="61" t="s">
        <v>212</v>
      </c>
      <c r="K5757" s="61" t="s">
        <v>14</v>
      </c>
      <c r="L5757" s="61" t="s">
        <v>1102</v>
      </c>
      <c r="M5757" s="61" t="e">
        <f t="shared" si="91"/>
        <v>#VALUE!</v>
      </c>
      <c r="N5757" t="e">
        <f>VLOOKUP(M5757,'zamestnanci číselník'!$A:$I,9,0)</f>
        <v>#VALUE!</v>
      </c>
    </row>
    <row r="5758" spans="1:14" x14ac:dyDescent="0.2">
      <c r="A5758" s="60">
        <v>43689</v>
      </c>
      <c r="B5758" s="61" t="s">
        <v>1101</v>
      </c>
      <c r="C5758" s="61" t="s">
        <v>885</v>
      </c>
      <c r="D5758" s="61" t="s">
        <v>181</v>
      </c>
      <c r="E5758" s="61">
        <v>4.5</v>
      </c>
      <c r="F5758" s="61" t="s">
        <v>182</v>
      </c>
      <c r="G5758" s="61">
        <v>0</v>
      </c>
      <c r="H5758" s="61" t="s">
        <v>1451</v>
      </c>
      <c r="I5758" s="61" t="s">
        <v>1099</v>
      </c>
      <c r="J5758" s="61" t="s">
        <v>212</v>
      </c>
      <c r="K5758" s="61" t="s">
        <v>14</v>
      </c>
      <c r="L5758" s="61" t="s">
        <v>1102</v>
      </c>
      <c r="M5758" s="61" t="e">
        <f t="shared" si="91"/>
        <v>#VALUE!</v>
      </c>
      <c r="N5758" t="e">
        <f>VLOOKUP(M5758,'zamestnanci číselník'!$A:$I,9,0)</f>
        <v>#VALUE!</v>
      </c>
    </row>
    <row r="5759" spans="1:14" x14ac:dyDescent="0.2">
      <c r="A5759" s="60">
        <v>43689</v>
      </c>
      <c r="B5759" s="61" t="s">
        <v>1101</v>
      </c>
      <c r="C5759" s="61" t="s">
        <v>885</v>
      </c>
      <c r="D5759" s="61" t="s">
        <v>181</v>
      </c>
      <c r="E5759" s="61">
        <v>5.5</v>
      </c>
      <c r="F5759" s="61" t="s">
        <v>182</v>
      </c>
      <c r="G5759" s="61">
        <v>0</v>
      </c>
      <c r="H5759" s="61" t="s">
        <v>1451</v>
      </c>
      <c r="I5759" s="61" t="s">
        <v>1099</v>
      </c>
      <c r="J5759" s="61" t="s">
        <v>212</v>
      </c>
      <c r="K5759" s="61" t="s">
        <v>14</v>
      </c>
      <c r="L5759" s="61" t="s">
        <v>1102</v>
      </c>
      <c r="M5759" s="61" t="e">
        <f t="shared" si="91"/>
        <v>#VALUE!</v>
      </c>
      <c r="N5759" t="e">
        <f>VLOOKUP(M5759,'zamestnanci číselník'!$A:$I,9,0)</f>
        <v>#VALUE!</v>
      </c>
    </row>
    <row r="5760" spans="1:14" x14ac:dyDescent="0.2">
      <c r="A5760" s="60">
        <v>43691</v>
      </c>
      <c r="B5760" s="61" t="s">
        <v>1101</v>
      </c>
      <c r="C5760" s="61" t="s">
        <v>885</v>
      </c>
      <c r="D5760" s="61" t="s">
        <v>181</v>
      </c>
      <c r="E5760" s="61">
        <v>8</v>
      </c>
      <c r="F5760" s="61" t="s">
        <v>182</v>
      </c>
      <c r="G5760" s="61">
        <v>0</v>
      </c>
      <c r="H5760" s="61" t="s">
        <v>1147</v>
      </c>
      <c r="I5760" s="61" t="s">
        <v>1099</v>
      </c>
      <c r="J5760" s="61" t="s">
        <v>212</v>
      </c>
      <c r="K5760" s="61" t="s">
        <v>14</v>
      </c>
      <c r="L5760" s="61" t="s">
        <v>1102</v>
      </c>
      <c r="M5760" s="61" t="e">
        <f t="shared" si="91"/>
        <v>#VALUE!</v>
      </c>
      <c r="N5760" t="e">
        <f>VLOOKUP(M5760,'zamestnanci číselník'!$A:$I,9,0)</f>
        <v>#VALUE!</v>
      </c>
    </row>
    <row r="5761" spans="1:14" x14ac:dyDescent="0.2">
      <c r="A5761" s="60">
        <v>43692</v>
      </c>
      <c r="B5761" s="61" t="s">
        <v>1101</v>
      </c>
      <c r="C5761" s="61" t="s">
        <v>885</v>
      </c>
      <c r="D5761" s="61" t="s">
        <v>181</v>
      </c>
      <c r="E5761" s="61">
        <v>10</v>
      </c>
      <c r="F5761" s="61" t="s">
        <v>182</v>
      </c>
      <c r="G5761" s="61">
        <v>0</v>
      </c>
      <c r="H5761" s="61" t="s">
        <v>1544</v>
      </c>
      <c r="I5761" s="61" t="s">
        <v>1099</v>
      </c>
      <c r="J5761" s="61" t="s">
        <v>212</v>
      </c>
      <c r="K5761" s="61" t="s">
        <v>14</v>
      </c>
      <c r="L5761" s="61" t="s">
        <v>1102</v>
      </c>
      <c r="M5761" s="61" t="e">
        <f t="shared" si="91"/>
        <v>#VALUE!</v>
      </c>
      <c r="N5761" t="e">
        <f>VLOOKUP(M5761,'zamestnanci číselník'!$A:$I,9,0)</f>
        <v>#VALUE!</v>
      </c>
    </row>
    <row r="5762" spans="1:14" x14ac:dyDescent="0.2">
      <c r="A5762" s="60">
        <v>43693</v>
      </c>
      <c r="B5762" s="61" t="s">
        <v>1101</v>
      </c>
      <c r="C5762" s="61" t="s">
        <v>885</v>
      </c>
      <c r="D5762" s="61" t="s">
        <v>181</v>
      </c>
      <c r="E5762" s="61">
        <v>3.75</v>
      </c>
      <c r="F5762" s="61" t="s">
        <v>182</v>
      </c>
      <c r="G5762" s="61">
        <v>0</v>
      </c>
      <c r="H5762" s="61" t="s">
        <v>1451</v>
      </c>
      <c r="I5762" s="61" t="s">
        <v>1099</v>
      </c>
      <c r="J5762" s="61" t="s">
        <v>212</v>
      </c>
      <c r="K5762" s="61" t="s">
        <v>14</v>
      </c>
      <c r="L5762" s="61" t="s">
        <v>1102</v>
      </c>
      <c r="M5762" s="61" t="e">
        <f t="shared" si="91"/>
        <v>#VALUE!</v>
      </c>
      <c r="N5762" t="e">
        <f>VLOOKUP(M5762,'zamestnanci číselník'!$A:$I,9,0)</f>
        <v>#VALUE!</v>
      </c>
    </row>
    <row r="5763" spans="1:14" x14ac:dyDescent="0.2">
      <c r="A5763" s="60">
        <v>43693</v>
      </c>
      <c r="B5763" s="61" t="s">
        <v>1101</v>
      </c>
      <c r="C5763" s="61" t="s">
        <v>885</v>
      </c>
      <c r="D5763" s="61" t="s">
        <v>181</v>
      </c>
      <c r="E5763" s="61">
        <v>6.25</v>
      </c>
      <c r="F5763" s="61" t="s">
        <v>182</v>
      </c>
      <c r="G5763" s="61">
        <v>0</v>
      </c>
      <c r="H5763" s="61" t="s">
        <v>1451</v>
      </c>
      <c r="I5763" s="61" t="s">
        <v>1099</v>
      </c>
      <c r="J5763" s="61" t="s">
        <v>212</v>
      </c>
      <c r="K5763" s="61" t="s">
        <v>14</v>
      </c>
      <c r="L5763" s="61" t="s">
        <v>1102</v>
      </c>
      <c r="M5763" s="61" t="e">
        <f t="shared" si="91"/>
        <v>#VALUE!</v>
      </c>
      <c r="N5763" t="e">
        <f>VLOOKUP(M5763,'zamestnanci číselník'!$A:$I,9,0)</f>
        <v>#VALUE!</v>
      </c>
    </row>
    <row r="5764" spans="1:14" x14ac:dyDescent="0.2">
      <c r="A5764" s="60">
        <v>43682</v>
      </c>
      <c r="B5764" s="61" t="s">
        <v>1101</v>
      </c>
      <c r="C5764" s="61" t="s">
        <v>885</v>
      </c>
      <c r="D5764" s="61" t="s">
        <v>181</v>
      </c>
      <c r="E5764" s="61">
        <v>11</v>
      </c>
      <c r="F5764" s="61" t="s">
        <v>182</v>
      </c>
      <c r="G5764" s="61">
        <v>0</v>
      </c>
      <c r="H5764" s="61" t="s">
        <v>1474</v>
      </c>
      <c r="I5764" s="61" t="s">
        <v>1099</v>
      </c>
      <c r="J5764" s="61" t="s">
        <v>212</v>
      </c>
      <c r="K5764" s="61" t="s">
        <v>14</v>
      </c>
      <c r="L5764" s="61" t="s">
        <v>1102</v>
      </c>
      <c r="M5764" s="61" t="e">
        <f t="shared" si="91"/>
        <v>#VALUE!</v>
      </c>
      <c r="N5764" t="e">
        <f>VLOOKUP(M5764,'zamestnanci číselník'!$A:$I,9,0)</f>
        <v>#VALUE!</v>
      </c>
    </row>
    <row r="5765" spans="1:14" x14ac:dyDescent="0.2">
      <c r="A5765" s="60">
        <v>43683</v>
      </c>
      <c r="B5765" s="61" t="s">
        <v>1101</v>
      </c>
      <c r="C5765" s="61" t="s">
        <v>885</v>
      </c>
      <c r="D5765" s="61" t="s">
        <v>181</v>
      </c>
      <c r="E5765" s="61">
        <v>11</v>
      </c>
      <c r="F5765" s="61" t="s">
        <v>182</v>
      </c>
      <c r="G5765" s="61">
        <v>0</v>
      </c>
      <c r="H5765" s="61" t="s">
        <v>1476</v>
      </c>
      <c r="I5765" s="61" t="s">
        <v>1099</v>
      </c>
      <c r="J5765" s="61" t="s">
        <v>212</v>
      </c>
      <c r="K5765" s="61" t="s">
        <v>14</v>
      </c>
      <c r="L5765" s="61" t="s">
        <v>1102</v>
      </c>
      <c r="M5765" s="61" t="e">
        <f t="shared" si="91"/>
        <v>#VALUE!</v>
      </c>
      <c r="N5765" t="e">
        <f>VLOOKUP(M5765,'zamestnanci číselník'!$A:$I,9,0)</f>
        <v>#VALUE!</v>
      </c>
    </row>
    <row r="5766" spans="1:14" x14ac:dyDescent="0.2">
      <c r="A5766" s="60">
        <v>43684</v>
      </c>
      <c r="B5766" s="61" t="s">
        <v>1101</v>
      </c>
      <c r="C5766" s="61" t="s">
        <v>885</v>
      </c>
      <c r="D5766" s="61" t="s">
        <v>181</v>
      </c>
      <c r="E5766" s="61">
        <v>10</v>
      </c>
      <c r="F5766" s="61" t="s">
        <v>182</v>
      </c>
      <c r="G5766" s="61">
        <v>0</v>
      </c>
      <c r="H5766" s="61" t="s">
        <v>1472</v>
      </c>
      <c r="I5766" s="61" t="s">
        <v>1099</v>
      </c>
      <c r="J5766" s="61" t="s">
        <v>212</v>
      </c>
      <c r="K5766" s="61" t="s">
        <v>14</v>
      </c>
      <c r="L5766" s="61" t="s">
        <v>1102</v>
      </c>
      <c r="M5766" s="61" t="e">
        <f t="shared" si="91"/>
        <v>#VALUE!</v>
      </c>
      <c r="N5766" t="e">
        <f>VLOOKUP(M5766,'zamestnanci číselník'!$A:$I,9,0)</f>
        <v>#VALUE!</v>
      </c>
    </row>
    <row r="5767" spans="1:14" x14ac:dyDescent="0.2">
      <c r="A5767" s="60">
        <v>43685</v>
      </c>
      <c r="B5767" s="61" t="s">
        <v>1101</v>
      </c>
      <c r="C5767" s="61" t="s">
        <v>885</v>
      </c>
      <c r="D5767" s="61" t="s">
        <v>181</v>
      </c>
      <c r="E5767" s="61">
        <v>10</v>
      </c>
      <c r="F5767" s="61" t="s">
        <v>182</v>
      </c>
      <c r="G5767" s="61">
        <v>0</v>
      </c>
      <c r="H5767" s="61" t="s">
        <v>1472</v>
      </c>
      <c r="I5767" s="61" t="s">
        <v>1099</v>
      </c>
      <c r="J5767" s="61" t="s">
        <v>212</v>
      </c>
      <c r="K5767" s="61" t="s">
        <v>14</v>
      </c>
      <c r="L5767" s="61" t="s">
        <v>1102</v>
      </c>
      <c r="M5767" s="61" t="e">
        <f t="shared" si="91"/>
        <v>#VALUE!</v>
      </c>
      <c r="N5767" t="e">
        <f>VLOOKUP(M5767,'zamestnanci číselník'!$A:$I,9,0)</f>
        <v>#VALUE!</v>
      </c>
    </row>
    <row r="5768" spans="1:14" x14ac:dyDescent="0.2">
      <c r="A5768" s="60">
        <v>43686</v>
      </c>
      <c r="B5768" s="61" t="s">
        <v>1101</v>
      </c>
      <c r="C5768" s="61" t="s">
        <v>885</v>
      </c>
      <c r="D5768" s="61" t="s">
        <v>181</v>
      </c>
      <c r="E5768" s="61">
        <v>1.5</v>
      </c>
      <c r="F5768" s="61" t="s">
        <v>182</v>
      </c>
      <c r="G5768" s="61">
        <v>0</v>
      </c>
      <c r="H5768" s="61" t="s">
        <v>1120</v>
      </c>
      <c r="I5768" s="61" t="s">
        <v>1099</v>
      </c>
      <c r="J5768" s="61" t="s">
        <v>212</v>
      </c>
      <c r="K5768" s="61" t="s">
        <v>14</v>
      </c>
      <c r="L5768" s="61" t="s">
        <v>1102</v>
      </c>
      <c r="M5768" s="61" t="e">
        <f t="shared" si="91"/>
        <v>#VALUE!</v>
      </c>
      <c r="N5768" t="e">
        <f>VLOOKUP(M5768,'zamestnanci číselník'!$A:$I,9,0)</f>
        <v>#VALUE!</v>
      </c>
    </row>
    <row r="5769" spans="1:14" x14ac:dyDescent="0.2">
      <c r="A5769" s="60">
        <v>43686</v>
      </c>
      <c r="B5769" s="61" t="s">
        <v>1101</v>
      </c>
      <c r="C5769" s="61" t="s">
        <v>885</v>
      </c>
      <c r="D5769" s="61" t="s">
        <v>181</v>
      </c>
      <c r="E5769" s="61">
        <v>6.5</v>
      </c>
      <c r="F5769" s="61" t="s">
        <v>182</v>
      </c>
      <c r="G5769" s="61">
        <v>0</v>
      </c>
      <c r="H5769" s="61" t="s">
        <v>1147</v>
      </c>
      <c r="I5769" s="61" t="s">
        <v>1099</v>
      </c>
      <c r="J5769" s="61" t="s">
        <v>212</v>
      </c>
      <c r="K5769" s="61" t="s">
        <v>14</v>
      </c>
      <c r="L5769" s="61" t="s">
        <v>1102</v>
      </c>
      <c r="M5769" s="61" t="e">
        <f t="shared" si="91"/>
        <v>#VALUE!</v>
      </c>
      <c r="N5769" t="e">
        <f>VLOOKUP(M5769,'zamestnanci číselník'!$A:$I,9,0)</f>
        <v>#VALUE!</v>
      </c>
    </row>
    <row r="5770" spans="1:14" x14ac:dyDescent="0.2">
      <c r="A5770" s="60">
        <v>43690</v>
      </c>
      <c r="B5770" s="61" t="s">
        <v>1101</v>
      </c>
      <c r="C5770" s="61" t="s">
        <v>885</v>
      </c>
      <c r="D5770" s="61" t="s">
        <v>181</v>
      </c>
      <c r="E5770" s="61">
        <v>8</v>
      </c>
      <c r="F5770" s="61" t="s">
        <v>182</v>
      </c>
      <c r="G5770" s="61">
        <v>0</v>
      </c>
      <c r="H5770" s="61" t="s">
        <v>1451</v>
      </c>
      <c r="I5770" s="61" t="s">
        <v>1099</v>
      </c>
      <c r="J5770" s="61" t="s">
        <v>212</v>
      </c>
      <c r="K5770" s="61" t="s">
        <v>14</v>
      </c>
      <c r="L5770" s="61" t="s">
        <v>1102</v>
      </c>
      <c r="M5770" s="61" t="e">
        <f t="shared" si="91"/>
        <v>#VALUE!</v>
      </c>
      <c r="N5770" t="e">
        <f>VLOOKUP(M5770,'zamestnanci číselník'!$A:$I,9,0)</f>
        <v>#VALUE!</v>
      </c>
    </row>
    <row r="5771" spans="1:14" x14ac:dyDescent="0.2">
      <c r="A5771" s="60">
        <v>43705</v>
      </c>
      <c r="B5771" s="61" t="s">
        <v>1103</v>
      </c>
      <c r="C5771" s="61" t="s">
        <v>885</v>
      </c>
      <c r="D5771" s="61" t="s">
        <v>181</v>
      </c>
      <c r="E5771" s="61">
        <v>0.75</v>
      </c>
      <c r="F5771" s="61" t="s">
        <v>182</v>
      </c>
      <c r="G5771" s="61">
        <v>0</v>
      </c>
      <c r="H5771" s="61" t="s">
        <v>1501</v>
      </c>
      <c r="I5771" s="61" t="s">
        <v>1104</v>
      </c>
      <c r="J5771" s="61" t="s">
        <v>278</v>
      </c>
      <c r="K5771" s="61" t="s">
        <v>14</v>
      </c>
      <c r="L5771" s="61" t="s">
        <v>1105</v>
      </c>
      <c r="M5771" s="61" t="e">
        <f t="shared" si="91"/>
        <v>#VALUE!</v>
      </c>
      <c r="N5771" t="e">
        <f>VLOOKUP(M5771,'zamestnanci číselník'!$A:$I,9,0)</f>
        <v>#VALUE!</v>
      </c>
    </row>
    <row r="5772" spans="1:14" x14ac:dyDescent="0.2">
      <c r="A5772" s="60">
        <v>43705</v>
      </c>
      <c r="B5772" s="61" t="s">
        <v>1103</v>
      </c>
      <c r="C5772" s="61" t="s">
        <v>885</v>
      </c>
      <c r="D5772" s="61" t="s">
        <v>181</v>
      </c>
      <c r="E5772" s="61">
        <v>0.75</v>
      </c>
      <c r="F5772" s="61" t="s">
        <v>182</v>
      </c>
      <c r="G5772" s="61">
        <v>0</v>
      </c>
      <c r="H5772" s="61" t="s">
        <v>1473</v>
      </c>
      <c r="I5772" s="61" t="s">
        <v>1104</v>
      </c>
      <c r="J5772" s="61" t="s">
        <v>278</v>
      </c>
      <c r="K5772" s="61" t="s">
        <v>14</v>
      </c>
      <c r="L5772" s="61" t="s">
        <v>1105</v>
      </c>
      <c r="M5772" s="61" t="e">
        <f t="shared" si="91"/>
        <v>#VALUE!</v>
      </c>
      <c r="N5772" t="e">
        <f>VLOOKUP(M5772,'zamestnanci číselník'!$A:$I,9,0)</f>
        <v>#VALUE!</v>
      </c>
    </row>
    <row r="5773" spans="1:14" x14ac:dyDescent="0.2">
      <c r="A5773" s="60">
        <v>43705</v>
      </c>
      <c r="B5773" s="61" t="s">
        <v>1103</v>
      </c>
      <c r="C5773" s="61" t="s">
        <v>885</v>
      </c>
      <c r="D5773" s="61" t="s">
        <v>181</v>
      </c>
      <c r="E5773" s="61">
        <v>0.75</v>
      </c>
      <c r="F5773" s="61" t="s">
        <v>182</v>
      </c>
      <c r="G5773" s="61">
        <v>0</v>
      </c>
      <c r="H5773" s="61" t="s">
        <v>1387</v>
      </c>
      <c r="I5773" s="61" t="s">
        <v>1104</v>
      </c>
      <c r="J5773" s="61" t="s">
        <v>1119</v>
      </c>
      <c r="K5773" s="61" t="s">
        <v>14</v>
      </c>
      <c r="L5773" s="61" t="s">
        <v>1105</v>
      </c>
      <c r="M5773" s="61" t="e">
        <f t="shared" si="91"/>
        <v>#VALUE!</v>
      </c>
      <c r="N5773" t="e">
        <f>VLOOKUP(M5773,'zamestnanci číselník'!$A:$I,9,0)</f>
        <v>#VALUE!</v>
      </c>
    </row>
    <row r="5774" spans="1:14" x14ac:dyDescent="0.2">
      <c r="A5774" s="60">
        <v>43705</v>
      </c>
      <c r="B5774" s="61" t="s">
        <v>1103</v>
      </c>
      <c r="C5774" s="61" t="s">
        <v>885</v>
      </c>
      <c r="D5774" s="61" t="s">
        <v>181</v>
      </c>
      <c r="E5774" s="61">
        <v>4.5</v>
      </c>
      <c r="F5774" s="61" t="s">
        <v>182</v>
      </c>
      <c r="G5774" s="61">
        <v>0</v>
      </c>
      <c r="H5774" s="61" t="s">
        <v>1387</v>
      </c>
      <c r="I5774" s="61" t="s">
        <v>1104</v>
      </c>
      <c r="J5774" s="61" t="s">
        <v>1119</v>
      </c>
      <c r="K5774" s="61" t="s">
        <v>14</v>
      </c>
      <c r="L5774" s="61" t="s">
        <v>1105</v>
      </c>
      <c r="M5774" s="61" t="e">
        <f t="shared" si="91"/>
        <v>#VALUE!</v>
      </c>
      <c r="N5774" t="e">
        <f>VLOOKUP(M5774,'zamestnanci číselník'!$A:$I,9,0)</f>
        <v>#VALUE!</v>
      </c>
    </row>
    <row r="5775" spans="1:14" x14ac:dyDescent="0.2">
      <c r="A5775" s="60">
        <v>43705</v>
      </c>
      <c r="B5775" s="61" t="s">
        <v>1103</v>
      </c>
      <c r="C5775" s="61" t="s">
        <v>885</v>
      </c>
      <c r="D5775" s="61" t="s">
        <v>181</v>
      </c>
      <c r="E5775" s="61">
        <v>1.75</v>
      </c>
      <c r="F5775" s="61" t="s">
        <v>182</v>
      </c>
      <c r="G5775" s="61">
        <v>0</v>
      </c>
      <c r="H5775" s="61" t="s">
        <v>1512</v>
      </c>
      <c r="I5775" s="61" t="s">
        <v>1104</v>
      </c>
      <c r="J5775" s="61" t="s">
        <v>1119</v>
      </c>
      <c r="K5775" s="61" t="s">
        <v>14</v>
      </c>
      <c r="L5775" s="61" t="s">
        <v>1105</v>
      </c>
      <c r="M5775" s="61" t="e">
        <f t="shared" si="91"/>
        <v>#VALUE!</v>
      </c>
      <c r="N5775" t="e">
        <f>VLOOKUP(M5775,'zamestnanci číselník'!$A:$I,9,0)</f>
        <v>#VALUE!</v>
      </c>
    </row>
    <row r="5776" spans="1:14" x14ac:dyDescent="0.2">
      <c r="A5776" s="60">
        <v>43703</v>
      </c>
      <c r="B5776" s="61" t="s">
        <v>1103</v>
      </c>
      <c r="C5776" s="61" t="s">
        <v>885</v>
      </c>
      <c r="D5776" s="61" t="s">
        <v>181</v>
      </c>
      <c r="E5776" s="61">
        <v>3.25</v>
      </c>
      <c r="F5776" s="61" t="s">
        <v>182</v>
      </c>
      <c r="G5776" s="61">
        <v>0</v>
      </c>
      <c r="H5776" s="61" t="s">
        <v>1513</v>
      </c>
      <c r="I5776" s="61" t="s">
        <v>1104</v>
      </c>
      <c r="J5776" s="61" t="s">
        <v>278</v>
      </c>
      <c r="K5776" s="61" t="s">
        <v>14</v>
      </c>
      <c r="L5776" s="61" t="s">
        <v>1105</v>
      </c>
      <c r="M5776" s="61" t="e">
        <f t="shared" si="91"/>
        <v>#VALUE!</v>
      </c>
      <c r="N5776" t="e">
        <f>VLOOKUP(M5776,'zamestnanci číselník'!$A:$I,9,0)</f>
        <v>#VALUE!</v>
      </c>
    </row>
    <row r="5777" spans="1:14" x14ac:dyDescent="0.2">
      <c r="A5777" s="60">
        <v>43703</v>
      </c>
      <c r="B5777" s="61" t="s">
        <v>1103</v>
      </c>
      <c r="C5777" s="61" t="s">
        <v>885</v>
      </c>
      <c r="D5777" s="61" t="s">
        <v>181</v>
      </c>
      <c r="E5777" s="61">
        <v>1.25</v>
      </c>
      <c r="F5777" s="61" t="s">
        <v>182</v>
      </c>
      <c r="G5777" s="61">
        <v>0</v>
      </c>
      <c r="H5777" s="61" t="s">
        <v>1559</v>
      </c>
      <c r="I5777" s="61" t="s">
        <v>1104</v>
      </c>
      <c r="J5777" s="61" t="s">
        <v>278</v>
      </c>
      <c r="K5777" s="61" t="s">
        <v>14</v>
      </c>
      <c r="L5777" s="61" t="s">
        <v>1105</v>
      </c>
      <c r="M5777" s="61" t="e">
        <f t="shared" si="91"/>
        <v>#VALUE!</v>
      </c>
      <c r="N5777" t="e">
        <f>VLOOKUP(M5777,'zamestnanci číselník'!$A:$I,9,0)</f>
        <v>#VALUE!</v>
      </c>
    </row>
    <row r="5778" spans="1:14" x14ac:dyDescent="0.2">
      <c r="A5778" s="60">
        <v>43703</v>
      </c>
      <c r="B5778" s="61" t="s">
        <v>1103</v>
      </c>
      <c r="C5778" s="61" t="s">
        <v>885</v>
      </c>
      <c r="D5778" s="61" t="s">
        <v>181</v>
      </c>
      <c r="E5778" s="61">
        <v>1</v>
      </c>
      <c r="F5778" s="61" t="s">
        <v>182</v>
      </c>
      <c r="G5778" s="61">
        <v>0</v>
      </c>
      <c r="H5778" s="61" t="s">
        <v>1387</v>
      </c>
      <c r="I5778" s="61" t="s">
        <v>1104</v>
      </c>
      <c r="J5778" s="61" t="s">
        <v>1119</v>
      </c>
      <c r="K5778" s="61" t="s">
        <v>14</v>
      </c>
      <c r="L5778" s="61" t="s">
        <v>1105</v>
      </c>
      <c r="M5778" s="61" t="e">
        <f t="shared" si="91"/>
        <v>#VALUE!</v>
      </c>
      <c r="N5778" t="e">
        <f>VLOOKUP(M5778,'zamestnanci číselník'!$A:$I,9,0)</f>
        <v>#VALUE!</v>
      </c>
    </row>
    <row r="5779" spans="1:14" x14ac:dyDescent="0.2">
      <c r="A5779" s="60">
        <v>43703</v>
      </c>
      <c r="B5779" s="61" t="s">
        <v>1103</v>
      </c>
      <c r="C5779" s="61" t="s">
        <v>885</v>
      </c>
      <c r="D5779" s="61" t="s">
        <v>181</v>
      </c>
      <c r="E5779" s="61">
        <v>1.25</v>
      </c>
      <c r="F5779" s="61" t="s">
        <v>182</v>
      </c>
      <c r="G5779" s="61">
        <v>0</v>
      </c>
      <c r="H5779" s="61" t="s">
        <v>1447</v>
      </c>
      <c r="I5779" s="61" t="s">
        <v>1104</v>
      </c>
      <c r="J5779" s="61" t="s">
        <v>1119</v>
      </c>
      <c r="K5779" s="61" t="s">
        <v>14</v>
      </c>
      <c r="L5779" s="61" t="s">
        <v>1105</v>
      </c>
      <c r="M5779" s="61" t="e">
        <f t="shared" si="91"/>
        <v>#VALUE!</v>
      </c>
      <c r="N5779" t="e">
        <f>VLOOKUP(M5779,'zamestnanci číselník'!$A:$I,9,0)</f>
        <v>#VALUE!</v>
      </c>
    </row>
    <row r="5780" spans="1:14" x14ac:dyDescent="0.2">
      <c r="A5780" s="60">
        <v>43703</v>
      </c>
      <c r="B5780" s="61" t="s">
        <v>1103</v>
      </c>
      <c r="C5780" s="61" t="s">
        <v>885</v>
      </c>
      <c r="D5780" s="61" t="s">
        <v>181</v>
      </c>
      <c r="E5780" s="61">
        <v>0.75</v>
      </c>
      <c r="F5780" s="61" t="s">
        <v>182</v>
      </c>
      <c r="G5780" s="61">
        <v>0</v>
      </c>
      <c r="H5780" s="61" t="s">
        <v>1561</v>
      </c>
      <c r="I5780" s="61" t="s">
        <v>1104</v>
      </c>
      <c r="J5780" s="61" t="s">
        <v>1119</v>
      </c>
      <c r="K5780" s="61" t="s">
        <v>14</v>
      </c>
      <c r="L5780" s="61" t="s">
        <v>1105</v>
      </c>
      <c r="M5780" s="61" t="e">
        <f t="shared" si="91"/>
        <v>#VALUE!</v>
      </c>
      <c r="N5780" t="e">
        <f>VLOOKUP(M5780,'zamestnanci číselník'!$A:$I,9,0)</f>
        <v>#VALUE!</v>
      </c>
    </row>
    <row r="5781" spans="1:14" x14ac:dyDescent="0.2">
      <c r="A5781" s="60">
        <v>43703</v>
      </c>
      <c r="B5781" s="61" t="s">
        <v>1103</v>
      </c>
      <c r="C5781" s="61" t="s">
        <v>885</v>
      </c>
      <c r="D5781" s="61" t="s">
        <v>181</v>
      </c>
      <c r="E5781" s="61">
        <v>0</v>
      </c>
      <c r="F5781" s="61" t="s">
        <v>182</v>
      </c>
      <c r="G5781" s="61">
        <v>0</v>
      </c>
      <c r="H5781" s="61" t="s">
        <v>1501</v>
      </c>
      <c r="I5781" s="61" t="s">
        <v>1104</v>
      </c>
      <c r="J5781" s="61" t="s">
        <v>1119</v>
      </c>
      <c r="K5781" s="61" t="s">
        <v>14</v>
      </c>
      <c r="L5781" s="61" t="s">
        <v>1105</v>
      </c>
      <c r="M5781" s="61" t="e">
        <f t="shared" si="91"/>
        <v>#VALUE!</v>
      </c>
      <c r="N5781" t="e">
        <f>VLOOKUP(M5781,'zamestnanci číselník'!$A:$I,9,0)</f>
        <v>#VALUE!</v>
      </c>
    </row>
    <row r="5782" spans="1:14" x14ac:dyDescent="0.2">
      <c r="A5782" s="60">
        <v>43703</v>
      </c>
      <c r="B5782" s="61" t="s">
        <v>1103</v>
      </c>
      <c r="C5782" s="61" t="s">
        <v>885</v>
      </c>
      <c r="D5782" s="61" t="s">
        <v>181</v>
      </c>
      <c r="E5782" s="61">
        <v>1.5</v>
      </c>
      <c r="F5782" s="61" t="s">
        <v>182</v>
      </c>
      <c r="G5782" s="61">
        <v>0</v>
      </c>
      <c r="H5782" s="61" t="s">
        <v>1501</v>
      </c>
      <c r="I5782" s="61" t="s">
        <v>1104</v>
      </c>
      <c r="J5782" s="61" t="s">
        <v>1119</v>
      </c>
      <c r="K5782" s="61" t="s">
        <v>14</v>
      </c>
      <c r="L5782" s="61" t="s">
        <v>1105</v>
      </c>
      <c r="M5782" s="61" t="e">
        <f t="shared" si="91"/>
        <v>#VALUE!</v>
      </c>
      <c r="N5782" t="e">
        <f>VLOOKUP(M5782,'zamestnanci číselník'!$A:$I,9,0)</f>
        <v>#VALUE!</v>
      </c>
    </row>
    <row r="5783" spans="1:14" x14ac:dyDescent="0.2">
      <c r="A5783" s="60">
        <v>43704</v>
      </c>
      <c r="B5783" s="61" t="s">
        <v>1103</v>
      </c>
      <c r="C5783" s="61" t="s">
        <v>885</v>
      </c>
      <c r="D5783" s="61" t="s">
        <v>181</v>
      </c>
      <c r="E5783" s="61">
        <v>6.25</v>
      </c>
      <c r="F5783" s="61" t="s">
        <v>182</v>
      </c>
      <c r="G5783" s="61">
        <v>0</v>
      </c>
      <c r="H5783" s="61" t="s">
        <v>1506</v>
      </c>
      <c r="I5783" s="61" t="s">
        <v>1104</v>
      </c>
      <c r="J5783" s="61" t="s">
        <v>1119</v>
      </c>
      <c r="K5783" s="61" t="s">
        <v>14</v>
      </c>
      <c r="L5783" s="61" t="s">
        <v>1105</v>
      </c>
      <c r="M5783" s="61" t="e">
        <f t="shared" si="91"/>
        <v>#VALUE!</v>
      </c>
      <c r="N5783" t="e">
        <f>VLOOKUP(M5783,'zamestnanci číselník'!$A:$I,9,0)</f>
        <v>#VALUE!</v>
      </c>
    </row>
    <row r="5784" spans="1:14" x14ac:dyDescent="0.2">
      <c r="A5784" s="60">
        <v>43704</v>
      </c>
      <c r="B5784" s="61" t="s">
        <v>1103</v>
      </c>
      <c r="C5784" s="61" t="s">
        <v>885</v>
      </c>
      <c r="D5784" s="61" t="s">
        <v>181</v>
      </c>
      <c r="E5784" s="61">
        <v>3.25</v>
      </c>
      <c r="F5784" s="61" t="s">
        <v>182</v>
      </c>
      <c r="G5784" s="61">
        <v>0</v>
      </c>
      <c r="H5784" s="61" t="s">
        <v>1476</v>
      </c>
      <c r="I5784" s="61" t="s">
        <v>1104</v>
      </c>
      <c r="J5784" s="61" t="s">
        <v>1119</v>
      </c>
      <c r="K5784" s="61" t="s">
        <v>14</v>
      </c>
      <c r="L5784" s="61" t="s">
        <v>1105</v>
      </c>
      <c r="M5784" s="61" t="e">
        <f t="shared" si="91"/>
        <v>#VALUE!</v>
      </c>
      <c r="N5784" t="e">
        <f>VLOOKUP(M5784,'zamestnanci číselník'!$A:$I,9,0)</f>
        <v>#VALUE!</v>
      </c>
    </row>
    <row r="5785" spans="1:14" x14ac:dyDescent="0.2">
      <c r="A5785" s="60">
        <v>43698</v>
      </c>
      <c r="B5785" s="61" t="s">
        <v>1103</v>
      </c>
      <c r="C5785" s="61" t="s">
        <v>885</v>
      </c>
      <c r="D5785" s="61" t="s">
        <v>181</v>
      </c>
      <c r="E5785" s="61">
        <v>8.5</v>
      </c>
      <c r="F5785" s="61" t="s">
        <v>182</v>
      </c>
      <c r="G5785" s="61">
        <v>0</v>
      </c>
      <c r="H5785" s="61" t="s">
        <v>1570</v>
      </c>
      <c r="I5785" s="61" t="s">
        <v>1104</v>
      </c>
      <c r="J5785" s="61" t="s">
        <v>278</v>
      </c>
      <c r="K5785" s="61" t="s">
        <v>14</v>
      </c>
      <c r="L5785" s="61" t="s">
        <v>1105</v>
      </c>
      <c r="M5785" s="61" t="e">
        <f t="shared" si="91"/>
        <v>#VALUE!</v>
      </c>
      <c r="N5785" t="e">
        <f>VLOOKUP(M5785,'zamestnanci číselník'!$A:$I,9,0)</f>
        <v>#VALUE!</v>
      </c>
    </row>
    <row r="5786" spans="1:14" x14ac:dyDescent="0.2">
      <c r="A5786" s="60">
        <v>43698</v>
      </c>
      <c r="B5786" s="61" t="s">
        <v>1103</v>
      </c>
      <c r="C5786" s="61" t="s">
        <v>885</v>
      </c>
      <c r="D5786" s="61" t="s">
        <v>181</v>
      </c>
      <c r="E5786" s="61">
        <v>1.5</v>
      </c>
      <c r="F5786" s="61" t="s">
        <v>182</v>
      </c>
      <c r="G5786" s="61">
        <v>0</v>
      </c>
      <c r="H5786" s="61" t="s">
        <v>1501</v>
      </c>
      <c r="I5786" s="61" t="s">
        <v>1104</v>
      </c>
      <c r="J5786" s="61" t="s">
        <v>1119</v>
      </c>
      <c r="K5786" s="61" t="s">
        <v>14</v>
      </c>
      <c r="L5786" s="61" t="s">
        <v>1105</v>
      </c>
      <c r="M5786" s="61" t="e">
        <f t="shared" si="91"/>
        <v>#VALUE!</v>
      </c>
      <c r="N5786" t="e">
        <f>VLOOKUP(M5786,'zamestnanci číselník'!$A:$I,9,0)</f>
        <v>#VALUE!</v>
      </c>
    </row>
    <row r="5787" spans="1:14" x14ac:dyDescent="0.2">
      <c r="A5787" s="60">
        <v>43699</v>
      </c>
      <c r="B5787" s="61" t="s">
        <v>1103</v>
      </c>
      <c r="C5787" s="61" t="s">
        <v>885</v>
      </c>
      <c r="D5787" s="61" t="s">
        <v>181</v>
      </c>
      <c r="E5787" s="61">
        <v>4</v>
      </c>
      <c r="F5787" s="61" t="s">
        <v>182</v>
      </c>
      <c r="G5787" s="61">
        <v>0</v>
      </c>
      <c r="H5787" s="61" t="s">
        <v>1512</v>
      </c>
      <c r="I5787" s="61" t="s">
        <v>1104</v>
      </c>
      <c r="J5787" s="61" t="s">
        <v>1119</v>
      </c>
      <c r="K5787" s="61" t="s">
        <v>14</v>
      </c>
      <c r="L5787" s="61" t="s">
        <v>1105</v>
      </c>
      <c r="M5787" s="61" t="e">
        <f t="shared" si="91"/>
        <v>#VALUE!</v>
      </c>
      <c r="N5787" t="e">
        <f>VLOOKUP(M5787,'zamestnanci číselník'!$A:$I,9,0)</f>
        <v>#VALUE!</v>
      </c>
    </row>
    <row r="5788" spans="1:14" x14ac:dyDescent="0.2">
      <c r="A5788" s="60">
        <v>43699</v>
      </c>
      <c r="B5788" s="61" t="s">
        <v>1103</v>
      </c>
      <c r="C5788" s="61" t="s">
        <v>885</v>
      </c>
      <c r="D5788" s="61" t="s">
        <v>181</v>
      </c>
      <c r="E5788" s="61">
        <v>4</v>
      </c>
      <c r="F5788" s="61" t="s">
        <v>182</v>
      </c>
      <c r="G5788" s="61">
        <v>0</v>
      </c>
      <c r="H5788" s="61" t="s">
        <v>1512</v>
      </c>
      <c r="I5788" s="61" t="s">
        <v>1104</v>
      </c>
      <c r="J5788" s="61" t="s">
        <v>1119</v>
      </c>
      <c r="K5788" s="61" t="s">
        <v>14</v>
      </c>
      <c r="L5788" s="61" t="s">
        <v>1105</v>
      </c>
      <c r="M5788" s="61" t="e">
        <f t="shared" si="91"/>
        <v>#VALUE!</v>
      </c>
      <c r="N5788" t="e">
        <f>VLOOKUP(M5788,'zamestnanci číselník'!$A:$I,9,0)</f>
        <v>#VALUE!</v>
      </c>
    </row>
    <row r="5789" spans="1:14" x14ac:dyDescent="0.2">
      <c r="A5789" s="60">
        <v>43699</v>
      </c>
      <c r="B5789" s="61" t="s">
        <v>1103</v>
      </c>
      <c r="C5789" s="61" t="s">
        <v>885</v>
      </c>
      <c r="D5789" s="61" t="s">
        <v>181</v>
      </c>
      <c r="E5789" s="61">
        <v>3.5</v>
      </c>
      <c r="F5789" s="61" t="s">
        <v>182</v>
      </c>
      <c r="G5789" s="61">
        <v>0</v>
      </c>
      <c r="H5789" s="61" t="s">
        <v>1502</v>
      </c>
      <c r="I5789" s="61" t="s">
        <v>1104</v>
      </c>
      <c r="J5789" s="61" t="s">
        <v>1119</v>
      </c>
      <c r="K5789" s="61" t="s">
        <v>14</v>
      </c>
      <c r="L5789" s="61" t="s">
        <v>1105</v>
      </c>
      <c r="M5789" s="61" t="e">
        <f t="shared" si="91"/>
        <v>#VALUE!</v>
      </c>
      <c r="N5789" t="e">
        <f>VLOOKUP(M5789,'zamestnanci číselník'!$A:$I,9,0)</f>
        <v>#VALUE!</v>
      </c>
    </row>
    <row r="5790" spans="1:14" x14ac:dyDescent="0.2">
      <c r="A5790" s="60">
        <v>43700</v>
      </c>
      <c r="B5790" s="61" t="s">
        <v>1103</v>
      </c>
      <c r="C5790" s="61" t="s">
        <v>885</v>
      </c>
      <c r="D5790" s="61" t="s">
        <v>181</v>
      </c>
      <c r="E5790" s="61">
        <v>6.25</v>
      </c>
      <c r="F5790" s="61" t="s">
        <v>182</v>
      </c>
      <c r="G5790" s="61">
        <v>0</v>
      </c>
      <c r="H5790" s="61" t="s">
        <v>1451</v>
      </c>
      <c r="I5790" s="61" t="s">
        <v>1104</v>
      </c>
      <c r="J5790" s="61" t="s">
        <v>1119</v>
      </c>
      <c r="K5790" s="61" t="s">
        <v>14</v>
      </c>
      <c r="L5790" s="61" t="s">
        <v>1105</v>
      </c>
      <c r="M5790" s="61" t="e">
        <f t="shared" si="91"/>
        <v>#VALUE!</v>
      </c>
      <c r="N5790" t="e">
        <f>VLOOKUP(M5790,'zamestnanci číselník'!$A:$I,9,0)</f>
        <v>#VALUE!</v>
      </c>
    </row>
    <row r="5791" spans="1:14" x14ac:dyDescent="0.2">
      <c r="A5791" s="60">
        <v>43700</v>
      </c>
      <c r="B5791" s="61" t="s">
        <v>1103</v>
      </c>
      <c r="C5791" s="61" t="s">
        <v>885</v>
      </c>
      <c r="D5791" s="61" t="s">
        <v>181</v>
      </c>
      <c r="E5791" s="61">
        <v>2.75</v>
      </c>
      <c r="F5791" s="61" t="s">
        <v>182</v>
      </c>
      <c r="G5791" s="61">
        <v>0</v>
      </c>
      <c r="H5791" s="61" t="s">
        <v>1543</v>
      </c>
      <c r="I5791" s="61" t="s">
        <v>1104</v>
      </c>
      <c r="J5791" s="61" t="s">
        <v>1119</v>
      </c>
      <c r="K5791" s="61" t="s">
        <v>14</v>
      </c>
      <c r="L5791" s="61" t="s">
        <v>1105</v>
      </c>
      <c r="M5791" s="61" t="e">
        <f t="shared" si="91"/>
        <v>#VALUE!</v>
      </c>
      <c r="N5791" t="e">
        <f>VLOOKUP(M5791,'zamestnanci číselník'!$A:$I,9,0)</f>
        <v>#VALUE!</v>
      </c>
    </row>
    <row r="5792" spans="1:14" x14ac:dyDescent="0.2">
      <c r="A5792" s="60">
        <v>43696</v>
      </c>
      <c r="B5792" s="61" t="s">
        <v>1103</v>
      </c>
      <c r="C5792" s="61" t="s">
        <v>885</v>
      </c>
      <c r="D5792" s="61" t="s">
        <v>181</v>
      </c>
      <c r="E5792" s="61">
        <v>5.25</v>
      </c>
      <c r="F5792" s="61" t="s">
        <v>182</v>
      </c>
      <c r="G5792" s="61">
        <v>0</v>
      </c>
      <c r="H5792" s="61" t="s">
        <v>1514</v>
      </c>
      <c r="I5792" s="61" t="s">
        <v>1104</v>
      </c>
      <c r="J5792" s="61" t="s">
        <v>278</v>
      </c>
      <c r="K5792" s="61" t="s">
        <v>14</v>
      </c>
      <c r="L5792" s="61" t="s">
        <v>1105</v>
      </c>
      <c r="M5792" s="61" t="e">
        <f t="shared" si="91"/>
        <v>#VALUE!</v>
      </c>
      <c r="N5792" t="e">
        <f>VLOOKUP(M5792,'zamestnanci číselník'!$A:$I,9,0)</f>
        <v>#VALUE!</v>
      </c>
    </row>
    <row r="5793" spans="1:14" x14ac:dyDescent="0.2">
      <c r="A5793" s="60">
        <v>43696</v>
      </c>
      <c r="B5793" s="61" t="s">
        <v>1103</v>
      </c>
      <c r="C5793" s="61" t="s">
        <v>885</v>
      </c>
      <c r="D5793" s="61" t="s">
        <v>181</v>
      </c>
      <c r="E5793" s="61">
        <v>2.5</v>
      </c>
      <c r="F5793" s="61" t="s">
        <v>182</v>
      </c>
      <c r="G5793" s="61">
        <v>0</v>
      </c>
      <c r="H5793" s="61" t="s">
        <v>1546</v>
      </c>
      <c r="I5793" s="61" t="s">
        <v>1104</v>
      </c>
      <c r="J5793" s="61" t="s">
        <v>278</v>
      </c>
      <c r="K5793" s="61" t="s">
        <v>14</v>
      </c>
      <c r="L5793" s="61" t="s">
        <v>1105</v>
      </c>
      <c r="M5793" s="61" t="e">
        <f t="shared" si="91"/>
        <v>#VALUE!</v>
      </c>
      <c r="N5793" t="e">
        <f>VLOOKUP(M5793,'zamestnanci číselník'!$A:$I,9,0)</f>
        <v>#VALUE!</v>
      </c>
    </row>
    <row r="5794" spans="1:14" x14ac:dyDescent="0.2">
      <c r="A5794" s="60">
        <v>43697</v>
      </c>
      <c r="B5794" s="61" t="s">
        <v>1103</v>
      </c>
      <c r="C5794" s="61" t="s">
        <v>885</v>
      </c>
      <c r="D5794" s="61" t="s">
        <v>181</v>
      </c>
      <c r="E5794" s="61">
        <v>3</v>
      </c>
      <c r="F5794" s="61" t="s">
        <v>182</v>
      </c>
      <c r="G5794" s="61">
        <v>0</v>
      </c>
      <c r="H5794" s="61" t="s">
        <v>1555</v>
      </c>
      <c r="I5794" s="61" t="s">
        <v>1104</v>
      </c>
      <c r="J5794" s="61" t="s">
        <v>278</v>
      </c>
      <c r="K5794" s="61" t="s">
        <v>14</v>
      </c>
      <c r="L5794" s="61" t="s">
        <v>1105</v>
      </c>
      <c r="M5794" s="61" t="e">
        <f t="shared" si="91"/>
        <v>#VALUE!</v>
      </c>
      <c r="N5794" t="e">
        <f>VLOOKUP(M5794,'zamestnanci číselník'!$A:$I,9,0)</f>
        <v>#VALUE!</v>
      </c>
    </row>
    <row r="5795" spans="1:14" x14ac:dyDescent="0.2">
      <c r="A5795" s="60">
        <v>43697</v>
      </c>
      <c r="B5795" s="61" t="s">
        <v>1103</v>
      </c>
      <c r="C5795" s="61" t="s">
        <v>885</v>
      </c>
      <c r="D5795" s="61" t="s">
        <v>181</v>
      </c>
      <c r="E5795" s="61">
        <v>3.5</v>
      </c>
      <c r="F5795" s="61" t="s">
        <v>182</v>
      </c>
      <c r="G5795" s="61">
        <v>0</v>
      </c>
      <c r="H5795" s="61" t="s">
        <v>1514</v>
      </c>
      <c r="I5795" s="61" t="s">
        <v>1104</v>
      </c>
      <c r="J5795" s="61" t="s">
        <v>278</v>
      </c>
      <c r="K5795" s="61" t="s">
        <v>14</v>
      </c>
      <c r="L5795" s="61" t="s">
        <v>1105</v>
      </c>
      <c r="M5795" s="61" t="e">
        <f t="shared" si="91"/>
        <v>#VALUE!</v>
      </c>
      <c r="N5795" t="e">
        <f>VLOOKUP(M5795,'zamestnanci číselník'!$A:$I,9,0)</f>
        <v>#VALUE!</v>
      </c>
    </row>
    <row r="5796" spans="1:14" x14ac:dyDescent="0.2">
      <c r="A5796" s="60">
        <v>43696</v>
      </c>
      <c r="B5796" s="61" t="s">
        <v>1103</v>
      </c>
      <c r="C5796" s="61" t="s">
        <v>885</v>
      </c>
      <c r="D5796" s="61" t="s">
        <v>181</v>
      </c>
      <c r="E5796" s="61">
        <v>1.25</v>
      </c>
      <c r="F5796" s="61" t="s">
        <v>182</v>
      </c>
      <c r="G5796" s="61">
        <v>0</v>
      </c>
      <c r="H5796" s="61" t="s">
        <v>1387</v>
      </c>
      <c r="I5796" s="61" t="s">
        <v>1104</v>
      </c>
      <c r="J5796" s="61" t="s">
        <v>1119</v>
      </c>
      <c r="K5796" s="61" t="s">
        <v>14</v>
      </c>
      <c r="L5796" s="61" t="s">
        <v>1105</v>
      </c>
      <c r="M5796" s="61" t="e">
        <f t="shared" si="91"/>
        <v>#VALUE!</v>
      </c>
      <c r="N5796" t="e">
        <f>VLOOKUP(M5796,'zamestnanci číselník'!$A:$I,9,0)</f>
        <v>#VALUE!</v>
      </c>
    </row>
    <row r="5797" spans="1:14" x14ac:dyDescent="0.2">
      <c r="A5797" s="60">
        <v>43696</v>
      </c>
      <c r="B5797" s="61" t="s">
        <v>1103</v>
      </c>
      <c r="C5797" s="61" t="s">
        <v>885</v>
      </c>
      <c r="D5797" s="61" t="s">
        <v>181</v>
      </c>
      <c r="E5797" s="61">
        <v>0.5</v>
      </c>
      <c r="F5797" s="61" t="s">
        <v>182</v>
      </c>
      <c r="G5797" s="61">
        <v>0</v>
      </c>
      <c r="H5797" s="61" t="s">
        <v>1451</v>
      </c>
      <c r="I5797" s="61" t="s">
        <v>1104</v>
      </c>
      <c r="J5797" s="61" t="s">
        <v>1119</v>
      </c>
      <c r="K5797" s="61" t="s">
        <v>14</v>
      </c>
      <c r="L5797" s="61" t="s">
        <v>1105</v>
      </c>
      <c r="M5797" s="61" t="e">
        <f t="shared" si="91"/>
        <v>#VALUE!</v>
      </c>
      <c r="N5797" t="e">
        <f>VLOOKUP(M5797,'zamestnanci číselník'!$A:$I,9,0)</f>
        <v>#VALUE!</v>
      </c>
    </row>
    <row r="5798" spans="1:14" x14ac:dyDescent="0.2">
      <c r="A5798" s="60">
        <v>43697</v>
      </c>
      <c r="B5798" s="61" t="s">
        <v>1103</v>
      </c>
      <c r="C5798" s="61" t="s">
        <v>885</v>
      </c>
      <c r="D5798" s="61" t="s">
        <v>181</v>
      </c>
      <c r="E5798" s="61">
        <v>3</v>
      </c>
      <c r="F5798" s="61" t="s">
        <v>182</v>
      </c>
      <c r="G5798" s="61">
        <v>0</v>
      </c>
      <c r="H5798" s="61" t="s">
        <v>1451</v>
      </c>
      <c r="I5798" s="61" t="s">
        <v>1104</v>
      </c>
      <c r="J5798" s="61" t="s">
        <v>1119</v>
      </c>
      <c r="K5798" s="61" t="s">
        <v>14</v>
      </c>
      <c r="L5798" s="61" t="s">
        <v>1105</v>
      </c>
      <c r="M5798" s="61" t="e">
        <f t="shared" si="91"/>
        <v>#VALUE!</v>
      </c>
      <c r="N5798" t="e">
        <f>VLOOKUP(M5798,'zamestnanci číselník'!$A:$I,9,0)</f>
        <v>#VALUE!</v>
      </c>
    </row>
    <row r="5799" spans="1:14" x14ac:dyDescent="0.2">
      <c r="A5799" s="60">
        <v>43689</v>
      </c>
      <c r="B5799" s="61" t="s">
        <v>1103</v>
      </c>
      <c r="C5799" s="61" t="s">
        <v>885</v>
      </c>
      <c r="D5799" s="61" t="s">
        <v>181</v>
      </c>
      <c r="E5799" s="61">
        <v>0.75</v>
      </c>
      <c r="F5799" s="61" t="s">
        <v>182</v>
      </c>
      <c r="G5799" s="61">
        <v>0</v>
      </c>
      <c r="H5799" s="61" t="s">
        <v>1552</v>
      </c>
      <c r="I5799" s="61" t="s">
        <v>1104</v>
      </c>
      <c r="J5799" s="61" t="s">
        <v>278</v>
      </c>
      <c r="K5799" s="61" t="s">
        <v>14</v>
      </c>
      <c r="L5799" s="61" t="s">
        <v>1105</v>
      </c>
      <c r="M5799" s="61" t="e">
        <f t="shared" si="91"/>
        <v>#VALUE!</v>
      </c>
      <c r="N5799" t="e">
        <f>VLOOKUP(M5799,'zamestnanci číselník'!$A:$I,9,0)</f>
        <v>#VALUE!</v>
      </c>
    </row>
    <row r="5800" spans="1:14" x14ac:dyDescent="0.2">
      <c r="A5800" s="60">
        <v>43689</v>
      </c>
      <c r="B5800" s="61" t="s">
        <v>1103</v>
      </c>
      <c r="C5800" s="61" t="s">
        <v>885</v>
      </c>
      <c r="D5800" s="61" t="s">
        <v>181</v>
      </c>
      <c r="E5800" s="61">
        <v>3.5</v>
      </c>
      <c r="F5800" s="61" t="s">
        <v>182</v>
      </c>
      <c r="G5800" s="61">
        <v>0</v>
      </c>
      <c r="H5800" s="61" t="s">
        <v>1558</v>
      </c>
      <c r="I5800" s="61" t="s">
        <v>1104</v>
      </c>
      <c r="J5800" s="61" t="s">
        <v>278</v>
      </c>
      <c r="K5800" s="61" t="s">
        <v>14</v>
      </c>
      <c r="L5800" s="61" t="s">
        <v>1105</v>
      </c>
      <c r="M5800" s="61" t="e">
        <f t="shared" si="91"/>
        <v>#VALUE!</v>
      </c>
      <c r="N5800" t="e">
        <f>VLOOKUP(M5800,'zamestnanci číselník'!$A:$I,9,0)</f>
        <v>#VALUE!</v>
      </c>
    </row>
    <row r="5801" spans="1:14" x14ac:dyDescent="0.2">
      <c r="A5801" s="60">
        <v>43691</v>
      </c>
      <c r="B5801" s="61" t="s">
        <v>1103</v>
      </c>
      <c r="C5801" s="61" t="s">
        <v>885</v>
      </c>
      <c r="D5801" s="61" t="s">
        <v>181</v>
      </c>
      <c r="E5801" s="61">
        <v>1</v>
      </c>
      <c r="F5801" s="61" t="s">
        <v>182</v>
      </c>
      <c r="G5801" s="61">
        <v>0</v>
      </c>
      <c r="H5801" s="61" t="s">
        <v>1459</v>
      </c>
      <c r="I5801" s="61" t="s">
        <v>1104</v>
      </c>
      <c r="J5801" s="61" t="s">
        <v>278</v>
      </c>
      <c r="K5801" s="61" t="s">
        <v>14</v>
      </c>
      <c r="L5801" s="61" t="s">
        <v>1105</v>
      </c>
      <c r="M5801" s="61" t="e">
        <f t="shared" si="91"/>
        <v>#VALUE!</v>
      </c>
      <c r="N5801" t="e">
        <f>VLOOKUP(M5801,'zamestnanci číselník'!$A:$I,9,0)</f>
        <v>#VALUE!</v>
      </c>
    </row>
    <row r="5802" spans="1:14" x14ac:dyDescent="0.2">
      <c r="A5802" s="60">
        <v>43691</v>
      </c>
      <c r="B5802" s="61" t="s">
        <v>1103</v>
      </c>
      <c r="C5802" s="61" t="s">
        <v>885</v>
      </c>
      <c r="D5802" s="61" t="s">
        <v>181</v>
      </c>
      <c r="E5802" s="61">
        <v>7.5</v>
      </c>
      <c r="F5802" s="61" t="s">
        <v>182</v>
      </c>
      <c r="G5802" s="61">
        <v>0</v>
      </c>
      <c r="H5802" s="61" t="s">
        <v>1504</v>
      </c>
      <c r="I5802" s="61" t="s">
        <v>1104</v>
      </c>
      <c r="J5802" s="61" t="s">
        <v>278</v>
      </c>
      <c r="K5802" s="61" t="s">
        <v>14</v>
      </c>
      <c r="L5802" s="61" t="s">
        <v>1105</v>
      </c>
      <c r="M5802" s="61" t="e">
        <f t="shared" si="91"/>
        <v>#VALUE!</v>
      </c>
      <c r="N5802" t="e">
        <f>VLOOKUP(M5802,'zamestnanci číselník'!$A:$I,9,0)</f>
        <v>#VALUE!</v>
      </c>
    </row>
    <row r="5803" spans="1:14" x14ac:dyDescent="0.2">
      <c r="A5803" s="60">
        <v>43691</v>
      </c>
      <c r="B5803" s="61" t="s">
        <v>1103</v>
      </c>
      <c r="C5803" s="61" t="s">
        <v>885</v>
      </c>
      <c r="D5803" s="61" t="s">
        <v>181</v>
      </c>
      <c r="E5803" s="61">
        <v>1</v>
      </c>
      <c r="F5803" s="61" t="s">
        <v>182</v>
      </c>
      <c r="G5803" s="61">
        <v>0</v>
      </c>
      <c r="H5803" s="61" t="s">
        <v>1473</v>
      </c>
      <c r="I5803" s="61" t="s">
        <v>1104</v>
      </c>
      <c r="J5803" s="61" t="s">
        <v>278</v>
      </c>
      <c r="K5803" s="61" t="s">
        <v>14</v>
      </c>
      <c r="L5803" s="61" t="s">
        <v>1105</v>
      </c>
      <c r="M5803" s="61" t="e">
        <f t="shared" si="91"/>
        <v>#VALUE!</v>
      </c>
      <c r="N5803" t="e">
        <f>VLOOKUP(M5803,'zamestnanci číselník'!$A:$I,9,0)</f>
        <v>#VALUE!</v>
      </c>
    </row>
    <row r="5804" spans="1:14" x14ac:dyDescent="0.2">
      <c r="A5804" s="60">
        <v>43692</v>
      </c>
      <c r="B5804" s="61" t="s">
        <v>1103</v>
      </c>
      <c r="C5804" s="61" t="s">
        <v>885</v>
      </c>
      <c r="D5804" s="61" t="s">
        <v>181</v>
      </c>
      <c r="E5804" s="61">
        <v>0.75</v>
      </c>
      <c r="F5804" s="61" t="s">
        <v>182</v>
      </c>
      <c r="G5804" s="61">
        <v>0</v>
      </c>
      <c r="H5804" s="61" t="s">
        <v>1514</v>
      </c>
      <c r="I5804" s="61" t="s">
        <v>1104</v>
      </c>
      <c r="J5804" s="61" t="s">
        <v>278</v>
      </c>
      <c r="K5804" s="61" t="s">
        <v>14</v>
      </c>
      <c r="L5804" s="61" t="s">
        <v>1105</v>
      </c>
      <c r="M5804" s="61" t="e">
        <f t="shared" ref="M5804:M5867" si="92">B5804*1</f>
        <v>#VALUE!</v>
      </c>
      <c r="N5804" t="e">
        <f>VLOOKUP(M5804,'zamestnanci číselník'!$A:$I,9,0)</f>
        <v>#VALUE!</v>
      </c>
    </row>
    <row r="5805" spans="1:14" x14ac:dyDescent="0.2">
      <c r="A5805" s="60">
        <v>43689</v>
      </c>
      <c r="B5805" s="61" t="s">
        <v>1103</v>
      </c>
      <c r="C5805" s="61" t="s">
        <v>885</v>
      </c>
      <c r="D5805" s="61" t="s">
        <v>181</v>
      </c>
      <c r="E5805" s="61">
        <v>3.5</v>
      </c>
      <c r="F5805" s="61" t="s">
        <v>182</v>
      </c>
      <c r="G5805" s="61">
        <v>0</v>
      </c>
      <c r="H5805" s="61" t="s">
        <v>1147</v>
      </c>
      <c r="I5805" s="61" t="s">
        <v>1104</v>
      </c>
      <c r="J5805" s="61" t="s">
        <v>1119</v>
      </c>
      <c r="K5805" s="61" t="s">
        <v>14</v>
      </c>
      <c r="L5805" s="61" t="s">
        <v>1105</v>
      </c>
      <c r="M5805" s="61" t="e">
        <f t="shared" si="92"/>
        <v>#VALUE!</v>
      </c>
      <c r="N5805" t="e">
        <f>VLOOKUP(M5805,'zamestnanci číselník'!$A:$I,9,0)</f>
        <v>#VALUE!</v>
      </c>
    </row>
    <row r="5806" spans="1:14" x14ac:dyDescent="0.2">
      <c r="A5806" s="60">
        <v>43690</v>
      </c>
      <c r="B5806" s="61" t="s">
        <v>1103</v>
      </c>
      <c r="C5806" s="61" t="s">
        <v>885</v>
      </c>
      <c r="D5806" s="61" t="s">
        <v>181</v>
      </c>
      <c r="E5806" s="61">
        <v>9.5</v>
      </c>
      <c r="F5806" s="61" t="s">
        <v>182</v>
      </c>
      <c r="G5806" s="61">
        <v>0</v>
      </c>
      <c r="H5806" s="61" t="s">
        <v>1512</v>
      </c>
      <c r="I5806" s="61" t="s">
        <v>1104</v>
      </c>
      <c r="J5806" s="61" t="s">
        <v>1119</v>
      </c>
      <c r="K5806" s="61" t="s">
        <v>14</v>
      </c>
      <c r="L5806" s="61" t="s">
        <v>1105</v>
      </c>
      <c r="M5806" s="61" t="e">
        <f t="shared" si="92"/>
        <v>#VALUE!</v>
      </c>
      <c r="N5806" t="e">
        <f>VLOOKUP(M5806,'zamestnanci číselník'!$A:$I,9,0)</f>
        <v>#VALUE!</v>
      </c>
    </row>
    <row r="5807" spans="1:14" x14ac:dyDescent="0.2">
      <c r="A5807" s="60">
        <v>43693</v>
      </c>
      <c r="B5807" s="61" t="s">
        <v>1103</v>
      </c>
      <c r="C5807" s="61" t="s">
        <v>885</v>
      </c>
      <c r="D5807" s="61" t="s">
        <v>181</v>
      </c>
      <c r="E5807" s="61">
        <v>6.5</v>
      </c>
      <c r="F5807" s="61" t="s">
        <v>182</v>
      </c>
      <c r="G5807" s="61">
        <v>0</v>
      </c>
      <c r="H5807" s="61" t="s">
        <v>1449</v>
      </c>
      <c r="I5807" s="61" t="s">
        <v>1104</v>
      </c>
      <c r="J5807" s="61" t="s">
        <v>1119</v>
      </c>
      <c r="K5807" s="61" t="s">
        <v>14</v>
      </c>
      <c r="L5807" s="61" t="s">
        <v>1105</v>
      </c>
      <c r="M5807" s="61" t="e">
        <f t="shared" si="92"/>
        <v>#VALUE!</v>
      </c>
      <c r="N5807" t="e">
        <f>VLOOKUP(M5807,'zamestnanci číselník'!$A:$I,9,0)</f>
        <v>#VALUE!</v>
      </c>
    </row>
    <row r="5808" spans="1:14" x14ac:dyDescent="0.2">
      <c r="A5808" s="60">
        <v>43693</v>
      </c>
      <c r="B5808" s="61" t="s">
        <v>1103</v>
      </c>
      <c r="C5808" s="61" t="s">
        <v>885</v>
      </c>
      <c r="D5808" s="61" t="s">
        <v>181</v>
      </c>
      <c r="E5808" s="61">
        <v>3</v>
      </c>
      <c r="F5808" s="61" t="s">
        <v>182</v>
      </c>
      <c r="G5808" s="61">
        <v>0</v>
      </c>
      <c r="H5808" s="61" t="s">
        <v>1476</v>
      </c>
      <c r="I5808" s="61" t="s">
        <v>1104</v>
      </c>
      <c r="J5808" s="61" t="s">
        <v>1119</v>
      </c>
      <c r="K5808" s="61" t="s">
        <v>14</v>
      </c>
      <c r="L5808" s="61" t="s">
        <v>1105</v>
      </c>
      <c r="M5808" s="61" t="e">
        <f t="shared" si="92"/>
        <v>#VALUE!</v>
      </c>
      <c r="N5808" t="e">
        <f>VLOOKUP(M5808,'zamestnanci číselník'!$A:$I,9,0)</f>
        <v>#VALUE!</v>
      </c>
    </row>
    <row r="5809" spans="1:14" x14ac:dyDescent="0.2">
      <c r="A5809" s="60">
        <v>43689</v>
      </c>
      <c r="B5809" s="61" t="s">
        <v>1103</v>
      </c>
      <c r="C5809" s="61" t="s">
        <v>885</v>
      </c>
      <c r="D5809" s="61" t="s">
        <v>181</v>
      </c>
      <c r="E5809" s="61">
        <v>1.25</v>
      </c>
      <c r="F5809" s="61" t="s">
        <v>182</v>
      </c>
      <c r="G5809" s="61">
        <v>0</v>
      </c>
      <c r="H5809" s="61" t="s">
        <v>1512</v>
      </c>
      <c r="I5809" s="61" t="s">
        <v>1104</v>
      </c>
      <c r="J5809" s="61" t="s">
        <v>33</v>
      </c>
      <c r="K5809" s="61" t="s">
        <v>14</v>
      </c>
      <c r="L5809" s="61" t="s">
        <v>1105</v>
      </c>
      <c r="M5809" s="61" t="e">
        <f t="shared" si="92"/>
        <v>#VALUE!</v>
      </c>
      <c r="N5809" t="e">
        <f>VLOOKUP(M5809,'zamestnanci číselník'!$A:$I,9,0)</f>
        <v>#VALUE!</v>
      </c>
    </row>
    <row r="5810" spans="1:14" x14ac:dyDescent="0.2">
      <c r="A5810" s="60">
        <v>43692</v>
      </c>
      <c r="B5810" s="61" t="s">
        <v>1103</v>
      </c>
      <c r="C5810" s="61" t="s">
        <v>885</v>
      </c>
      <c r="D5810" s="61" t="s">
        <v>181</v>
      </c>
      <c r="E5810" s="61">
        <v>8.75</v>
      </c>
      <c r="F5810" s="61" t="s">
        <v>182</v>
      </c>
      <c r="G5810" s="61">
        <v>0</v>
      </c>
      <c r="H5810" s="61" t="s">
        <v>1514</v>
      </c>
      <c r="I5810" s="61" t="s">
        <v>1104</v>
      </c>
      <c r="J5810" s="61" t="s">
        <v>33</v>
      </c>
      <c r="K5810" s="61" t="s">
        <v>14</v>
      </c>
      <c r="L5810" s="61" t="s">
        <v>1105</v>
      </c>
      <c r="M5810" s="61" t="e">
        <f t="shared" si="92"/>
        <v>#VALUE!</v>
      </c>
      <c r="N5810" t="e">
        <f>VLOOKUP(M5810,'zamestnanci číselník'!$A:$I,9,0)</f>
        <v>#VALUE!</v>
      </c>
    </row>
    <row r="5811" spans="1:14" x14ac:dyDescent="0.2">
      <c r="A5811" s="60">
        <v>43682</v>
      </c>
      <c r="B5811" s="61" t="s">
        <v>1103</v>
      </c>
      <c r="C5811" s="61" t="s">
        <v>885</v>
      </c>
      <c r="D5811" s="61" t="s">
        <v>181</v>
      </c>
      <c r="E5811" s="61">
        <v>1.25</v>
      </c>
      <c r="F5811" s="61" t="s">
        <v>182</v>
      </c>
      <c r="G5811" s="61">
        <v>0</v>
      </c>
      <c r="H5811" s="61" t="s">
        <v>1519</v>
      </c>
      <c r="I5811" s="61" t="s">
        <v>1099</v>
      </c>
      <c r="J5811" s="61" t="s">
        <v>278</v>
      </c>
      <c r="K5811" s="61" t="s">
        <v>14</v>
      </c>
      <c r="L5811" s="61" t="s">
        <v>1105</v>
      </c>
      <c r="M5811" s="61" t="e">
        <f t="shared" si="92"/>
        <v>#VALUE!</v>
      </c>
      <c r="N5811" t="e">
        <f>VLOOKUP(M5811,'zamestnanci číselník'!$A:$I,9,0)</f>
        <v>#VALUE!</v>
      </c>
    </row>
    <row r="5812" spans="1:14" x14ac:dyDescent="0.2">
      <c r="A5812" s="60">
        <v>43682</v>
      </c>
      <c r="B5812" s="61" t="s">
        <v>1103</v>
      </c>
      <c r="C5812" s="61" t="s">
        <v>885</v>
      </c>
      <c r="D5812" s="61" t="s">
        <v>181</v>
      </c>
      <c r="E5812" s="61">
        <v>0.75</v>
      </c>
      <c r="F5812" s="61" t="s">
        <v>182</v>
      </c>
      <c r="G5812" s="61">
        <v>0</v>
      </c>
      <c r="H5812" s="61" t="s">
        <v>1502</v>
      </c>
      <c r="I5812" s="61" t="s">
        <v>1099</v>
      </c>
      <c r="J5812" s="61" t="s">
        <v>278</v>
      </c>
      <c r="K5812" s="61" t="s">
        <v>14</v>
      </c>
      <c r="L5812" s="61" t="s">
        <v>1105</v>
      </c>
      <c r="M5812" s="61" t="e">
        <f t="shared" si="92"/>
        <v>#VALUE!</v>
      </c>
      <c r="N5812" t="e">
        <f>VLOOKUP(M5812,'zamestnanci číselník'!$A:$I,9,0)</f>
        <v>#VALUE!</v>
      </c>
    </row>
    <row r="5813" spans="1:14" x14ac:dyDescent="0.2">
      <c r="A5813" s="60">
        <v>43682</v>
      </c>
      <c r="B5813" s="61" t="s">
        <v>1103</v>
      </c>
      <c r="C5813" s="61" t="s">
        <v>885</v>
      </c>
      <c r="D5813" s="61" t="s">
        <v>181</v>
      </c>
      <c r="E5813" s="61">
        <v>2.25</v>
      </c>
      <c r="F5813" s="61" t="s">
        <v>182</v>
      </c>
      <c r="G5813" s="61">
        <v>0</v>
      </c>
      <c r="H5813" s="61" t="s">
        <v>279</v>
      </c>
      <c r="I5813" s="61" t="s">
        <v>1104</v>
      </c>
      <c r="J5813" s="61" t="s">
        <v>278</v>
      </c>
      <c r="K5813" s="61" t="s">
        <v>14</v>
      </c>
      <c r="L5813" s="61" t="s">
        <v>1105</v>
      </c>
      <c r="M5813" s="61" t="e">
        <f t="shared" si="92"/>
        <v>#VALUE!</v>
      </c>
      <c r="N5813" t="e">
        <f>VLOOKUP(M5813,'zamestnanci číselník'!$A:$I,9,0)</f>
        <v>#VALUE!</v>
      </c>
    </row>
    <row r="5814" spans="1:14" x14ac:dyDescent="0.2">
      <c r="A5814" s="60">
        <v>43682</v>
      </c>
      <c r="B5814" s="61" t="s">
        <v>1103</v>
      </c>
      <c r="C5814" s="61" t="s">
        <v>885</v>
      </c>
      <c r="D5814" s="61" t="s">
        <v>181</v>
      </c>
      <c r="E5814" s="61">
        <v>2</v>
      </c>
      <c r="F5814" s="61" t="s">
        <v>182</v>
      </c>
      <c r="G5814" s="61">
        <v>0</v>
      </c>
      <c r="H5814" s="61" t="s">
        <v>1387</v>
      </c>
      <c r="I5814" s="61" t="s">
        <v>1104</v>
      </c>
      <c r="J5814" s="61" t="s">
        <v>278</v>
      </c>
      <c r="K5814" s="61" t="s">
        <v>14</v>
      </c>
      <c r="L5814" s="61" t="s">
        <v>1105</v>
      </c>
      <c r="M5814" s="61" t="e">
        <f t="shared" si="92"/>
        <v>#VALUE!</v>
      </c>
      <c r="N5814" t="e">
        <f>VLOOKUP(M5814,'zamestnanci číselník'!$A:$I,9,0)</f>
        <v>#VALUE!</v>
      </c>
    </row>
    <row r="5815" spans="1:14" x14ac:dyDescent="0.2">
      <c r="A5815" s="60">
        <v>43682</v>
      </c>
      <c r="B5815" s="61" t="s">
        <v>1103</v>
      </c>
      <c r="C5815" s="61" t="s">
        <v>885</v>
      </c>
      <c r="D5815" s="61" t="s">
        <v>181</v>
      </c>
      <c r="E5815" s="61">
        <v>2.25</v>
      </c>
      <c r="F5815" s="61" t="s">
        <v>182</v>
      </c>
      <c r="G5815" s="61">
        <v>0</v>
      </c>
      <c r="H5815" s="61" t="s">
        <v>1505</v>
      </c>
      <c r="I5815" s="61" t="s">
        <v>1104</v>
      </c>
      <c r="J5815" s="61" t="s">
        <v>278</v>
      </c>
      <c r="K5815" s="61" t="s">
        <v>14</v>
      </c>
      <c r="L5815" s="61" t="s">
        <v>1105</v>
      </c>
      <c r="M5815" s="61" t="e">
        <f t="shared" si="92"/>
        <v>#VALUE!</v>
      </c>
      <c r="N5815" t="e">
        <f>VLOOKUP(M5815,'zamestnanci číselník'!$A:$I,9,0)</f>
        <v>#VALUE!</v>
      </c>
    </row>
    <row r="5816" spans="1:14" x14ac:dyDescent="0.2">
      <c r="A5816" s="60">
        <v>43683</v>
      </c>
      <c r="B5816" s="61" t="s">
        <v>1103</v>
      </c>
      <c r="C5816" s="61" t="s">
        <v>885</v>
      </c>
      <c r="D5816" s="61" t="s">
        <v>181</v>
      </c>
      <c r="E5816" s="61">
        <v>1.25</v>
      </c>
      <c r="F5816" s="61" t="s">
        <v>182</v>
      </c>
      <c r="G5816" s="61">
        <v>0</v>
      </c>
      <c r="H5816" s="61" t="s">
        <v>1503</v>
      </c>
      <c r="I5816" s="61" t="s">
        <v>1104</v>
      </c>
      <c r="J5816" s="61" t="s">
        <v>278</v>
      </c>
      <c r="K5816" s="61" t="s">
        <v>14</v>
      </c>
      <c r="L5816" s="61" t="s">
        <v>1105</v>
      </c>
      <c r="M5816" s="61" t="e">
        <f t="shared" si="92"/>
        <v>#VALUE!</v>
      </c>
      <c r="N5816" t="e">
        <f>VLOOKUP(M5816,'zamestnanci číselník'!$A:$I,9,0)</f>
        <v>#VALUE!</v>
      </c>
    </row>
    <row r="5817" spans="1:14" x14ac:dyDescent="0.2">
      <c r="A5817" s="60">
        <v>43684</v>
      </c>
      <c r="B5817" s="61" t="s">
        <v>1103</v>
      </c>
      <c r="C5817" s="61" t="s">
        <v>885</v>
      </c>
      <c r="D5817" s="61" t="s">
        <v>181</v>
      </c>
      <c r="E5817" s="61">
        <v>1.75</v>
      </c>
      <c r="F5817" s="61" t="s">
        <v>182</v>
      </c>
      <c r="G5817" s="61">
        <v>0</v>
      </c>
      <c r="H5817" s="61" t="s">
        <v>279</v>
      </c>
      <c r="I5817" s="61" t="s">
        <v>1104</v>
      </c>
      <c r="J5817" s="61" t="s">
        <v>278</v>
      </c>
      <c r="K5817" s="61" t="s">
        <v>14</v>
      </c>
      <c r="L5817" s="61" t="s">
        <v>1105</v>
      </c>
      <c r="M5817" s="61" t="e">
        <f t="shared" si="92"/>
        <v>#VALUE!</v>
      </c>
      <c r="N5817" t="e">
        <f>VLOOKUP(M5817,'zamestnanci číselník'!$A:$I,9,0)</f>
        <v>#VALUE!</v>
      </c>
    </row>
    <row r="5818" spans="1:14" x14ac:dyDescent="0.2">
      <c r="A5818" s="60">
        <v>43684</v>
      </c>
      <c r="B5818" s="61" t="s">
        <v>1103</v>
      </c>
      <c r="C5818" s="61" t="s">
        <v>885</v>
      </c>
      <c r="D5818" s="61" t="s">
        <v>181</v>
      </c>
      <c r="E5818" s="61">
        <v>1</v>
      </c>
      <c r="F5818" s="61" t="s">
        <v>182</v>
      </c>
      <c r="G5818" s="61">
        <v>0</v>
      </c>
      <c r="H5818" s="61" t="s">
        <v>39</v>
      </c>
      <c r="I5818" s="61" t="s">
        <v>1104</v>
      </c>
      <c r="J5818" s="61" t="s">
        <v>278</v>
      </c>
      <c r="K5818" s="61" t="s">
        <v>14</v>
      </c>
      <c r="L5818" s="61" t="s">
        <v>1105</v>
      </c>
      <c r="M5818" s="61" t="e">
        <f t="shared" si="92"/>
        <v>#VALUE!</v>
      </c>
      <c r="N5818" t="e">
        <f>VLOOKUP(M5818,'zamestnanci číselník'!$A:$I,9,0)</f>
        <v>#VALUE!</v>
      </c>
    </row>
    <row r="5819" spans="1:14" x14ac:dyDescent="0.2">
      <c r="A5819" s="60">
        <v>43684</v>
      </c>
      <c r="B5819" s="61" t="s">
        <v>1103</v>
      </c>
      <c r="C5819" s="61" t="s">
        <v>885</v>
      </c>
      <c r="D5819" s="61" t="s">
        <v>181</v>
      </c>
      <c r="E5819" s="61">
        <v>0.5</v>
      </c>
      <c r="F5819" s="61" t="s">
        <v>182</v>
      </c>
      <c r="G5819" s="61">
        <v>0</v>
      </c>
      <c r="H5819" s="61" t="s">
        <v>1387</v>
      </c>
      <c r="I5819" s="61" t="s">
        <v>1104</v>
      </c>
      <c r="J5819" s="61" t="s">
        <v>278</v>
      </c>
      <c r="K5819" s="61" t="s">
        <v>14</v>
      </c>
      <c r="L5819" s="61" t="s">
        <v>1105</v>
      </c>
      <c r="M5819" s="61" t="e">
        <f t="shared" si="92"/>
        <v>#VALUE!</v>
      </c>
      <c r="N5819" t="e">
        <f>VLOOKUP(M5819,'zamestnanci číselník'!$A:$I,9,0)</f>
        <v>#VALUE!</v>
      </c>
    </row>
    <row r="5820" spans="1:14" x14ac:dyDescent="0.2">
      <c r="A5820" s="60">
        <v>43684</v>
      </c>
      <c r="B5820" s="61" t="s">
        <v>1103</v>
      </c>
      <c r="C5820" s="61" t="s">
        <v>885</v>
      </c>
      <c r="D5820" s="61" t="s">
        <v>181</v>
      </c>
      <c r="E5820" s="61">
        <v>1</v>
      </c>
      <c r="F5820" s="61" t="s">
        <v>182</v>
      </c>
      <c r="G5820" s="61">
        <v>0</v>
      </c>
      <c r="H5820" s="61" t="s">
        <v>1505</v>
      </c>
      <c r="I5820" s="61" t="s">
        <v>1104</v>
      </c>
      <c r="J5820" s="61" t="s">
        <v>278</v>
      </c>
      <c r="K5820" s="61" t="s">
        <v>14</v>
      </c>
      <c r="L5820" s="61" t="s">
        <v>1105</v>
      </c>
      <c r="M5820" s="61" t="e">
        <f t="shared" si="92"/>
        <v>#VALUE!</v>
      </c>
      <c r="N5820" t="e">
        <f>VLOOKUP(M5820,'zamestnanci číselník'!$A:$I,9,0)</f>
        <v>#VALUE!</v>
      </c>
    </row>
    <row r="5821" spans="1:14" x14ac:dyDescent="0.2">
      <c r="A5821" s="60">
        <v>43684</v>
      </c>
      <c r="B5821" s="61" t="s">
        <v>1103</v>
      </c>
      <c r="C5821" s="61" t="s">
        <v>885</v>
      </c>
      <c r="D5821" s="61" t="s">
        <v>181</v>
      </c>
      <c r="E5821" s="61">
        <v>1</v>
      </c>
      <c r="F5821" s="61" t="s">
        <v>182</v>
      </c>
      <c r="G5821" s="61">
        <v>0</v>
      </c>
      <c r="H5821" s="61" t="s">
        <v>1473</v>
      </c>
      <c r="I5821" s="61" t="s">
        <v>1104</v>
      </c>
      <c r="J5821" s="61" t="s">
        <v>278</v>
      </c>
      <c r="K5821" s="61" t="s">
        <v>14</v>
      </c>
      <c r="L5821" s="61" t="s">
        <v>1105</v>
      </c>
      <c r="M5821" s="61" t="e">
        <f t="shared" si="92"/>
        <v>#VALUE!</v>
      </c>
      <c r="N5821" t="e">
        <f>VLOOKUP(M5821,'zamestnanci číselník'!$A:$I,9,0)</f>
        <v>#VALUE!</v>
      </c>
    </row>
    <row r="5822" spans="1:14" x14ac:dyDescent="0.2">
      <c r="A5822" s="60">
        <v>43684</v>
      </c>
      <c r="B5822" s="61" t="s">
        <v>1103</v>
      </c>
      <c r="C5822" s="61" t="s">
        <v>885</v>
      </c>
      <c r="D5822" s="61" t="s">
        <v>181</v>
      </c>
      <c r="E5822" s="61">
        <v>1</v>
      </c>
      <c r="F5822" s="61" t="s">
        <v>182</v>
      </c>
      <c r="G5822" s="61">
        <v>0</v>
      </c>
      <c r="H5822" s="61" t="s">
        <v>1503</v>
      </c>
      <c r="I5822" s="61" t="s">
        <v>1104</v>
      </c>
      <c r="J5822" s="61" t="s">
        <v>278</v>
      </c>
      <c r="K5822" s="61" t="s">
        <v>14</v>
      </c>
      <c r="L5822" s="61" t="s">
        <v>1105</v>
      </c>
      <c r="M5822" s="61" t="e">
        <f t="shared" si="92"/>
        <v>#VALUE!</v>
      </c>
      <c r="N5822" t="e">
        <f>VLOOKUP(M5822,'zamestnanci číselník'!$A:$I,9,0)</f>
        <v>#VALUE!</v>
      </c>
    </row>
    <row r="5823" spans="1:14" x14ac:dyDescent="0.2">
      <c r="A5823" s="60">
        <v>43684</v>
      </c>
      <c r="B5823" s="61" t="s">
        <v>1103</v>
      </c>
      <c r="C5823" s="61" t="s">
        <v>885</v>
      </c>
      <c r="D5823" s="61" t="s">
        <v>181</v>
      </c>
      <c r="E5823" s="61">
        <v>1</v>
      </c>
      <c r="F5823" s="61" t="s">
        <v>182</v>
      </c>
      <c r="G5823" s="61">
        <v>0</v>
      </c>
      <c r="H5823" s="61" t="s">
        <v>1503</v>
      </c>
      <c r="I5823" s="61" t="s">
        <v>1104</v>
      </c>
      <c r="J5823" s="61" t="s">
        <v>278</v>
      </c>
      <c r="K5823" s="61" t="s">
        <v>14</v>
      </c>
      <c r="L5823" s="61" t="s">
        <v>1105</v>
      </c>
      <c r="M5823" s="61" t="e">
        <f t="shared" si="92"/>
        <v>#VALUE!</v>
      </c>
      <c r="N5823" t="e">
        <f>VLOOKUP(M5823,'zamestnanci číselník'!$A:$I,9,0)</f>
        <v>#VALUE!</v>
      </c>
    </row>
    <row r="5824" spans="1:14" x14ac:dyDescent="0.2">
      <c r="A5824" s="60">
        <v>43684</v>
      </c>
      <c r="B5824" s="61" t="s">
        <v>1103</v>
      </c>
      <c r="C5824" s="61" t="s">
        <v>885</v>
      </c>
      <c r="D5824" s="61" t="s">
        <v>181</v>
      </c>
      <c r="E5824" s="61">
        <v>1.5</v>
      </c>
      <c r="F5824" s="61" t="s">
        <v>182</v>
      </c>
      <c r="G5824" s="61">
        <v>0</v>
      </c>
      <c r="H5824" s="61" t="s">
        <v>1503</v>
      </c>
      <c r="I5824" s="61" t="s">
        <v>1104</v>
      </c>
      <c r="J5824" s="61" t="s">
        <v>278</v>
      </c>
      <c r="K5824" s="61" t="s">
        <v>14</v>
      </c>
      <c r="L5824" s="61" t="s">
        <v>1105</v>
      </c>
      <c r="M5824" s="61" t="e">
        <f t="shared" si="92"/>
        <v>#VALUE!</v>
      </c>
      <c r="N5824" t="e">
        <f>VLOOKUP(M5824,'zamestnanci číselník'!$A:$I,9,0)</f>
        <v>#VALUE!</v>
      </c>
    </row>
    <row r="5825" spans="1:14" x14ac:dyDescent="0.2">
      <c r="A5825" s="60">
        <v>43685</v>
      </c>
      <c r="B5825" s="61" t="s">
        <v>1103</v>
      </c>
      <c r="C5825" s="61" t="s">
        <v>885</v>
      </c>
      <c r="D5825" s="61" t="s">
        <v>181</v>
      </c>
      <c r="E5825" s="61">
        <v>10.5</v>
      </c>
      <c r="F5825" s="61" t="s">
        <v>182</v>
      </c>
      <c r="G5825" s="61">
        <v>0</v>
      </c>
      <c r="H5825" s="61" t="s">
        <v>1568</v>
      </c>
      <c r="I5825" s="61" t="s">
        <v>1104</v>
      </c>
      <c r="J5825" s="61" t="s">
        <v>278</v>
      </c>
      <c r="K5825" s="61" t="s">
        <v>14</v>
      </c>
      <c r="L5825" s="61" t="s">
        <v>1105</v>
      </c>
      <c r="M5825" s="61" t="e">
        <f t="shared" si="92"/>
        <v>#VALUE!</v>
      </c>
      <c r="N5825" t="e">
        <f>VLOOKUP(M5825,'zamestnanci číselník'!$A:$I,9,0)</f>
        <v>#VALUE!</v>
      </c>
    </row>
    <row r="5826" spans="1:14" x14ac:dyDescent="0.2">
      <c r="A5826" s="60">
        <v>43686</v>
      </c>
      <c r="B5826" s="61" t="s">
        <v>1103</v>
      </c>
      <c r="C5826" s="61" t="s">
        <v>885</v>
      </c>
      <c r="D5826" s="61" t="s">
        <v>181</v>
      </c>
      <c r="E5826" s="61">
        <v>0.75</v>
      </c>
      <c r="F5826" s="61" t="s">
        <v>182</v>
      </c>
      <c r="G5826" s="61">
        <v>0</v>
      </c>
      <c r="H5826" s="61" t="s">
        <v>1505</v>
      </c>
      <c r="I5826" s="61" t="s">
        <v>1104</v>
      </c>
      <c r="J5826" s="61" t="s">
        <v>278</v>
      </c>
      <c r="K5826" s="61" t="s">
        <v>14</v>
      </c>
      <c r="L5826" s="61" t="s">
        <v>1105</v>
      </c>
      <c r="M5826" s="61" t="e">
        <f t="shared" si="92"/>
        <v>#VALUE!</v>
      </c>
      <c r="N5826" t="e">
        <f>VLOOKUP(M5826,'zamestnanci číselník'!$A:$I,9,0)</f>
        <v>#VALUE!</v>
      </c>
    </row>
    <row r="5827" spans="1:14" x14ac:dyDescent="0.2">
      <c r="A5827" s="60">
        <v>43686</v>
      </c>
      <c r="B5827" s="61" t="s">
        <v>1103</v>
      </c>
      <c r="C5827" s="61" t="s">
        <v>885</v>
      </c>
      <c r="D5827" s="61" t="s">
        <v>181</v>
      </c>
      <c r="E5827" s="61">
        <v>0.75</v>
      </c>
      <c r="F5827" s="61" t="s">
        <v>182</v>
      </c>
      <c r="G5827" s="61">
        <v>0</v>
      </c>
      <c r="H5827" s="61" t="s">
        <v>1473</v>
      </c>
      <c r="I5827" s="61" t="s">
        <v>1104</v>
      </c>
      <c r="J5827" s="61" t="s">
        <v>278</v>
      </c>
      <c r="K5827" s="61" t="s">
        <v>14</v>
      </c>
      <c r="L5827" s="61" t="s">
        <v>1105</v>
      </c>
      <c r="M5827" s="61" t="e">
        <f t="shared" si="92"/>
        <v>#VALUE!</v>
      </c>
      <c r="N5827" t="e">
        <f>VLOOKUP(M5827,'zamestnanci číselník'!$A:$I,9,0)</f>
        <v>#VALUE!</v>
      </c>
    </row>
    <row r="5828" spans="1:14" x14ac:dyDescent="0.2">
      <c r="A5828" s="60">
        <v>43687</v>
      </c>
      <c r="B5828" s="61" t="s">
        <v>1103</v>
      </c>
      <c r="C5828" s="61" t="s">
        <v>885</v>
      </c>
      <c r="D5828" s="61" t="s">
        <v>181</v>
      </c>
      <c r="E5828" s="61">
        <v>4.25</v>
      </c>
      <c r="F5828" s="61" t="s">
        <v>182</v>
      </c>
      <c r="G5828" s="61">
        <v>0</v>
      </c>
      <c r="H5828" s="61" t="s">
        <v>1553</v>
      </c>
      <c r="I5828" s="61" t="s">
        <v>1104</v>
      </c>
      <c r="J5828" s="61" t="s">
        <v>278</v>
      </c>
      <c r="K5828" s="61" t="s">
        <v>14</v>
      </c>
      <c r="L5828" s="61" t="s">
        <v>1105</v>
      </c>
      <c r="M5828" s="61" t="e">
        <f t="shared" si="92"/>
        <v>#VALUE!</v>
      </c>
      <c r="N5828" t="e">
        <f>VLOOKUP(M5828,'zamestnanci číselník'!$A:$I,9,0)</f>
        <v>#VALUE!</v>
      </c>
    </row>
    <row r="5829" spans="1:14" x14ac:dyDescent="0.2">
      <c r="A5829" s="60">
        <v>43687</v>
      </c>
      <c r="B5829" s="61" t="s">
        <v>1103</v>
      </c>
      <c r="C5829" s="61" t="s">
        <v>885</v>
      </c>
      <c r="D5829" s="61" t="s">
        <v>181</v>
      </c>
      <c r="E5829" s="61">
        <v>0.75</v>
      </c>
      <c r="F5829" s="61" t="s">
        <v>182</v>
      </c>
      <c r="G5829" s="61">
        <v>0</v>
      </c>
      <c r="H5829" s="61" t="s">
        <v>1554</v>
      </c>
      <c r="I5829" s="61" t="s">
        <v>1104</v>
      </c>
      <c r="J5829" s="61" t="s">
        <v>278</v>
      </c>
      <c r="K5829" s="61" t="s">
        <v>14</v>
      </c>
      <c r="L5829" s="61" t="s">
        <v>1105</v>
      </c>
      <c r="M5829" s="61" t="e">
        <f t="shared" si="92"/>
        <v>#VALUE!</v>
      </c>
      <c r="N5829" t="e">
        <f>VLOOKUP(M5829,'zamestnanci číselník'!$A:$I,9,0)</f>
        <v>#VALUE!</v>
      </c>
    </row>
    <row r="5830" spans="1:14" x14ac:dyDescent="0.2">
      <c r="A5830" s="60">
        <v>43687</v>
      </c>
      <c r="B5830" s="61" t="s">
        <v>1103</v>
      </c>
      <c r="C5830" s="61" t="s">
        <v>885</v>
      </c>
      <c r="D5830" s="61" t="s">
        <v>181</v>
      </c>
      <c r="E5830" s="61">
        <v>1.5</v>
      </c>
      <c r="F5830" s="61" t="s">
        <v>182</v>
      </c>
      <c r="G5830" s="61">
        <v>0</v>
      </c>
      <c r="H5830" s="61" t="s">
        <v>1558</v>
      </c>
      <c r="I5830" s="61" t="s">
        <v>1104</v>
      </c>
      <c r="J5830" s="61" t="s">
        <v>278</v>
      </c>
      <c r="K5830" s="61" t="s">
        <v>14</v>
      </c>
      <c r="L5830" s="61" t="s">
        <v>1105</v>
      </c>
      <c r="M5830" s="61" t="e">
        <f t="shared" si="92"/>
        <v>#VALUE!</v>
      </c>
      <c r="N5830" t="e">
        <f>VLOOKUP(M5830,'zamestnanci číselník'!$A:$I,9,0)</f>
        <v>#VALUE!</v>
      </c>
    </row>
    <row r="5831" spans="1:14" x14ac:dyDescent="0.2">
      <c r="A5831" s="60">
        <v>43687</v>
      </c>
      <c r="B5831" s="61" t="s">
        <v>1103</v>
      </c>
      <c r="C5831" s="61" t="s">
        <v>885</v>
      </c>
      <c r="D5831" s="61" t="s">
        <v>181</v>
      </c>
      <c r="E5831" s="61">
        <v>1.5</v>
      </c>
      <c r="F5831" s="61" t="s">
        <v>182</v>
      </c>
      <c r="G5831" s="61">
        <v>0</v>
      </c>
      <c r="H5831" s="61" t="s">
        <v>1558</v>
      </c>
      <c r="I5831" s="61" t="s">
        <v>1104</v>
      </c>
      <c r="J5831" s="61" t="s">
        <v>278</v>
      </c>
      <c r="K5831" s="61" t="s">
        <v>14</v>
      </c>
      <c r="L5831" s="61" t="s">
        <v>1105</v>
      </c>
      <c r="M5831" s="61" t="e">
        <f t="shared" si="92"/>
        <v>#VALUE!</v>
      </c>
      <c r="N5831" t="e">
        <f>VLOOKUP(M5831,'zamestnanci číselník'!$A:$I,9,0)</f>
        <v>#VALUE!</v>
      </c>
    </row>
    <row r="5832" spans="1:14" x14ac:dyDescent="0.2">
      <c r="A5832" s="60">
        <v>43682</v>
      </c>
      <c r="B5832" s="61" t="s">
        <v>1103</v>
      </c>
      <c r="C5832" s="61" t="s">
        <v>885</v>
      </c>
      <c r="D5832" s="61" t="s">
        <v>181</v>
      </c>
      <c r="E5832" s="61">
        <v>2</v>
      </c>
      <c r="F5832" s="61" t="s">
        <v>182</v>
      </c>
      <c r="G5832" s="61">
        <v>0</v>
      </c>
      <c r="H5832" s="61" t="s">
        <v>1434</v>
      </c>
      <c r="I5832" s="61" t="s">
        <v>1104</v>
      </c>
      <c r="J5832" s="61" t="s">
        <v>1119</v>
      </c>
      <c r="K5832" s="61" t="s">
        <v>14</v>
      </c>
      <c r="L5832" s="61" t="s">
        <v>1105</v>
      </c>
      <c r="M5832" s="61" t="e">
        <f t="shared" si="92"/>
        <v>#VALUE!</v>
      </c>
      <c r="N5832" t="e">
        <f>VLOOKUP(M5832,'zamestnanci číselník'!$A:$I,9,0)</f>
        <v>#VALUE!</v>
      </c>
    </row>
    <row r="5833" spans="1:14" x14ac:dyDescent="0.2">
      <c r="A5833" s="60">
        <v>43683</v>
      </c>
      <c r="B5833" s="61" t="s">
        <v>1103</v>
      </c>
      <c r="C5833" s="61" t="s">
        <v>885</v>
      </c>
      <c r="D5833" s="61" t="s">
        <v>181</v>
      </c>
      <c r="E5833" s="61">
        <v>3.5</v>
      </c>
      <c r="F5833" s="61" t="s">
        <v>182</v>
      </c>
      <c r="G5833" s="61">
        <v>0</v>
      </c>
      <c r="H5833" s="61" t="s">
        <v>1472</v>
      </c>
      <c r="I5833" s="61" t="s">
        <v>1104</v>
      </c>
      <c r="J5833" s="61" t="s">
        <v>1119</v>
      </c>
      <c r="K5833" s="61" t="s">
        <v>14</v>
      </c>
      <c r="L5833" s="61" t="s">
        <v>1105</v>
      </c>
      <c r="M5833" s="61" t="e">
        <f t="shared" si="92"/>
        <v>#VALUE!</v>
      </c>
      <c r="N5833" t="e">
        <f>VLOOKUP(M5833,'zamestnanci číselník'!$A:$I,9,0)</f>
        <v>#VALUE!</v>
      </c>
    </row>
    <row r="5834" spans="1:14" x14ac:dyDescent="0.2">
      <c r="A5834" s="60">
        <v>43683</v>
      </c>
      <c r="B5834" s="61" t="s">
        <v>1103</v>
      </c>
      <c r="C5834" s="61" t="s">
        <v>885</v>
      </c>
      <c r="D5834" s="61" t="s">
        <v>181</v>
      </c>
      <c r="E5834" s="61">
        <v>6.25</v>
      </c>
      <c r="F5834" s="61" t="s">
        <v>182</v>
      </c>
      <c r="G5834" s="61">
        <v>0</v>
      </c>
      <c r="H5834" s="61" t="s">
        <v>1476</v>
      </c>
      <c r="I5834" s="61" t="s">
        <v>1104</v>
      </c>
      <c r="J5834" s="61" t="s">
        <v>1119</v>
      </c>
      <c r="K5834" s="61" t="s">
        <v>14</v>
      </c>
      <c r="L5834" s="61" t="s">
        <v>1105</v>
      </c>
      <c r="M5834" s="61" t="e">
        <f t="shared" si="92"/>
        <v>#VALUE!</v>
      </c>
      <c r="N5834" t="e">
        <f>VLOOKUP(M5834,'zamestnanci číselník'!$A:$I,9,0)</f>
        <v>#VALUE!</v>
      </c>
    </row>
    <row r="5835" spans="1:14" x14ac:dyDescent="0.2">
      <c r="A5835" s="60">
        <v>43684</v>
      </c>
      <c r="B5835" s="61" t="s">
        <v>1103</v>
      </c>
      <c r="C5835" s="61" t="s">
        <v>885</v>
      </c>
      <c r="D5835" s="61" t="s">
        <v>181</v>
      </c>
      <c r="E5835" s="61">
        <v>2.25</v>
      </c>
      <c r="F5835" s="61" t="s">
        <v>182</v>
      </c>
      <c r="G5835" s="61">
        <v>0</v>
      </c>
      <c r="H5835" s="61" t="s">
        <v>1120</v>
      </c>
      <c r="I5835" s="61" t="s">
        <v>1104</v>
      </c>
      <c r="J5835" s="61" t="s">
        <v>1119</v>
      </c>
      <c r="K5835" s="61" t="s">
        <v>14</v>
      </c>
      <c r="L5835" s="61" t="s">
        <v>1105</v>
      </c>
      <c r="M5835" s="61" t="e">
        <f t="shared" si="92"/>
        <v>#VALUE!</v>
      </c>
      <c r="N5835" t="e">
        <f>VLOOKUP(M5835,'zamestnanci číselník'!$A:$I,9,0)</f>
        <v>#VALUE!</v>
      </c>
    </row>
    <row r="5836" spans="1:14" x14ac:dyDescent="0.2">
      <c r="A5836" s="60">
        <v>43686</v>
      </c>
      <c r="B5836" s="61" t="s">
        <v>1103</v>
      </c>
      <c r="C5836" s="61" t="s">
        <v>885</v>
      </c>
      <c r="D5836" s="61" t="s">
        <v>181</v>
      </c>
      <c r="E5836" s="61">
        <v>0.5</v>
      </c>
      <c r="F5836" s="61" t="s">
        <v>182</v>
      </c>
      <c r="G5836" s="61">
        <v>0</v>
      </c>
      <c r="H5836" s="61" t="s">
        <v>1387</v>
      </c>
      <c r="I5836" s="61" t="s">
        <v>1104</v>
      </c>
      <c r="J5836" s="61" t="s">
        <v>1119</v>
      </c>
      <c r="K5836" s="61" t="s">
        <v>14</v>
      </c>
      <c r="L5836" s="61" t="s">
        <v>1105</v>
      </c>
      <c r="M5836" s="61" t="e">
        <f t="shared" si="92"/>
        <v>#VALUE!</v>
      </c>
      <c r="N5836" t="e">
        <f>VLOOKUP(M5836,'zamestnanci číselník'!$A:$I,9,0)</f>
        <v>#VALUE!</v>
      </c>
    </row>
    <row r="5837" spans="1:14" x14ac:dyDescent="0.2">
      <c r="A5837" s="60">
        <v>43686</v>
      </c>
      <c r="B5837" s="61" t="s">
        <v>1103</v>
      </c>
      <c r="C5837" s="61" t="s">
        <v>885</v>
      </c>
      <c r="D5837" s="61" t="s">
        <v>181</v>
      </c>
      <c r="E5837" s="61">
        <v>2.5</v>
      </c>
      <c r="F5837" s="61" t="s">
        <v>182</v>
      </c>
      <c r="G5837" s="61">
        <v>0</v>
      </c>
      <c r="H5837" s="61" t="s">
        <v>1387</v>
      </c>
      <c r="I5837" s="61" t="s">
        <v>1104</v>
      </c>
      <c r="J5837" s="61" t="s">
        <v>1119</v>
      </c>
      <c r="K5837" s="61" t="s">
        <v>14</v>
      </c>
      <c r="L5837" s="61" t="s">
        <v>1105</v>
      </c>
      <c r="M5837" s="61" t="e">
        <f t="shared" si="92"/>
        <v>#VALUE!</v>
      </c>
      <c r="N5837" t="e">
        <f>VLOOKUP(M5837,'zamestnanci číselník'!$A:$I,9,0)</f>
        <v>#VALUE!</v>
      </c>
    </row>
    <row r="5838" spans="1:14" x14ac:dyDescent="0.2">
      <c r="A5838" s="60">
        <v>43686</v>
      </c>
      <c r="B5838" s="61" t="s">
        <v>1103</v>
      </c>
      <c r="C5838" s="61" t="s">
        <v>885</v>
      </c>
      <c r="D5838" s="61" t="s">
        <v>181</v>
      </c>
      <c r="E5838" s="61">
        <v>1.5</v>
      </c>
      <c r="F5838" s="61" t="s">
        <v>182</v>
      </c>
      <c r="G5838" s="61">
        <v>0</v>
      </c>
      <c r="H5838" s="61" t="s">
        <v>1451</v>
      </c>
      <c r="I5838" s="61" t="s">
        <v>1104</v>
      </c>
      <c r="J5838" s="61" t="s">
        <v>1119</v>
      </c>
      <c r="K5838" s="61" t="s">
        <v>14</v>
      </c>
      <c r="L5838" s="61" t="s">
        <v>1105</v>
      </c>
      <c r="M5838" s="61" t="e">
        <f t="shared" si="92"/>
        <v>#VALUE!</v>
      </c>
      <c r="N5838" t="e">
        <f>VLOOKUP(M5838,'zamestnanci číselník'!$A:$I,9,0)</f>
        <v>#VALUE!</v>
      </c>
    </row>
    <row r="5839" spans="1:14" x14ac:dyDescent="0.2">
      <c r="A5839" s="60">
        <v>43686</v>
      </c>
      <c r="B5839" s="61" t="s">
        <v>1103</v>
      </c>
      <c r="C5839" s="61" t="s">
        <v>885</v>
      </c>
      <c r="D5839" s="61" t="s">
        <v>181</v>
      </c>
      <c r="E5839" s="61">
        <v>2</v>
      </c>
      <c r="F5839" s="61" t="s">
        <v>182</v>
      </c>
      <c r="G5839" s="61">
        <v>0</v>
      </c>
      <c r="H5839" s="61" t="s">
        <v>1552</v>
      </c>
      <c r="I5839" s="61" t="s">
        <v>1104</v>
      </c>
      <c r="J5839" s="61" t="s">
        <v>1119</v>
      </c>
      <c r="K5839" s="61" t="s">
        <v>14</v>
      </c>
      <c r="L5839" s="61" t="s">
        <v>1105</v>
      </c>
      <c r="M5839" s="61" t="e">
        <f t="shared" si="92"/>
        <v>#VALUE!</v>
      </c>
      <c r="N5839" t="e">
        <f>VLOOKUP(M5839,'zamestnanci číselník'!$A:$I,9,0)</f>
        <v>#VALUE!</v>
      </c>
    </row>
    <row r="5840" spans="1:14" x14ac:dyDescent="0.2">
      <c r="A5840" s="60">
        <v>43705</v>
      </c>
      <c r="B5840" s="61" t="s">
        <v>1106</v>
      </c>
      <c r="C5840" s="61" t="s">
        <v>885</v>
      </c>
      <c r="D5840" s="61" t="s">
        <v>181</v>
      </c>
      <c r="E5840" s="61">
        <v>4.5</v>
      </c>
      <c r="F5840" s="61" t="s">
        <v>182</v>
      </c>
      <c r="G5840" s="61">
        <v>0</v>
      </c>
      <c r="H5840" s="61" t="s">
        <v>1501</v>
      </c>
      <c r="I5840" s="61" t="s">
        <v>1104</v>
      </c>
      <c r="J5840" s="61" t="s">
        <v>33</v>
      </c>
      <c r="K5840" s="61" t="s">
        <v>14</v>
      </c>
      <c r="L5840" s="61" t="s">
        <v>1107</v>
      </c>
      <c r="M5840" s="61" t="e">
        <f t="shared" si="92"/>
        <v>#VALUE!</v>
      </c>
      <c r="N5840" t="e">
        <f>VLOOKUP(M5840,'zamestnanci číselník'!$A:$I,9,0)</f>
        <v>#VALUE!</v>
      </c>
    </row>
    <row r="5841" spans="1:14" x14ac:dyDescent="0.2">
      <c r="A5841" s="60">
        <v>43705</v>
      </c>
      <c r="B5841" s="61" t="s">
        <v>1106</v>
      </c>
      <c r="C5841" s="61" t="s">
        <v>885</v>
      </c>
      <c r="D5841" s="61" t="s">
        <v>181</v>
      </c>
      <c r="E5841" s="61">
        <v>4</v>
      </c>
      <c r="F5841" s="61" t="s">
        <v>182</v>
      </c>
      <c r="G5841" s="61">
        <v>0</v>
      </c>
      <c r="H5841" s="61" t="s">
        <v>1473</v>
      </c>
      <c r="I5841" s="61" t="s">
        <v>1104</v>
      </c>
      <c r="J5841" s="61" t="s">
        <v>33</v>
      </c>
      <c r="K5841" s="61" t="s">
        <v>14</v>
      </c>
      <c r="L5841" s="61" t="s">
        <v>1107</v>
      </c>
      <c r="M5841" s="61" t="e">
        <f t="shared" si="92"/>
        <v>#VALUE!</v>
      </c>
      <c r="N5841" t="e">
        <f>VLOOKUP(M5841,'zamestnanci číselník'!$A:$I,9,0)</f>
        <v>#VALUE!</v>
      </c>
    </row>
    <row r="5842" spans="1:14" x14ac:dyDescent="0.2">
      <c r="A5842" s="60">
        <v>43704</v>
      </c>
      <c r="B5842" s="61" t="s">
        <v>1106</v>
      </c>
      <c r="C5842" s="61" t="s">
        <v>885</v>
      </c>
      <c r="D5842" s="61" t="s">
        <v>181</v>
      </c>
      <c r="E5842" s="61">
        <v>2</v>
      </c>
      <c r="F5842" s="61" t="s">
        <v>182</v>
      </c>
      <c r="G5842" s="61">
        <v>0</v>
      </c>
      <c r="H5842" s="61" t="s">
        <v>1437</v>
      </c>
      <c r="I5842" s="61" t="s">
        <v>1104</v>
      </c>
      <c r="J5842" s="61" t="s">
        <v>278</v>
      </c>
      <c r="K5842" s="61" t="s">
        <v>14</v>
      </c>
      <c r="L5842" s="61" t="s">
        <v>1107</v>
      </c>
      <c r="M5842" s="61" t="e">
        <f t="shared" si="92"/>
        <v>#VALUE!</v>
      </c>
      <c r="N5842" t="e">
        <f>VLOOKUP(M5842,'zamestnanci číselník'!$A:$I,9,0)</f>
        <v>#VALUE!</v>
      </c>
    </row>
    <row r="5843" spans="1:14" x14ac:dyDescent="0.2">
      <c r="A5843" s="60">
        <v>43704</v>
      </c>
      <c r="B5843" s="61" t="s">
        <v>1106</v>
      </c>
      <c r="C5843" s="61" t="s">
        <v>885</v>
      </c>
      <c r="D5843" s="61" t="s">
        <v>181</v>
      </c>
      <c r="E5843" s="61">
        <v>2.25</v>
      </c>
      <c r="F5843" s="61" t="s">
        <v>182</v>
      </c>
      <c r="G5843" s="61">
        <v>0</v>
      </c>
      <c r="H5843" s="61" t="s">
        <v>1561</v>
      </c>
      <c r="I5843" s="61" t="s">
        <v>1104</v>
      </c>
      <c r="J5843" s="61" t="s">
        <v>278</v>
      </c>
      <c r="K5843" s="61" t="s">
        <v>14</v>
      </c>
      <c r="L5843" s="61" t="s">
        <v>1107</v>
      </c>
      <c r="M5843" s="61" t="e">
        <f t="shared" si="92"/>
        <v>#VALUE!</v>
      </c>
      <c r="N5843" t="e">
        <f>VLOOKUP(M5843,'zamestnanci číselník'!$A:$I,9,0)</f>
        <v>#VALUE!</v>
      </c>
    </row>
    <row r="5844" spans="1:14" x14ac:dyDescent="0.2">
      <c r="A5844" s="60">
        <v>43704</v>
      </c>
      <c r="B5844" s="61" t="s">
        <v>1106</v>
      </c>
      <c r="C5844" s="61" t="s">
        <v>885</v>
      </c>
      <c r="D5844" s="61" t="s">
        <v>181</v>
      </c>
      <c r="E5844" s="61">
        <v>3</v>
      </c>
      <c r="F5844" s="61" t="s">
        <v>182</v>
      </c>
      <c r="G5844" s="61">
        <v>0</v>
      </c>
      <c r="H5844" s="61" t="s">
        <v>1505</v>
      </c>
      <c r="I5844" s="61" t="s">
        <v>1104</v>
      </c>
      <c r="J5844" s="61" t="s">
        <v>278</v>
      </c>
      <c r="K5844" s="61" t="s">
        <v>14</v>
      </c>
      <c r="L5844" s="61" t="s">
        <v>1107</v>
      </c>
      <c r="M5844" s="61" t="e">
        <f t="shared" si="92"/>
        <v>#VALUE!</v>
      </c>
      <c r="N5844" t="e">
        <f>VLOOKUP(M5844,'zamestnanci číselník'!$A:$I,9,0)</f>
        <v>#VALUE!</v>
      </c>
    </row>
    <row r="5845" spans="1:14" x14ac:dyDescent="0.2">
      <c r="A5845" s="60">
        <v>43703</v>
      </c>
      <c r="B5845" s="61" t="s">
        <v>1106</v>
      </c>
      <c r="C5845" s="61" t="s">
        <v>885</v>
      </c>
      <c r="D5845" s="61" t="s">
        <v>181</v>
      </c>
      <c r="E5845" s="61">
        <v>3</v>
      </c>
      <c r="F5845" s="61" t="s">
        <v>182</v>
      </c>
      <c r="G5845" s="61">
        <v>0</v>
      </c>
      <c r="H5845" s="61" t="s">
        <v>1516</v>
      </c>
      <c r="I5845" s="61" t="s">
        <v>1104</v>
      </c>
      <c r="J5845" s="61" t="s">
        <v>1119</v>
      </c>
      <c r="K5845" s="61" t="s">
        <v>14</v>
      </c>
      <c r="L5845" s="61" t="s">
        <v>1107</v>
      </c>
      <c r="M5845" s="61" t="e">
        <f t="shared" si="92"/>
        <v>#VALUE!</v>
      </c>
      <c r="N5845" t="e">
        <f>VLOOKUP(M5845,'zamestnanci číselník'!$A:$I,9,0)</f>
        <v>#VALUE!</v>
      </c>
    </row>
    <row r="5846" spans="1:14" x14ac:dyDescent="0.2">
      <c r="A5846" s="60">
        <v>43703</v>
      </c>
      <c r="B5846" s="61" t="s">
        <v>1106</v>
      </c>
      <c r="C5846" s="61" t="s">
        <v>885</v>
      </c>
      <c r="D5846" s="61" t="s">
        <v>181</v>
      </c>
      <c r="E5846" s="61">
        <v>1.25</v>
      </c>
      <c r="F5846" s="61" t="s">
        <v>182</v>
      </c>
      <c r="G5846" s="61">
        <v>0</v>
      </c>
      <c r="H5846" s="61" t="s">
        <v>1447</v>
      </c>
      <c r="I5846" s="61" t="s">
        <v>1104</v>
      </c>
      <c r="J5846" s="61" t="s">
        <v>1119</v>
      </c>
      <c r="K5846" s="61" t="s">
        <v>14</v>
      </c>
      <c r="L5846" s="61" t="s">
        <v>1107</v>
      </c>
      <c r="M5846" s="61" t="e">
        <f t="shared" si="92"/>
        <v>#VALUE!</v>
      </c>
      <c r="N5846" t="e">
        <f>VLOOKUP(M5846,'zamestnanci číselník'!$A:$I,9,0)</f>
        <v>#VALUE!</v>
      </c>
    </row>
    <row r="5847" spans="1:14" x14ac:dyDescent="0.2">
      <c r="A5847" s="60">
        <v>43703</v>
      </c>
      <c r="B5847" s="61" t="s">
        <v>1106</v>
      </c>
      <c r="C5847" s="61" t="s">
        <v>885</v>
      </c>
      <c r="D5847" s="61" t="s">
        <v>181</v>
      </c>
      <c r="E5847" s="61">
        <v>1.25</v>
      </c>
      <c r="F5847" s="61" t="s">
        <v>182</v>
      </c>
      <c r="G5847" s="61">
        <v>0</v>
      </c>
      <c r="H5847" s="61" t="s">
        <v>1501</v>
      </c>
      <c r="I5847" s="61" t="s">
        <v>1104</v>
      </c>
      <c r="J5847" s="61" t="s">
        <v>1119</v>
      </c>
      <c r="K5847" s="61" t="s">
        <v>14</v>
      </c>
      <c r="L5847" s="61" t="s">
        <v>1107</v>
      </c>
      <c r="M5847" s="61" t="e">
        <f t="shared" si="92"/>
        <v>#VALUE!</v>
      </c>
      <c r="N5847" t="e">
        <f>VLOOKUP(M5847,'zamestnanci číselník'!$A:$I,9,0)</f>
        <v>#VALUE!</v>
      </c>
    </row>
    <row r="5848" spans="1:14" x14ac:dyDescent="0.2">
      <c r="A5848" s="60">
        <v>43704</v>
      </c>
      <c r="B5848" s="61" t="s">
        <v>1106</v>
      </c>
      <c r="C5848" s="61" t="s">
        <v>885</v>
      </c>
      <c r="D5848" s="61" t="s">
        <v>181</v>
      </c>
      <c r="E5848" s="61">
        <v>0.75</v>
      </c>
      <c r="F5848" s="61" t="s">
        <v>182</v>
      </c>
      <c r="G5848" s="61">
        <v>0</v>
      </c>
      <c r="H5848" s="61" t="s">
        <v>1387</v>
      </c>
      <c r="I5848" s="61" t="s">
        <v>1104</v>
      </c>
      <c r="J5848" s="61" t="s">
        <v>1119</v>
      </c>
      <c r="K5848" s="61" t="s">
        <v>14</v>
      </c>
      <c r="L5848" s="61" t="s">
        <v>1107</v>
      </c>
      <c r="M5848" s="61" t="e">
        <f t="shared" si="92"/>
        <v>#VALUE!</v>
      </c>
      <c r="N5848" t="e">
        <f>VLOOKUP(M5848,'zamestnanci číselník'!$A:$I,9,0)</f>
        <v>#VALUE!</v>
      </c>
    </row>
    <row r="5849" spans="1:14" x14ac:dyDescent="0.2">
      <c r="A5849" s="60">
        <v>43704</v>
      </c>
      <c r="B5849" s="61" t="s">
        <v>1106</v>
      </c>
      <c r="C5849" s="61" t="s">
        <v>885</v>
      </c>
      <c r="D5849" s="61" t="s">
        <v>181</v>
      </c>
      <c r="E5849" s="61">
        <v>1.5</v>
      </c>
      <c r="F5849" s="61" t="s">
        <v>182</v>
      </c>
      <c r="G5849" s="61">
        <v>0</v>
      </c>
      <c r="H5849" s="61" t="s">
        <v>1387</v>
      </c>
      <c r="I5849" s="61" t="s">
        <v>1104</v>
      </c>
      <c r="J5849" s="61" t="s">
        <v>1119</v>
      </c>
      <c r="K5849" s="61" t="s">
        <v>14</v>
      </c>
      <c r="L5849" s="61" t="s">
        <v>1107</v>
      </c>
      <c r="M5849" s="61" t="e">
        <f t="shared" si="92"/>
        <v>#VALUE!</v>
      </c>
      <c r="N5849" t="e">
        <f>VLOOKUP(M5849,'zamestnanci číselník'!$A:$I,9,0)</f>
        <v>#VALUE!</v>
      </c>
    </row>
    <row r="5850" spans="1:14" x14ac:dyDescent="0.2">
      <c r="A5850" s="60">
        <v>43703</v>
      </c>
      <c r="B5850" s="61" t="s">
        <v>1106</v>
      </c>
      <c r="C5850" s="61" t="s">
        <v>885</v>
      </c>
      <c r="D5850" s="61" t="s">
        <v>181</v>
      </c>
      <c r="E5850" s="61">
        <v>3.5</v>
      </c>
      <c r="F5850" s="61" t="s">
        <v>182</v>
      </c>
      <c r="G5850" s="61">
        <v>0</v>
      </c>
      <c r="H5850" s="61" t="s">
        <v>1502</v>
      </c>
      <c r="I5850" s="61" t="s">
        <v>1104</v>
      </c>
      <c r="J5850" s="61" t="s">
        <v>33</v>
      </c>
      <c r="K5850" s="61" t="s">
        <v>14</v>
      </c>
      <c r="L5850" s="61" t="s">
        <v>1107</v>
      </c>
      <c r="M5850" s="61" t="e">
        <f t="shared" si="92"/>
        <v>#VALUE!</v>
      </c>
      <c r="N5850" t="e">
        <f>VLOOKUP(M5850,'zamestnanci číselník'!$A:$I,9,0)</f>
        <v>#VALUE!</v>
      </c>
    </row>
    <row r="5851" spans="1:14" x14ac:dyDescent="0.2">
      <c r="A5851" s="60">
        <v>43698</v>
      </c>
      <c r="B5851" s="61" t="s">
        <v>1106</v>
      </c>
      <c r="C5851" s="61" t="s">
        <v>885</v>
      </c>
      <c r="D5851" s="61" t="s">
        <v>181</v>
      </c>
      <c r="E5851" s="61">
        <v>4.5</v>
      </c>
      <c r="F5851" s="61" t="s">
        <v>182</v>
      </c>
      <c r="G5851" s="61">
        <v>0</v>
      </c>
      <c r="H5851" s="61" t="s">
        <v>1556</v>
      </c>
      <c r="I5851" s="61" t="s">
        <v>1104</v>
      </c>
      <c r="J5851" s="61" t="s">
        <v>278</v>
      </c>
      <c r="K5851" s="61" t="s">
        <v>14</v>
      </c>
      <c r="L5851" s="61" t="s">
        <v>1107</v>
      </c>
      <c r="M5851" s="61" t="e">
        <f t="shared" si="92"/>
        <v>#VALUE!</v>
      </c>
      <c r="N5851" t="e">
        <f>VLOOKUP(M5851,'zamestnanci číselník'!$A:$I,9,0)</f>
        <v>#VALUE!</v>
      </c>
    </row>
    <row r="5852" spans="1:14" x14ac:dyDescent="0.2">
      <c r="A5852" s="60">
        <v>43698</v>
      </c>
      <c r="B5852" s="61" t="s">
        <v>1106</v>
      </c>
      <c r="C5852" s="61" t="s">
        <v>885</v>
      </c>
      <c r="D5852" s="61" t="s">
        <v>181</v>
      </c>
      <c r="E5852" s="61">
        <v>1.5</v>
      </c>
      <c r="F5852" s="61" t="s">
        <v>182</v>
      </c>
      <c r="G5852" s="61">
        <v>0</v>
      </c>
      <c r="H5852" s="61" t="s">
        <v>1559</v>
      </c>
      <c r="I5852" s="61" t="s">
        <v>1104</v>
      </c>
      <c r="J5852" s="61" t="s">
        <v>278</v>
      </c>
      <c r="K5852" s="61" t="s">
        <v>14</v>
      </c>
      <c r="L5852" s="61" t="s">
        <v>1107</v>
      </c>
      <c r="M5852" s="61" t="e">
        <f t="shared" si="92"/>
        <v>#VALUE!</v>
      </c>
      <c r="N5852" t="e">
        <f>VLOOKUP(M5852,'zamestnanci číselník'!$A:$I,9,0)</f>
        <v>#VALUE!</v>
      </c>
    </row>
    <row r="5853" spans="1:14" x14ac:dyDescent="0.2">
      <c r="A5853" s="60">
        <v>43699</v>
      </c>
      <c r="B5853" s="61" t="s">
        <v>1106</v>
      </c>
      <c r="C5853" s="61" t="s">
        <v>885</v>
      </c>
      <c r="D5853" s="61" t="s">
        <v>181</v>
      </c>
      <c r="E5853" s="61">
        <v>2.75</v>
      </c>
      <c r="F5853" s="61" t="s">
        <v>182</v>
      </c>
      <c r="G5853" s="61">
        <v>0</v>
      </c>
      <c r="H5853" s="61" t="s">
        <v>1437</v>
      </c>
      <c r="I5853" s="61" t="s">
        <v>1104</v>
      </c>
      <c r="J5853" s="61" t="s">
        <v>278</v>
      </c>
      <c r="K5853" s="61" t="s">
        <v>14</v>
      </c>
      <c r="L5853" s="61" t="s">
        <v>1107</v>
      </c>
      <c r="M5853" s="61" t="e">
        <f t="shared" si="92"/>
        <v>#VALUE!</v>
      </c>
      <c r="N5853" t="e">
        <f>VLOOKUP(M5853,'zamestnanci číselník'!$A:$I,9,0)</f>
        <v>#VALUE!</v>
      </c>
    </row>
    <row r="5854" spans="1:14" x14ac:dyDescent="0.2">
      <c r="A5854" s="60">
        <v>43698</v>
      </c>
      <c r="B5854" s="61" t="s">
        <v>1106</v>
      </c>
      <c r="C5854" s="61" t="s">
        <v>885</v>
      </c>
      <c r="D5854" s="61" t="s">
        <v>181</v>
      </c>
      <c r="E5854" s="61">
        <v>4</v>
      </c>
      <c r="F5854" s="61" t="s">
        <v>182</v>
      </c>
      <c r="G5854" s="61">
        <v>0</v>
      </c>
      <c r="H5854" s="61" t="s">
        <v>1515</v>
      </c>
      <c r="I5854" s="61" t="s">
        <v>1104</v>
      </c>
      <c r="J5854" s="61" t="s">
        <v>1119</v>
      </c>
      <c r="K5854" s="61" t="s">
        <v>14</v>
      </c>
      <c r="L5854" s="61" t="s">
        <v>1107</v>
      </c>
      <c r="M5854" s="61" t="e">
        <f t="shared" si="92"/>
        <v>#VALUE!</v>
      </c>
      <c r="N5854" t="e">
        <f>VLOOKUP(M5854,'zamestnanci číselník'!$A:$I,9,0)</f>
        <v>#VALUE!</v>
      </c>
    </row>
    <row r="5855" spans="1:14" x14ac:dyDescent="0.2">
      <c r="A5855" s="60">
        <v>43699</v>
      </c>
      <c r="B5855" s="61" t="s">
        <v>1106</v>
      </c>
      <c r="C5855" s="61" t="s">
        <v>885</v>
      </c>
      <c r="D5855" s="61" t="s">
        <v>181</v>
      </c>
      <c r="E5855" s="61">
        <v>7.75</v>
      </c>
      <c r="F5855" s="61" t="s">
        <v>182</v>
      </c>
      <c r="G5855" s="61">
        <v>0</v>
      </c>
      <c r="H5855" s="61" t="s">
        <v>1451</v>
      </c>
      <c r="I5855" s="61" t="s">
        <v>1104</v>
      </c>
      <c r="J5855" s="61" t="s">
        <v>1119</v>
      </c>
      <c r="K5855" s="61" t="s">
        <v>14</v>
      </c>
      <c r="L5855" s="61" t="s">
        <v>1107</v>
      </c>
      <c r="M5855" s="61" t="e">
        <f t="shared" si="92"/>
        <v>#VALUE!</v>
      </c>
      <c r="N5855" t="e">
        <f>VLOOKUP(M5855,'zamestnanci číselník'!$A:$I,9,0)</f>
        <v>#VALUE!</v>
      </c>
    </row>
    <row r="5856" spans="1:14" x14ac:dyDescent="0.2">
      <c r="A5856" s="60">
        <v>43696</v>
      </c>
      <c r="B5856" s="61" t="s">
        <v>1106</v>
      </c>
      <c r="C5856" s="61" t="s">
        <v>885</v>
      </c>
      <c r="D5856" s="61" t="s">
        <v>181</v>
      </c>
      <c r="E5856" s="61">
        <v>1.75</v>
      </c>
      <c r="F5856" s="61" t="s">
        <v>182</v>
      </c>
      <c r="G5856" s="61">
        <v>0</v>
      </c>
      <c r="H5856" s="61" t="s">
        <v>1455</v>
      </c>
      <c r="I5856" s="61" t="s">
        <v>1104</v>
      </c>
      <c r="J5856" s="61" t="s">
        <v>278</v>
      </c>
      <c r="K5856" s="61" t="s">
        <v>14</v>
      </c>
      <c r="L5856" s="61" t="s">
        <v>1107</v>
      </c>
      <c r="M5856" s="61" t="e">
        <f t="shared" si="92"/>
        <v>#VALUE!</v>
      </c>
      <c r="N5856" t="e">
        <f>VLOOKUP(M5856,'zamestnanci číselník'!$A:$I,9,0)</f>
        <v>#VALUE!</v>
      </c>
    </row>
    <row r="5857" spans="1:14" x14ac:dyDescent="0.2">
      <c r="A5857" s="60">
        <v>43697</v>
      </c>
      <c r="B5857" s="61" t="s">
        <v>1106</v>
      </c>
      <c r="C5857" s="61" t="s">
        <v>885</v>
      </c>
      <c r="D5857" s="61" t="s">
        <v>181</v>
      </c>
      <c r="E5857" s="61">
        <v>1.25</v>
      </c>
      <c r="F5857" s="61" t="s">
        <v>182</v>
      </c>
      <c r="G5857" s="61">
        <v>0</v>
      </c>
      <c r="H5857" s="61" t="s">
        <v>1555</v>
      </c>
      <c r="I5857" s="61" t="s">
        <v>1104</v>
      </c>
      <c r="J5857" s="61" t="s">
        <v>278</v>
      </c>
      <c r="K5857" s="61" t="s">
        <v>14</v>
      </c>
      <c r="L5857" s="61" t="s">
        <v>1107</v>
      </c>
      <c r="M5857" s="61" t="e">
        <f t="shared" si="92"/>
        <v>#VALUE!</v>
      </c>
      <c r="N5857" t="e">
        <f>VLOOKUP(M5857,'zamestnanci číselník'!$A:$I,9,0)</f>
        <v>#VALUE!</v>
      </c>
    </row>
    <row r="5858" spans="1:14" x14ac:dyDescent="0.2">
      <c r="A5858" s="60">
        <v>43697</v>
      </c>
      <c r="B5858" s="61" t="s">
        <v>1106</v>
      </c>
      <c r="C5858" s="61" t="s">
        <v>885</v>
      </c>
      <c r="D5858" s="61" t="s">
        <v>181</v>
      </c>
      <c r="E5858" s="61">
        <v>0.5</v>
      </c>
      <c r="F5858" s="61" t="s">
        <v>182</v>
      </c>
      <c r="G5858" s="61">
        <v>0</v>
      </c>
      <c r="H5858" s="61" t="s">
        <v>1514</v>
      </c>
      <c r="I5858" s="61" t="s">
        <v>1104</v>
      </c>
      <c r="J5858" s="61" t="s">
        <v>278</v>
      </c>
      <c r="K5858" s="61" t="s">
        <v>14</v>
      </c>
      <c r="L5858" s="61" t="s">
        <v>1107</v>
      </c>
      <c r="M5858" s="61" t="e">
        <f t="shared" si="92"/>
        <v>#VALUE!</v>
      </c>
      <c r="N5858" t="e">
        <f>VLOOKUP(M5858,'zamestnanci číselník'!$A:$I,9,0)</f>
        <v>#VALUE!</v>
      </c>
    </row>
    <row r="5859" spans="1:14" x14ac:dyDescent="0.2">
      <c r="A5859" s="60">
        <v>43697</v>
      </c>
      <c r="B5859" s="61" t="s">
        <v>1106</v>
      </c>
      <c r="C5859" s="61" t="s">
        <v>885</v>
      </c>
      <c r="D5859" s="61" t="s">
        <v>181</v>
      </c>
      <c r="E5859" s="61">
        <v>0</v>
      </c>
      <c r="F5859" s="61" t="s">
        <v>182</v>
      </c>
      <c r="G5859" s="61">
        <v>0</v>
      </c>
      <c r="H5859" s="61" t="s">
        <v>1510</v>
      </c>
      <c r="I5859" s="61" t="s">
        <v>1104</v>
      </c>
      <c r="J5859" s="61" t="s">
        <v>278</v>
      </c>
      <c r="K5859" s="61" t="s">
        <v>14</v>
      </c>
      <c r="L5859" s="61" t="s">
        <v>1107</v>
      </c>
      <c r="M5859" s="61" t="e">
        <f t="shared" si="92"/>
        <v>#VALUE!</v>
      </c>
      <c r="N5859" t="e">
        <f>VLOOKUP(M5859,'zamestnanci číselník'!$A:$I,9,0)</f>
        <v>#VALUE!</v>
      </c>
    </row>
    <row r="5860" spans="1:14" x14ac:dyDescent="0.2">
      <c r="A5860" s="60">
        <v>43697</v>
      </c>
      <c r="B5860" s="61" t="s">
        <v>1106</v>
      </c>
      <c r="C5860" s="61" t="s">
        <v>885</v>
      </c>
      <c r="D5860" s="61" t="s">
        <v>181</v>
      </c>
      <c r="E5860" s="61">
        <v>0.25</v>
      </c>
      <c r="F5860" s="61" t="s">
        <v>182</v>
      </c>
      <c r="G5860" s="61">
        <v>0</v>
      </c>
      <c r="H5860" s="61" t="s">
        <v>1473</v>
      </c>
      <c r="I5860" s="61" t="s">
        <v>1104</v>
      </c>
      <c r="J5860" s="61" t="s">
        <v>278</v>
      </c>
      <c r="K5860" s="61" t="s">
        <v>14</v>
      </c>
      <c r="L5860" s="61" t="s">
        <v>1107</v>
      </c>
      <c r="M5860" s="61" t="e">
        <f t="shared" si="92"/>
        <v>#VALUE!</v>
      </c>
      <c r="N5860" t="e">
        <f>VLOOKUP(M5860,'zamestnanci číselník'!$A:$I,9,0)</f>
        <v>#VALUE!</v>
      </c>
    </row>
    <row r="5861" spans="1:14" x14ac:dyDescent="0.2">
      <c r="A5861" s="60">
        <v>43697</v>
      </c>
      <c r="B5861" s="61" t="s">
        <v>1106</v>
      </c>
      <c r="C5861" s="61" t="s">
        <v>885</v>
      </c>
      <c r="D5861" s="61" t="s">
        <v>181</v>
      </c>
      <c r="E5861" s="61">
        <v>0.75</v>
      </c>
      <c r="F5861" s="61" t="s">
        <v>182</v>
      </c>
      <c r="G5861" s="61">
        <v>0</v>
      </c>
      <c r="H5861" s="61" t="s">
        <v>1473</v>
      </c>
      <c r="I5861" s="61" t="s">
        <v>1104</v>
      </c>
      <c r="J5861" s="61" t="s">
        <v>278</v>
      </c>
      <c r="K5861" s="61" t="s">
        <v>14</v>
      </c>
      <c r="L5861" s="61" t="s">
        <v>1107</v>
      </c>
      <c r="M5861" s="61" t="e">
        <f t="shared" si="92"/>
        <v>#VALUE!</v>
      </c>
      <c r="N5861" t="e">
        <f>VLOOKUP(M5861,'zamestnanci číselník'!$A:$I,9,0)</f>
        <v>#VALUE!</v>
      </c>
    </row>
    <row r="5862" spans="1:14" x14ac:dyDescent="0.2">
      <c r="A5862" s="60">
        <v>43697</v>
      </c>
      <c r="B5862" s="61" t="s">
        <v>1106</v>
      </c>
      <c r="C5862" s="61" t="s">
        <v>885</v>
      </c>
      <c r="D5862" s="61" t="s">
        <v>181</v>
      </c>
      <c r="E5862" s="61">
        <v>1.5</v>
      </c>
      <c r="F5862" s="61" t="s">
        <v>182</v>
      </c>
      <c r="G5862" s="61">
        <v>0</v>
      </c>
      <c r="H5862" s="61" t="s">
        <v>1559</v>
      </c>
      <c r="I5862" s="61" t="s">
        <v>1104</v>
      </c>
      <c r="J5862" s="61" t="s">
        <v>278</v>
      </c>
      <c r="K5862" s="61" t="s">
        <v>14</v>
      </c>
      <c r="L5862" s="61" t="s">
        <v>1107</v>
      </c>
      <c r="M5862" s="61" t="e">
        <f t="shared" si="92"/>
        <v>#VALUE!</v>
      </c>
      <c r="N5862" t="e">
        <f>VLOOKUP(M5862,'zamestnanci číselník'!$A:$I,9,0)</f>
        <v>#VALUE!</v>
      </c>
    </row>
    <row r="5863" spans="1:14" x14ac:dyDescent="0.2">
      <c r="A5863" s="60">
        <v>43696</v>
      </c>
      <c r="B5863" s="61" t="s">
        <v>1106</v>
      </c>
      <c r="C5863" s="61" t="s">
        <v>885</v>
      </c>
      <c r="D5863" s="61" t="s">
        <v>181</v>
      </c>
      <c r="E5863" s="61">
        <v>2.5</v>
      </c>
      <c r="F5863" s="61" t="s">
        <v>182</v>
      </c>
      <c r="G5863" s="61">
        <v>0</v>
      </c>
      <c r="H5863" s="61" t="s">
        <v>1387</v>
      </c>
      <c r="I5863" s="61" t="s">
        <v>1104</v>
      </c>
      <c r="J5863" s="61" t="s">
        <v>1119</v>
      </c>
      <c r="K5863" s="61" t="s">
        <v>14</v>
      </c>
      <c r="L5863" s="61" t="s">
        <v>1107</v>
      </c>
      <c r="M5863" s="61" t="e">
        <f t="shared" si="92"/>
        <v>#VALUE!</v>
      </c>
      <c r="N5863" t="e">
        <f>VLOOKUP(M5863,'zamestnanci číselník'!$A:$I,9,0)</f>
        <v>#VALUE!</v>
      </c>
    </row>
    <row r="5864" spans="1:14" x14ac:dyDescent="0.2">
      <c r="A5864" s="60">
        <v>43697</v>
      </c>
      <c r="B5864" s="61" t="s">
        <v>1106</v>
      </c>
      <c r="C5864" s="61" t="s">
        <v>885</v>
      </c>
      <c r="D5864" s="61" t="s">
        <v>181</v>
      </c>
      <c r="E5864" s="61">
        <v>1.5</v>
      </c>
      <c r="F5864" s="61" t="s">
        <v>182</v>
      </c>
      <c r="G5864" s="61">
        <v>0</v>
      </c>
      <c r="H5864" s="61" t="s">
        <v>1387</v>
      </c>
      <c r="I5864" s="61" t="s">
        <v>1104</v>
      </c>
      <c r="J5864" s="61" t="s">
        <v>1119</v>
      </c>
      <c r="K5864" s="61" t="s">
        <v>14</v>
      </c>
      <c r="L5864" s="61" t="s">
        <v>1107</v>
      </c>
      <c r="M5864" s="61" t="e">
        <f t="shared" si="92"/>
        <v>#VALUE!</v>
      </c>
      <c r="N5864" t="e">
        <f>VLOOKUP(M5864,'zamestnanci číselník'!$A:$I,9,0)</f>
        <v>#VALUE!</v>
      </c>
    </row>
    <row r="5865" spans="1:14" x14ac:dyDescent="0.2">
      <c r="A5865" s="60">
        <v>43697</v>
      </c>
      <c r="B5865" s="61" t="s">
        <v>1106</v>
      </c>
      <c r="C5865" s="61" t="s">
        <v>885</v>
      </c>
      <c r="D5865" s="61" t="s">
        <v>181</v>
      </c>
      <c r="E5865" s="61">
        <v>3.75</v>
      </c>
      <c r="F5865" s="61" t="s">
        <v>182</v>
      </c>
      <c r="G5865" s="61">
        <v>0</v>
      </c>
      <c r="H5865" s="61" t="s">
        <v>1451</v>
      </c>
      <c r="I5865" s="61" t="s">
        <v>1104</v>
      </c>
      <c r="J5865" s="61" t="s">
        <v>33</v>
      </c>
      <c r="K5865" s="61" t="s">
        <v>14</v>
      </c>
      <c r="L5865" s="61" t="s">
        <v>1107</v>
      </c>
      <c r="M5865" s="61" t="e">
        <f t="shared" si="92"/>
        <v>#VALUE!</v>
      </c>
      <c r="N5865" t="e">
        <f>VLOOKUP(M5865,'zamestnanci číselník'!$A:$I,9,0)</f>
        <v>#VALUE!</v>
      </c>
    </row>
    <row r="5866" spans="1:14" x14ac:dyDescent="0.2">
      <c r="A5866" s="60">
        <v>43696</v>
      </c>
      <c r="B5866" s="61" t="s">
        <v>1106</v>
      </c>
      <c r="C5866" s="61" t="s">
        <v>885</v>
      </c>
      <c r="D5866" s="61" t="s">
        <v>181</v>
      </c>
      <c r="E5866" s="61">
        <v>0.25</v>
      </c>
      <c r="F5866" s="61" t="s">
        <v>182</v>
      </c>
      <c r="G5866" s="61">
        <v>0</v>
      </c>
      <c r="H5866" s="61" t="s">
        <v>1387</v>
      </c>
      <c r="I5866" s="61" t="s">
        <v>1104</v>
      </c>
      <c r="J5866" s="61" t="s">
        <v>1119</v>
      </c>
      <c r="K5866" s="61" t="s">
        <v>14</v>
      </c>
      <c r="L5866" s="61" t="s">
        <v>1107</v>
      </c>
      <c r="M5866" s="61" t="e">
        <f t="shared" si="92"/>
        <v>#VALUE!</v>
      </c>
      <c r="N5866" t="e">
        <f>VLOOKUP(M5866,'zamestnanci číselník'!$A:$I,9,0)</f>
        <v>#VALUE!</v>
      </c>
    </row>
    <row r="5867" spans="1:14" x14ac:dyDescent="0.2">
      <c r="A5867" s="60">
        <v>43696</v>
      </c>
      <c r="B5867" s="61" t="s">
        <v>1106</v>
      </c>
      <c r="C5867" s="61" t="s">
        <v>885</v>
      </c>
      <c r="D5867" s="61" t="s">
        <v>181</v>
      </c>
      <c r="E5867" s="61">
        <v>2.25</v>
      </c>
      <c r="F5867" s="61" t="s">
        <v>182</v>
      </c>
      <c r="G5867" s="61">
        <v>0</v>
      </c>
      <c r="H5867" s="61" t="s">
        <v>1387</v>
      </c>
      <c r="I5867" s="61" t="s">
        <v>1104</v>
      </c>
      <c r="J5867" s="61" t="s">
        <v>1119</v>
      </c>
      <c r="K5867" s="61" t="s">
        <v>14</v>
      </c>
      <c r="L5867" s="61" t="s">
        <v>1107</v>
      </c>
      <c r="M5867" s="61" t="e">
        <f t="shared" si="92"/>
        <v>#VALUE!</v>
      </c>
      <c r="N5867" t="e">
        <f>VLOOKUP(M5867,'zamestnanci číselník'!$A:$I,9,0)</f>
        <v>#VALUE!</v>
      </c>
    </row>
    <row r="5868" spans="1:14" x14ac:dyDescent="0.2">
      <c r="A5868" s="60">
        <v>43696</v>
      </c>
      <c r="B5868" s="61" t="s">
        <v>1106</v>
      </c>
      <c r="C5868" s="61" t="s">
        <v>885</v>
      </c>
      <c r="D5868" s="61" t="s">
        <v>181</v>
      </c>
      <c r="E5868" s="61">
        <v>2.25</v>
      </c>
      <c r="F5868" s="61" t="s">
        <v>182</v>
      </c>
      <c r="G5868" s="61">
        <v>0</v>
      </c>
      <c r="H5868" s="61" t="s">
        <v>1387</v>
      </c>
      <c r="I5868" s="61" t="s">
        <v>1104</v>
      </c>
      <c r="J5868" s="61" t="s">
        <v>1119</v>
      </c>
      <c r="K5868" s="61" t="s">
        <v>14</v>
      </c>
      <c r="L5868" s="61" t="s">
        <v>1107</v>
      </c>
      <c r="M5868" s="61" t="e">
        <f t="shared" ref="M5868:M5931" si="93">B5868*1</f>
        <v>#VALUE!</v>
      </c>
      <c r="N5868" t="e">
        <f>VLOOKUP(M5868,'zamestnanci číselník'!$A:$I,9,0)</f>
        <v>#VALUE!</v>
      </c>
    </row>
    <row r="5869" spans="1:14" x14ac:dyDescent="0.2">
      <c r="A5869" s="60">
        <v>43696</v>
      </c>
      <c r="B5869" s="61" t="s">
        <v>1106</v>
      </c>
      <c r="C5869" s="61" t="s">
        <v>885</v>
      </c>
      <c r="D5869" s="61" t="s">
        <v>181</v>
      </c>
      <c r="E5869" s="61">
        <v>0.5</v>
      </c>
      <c r="F5869" s="61" t="s">
        <v>182</v>
      </c>
      <c r="G5869" s="61">
        <v>0</v>
      </c>
      <c r="H5869" s="61" t="s">
        <v>1451</v>
      </c>
      <c r="I5869" s="61" t="s">
        <v>1104</v>
      </c>
      <c r="J5869" s="61" t="s">
        <v>1119</v>
      </c>
      <c r="K5869" s="61" t="s">
        <v>14</v>
      </c>
      <c r="L5869" s="61" t="s">
        <v>1107</v>
      </c>
      <c r="M5869" s="61" t="e">
        <f t="shared" si="93"/>
        <v>#VALUE!</v>
      </c>
      <c r="N5869" t="e">
        <f>VLOOKUP(M5869,'zamestnanci číselník'!$A:$I,9,0)</f>
        <v>#VALUE!</v>
      </c>
    </row>
    <row r="5870" spans="1:14" x14ac:dyDescent="0.2">
      <c r="A5870" s="60">
        <v>43689</v>
      </c>
      <c r="B5870" s="61" t="s">
        <v>1106</v>
      </c>
      <c r="C5870" s="61" t="s">
        <v>885</v>
      </c>
      <c r="D5870" s="61" t="s">
        <v>181</v>
      </c>
      <c r="E5870" s="61">
        <v>0.75</v>
      </c>
      <c r="F5870" s="61" t="s">
        <v>182</v>
      </c>
      <c r="G5870" s="61">
        <v>0</v>
      </c>
      <c r="H5870" s="61" t="s">
        <v>1552</v>
      </c>
      <c r="I5870" s="61" t="s">
        <v>1104</v>
      </c>
      <c r="J5870" s="61" t="s">
        <v>278</v>
      </c>
      <c r="K5870" s="61" t="s">
        <v>14</v>
      </c>
      <c r="L5870" s="61" t="s">
        <v>1107</v>
      </c>
      <c r="M5870" s="61" t="e">
        <f t="shared" si="93"/>
        <v>#VALUE!</v>
      </c>
      <c r="N5870" t="e">
        <f>VLOOKUP(M5870,'zamestnanci číselník'!$A:$I,9,0)</f>
        <v>#VALUE!</v>
      </c>
    </row>
    <row r="5871" spans="1:14" x14ac:dyDescent="0.2">
      <c r="A5871" s="60">
        <v>43689</v>
      </c>
      <c r="B5871" s="61" t="s">
        <v>1106</v>
      </c>
      <c r="C5871" s="61" t="s">
        <v>885</v>
      </c>
      <c r="D5871" s="61" t="s">
        <v>181</v>
      </c>
      <c r="E5871" s="61">
        <v>2</v>
      </c>
      <c r="F5871" s="61" t="s">
        <v>182</v>
      </c>
      <c r="G5871" s="61">
        <v>0</v>
      </c>
      <c r="H5871" s="61" t="s">
        <v>1558</v>
      </c>
      <c r="I5871" s="61" t="s">
        <v>1104</v>
      </c>
      <c r="J5871" s="61" t="s">
        <v>278</v>
      </c>
      <c r="K5871" s="61" t="s">
        <v>14</v>
      </c>
      <c r="L5871" s="61" t="s">
        <v>1107</v>
      </c>
      <c r="M5871" s="61" t="e">
        <f t="shared" si="93"/>
        <v>#VALUE!</v>
      </c>
      <c r="N5871" t="e">
        <f>VLOOKUP(M5871,'zamestnanci číselník'!$A:$I,9,0)</f>
        <v>#VALUE!</v>
      </c>
    </row>
    <row r="5872" spans="1:14" x14ac:dyDescent="0.2">
      <c r="A5872" s="60">
        <v>43690</v>
      </c>
      <c r="B5872" s="61" t="s">
        <v>1106</v>
      </c>
      <c r="C5872" s="61" t="s">
        <v>885</v>
      </c>
      <c r="D5872" s="61" t="s">
        <v>181</v>
      </c>
      <c r="E5872" s="61">
        <v>3</v>
      </c>
      <c r="F5872" s="61" t="s">
        <v>182</v>
      </c>
      <c r="G5872" s="61">
        <v>0</v>
      </c>
      <c r="H5872" s="61" t="s">
        <v>279</v>
      </c>
      <c r="I5872" s="61" t="s">
        <v>1104</v>
      </c>
      <c r="J5872" s="61" t="s">
        <v>278</v>
      </c>
      <c r="K5872" s="61" t="s">
        <v>14</v>
      </c>
      <c r="L5872" s="61" t="s">
        <v>1107</v>
      </c>
      <c r="M5872" s="61" t="e">
        <f t="shared" si="93"/>
        <v>#VALUE!</v>
      </c>
      <c r="N5872" t="e">
        <f>VLOOKUP(M5872,'zamestnanci číselník'!$A:$I,9,0)</f>
        <v>#VALUE!</v>
      </c>
    </row>
    <row r="5873" spans="1:14" x14ac:dyDescent="0.2">
      <c r="A5873" s="60">
        <v>43690</v>
      </c>
      <c r="B5873" s="61" t="s">
        <v>1106</v>
      </c>
      <c r="C5873" s="61" t="s">
        <v>885</v>
      </c>
      <c r="D5873" s="61" t="s">
        <v>181</v>
      </c>
      <c r="E5873" s="61">
        <v>3</v>
      </c>
      <c r="F5873" s="61" t="s">
        <v>182</v>
      </c>
      <c r="G5873" s="61">
        <v>0</v>
      </c>
      <c r="H5873" s="61" t="s">
        <v>1473</v>
      </c>
      <c r="I5873" s="61" t="s">
        <v>1104</v>
      </c>
      <c r="J5873" s="61" t="s">
        <v>278</v>
      </c>
      <c r="K5873" s="61" t="s">
        <v>14</v>
      </c>
      <c r="L5873" s="61" t="s">
        <v>1107</v>
      </c>
      <c r="M5873" s="61" t="e">
        <f t="shared" si="93"/>
        <v>#VALUE!</v>
      </c>
      <c r="N5873" t="e">
        <f>VLOOKUP(M5873,'zamestnanci číselník'!$A:$I,9,0)</f>
        <v>#VALUE!</v>
      </c>
    </row>
    <row r="5874" spans="1:14" x14ac:dyDescent="0.2">
      <c r="A5874" s="60">
        <v>43691</v>
      </c>
      <c r="B5874" s="61" t="s">
        <v>1106</v>
      </c>
      <c r="C5874" s="61" t="s">
        <v>885</v>
      </c>
      <c r="D5874" s="61" t="s">
        <v>181</v>
      </c>
      <c r="E5874" s="61">
        <v>1</v>
      </c>
      <c r="F5874" s="61" t="s">
        <v>182</v>
      </c>
      <c r="G5874" s="61">
        <v>0</v>
      </c>
      <c r="H5874" s="61" t="s">
        <v>1459</v>
      </c>
      <c r="I5874" s="61" t="s">
        <v>1104</v>
      </c>
      <c r="J5874" s="61" t="s">
        <v>278</v>
      </c>
      <c r="K5874" s="61" t="s">
        <v>14</v>
      </c>
      <c r="L5874" s="61" t="s">
        <v>1107</v>
      </c>
      <c r="M5874" s="61" t="e">
        <f t="shared" si="93"/>
        <v>#VALUE!</v>
      </c>
      <c r="N5874" t="e">
        <f>VLOOKUP(M5874,'zamestnanci číselník'!$A:$I,9,0)</f>
        <v>#VALUE!</v>
      </c>
    </row>
    <row r="5875" spans="1:14" x14ac:dyDescent="0.2">
      <c r="A5875" s="60">
        <v>43691</v>
      </c>
      <c r="B5875" s="61" t="s">
        <v>1106</v>
      </c>
      <c r="C5875" s="61" t="s">
        <v>885</v>
      </c>
      <c r="D5875" s="61" t="s">
        <v>181</v>
      </c>
      <c r="E5875" s="61">
        <v>1.25</v>
      </c>
      <c r="F5875" s="61" t="s">
        <v>182</v>
      </c>
      <c r="G5875" s="61">
        <v>0</v>
      </c>
      <c r="H5875" s="61" t="s">
        <v>1473</v>
      </c>
      <c r="I5875" s="61" t="s">
        <v>1104</v>
      </c>
      <c r="J5875" s="61" t="s">
        <v>278</v>
      </c>
      <c r="K5875" s="61" t="s">
        <v>14</v>
      </c>
      <c r="L5875" s="61" t="s">
        <v>1107</v>
      </c>
      <c r="M5875" s="61" t="e">
        <f t="shared" si="93"/>
        <v>#VALUE!</v>
      </c>
      <c r="N5875" t="e">
        <f>VLOOKUP(M5875,'zamestnanci číselník'!$A:$I,9,0)</f>
        <v>#VALUE!</v>
      </c>
    </row>
    <row r="5876" spans="1:14" x14ac:dyDescent="0.2">
      <c r="A5876" s="60">
        <v>43693</v>
      </c>
      <c r="B5876" s="61" t="s">
        <v>1106</v>
      </c>
      <c r="C5876" s="61" t="s">
        <v>885</v>
      </c>
      <c r="D5876" s="61" t="s">
        <v>181</v>
      </c>
      <c r="E5876" s="61">
        <v>1</v>
      </c>
      <c r="F5876" s="61" t="s">
        <v>182</v>
      </c>
      <c r="G5876" s="61">
        <v>0</v>
      </c>
      <c r="H5876" s="61" t="s">
        <v>1507</v>
      </c>
      <c r="I5876" s="61" t="s">
        <v>1104</v>
      </c>
      <c r="J5876" s="61" t="s">
        <v>278</v>
      </c>
      <c r="K5876" s="61" t="s">
        <v>14</v>
      </c>
      <c r="L5876" s="61" t="s">
        <v>1107</v>
      </c>
      <c r="M5876" s="61" t="e">
        <f t="shared" si="93"/>
        <v>#VALUE!</v>
      </c>
      <c r="N5876" t="e">
        <f>VLOOKUP(M5876,'zamestnanci číselník'!$A:$I,9,0)</f>
        <v>#VALUE!</v>
      </c>
    </row>
    <row r="5877" spans="1:14" x14ac:dyDescent="0.2">
      <c r="A5877" s="60">
        <v>43693</v>
      </c>
      <c r="B5877" s="61" t="s">
        <v>1106</v>
      </c>
      <c r="C5877" s="61" t="s">
        <v>885</v>
      </c>
      <c r="D5877" s="61" t="s">
        <v>181</v>
      </c>
      <c r="E5877" s="61">
        <v>1</v>
      </c>
      <c r="F5877" s="61" t="s">
        <v>182</v>
      </c>
      <c r="G5877" s="61">
        <v>0</v>
      </c>
      <c r="H5877" s="61" t="s">
        <v>1555</v>
      </c>
      <c r="I5877" s="61" t="s">
        <v>1104</v>
      </c>
      <c r="J5877" s="61" t="s">
        <v>278</v>
      </c>
      <c r="K5877" s="61" t="s">
        <v>14</v>
      </c>
      <c r="L5877" s="61" t="s">
        <v>1107</v>
      </c>
      <c r="M5877" s="61" t="e">
        <f t="shared" si="93"/>
        <v>#VALUE!</v>
      </c>
      <c r="N5877" t="e">
        <f>VLOOKUP(M5877,'zamestnanci číselník'!$A:$I,9,0)</f>
        <v>#VALUE!</v>
      </c>
    </row>
    <row r="5878" spans="1:14" x14ac:dyDescent="0.2">
      <c r="A5878" s="60">
        <v>43689</v>
      </c>
      <c r="B5878" s="61" t="s">
        <v>1106</v>
      </c>
      <c r="C5878" s="61" t="s">
        <v>885</v>
      </c>
      <c r="D5878" s="61" t="s">
        <v>181</v>
      </c>
      <c r="E5878" s="61">
        <v>6.25</v>
      </c>
      <c r="F5878" s="61" t="s">
        <v>182</v>
      </c>
      <c r="G5878" s="61">
        <v>0</v>
      </c>
      <c r="H5878" s="61" t="s">
        <v>1147</v>
      </c>
      <c r="I5878" s="61" t="s">
        <v>1104</v>
      </c>
      <c r="J5878" s="61" t="s">
        <v>1119</v>
      </c>
      <c r="K5878" s="61" t="s">
        <v>14</v>
      </c>
      <c r="L5878" s="61" t="s">
        <v>1107</v>
      </c>
      <c r="M5878" s="61" t="e">
        <f t="shared" si="93"/>
        <v>#VALUE!</v>
      </c>
      <c r="N5878" t="e">
        <f>VLOOKUP(M5878,'zamestnanci číselník'!$A:$I,9,0)</f>
        <v>#VALUE!</v>
      </c>
    </row>
    <row r="5879" spans="1:14" x14ac:dyDescent="0.2">
      <c r="A5879" s="60">
        <v>43691</v>
      </c>
      <c r="B5879" s="61" t="s">
        <v>1106</v>
      </c>
      <c r="C5879" s="61" t="s">
        <v>885</v>
      </c>
      <c r="D5879" s="61" t="s">
        <v>181</v>
      </c>
      <c r="E5879" s="61">
        <v>7.25</v>
      </c>
      <c r="F5879" s="61" t="s">
        <v>182</v>
      </c>
      <c r="G5879" s="61">
        <v>0</v>
      </c>
      <c r="H5879" s="61" t="s">
        <v>1544</v>
      </c>
      <c r="I5879" s="61" t="s">
        <v>1104</v>
      </c>
      <c r="J5879" s="61" t="s">
        <v>1119</v>
      </c>
      <c r="K5879" s="61" t="s">
        <v>14</v>
      </c>
      <c r="L5879" s="61" t="s">
        <v>1107</v>
      </c>
      <c r="M5879" s="61" t="e">
        <f t="shared" si="93"/>
        <v>#VALUE!</v>
      </c>
      <c r="N5879" t="e">
        <f>VLOOKUP(M5879,'zamestnanci číselník'!$A:$I,9,0)</f>
        <v>#VALUE!</v>
      </c>
    </row>
    <row r="5880" spans="1:14" x14ac:dyDescent="0.2">
      <c r="A5880" s="60">
        <v>43692</v>
      </c>
      <c r="B5880" s="61" t="s">
        <v>1106</v>
      </c>
      <c r="C5880" s="61" t="s">
        <v>885</v>
      </c>
      <c r="D5880" s="61" t="s">
        <v>181</v>
      </c>
      <c r="E5880" s="61">
        <v>1.5</v>
      </c>
      <c r="F5880" s="61" t="s">
        <v>182</v>
      </c>
      <c r="G5880" s="61">
        <v>0</v>
      </c>
      <c r="H5880" s="61" t="s">
        <v>1449</v>
      </c>
      <c r="I5880" s="61" t="s">
        <v>1104</v>
      </c>
      <c r="J5880" s="61" t="s">
        <v>1119</v>
      </c>
      <c r="K5880" s="61" t="s">
        <v>14</v>
      </c>
      <c r="L5880" s="61" t="s">
        <v>1107</v>
      </c>
      <c r="M5880" s="61" t="e">
        <f t="shared" si="93"/>
        <v>#VALUE!</v>
      </c>
      <c r="N5880" t="e">
        <f>VLOOKUP(M5880,'zamestnanci číselník'!$A:$I,9,0)</f>
        <v>#VALUE!</v>
      </c>
    </row>
    <row r="5881" spans="1:14" x14ac:dyDescent="0.2">
      <c r="A5881" s="60">
        <v>43692</v>
      </c>
      <c r="B5881" s="61" t="s">
        <v>1106</v>
      </c>
      <c r="C5881" s="61" t="s">
        <v>885</v>
      </c>
      <c r="D5881" s="61" t="s">
        <v>181</v>
      </c>
      <c r="E5881" s="61">
        <v>8</v>
      </c>
      <c r="F5881" s="61" t="s">
        <v>182</v>
      </c>
      <c r="G5881" s="61">
        <v>0</v>
      </c>
      <c r="H5881" s="61" t="s">
        <v>1451</v>
      </c>
      <c r="I5881" s="61" t="s">
        <v>1104</v>
      </c>
      <c r="J5881" s="61" t="s">
        <v>1119</v>
      </c>
      <c r="K5881" s="61" t="s">
        <v>14</v>
      </c>
      <c r="L5881" s="61" t="s">
        <v>1107</v>
      </c>
      <c r="M5881" s="61" t="e">
        <f t="shared" si="93"/>
        <v>#VALUE!</v>
      </c>
      <c r="N5881" t="e">
        <f>VLOOKUP(M5881,'zamestnanci číselník'!$A:$I,9,0)</f>
        <v>#VALUE!</v>
      </c>
    </row>
    <row r="5882" spans="1:14" x14ac:dyDescent="0.2">
      <c r="A5882" s="60">
        <v>43693</v>
      </c>
      <c r="B5882" s="61" t="s">
        <v>1106</v>
      </c>
      <c r="C5882" s="61" t="s">
        <v>885</v>
      </c>
      <c r="D5882" s="61" t="s">
        <v>181</v>
      </c>
      <c r="E5882" s="61">
        <v>2</v>
      </c>
      <c r="F5882" s="61" t="s">
        <v>182</v>
      </c>
      <c r="G5882" s="61">
        <v>0</v>
      </c>
      <c r="H5882" s="61" t="s">
        <v>1387</v>
      </c>
      <c r="I5882" s="61" t="s">
        <v>1104</v>
      </c>
      <c r="J5882" s="61" t="s">
        <v>1119</v>
      </c>
      <c r="K5882" s="61" t="s">
        <v>14</v>
      </c>
      <c r="L5882" s="61" t="s">
        <v>1107</v>
      </c>
      <c r="M5882" s="61" t="e">
        <f t="shared" si="93"/>
        <v>#VALUE!</v>
      </c>
      <c r="N5882" t="e">
        <f>VLOOKUP(M5882,'zamestnanci číselník'!$A:$I,9,0)</f>
        <v>#VALUE!</v>
      </c>
    </row>
    <row r="5883" spans="1:14" x14ac:dyDescent="0.2">
      <c r="A5883" s="60">
        <v>43693</v>
      </c>
      <c r="B5883" s="61" t="s">
        <v>1106</v>
      </c>
      <c r="C5883" s="61" t="s">
        <v>885</v>
      </c>
      <c r="D5883" s="61" t="s">
        <v>181</v>
      </c>
      <c r="E5883" s="61">
        <v>3</v>
      </c>
      <c r="F5883" s="61" t="s">
        <v>182</v>
      </c>
      <c r="G5883" s="61">
        <v>0</v>
      </c>
      <c r="H5883" s="61" t="s">
        <v>1387</v>
      </c>
      <c r="I5883" s="61" t="s">
        <v>1104</v>
      </c>
      <c r="J5883" s="61" t="s">
        <v>1119</v>
      </c>
      <c r="K5883" s="61" t="s">
        <v>14</v>
      </c>
      <c r="L5883" s="61" t="s">
        <v>1107</v>
      </c>
      <c r="M5883" s="61" t="e">
        <f t="shared" si="93"/>
        <v>#VALUE!</v>
      </c>
      <c r="N5883" t="e">
        <f>VLOOKUP(M5883,'zamestnanci číselník'!$A:$I,9,0)</f>
        <v>#VALUE!</v>
      </c>
    </row>
    <row r="5884" spans="1:14" x14ac:dyDescent="0.2">
      <c r="A5884" s="60">
        <v>43693</v>
      </c>
      <c r="B5884" s="61" t="s">
        <v>1106</v>
      </c>
      <c r="C5884" s="61" t="s">
        <v>885</v>
      </c>
      <c r="D5884" s="61" t="s">
        <v>181</v>
      </c>
      <c r="E5884" s="61">
        <v>0.75</v>
      </c>
      <c r="F5884" s="61" t="s">
        <v>182</v>
      </c>
      <c r="G5884" s="61">
        <v>0</v>
      </c>
      <c r="H5884" s="61" t="s">
        <v>1451</v>
      </c>
      <c r="I5884" s="61" t="s">
        <v>1104</v>
      </c>
      <c r="J5884" s="61" t="s">
        <v>1119</v>
      </c>
      <c r="K5884" s="61" t="s">
        <v>14</v>
      </c>
      <c r="L5884" s="61" t="s">
        <v>1107</v>
      </c>
      <c r="M5884" s="61" t="e">
        <f t="shared" si="93"/>
        <v>#VALUE!</v>
      </c>
      <c r="N5884" t="e">
        <f>VLOOKUP(M5884,'zamestnanci číselník'!$A:$I,9,0)</f>
        <v>#VALUE!</v>
      </c>
    </row>
    <row r="5885" spans="1:14" x14ac:dyDescent="0.2">
      <c r="A5885" s="60">
        <v>43693</v>
      </c>
      <c r="B5885" s="61" t="s">
        <v>1106</v>
      </c>
      <c r="C5885" s="61" t="s">
        <v>885</v>
      </c>
      <c r="D5885" s="61" t="s">
        <v>181</v>
      </c>
      <c r="E5885" s="61">
        <v>1.75</v>
      </c>
      <c r="F5885" s="61" t="s">
        <v>182</v>
      </c>
      <c r="G5885" s="61">
        <v>0</v>
      </c>
      <c r="H5885" s="61" t="s">
        <v>1451</v>
      </c>
      <c r="I5885" s="61" t="s">
        <v>1104</v>
      </c>
      <c r="J5885" s="61" t="s">
        <v>1119</v>
      </c>
      <c r="K5885" s="61" t="s">
        <v>14</v>
      </c>
      <c r="L5885" s="61" t="s">
        <v>1107</v>
      </c>
      <c r="M5885" s="61" t="e">
        <f t="shared" si="93"/>
        <v>#VALUE!</v>
      </c>
      <c r="N5885" t="e">
        <f>VLOOKUP(M5885,'zamestnanci číselník'!$A:$I,9,0)</f>
        <v>#VALUE!</v>
      </c>
    </row>
    <row r="5886" spans="1:14" x14ac:dyDescent="0.2">
      <c r="A5886" s="60">
        <v>43690</v>
      </c>
      <c r="B5886" s="61" t="s">
        <v>1106</v>
      </c>
      <c r="C5886" s="61" t="s">
        <v>885</v>
      </c>
      <c r="D5886" s="61" t="s">
        <v>181</v>
      </c>
      <c r="E5886" s="61">
        <v>3.5</v>
      </c>
      <c r="F5886" s="61" t="s">
        <v>182</v>
      </c>
      <c r="G5886" s="61">
        <v>0</v>
      </c>
      <c r="H5886" s="61" t="s">
        <v>1512</v>
      </c>
      <c r="I5886" s="61" t="s">
        <v>1104</v>
      </c>
      <c r="J5886" s="61" t="s">
        <v>33</v>
      </c>
      <c r="K5886" s="61" t="s">
        <v>14</v>
      </c>
      <c r="L5886" s="61" t="s">
        <v>1107</v>
      </c>
      <c r="M5886" s="61" t="e">
        <f t="shared" si="93"/>
        <v>#VALUE!</v>
      </c>
      <c r="N5886" t="e">
        <f>VLOOKUP(M5886,'zamestnanci číselník'!$A:$I,9,0)</f>
        <v>#VALUE!</v>
      </c>
    </row>
    <row r="5887" spans="1:14" x14ac:dyDescent="0.2">
      <c r="A5887" s="60">
        <v>43683</v>
      </c>
      <c r="B5887" s="61" t="s">
        <v>1106</v>
      </c>
      <c r="C5887" s="61" t="s">
        <v>885</v>
      </c>
      <c r="D5887" s="61" t="s">
        <v>181</v>
      </c>
      <c r="E5887" s="61">
        <v>5.25</v>
      </c>
      <c r="F5887" s="61" t="s">
        <v>182</v>
      </c>
      <c r="G5887" s="61">
        <v>0</v>
      </c>
      <c r="H5887" s="61" t="s">
        <v>1505</v>
      </c>
      <c r="I5887" s="61" t="s">
        <v>1104</v>
      </c>
      <c r="J5887" s="61" t="s">
        <v>278</v>
      </c>
      <c r="K5887" s="61" t="s">
        <v>14</v>
      </c>
      <c r="L5887" s="61" t="s">
        <v>1107</v>
      </c>
      <c r="M5887" s="61" t="e">
        <f t="shared" si="93"/>
        <v>#VALUE!</v>
      </c>
      <c r="N5887" t="e">
        <f>VLOOKUP(M5887,'zamestnanci číselník'!$A:$I,9,0)</f>
        <v>#VALUE!</v>
      </c>
    </row>
    <row r="5888" spans="1:14" x14ac:dyDescent="0.2">
      <c r="A5888" s="60">
        <v>43683</v>
      </c>
      <c r="B5888" s="61" t="s">
        <v>1106</v>
      </c>
      <c r="C5888" s="61" t="s">
        <v>885</v>
      </c>
      <c r="D5888" s="61" t="s">
        <v>181</v>
      </c>
      <c r="E5888" s="61">
        <v>0.75</v>
      </c>
      <c r="F5888" s="61" t="s">
        <v>182</v>
      </c>
      <c r="G5888" s="61">
        <v>0</v>
      </c>
      <c r="H5888" s="61" t="s">
        <v>1519</v>
      </c>
      <c r="I5888" s="61" t="s">
        <v>1104</v>
      </c>
      <c r="J5888" s="61" t="s">
        <v>278</v>
      </c>
      <c r="K5888" s="61" t="s">
        <v>14</v>
      </c>
      <c r="L5888" s="61" t="s">
        <v>1107</v>
      </c>
      <c r="M5888" s="61" t="e">
        <f t="shared" si="93"/>
        <v>#VALUE!</v>
      </c>
      <c r="N5888" t="e">
        <f>VLOOKUP(M5888,'zamestnanci číselník'!$A:$I,9,0)</f>
        <v>#VALUE!</v>
      </c>
    </row>
    <row r="5889" spans="1:14" x14ac:dyDescent="0.2">
      <c r="A5889" s="60">
        <v>43684</v>
      </c>
      <c r="B5889" s="61" t="s">
        <v>1106</v>
      </c>
      <c r="C5889" s="61" t="s">
        <v>885</v>
      </c>
      <c r="D5889" s="61" t="s">
        <v>181</v>
      </c>
      <c r="E5889" s="61">
        <v>1</v>
      </c>
      <c r="F5889" s="61" t="s">
        <v>182</v>
      </c>
      <c r="G5889" s="61">
        <v>0</v>
      </c>
      <c r="H5889" s="61" t="s">
        <v>279</v>
      </c>
      <c r="I5889" s="61" t="s">
        <v>1104</v>
      </c>
      <c r="J5889" s="61" t="s">
        <v>278</v>
      </c>
      <c r="K5889" s="61" t="s">
        <v>14</v>
      </c>
      <c r="L5889" s="61" t="s">
        <v>1107</v>
      </c>
      <c r="M5889" s="61" t="e">
        <f t="shared" si="93"/>
        <v>#VALUE!</v>
      </c>
      <c r="N5889" t="e">
        <f>VLOOKUP(M5889,'zamestnanci číselník'!$A:$I,9,0)</f>
        <v>#VALUE!</v>
      </c>
    </row>
    <row r="5890" spans="1:14" x14ac:dyDescent="0.2">
      <c r="A5890" s="60">
        <v>43684</v>
      </c>
      <c r="B5890" s="61" t="s">
        <v>1106</v>
      </c>
      <c r="C5890" s="61" t="s">
        <v>885</v>
      </c>
      <c r="D5890" s="61" t="s">
        <v>181</v>
      </c>
      <c r="E5890" s="61">
        <v>0.25</v>
      </c>
      <c r="F5890" s="61" t="s">
        <v>182</v>
      </c>
      <c r="G5890" s="61">
        <v>0</v>
      </c>
      <c r="H5890" s="61" t="s">
        <v>39</v>
      </c>
      <c r="I5890" s="61" t="s">
        <v>1104</v>
      </c>
      <c r="J5890" s="61" t="s">
        <v>278</v>
      </c>
      <c r="K5890" s="61" t="s">
        <v>14</v>
      </c>
      <c r="L5890" s="61" t="s">
        <v>1107</v>
      </c>
      <c r="M5890" s="61" t="e">
        <f t="shared" si="93"/>
        <v>#VALUE!</v>
      </c>
      <c r="N5890" t="e">
        <f>VLOOKUP(M5890,'zamestnanci číselník'!$A:$I,9,0)</f>
        <v>#VALUE!</v>
      </c>
    </row>
    <row r="5891" spans="1:14" x14ac:dyDescent="0.2">
      <c r="A5891" s="60">
        <v>43684</v>
      </c>
      <c r="B5891" s="61" t="s">
        <v>1106</v>
      </c>
      <c r="C5891" s="61" t="s">
        <v>885</v>
      </c>
      <c r="D5891" s="61" t="s">
        <v>181</v>
      </c>
      <c r="E5891" s="61">
        <v>1.75</v>
      </c>
      <c r="F5891" s="61" t="s">
        <v>182</v>
      </c>
      <c r="G5891" s="61">
        <v>0</v>
      </c>
      <c r="H5891" s="61" t="s">
        <v>1503</v>
      </c>
      <c r="I5891" s="61" t="s">
        <v>1104</v>
      </c>
      <c r="J5891" s="61" t="s">
        <v>278</v>
      </c>
      <c r="K5891" s="61" t="s">
        <v>14</v>
      </c>
      <c r="L5891" s="61" t="s">
        <v>1107</v>
      </c>
      <c r="M5891" s="61" t="e">
        <f t="shared" si="93"/>
        <v>#VALUE!</v>
      </c>
      <c r="N5891" t="e">
        <f>VLOOKUP(M5891,'zamestnanci číselník'!$A:$I,9,0)</f>
        <v>#VALUE!</v>
      </c>
    </row>
    <row r="5892" spans="1:14" x14ac:dyDescent="0.2">
      <c r="A5892" s="60">
        <v>43684</v>
      </c>
      <c r="B5892" s="61" t="s">
        <v>1106</v>
      </c>
      <c r="C5892" s="61" t="s">
        <v>885</v>
      </c>
      <c r="D5892" s="61" t="s">
        <v>181</v>
      </c>
      <c r="E5892" s="61">
        <v>5.25</v>
      </c>
      <c r="F5892" s="61" t="s">
        <v>182</v>
      </c>
      <c r="G5892" s="61">
        <v>0</v>
      </c>
      <c r="H5892" s="61" t="s">
        <v>1503</v>
      </c>
      <c r="I5892" s="61" t="s">
        <v>1104</v>
      </c>
      <c r="J5892" s="61" t="s">
        <v>278</v>
      </c>
      <c r="K5892" s="61" t="s">
        <v>14</v>
      </c>
      <c r="L5892" s="61" t="s">
        <v>1107</v>
      </c>
      <c r="M5892" s="61" t="e">
        <f t="shared" si="93"/>
        <v>#VALUE!</v>
      </c>
      <c r="N5892" t="e">
        <f>VLOOKUP(M5892,'zamestnanci číselník'!$A:$I,9,0)</f>
        <v>#VALUE!</v>
      </c>
    </row>
    <row r="5893" spans="1:14" x14ac:dyDescent="0.2">
      <c r="A5893" s="60">
        <v>43685</v>
      </c>
      <c r="B5893" s="61" t="s">
        <v>1106</v>
      </c>
      <c r="C5893" s="61" t="s">
        <v>885</v>
      </c>
      <c r="D5893" s="61" t="s">
        <v>181</v>
      </c>
      <c r="E5893" s="61">
        <v>0.75</v>
      </c>
      <c r="F5893" s="61" t="s">
        <v>182</v>
      </c>
      <c r="G5893" s="61">
        <v>0</v>
      </c>
      <c r="H5893" s="61" t="s">
        <v>39</v>
      </c>
      <c r="I5893" s="61" t="s">
        <v>1104</v>
      </c>
      <c r="J5893" s="61" t="s">
        <v>278</v>
      </c>
      <c r="K5893" s="61" t="s">
        <v>14</v>
      </c>
      <c r="L5893" s="61" t="s">
        <v>1107</v>
      </c>
      <c r="M5893" s="61" t="e">
        <f t="shared" si="93"/>
        <v>#VALUE!</v>
      </c>
      <c r="N5893" t="e">
        <f>VLOOKUP(M5893,'zamestnanci číselník'!$A:$I,9,0)</f>
        <v>#VALUE!</v>
      </c>
    </row>
    <row r="5894" spans="1:14" x14ac:dyDescent="0.2">
      <c r="A5894" s="60">
        <v>43685</v>
      </c>
      <c r="B5894" s="61" t="s">
        <v>1106</v>
      </c>
      <c r="C5894" s="61" t="s">
        <v>885</v>
      </c>
      <c r="D5894" s="61" t="s">
        <v>181</v>
      </c>
      <c r="E5894" s="61">
        <v>1</v>
      </c>
      <c r="F5894" s="61" t="s">
        <v>182</v>
      </c>
      <c r="G5894" s="61">
        <v>0</v>
      </c>
      <c r="H5894" s="61" t="s">
        <v>1450</v>
      </c>
      <c r="I5894" s="61" t="s">
        <v>1104</v>
      </c>
      <c r="J5894" s="61" t="s">
        <v>278</v>
      </c>
      <c r="K5894" s="61" t="s">
        <v>14</v>
      </c>
      <c r="L5894" s="61" t="s">
        <v>1107</v>
      </c>
      <c r="M5894" s="61" t="e">
        <f t="shared" si="93"/>
        <v>#VALUE!</v>
      </c>
      <c r="N5894" t="e">
        <f>VLOOKUP(M5894,'zamestnanci číselník'!$A:$I,9,0)</f>
        <v>#VALUE!</v>
      </c>
    </row>
    <row r="5895" spans="1:14" x14ac:dyDescent="0.2">
      <c r="A5895" s="60">
        <v>43685</v>
      </c>
      <c r="B5895" s="61" t="s">
        <v>1106</v>
      </c>
      <c r="C5895" s="61" t="s">
        <v>885</v>
      </c>
      <c r="D5895" s="61" t="s">
        <v>181</v>
      </c>
      <c r="E5895" s="61">
        <v>1</v>
      </c>
      <c r="F5895" s="61" t="s">
        <v>182</v>
      </c>
      <c r="G5895" s="61">
        <v>0</v>
      </c>
      <c r="H5895" s="61" t="s">
        <v>1505</v>
      </c>
      <c r="I5895" s="61" t="s">
        <v>1104</v>
      </c>
      <c r="J5895" s="61" t="s">
        <v>278</v>
      </c>
      <c r="K5895" s="61" t="s">
        <v>14</v>
      </c>
      <c r="L5895" s="61" t="s">
        <v>1107</v>
      </c>
      <c r="M5895" s="61" t="e">
        <f t="shared" si="93"/>
        <v>#VALUE!</v>
      </c>
      <c r="N5895" t="e">
        <f>VLOOKUP(M5895,'zamestnanci číselník'!$A:$I,9,0)</f>
        <v>#VALUE!</v>
      </c>
    </row>
    <row r="5896" spans="1:14" x14ac:dyDescent="0.2">
      <c r="A5896" s="60">
        <v>43685</v>
      </c>
      <c r="B5896" s="61" t="s">
        <v>1106</v>
      </c>
      <c r="C5896" s="61" t="s">
        <v>885</v>
      </c>
      <c r="D5896" s="61" t="s">
        <v>181</v>
      </c>
      <c r="E5896" s="61">
        <v>4.25</v>
      </c>
      <c r="F5896" s="61" t="s">
        <v>182</v>
      </c>
      <c r="G5896" s="61">
        <v>0</v>
      </c>
      <c r="H5896" s="61" t="s">
        <v>1505</v>
      </c>
      <c r="I5896" s="61" t="s">
        <v>1104</v>
      </c>
      <c r="J5896" s="61" t="s">
        <v>278</v>
      </c>
      <c r="K5896" s="61" t="s">
        <v>14</v>
      </c>
      <c r="L5896" s="61" t="s">
        <v>1107</v>
      </c>
      <c r="M5896" s="61" t="e">
        <f t="shared" si="93"/>
        <v>#VALUE!</v>
      </c>
      <c r="N5896" t="e">
        <f>VLOOKUP(M5896,'zamestnanci číselník'!$A:$I,9,0)</f>
        <v>#VALUE!</v>
      </c>
    </row>
    <row r="5897" spans="1:14" x14ac:dyDescent="0.2">
      <c r="A5897" s="60">
        <v>43685</v>
      </c>
      <c r="B5897" s="61" t="s">
        <v>1106</v>
      </c>
      <c r="C5897" s="61" t="s">
        <v>885</v>
      </c>
      <c r="D5897" s="61" t="s">
        <v>181</v>
      </c>
      <c r="E5897" s="61">
        <v>0</v>
      </c>
      <c r="F5897" s="61" t="s">
        <v>182</v>
      </c>
      <c r="G5897" s="61">
        <v>0</v>
      </c>
      <c r="H5897" s="61" t="s">
        <v>1473</v>
      </c>
      <c r="I5897" s="61" t="s">
        <v>1104</v>
      </c>
      <c r="J5897" s="61" t="s">
        <v>278</v>
      </c>
      <c r="K5897" s="61" t="s">
        <v>14</v>
      </c>
      <c r="L5897" s="61" t="s">
        <v>1107</v>
      </c>
      <c r="M5897" s="61" t="e">
        <f t="shared" si="93"/>
        <v>#VALUE!</v>
      </c>
      <c r="N5897" t="e">
        <f>VLOOKUP(M5897,'zamestnanci číselník'!$A:$I,9,0)</f>
        <v>#VALUE!</v>
      </c>
    </row>
    <row r="5898" spans="1:14" x14ac:dyDescent="0.2">
      <c r="A5898" s="60">
        <v>43686</v>
      </c>
      <c r="B5898" s="61" t="s">
        <v>1106</v>
      </c>
      <c r="C5898" s="61" t="s">
        <v>885</v>
      </c>
      <c r="D5898" s="61" t="s">
        <v>181</v>
      </c>
      <c r="E5898" s="61">
        <v>1.75</v>
      </c>
      <c r="F5898" s="61" t="s">
        <v>182</v>
      </c>
      <c r="G5898" s="61">
        <v>0</v>
      </c>
      <c r="H5898" s="61" t="s">
        <v>1473</v>
      </c>
      <c r="I5898" s="61" t="s">
        <v>1104</v>
      </c>
      <c r="J5898" s="61" t="s">
        <v>278</v>
      </c>
      <c r="K5898" s="61" t="s">
        <v>14</v>
      </c>
      <c r="L5898" s="61" t="s">
        <v>1107</v>
      </c>
      <c r="M5898" s="61" t="e">
        <f t="shared" si="93"/>
        <v>#VALUE!</v>
      </c>
      <c r="N5898" t="e">
        <f>VLOOKUP(M5898,'zamestnanci číselník'!$A:$I,9,0)</f>
        <v>#VALUE!</v>
      </c>
    </row>
    <row r="5899" spans="1:14" x14ac:dyDescent="0.2">
      <c r="A5899" s="60">
        <v>43682</v>
      </c>
      <c r="B5899" s="61" t="s">
        <v>1106</v>
      </c>
      <c r="C5899" s="61" t="s">
        <v>885</v>
      </c>
      <c r="D5899" s="61" t="s">
        <v>181</v>
      </c>
      <c r="E5899" s="61">
        <v>6.5</v>
      </c>
      <c r="F5899" s="61" t="s">
        <v>182</v>
      </c>
      <c r="G5899" s="61">
        <v>0</v>
      </c>
      <c r="H5899" s="61" t="s">
        <v>1474</v>
      </c>
      <c r="I5899" s="61" t="s">
        <v>1104</v>
      </c>
      <c r="J5899" s="61" t="s">
        <v>1119</v>
      </c>
      <c r="K5899" s="61" t="s">
        <v>14</v>
      </c>
      <c r="L5899" s="61" t="s">
        <v>1107</v>
      </c>
      <c r="M5899" s="61" t="e">
        <f t="shared" si="93"/>
        <v>#VALUE!</v>
      </c>
      <c r="N5899" t="e">
        <f>VLOOKUP(M5899,'zamestnanci číselník'!$A:$I,9,0)</f>
        <v>#VALUE!</v>
      </c>
    </row>
    <row r="5900" spans="1:14" x14ac:dyDescent="0.2">
      <c r="A5900" s="60">
        <v>43682</v>
      </c>
      <c r="B5900" s="61" t="s">
        <v>1106</v>
      </c>
      <c r="C5900" s="61" t="s">
        <v>885</v>
      </c>
      <c r="D5900" s="61" t="s">
        <v>181</v>
      </c>
      <c r="E5900" s="61">
        <v>4</v>
      </c>
      <c r="F5900" s="61" t="s">
        <v>182</v>
      </c>
      <c r="G5900" s="61">
        <v>0</v>
      </c>
      <c r="H5900" s="61" t="s">
        <v>1511</v>
      </c>
      <c r="I5900" s="61" t="s">
        <v>1104</v>
      </c>
      <c r="J5900" s="61" t="s">
        <v>1119</v>
      </c>
      <c r="K5900" s="61" t="s">
        <v>14</v>
      </c>
      <c r="L5900" s="61" t="s">
        <v>1107</v>
      </c>
      <c r="M5900" s="61" t="e">
        <f t="shared" si="93"/>
        <v>#VALUE!</v>
      </c>
      <c r="N5900" t="e">
        <f>VLOOKUP(M5900,'zamestnanci číselník'!$A:$I,9,0)</f>
        <v>#VALUE!</v>
      </c>
    </row>
    <row r="5901" spans="1:14" x14ac:dyDescent="0.2">
      <c r="A5901" s="60">
        <v>43683</v>
      </c>
      <c r="B5901" s="61" t="s">
        <v>1106</v>
      </c>
      <c r="C5901" s="61" t="s">
        <v>885</v>
      </c>
      <c r="D5901" s="61" t="s">
        <v>181</v>
      </c>
      <c r="E5901" s="61">
        <v>1.25</v>
      </c>
      <c r="F5901" s="61" t="s">
        <v>182</v>
      </c>
      <c r="G5901" s="61">
        <v>0</v>
      </c>
      <c r="H5901" s="61" t="s">
        <v>1147</v>
      </c>
      <c r="I5901" s="61" t="s">
        <v>1104</v>
      </c>
      <c r="J5901" s="61" t="s">
        <v>1119</v>
      </c>
      <c r="K5901" s="61" t="s">
        <v>14</v>
      </c>
      <c r="L5901" s="61" t="s">
        <v>1107</v>
      </c>
      <c r="M5901" s="61" t="e">
        <f t="shared" si="93"/>
        <v>#VALUE!</v>
      </c>
      <c r="N5901" t="e">
        <f>VLOOKUP(M5901,'zamestnanci číselník'!$A:$I,9,0)</f>
        <v>#VALUE!</v>
      </c>
    </row>
    <row r="5902" spans="1:14" x14ac:dyDescent="0.2">
      <c r="A5902" s="60">
        <v>43683</v>
      </c>
      <c r="B5902" s="61" t="s">
        <v>1106</v>
      </c>
      <c r="C5902" s="61" t="s">
        <v>885</v>
      </c>
      <c r="D5902" s="61" t="s">
        <v>181</v>
      </c>
      <c r="E5902" s="61">
        <v>3.25</v>
      </c>
      <c r="F5902" s="61" t="s">
        <v>182</v>
      </c>
      <c r="G5902" s="61">
        <v>0</v>
      </c>
      <c r="H5902" s="61" t="s">
        <v>1147</v>
      </c>
      <c r="I5902" s="61" t="s">
        <v>1104</v>
      </c>
      <c r="J5902" s="61" t="s">
        <v>1119</v>
      </c>
      <c r="K5902" s="61" t="s">
        <v>14</v>
      </c>
      <c r="L5902" s="61" t="s">
        <v>1107</v>
      </c>
      <c r="M5902" s="61" t="e">
        <f t="shared" si="93"/>
        <v>#VALUE!</v>
      </c>
      <c r="N5902" t="e">
        <f>VLOOKUP(M5902,'zamestnanci číselník'!$A:$I,9,0)</f>
        <v>#VALUE!</v>
      </c>
    </row>
    <row r="5903" spans="1:14" x14ac:dyDescent="0.2">
      <c r="A5903" s="60">
        <v>43685</v>
      </c>
      <c r="B5903" s="61" t="s">
        <v>1106</v>
      </c>
      <c r="C5903" s="61" t="s">
        <v>885</v>
      </c>
      <c r="D5903" s="61" t="s">
        <v>181</v>
      </c>
      <c r="E5903" s="61">
        <v>3.5</v>
      </c>
      <c r="F5903" s="61" t="s">
        <v>182</v>
      </c>
      <c r="G5903" s="61">
        <v>0</v>
      </c>
      <c r="H5903" s="61" t="s">
        <v>1387</v>
      </c>
      <c r="I5903" s="61" t="s">
        <v>1104</v>
      </c>
      <c r="J5903" s="61" t="s">
        <v>1119</v>
      </c>
      <c r="K5903" s="61" t="s">
        <v>14</v>
      </c>
      <c r="L5903" s="61" t="s">
        <v>1107</v>
      </c>
      <c r="M5903" s="61" t="e">
        <f t="shared" si="93"/>
        <v>#VALUE!</v>
      </c>
      <c r="N5903" t="e">
        <f>VLOOKUP(M5903,'zamestnanci číselník'!$A:$I,9,0)</f>
        <v>#VALUE!</v>
      </c>
    </row>
    <row r="5904" spans="1:14" x14ac:dyDescent="0.2">
      <c r="A5904" s="60">
        <v>43686</v>
      </c>
      <c r="B5904" s="61" t="s">
        <v>1106</v>
      </c>
      <c r="C5904" s="61" t="s">
        <v>885</v>
      </c>
      <c r="D5904" s="61" t="s">
        <v>181</v>
      </c>
      <c r="E5904" s="61">
        <v>2.5</v>
      </c>
      <c r="F5904" s="61" t="s">
        <v>182</v>
      </c>
      <c r="G5904" s="61">
        <v>0</v>
      </c>
      <c r="H5904" s="61" t="s">
        <v>1387</v>
      </c>
      <c r="I5904" s="61" t="s">
        <v>1104</v>
      </c>
      <c r="J5904" s="61" t="s">
        <v>1119</v>
      </c>
      <c r="K5904" s="61" t="s">
        <v>14</v>
      </c>
      <c r="L5904" s="61" t="s">
        <v>1107</v>
      </c>
      <c r="M5904" s="61" t="e">
        <f t="shared" si="93"/>
        <v>#VALUE!</v>
      </c>
      <c r="N5904" t="e">
        <f>VLOOKUP(M5904,'zamestnanci číselník'!$A:$I,9,0)</f>
        <v>#VALUE!</v>
      </c>
    </row>
    <row r="5905" spans="1:14" x14ac:dyDescent="0.2">
      <c r="A5905" s="60">
        <v>43686</v>
      </c>
      <c r="B5905" s="61" t="s">
        <v>1106</v>
      </c>
      <c r="C5905" s="61" t="s">
        <v>885</v>
      </c>
      <c r="D5905" s="61" t="s">
        <v>181</v>
      </c>
      <c r="E5905" s="61">
        <v>1.5</v>
      </c>
      <c r="F5905" s="61" t="s">
        <v>182</v>
      </c>
      <c r="G5905" s="61">
        <v>0</v>
      </c>
      <c r="H5905" s="61" t="s">
        <v>1451</v>
      </c>
      <c r="I5905" s="61" t="s">
        <v>1104</v>
      </c>
      <c r="J5905" s="61" t="s">
        <v>1119</v>
      </c>
      <c r="K5905" s="61" t="s">
        <v>14</v>
      </c>
      <c r="L5905" s="61" t="s">
        <v>1107</v>
      </c>
      <c r="M5905" s="61" t="e">
        <f t="shared" si="93"/>
        <v>#VALUE!</v>
      </c>
      <c r="N5905" t="e">
        <f>VLOOKUP(M5905,'zamestnanci číselník'!$A:$I,9,0)</f>
        <v>#VALUE!</v>
      </c>
    </row>
    <row r="5906" spans="1:14" x14ac:dyDescent="0.2">
      <c r="A5906" s="60">
        <v>43684</v>
      </c>
      <c r="B5906" s="61" t="s">
        <v>1106</v>
      </c>
      <c r="C5906" s="61" t="s">
        <v>885</v>
      </c>
      <c r="D5906" s="61" t="s">
        <v>181</v>
      </c>
      <c r="E5906" s="61">
        <v>2.75</v>
      </c>
      <c r="F5906" s="61" t="s">
        <v>182</v>
      </c>
      <c r="G5906" s="61">
        <v>0</v>
      </c>
      <c r="H5906" s="61" t="s">
        <v>1147</v>
      </c>
      <c r="I5906" s="61" t="s">
        <v>1104</v>
      </c>
      <c r="J5906" s="61" t="s">
        <v>33</v>
      </c>
      <c r="K5906" s="61" t="s">
        <v>14</v>
      </c>
      <c r="L5906" s="61" t="s">
        <v>1107</v>
      </c>
      <c r="M5906" s="61" t="e">
        <f t="shared" si="93"/>
        <v>#VALUE!</v>
      </c>
      <c r="N5906" t="e">
        <f>VLOOKUP(M5906,'zamestnanci číselník'!$A:$I,9,0)</f>
        <v>#VALUE!</v>
      </c>
    </row>
    <row r="5907" spans="1:14" x14ac:dyDescent="0.2">
      <c r="A5907" s="60">
        <v>43686</v>
      </c>
      <c r="B5907" s="61" t="s">
        <v>1106</v>
      </c>
      <c r="C5907" s="61" t="s">
        <v>885</v>
      </c>
      <c r="D5907" s="61" t="s">
        <v>181</v>
      </c>
      <c r="E5907" s="61">
        <v>0.5</v>
      </c>
      <c r="F5907" s="61" t="s">
        <v>182</v>
      </c>
      <c r="G5907" s="61">
        <v>0</v>
      </c>
      <c r="H5907" s="61" t="s">
        <v>1451</v>
      </c>
      <c r="I5907" s="61" t="s">
        <v>1104</v>
      </c>
      <c r="J5907" s="61" t="s">
        <v>33</v>
      </c>
      <c r="K5907" s="61" t="s">
        <v>14</v>
      </c>
      <c r="L5907" s="61" t="s">
        <v>1107</v>
      </c>
      <c r="M5907" s="61" t="e">
        <f t="shared" si="93"/>
        <v>#VALUE!</v>
      </c>
      <c r="N5907" t="e">
        <f>VLOOKUP(M5907,'zamestnanci číselník'!$A:$I,9,0)</f>
        <v>#VALUE!</v>
      </c>
    </row>
    <row r="5908" spans="1:14" x14ac:dyDescent="0.2">
      <c r="A5908" s="60">
        <v>43686</v>
      </c>
      <c r="B5908" s="61" t="s">
        <v>1106</v>
      </c>
      <c r="C5908" s="61" t="s">
        <v>885</v>
      </c>
      <c r="D5908" s="61" t="s">
        <v>181</v>
      </c>
      <c r="E5908" s="61">
        <v>1.75</v>
      </c>
      <c r="F5908" s="61" t="s">
        <v>182</v>
      </c>
      <c r="G5908" s="61">
        <v>0</v>
      </c>
      <c r="H5908" s="61" t="s">
        <v>1552</v>
      </c>
      <c r="I5908" s="61" t="s">
        <v>1104</v>
      </c>
      <c r="J5908" s="61" t="s">
        <v>33</v>
      </c>
      <c r="K5908" s="61" t="s">
        <v>14</v>
      </c>
      <c r="L5908" s="61" t="s">
        <v>1107</v>
      </c>
      <c r="M5908" s="61" t="e">
        <f t="shared" si="93"/>
        <v>#VALUE!</v>
      </c>
      <c r="N5908" t="e">
        <f>VLOOKUP(M5908,'zamestnanci číselník'!$A:$I,9,0)</f>
        <v>#VALUE!</v>
      </c>
    </row>
    <row r="5909" spans="1:14" x14ac:dyDescent="0.2">
      <c r="A5909" s="60">
        <v>43704</v>
      </c>
      <c r="B5909" s="61" t="s">
        <v>1108</v>
      </c>
      <c r="C5909" s="61" t="s">
        <v>885</v>
      </c>
      <c r="D5909" s="61" t="s">
        <v>181</v>
      </c>
      <c r="E5909" s="61">
        <v>11</v>
      </c>
      <c r="F5909" s="61" t="s">
        <v>182</v>
      </c>
      <c r="G5909" s="61">
        <v>0</v>
      </c>
      <c r="H5909" s="61" t="s">
        <v>1446</v>
      </c>
      <c r="I5909" s="61" t="s">
        <v>184</v>
      </c>
      <c r="J5909" s="61" t="s">
        <v>13</v>
      </c>
      <c r="K5909" s="61" t="s">
        <v>14</v>
      </c>
      <c r="L5909" s="61" t="s">
        <v>1109</v>
      </c>
      <c r="M5909" s="61" t="e">
        <f t="shared" si="93"/>
        <v>#VALUE!</v>
      </c>
      <c r="N5909" t="e">
        <f>VLOOKUP(M5909,'zamestnanci číselník'!$A:$I,9,0)</f>
        <v>#VALUE!</v>
      </c>
    </row>
    <row r="5910" spans="1:14" x14ac:dyDescent="0.2">
      <c r="A5910" s="60">
        <v>43705</v>
      </c>
      <c r="B5910" s="61" t="s">
        <v>1108</v>
      </c>
      <c r="C5910" s="61" t="s">
        <v>885</v>
      </c>
      <c r="D5910" s="61" t="s">
        <v>181</v>
      </c>
      <c r="E5910" s="61">
        <v>6</v>
      </c>
      <c r="F5910" s="61" t="s">
        <v>182</v>
      </c>
      <c r="G5910" s="61">
        <v>0</v>
      </c>
      <c r="H5910" s="61" t="s">
        <v>1446</v>
      </c>
      <c r="I5910" s="61" t="s">
        <v>184</v>
      </c>
      <c r="J5910" s="61" t="s">
        <v>13</v>
      </c>
      <c r="K5910" s="61" t="s">
        <v>14</v>
      </c>
      <c r="L5910" s="61" t="s">
        <v>1109</v>
      </c>
      <c r="M5910" s="61" t="e">
        <f t="shared" si="93"/>
        <v>#VALUE!</v>
      </c>
      <c r="N5910" t="e">
        <f>VLOOKUP(M5910,'zamestnanci číselník'!$A:$I,9,0)</f>
        <v>#VALUE!</v>
      </c>
    </row>
    <row r="5911" spans="1:14" x14ac:dyDescent="0.2">
      <c r="A5911" s="60">
        <v>43707</v>
      </c>
      <c r="B5911" s="61" t="s">
        <v>1108</v>
      </c>
      <c r="C5911" s="61" t="s">
        <v>885</v>
      </c>
      <c r="D5911" s="61" t="s">
        <v>181</v>
      </c>
      <c r="E5911" s="61">
        <v>8</v>
      </c>
      <c r="F5911" s="61" t="s">
        <v>182</v>
      </c>
      <c r="G5911" s="61">
        <v>0</v>
      </c>
      <c r="H5911" s="61" t="s">
        <v>1446</v>
      </c>
      <c r="I5911" s="61" t="s">
        <v>184</v>
      </c>
      <c r="J5911" s="61" t="s">
        <v>13</v>
      </c>
      <c r="K5911" s="61" t="s">
        <v>14</v>
      </c>
      <c r="L5911" s="61" t="s">
        <v>1109</v>
      </c>
      <c r="M5911" s="61" t="e">
        <f t="shared" si="93"/>
        <v>#VALUE!</v>
      </c>
      <c r="N5911" t="e">
        <f>VLOOKUP(M5911,'zamestnanci číselník'!$A:$I,9,0)</f>
        <v>#VALUE!</v>
      </c>
    </row>
    <row r="5912" spans="1:14" x14ac:dyDescent="0.2">
      <c r="A5912" s="60">
        <v>43699</v>
      </c>
      <c r="B5912" s="61" t="s">
        <v>1108</v>
      </c>
      <c r="C5912" s="61" t="s">
        <v>885</v>
      </c>
      <c r="D5912" s="61" t="s">
        <v>181</v>
      </c>
      <c r="E5912" s="61">
        <v>8.5</v>
      </c>
      <c r="F5912" s="61" t="s">
        <v>182</v>
      </c>
      <c r="G5912" s="61">
        <v>0</v>
      </c>
      <c r="H5912" s="61" t="s">
        <v>1446</v>
      </c>
      <c r="I5912" s="61" t="s">
        <v>184</v>
      </c>
      <c r="J5912" s="61" t="s">
        <v>13</v>
      </c>
      <c r="K5912" s="61" t="s">
        <v>14</v>
      </c>
      <c r="L5912" s="61" t="s">
        <v>1109</v>
      </c>
      <c r="M5912" s="61" t="e">
        <f t="shared" si="93"/>
        <v>#VALUE!</v>
      </c>
      <c r="N5912" t="e">
        <f>VLOOKUP(M5912,'zamestnanci číselník'!$A:$I,9,0)</f>
        <v>#VALUE!</v>
      </c>
    </row>
    <row r="5913" spans="1:14" x14ac:dyDescent="0.2">
      <c r="A5913" s="60">
        <v>43700</v>
      </c>
      <c r="B5913" s="61" t="s">
        <v>1108</v>
      </c>
      <c r="C5913" s="61" t="s">
        <v>885</v>
      </c>
      <c r="D5913" s="61" t="s">
        <v>181</v>
      </c>
      <c r="E5913" s="61">
        <v>8</v>
      </c>
      <c r="F5913" s="61" t="s">
        <v>182</v>
      </c>
      <c r="G5913" s="61">
        <v>0</v>
      </c>
      <c r="H5913" s="61" t="s">
        <v>1446</v>
      </c>
      <c r="I5913" s="61" t="s">
        <v>184</v>
      </c>
      <c r="J5913" s="61" t="s">
        <v>13</v>
      </c>
      <c r="K5913" s="61" t="s">
        <v>14</v>
      </c>
      <c r="L5913" s="61" t="s">
        <v>1109</v>
      </c>
      <c r="M5913" s="61" t="e">
        <f t="shared" si="93"/>
        <v>#VALUE!</v>
      </c>
      <c r="N5913" t="e">
        <f>VLOOKUP(M5913,'zamestnanci číselník'!$A:$I,9,0)</f>
        <v>#VALUE!</v>
      </c>
    </row>
    <row r="5914" spans="1:14" x14ac:dyDescent="0.2">
      <c r="A5914" s="60">
        <v>43702</v>
      </c>
      <c r="B5914" s="61" t="s">
        <v>1108</v>
      </c>
      <c r="C5914" s="61" t="s">
        <v>885</v>
      </c>
      <c r="D5914" s="61" t="s">
        <v>181</v>
      </c>
      <c r="E5914" s="61">
        <v>11</v>
      </c>
      <c r="F5914" s="61" t="s">
        <v>182</v>
      </c>
      <c r="G5914" s="61">
        <v>0</v>
      </c>
      <c r="H5914" s="61" t="s">
        <v>1446</v>
      </c>
      <c r="I5914" s="61" t="s">
        <v>184</v>
      </c>
      <c r="J5914" s="61" t="s">
        <v>13</v>
      </c>
      <c r="K5914" s="61" t="s">
        <v>14</v>
      </c>
      <c r="L5914" s="61" t="s">
        <v>1109</v>
      </c>
      <c r="M5914" s="61" t="e">
        <f t="shared" si="93"/>
        <v>#VALUE!</v>
      </c>
      <c r="N5914" t="e">
        <f>VLOOKUP(M5914,'zamestnanci číselník'!$A:$I,9,0)</f>
        <v>#VALUE!</v>
      </c>
    </row>
    <row r="5915" spans="1:14" x14ac:dyDescent="0.2">
      <c r="A5915" s="60">
        <v>43703</v>
      </c>
      <c r="B5915" s="61" t="s">
        <v>1108</v>
      </c>
      <c r="C5915" s="61" t="s">
        <v>885</v>
      </c>
      <c r="D5915" s="61" t="s">
        <v>181</v>
      </c>
      <c r="E5915" s="61">
        <v>10.5</v>
      </c>
      <c r="F5915" s="61" t="s">
        <v>182</v>
      </c>
      <c r="G5915" s="61">
        <v>0</v>
      </c>
      <c r="H5915" s="61" t="s">
        <v>1446</v>
      </c>
      <c r="I5915" s="61" t="s">
        <v>184</v>
      </c>
      <c r="J5915" s="61" t="s">
        <v>13</v>
      </c>
      <c r="K5915" s="61" t="s">
        <v>14</v>
      </c>
      <c r="L5915" s="61" t="s">
        <v>1109</v>
      </c>
      <c r="M5915" s="61" t="e">
        <f t="shared" si="93"/>
        <v>#VALUE!</v>
      </c>
      <c r="N5915" t="e">
        <f>VLOOKUP(M5915,'zamestnanci číselník'!$A:$I,9,0)</f>
        <v>#VALUE!</v>
      </c>
    </row>
    <row r="5916" spans="1:14" x14ac:dyDescent="0.2">
      <c r="A5916" s="60">
        <v>43706</v>
      </c>
      <c r="B5916" s="61" t="s">
        <v>1108</v>
      </c>
      <c r="C5916" s="61" t="s">
        <v>17</v>
      </c>
      <c r="D5916" s="61" t="s">
        <v>181</v>
      </c>
      <c r="E5916" s="61">
        <v>0</v>
      </c>
      <c r="F5916" s="61" t="s">
        <v>182</v>
      </c>
      <c r="G5916" s="61">
        <v>0</v>
      </c>
      <c r="H5916" s="61" t="s">
        <v>183</v>
      </c>
      <c r="I5916" s="61" t="s">
        <v>184</v>
      </c>
      <c r="J5916" s="61" t="s">
        <v>13</v>
      </c>
      <c r="K5916" s="61" t="s">
        <v>14</v>
      </c>
      <c r="L5916" s="61" t="s">
        <v>1109</v>
      </c>
      <c r="M5916" s="61" t="e">
        <f t="shared" si="93"/>
        <v>#VALUE!</v>
      </c>
      <c r="N5916" t="e">
        <f>VLOOKUP(M5916,'zamestnanci číselník'!$A:$I,9,0)</f>
        <v>#VALUE!</v>
      </c>
    </row>
    <row r="5917" spans="1:14" x14ac:dyDescent="0.2">
      <c r="A5917" s="60">
        <v>43693</v>
      </c>
      <c r="B5917" s="61" t="s">
        <v>1108</v>
      </c>
      <c r="C5917" s="61" t="s">
        <v>885</v>
      </c>
      <c r="D5917" s="61" t="s">
        <v>181</v>
      </c>
      <c r="E5917" s="61">
        <v>8</v>
      </c>
      <c r="F5917" s="61" t="s">
        <v>182</v>
      </c>
      <c r="G5917" s="61">
        <v>0</v>
      </c>
      <c r="H5917" s="61" t="s">
        <v>1446</v>
      </c>
      <c r="I5917" s="61" t="s">
        <v>184</v>
      </c>
      <c r="J5917" s="61" t="s">
        <v>16</v>
      </c>
      <c r="K5917" s="61" t="s">
        <v>14</v>
      </c>
      <c r="L5917" s="61" t="s">
        <v>1109</v>
      </c>
      <c r="M5917" s="61" t="e">
        <f t="shared" si="93"/>
        <v>#VALUE!</v>
      </c>
      <c r="N5917" t="e">
        <f>VLOOKUP(M5917,'zamestnanci číselník'!$A:$I,9,0)</f>
        <v>#VALUE!</v>
      </c>
    </row>
    <row r="5918" spans="1:14" x14ac:dyDescent="0.2">
      <c r="A5918" s="60">
        <v>43699</v>
      </c>
      <c r="B5918" s="61" t="s">
        <v>1108</v>
      </c>
      <c r="C5918" s="61" t="s">
        <v>885</v>
      </c>
      <c r="D5918" s="61" t="s">
        <v>181</v>
      </c>
      <c r="E5918" s="61">
        <v>1.5</v>
      </c>
      <c r="F5918" s="61" t="s">
        <v>182</v>
      </c>
      <c r="G5918" s="61">
        <v>0</v>
      </c>
      <c r="H5918" s="61" t="s">
        <v>1567</v>
      </c>
      <c r="I5918" s="61" t="s">
        <v>184</v>
      </c>
      <c r="J5918" s="61" t="s">
        <v>16</v>
      </c>
      <c r="K5918" s="61" t="s">
        <v>14</v>
      </c>
      <c r="L5918" s="61" t="s">
        <v>1109</v>
      </c>
      <c r="M5918" s="61" t="e">
        <f t="shared" si="93"/>
        <v>#VALUE!</v>
      </c>
      <c r="N5918" t="e">
        <f>VLOOKUP(M5918,'zamestnanci číselník'!$A:$I,9,0)</f>
        <v>#VALUE!</v>
      </c>
    </row>
    <row r="5919" spans="1:14" x14ac:dyDescent="0.2">
      <c r="A5919" s="60">
        <v>43696</v>
      </c>
      <c r="B5919" s="61" t="s">
        <v>1108</v>
      </c>
      <c r="C5919" s="61" t="s">
        <v>885</v>
      </c>
      <c r="D5919" s="61" t="s">
        <v>181</v>
      </c>
      <c r="E5919" s="61">
        <v>11</v>
      </c>
      <c r="F5919" s="61" t="s">
        <v>182</v>
      </c>
      <c r="G5919" s="61">
        <v>0</v>
      </c>
      <c r="H5919" s="61" t="s">
        <v>1446</v>
      </c>
      <c r="I5919" s="61" t="s">
        <v>184</v>
      </c>
      <c r="J5919" s="61" t="s">
        <v>13</v>
      </c>
      <c r="K5919" s="61" t="s">
        <v>14</v>
      </c>
      <c r="L5919" s="61" t="s">
        <v>1109</v>
      </c>
      <c r="M5919" s="61" t="e">
        <f t="shared" si="93"/>
        <v>#VALUE!</v>
      </c>
      <c r="N5919" t="e">
        <f>VLOOKUP(M5919,'zamestnanci číselník'!$A:$I,9,0)</f>
        <v>#VALUE!</v>
      </c>
    </row>
    <row r="5920" spans="1:14" x14ac:dyDescent="0.2">
      <c r="A5920" s="60">
        <v>43697</v>
      </c>
      <c r="B5920" s="61" t="s">
        <v>1108</v>
      </c>
      <c r="C5920" s="61" t="s">
        <v>885</v>
      </c>
      <c r="D5920" s="61" t="s">
        <v>181</v>
      </c>
      <c r="E5920" s="61">
        <v>8</v>
      </c>
      <c r="F5920" s="61" t="s">
        <v>182</v>
      </c>
      <c r="G5920" s="61">
        <v>0</v>
      </c>
      <c r="H5920" s="61" t="s">
        <v>1446</v>
      </c>
      <c r="I5920" s="61" t="s">
        <v>184</v>
      </c>
      <c r="J5920" s="61" t="s">
        <v>13</v>
      </c>
      <c r="K5920" s="61" t="s">
        <v>14</v>
      </c>
      <c r="L5920" s="61" t="s">
        <v>1109</v>
      </c>
      <c r="M5920" s="61" t="e">
        <f t="shared" si="93"/>
        <v>#VALUE!</v>
      </c>
      <c r="N5920" t="e">
        <f>VLOOKUP(M5920,'zamestnanci číselník'!$A:$I,9,0)</f>
        <v>#VALUE!</v>
      </c>
    </row>
    <row r="5921" spans="1:14" x14ac:dyDescent="0.2">
      <c r="A5921" s="60">
        <v>43698</v>
      </c>
      <c r="B5921" s="61" t="s">
        <v>1108</v>
      </c>
      <c r="C5921" s="61" t="s">
        <v>885</v>
      </c>
      <c r="D5921" s="61" t="s">
        <v>181</v>
      </c>
      <c r="E5921" s="61">
        <v>11</v>
      </c>
      <c r="F5921" s="61" t="s">
        <v>182</v>
      </c>
      <c r="G5921" s="61">
        <v>0</v>
      </c>
      <c r="H5921" s="61" t="s">
        <v>1446</v>
      </c>
      <c r="I5921" s="61" t="s">
        <v>184</v>
      </c>
      <c r="J5921" s="61" t="s">
        <v>13</v>
      </c>
      <c r="K5921" s="61" t="s">
        <v>14</v>
      </c>
      <c r="L5921" s="61" t="s">
        <v>1109</v>
      </c>
      <c r="M5921" s="61" t="e">
        <f t="shared" si="93"/>
        <v>#VALUE!</v>
      </c>
      <c r="N5921" t="e">
        <f>VLOOKUP(M5921,'zamestnanci číselník'!$A:$I,9,0)</f>
        <v>#VALUE!</v>
      </c>
    </row>
    <row r="5922" spans="1:14" x14ac:dyDescent="0.2">
      <c r="A5922" s="60">
        <v>43682</v>
      </c>
      <c r="B5922" s="61" t="s">
        <v>1108</v>
      </c>
      <c r="C5922" s="61" t="s">
        <v>885</v>
      </c>
      <c r="D5922" s="61" t="s">
        <v>181</v>
      </c>
      <c r="E5922" s="61">
        <v>8</v>
      </c>
      <c r="F5922" s="61" t="s">
        <v>182</v>
      </c>
      <c r="G5922" s="61">
        <v>0</v>
      </c>
      <c r="H5922" s="61" t="s">
        <v>1446</v>
      </c>
      <c r="I5922" s="61" t="s">
        <v>184</v>
      </c>
      <c r="J5922" s="61" t="s">
        <v>16</v>
      </c>
      <c r="K5922" s="61" t="s">
        <v>14</v>
      </c>
      <c r="L5922" s="61" t="s">
        <v>1109</v>
      </c>
      <c r="M5922" s="61" t="e">
        <f t="shared" si="93"/>
        <v>#VALUE!</v>
      </c>
      <c r="N5922" t="e">
        <f>VLOOKUP(M5922,'zamestnanci číselník'!$A:$I,9,0)</f>
        <v>#VALUE!</v>
      </c>
    </row>
    <row r="5923" spans="1:14" x14ac:dyDescent="0.2">
      <c r="A5923" s="60">
        <v>43683</v>
      </c>
      <c r="B5923" s="61" t="s">
        <v>1108</v>
      </c>
      <c r="C5923" s="61" t="s">
        <v>885</v>
      </c>
      <c r="D5923" s="61" t="s">
        <v>181</v>
      </c>
      <c r="E5923" s="61">
        <v>10</v>
      </c>
      <c r="F5923" s="61" t="s">
        <v>182</v>
      </c>
      <c r="G5923" s="61">
        <v>0</v>
      </c>
      <c r="H5923" s="61" t="s">
        <v>1446</v>
      </c>
      <c r="I5923" s="61" t="s">
        <v>184</v>
      </c>
      <c r="J5923" s="61" t="s">
        <v>16</v>
      </c>
      <c r="K5923" s="61" t="s">
        <v>14</v>
      </c>
      <c r="L5923" s="61" t="s">
        <v>1109</v>
      </c>
      <c r="M5923" s="61" t="e">
        <f t="shared" si="93"/>
        <v>#VALUE!</v>
      </c>
      <c r="N5923" t="e">
        <f>VLOOKUP(M5923,'zamestnanci číselník'!$A:$I,9,0)</f>
        <v>#VALUE!</v>
      </c>
    </row>
    <row r="5924" spans="1:14" x14ac:dyDescent="0.2">
      <c r="A5924" s="60">
        <v>43684</v>
      </c>
      <c r="B5924" s="61" t="s">
        <v>1108</v>
      </c>
      <c r="C5924" s="61" t="s">
        <v>885</v>
      </c>
      <c r="D5924" s="61" t="s">
        <v>181</v>
      </c>
      <c r="E5924" s="61">
        <v>10.5</v>
      </c>
      <c r="F5924" s="61" t="s">
        <v>182</v>
      </c>
      <c r="G5924" s="61">
        <v>0</v>
      </c>
      <c r="H5924" s="61" t="s">
        <v>1446</v>
      </c>
      <c r="I5924" s="61" t="s">
        <v>184</v>
      </c>
      <c r="J5924" s="61" t="s">
        <v>16</v>
      </c>
      <c r="K5924" s="61" t="s">
        <v>14</v>
      </c>
      <c r="L5924" s="61" t="s">
        <v>1109</v>
      </c>
      <c r="M5924" s="61" t="e">
        <f t="shared" si="93"/>
        <v>#VALUE!</v>
      </c>
      <c r="N5924" t="e">
        <f>VLOOKUP(M5924,'zamestnanci číselník'!$A:$I,9,0)</f>
        <v>#VALUE!</v>
      </c>
    </row>
    <row r="5925" spans="1:14" x14ac:dyDescent="0.2">
      <c r="A5925" s="60">
        <v>43685</v>
      </c>
      <c r="B5925" s="61" t="s">
        <v>1108</v>
      </c>
      <c r="C5925" s="61" t="s">
        <v>885</v>
      </c>
      <c r="D5925" s="61" t="s">
        <v>181</v>
      </c>
      <c r="E5925" s="61">
        <v>8</v>
      </c>
      <c r="F5925" s="61" t="s">
        <v>182</v>
      </c>
      <c r="G5925" s="61">
        <v>0</v>
      </c>
      <c r="H5925" s="61" t="s">
        <v>1446</v>
      </c>
      <c r="I5925" s="61" t="s">
        <v>184</v>
      </c>
      <c r="J5925" s="61" t="s">
        <v>16</v>
      </c>
      <c r="K5925" s="61" t="s">
        <v>14</v>
      </c>
      <c r="L5925" s="61" t="s">
        <v>1109</v>
      </c>
      <c r="M5925" s="61" t="e">
        <f t="shared" si="93"/>
        <v>#VALUE!</v>
      </c>
      <c r="N5925" t="e">
        <f>VLOOKUP(M5925,'zamestnanci číselník'!$A:$I,9,0)</f>
        <v>#VALUE!</v>
      </c>
    </row>
    <row r="5926" spans="1:14" x14ac:dyDescent="0.2">
      <c r="A5926" s="60">
        <v>43686</v>
      </c>
      <c r="B5926" s="61" t="s">
        <v>1108</v>
      </c>
      <c r="C5926" s="61" t="s">
        <v>885</v>
      </c>
      <c r="D5926" s="61" t="s">
        <v>181</v>
      </c>
      <c r="E5926" s="61">
        <v>8</v>
      </c>
      <c r="F5926" s="61" t="s">
        <v>182</v>
      </c>
      <c r="G5926" s="61">
        <v>0</v>
      </c>
      <c r="H5926" s="61" t="s">
        <v>1446</v>
      </c>
      <c r="I5926" s="61" t="s">
        <v>184</v>
      </c>
      <c r="J5926" s="61" t="s">
        <v>16</v>
      </c>
      <c r="K5926" s="61" t="s">
        <v>14</v>
      </c>
      <c r="L5926" s="61" t="s">
        <v>1109</v>
      </c>
      <c r="M5926" s="61" t="e">
        <f t="shared" si="93"/>
        <v>#VALUE!</v>
      </c>
      <c r="N5926" t="e">
        <f>VLOOKUP(M5926,'zamestnanci číselník'!$A:$I,9,0)</f>
        <v>#VALUE!</v>
      </c>
    </row>
    <row r="5927" spans="1:14" x14ac:dyDescent="0.2">
      <c r="A5927" s="60">
        <v>43689</v>
      </c>
      <c r="B5927" s="61" t="s">
        <v>1108</v>
      </c>
      <c r="C5927" s="61" t="s">
        <v>885</v>
      </c>
      <c r="D5927" s="61" t="s">
        <v>181</v>
      </c>
      <c r="E5927" s="61">
        <v>8</v>
      </c>
      <c r="F5927" s="61" t="s">
        <v>182</v>
      </c>
      <c r="G5927" s="61">
        <v>0</v>
      </c>
      <c r="H5927" s="61" t="s">
        <v>1446</v>
      </c>
      <c r="I5927" s="61" t="s">
        <v>184</v>
      </c>
      <c r="J5927" s="61" t="s">
        <v>16</v>
      </c>
      <c r="K5927" s="61" t="s">
        <v>14</v>
      </c>
      <c r="L5927" s="61" t="s">
        <v>1109</v>
      </c>
      <c r="M5927" s="61" t="e">
        <f t="shared" si="93"/>
        <v>#VALUE!</v>
      </c>
      <c r="N5927" t="e">
        <f>VLOOKUP(M5927,'zamestnanci číselník'!$A:$I,9,0)</f>
        <v>#VALUE!</v>
      </c>
    </row>
    <row r="5928" spans="1:14" x14ac:dyDescent="0.2">
      <c r="A5928" s="60">
        <v>43690</v>
      </c>
      <c r="B5928" s="61" t="s">
        <v>1108</v>
      </c>
      <c r="C5928" s="61" t="s">
        <v>885</v>
      </c>
      <c r="D5928" s="61" t="s">
        <v>181</v>
      </c>
      <c r="E5928" s="61">
        <v>10</v>
      </c>
      <c r="F5928" s="61" t="s">
        <v>182</v>
      </c>
      <c r="G5928" s="61">
        <v>0</v>
      </c>
      <c r="H5928" s="61" t="s">
        <v>1446</v>
      </c>
      <c r="I5928" s="61" t="s">
        <v>184</v>
      </c>
      <c r="J5928" s="61" t="s">
        <v>16</v>
      </c>
      <c r="K5928" s="61" t="s">
        <v>14</v>
      </c>
      <c r="L5928" s="61" t="s">
        <v>1109</v>
      </c>
      <c r="M5928" s="61" t="e">
        <f t="shared" si="93"/>
        <v>#VALUE!</v>
      </c>
      <c r="N5928" t="e">
        <f>VLOOKUP(M5928,'zamestnanci číselník'!$A:$I,9,0)</f>
        <v>#VALUE!</v>
      </c>
    </row>
    <row r="5929" spans="1:14" x14ac:dyDescent="0.2">
      <c r="A5929" s="60">
        <v>43691</v>
      </c>
      <c r="B5929" s="61" t="s">
        <v>1108</v>
      </c>
      <c r="C5929" s="61" t="s">
        <v>885</v>
      </c>
      <c r="D5929" s="61" t="s">
        <v>181</v>
      </c>
      <c r="E5929" s="61">
        <v>5</v>
      </c>
      <c r="F5929" s="61" t="s">
        <v>182</v>
      </c>
      <c r="G5929" s="61">
        <v>0</v>
      </c>
      <c r="H5929" s="61" t="s">
        <v>1446</v>
      </c>
      <c r="I5929" s="61" t="s">
        <v>184</v>
      </c>
      <c r="J5929" s="61" t="s">
        <v>16</v>
      </c>
      <c r="K5929" s="61" t="s">
        <v>14</v>
      </c>
      <c r="L5929" s="61" t="s">
        <v>1109</v>
      </c>
      <c r="M5929" s="61" t="e">
        <f t="shared" si="93"/>
        <v>#VALUE!</v>
      </c>
      <c r="N5929" t="e">
        <f>VLOOKUP(M5929,'zamestnanci číselník'!$A:$I,9,0)</f>
        <v>#VALUE!</v>
      </c>
    </row>
    <row r="5930" spans="1:14" x14ac:dyDescent="0.2">
      <c r="A5930" s="60">
        <v>43692</v>
      </c>
      <c r="B5930" s="61" t="s">
        <v>1108</v>
      </c>
      <c r="C5930" s="61" t="s">
        <v>885</v>
      </c>
      <c r="D5930" s="61" t="s">
        <v>181</v>
      </c>
      <c r="E5930" s="61">
        <v>8</v>
      </c>
      <c r="F5930" s="61" t="s">
        <v>182</v>
      </c>
      <c r="G5930" s="61">
        <v>0</v>
      </c>
      <c r="H5930" s="61" t="s">
        <v>1446</v>
      </c>
      <c r="I5930" s="61" t="s">
        <v>184</v>
      </c>
      <c r="J5930" s="61" t="s">
        <v>16</v>
      </c>
      <c r="K5930" s="61" t="s">
        <v>14</v>
      </c>
      <c r="L5930" s="61" t="s">
        <v>1109</v>
      </c>
      <c r="M5930" s="61" t="e">
        <f t="shared" si="93"/>
        <v>#VALUE!</v>
      </c>
      <c r="N5930" t="e">
        <f>VLOOKUP(M5930,'zamestnanci číselník'!$A:$I,9,0)</f>
        <v>#VALUE!</v>
      </c>
    </row>
    <row r="5931" spans="1:14" x14ac:dyDescent="0.2">
      <c r="A5931" s="60">
        <v>43678</v>
      </c>
      <c r="B5931" s="61" t="s">
        <v>1108</v>
      </c>
      <c r="C5931" s="61" t="s">
        <v>17</v>
      </c>
      <c r="D5931" s="61" t="s">
        <v>181</v>
      </c>
      <c r="E5931" s="61">
        <v>0</v>
      </c>
      <c r="F5931" s="61" t="s">
        <v>182</v>
      </c>
      <c r="G5931" s="61">
        <v>0</v>
      </c>
      <c r="H5931" s="61" t="s">
        <v>183</v>
      </c>
      <c r="I5931" s="61" t="s">
        <v>184</v>
      </c>
      <c r="J5931" s="61" t="s">
        <v>13</v>
      </c>
      <c r="K5931" s="61" t="s">
        <v>14</v>
      </c>
      <c r="L5931" s="61" t="s">
        <v>1109</v>
      </c>
      <c r="M5931" s="61" t="e">
        <f t="shared" si="93"/>
        <v>#VALUE!</v>
      </c>
      <c r="N5931" t="e">
        <f>VLOOKUP(M5931,'zamestnanci číselník'!$A:$I,9,0)</f>
        <v>#VALUE!</v>
      </c>
    </row>
    <row r="5932" spans="1:14" x14ac:dyDescent="0.2">
      <c r="A5932" s="60">
        <v>43679</v>
      </c>
      <c r="B5932" s="61" t="s">
        <v>1108</v>
      </c>
      <c r="C5932" s="61" t="s">
        <v>17</v>
      </c>
      <c r="D5932" s="61" t="s">
        <v>181</v>
      </c>
      <c r="E5932" s="61">
        <v>0</v>
      </c>
      <c r="F5932" s="61" t="s">
        <v>182</v>
      </c>
      <c r="G5932" s="61">
        <v>0</v>
      </c>
      <c r="H5932" s="61" t="s">
        <v>183</v>
      </c>
      <c r="I5932" s="61" t="s">
        <v>184</v>
      </c>
      <c r="J5932" s="61" t="s">
        <v>13</v>
      </c>
      <c r="K5932" s="61" t="s">
        <v>14</v>
      </c>
      <c r="L5932" s="61" t="s">
        <v>1109</v>
      </c>
      <c r="M5932" s="61" t="e">
        <f t="shared" ref="M5932:M5995" si="94">B5932*1</f>
        <v>#VALUE!</v>
      </c>
      <c r="N5932" t="e">
        <f>VLOOKUP(M5932,'zamestnanci číselník'!$A:$I,9,0)</f>
        <v>#VALUE!</v>
      </c>
    </row>
    <row r="5933" spans="1:14" x14ac:dyDescent="0.2">
      <c r="A5933" s="60">
        <v>43691</v>
      </c>
      <c r="B5933" s="61" t="s">
        <v>1108</v>
      </c>
      <c r="C5933" s="61" t="s">
        <v>885</v>
      </c>
      <c r="D5933" s="61" t="s">
        <v>181</v>
      </c>
      <c r="E5933" s="61">
        <v>3</v>
      </c>
      <c r="F5933" s="61" t="s">
        <v>182</v>
      </c>
      <c r="G5933" s="61">
        <v>0</v>
      </c>
      <c r="H5933" s="61" t="s">
        <v>1446</v>
      </c>
      <c r="I5933" s="61" t="s">
        <v>184</v>
      </c>
      <c r="J5933" s="61" t="s">
        <v>13</v>
      </c>
      <c r="K5933" s="61" t="s">
        <v>14</v>
      </c>
      <c r="L5933" s="61" t="s">
        <v>1109</v>
      </c>
      <c r="M5933" s="61" t="e">
        <f t="shared" si="94"/>
        <v>#VALUE!</v>
      </c>
      <c r="N5933" t="e">
        <f>VLOOKUP(M5933,'zamestnanci číselník'!$A:$I,9,0)</f>
        <v>#VALUE!</v>
      </c>
    </row>
    <row r="5934" spans="1:14" x14ac:dyDescent="0.2">
      <c r="A5934" s="60">
        <v>43705</v>
      </c>
      <c r="B5934" s="61" t="s">
        <v>1110</v>
      </c>
      <c r="C5934" s="61" t="s">
        <v>885</v>
      </c>
      <c r="D5934" s="61" t="s">
        <v>181</v>
      </c>
      <c r="E5934" s="61">
        <v>10</v>
      </c>
      <c r="F5934" s="61" t="s">
        <v>182</v>
      </c>
      <c r="G5934" s="61">
        <v>0</v>
      </c>
      <c r="H5934" s="61" t="s">
        <v>1387</v>
      </c>
      <c r="I5934" s="61" t="s">
        <v>1099</v>
      </c>
      <c r="J5934" s="61" t="s">
        <v>212</v>
      </c>
      <c r="K5934" s="61" t="s">
        <v>14</v>
      </c>
      <c r="L5934" s="61" t="s">
        <v>1111</v>
      </c>
      <c r="M5934" s="61" t="e">
        <f t="shared" si="94"/>
        <v>#VALUE!</v>
      </c>
      <c r="N5934" t="e">
        <f>VLOOKUP(M5934,'zamestnanci číselník'!$A:$I,9,0)</f>
        <v>#VALUE!</v>
      </c>
    </row>
    <row r="5935" spans="1:14" x14ac:dyDescent="0.2">
      <c r="A5935" s="60">
        <v>43707</v>
      </c>
      <c r="B5935" s="61" t="s">
        <v>1110</v>
      </c>
      <c r="C5935" s="61" t="s">
        <v>885</v>
      </c>
      <c r="D5935" s="61" t="s">
        <v>181</v>
      </c>
      <c r="E5935" s="61">
        <v>5.25</v>
      </c>
      <c r="F5935" s="61" t="s">
        <v>182</v>
      </c>
      <c r="G5935" s="61">
        <v>0</v>
      </c>
      <c r="H5935" s="61" t="s">
        <v>1387</v>
      </c>
      <c r="I5935" s="61" t="s">
        <v>1099</v>
      </c>
      <c r="J5935" s="61" t="s">
        <v>212</v>
      </c>
      <c r="K5935" s="61" t="s">
        <v>14</v>
      </c>
      <c r="L5935" s="61" t="s">
        <v>1111</v>
      </c>
      <c r="M5935" s="61" t="e">
        <f t="shared" si="94"/>
        <v>#VALUE!</v>
      </c>
      <c r="N5935" t="e">
        <f>VLOOKUP(M5935,'zamestnanci číselník'!$A:$I,9,0)</f>
        <v>#VALUE!</v>
      </c>
    </row>
    <row r="5936" spans="1:14" x14ac:dyDescent="0.2">
      <c r="A5936" s="60">
        <v>43707</v>
      </c>
      <c r="B5936" s="61" t="s">
        <v>1110</v>
      </c>
      <c r="C5936" s="61" t="s">
        <v>885</v>
      </c>
      <c r="D5936" s="61" t="s">
        <v>181</v>
      </c>
      <c r="E5936" s="61">
        <v>5.75</v>
      </c>
      <c r="F5936" s="61" t="s">
        <v>182</v>
      </c>
      <c r="G5936" s="61">
        <v>0</v>
      </c>
      <c r="H5936" s="61" t="s">
        <v>1512</v>
      </c>
      <c r="I5936" s="61" t="s">
        <v>1099</v>
      </c>
      <c r="J5936" s="61" t="s">
        <v>212</v>
      </c>
      <c r="K5936" s="61" t="s">
        <v>14</v>
      </c>
      <c r="L5936" s="61" t="s">
        <v>1111</v>
      </c>
      <c r="M5936" s="61" t="e">
        <f t="shared" si="94"/>
        <v>#VALUE!</v>
      </c>
      <c r="N5936" t="e">
        <f>VLOOKUP(M5936,'zamestnanci číselník'!$A:$I,9,0)</f>
        <v>#VALUE!</v>
      </c>
    </row>
    <row r="5937" spans="1:14" x14ac:dyDescent="0.2">
      <c r="A5937" s="60">
        <v>43703</v>
      </c>
      <c r="B5937" s="61" t="s">
        <v>1110</v>
      </c>
      <c r="C5937" s="61" t="s">
        <v>885</v>
      </c>
      <c r="D5937" s="61" t="s">
        <v>181</v>
      </c>
      <c r="E5937" s="61">
        <v>4.25</v>
      </c>
      <c r="F5937" s="61" t="s">
        <v>182</v>
      </c>
      <c r="G5937" s="61">
        <v>0</v>
      </c>
      <c r="H5937" s="61" t="s">
        <v>1451</v>
      </c>
      <c r="I5937" s="61" t="s">
        <v>1099</v>
      </c>
      <c r="J5937" s="61" t="s">
        <v>212</v>
      </c>
      <c r="K5937" s="61" t="s">
        <v>14</v>
      </c>
      <c r="L5937" s="61" t="s">
        <v>1111</v>
      </c>
      <c r="M5937" s="61" t="e">
        <f t="shared" si="94"/>
        <v>#VALUE!</v>
      </c>
      <c r="N5937" t="e">
        <f>VLOOKUP(M5937,'zamestnanci číselník'!$A:$I,9,0)</f>
        <v>#VALUE!</v>
      </c>
    </row>
    <row r="5938" spans="1:14" x14ac:dyDescent="0.2">
      <c r="A5938" s="60">
        <v>43703</v>
      </c>
      <c r="B5938" s="61" t="s">
        <v>1110</v>
      </c>
      <c r="C5938" s="61" t="s">
        <v>885</v>
      </c>
      <c r="D5938" s="61" t="s">
        <v>181</v>
      </c>
      <c r="E5938" s="61">
        <v>4.75</v>
      </c>
      <c r="F5938" s="61" t="s">
        <v>182</v>
      </c>
      <c r="G5938" s="61">
        <v>0</v>
      </c>
      <c r="H5938" s="61" t="s">
        <v>1512</v>
      </c>
      <c r="I5938" s="61" t="s">
        <v>1099</v>
      </c>
      <c r="J5938" s="61" t="s">
        <v>212</v>
      </c>
      <c r="K5938" s="61" t="s">
        <v>14</v>
      </c>
      <c r="L5938" s="61" t="s">
        <v>1111</v>
      </c>
      <c r="M5938" s="61" t="e">
        <f t="shared" si="94"/>
        <v>#VALUE!</v>
      </c>
      <c r="N5938" t="e">
        <f>VLOOKUP(M5938,'zamestnanci číselník'!$A:$I,9,0)</f>
        <v>#VALUE!</v>
      </c>
    </row>
    <row r="5939" spans="1:14" x14ac:dyDescent="0.2">
      <c r="A5939" s="60">
        <v>43704</v>
      </c>
      <c r="B5939" s="61" t="s">
        <v>1110</v>
      </c>
      <c r="C5939" s="61" t="s">
        <v>885</v>
      </c>
      <c r="D5939" s="61" t="s">
        <v>181</v>
      </c>
      <c r="E5939" s="61">
        <v>10</v>
      </c>
      <c r="F5939" s="61" t="s">
        <v>182</v>
      </c>
      <c r="G5939" s="61">
        <v>0</v>
      </c>
      <c r="H5939" s="61" t="s">
        <v>1512</v>
      </c>
      <c r="I5939" s="61" t="s">
        <v>1099</v>
      </c>
      <c r="J5939" s="61" t="s">
        <v>212</v>
      </c>
      <c r="K5939" s="61" t="s">
        <v>14</v>
      </c>
      <c r="L5939" s="61" t="s">
        <v>1111</v>
      </c>
      <c r="M5939" s="61" t="e">
        <f t="shared" si="94"/>
        <v>#VALUE!</v>
      </c>
      <c r="N5939" t="e">
        <f>VLOOKUP(M5939,'zamestnanci číselník'!$A:$I,9,0)</f>
        <v>#VALUE!</v>
      </c>
    </row>
    <row r="5940" spans="1:14" x14ac:dyDescent="0.2">
      <c r="A5940" s="60">
        <v>43698</v>
      </c>
      <c r="B5940" s="61" t="s">
        <v>1110</v>
      </c>
      <c r="C5940" s="61" t="s">
        <v>885</v>
      </c>
      <c r="D5940" s="61" t="s">
        <v>181</v>
      </c>
      <c r="E5940" s="61">
        <v>9</v>
      </c>
      <c r="F5940" s="61" t="s">
        <v>182</v>
      </c>
      <c r="G5940" s="61">
        <v>0</v>
      </c>
      <c r="H5940" s="61" t="s">
        <v>1451</v>
      </c>
      <c r="I5940" s="61" t="s">
        <v>1099</v>
      </c>
      <c r="J5940" s="61" t="s">
        <v>212</v>
      </c>
      <c r="K5940" s="61" t="s">
        <v>14</v>
      </c>
      <c r="L5940" s="61" t="s">
        <v>1111</v>
      </c>
      <c r="M5940" s="61" t="e">
        <f t="shared" si="94"/>
        <v>#VALUE!</v>
      </c>
      <c r="N5940" t="e">
        <f>VLOOKUP(M5940,'zamestnanci číselník'!$A:$I,9,0)</f>
        <v>#VALUE!</v>
      </c>
    </row>
    <row r="5941" spans="1:14" x14ac:dyDescent="0.2">
      <c r="A5941" s="60">
        <v>43699</v>
      </c>
      <c r="B5941" s="61" t="s">
        <v>1110</v>
      </c>
      <c r="C5941" s="61" t="s">
        <v>885</v>
      </c>
      <c r="D5941" s="61" t="s">
        <v>181</v>
      </c>
      <c r="E5941" s="61">
        <v>4</v>
      </c>
      <c r="F5941" s="61" t="s">
        <v>182</v>
      </c>
      <c r="G5941" s="61">
        <v>0</v>
      </c>
      <c r="H5941" s="61" t="s">
        <v>1515</v>
      </c>
      <c r="I5941" s="61" t="s">
        <v>1099</v>
      </c>
      <c r="J5941" s="61" t="s">
        <v>212</v>
      </c>
      <c r="K5941" s="61" t="s">
        <v>14</v>
      </c>
      <c r="L5941" s="61" t="s">
        <v>1111</v>
      </c>
      <c r="M5941" s="61" t="e">
        <f t="shared" si="94"/>
        <v>#VALUE!</v>
      </c>
      <c r="N5941" t="e">
        <f>VLOOKUP(M5941,'zamestnanci číselník'!$A:$I,9,0)</f>
        <v>#VALUE!</v>
      </c>
    </row>
    <row r="5942" spans="1:14" x14ac:dyDescent="0.2">
      <c r="A5942" s="60">
        <v>43699</v>
      </c>
      <c r="B5942" s="61" t="s">
        <v>1110</v>
      </c>
      <c r="C5942" s="61" t="s">
        <v>885</v>
      </c>
      <c r="D5942" s="61" t="s">
        <v>181</v>
      </c>
      <c r="E5942" s="61">
        <v>4.5</v>
      </c>
      <c r="F5942" s="61" t="s">
        <v>182</v>
      </c>
      <c r="G5942" s="61">
        <v>0</v>
      </c>
      <c r="H5942" s="61" t="s">
        <v>1502</v>
      </c>
      <c r="I5942" s="61" t="s">
        <v>1099</v>
      </c>
      <c r="J5942" s="61" t="s">
        <v>212</v>
      </c>
      <c r="K5942" s="61" t="s">
        <v>14</v>
      </c>
      <c r="L5942" s="61" t="s">
        <v>1111</v>
      </c>
      <c r="M5942" s="61" t="e">
        <f t="shared" si="94"/>
        <v>#VALUE!</v>
      </c>
      <c r="N5942" t="e">
        <f>VLOOKUP(M5942,'zamestnanci číselník'!$A:$I,9,0)</f>
        <v>#VALUE!</v>
      </c>
    </row>
    <row r="5943" spans="1:14" x14ac:dyDescent="0.2">
      <c r="A5943" s="60">
        <v>43700</v>
      </c>
      <c r="B5943" s="61" t="s">
        <v>1110</v>
      </c>
      <c r="C5943" s="61" t="s">
        <v>885</v>
      </c>
      <c r="D5943" s="61" t="s">
        <v>181</v>
      </c>
      <c r="E5943" s="61">
        <v>7.5</v>
      </c>
      <c r="F5943" s="61" t="s">
        <v>182</v>
      </c>
      <c r="G5943" s="61">
        <v>0</v>
      </c>
      <c r="H5943" s="61" t="s">
        <v>1512</v>
      </c>
      <c r="I5943" s="61" t="s">
        <v>1099</v>
      </c>
      <c r="J5943" s="61" t="s">
        <v>212</v>
      </c>
      <c r="K5943" s="61" t="s">
        <v>14</v>
      </c>
      <c r="L5943" s="61" t="s">
        <v>1111</v>
      </c>
      <c r="M5943" s="61" t="e">
        <f t="shared" si="94"/>
        <v>#VALUE!</v>
      </c>
      <c r="N5943" t="e">
        <f>VLOOKUP(M5943,'zamestnanci číselník'!$A:$I,9,0)</f>
        <v>#VALUE!</v>
      </c>
    </row>
    <row r="5944" spans="1:14" x14ac:dyDescent="0.2">
      <c r="A5944" s="60">
        <v>43694</v>
      </c>
      <c r="B5944" s="61" t="s">
        <v>1110</v>
      </c>
      <c r="C5944" s="61" t="s">
        <v>885</v>
      </c>
      <c r="D5944" s="61" t="s">
        <v>181</v>
      </c>
      <c r="E5944" s="61">
        <v>9</v>
      </c>
      <c r="F5944" s="61" t="s">
        <v>182</v>
      </c>
      <c r="G5944" s="61">
        <v>0</v>
      </c>
      <c r="H5944" s="61" t="s">
        <v>1449</v>
      </c>
      <c r="I5944" s="61" t="s">
        <v>1099</v>
      </c>
      <c r="J5944" s="61" t="s">
        <v>212</v>
      </c>
      <c r="K5944" s="61" t="s">
        <v>14</v>
      </c>
      <c r="L5944" s="61" t="s">
        <v>1111</v>
      </c>
      <c r="M5944" s="61" t="e">
        <f t="shared" si="94"/>
        <v>#VALUE!</v>
      </c>
      <c r="N5944" t="e">
        <f>VLOOKUP(M5944,'zamestnanci číselník'!$A:$I,9,0)</f>
        <v>#VALUE!</v>
      </c>
    </row>
    <row r="5945" spans="1:14" x14ac:dyDescent="0.2">
      <c r="A5945" s="60">
        <v>43696</v>
      </c>
      <c r="B5945" s="61" t="s">
        <v>1110</v>
      </c>
      <c r="C5945" s="61" t="s">
        <v>885</v>
      </c>
      <c r="D5945" s="61" t="s">
        <v>181</v>
      </c>
      <c r="E5945" s="61">
        <v>10</v>
      </c>
      <c r="F5945" s="61" t="s">
        <v>182</v>
      </c>
      <c r="G5945" s="61">
        <v>0</v>
      </c>
      <c r="H5945" s="61" t="s">
        <v>1512</v>
      </c>
      <c r="I5945" s="61" t="s">
        <v>1099</v>
      </c>
      <c r="J5945" s="61" t="s">
        <v>212</v>
      </c>
      <c r="K5945" s="61" t="s">
        <v>14</v>
      </c>
      <c r="L5945" s="61" t="s">
        <v>1111</v>
      </c>
      <c r="M5945" s="61" t="e">
        <f t="shared" si="94"/>
        <v>#VALUE!</v>
      </c>
      <c r="N5945" t="e">
        <f>VLOOKUP(M5945,'zamestnanci číselník'!$A:$I,9,0)</f>
        <v>#VALUE!</v>
      </c>
    </row>
    <row r="5946" spans="1:14" x14ac:dyDescent="0.2">
      <c r="A5946" s="60">
        <v>43697</v>
      </c>
      <c r="B5946" s="61" t="s">
        <v>1110</v>
      </c>
      <c r="C5946" s="61" t="s">
        <v>885</v>
      </c>
      <c r="D5946" s="61" t="s">
        <v>181</v>
      </c>
      <c r="E5946" s="61">
        <v>10.5</v>
      </c>
      <c r="F5946" s="61" t="s">
        <v>182</v>
      </c>
      <c r="G5946" s="61">
        <v>0</v>
      </c>
      <c r="H5946" s="61" t="s">
        <v>1451</v>
      </c>
      <c r="I5946" s="61" t="s">
        <v>1099</v>
      </c>
      <c r="J5946" s="61" t="s">
        <v>212</v>
      </c>
      <c r="K5946" s="61" t="s">
        <v>14</v>
      </c>
      <c r="L5946" s="61" t="s">
        <v>1111</v>
      </c>
      <c r="M5946" s="61" t="e">
        <f t="shared" si="94"/>
        <v>#VALUE!</v>
      </c>
      <c r="N5946" t="e">
        <f>VLOOKUP(M5946,'zamestnanci číselník'!$A:$I,9,0)</f>
        <v>#VALUE!</v>
      </c>
    </row>
    <row r="5947" spans="1:14" x14ac:dyDescent="0.2">
      <c r="A5947" s="60">
        <v>43689</v>
      </c>
      <c r="B5947" s="61" t="s">
        <v>1110</v>
      </c>
      <c r="C5947" s="61" t="s">
        <v>885</v>
      </c>
      <c r="D5947" s="61" t="s">
        <v>181</v>
      </c>
      <c r="E5947" s="61">
        <v>4.25</v>
      </c>
      <c r="F5947" s="61" t="s">
        <v>182</v>
      </c>
      <c r="G5947" s="61">
        <v>0</v>
      </c>
      <c r="H5947" s="61" t="s">
        <v>1451</v>
      </c>
      <c r="I5947" s="61" t="s">
        <v>1099</v>
      </c>
      <c r="J5947" s="61" t="s">
        <v>212</v>
      </c>
      <c r="K5947" s="61" t="s">
        <v>14</v>
      </c>
      <c r="L5947" s="61" t="s">
        <v>1111</v>
      </c>
      <c r="M5947" s="61" t="e">
        <f t="shared" si="94"/>
        <v>#VALUE!</v>
      </c>
      <c r="N5947" t="e">
        <f>VLOOKUP(M5947,'zamestnanci číselník'!$A:$I,9,0)</f>
        <v>#VALUE!</v>
      </c>
    </row>
    <row r="5948" spans="1:14" x14ac:dyDescent="0.2">
      <c r="A5948" s="60">
        <v>43689</v>
      </c>
      <c r="B5948" s="61" t="s">
        <v>1110</v>
      </c>
      <c r="C5948" s="61" t="s">
        <v>885</v>
      </c>
      <c r="D5948" s="61" t="s">
        <v>181</v>
      </c>
      <c r="E5948" s="61">
        <v>5.75</v>
      </c>
      <c r="F5948" s="61" t="s">
        <v>182</v>
      </c>
      <c r="G5948" s="61">
        <v>0</v>
      </c>
      <c r="H5948" s="61" t="s">
        <v>1451</v>
      </c>
      <c r="I5948" s="61" t="s">
        <v>1099</v>
      </c>
      <c r="J5948" s="61" t="s">
        <v>212</v>
      </c>
      <c r="K5948" s="61" t="s">
        <v>14</v>
      </c>
      <c r="L5948" s="61" t="s">
        <v>1111</v>
      </c>
      <c r="M5948" s="61" t="e">
        <f t="shared" si="94"/>
        <v>#VALUE!</v>
      </c>
      <c r="N5948" t="e">
        <f>VLOOKUP(M5948,'zamestnanci číselník'!$A:$I,9,0)</f>
        <v>#VALUE!</v>
      </c>
    </row>
    <row r="5949" spans="1:14" x14ac:dyDescent="0.2">
      <c r="A5949" s="60">
        <v>43691</v>
      </c>
      <c r="B5949" s="61" t="s">
        <v>1110</v>
      </c>
      <c r="C5949" s="61" t="s">
        <v>885</v>
      </c>
      <c r="D5949" s="61" t="s">
        <v>181</v>
      </c>
      <c r="E5949" s="61">
        <v>8</v>
      </c>
      <c r="F5949" s="61" t="s">
        <v>182</v>
      </c>
      <c r="G5949" s="61">
        <v>0</v>
      </c>
      <c r="H5949" s="61" t="s">
        <v>1147</v>
      </c>
      <c r="I5949" s="61" t="s">
        <v>1099</v>
      </c>
      <c r="J5949" s="61" t="s">
        <v>212</v>
      </c>
      <c r="K5949" s="61" t="s">
        <v>14</v>
      </c>
      <c r="L5949" s="61" t="s">
        <v>1111</v>
      </c>
      <c r="M5949" s="61" t="e">
        <f t="shared" si="94"/>
        <v>#VALUE!</v>
      </c>
      <c r="N5949" t="e">
        <f>VLOOKUP(M5949,'zamestnanci číselník'!$A:$I,9,0)</f>
        <v>#VALUE!</v>
      </c>
    </row>
    <row r="5950" spans="1:14" x14ac:dyDescent="0.2">
      <c r="A5950" s="60">
        <v>43691</v>
      </c>
      <c r="B5950" s="61" t="s">
        <v>1110</v>
      </c>
      <c r="C5950" s="61" t="s">
        <v>885</v>
      </c>
      <c r="D5950" s="61" t="s">
        <v>181</v>
      </c>
      <c r="E5950" s="61">
        <v>2.5</v>
      </c>
      <c r="F5950" s="61" t="s">
        <v>182</v>
      </c>
      <c r="G5950" s="61">
        <v>0</v>
      </c>
      <c r="H5950" s="61" t="s">
        <v>1544</v>
      </c>
      <c r="I5950" s="61" t="s">
        <v>1099</v>
      </c>
      <c r="J5950" s="61" t="s">
        <v>212</v>
      </c>
      <c r="K5950" s="61" t="s">
        <v>14</v>
      </c>
      <c r="L5950" s="61" t="s">
        <v>1111</v>
      </c>
      <c r="M5950" s="61" t="e">
        <f t="shared" si="94"/>
        <v>#VALUE!</v>
      </c>
      <c r="N5950" t="e">
        <f>VLOOKUP(M5950,'zamestnanci číselník'!$A:$I,9,0)</f>
        <v>#VALUE!</v>
      </c>
    </row>
    <row r="5951" spans="1:14" x14ac:dyDescent="0.2">
      <c r="A5951" s="60">
        <v>43692</v>
      </c>
      <c r="B5951" s="61" t="s">
        <v>1110</v>
      </c>
      <c r="C5951" s="61" t="s">
        <v>885</v>
      </c>
      <c r="D5951" s="61" t="s">
        <v>181</v>
      </c>
      <c r="E5951" s="61">
        <v>10.5</v>
      </c>
      <c r="F5951" s="61" t="s">
        <v>182</v>
      </c>
      <c r="G5951" s="61">
        <v>0</v>
      </c>
      <c r="H5951" s="61" t="s">
        <v>1512</v>
      </c>
      <c r="I5951" s="61" t="s">
        <v>1099</v>
      </c>
      <c r="J5951" s="61" t="s">
        <v>212</v>
      </c>
      <c r="K5951" s="61" t="s">
        <v>14</v>
      </c>
      <c r="L5951" s="61" t="s">
        <v>1111</v>
      </c>
      <c r="M5951" s="61" t="e">
        <f t="shared" si="94"/>
        <v>#VALUE!</v>
      </c>
      <c r="N5951" t="e">
        <f>VLOOKUP(M5951,'zamestnanci číselník'!$A:$I,9,0)</f>
        <v>#VALUE!</v>
      </c>
    </row>
    <row r="5952" spans="1:14" x14ac:dyDescent="0.2">
      <c r="A5952" s="60">
        <v>43693</v>
      </c>
      <c r="B5952" s="61" t="s">
        <v>1110</v>
      </c>
      <c r="C5952" s="61" t="s">
        <v>885</v>
      </c>
      <c r="D5952" s="61" t="s">
        <v>181</v>
      </c>
      <c r="E5952" s="61">
        <v>10.5</v>
      </c>
      <c r="F5952" s="61" t="s">
        <v>182</v>
      </c>
      <c r="G5952" s="61">
        <v>0</v>
      </c>
      <c r="H5952" s="61" t="s">
        <v>1512</v>
      </c>
      <c r="I5952" s="61" t="s">
        <v>1099</v>
      </c>
      <c r="J5952" s="61" t="s">
        <v>212</v>
      </c>
      <c r="K5952" s="61" t="s">
        <v>14</v>
      </c>
      <c r="L5952" s="61" t="s">
        <v>1111</v>
      </c>
      <c r="M5952" s="61" t="e">
        <f t="shared" si="94"/>
        <v>#VALUE!</v>
      </c>
      <c r="N5952" t="e">
        <f>VLOOKUP(M5952,'zamestnanci číselník'!$A:$I,9,0)</f>
        <v>#VALUE!</v>
      </c>
    </row>
    <row r="5953" spans="1:14" x14ac:dyDescent="0.2">
      <c r="A5953" s="60">
        <v>43682</v>
      </c>
      <c r="B5953" s="61" t="s">
        <v>1110</v>
      </c>
      <c r="C5953" s="61" t="s">
        <v>885</v>
      </c>
      <c r="D5953" s="61" t="s">
        <v>181</v>
      </c>
      <c r="E5953" s="61">
        <v>11</v>
      </c>
      <c r="F5953" s="61" t="s">
        <v>182</v>
      </c>
      <c r="G5953" s="61">
        <v>0</v>
      </c>
      <c r="H5953" s="61" t="s">
        <v>1511</v>
      </c>
      <c r="I5953" s="61" t="s">
        <v>1099</v>
      </c>
      <c r="J5953" s="61" t="s">
        <v>212</v>
      </c>
      <c r="K5953" s="61" t="s">
        <v>14</v>
      </c>
      <c r="L5953" s="61" t="s">
        <v>1111</v>
      </c>
      <c r="M5953" s="61" t="e">
        <f t="shared" si="94"/>
        <v>#VALUE!</v>
      </c>
      <c r="N5953" t="e">
        <f>VLOOKUP(M5953,'zamestnanci číselník'!$A:$I,9,0)</f>
        <v>#VALUE!</v>
      </c>
    </row>
    <row r="5954" spans="1:14" x14ac:dyDescent="0.2">
      <c r="A5954" s="60">
        <v>43683</v>
      </c>
      <c r="B5954" s="61" t="s">
        <v>1110</v>
      </c>
      <c r="C5954" s="61" t="s">
        <v>885</v>
      </c>
      <c r="D5954" s="61" t="s">
        <v>181</v>
      </c>
      <c r="E5954" s="61">
        <v>11.5</v>
      </c>
      <c r="F5954" s="61" t="s">
        <v>182</v>
      </c>
      <c r="G5954" s="61">
        <v>0</v>
      </c>
      <c r="H5954" s="61" t="s">
        <v>1434</v>
      </c>
      <c r="I5954" s="61" t="s">
        <v>1099</v>
      </c>
      <c r="J5954" s="61" t="s">
        <v>212</v>
      </c>
      <c r="K5954" s="61" t="s">
        <v>14</v>
      </c>
      <c r="L5954" s="61" t="s">
        <v>1111</v>
      </c>
      <c r="M5954" s="61" t="e">
        <f t="shared" si="94"/>
        <v>#VALUE!</v>
      </c>
      <c r="N5954" t="e">
        <f>VLOOKUP(M5954,'zamestnanci číselník'!$A:$I,9,0)</f>
        <v>#VALUE!</v>
      </c>
    </row>
    <row r="5955" spans="1:14" x14ac:dyDescent="0.2">
      <c r="A5955" s="60">
        <v>43684</v>
      </c>
      <c r="B5955" s="61" t="s">
        <v>1110</v>
      </c>
      <c r="C5955" s="61" t="s">
        <v>885</v>
      </c>
      <c r="D5955" s="61" t="s">
        <v>181</v>
      </c>
      <c r="E5955" s="61">
        <v>10.5</v>
      </c>
      <c r="F5955" s="61" t="s">
        <v>182</v>
      </c>
      <c r="G5955" s="61">
        <v>0</v>
      </c>
      <c r="H5955" s="61" t="s">
        <v>1472</v>
      </c>
      <c r="I5955" s="61" t="s">
        <v>1099</v>
      </c>
      <c r="J5955" s="61" t="s">
        <v>212</v>
      </c>
      <c r="K5955" s="61" t="s">
        <v>14</v>
      </c>
      <c r="L5955" s="61" t="s">
        <v>1111</v>
      </c>
      <c r="M5955" s="61" t="e">
        <f t="shared" si="94"/>
        <v>#VALUE!</v>
      </c>
      <c r="N5955" t="e">
        <f>VLOOKUP(M5955,'zamestnanci číselník'!$A:$I,9,0)</f>
        <v>#VALUE!</v>
      </c>
    </row>
    <row r="5956" spans="1:14" x14ac:dyDescent="0.2">
      <c r="A5956" s="60">
        <v>43685</v>
      </c>
      <c r="B5956" s="61" t="s">
        <v>1110</v>
      </c>
      <c r="C5956" s="61" t="s">
        <v>885</v>
      </c>
      <c r="D5956" s="61" t="s">
        <v>181</v>
      </c>
      <c r="E5956" s="61">
        <v>10</v>
      </c>
      <c r="F5956" s="61" t="s">
        <v>182</v>
      </c>
      <c r="G5956" s="61">
        <v>0</v>
      </c>
      <c r="H5956" s="61" t="s">
        <v>1120</v>
      </c>
      <c r="I5956" s="61" t="s">
        <v>1099</v>
      </c>
      <c r="J5956" s="61" t="s">
        <v>212</v>
      </c>
      <c r="K5956" s="61" t="s">
        <v>14</v>
      </c>
      <c r="L5956" s="61" t="s">
        <v>1111</v>
      </c>
      <c r="M5956" s="61" t="e">
        <f t="shared" si="94"/>
        <v>#VALUE!</v>
      </c>
      <c r="N5956" t="e">
        <f>VLOOKUP(M5956,'zamestnanci číselník'!$A:$I,9,0)</f>
        <v>#VALUE!</v>
      </c>
    </row>
    <row r="5957" spans="1:14" x14ac:dyDescent="0.2">
      <c r="A5957" s="60">
        <v>43686</v>
      </c>
      <c r="B5957" s="61" t="s">
        <v>1110</v>
      </c>
      <c r="C5957" s="61" t="s">
        <v>885</v>
      </c>
      <c r="D5957" s="61" t="s">
        <v>181</v>
      </c>
      <c r="E5957" s="61">
        <v>1.5</v>
      </c>
      <c r="F5957" s="61" t="s">
        <v>182</v>
      </c>
      <c r="G5957" s="61">
        <v>0</v>
      </c>
      <c r="H5957" s="61" t="s">
        <v>1120</v>
      </c>
      <c r="I5957" s="61" t="s">
        <v>1099</v>
      </c>
      <c r="J5957" s="61" t="s">
        <v>212</v>
      </c>
      <c r="K5957" s="61" t="s">
        <v>14</v>
      </c>
      <c r="L5957" s="61" t="s">
        <v>1111</v>
      </c>
      <c r="M5957" s="61" t="e">
        <f t="shared" si="94"/>
        <v>#VALUE!</v>
      </c>
      <c r="N5957" t="e">
        <f>VLOOKUP(M5957,'zamestnanci číselník'!$A:$I,9,0)</f>
        <v>#VALUE!</v>
      </c>
    </row>
    <row r="5958" spans="1:14" x14ac:dyDescent="0.2">
      <c r="A5958" s="60">
        <v>43686</v>
      </c>
      <c r="B5958" s="61" t="s">
        <v>1110</v>
      </c>
      <c r="C5958" s="61" t="s">
        <v>885</v>
      </c>
      <c r="D5958" s="61" t="s">
        <v>181</v>
      </c>
      <c r="E5958" s="61">
        <v>8.5</v>
      </c>
      <c r="F5958" s="61" t="s">
        <v>182</v>
      </c>
      <c r="G5958" s="61">
        <v>0</v>
      </c>
      <c r="H5958" s="61" t="s">
        <v>1147</v>
      </c>
      <c r="I5958" s="61" t="s">
        <v>1099</v>
      </c>
      <c r="J5958" s="61" t="s">
        <v>212</v>
      </c>
      <c r="K5958" s="61" t="s">
        <v>14</v>
      </c>
      <c r="L5958" s="61" t="s">
        <v>1111</v>
      </c>
      <c r="M5958" s="61" t="e">
        <f t="shared" si="94"/>
        <v>#VALUE!</v>
      </c>
      <c r="N5958" t="e">
        <f>VLOOKUP(M5958,'zamestnanci číselník'!$A:$I,9,0)</f>
        <v>#VALUE!</v>
      </c>
    </row>
    <row r="5959" spans="1:14" x14ac:dyDescent="0.2">
      <c r="A5959" s="60">
        <v>43687</v>
      </c>
      <c r="B5959" s="61" t="s">
        <v>1110</v>
      </c>
      <c r="C5959" s="61" t="s">
        <v>885</v>
      </c>
      <c r="D5959" s="61" t="s">
        <v>181</v>
      </c>
      <c r="E5959" s="61">
        <v>7.5</v>
      </c>
      <c r="F5959" s="61" t="s">
        <v>182</v>
      </c>
      <c r="G5959" s="61">
        <v>0</v>
      </c>
      <c r="H5959" s="61" t="s">
        <v>1387</v>
      </c>
      <c r="I5959" s="61" t="s">
        <v>1099</v>
      </c>
      <c r="J5959" s="61" t="s">
        <v>212</v>
      </c>
      <c r="K5959" s="61" t="s">
        <v>14</v>
      </c>
      <c r="L5959" s="61" t="s">
        <v>1111</v>
      </c>
      <c r="M5959" s="61" t="e">
        <f t="shared" si="94"/>
        <v>#VALUE!</v>
      </c>
      <c r="N5959" t="e">
        <f>VLOOKUP(M5959,'zamestnanci číselník'!$A:$I,9,0)</f>
        <v>#VALUE!</v>
      </c>
    </row>
    <row r="5960" spans="1:14" x14ac:dyDescent="0.2">
      <c r="A5960" s="60">
        <v>43687</v>
      </c>
      <c r="B5960" s="61" t="s">
        <v>1110</v>
      </c>
      <c r="C5960" s="61" t="s">
        <v>885</v>
      </c>
      <c r="D5960" s="61" t="s">
        <v>181</v>
      </c>
      <c r="E5960" s="61">
        <v>0.5</v>
      </c>
      <c r="F5960" s="61" t="s">
        <v>182</v>
      </c>
      <c r="G5960" s="61">
        <v>0</v>
      </c>
      <c r="H5960" s="61" t="s">
        <v>1451</v>
      </c>
      <c r="I5960" s="61" t="s">
        <v>1099</v>
      </c>
      <c r="J5960" s="61" t="s">
        <v>212</v>
      </c>
      <c r="K5960" s="61" t="s">
        <v>14</v>
      </c>
      <c r="L5960" s="61" t="s">
        <v>1111</v>
      </c>
      <c r="M5960" s="61" t="e">
        <f t="shared" si="94"/>
        <v>#VALUE!</v>
      </c>
      <c r="N5960" t="e">
        <f>VLOOKUP(M5960,'zamestnanci číselník'!$A:$I,9,0)</f>
        <v>#VALUE!</v>
      </c>
    </row>
    <row r="5961" spans="1:14" x14ac:dyDescent="0.2">
      <c r="A5961" s="60">
        <v>43690</v>
      </c>
      <c r="B5961" s="61" t="s">
        <v>1110</v>
      </c>
      <c r="C5961" s="61" t="s">
        <v>885</v>
      </c>
      <c r="D5961" s="61" t="s">
        <v>181</v>
      </c>
      <c r="E5961" s="61">
        <v>6.5</v>
      </c>
      <c r="F5961" s="61" t="s">
        <v>182</v>
      </c>
      <c r="G5961" s="61">
        <v>0</v>
      </c>
      <c r="H5961" s="61" t="s">
        <v>1451</v>
      </c>
      <c r="I5961" s="61" t="s">
        <v>1099</v>
      </c>
      <c r="J5961" s="61" t="s">
        <v>212</v>
      </c>
      <c r="K5961" s="61" t="s">
        <v>14</v>
      </c>
      <c r="L5961" s="61" t="s">
        <v>1111</v>
      </c>
      <c r="M5961" s="61" t="e">
        <f t="shared" si="94"/>
        <v>#VALUE!</v>
      </c>
      <c r="N5961" t="e">
        <f>VLOOKUP(M5961,'zamestnanci číselník'!$A:$I,9,0)</f>
        <v>#VALUE!</v>
      </c>
    </row>
    <row r="5962" spans="1:14" x14ac:dyDescent="0.2">
      <c r="A5962" s="60">
        <v>43690</v>
      </c>
      <c r="B5962" s="61" t="s">
        <v>1110</v>
      </c>
      <c r="C5962" s="61" t="s">
        <v>885</v>
      </c>
      <c r="D5962" s="61" t="s">
        <v>181</v>
      </c>
      <c r="E5962" s="61">
        <v>5</v>
      </c>
      <c r="F5962" s="61" t="s">
        <v>182</v>
      </c>
      <c r="G5962" s="61">
        <v>0</v>
      </c>
      <c r="H5962" s="61" t="s">
        <v>1512</v>
      </c>
      <c r="I5962" s="61" t="s">
        <v>1099</v>
      </c>
      <c r="J5962" s="61" t="s">
        <v>212</v>
      </c>
      <c r="K5962" s="61" t="s">
        <v>14</v>
      </c>
      <c r="L5962" s="61" t="s">
        <v>1111</v>
      </c>
      <c r="M5962" s="61" t="e">
        <f t="shared" si="94"/>
        <v>#VALUE!</v>
      </c>
      <c r="N5962" t="e">
        <f>VLOOKUP(M5962,'zamestnanci číselník'!$A:$I,9,0)</f>
        <v>#VALUE!</v>
      </c>
    </row>
    <row r="5963" spans="1:14" x14ac:dyDescent="0.2">
      <c r="A5963" s="60">
        <v>43696</v>
      </c>
      <c r="B5963" s="61" t="s">
        <v>1112</v>
      </c>
      <c r="C5963" s="61" t="s">
        <v>885</v>
      </c>
      <c r="D5963" s="61" t="s">
        <v>181</v>
      </c>
      <c r="E5963" s="61">
        <v>1.5</v>
      </c>
      <c r="F5963" s="61" t="s">
        <v>182</v>
      </c>
      <c r="G5963" s="61">
        <v>0</v>
      </c>
      <c r="H5963" s="61" t="s">
        <v>1446</v>
      </c>
      <c r="I5963" s="61" t="s">
        <v>288</v>
      </c>
      <c r="J5963" s="61" t="s">
        <v>19</v>
      </c>
      <c r="K5963" s="61" t="s">
        <v>14</v>
      </c>
      <c r="L5963" s="61" t="s">
        <v>1113</v>
      </c>
      <c r="M5963" s="61" t="e">
        <f t="shared" si="94"/>
        <v>#VALUE!</v>
      </c>
      <c r="N5963" t="e">
        <f>VLOOKUP(M5963,'zamestnanci číselník'!$A:$I,9,0)</f>
        <v>#VALUE!</v>
      </c>
    </row>
    <row r="5964" spans="1:14" x14ac:dyDescent="0.2">
      <c r="A5964" s="60">
        <v>43696</v>
      </c>
      <c r="B5964" s="61" t="s">
        <v>1112</v>
      </c>
      <c r="C5964" s="61" t="s">
        <v>885</v>
      </c>
      <c r="D5964" s="61" t="s">
        <v>181</v>
      </c>
      <c r="E5964" s="61">
        <v>3</v>
      </c>
      <c r="F5964" s="61" t="s">
        <v>182</v>
      </c>
      <c r="G5964" s="61">
        <v>0</v>
      </c>
      <c r="H5964" s="61" t="s">
        <v>1446</v>
      </c>
      <c r="I5964" s="61" t="s">
        <v>288</v>
      </c>
      <c r="J5964" s="61" t="s">
        <v>19</v>
      </c>
      <c r="K5964" s="61" t="s">
        <v>14</v>
      </c>
      <c r="L5964" s="61" t="s">
        <v>1113</v>
      </c>
      <c r="M5964" s="61" t="e">
        <f t="shared" si="94"/>
        <v>#VALUE!</v>
      </c>
      <c r="N5964" t="e">
        <f>VLOOKUP(M5964,'zamestnanci číselník'!$A:$I,9,0)</f>
        <v>#VALUE!</v>
      </c>
    </row>
    <row r="5965" spans="1:14" x14ac:dyDescent="0.2">
      <c r="A5965" s="60">
        <v>43700</v>
      </c>
      <c r="B5965" s="61" t="s">
        <v>1112</v>
      </c>
      <c r="C5965" s="61" t="s">
        <v>885</v>
      </c>
      <c r="D5965" s="61" t="s">
        <v>181</v>
      </c>
      <c r="E5965" s="61">
        <v>6.5</v>
      </c>
      <c r="F5965" s="61" t="s">
        <v>182</v>
      </c>
      <c r="G5965" s="61">
        <v>0</v>
      </c>
      <c r="H5965" s="61" t="s">
        <v>1451</v>
      </c>
      <c r="I5965" s="61" t="s">
        <v>288</v>
      </c>
      <c r="J5965" s="61" t="s">
        <v>19</v>
      </c>
      <c r="K5965" s="61" t="s">
        <v>14</v>
      </c>
      <c r="L5965" s="61" t="s">
        <v>1113</v>
      </c>
      <c r="M5965" s="61" t="e">
        <f t="shared" si="94"/>
        <v>#VALUE!</v>
      </c>
      <c r="N5965" t="e">
        <f>VLOOKUP(M5965,'zamestnanci číselník'!$A:$I,9,0)</f>
        <v>#VALUE!</v>
      </c>
    </row>
    <row r="5966" spans="1:14" x14ac:dyDescent="0.2">
      <c r="A5966" s="60">
        <v>43700</v>
      </c>
      <c r="B5966" s="61" t="s">
        <v>1112</v>
      </c>
      <c r="C5966" s="61" t="s">
        <v>885</v>
      </c>
      <c r="D5966" s="61" t="s">
        <v>181</v>
      </c>
      <c r="E5966" s="61">
        <v>1.5</v>
      </c>
      <c r="F5966" s="61" t="s">
        <v>182</v>
      </c>
      <c r="G5966" s="61">
        <v>0</v>
      </c>
      <c r="H5966" s="61" t="s">
        <v>1446</v>
      </c>
      <c r="I5966" s="61" t="s">
        <v>288</v>
      </c>
      <c r="J5966" s="61" t="s">
        <v>19</v>
      </c>
      <c r="K5966" s="61" t="s">
        <v>14</v>
      </c>
      <c r="L5966" s="61" t="s">
        <v>1113</v>
      </c>
      <c r="M5966" s="61" t="e">
        <f t="shared" si="94"/>
        <v>#VALUE!</v>
      </c>
      <c r="N5966" t="e">
        <f>VLOOKUP(M5966,'zamestnanci číselník'!$A:$I,9,0)</f>
        <v>#VALUE!</v>
      </c>
    </row>
    <row r="5967" spans="1:14" x14ac:dyDescent="0.2">
      <c r="A5967" s="60">
        <v>43701</v>
      </c>
      <c r="B5967" s="61" t="s">
        <v>1112</v>
      </c>
      <c r="C5967" s="61" t="s">
        <v>885</v>
      </c>
      <c r="D5967" s="61" t="s">
        <v>181</v>
      </c>
      <c r="E5967" s="61">
        <v>6.5</v>
      </c>
      <c r="F5967" s="61" t="s">
        <v>182</v>
      </c>
      <c r="G5967" s="61">
        <v>0</v>
      </c>
      <c r="H5967" s="61" t="s">
        <v>1451</v>
      </c>
      <c r="I5967" s="61" t="s">
        <v>288</v>
      </c>
      <c r="J5967" s="61" t="s">
        <v>19</v>
      </c>
      <c r="K5967" s="61" t="s">
        <v>14</v>
      </c>
      <c r="L5967" s="61" t="s">
        <v>1113</v>
      </c>
      <c r="M5967" s="61" t="e">
        <f t="shared" si="94"/>
        <v>#VALUE!</v>
      </c>
      <c r="N5967" t="e">
        <f>VLOOKUP(M5967,'zamestnanci číselník'!$A:$I,9,0)</f>
        <v>#VALUE!</v>
      </c>
    </row>
    <row r="5968" spans="1:14" x14ac:dyDescent="0.2">
      <c r="A5968" s="60">
        <v>43693</v>
      </c>
      <c r="B5968" s="61" t="s">
        <v>1112</v>
      </c>
      <c r="C5968" s="61" t="s">
        <v>17</v>
      </c>
      <c r="D5968" s="61" t="s">
        <v>181</v>
      </c>
      <c r="E5968" s="61">
        <v>0</v>
      </c>
      <c r="F5968" s="61" t="s">
        <v>182</v>
      </c>
      <c r="G5968" s="61">
        <v>0</v>
      </c>
      <c r="H5968" s="61" t="s">
        <v>183</v>
      </c>
      <c r="I5968" s="61" t="s">
        <v>288</v>
      </c>
      <c r="J5968" s="61" t="s">
        <v>19</v>
      </c>
      <c r="K5968" s="61" t="s">
        <v>14</v>
      </c>
      <c r="L5968" s="61" t="s">
        <v>1113</v>
      </c>
      <c r="M5968" s="61" t="e">
        <f t="shared" si="94"/>
        <v>#VALUE!</v>
      </c>
      <c r="N5968" t="e">
        <f>VLOOKUP(M5968,'zamestnanci číselník'!$A:$I,9,0)</f>
        <v>#VALUE!</v>
      </c>
    </row>
    <row r="5969" spans="1:14" x14ac:dyDescent="0.2">
      <c r="A5969" s="60">
        <v>43682</v>
      </c>
      <c r="B5969" s="61" t="s">
        <v>1112</v>
      </c>
      <c r="C5969" s="61" t="s">
        <v>17</v>
      </c>
      <c r="D5969" s="61" t="s">
        <v>181</v>
      </c>
      <c r="E5969" s="61">
        <v>0</v>
      </c>
      <c r="F5969" s="61" t="s">
        <v>182</v>
      </c>
      <c r="G5969" s="61">
        <v>0</v>
      </c>
      <c r="H5969" s="61" t="s">
        <v>183</v>
      </c>
      <c r="I5969" s="61" t="s">
        <v>288</v>
      </c>
      <c r="J5969" s="61" t="s">
        <v>19</v>
      </c>
      <c r="K5969" s="61" t="s">
        <v>14</v>
      </c>
      <c r="L5969" s="61" t="s">
        <v>1113</v>
      </c>
      <c r="M5969" s="61" t="e">
        <f t="shared" si="94"/>
        <v>#VALUE!</v>
      </c>
      <c r="N5969" t="e">
        <f>VLOOKUP(M5969,'zamestnanci číselník'!$A:$I,9,0)</f>
        <v>#VALUE!</v>
      </c>
    </row>
    <row r="5970" spans="1:14" x14ac:dyDescent="0.2">
      <c r="A5970" s="60">
        <v>43683</v>
      </c>
      <c r="B5970" s="61" t="s">
        <v>1112</v>
      </c>
      <c r="C5970" s="61" t="s">
        <v>885</v>
      </c>
      <c r="D5970" s="61" t="s">
        <v>181</v>
      </c>
      <c r="E5970" s="61">
        <v>8</v>
      </c>
      <c r="F5970" s="61" t="s">
        <v>182</v>
      </c>
      <c r="G5970" s="61">
        <v>0</v>
      </c>
      <c r="H5970" s="61" t="s">
        <v>1387</v>
      </c>
      <c r="I5970" s="61" t="s">
        <v>288</v>
      </c>
      <c r="J5970" s="61" t="s">
        <v>19</v>
      </c>
      <c r="K5970" s="61" t="s">
        <v>14</v>
      </c>
      <c r="L5970" s="61" t="s">
        <v>1113</v>
      </c>
      <c r="M5970" s="61" t="e">
        <f t="shared" si="94"/>
        <v>#VALUE!</v>
      </c>
      <c r="N5970" t="e">
        <f>VLOOKUP(M5970,'zamestnanci číselník'!$A:$I,9,0)</f>
        <v>#VALUE!</v>
      </c>
    </row>
    <row r="5971" spans="1:14" x14ac:dyDescent="0.2">
      <c r="A5971" s="60">
        <v>43684</v>
      </c>
      <c r="B5971" s="61" t="s">
        <v>1112</v>
      </c>
      <c r="C5971" s="61" t="s">
        <v>885</v>
      </c>
      <c r="D5971" s="61" t="s">
        <v>181</v>
      </c>
      <c r="E5971" s="61">
        <v>9</v>
      </c>
      <c r="F5971" s="61" t="s">
        <v>182</v>
      </c>
      <c r="G5971" s="61">
        <v>0</v>
      </c>
      <c r="H5971" s="61" t="s">
        <v>1387</v>
      </c>
      <c r="I5971" s="61" t="s">
        <v>288</v>
      </c>
      <c r="J5971" s="61" t="s">
        <v>19</v>
      </c>
      <c r="K5971" s="61" t="s">
        <v>14</v>
      </c>
      <c r="L5971" s="61" t="s">
        <v>1113</v>
      </c>
      <c r="M5971" s="61" t="e">
        <f t="shared" si="94"/>
        <v>#VALUE!</v>
      </c>
      <c r="N5971" t="e">
        <f>VLOOKUP(M5971,'zamestnanci číselník'!$A:$I,9,0)</f>
        <v>#VALUE!</v>
      </c>
    </row>
    <row r="5972" spans="1:14" x14ac:dyDescent="0.2">
      <c r="A5972" s="60">
        <v>43684</v>
      </c>
      <c r="B5972" s="61" t="s">
        <v>1112</v>
      </c>
      <c r="C5972" s="61" t="s">
        <v>885</v>
      </c>
      <c r="D5972" s="61" t="s">
        <v>181</v>
      </c>
      <c r="E5972" s="61">
        <v>0.5</v>
      </c>
      <c r="F5972" s="61" t="s">
        <v>182</v>
      </c>
      <c r="G5972" s="61">
        <v>0</v>
      </c>
      <c r="H5972" s="61" t="s">
        <v>1451</v>
      </c>
      <c r="I5972" s="61" t="s">
        <v>288</v>
      </c>
      <c r="J5972" s="61" t="s">
        <v>19</v>
      </c>
      <c r="K5972" s="61" t="s">
        <v>14</v>
      </c>
      <c r="L5972" s="61" t="s">
        <v>1113</v>
      </c>
      <c r="M5972" s="61" t="e">
        <f t="shared" si="94"/>
        <v>#VALUE!</v>
      </c>
      <c r="N5972" t="e">
        <f>VLOOKUP(M5972,'zamestnanci číselník'!$A:$I,9,0)</f>
        <v>#VALUE!</v>
      </c>
    </row>
    <row r="5973" spans="1:14" x14ac:dyDescent="0.2">
      <c r="A5973" s="60">
        <v>43685</v>
      </c>
      <c r="B5973" s="61" t="s">
        <v>1112</v>
      </c>
      <c r="C5973" s="61" t="s">
        <v>885</v>
      </c>
      <c r="D5973" s="61" t="s">
        <v>181</v>
      </c>
      <c r="E5973" s="61">
        <v>2.5</v>
      </c>
      <c r="F5973" s="61" t="s">
        <v>182</v>
      </c>
      <c r="G5973" s="61">
        <v>0</v>
      </c>
      <c r="H5973" s="61" t="s">
        <v>1387</v>
      </c>
      <c r="I5973" s="61" t="s">
        <v>288</v>
      </c>
      <c r="J5973" s="61" t="s">
        <v>19</v>
      </c>
      <c r="K5973" s="61" t="s">
        <v>14</v>
      </c>
      <c r="L5973" s="61" t="s">
        <v>1113</v>
      </c>
      <c r="M5973" s="61" t="e">
        <f t="shared" si="94"/>
        <v>#VALUE!</v>
      </c>
      <c r="N5973" t="e">
        <f>VLOOKUP(M5973,'zamestnanci číselník'!$A:$I,9,0)</f>
        <v>#VALUE!</v>
      </c>
    </row>
    <row r="5974" spans="1:14" x14ac:dyDescent="0.2">
      <c r="A5974" s="60">
        <v>43685</v>
      </c>
      <c r="B5974" s="61" t="s">
        <v>1112</v>
      </c>
      <c r="C5974" s="61" t="s">
        <v>885</v>
      </c>
      <c r="D5974" s="61" t="s">
        <v>181</v>
      </c>
      <c r="E5974" s="61">
        <v>5.5</v>
      </c>
      <c r="F5974" s="61" t="s">
        <v>182</v>
      </c>
      <c r="G5974" s="61">
        <v>0</v>
      </c>
      <c r="H5974" s="61" t="s">
        <v>1451</v>
      </c>
      <c r="I5974" s="61" t="s">
        <v>288</v>
      </c>
      <c r="J5974" s="61" t="s">
        <v>19</v>
      </c>
      <c r="K5974" s="61" t="s">
        <v>14</v>
      </c>
      <c r="L5974" s="61" t="s">
        <v>1113</v>
      </c>
      <c r="M5974" s="61" t="e">
        <f t="shared" si="94"/>
        <v>#VALUE!</v>
      </c>
      <c r="N5974" t="e">
        <f>VLOOKUP(M5974,'zamestnanci číselník'!$A:$I,9,0)</f>
        <v>#VALUE!</v>
      </c>
    </row>
    <row r="5975" spans="1:14" x14ac:dyDescent="0.2">
      <c r="A5975" s="60">
        <v>43686</v>
      </c>
      <c r="B5975" s="61" t="s">
        <v>1112</v>
      </c>
      <c r="C5975" s="61" t="s">
        <v>885</v>
      </c>
      <c r="D5975" s="61" t="s">
        <v>181</v>
      </c>
      <c r="E5975" s="61">
        <v>3.5</v>
      </c>
      <c r="F5975" s="61" t="s">
        <v>182</v>
      </c>
      <c r="G5975" s="61">
        <v>0</v>
      </c>
      <c r="H5975" s="61" t="s">
        <v>1387</v>
      </c>
      <c r="I5975" s="61" t="s">
        <v>288</v>
      </c>
      <c r="J5975" s="61" t="s">
        <v>19</v>
      </c>
      <c r="K5975" s="61" t="s">
        <v>14</v>
      </c>
      <c r="L5975" s="61" t="s">
        <v>1113</v>
      </c>
      <c r="M5975" s="61" t="e">
        <f t="shared" si="94"/>
        <v>#VALUE!</v>
      </c>
      <c r="N5975" t="e">
        <f>VLOOKUP(M5975,'zamestnanci číselník'!$A:$I,9,0)</f>
        <v>#VALUE!</v>
      </c>
    </row>
    <row r="5976" spans="1:14" x14ac:dyDescent="0.2">
      <c r="A5976" s="60">
        <v>43686</v>
      </c>
      <c r="B5976" s="61" t="s">
        <v>1112</v>
      </c>
      <c r="C5976" s="61" t="s">
        <v>885</v>
      </c>
      <c r="D5976" s="61" t="s">
        <v>181</v>
      </c>
      <c r="E5976" s="61">
        <v>6</v>
      </c>
      <c r="F5976" s="61" t="s">
        <v>182</v>
      </c>
      <c r="G5976" s="61">
        <v>0</v>
      </c>
      <c r="H5976" s="61" t="s">
        <v>1451</v>
      </c>
      <c r="I5976" s="61" t="s">
        <v>288</v>
      </c>
      <c r="J5976" s="61" t="s">
        <v>19</v>
      </c>
      <c r="K5976" s="61" t="s">
        <v>14</v>
      </c>
      <c r="L5976" s="61" t="s">
        <v>1113</v>
      </c>
      <c r="M5976" s="61" t="e">
        <f t="shared" si="94"/>
        <v>#VALUE!</v>
      </c>
      <c r="N5976" t="e">
        <f>VLOOKUP(M5976,'zamestnanci číselník'!$A:$I,9,0)</f>
        <v>#VALUE!</v>
      </c>
    </row>
    <row r="5977" spans="1:14" x14ac:dyDescent="0.2">
      <c r="A5977" s="60">
        <v>43689</v>
      </c>
      <c r="B5977" s="61" t="s">
        <v>1112</v>
      </c>
      <c r="C5977" s="61" t="s">
        <v>885</v>
      </c>
      <c r="D5977" s="61" t="s">
        <v>181</v>
      </c>
      <c r="E5977" s="61">
        <v>8.75</v>
      </c>
      <c r="F5977" s="61" t="s">
        <v>182</v>
      </c>
      <c r="G5977" s="61">
        <v>0</v>
      </c>
      <c r="H5977" s="61" t="s">
        <v>1451</v>
      </c>
      <c r="I5977" s="61" t="s">
        <v>288</v>
      </c>
      <c r="J5977" s="61" t="s">
        <v>19</v>
      </c>
      <c r="K5977" s="61" t="s">
        <v>14</v>
      </c>
      <c r="L5977" s="61" t="s">
        <v>1113</v>
      </c>
      <c r="M5977" s="61" t="e">
        <f t="shared" si="94"/>
        <v>#VALUE!</v>
      </c>
      <c r="N5977" t="e">
        <f>VLOOKUP(M5977,'zamestnanci číselník'!$A:$I,9,0)</f>
        <v>#VALUE!</v>
      </c>
    </row>
    <row r="5978" spans="1:14" x14ac:dyDescent="0.2">
      <c r="A5978" s="60">
        <v>43690</v>
      </c>
      <c r="B5978" s="61" t="s">
        <v>1112</v>
      </c>
      <c r="C5978" s="61" t="s">
        <v>885</v>
      </c>
      <c r="D5978" s="61" t="s">
        <v>181</v>
      </c>
      <c r="E5978" s="61">
        <v>9</v>
      </c>
      <c r="F5978" s="61" t="s">
        <v>182</v>
      </c>
      <c r="G5978" s="61">
        <v>0</v>
      </c>
      <c r="H5978" s="61" t="s">
        <v>1451</v>
      </c>
      <c r="I5978" s="61" t="s">
        <v>288</v>
      </c>
      <c r="J5978" s="61" t="s">
        <v>19</v>
      </c>
      <c r="K5978" s="61" t="s">
        <v>14</v>
      </c>
      <c r="L5978" s="61" t="s">
        <v>1113</v>
      </c>
      <c r="M5978" s="61" t="e">
        <f t="shared" si="94"/>
        <v>#VALUE!</v>
      </c>
      <c r="N5978" t="e">
        <f>VLOOKUP(M5978,'zamestnanci číselník'!$A:$I,9,0)</f>
        <v>#VALUE!</v>
      </c>
    </row>
    <row r="5979" spans="1:14" x14ac:dyDescent="0.2">
      <c r="A5979" s="60">
        <v>43691</v>
      </c>
      <c r="B5979" s="61" t="s">
        <v>1112</v>
      </c>
      <c r="C5979" s="61" t="s">
        <v>885</v>
      </c>
      <c r="D5979" s="61" t="s">
        <v>181</v>
      </c>
      <c r="E5979" s="61">
        <v>9</v>
      </c>
      <c r="F5979" s="61" t="s">
        <v>182</v>
      </c>
      <c r="G5979" s="61">
        <v>0</v>
      </c>
      <c r="H5979" s="61" t="s">
        <v>1451</v>
      </c>
      <c r="I5979" s="61" t="s">
        <v>288</v>
      </c>
      <c r="J5979" s="61" t="s">
        <v>19</v>
      </c>
      <c r="K5979" s="61" t="s">
        <v>14</v>
      </c>
      <c r="L5979" s="61" t="s">
        <v>1113</v>
      </c>
      <c r="M5979" s="61" t="e">
        <f t="shared" si="94"/>
        <v>#VALUE!</v>
      </c>
      <c r="N5979" t="e">
        <f>VLOOKUP(M5979,'zamestnanci číselník'!$A:$I,9,0)</f>
        <v>#VALUE!</v>
      </c>
    </row>
    <row r="5980" spans="1:14" x14ac:dyDescent="0.2">
      <c r="A5980" s="60">
        <v>43692</v>
      </c>
      <c r="B5980" s="61" t="s">
        <v>1112</v>
      </c>
      <c r="C5980" s="61" t="s">
        <v>885</v>
      </c>
      <c r="D5980" s="61" t="s">
        <v>181</v>
      </c>
      <c r="E5980" s="61">
        <v>8</v>
      </c>
      <c r="F5980" s="61" t="s">
        <v>182</v>
      </c>
      <c r="G5980" s="61">
        <v>0</v>
      </c>
      <c r="H5980" s="61" t="s">
        <v>1451</v>
      </c>
      <c r="I5980" s="61" t="s">
        <v>288</v>
      </c>
      <c r="J5980" s="61" t="s">
        <v>19</v>
      </c>
      <c r="K5980" s="61" t="s">
        <v>14</v>
      </c>
      <c r="L5980" s="61" t="s">
        <v>1113</v>
      </c>
      <c r="M5980" s="61" t="e">
        <f t="shared" si="94"/>
        <v>#VALUE!</v>
      </c>
      <c r="N5980" t="e">
        <f>VLOOKUP(M5980,'zamestnanci číselník'!$A:$I,9,0)</f>
        <v>#VALUE!</v>
      </c>
    </row>
    <row r="5981" spans="1:14" x14ac:dyDescent="0.2">
      <c r="A5981" s="60">
        <v>43696</v>
      </c>
      <c r="B5981" s="61" t="s">
        <v>1112</v>
      </c>
      <c r="C5981" s="61" t="s">
        <v>885</v>
      </c>
      <c r="D5981" s="61" t="s">
        <v>181</v>
      </c>
      <c r="E5981" s="61">
        <v>1</v>
      </c>
      <c r="F5981" s="61" t="s">
        <v>182</v>
      </c>
      <c r="G5981" s="61">
        <v>0</v>
      </c>
      <c r="H5981" s="61" t="s">
        <v>1387</v>
      </c>
      <c r="I5981" s="61" t="s">
        <v>288</v>
      </c>
      <c r="J5981" s="61" t="s">
        <v>19</v>
      </c>
      <c r="K5981" s="61" t="s">
        <v>14</v>
      </c>
      <c r="L5981" s="61" t="s">
        <v>1113</v>
      </c>
      <c r="M5981" s="61" t="e">
        <f t="shared" si="94"/>
        <v>#VALUE!</v>
      </c>
      <c r="N5981" t="e">
        <f>VLOOKUP(M5981,'zamestnanci číselník'!$A:$I,9,0)</f>
        <v>#VALUE!</v>
      </c>
    </row>
    <row r="5982" spans="1:14" x14ac:dyDescent="0.2">
      <c r="A5982" s="60">
        <v>43700</v>
      </c>
      <c r="B5982" s="61" t="s">
        <v>1112</v>
      </c>
      <c r="C5982" s="61" t="s">
        <v>885</v>
      </c>
      <c r="D5982" s="61" t="s">
        <v>181</v>
      </c>
      <c r="E5982" s="61">
        <v>1.5</v>
      </c>
      <c r="F5982" s="61" t="s">
        <v>182</v>
      </c>
      <c r="G5982" s="61">
        <v>0</v>
      </c>
      <c r="H5982" s="61" t="s">
        <v>1387</v>
      </c>
      <c r="I5982" s="61" t="s">
        <v>288</v>
      </c>
      <c r="J5982" s="61" t="s">
        <v>19</v>
      </c>
      <c r="K5982" s="61" t="s">
        <v>14</v>
      </c>
      <c r="L5982" s="61" t="s">
        <v>1113</v>
      </c>
      <c r="M5982" s="61" t="e">
        <f t="shared" si="94"/>
        <v>#VALUE!</v>
      </c>
      <c r="N5982" t="e">
        <f>VLOOKUP(M5982,'zamestnanci číselník'!$A:$I,9,0)</f>
        <v>#VALUE!</v>
      </c>
    </row>
    <row r="5983" spans="1:14" x14ac:dyDescent="0.2">
      <c r="A5983" s="60">
        <v>43703</v>
      </c>
      <c r="B5983" s="61" t="s">
        <v>1112</v>
      </c>
      <c r="C5983" s="61" t="s">
        <v>885</v>
      </c>
      <c r="D5983" s="61" t="s">
        <v>181</v>
      </c>
      <c r="E5983" s="61">
        <v>9.5</v>
      </c>
      <c r="F5983" s="61" t="s">
        <v>182</v>
      </c>
      <c r="G5983" s="61">
        <v>0</v>
      </c>
      <c r="H5983" s="61" t="s">
        <v>1451</v>
      </c>
      <c r="I5983" s="61" t="s">
        <v>288</v>
      </c>
      <c r="J5983" s="61" t="s">
        <v>19</v>
      </c>
      <c r="K5983" s="61" t="s">
        <v>14</v>
      </c>
      <c r="L5983" s="61" t="s">
        <v>1113</v>
      </c>
      <c r="M5983" s="61" t="e">
        <f t="shared" si="94"/>
        <v>#VALUE!</v>
      </c>
      <c r="N5983" t="e">
        <f>VLOOKUP(M5983,'zamestnanci číselník'!$A:$I,9,0)</f>
        <v>#VALUE!</v>
      </c>
    </row>
    <row r="5984" spans="1:14" x14ac:dyDescent="0.2">
      <c r="A5984" s="60">
        <v>43704</v>
      </c>
      <c r="B5984" s="61" t="s">
        <v>1112</v>
      </c>
      <c r="C5984" s="61" t="s">
        <v>885</v>
      </c>
      <c r="D5984" s="61" t="s">
        <v>181</v>
      </c>
      <c r="E5984" s="61">
        <v>8.5</v>
      </c>
      <c r="F5984" s="61" t="s">
        <v>182</v>
      </c>
      <c r="G5984" s="61">
        <v>0</v>
      </c>
      <c r="H5984" s="61" t="s">
        <v>1451</v>
      </c>
      <c r="I5984" s="61" t="s">
        <v>288</v>
      </c>
      <c r="J5984" s="61" t="s">
        <v>19</v>
      </c>
      <c r="K5984" s="61" t="s">
        <v>14</v>
      </c>
      <c r="L5984" s="61" t="s">
        <v>1113</v>
      </c>
      <c r="M5984" s="61" t="e">
        <f t="shared" si="94"/>
        <v>#VALUE!</v>
      </c>
      <c r="N5984" t="e">
        <f>VLOOKUP(M5984,'zamestnanci číselník'!$A:$I,9,0)</f>
        <v>#VALUE!</v>
      </c>
    </row>
    <row r="5985" spans="1:14" x14ac:dyDescent="0.2">
      <c r="A5985" s="60">
        <v>43705</v>
      </c>
      <c r="B5985" s="61" t="s">
        <v>1112</v>
      </c>
      <c r="C5985" s="61" t="s">
        <v>885</v>
      </c>
      <c r="D5985" s="61" t="s">
        <v>181</v>
      </c>
      <c r="E5985" s="61">
        <v>1</v>
      </c>
      <c r="F5985" s="61" t="s">
        <v>182</v>
      </c>
      <c r="G5985" s="61">
        <v>0</v>
      </c>
      <c r="H5985" s="61" t="s">
        <v>1437</v>
      </c>
      <c r="I5985" s="61" t="s">
        <v>288</v>
      </c>
      <c r="J5985" s="61" t="s">
        <v>19</v>
      </c>
      <c r="K5985" s="61" t="s">
        <v>14</v>
      </c>
      <c r="L5985" s="61" t="s">
        <v>1113</v>
      </c>
      <c r="M5985" s="61" t="e">
        <f t="shared" si="94"/>
        <v>#VALUE!</v>
      </c>
      <c r="N5985" t="e">
        <f>VLOOKUP(M5985,'zamestnanci číselník'!$A:$I,9,0)</f>
        <v>#VALUE!</v>
      </c>
    </row>
    <row r="5986" spans="1:14" x14ac:dyDescent="0.2">
      <c r="A5986" s="60">
        <v>43705</v>
      </c>
      <c r="B5986" s="61" t="s">
        <v>1112</v>
      </c>
      <c r="C5986" s="61" t="s">
        <v>885</v>
      </c>
      <c r="D5986" s="61" t="s">
        <v>181</v>
      </c>
      <c r="E5986" s="61">
        <v>8.5</v>
      </c>
      <c r="F5986" s="61" t="s">
        <v>182</v>
      </c>
      <c r="G5986" s="61">
        <v>0</v>
      </c>
      <c r="H5986" s="61" t="s">
        <v>1451</v>
      </c>
      <c r="I5986" s="61" t="s">
        <v>288</v>
      </c>
      <c r="J5986" s="61" t="s">
        <v>19</v>
      </c>
      <c r="K5986" s="61" t="s">
        <v>14</v>
      </c>
      <c r="L5986" s="61" t="s">
        <v>1113</v>
      </c>
      <c r="M5986" s="61" t="e">
        <f t="shared" si="94"/>
        <v>#VALUE!</v>
      </c>
      <c r="N5986" t="e">
        <f>VLOOKUP(M5986,'zamestnanci číselník'!$A:$I,9,0)</f>
        <v>#VALUE!</v>
      </c>
    </row>
    <row r="5987" spans="1:14" x14ac:dyDescent="0.2">
      <c r="A5987" s="60">
        <v>43706</v>
      </c>
      <c r="B5987" s="61" t="s">
        <v>1112</v>
      </c>
      <c r="C5987" s="61" t="s">
        <v>885</v>
      </c>
      <c r="D5987" s="61" t="s">
        <v>181</v>
      </c>
      <c r="E5987" s="61">
        <v>9.5</v>
      </c>
      <c r="F5987" s="61" t="s">
        <v>182</v>
      </c>
      <c r="G5987" s="61">
        <v>0</v>
      </c>
      <c r="H5987" s="61" t="s">
        <v>1437</v>
      </c>
      <c r="I5987" s="61" t="s">
        <v>288</v>
      </c>
      <c r="J5987" s="61" t="s">
        <v>19</v>
      </c>
      <c r="K5987" s="61" t="s">
        <v>14</v>
      </c>
      <c r="L5987" s="61" t="s">
        <v>1113</v>
      </c>
      <c r="M5987" s="61" t="e">
        <f t="shared" si="94"/>
        <v>#VALUE!</v>
      </c>
      <c r="N5987" t="e">
        <f>VLOOKUP(M5987,'zamestnanci číselník'!$A:$I,9,0)</f>
        <v>#VALUE!</v>
      </c>
    </row>
    <row r="5988" spans="1:14" x14ac:dyDescent="0.2">
      <c r="A5988" s="60">
        <v>43707</v>
      </c>
      <c r="B5988" s="61" t="s">
        <v>1112</v>
      </c>
      <c r="C5988" s="61" t="s">
        <v>885</v>
      </c>
      <c r="D5988" s="61" t="s">
        <v>181</v>
      </c>
      <c r="E5988" s="61">
        <v>4</v>
      </c>
      <c r="F5988" s="61" t="s">
        <v>182</v>
      </c>
      <c r="G5988" s="61">
        <v>0</v>
      </c>
      <c r="H5988" s="61" t="s">
        <v>1437</v>
      </c>
      <c r="I5988" s="61" t="s">
        <v>288</v>
      </c>
      <c r="J5988" s="61" t="s">
        <v>19</v>
      </c>
      <c r="K5988" s="61" t="s">
        <v>14</v>
      </c>
      <c r="L5988" s="61" t="s">
        <v>1113</v>
      </c>
      <c r="M5988" s="61" t="e">
        <f t="shared" si="94"/>
        <v>#VALUE!</v>
      </c>
      <c r="N5988" t="e">
        <f>VLOOKUP(M5988,'zamestnanci číselník'!$A:$I,9,0)</f>
        <v>#VALUE!</v>
      </c>
    </row>
    <row r="5989" spans="1:14" x14ac:dyDescent="0.2">
      <c r="A5989" s="60">
        <v>43707</v>
      </c>
      <c r="B5989" s="61" t="s">
        <v>1112</v>
      </c>
      <c r="C5989" s="61" t="s">
        <v>885</v>
      </c>
      <c r="D5989" s="61" t="s">
        <v>181</v>
      </c>
      <c r="E5989" s="61">
        <v>5</v>
      </c>
      <c r="F5989" s="61" t="s">
        <v>182</v>
      </c>
      <c r="G5989" s="61">
        <v>0</v>
      </c>
      <c r="H5989" s="61" t="s">
        <v>1437</v>
      </c>
      <c r="I5989" s="61" t="s">
        <v>288</v>
      </c>
      <c r="J5989" s="61" t="s">
        <v>19</v>
      </c>
      <c r="K5989" s="61" t="s">
        <v>14</v>
      </c>
      <c r="L5989" s="61" t="s">
        <v>1113</v>
      </c>
      <c r="M5989" s="61" t="e">
        <f t="shared" si="94"/>
        <v>#VALUE!</v>
      </c>
      <c r="N5989" t="e">
        <f>VLOOKUP(M5989,'zamestnanci číselník'!$A:$I,9,0)</f>
        <v>#VALUE!</v>
      </c>
    </row>
    <row r="5990" spans="1:14" x14ac:dyDescent="0.2">
      <c r="A5990" s="60">
        <v>43706</v>
      </c>
      <c r="B5990" s="61" t="s">
        <v>1114</v>
      </c>
      <c r="C5990" s="61" t="s">
        <v>885</v>
      </c>
      <c r="D5990" s="61" t="s">
        <v>181</v>
      </c>
      <c r="E5990" s="61">
        <v>9.5</v>
      </c>
      <c r="F5990" s="61" t="s">
        <v>182</v>
      </c>
      <c r="G5990" s="61">
        <v>0</v>
      </c>
      <c r="H5990" s="61" t="s">
        <v>1567</v>
      </c>
      <c r="I5990" s="61" t="s">
        <v>288</v>
      </c>
      <c r="J5990" s="61" t="s">
        <v>19</v>
      </c>
      <c r="K5990" s="61" t="s">
        <v>14</v>
      </c>
      <c r="L5990" s="61" t="s">
        <v>1115</v>
      </c>
      <c r="M5990" s="61" t="e">
        <f t="shared" si="94"/>
        <v>#VALUE!</v>
      </c>
      <c r="N5990" t="e">
        <f>VLOOKUP(M5990,'zamestnanci číselník'!$A:$I,9,0)</f>
        <v>#VALUE!</v>
      </c>
    </row>
    <row r="5991" spans="1:14" x14ac:dyDescent="0.2">
      <c r="A5991" s="60">
        <v>43696</v>
      </c>
      <c r="B5991" s="61" t="s">
        <v>1114</v>
      </c>
      <c r="C5991" s="61" t="s">
        <v>885</v>
      </c>
      <c r="D5991" s="61" t="s">
        <v>181</v>
      </c>
      <c r="E5991" s="61">
        <v>4.5</v>
      </c>
      <c r="F5991" s="61" t="s">
        <v>182</v>
      </c>
      <c r="G5991" s="61">
        <v>0</v>
      </c>
      <c r="H5991" s="61" t="s">
        <v>1437</v>
      </c>
      <c r="I5991" s="61" t="s">
        <v>288</v>
      </c>
      <c r="J5991" s="61" t="s">
        <v>19</v>
      </c>
      <c r="K5991" s="61" t="s">
        <v>14</v>
      </c>
      <c r="L5991" s="61" t="s">
        <v>1115</v>
      </c>
      <c r="M5991" s="61" t="e">
        <f t="shared" si="94"/>
        <v>#VALUE!</v>
      </c>
      <c r="N5991" t="e">
        <f>VLOOKUP(M5991,'zamestnanci číselník'!$A:$I,9,0)</f>
        <v>#VALUE!</v>
      </c>
    </row>
    <row r="5992" spans="1:14" x14ac:dyDescent="0.2">
      <c r="A5992" s="60">
        <v>43696</v>
      </c>
      <c r="B5992" s="61" t="s">
        <v>1114</v>
      </c>
      <c r="C5992" s="61" t="s">
        <v>885</v>
      </c>
      <c r="D5992" s="61" t="s">
        <v>181</v>
      </c>
      <c r="E5992" s="61">
        <v>1</v>
      </c>
      <c r="F5992" s="61" t="s">
        <v>182</v>
      </c>
      <c r="G5992" s="61">
        <v>0</v>
      </c>
      <c r="H5992" s="61" t="s">
        <v>1451</v>
      </c>
      <c r="I5992" s="61" t="s">
        <v>288</v>
      </c>
      <c r="J5992" s="61" t="s">
        <v>19</v>
      </c>
      <c r="K5992" s="61" t="s">
        <v>14</v>
      </c>
      <c r="L5992" s="61" t="s">
        <v>1115</v>
      </c>
      <c r="M5992" s="61" t="e">
        <f t="shared" si="94"/>
        <v>#VALUE!</v>
      </c>
      <c r="N5992" t="e">
        <f>VLOOKUP(M5992,'zamestnanci číselník'!$A:$I,9,0)</f>
        <v>#VALUE!</v>
      </c>
    </row>
    <row r="5993" spans="1:14" x14ac:dyDescent="0.2">
      <c r="A5993" s="60">
        <v>43697</v>
      </c>
      <c r="B5993" s="61" t="s">
        <v>1114</v>
      </c>
      <c r="C5993" s="61" t="s">
        <v>885</v>
      </c>
      <c r="D5993" s="61" t="s">
        <v>181</v>
      </c>
      <c r="E5993" s="61">
        <v>4.5</v>
      </c>
      <c r="F5993" s="61" t="s">
        <v>182</v>
      </c>
      <c r="G5993" s="61">
        <v>0</v>
      </c>
      <c r="H5993" s="61" t="s">
        <v>1437</v>
      </c>
      <c r="I5993" s="61" t="s">
        <v>288</v>
      </c>
      <c r="J5993" s="61" t="s">
        <v>19</v>
      </c>
      <c r="K5993" s="61" t="s">
        <v>14</v>
      </c>
      <c r="L5993" s="61" t="s">
        <v>1115</v>
      </c>
      <c r="M5993" s="61" t="e">
        <f t="shared" si="94"/>
        <v>#VALUE!</v>
      </c>
      <c r="N5993" t="e">
        <f>VLOOKUP(M5993,'zamestnanci číselník'!$A:$I,9,0)</f>
        <v>#VALUE!</v>
      </c>
    </row>
    <row r="5994" spans="1:14" x14ac:dyDescent="0.2">
      <c r="A5994" s="60">
        <v>43698</v>
      </c>
      <c r="B5994" s="61" t="s">
        <v>1114</v>
      </c>
      <c r="C5994" s="61" t="s">
        <v>885</v>
      </c>
      <c r="D5994" s="61" t="s">
        <v>181</v>
      </c>
      <c r="E5994" s="61">
        <v>6</v>
      </c>
      <c r="F5994" s="61" t="s">
        <v>182</v>
      </c>
      <c r="G5994" s="61">
        <v>0</v>
      </c>
      <c r="H5994" s="61" t="s">
        <v>1437</v>
      </c>
      <c r="I5994" s="61" t="s">
        <v>288</v>
      </c>
      <c r="J5994" s="61" t="s">
        <v>19</v>
      </c>
      <c r="K5994" s="61" t="s">
        <v>14</v>
      </c>
      <c r="L5994" s="61" t="s">
        <v>1115</v>
      </c>
      <c r="M5994" s="61" t="e">
        <f t="shared" si="94"/>
        <v>#VALUE!</v>
      </c>
      <c r="N5994" t="e">
        <f>VLOOKUP(M5994,'zamestnanci číselník'!$A:$I,9,0)</f>
        <v>#VALUE!</v>
      </c>
    </row>
    <row r="5995" spans="1:14" x14ac:dyDescent="0.2">
      <c r="A5995" s="60">
        <v>43699</v>
      </c>
      <c r="B5995" s="61" t="s">
        <v>1114</v>
      </c>
      <c r="C5995" s="61" t="s">
        <v>885</v>
      </c>
      <c r="D5995" s="61" t="s">
        <v>181</v>
      </c>
      <c r="E5995" s="61">
        <v>3.5</v>
      </c>
      <c r="F5995" s="61" t="s">
        <v>182</v>
      </c>
      <c r="G5995" s="61">
        <v>0</v>
      </c>
      <c r="H5995" s="61" t="s">
        <v>1437</v>
      </c>
      <c r="I5995" s="61" t="s">
        <v>288</v>
      </c>
      <c r="J5995" s="61" t="s">
        <v>19</v>
      </c>
      <c r="K5995" s="61" t="s">
        <v>14</v>
      </c>
      <c r="L5995" s="61" t="s">
        <v>1115</v>
      </c>
      <c r="M5995" s="61" t="e">
        <f t="shared" si="94"/>
        <v>#VALUE!</v>
      </c>
      <c r="N5995" t="e">
        <f>VLOOKUP(M5995,'zamestnanci číselník'!$A:$I,9,0)</f>
        <v>#VALUE!</v>
      </c>
    </row>
    <row r="5996" spans="1:14" x14ac:dyDescent="0.2">
      <c r="A5996" s="60">
        <v>43699</v>
      </c>
      <c r="B5996" s="61" t="s">
        <v>1114</v>
      </c>
      <c r="C5996" s="61" t="s">
        <v>885</v>
      </c>
      <c r="D5996" s="61" t="s">
        <v>181</v>
      </c>
      <c r="E5996" s="61">
        <v>6</v>
      </c>
      <c r="F5996" s="61" t="s">
        <v>182</v>
      </c>
      <c r="G5996" s="61">
        <v>0</v>
      </c>
      <c r="H5996" s="61" t="s">
        <v>1451</v>
      </c>
      <c r="I5996" s="61" t="s">
        <v>288</v>
      </c>
      <c r="J5996" s="61" t="s">
        <v>19</v>
      </c>
      <c r="K5996" s="61" t="s">
        <v>14</v>
      </c>
      <c r="L5996" s="61" t="s">
        <v>1115</v>
      </c>
      <c r="M5996" s="61" t="e">
        <f t="shared" ref="M5996:M6059" si="95">B5996*1</f>
        <v>#VALUE!</v>
      </c>
      <c r="N5996" t="e">
        <f>VLOOKUP(M5996,'zamestnanci číselník'!$A:$I,9,0)</f>
        <v>#VALUE!</v>
      </c>
    </row>
    <row r="5997" spans="1:14" x14ac:dyDescent="0.2">
      <c r="A5997" s="60">
        <v>43700</v>
      </c>
      <c r="B5997" s="61" t="s">
        <v>1114</v>
      </c>
      <c r="C5997" s="61" t="s">
        <v>885</v>
      </c>
      <c r="D5997" s="61" t="s">
        <v>181</v>
      </c>
      <c r="E5997" s="61">
        <v>9.5</v>
      </c>
      <c r="F5997" s="61" t="s">
        <v>182</v>
      </c>
      <c r="G5997" s="61">
        <v>0</v>
      </c>
      <c r="H5997" s="61" t="s">
        <v>1451</v>
      </c>
      <c r="I5997" s="61" t="s">
        <v>288</v>
      </c>
      <c r="J5997" s="61" t="s">
        <v>19</v>
      </c>
      <c r="K5997" s="61" t="s">
        <v>14</v>
      </c>
      <c r="L5997" s="61" t="s">
        <v>1115</v>
      </c>
      <c r="M5997" s="61" t="e">
        <f t="shared" si="95"/>
        <v>#VALUE!</v>
      </c>
      <c r="N5997" t="e">
        <f>VLOOKUP(M5997,'zamestnanci číselník'!$A:$I,9,0)</f>
        <v>#VALUE!</v>
      </c>
    </row>
    <row r="5998" spans="1:14" x14ac:dyDescent="0.2">
      <c r="A5998" s="60">
        <v>43701</v>
      </c>
      <c r="B5998" s="61" t="s">
        <v>1114</v>
      </c>
      <c r="C5998" s="61" t="s">
        <v>885</v>
      </c>
      <c r="D5998" s="61" t="s">
        <v>181</v>
      </c>
      <c r="E5998" s="61">
        <v>9.5</v>
      </c>
      <c r="F5998" s="61" t="s">
        <v>182</v>
      </c>
      <c r="G5998" s="61">
        <v>0</v>
      </c>
      <c r="H5998" s="61" t="s">
        <v>1451</v>
      </c>
      <c r="I5998" s="61" t="s">
        <v>288</v>
      </c>
      <c r="J5998" s="61" t="s">
        <v>19</v>
      </c>
      <c r="K5998" s="61" t="s">
        <v>14</v>
      </c>
      <c r="L5998" s="61" t="s">
        <v>1115</v>
      </c>
      <c r="M5998" s="61" t="e">
        <f t="shared" si="95"/>
        <v>#VALUE!</v>
      </c>
      <c r="N5998" t="e">
        <f>VLOOKUP(M5998,'zamestnanci číselník'!$A:$I,9,0)</f>
        <v>#VALUE!</v>
      </c>
    </row>
    <row r="5999" spans="1:14" x14ac:dyDescent="0.2">
      <c r="A5999" s="60">
        <v>43693</v>
      </c>
      <c r="B5999" s="61" t="s">
        <v>1114</v>
      </c>
      <c r="C5999" s="61" t="s">
        <v>885</v>
      </c>
      <c r="D5999" s="61" t="s">
        <v>181</v>
      </c>
      <c r="E5999" s="61">
        <v>8</v>
      </c>
      <c r="F5999" s="61" t="s">
        <v>182</v>
      </c>
      <c r="G5999" s="61">
        <v>0</v>
      </c>
      <c r="H5999" s="61" t="s">
        <v>1451</v>
      </c>
      <c r="I5999" s="61" t="s">
        <v>288</v>
      </c>
      <c r="J5999" s="61" t="s">
        <v>19</v>
      </c>
      <c r="K5999" s="61" t="s">
        <v>14</v>
      </c>
      <c r="L5999" s="61" t="s">
        <v>1115</v>
      </c>
      <c r="M5999" s="61" t="e">
        <f t="shared" si="95"/>
        <v>#VALUE!</v>
      </c>
      <c r="N5999" t="e">
        <f>VLOOKUP(M5999,'zamestnanci číselník'!$A:$I,9,0)</f>
        <v>#VALUE!</v>
      </c>
    </row>
    <row r="6000" spans="1:14" x14ac:dyDescent="0.2">
      <c r="A6000" s="60">
        <v>43703</v>
      </c>
      <c r="B6000" s="61" t="s">
        <v>1114</v>
      </c>
      <c r="C6000" s="61" t="s">
        <v>885</v>
      </c>
      <c r="D6000" s="61" t="s">
        <v>181</v>
      </c>
      <c r="E6000" s="61">
        <v>6</v>
      </c>
      <c r="F6000" s="61" t="s">
        <v>182</v>
      </c>
      <c r="G6000" s="61">
        <v>0</v>
      </c>
      <c r="H6000" s="61" t="s">
        <v>1567</v>
      </c>
      <c r="I6000" s="61" t="s">
        <v>288</v>
      </c>
      <c r="J6000" s="61" t="s">
        <v>19</v>
      </c>
      <c r="K6000" s="61" t="s">
        <v>14</v>
      </c>
      <c r="L6000" s="61" t="s">
        <v>1115</v>
      </c>
      <c r="M6000" s="61" t="e">
        <f t="shared" si="95"/>
        <v>#VALUE!</v>
      </c>
      <c r="N6000" t="e">
        <f>VLOOKUP(M6000,'zamestnanci číselník'!$A:$I,9,0)</f>
        <v>#VALUE!</v>
      </c>
    </row>
    <row r="6001" spans="1:14" x14ac:dyDescent="0.2">
      <c r="A6001" s="60">
        <v>43704</v>
      </c>
      <c r="B6001" s="61" t="s">
        <v>1114</v>
      </c>
      <c r="C6001" s="61" t="s">
        <v>885</v>
      </c>
      <c r="D6001" s="61" t="s">
        <v>181</v>
      </c>
      <c r="E6001" s="61">
        <v>9.5</v>
      </c>
      <c r="F6001" s="61" t="s">
        <v>182</v>
      </c>
      <c r="G6001" s="61">
        <v>0</v>
      </c>
      <c r="H6001" s="61" t="s">
        <v>1567</v>
      </c>
      <c r="I6001" s="61" t="s">
        <v>288</v>
      </c>
      <c r="J6001" s="61" t="s">
        <v>19</v>
      </c>
      <c r="K6001" s="61" t="s">
        <v>14</v>
      </c>
      <c r="L6001" s="61" t="s">
        <v>1115</v>
      </c>
      <c r="M6001" s="61" t="e">
        <f t="shared" si="95"/>
        <v>#VALUE!</v>
      </c>
      <c r="N6001" t="e">
        <f>VLOOKUP(M6001,'zamestnanci číselník'!$A:$I,9,0)</f>
        <v>#VALUE!</v>
      </c>
    </row>
    <row r="6002" spans="1:14" x14ac:dyDescent="0.2">
      <c r="A6002" s="60">
        <v>43682</v>
      </c>
      <c r="B6002" s="61" t="s">
        <v>1114</v>
      </c>
      <c r="C6002" s="61" t="s">
        <v>17</v>
      </c>
      <c r="D6002" s="61" t="s">
        <v>181</v>
      </c>
      <c r="E6002" s="61">
        <v>0</v>
      </c>
      <c r="F6002" s="61" t="s">
        <v>182</v>
      </c>
      <c r="G6002" s="61">
        <v>0</v>
      </c>
      <c r="H6002" s="61" t="s">
        <v>183</v>
      </c>
      <c r="I6002" s="61" t="s">
        <v>288</v>
      </c>
      <c r="J6002" s="61" t="s">
        <v>19</v>
      </c>
      <c r="K6002" s="61" t="s">
        <v>14</v>
      </c>
      <c r="L6002" s="61" t="s">
        <v>1115</v>
      </c>
      <c r="M6002" s="61" t="e">
        <f t="shared" si="95"/>
        <v>#VALUE!</v>
      </c>
      <c r="N6002" t="e">
        <f>VLOOKUP(M6002,'zamestnanci číselník'!$A:$I,9,0)</f>
        <v>#VALUE!</v>
      </c>
    </row>
    <row r="6003" spans="1:14" x14ac:dyDescent="0.2">
      <c r="A6003" s="60">
        <v>43683</v>
      </c>
      <c r="B6003" s="61" t="s">
        <v>1114</v>
      </c>
      <c r="C6003" s="61" t="s">
        <v>885</v>
      </c>
      <c r="D6003" s="61" t="s">
        <v>181</v>
      </c>
      <c r="E6003" s="61">
        <v>8</v>
      </c>
      <c r="F6003" s="61" t="s">
        <v>182</v>
      </c>
      <c r="G6003" s="61">
        <v>0</v>
      </c>
      <c r="H6003" s="61" t="s">
        <v>1387</v>
      </c>
      <c r="I6003" s="61" t="s">
        <v>288</v>
      </c>
      <c r="J6003" s="61" t="s">
        <v>19</v>
      </c>
      <c r="K6003" s="61" t="s">
        <v>14</v>
      </c>
      <c r="L6003" s="61" t="s">
        <v>1115</v>
      </c>
      <c r="M6003" s="61" t="e">
        <f t="shared" si="95"/>
        <v>#VALUE!</v>
      </c>
      <c r="N6003" t="e">
        <f>VLOOKUP(M6003,'zamestnanci číselník'!$A:$I,9,0)</f>
        <v>#VALUE!</v>
      </c>
    </row>
    <row r="6004" spans="1:14" x14ac:dyDescent="0.2">
      <c r="A6004" s="60">
        <v>43684</v>
      </c>
      <c r="B6004" s="61" t="s">
        <v>1114</v>
      </c>
      <c r="C6004" s="61" t="s">
        <v>885</v>
      </c>
      <c r="D6004" s="61" t="s">
        <v>181</v>
      </c>
      <c r="E6004" s="61">
        <v>5</v>
      </c>
      <c r="F6004" s="61" t="s">
        <v>182</v>
      </c>
      <c r="G6004" s="61">
        <v>0</v>
      </c>
      <c r="H6004" s="61" t="s">
        <v>1387</v>
      </c>
      <c r="I6004" s="61" t="s">
        <v>288</v>
      </c>
      <c r="J6004" s="61" t="s">
        <v>19</v>
      </c>
      <c r="K6004" s="61" t="s">
        <v>14</v>
      </c>
      <c r="L6004" s="61" t="s">
        <v>1115</v>
      </c>
      <c r="M6004" s="61" t="e">
        <f t="shared" si="95"/>
        <v>#VALUE!</v>
      </c>
      <c r="N6004" t="e">
        <f>VLOOKUP(M6004,'zamestnanci číselník'!$A:$I,9,0)</f>
        <v>#VALUE!</v>
      </c>
    </row>
    <row r="6005" spans="1:14" x14ac:dyDescent="0.2">
      <c r="A6005" s="60">
        <v>43684</v>
      </c>
      <c r="B6005" s="61" t="s">
        <v>1114</v>
      </c>
      <c r="C6005" s="61" t="s">
        <v>885</v>
      </c>
      <c r="D6005" s="61" t="s">
        <v>181</v>
      </c>
      <c r="E6005" s="61">
        <v>3</v>
      </c>
      <c r="F6005" s="61" t="s">
        <v>182</v>
      </c>
      <c r="G6005" s="61">
        <v>0</v>
      </c>
      <c r="H6005" s="61" t="s">
        <v>1451</v>
      </c>
      <c r="I6005" s="61" t="s">
        <v>288</v>
      </c>
      <c r="J6005" s="61" t="s">
        <v>19</v>
      </c>
      <c r="K6005" s="61" t="s">
        <v>14</v>
      </c>
      <c r="L6005" s="61" t="s">
        <v>1115</v>
      </c>
      <c r="M6005" s="61" t="e">
        <f t="shared" si="95"/>
        <v>#VALUE!</v>
      </c>
      <c r="N6005" t="e">
        <f>VLOOKUP(M6005,'zamestnanci číselník'!$A:$I,9,0)</f>
        <v>#VALUE!</v>
      </c>
    </row>
    <row r="6006" spans="1:14" x14ac:dyDescent="0.2">
      <c r="A6006" s="60">
        <v>43685</v>
      </c>
      <c r="B6006" s="61" t="s">
        <v>1114</v>
      </c>
      <c r="C6006" s="61" t="s">
        <v>885</v>
      </c>
      <c r="D6006" s="61" t="s">
        <v>181</v>
      </c>
      <c r="E6006" s="61">
        <v>8</v>
      </c>
      <c r="F6006" s="61" t="s">
        <v>182</v>
      </c>
      <c r="G6006" s="61">
        <v>0</v>
      </c>
      <c r="H6006" s="61" t="s">
        <v>1451</v>
      </c>
      <c r="I6006" s="61" t="s">
        <v>288</v>
      </c>
      <c r="J6006" s="61" t="s">
        <v>19</v>
      </c>
      <c r="K6006" s="61" t="s">
        <v>14</v>
      </c>
      <c r="L6006" s="61" t="s">
        <v>1115</v>
      </c>
      <c r="M6006" s="61" t="e">
        <f t="shared" si="95"/>
        <v>#VALUE!</v>
      </c>
      <c r="N6006" t="e">
        <f>VLOOKUP(M6006,'zamestnanci číselník'!$A:$I,9,0)</f>
        <v>#VALUE!</v>
      </c>
    </row>
    <row r="6007" spans="1:14" x14ac:dyDescent="0.2">
      <c r="A6007" s="60">
        <v>43686</v>
      </c>
      <c r="B6007" s="61" t="s">
        <v>1114</v>
      </c>
      <c r="C6007" s="61" t="s">
        <v>885</v>
      </c>
      <c r="D6007" s="61" t="s">
        <v>181</v>
      </c>
      <c r="E6007" s="61">
        <v>8</v>
      </c>
      <c r="F6007" s="61" t="s">
        <v>182</v>
      </c>
      <c r="G6007" s="61">
        <v>0</v>
      </c>
      <c r="H6007" s="61" t="s">
        <v>1451</v>
      </c>
      <c r="I6007" s="61" t="s">
        <v>288</v>
      </c>
      <c r="J6007" s="61" t="s">
        <v>19</v>
      </c>
      <c r="K6007" s="61" t="s">
        <v>14</v>
      </c>
      <c r="L6007" s="61" t="s">
        <v>1115</v>
      </c>
      <c r="M6007" s="61" t="e">
        <f t="shared" si="95"/>
        <v>#VALUE!</v>
      </c>
      <c r="N6007" t="e">
        <f>VLOOKUP(M6007,'zamestnanci číselník'!$A:$I,9,0)</f>
        <v>#VALUE!</v>
      </c>
    </row>
    <row r="6008" spans="1:14" x14ac:dyDescent="0.2">
      <c r="A6008" s="60">
        <v>43689</v>
      </c>
      <c r="B6008" s="61" t="s">
        <v>1114</v>
      </c>
      <c r="C6008" s="61" t="s">
        <v>885</v>
      </c>
      <c r="D6008" s="61" t="s">
        <v>181</v>
      </c>
      <c r="E6008" s="61">
        <v>8.75</v>
      </c>
      <c r="F6008" s="61" t="s">
        <v>182</v>
      </c>
      <c r="G6008" s="61">
        <v>0</v>
      </c>
      <c r="H6008" s="61" t="s">
        <v>1451</v>
      </c>
      <c r="I6008" s="61" t="s">
        <v>288</v>
      </c>
      <c r="J6008" s="61" t="s">
        <v>19</v>
      </c>
      <c r="K6008" s="61" t="s">
        <v>14</v>
      </c>
      <c r="L6008" s="61" t="s">
        <v>1115</v>
      </c>
      <c r="M6008" s="61" t="e">
        <f t="shared" si="95"/>
        <v>#VALUE!</v>
      </c>
      <c r="N6008" t="e">
        <f>VLOOKUP(M6008,'zamestnanci číselník'!$A:$I,9,0)</f>
        <v>#VALUE!</v>
      </c>
    </row>
    <row r="6009" spans="1:14" x14ac:dyDescent="0.2">
      <c r="A6009" s="60">
        <v>43690</v>
      </c>
      <c r="B6009" s="61" t="s">
        <v>1114</v>
      </c>
      <c r="C6009" s="61" t="s">
        <v>885</v>
      </c>
      <c r="D6009" s="61" t="s">
        <v>181</v>
      </c>
      <c r="E6009" s="61">
        <v>9</v>
      </c>
      <c r="F6009" s="61" t="s">
        <v>182</v>
      </c>
      <c r="G6009" s="61">
        <v>0</v>
      </c>
      <c r="H6009" s="61" t="s">
        <v>1451</v>
      </c>
      <c r="I6009" s="61" t="s">
        <v>288</v>
      </c>
      <c r="J6009" s="61" t="s">
        <v>19</v>
      </c>
      <c r="K6009" s="61" t="s">
        <v>14</v>
      </c>
      <c r="L6009" s="61" t="s">
        <v>1115</v>
      </c>
      <c r="M6009" s="61" t="e">
        <f t="shared" si="95"/>
        <v>#VALUE!</v>
      </c>
      <c r="N6009" t="e">
        <f>VLOOKUP(M6009,'zamestnanci číselník'!$A:$I,9,0)</f>
        <v>#VALUE!</v>
      </c>
    </row>
    <row r="6010" spans="1:14" x14ac:dyDescent="0.2">
      <c r="A6010" s="60">
        <v>43691</v>
      </c>
      <c r="B6010" s="61" t="s">
        <v>1114</v>
      </c>
      <c r="C6010" s="61" t="s">
        <v>885</v>
      </c>
      <c r="D6010" s="61" t="s">
        <v>181</v>
      </c>
      <c r="E6010" s="61">
        <v>9</v>
      </c>
      <c r="F6010" s="61" t="s">
        <v>182</v>
      </c>
      <c r="G6010" s="61">
        <v>0</v>
      </c>
      <c r="H6010" s="61" t="s">
        <v>1451</v>
      </c>
      <c r="I6010" s="61" t="s">
        <v>288</v>
      </c>
      <c r="J6010" s="61" t="s">
        <v>19</v>
      </c>
      <c r="K6010" s="61" t="s">
        <v>14</v>
      </c>
      <c r="L6010" s="61" t="s">
        <v>1115</v>
      </c>
      <c r="M6010" s="61" t="e">
        <f t="shared" si="95"/>
        <v>#VALUE!</v>
      </c>
      <c r="N6010" t="e">
        <f>VLOOKUP(M6010,'zamestnanci číselník'!$A:$I,9,0)</f>
        <v>#VALUE!</v>
      </c>
    </row>
    <row r="6011" spans="1:14" x14ac:dyDescent="0.2">
      <c r="A6011" s="60">
        <v>43692</v>
      </c>
      <c r="B6011" s="61" t="s">
        <v>1114</v>
      </c>
      <c r="C6011" s="61" t="s">
        <v>885</v>
      </c>
      <c r="D6011" s="61" t="s">
        <v>181</v>
      </c>
      <c r="E6011" s="61">
        <v>9</v>
      </c>
      <c r="F6011" s="61" t="s">
        <v>182</v>
      </c>
      <c r="G6011" s="61">
        <v>0</v>
      </c>
      <c r="H6011" s="61" t="s">
        <v>1451</v>
      </c>
      <c r="I6011" s="61" t="s">
        <v>288</v>
      </c>
      <c r="J6011" s="61" t="s">
        <v>19</v>
      </c>
      <c r="K6011" s="61" t="s">
        <v>14</v>
      </c>
      <c r="L6011" s="61" t="s">
        <v>1115</v>
      </c>
      <c r="M6011" s="61" t="e">
        <f t="shared" si="95"/>
        <v>#VALUE!</v>
      </c>
      <c r="N6011" t="e">
        <f>VLOOKUP(M6011,'zamestnanci číselník'!$A:$I,9,0)</f>
        <v>#VALUE!</v>
      </c>
    </row>
    <row r="6012" spans="1:14" x14ac:dyDescent="0.2">
      <c r="A6012" s="60">
        <v>43703</v>
      </c>
      <c r="B6012" s="61" t="s">
        <v>1114</v>
      </c>
      <c r="C6012" s="61" t="s">
        <v>885</v>
      </c>
      <c r="D6012" s="61" t="s">
        <v>181</v>
      </c>
      <c r="E6012" s="61">
        <v>3.5</v>
      </c>
      <c r="F6012" s="61" t="s">
        <v>182</v>
      </c>
      <c r="G6012" s="61">
        <v>0</v>
      </c>
      <c r="H6012" s="61" t="s">
        <v>1451</v>
      </c>
      <c r="I6012" s="61" t="s">
        <v>288</v>
      </c>
      <c r="J6012" s="61" t="s">
        <v>19</v>
      </c>
      <c r="K6012" s="61" t="s">
        <v>14</v>
      </c>
      <c r="L6012" s="61" t="s">
        <v>1115</v>
      </c>
      <c r="M6012" s="61" t="e">
        <f t="shared" si="95"/>
        <v>#VALUE!</v>
      </c>
      <c r="N6012" t="e">
        <f>VLOOKUP(M6012,'zamestnanci číselník'!$A:$I,9,0)</f>
        <v>#VALUE!</v>
      </c>
    </row>
    <row r="6013" spans="1:14" x14ac:dyDescent="0.2">
      <c r="A6013" s="60">
        <v>43705</v>
      </c>
      <c r="B6013" s="61" t="s">
        <v>1114</v>
      </c>
      <c r="C6013" s="61" t="s">
        <v>885</v>
      </c>
      <c r="D6013" s="61" t="s">
        <v>181</v>
      </c>
      <c r="E6013" s="61">
        <v>9.5</v>
      </c>
      <c r="F6013" s="61" t="s">
        <v>182</v>
      </c>
      <c r="G6013" s="61">
        <v>0</v>
      </c>
      <c r="H6013" s="61" t="s">
        <v>1567</v>
      </c>
      <c r="I6013" s="61" t="s">
        <v>288</v>
      </c>
      <c r="J6013" s="61" t="s">
        <v>19</v>
      </c>
      <c r="K6013" s="61" t="s">
        <v>14</v>
      </c>
      <c r="L6013" s="61" t="s">
        <v>1115</v>
      </c>
      <c r="M6013" s="61" t="e">
        <f t="shared" si="95"/>
        <v>#VALUE!</v>
      </c>
      <c r="N6013" t="e">
        <f>VLOOKUP(M6013,'zamestnanci číselník'!$A:$I,9,0)</f>
        <v>#VALUE!</v>
      </c>
    </row>
    <row r="6014" spans="1:14" x14ac:dyDescent="0.2">
      <c r="A6014" s="60">
        <v>43707</v>
      </c>
      <c r="B6014" s="61" t="s">
        <v>1114</v>
      </c>
      <c r="C6014" s="61" t="s">
        <v>885</v>
      </c>
      <c r="D6014" s="61" t="s">
        <v>181</v>
      </c>
      <c r="E6014" s="61">
        <v>8.5</v>
      </c>
      <c r="F6014" s="61" t="s">
        <v>182</v>
      </c>
      <c r="G6014" s="61">
        <v>0</v>
      </c>
      <c r="H6014" s="61" t="s">
        <v>1437</v>
      </c>
      <c r="I6014" s="61" t="s">
        <v>288</v>
      </c>
      <c r="J6014" s="61" t="s">
        <v>19</v>
      </c>
      <c r="K6014" s="61" t="s">
        <v>14</v>
      </c>
      <c r="L6014" s="61" t="s">
        <v>1115</v>
      </c>
      <c r="M6014" s="61" t="e">
        <f t="shared" si="95"/>
        <v>#VALUE!</v>
      </c>
      <c r="N6014" t="e">
        <f>VLOOKUP(M6014,'zamestnanci číselník'!$A:$I,9,0)</f>
        <v>#VALUE!</v>
      </c>
    </row>
    <row r="6015" spans="1:14" x14ac:dyDescent="0.2">
      <c r="A6015" s="60">
        <v>43682</v>
      </c>
      <c r="B6015" s="61" t="s">
        <v>1361</v>
      </c>
      <c r="C6015" s="61" t="s">
        <v>885</v>
      </c>
      <c r="D6015" s="61" t="s">
        <v>181</v>
      </c>
      <c r="E6015" s="61">
        <v>11</v>
      </c>
      <c r="F6015" s="61" t="s">
        <v>182</v>
      </c>
      <c r="G6015" s="61">
        <v>0</v>
      </c>
      <c r="H6015" s="61" t="s">
        <v>1437</v>
      </c>
      <c r="I6015" s="61" t="s">
        <v>1436</v>
      </c>
      <c r="J6015" s="61" t="s">
        <v>12</v>
      </c>
      <c r="K6015" s="61" t="s">
        <v>14</v>
      </c>
      <c r="L6015" s="61" t="s">
        <v>1362</v>
      </c>
      <c r="M6015" s="61" t="e">
        <f t="shared" si="95"/>
        <v>#VALUE!</v>
      </c>
      <c r="N6015" t="e">
        <f>VLOOKUP(M6015,'zamestnanci číselník'!$A:$I,9,0)</f>
        <v>#VALUE!</v>
      </c>
    </row>
    <row r="6016" spans="1:14" x14ac:dyDescent="0.2">
      <c r="A6016" s="60">
        <v>43683</v>
      </c>
      <c r="B6016" s="61" t="s">
        <v>1361</v>
      </c>
      <c r="C6016" s="61" t="s">
        <v>885</v>
      </c>
      <c r="D6016" s="61" t="s">
        <v>181</v>
      </c>
      <c r="E6016" s="61">
        <v>11</v>
      </c>
      <c r="F6016" s="61" t="s">
        <v>182</v>
      </c>
      <c r="G6016" s="61">
        <v>0</v>
      </c>
      <c r="H6016" s="61" t="s">
        <v>1437</v>
      </c>
      <c r="I6016" s="61" t="s">
        <v>1436</v>
      </c>
      <c r="J6016" s="61" t="s">
        <v>12</v>
      </c>
      <c r="K6016" s="61" t="s">
        <v>14</v>
      </c>
      <c r="L6016" s="61" t="s">
        <v>1362</v>
      </c>
      <c r="M6016" s="61" t="e">
        <f t="shared" si="95"/>
        <v>#VALUE!</v>
      </c>
      <c r="N6016" t="e">
        <f>VLOOKUP(M6016,'zamestnanci číselník'!$A:$I,9,0)</f>
        <v>#VALUE!</v>
      </c>
    </row>
    <row r="6017" spans="1:14" x14ac:dyDescent="0.2">
      <c r="A6017" s="60">
        <v>43684</v>
      </c>
      <c r="B6017" s="61" t="s">
        <v>1361</v>
      </c>
      <c r="C6017" s="61" t="s">
        <v>885</v>
      </c>
      <c r="D6017" s="61" t="s">
        <v>181</v>
      </c>
      <c r="E6017" s="61">
        <v>7</v>
      </c>
      <c r="F6017" s="61" t="s">
        <v>182</v>
      </c>
      <c r="G6017" s="61">
        <v>0</v>
      </c>
      <c r="H6017" s="61" t="s">
        <v>1505</v>
      </c>
      <c r="I6017" s="61" t="s">
        <v>1436</v>
      </c>
      <c r="J6017" s="61" t="s">
        <v>12</v>
      </c>
      <c r="K6017" s="61" t="s">
        <v>14</v>
      </c>
      <c r="L6017" s="61" t="s">
        <v>1362</v>
      </c>
      <c r="M6017" s="61" t="e">
        <f t="shared" si="95"/>
        <v>#VALUE!</v>
      </c>
      <c r="N6017" t="e">
        <f>VLOOKUP(M6017,'zamestnanci číselník'!$A:$I,9,0)</f>
        <v>#VALUE!</v>
      </c>
    </row>
    <row r="6018" spans="1:14" x14ac:dyDescent="0.2">
      <c r="A6018" s="60">
        <v>43685</v>
      </c>
      <c r="B6018" s="61" t="s">
        <v>1361</v>
      </c>
      <c r="C6018" s="61" t="s">
        <v>885</v>
      </c>
      <c r="D6018" s="61" t="s">
        <v>181</v>
      </c>
      <c r="E6018" s="61">
        <v>11</v>
      </c>
      <c r="F6018" s="61" t="s">
        <v>182</v>
      </c>
      <c r="G6018" s="61">
        <v>0</v>
      </c>
      <c r="H6018" s="61" t="s">
        <v>1505</v>
      </c>
      <c r="I6018" s="61" t="s">
        <v>1436</v>
      </c>
      <c r="J6018" s="61" t="s">
        <v>12</v>
      </c>
      <c r="K6018" s="61" t="s">
        <v>14</v>
      </c>
      <c r="L6018" s="61" t="s">
        <v>1362</v>
      </c>
      <c r="M6018" s="61" t="e">
        <f t="shared" si="95"/>
        <v>#VALUE!</v>
      </c>
      <c r="N6018" t="e">
        <f>VLOOKUP(M6018,'zamestnanci číselník'!$A:$I,9,0)</f>
        <v>#VALUE!</v>
      </c>
    </row>
    <row r="6019" spans="1:14" x14ac:dyDescent="0.2">
      <c r="A6019" s="60">
        <v>43686</v>
      </c>
      <c r="B6019" s="61" t="s">
        <v>1361</v>
      </c>
      <c r="C6019" s="61" t="s">
        <v>885</v>
      </c>
      <c r="D6019" s="61" t="s">
        <v>181</v>
      </c>
      <c r="E6019" s="61">
        <v>10</v>
      </c>
      <c r="F6019" s="61" t="s">
        <v>182</v>
      </c>
      <c r="G6019" s="61">
        <v>0</v>
      </c>
      <c r="H6019" s="61" t="s">
        <v>1505</v>
      </c>
      <c r="I6019" s="61" t="s">
        <v>1436</v>
      </c>
      <c r="J6019" s="61" t="s">
        <v>12</v>
      </c>
      <c r="K6019" s="61" t="s">
        <v>14</v>
      </c>
      <c r="L6019" s="61" t="s">
        <v>1362</v>
      </c>
      <c r="M6019" s="61" t="e">
        <f t="shared" si="95"/>
        <v>#VALUE!</v>
      </c>
      <c r="N6019" t="e">
        <f>VLOOKUP(M6019,'zamestnanci číselník'!$A:$I,9,0)</f>
        <v>#VALUE!</v>
      </c>
    </row>
    <row r="6020" spans="1:14" x14ac:dyDescent="0.2">
      <c r="A6020" s="60">
        <v>43687</v>
      </c>
      <c r="B6020" s="61" t="s">
        <v>1361</v>
      </c>
      <c r="C6020" s="61" t="s">
        <v>885</v>
      </c>
      <c r="D6020" s="61" t="s">
        <v>181</v>
      </c>
      <c r="E6020" s="61">
        <v>8</v>
      </c>
      <c r="F6020" s="61" t="s">
        <v>182</v>
      </c>
      <c r="G6020" s="61">
        <v>0</v>
      </c>
      <c r="H6020" s="61" t="s">
        <v>1505</v>
      </c>
      <c r="I6020" s="61" t="s">
        <v>1436</v>
      </c>
      <c r="J6020" s="61" t="s">
        <v>12</v>
      </c>
      <c r="K6020" s="61" t="s">
        <v>14</v>
      </c>
      <c r="L6020" s="61" t="s">
        <v>1362</v>
      </c>
      <c r="M6020" s="61" t="e">
        <f t="shared" si="95"/>
        <v>#VALUE!</v>
      </c>
      <c r="N6020" t="e">
        <f>VLOOKUP(M6020,'zamestnanci číselník'!$A:$I,9,0)</f>
        <v>#VALUE!</v>
      </c>
    </row>
    <row r="6021" spans="1:14" x14ac:dyDescent="0.2">
      <c r="A6021" s="60">
        <v>43689</v>
      </c>
      <c r="B6021" s="61" t="s">
        <v>1361</v>
      </c>
      <c r="C6021" s="61" t="s">
        <v>885</v>
      </c>
      <c r="D6021" s="61" t="s">
        <v>181</v>
      </c>
      <c r="E6021" s="61">
        <v>11</v>
      </c>
      <c r="F6021" s="61" t="s">
        <v>182</v>
      </c>
      <c r="G6021" s="61">
        <v>0</v>
      </c>
      <c r="H6021" s="61" t="s">
        <v>1437</v>
      </c>
      <c r="I6021" s="61" t="s">
        <v>1436</v>
      </c>
      <c r="J6021" s="61" t="s">
        <v>12</v>
      </c>
      <c r="K6021" s="61" t="s">
        <v>14</v>
      </c>
      <c r="L6021" s="61" t="s">
        <v>1362</v>
      </c>
      <c r="M6021" s="61" t="e">
        <f t="shared" si="95"/>
        <v>#VALUE!</v>
      </c>
      <c r="N6021" t="e">
        <f>VLOOKUP(M6021,'zamestnanci číselník'!$A:$I,9,0)</f>
        <v>#VALUE!</v>
      </c>
    </row>
    <row r="6022" spans="1:14" x14ac:dyDescent="0.2">
      <c r="A6022" s="60">
        <v>43690</v>
      </c>
      <c r="B6022" s="61" t="s">
        <v>1361</v>
      </c>
      <c r="C6022" s="61" t="s">
        <v>885</v>
      </c>
      <c r="D6022" s="61" t="s">
        <v>181</v>
      </c>
      <c r="E6022" s="61">
        <v>7.5</v>
      </c>
      <c r="F6022" s="61" t="s">
        <v>182</v>
      </c>
      <c r="G6022" s="61">
        <v>0</v>
      </c>
      <c r="H6022" s="61" t="s">
        <v>1437</v>
      </c>
      <c r="I6022" s="61" t="s">
        <v>1436</v>
      </c>
      <c r="J6022" s="61" t="s">
        <v>12</v>
      </c>
      <c r="K6022" s="61" t="s">
        <v>14</v>
      </c>
      <c r="L6022" s="61" t="s">
        <v>1362</v>
      </c>
      <c r="M6022" s="61" t="e">
        <f t="shared" si="95"/>
        <v>#VALUE!</v>
      </c>
      <c r="N6022" t="e">
        <f>VLOOKUP(M6022,'zamestnanci číselník'!$A:$I,9,0)</f>
        <v>#VALUE!</v>
      </c>
    </row>
    <row r="6023" spans="1:14" x14ac:dyDescent="0.2">
      <c r="A6023" s="60">
        <v>43691</v>
      </c>
      <c r="B6023" s="61" t="s">
        <v>1361</v>
      </c>
      <c r="C6023" s="61" t="s">
        <v>885</v>
      </c>
      <c r="D6023" s="61" t="s">
        <v>181</v>
      </c>
      <c r="E6023" s="61">
        <v>11.5</v>
      </c>
      <c r="F6023" s="61" t="s">
        <v>182</v>
      </c>
      <c r="G6023" s="61">
        <v>0</v>
      </c>
      <c r="H6023" s="61" t="s">
        <v>1437</v>
      </c>
      <c r="I6023" s="61" t="s">
        <v>1436</v>
      </c>
      <c r="J6023" s="61" t="s">
        <v>12</v>
      </c>
      <c r="K6023" s="61" t="s">
        <v>14</v>
      </c>
      <c r="L6023" s="61" t="s">
        <v>1362</v>
      </c>
      <c r="M6023" s="61" t="e">
        <f t="shared" si="95"/>
        <v>#VALUE!</v>
      </c>
      <c r="N6023" t="e">
        <f>VLOOKUP(M6023,'zamestnanci číselník'!$A:$I,9,0)</f>
        <v>#VALUE!</v>
      </c>
    </row>
    <row r="6024" spans="1:14" x14ac:dyDescent="0.2">
      <c r="A6024" s="60">
        <v>43692</v>
      </c>
      <c r="B6024" s="61" t="s">
        <v>1361</v>
      </c>
      <c r="C6024" s="61" t="s">
        <v>885</v>
      </c>
      <c r="D6024" s="61" t="s">
        <v>181</v>
      </c>
      <c r="E6024" s="61">
        <v>7.5</v>
      </c>
      <c r="F6024" s="61" t="s">
        <v>182</v>
      </c>
      <c r="G6024" s="61">
        <v>0</v>
      </c>
      <c r="H6024" s="61" t="s">
        <v>1505</v>
      </c>
      <c r="I6024" s="61" t="s">
        <v>1436</v>
      </c>
      <c r="J6024" s="61" t="s">
        <v>12</v>
      </c>
      <c r="K6024" s="61" t="s">
        <v>14</v>
      </c>
      <c r="L6024" s="61" t="s">
        <v>1362</v>
      </c>
      <c r="M6024" s="61" t="e">
        <f t="shared" si="95"/>
        <v>#VALUE!</v>
      </c>
      <c r="N6024" t="e">
        <f>VLOOKUP(M6024,'zamestnanci číselník'!$A:$I,9,0)</f>
        <v>#VALUE!</v>
      </c>
    </row>
    <row r="6025" spans="1:14" x14ac:dyDescent="0.2">
      <c r="A6025" s="60">
        <v>43693</v>
      </c>
      <c r="B6025" s="61" t="s">
        <v>1361</v>
      </c>
      <c r="C6025" s="61" t="s">
        <v>885</v>
      </c>
      <c r="D6025" s="61" t="s">
        <v>181</v>
      </c>
      <c r="E6025" s="61">
        <v>7.5</v>
      </c>
      <c r="F6025" s="61" t="s">
        <v>182</v>
      </c>
      <c r="G6025" s="61">
        <v>0</v>
      </c>
      <c r="H6025" s="61" t="s">
        <v>1505</v>
      </c>
      <c r="I6025" s="61" t="s">
        <v>1436</v>
      </c>
      <c r="J6025" s="61" t="s">
        <v>12</v>
      </c>
      <c r="K6025" s="61" t="s">
        <v>14</v>
      </c>
      <c r="L6025" s="61" t="s">
        <v>1362</v>
      </c>
      <c r="M6025" s="61" t="e">
        <f t="shared" si="95"/>
        <v>#VALUE!</v>
      </c>
      <c r="N6025" t="e">
        <f>VLOOKUP(M6025,'zamestnanci číselník'!$A:$I,9,0)</f>
        <v>#VALUE!</v>
      </c>
    </row>
    <row r="6026" spans="1:14" x14ac:dyDescent="0.2">
      <c r="A6026" s="60">
        <v>43696</v>
      </c>
      <c r="B6026" s="61" t="s">
        <v>1361</v>
      </c>
      <c r="C6026" s="61" t="s">
        <v>885</v>
      </c>
      <c r="D6026" s="61" t="s">
        <v>181</v>
      </c>
      <c r="E6026" s="61">
        <v>8</v>
      </c>
      <c r="F6026" s="61" t="s">
        <v>182</v>
      </c>
      <c r="G6026" s="61">
        <v>0</v>
      </c>
      <c r="H6026" s="61" t="s">
        <v>1505</v>
      </c>
      <c r="I6026" s="61" t="s">
        <v>1436</v>
      </c>
      <c r="J6026" s="61" t="s">
        <v>12</v>
      </c>
      <c r="K6026" s="61" t="s">
        <v>14</v>
      </c>
      <c r="L6026" s="61" t="s">
        <v>1362</v>
      </c>
      <c r="M6026" s="61" t="e">
        <f t="shared" si="95"/>
        <v>#VALUE!</v>
      </c>
      <c r="N6026" t="e">
        <f>VLOOKUP(M6026,'zamestnanci číselník'!$A:$I,9,0)</f>
        <v>#VALUE!</v>
      </c>
    </row>
    <row r="6027" spans="1:14" x14ac:dyDescent="0.2">
      <c r="A6027" s="60">
        <v>43697</v>
      </c>
      <c r="B6027" s="61" t="s">
        <v>1361</v>
      </c>
      <c r="C6027" s="61" t="s">
        <v>885</v>
      </c>
      <c r="D6027" s="61" t="s">
        <v>181</v>
      </c>
      <c r="E6027" s="61">
        <v>8</v>
      </c>
      <c r="F6027" s="61" t="s">
        <v>182</v>
      </c>
      <c r="G6027" s="61">
        <v>0</v>
      </c>
      <c r="H6027" s="61" t="s">
        <v>1505</v>
      </c>
      <c r="I6027" s="61" t="s">
        <v>1436</v>
      </c>
      <c r="J6027" s="61" t="s">
        <v>12</v>
      </c>
      <c r="K6027" s="61" t="s">
        <v>14</v>
      </c>
      <c r="L6027" s="61" t="s">
        <v>1362</v>
      </c>
      <c r="M6027" s="61" t="e">
        <f t="shared" si="95"/>
        <v>#VALUE!</v>
      </c>
      <c r="N6027" t="e">
        <f>VLOOKUP(M6027,'zamestnanci číselník'!$A:$I,9,0)</f>
        <v>#VALUE!</v>
      </c>
    </row>
    <row r="6028" spans="1:14" x14ac:dyDescent="0.2">
      <c r="A6028" s="60">
        <v>43698</v>
      </c>
      <c r="B6028" s="61" t="s">
        <v>1361</v>
      </c>
      <c r="C6028" s="61" t="s">
        <v>885</v>
      </c>
      <c r="D6028" s="61" t="s">
        <v>181</v>
      </c>
      <c r="E6028" s="61">
        <v>8</v>
      </c>
      <c r="F6028" s="61" t="s">
        <v>182</v>
      </c>
      <c r="G6028" s="61">
        <v>0</v>
      </c>
      <c r="H6028" s="61" t="s">
        <v>1505</v>
      </c>
      <c r="I6028" s="61" t="s">
        <v>1436</v>
      </c>
      <c r="J6028" s="61" t="s">
        <v>12</v>
      </c>
      <c r="K6028" s="61" t="s">
        <v>14</v>
      </c>
      <c r="L6028" s="61" t="s">
        <v>1362</v>
      </c>
      <c r="M6028" s="61" t="e">
        <f t="shared" si="95"/>
        <v>#VALUE!</v>
      </c>
      <c r="N6028" t="e">
        <f>VLOOKUP(M6028,'zamestnanci číselník'!$A:$I,9,0)</f>
        <v>#VALUE!</v>
      </c>
    </row>
    <row r="6029" spans="1:14" x14ac:dyDescent="0.2">
      <c r="A6029" s="60">
        <v>43699</v>
      </c>
      <c r="B6029" s="61" t="s">
        <v>1361</v>
      </c>
      <c r="C6029" s="61" t="s">
        <v>885</v>
      </c>
      <c r="D6029" s="61" t="s">
        <v>181</v>
      </c>
      <c r="E6029" s="61">
        <v>8</v>
      </c>
      <c r="F6029" s="61" t="s">
        <v>182</v>
      </c>
      <c r="G6029" s="61">
        <v>0</v>
      </c>
      <c r="H6029" s="61" t="s">
        <v>1437</v>
      </c>
      <c r="I6029" s="61" t="s">
        <v>1436</v>
      </c>
      <c r="J6029" s="61" t="s">
        <v>12</v>
      </c>
      <c r="K6029" s="61" t="s">
        <v>14</v>
      </c>
      <c r="L6029" s="61" t="s">
        <v>1362</v>
      </c>
      <c r="M6029" s="61" t="e">
        <f t="shared" si="95"/>
        <v>#VALUE!</v>
      </c>
      <c r="N6029" t="e">
        <f>VLOOKUP(M6029,'zamestnanci číselník'!$A:$I,9,0)</f>
        <v>#VALUE!</v>
      </c>
    </row>
    <row r="6030" spans="1:14" x14ac:dyDescent="0.2">
      <c r="A6030" s="60">
        <v>43700</v>
      </c>
      <c r="B6030" s="61" t="s">
        <v>1361</v>
      </c>
      <c r="C6030" s="61" t="s">
        <v>885</v>
      </c>
      <c r="D6030" s="61" t="s">
        <v>181</v>
      </c>
      <c r="E6030" s="61">
        <v>8</v>
      </c>
      <c r="F6030" s="61" t="s">
        <v>182</v>
      </c>
      <c r="G6030" s="61">
        <v>0</v>
      </c>
      <c r="H6030" s="61" t="s">
        <v>1437</v>
      </c>
      <c r="I6030" s="61" t="s">
        <v>1436</v>
      </c>
      <c r="J6030" s="61" t="s">
        <v>12</v>
      </c>
      <c r="K6030" s="61" t="s">
        <v>14</v>
      </c>
      <c r="L6030" s="61" t="s">
        <v>1362</v>
      </c>
      <c r="M6030" s="61" t="e">
        <f t="shared" si="95"/>
        <v>#VALUE!</v>
      </c>
      <c r="N6030" t="e">
        <f>VLOOKUP(M6030,'zamestnanci číselník'!$A:$I,9,0)</f>
        <v>#VALUE!</v>
      </c>
    </row>
    <row r="6031" spans="1:14" x14ac:dyDescent="0.2">
      <c r="A6031" s="60">
        <v>43701</v>
      </c>
      <c r="B6031" s="61" t="s">
        <v>1361</v>
      </c>
      <c r="C6031" s="61" t="s">
        <v>885</v>
      </c>
      <c r="D6031" s="61" t="s">
        <v>181</v>
      </c>
      <c r="E6031" s="61">
        <v>8</v>
      </c>
      <c r="F6031" s="61" t="s">
        <v>182</v>
      </c>
      <c r="G6031" s="61">
        <v>0</v>
      </c>
      <c r="H6031" s="61" t="s">
        <v>1437</v>
      </c>
      <c r="I6031" s="61" t="s">
        <v>1436</v>
      </c>
      <c r="J6031" s="61" t="s">
        <v>12</v>
      </c>
      <c r="K6031" s="61" t="s">
        <v>14</v>
      </c>
      <c r="L6031" s="61" t="s">
        <v>1362</v>
      </c>
      <c r="M6031" s="61" t="e">
        <f t="shared" si="95"/>
        <v>#VALUE!</v>
      </c>
      <c r="N6031" t="e">
        <f>VLOOKUP(M6031,'zamestnanci číselník'!$A:$I,9,0)</f>
        <v>#VALUE!</v>
      </c>
    </row>
    <row r="6032" spans="1:14" x14ac:dyDescent="0.2">
      <c r="A6032" s="60">
        <v>43703</v>
      </c>
      <c r="B6032" s="61" t="s">
        <v>1361</v>
      </c>
      <c r="C6032" s="61" t="s">
        <v>885</v>
      </c>
      <c r="D6032" s="61" t="s">
        <v>181</v>
      </c>
      <c r="E6032" s="61">
        <v>11</v>
      </c>
      <c r="F6032" s="61" t="s">
        <v>182</v>
      </c>
      <c r="G6032" s="61">
        <v>0</v>
      </c>
      <c r="H6032" s="61" t="s">
        <v>1437</v>
      </c>
      <c r="I6032" s="61" t="s">
        <v>1436</v>
      </c>
      <c r="J6032" s="61" t="s">
        <v>12</v>
      </c>
      <c r="K6032" s="61" t="s">
        <v>14</v>
      </c>
      <c r="L6032" s="61" t="s">
        <v>1362</v>
      </c>
      <c r="M6032" s="61" t="e">
        <f t="shared" si="95"/>
        <v>#VALUE!</v>
      </c>
      <c r="N6032" t="e">
        <f>VLOOKUP(M6032,'zamestnanci číselník'!$A:$I,9,0)</f>
        <v>#VALUE!</v>
      </c>
    </row>
    <row r="6033" spans="1:14" x14ac:dyDescent="0.2">
      <c r="A6033" s="60">
        <v>43704</v>
      </c>
      <c r="B6033" s="61" t="s">
        <v>1361</v>
      </c>
      <c r="C6033" s="61" t="s">
        <v>885</v>
      </c>
      <c r="D6033" s="61" t="s">
        <v>181</v>
      </c>
      <c r="E6033" s="61">
        <v>7.5</v>
      </c>
      <c r="F6033" s="61" t="s">
        <v>182</v>
      </c>
      <c r="G6033" s="61">
        <v>0</v>
      </c>
      <c r="H6033" s="61" t="s">
        <v>1437</v>
      </c>
      <c r="I6033" s="61" t="s">
        <v>1436</v>
      </c>
      <c r="J6033" s="61" t="s">
        <v>12</v>
      </c>
      <c r="K6033" s="61" t="s">
        <v>14</v>
      </c>
      <c r="L6033" s="61" t="s">
        <v>1362</v>
      </c>
      <c r="M6033" s="61" t="e">
        <f t="shared" si="95"/>
        <v>#VALUE!</v>
      </c>
      <c r="N6033" t="e">
        <f>VLOOKUP(M6033,'zamestnanci číselník'!$A:$I,9,0)</f>
        <v>#VALUE!</v>
      </c>
    </row>
    <row r="6034" spans="1:14" x14ac:dyDescent="0.2">
      <c r="A6034" s="60">
        <v>43705</v>
      </c>
      <c r="B6034" s="61" t="s">
        <v>1361</v>
      </c>
      <c r="C6034" s="61" t="s">
        <v>885</v>
      </c>
      <c r="D6034" s="61" t="s">
        <v>181</v>
      </c>
      <c r="E6034" s="61">
        <v>7.5</v>
      </c>
      <c r="F6034" s="61" t="s">
        <v>182</v>
      </c>
      <c r="G6034" s="61">
        <v>0</v>
      </c>
      <c r="H6034" s="61" t="s">
        <v>1437</v>
      </c>
      <c r="I6034" s="61" t="s">
        <v>1436</v>
      </c>
      <c r="J6034" s="61" t="s">
        <v>12</v>
      </c>
      <c r="K6034" s="61" t="s">
        <v>14</v>
      </c>
      <c r="L6034" s="61" t="s">
        <v>1362</v>
      </c>
      <c r="M6034" s="61" t="e">
        <f t="shared" si="95"/>
        <v>#VALUE!</v>
      </c>
      <c r="N6034" t="e">
        <f>VLOOKUP(M6034,'zamestnanci číselník'!$A:$I,9,0)</f>
        <v>#VALUE!</v>
      </c>
    </row>
    <row r="6035" spans="1:14" x14ac:dyDescent="0.2">
      <c r="A6035" s="60">
        <v>43707</v>
      </c>
      <c r="B6035" s="61" t="s">
        <v>1361</v>
      </c>
      <c r="C6035" s="61" t="s">
        <v>885</v>
      </c>
      <c r="D6035" s="61" t="s">
        <v>181</v>
      </c>
      <c r="E6035" s="61">
        <v>7.5</v>
      </c>
      <c r="F6035" s="61" t="s">
        <v>182</v>
      </c>
      <c r="G6035" s="61">
        <v>0</v>
      </c>
      <c r="H6035" s="61" t="s">
        <v>1505</v>
      </c>
      <c r="I6035" s="61" t="s">
        <v>1436</v>
      </c>
      <c r="J6035" s="61" t="s">
        <v>12</v>
      </c>
      <c r="K6035" s="61" t="s">
        <v>14</v>
      </c>
      <c r="L6035" s="61" t="s">
        <v>1362</v>
      </c>
      <c r="M6035" s="61" t="e">
        <f t="shared" si="95"/>
        <v>#VALUE!</v>
      </c>
      <c r="N6035" t="e">
        <f>VLOOKUP(M6035,'zamestnanci číselník'!$A:$I,9,0)</f>
        <v>#VALUE!</v>
      </c>
    </row>
    <row r="6036" spans="1:14" x14ac:dyDescent="0.2">
      <c r="A6036" s="60">
        <v>43704</v>
      </c>
      <c r="B6036" s="61" t="s">
        <v>1363</v>
      </c>
      <c r="C6036" s="61" t="s">
        <v>885</v>
      </c>
      <c r="D6036" s="61" t="s">
        <v>181</v>
      </c>
      <c r="E6036" s="61">
        <v>10</v>
      </c>
      <c r="F6036" s="61" t="s">
        <v>182</v>
      </c>
      <c r="G6036" s="61">
        <v>0</v>
      </c>
      <c r="H6036" s="61" t="s">
        <v>1505</v>
      </c>
      <c r="I6036" s="61" t="s">
        <v>185</v>
      </c>
      <c r="J6036" s="61" t="s">
        <v>16</v>
      </c>
      <c r="K6036" s="61" t="s">
        <v>14</v>
      </c>
      <c r="L6036" s="61" t="s">
        <v>1364</v>
      </c>
      <c r="M6036" s="61" t="e">
        <f t="shared" si="95"/>
        <v>#VALUE!</v>
      </c>
      <c r="N6036" t="e">
        <f>VLOOKUP(M6036,'zamestnanci číselník'!$A:$I,9,0)</f>
        <v>#VALUE!</v>
      </c>
    </row>
    <row r="6037" spans="1:14" x14ac:dyDescent="0.2">
      <c r="A6037" s="60">
        <v>43705</v>
      </c>
      <c r="B6037" s="61" t="s">
        <v>1363</v>
      </c>
      <c r="C6037" s="61" t="s">
        <v>885</v>
      </c>
      <c r="D6037" s="61" t="s">
        <v>181</v>
      </c>
      <c r="E6037" s="61">
        <v>10</v>
      </c>
      <c r="F6037" s="61" t="s">
        <v>182</v>
      </c>
      <c r="G6037" s="61">
        <v>0</v>
      </c>
      <c r="H6037" s="61" t="s">
        <v>1505</v>
      </c>
      <c r="I6037" s="61" t="s">
        <v>185</v>
      </c>
      <c r="J6037" s="61" t="s">
        <v>16</v>
      </c>
      <c r="K6037" s="61" t="s">
        <v>14</v>
      </c>
      <c r="L6037" s="61" t="s">
        <v>1364</v>
      </c>
      <c r="M6037" s="61" t="e">
        <f t="shared" si="95"/>
        <v>#VALUE!</v>
      </c>
      <c r="N6037" t="e">
        <f>VLOOKUP(M6037,'zamestnanci číselník'!$A:$I,9,0)</f>
        <v>#VALUE!</v>
      </c>
    </row>
    <row r="6038" spans="1:14" x14ac:dyDescent="0.2">
      <c r="A6038" s="60">
        <v>43706</v>
      </c>
      <c r="B6038" s="61" t="s">
        <v>1363</v>
      </c>
      <c r="C6038" s="61" t="s">
        <v>885</v>
      </c>
      <c r="D6038" s="61" t="s">
        <v>181</v>
      </c>
      <c r="E6038" s="61">
        <v>8</v>
      </c>
      <c r="F6038" s="61" t="s">
        <v>182</v>
      </c>
      <c r="G6038" s="61">
        <v>0</v>
      </c>
      <c r="H6038" s="61" t="s">
        <v>1505</v>
      </c>
      <c r="I6038" s="61" t="s">
        <v>185</v>
      </c>
      <c r="J6038" s="61" t="s">
        <v>16</v>
      </c>
      <c r="K6038" s="61" t="s">
        <v>14</v>
      </c>
      <c r="L6038" s="61" t="s">
        <v>1364</v>
      </c>
      <c r="M6038" s="61" t="e">
        <f t="shared" si="95"/>
        <v>#VALUE!</v>
      </c>
      <c r="N6038" t="e">
        <f>VLOOKUP(M6038,'zamestnanci číselník'!$A:$I,9,0)</f>
        <v>#VALUE!</v>
      </c>
    </row>
    <row r="6039" spans="1:14" x14ac:dyDescent="0.2">
      <c r="A6039" s="60">
        <v>43707</v>
      </c>
      <c r="B6039" s="61" t="s">
        <v>1363</v>
      </c>
      <c r="C6039" s="61" t="s">
        <v>885</v>
      </c>
      <c r="D6039" s="61" t="s">
        <v>181</v>
      </c>
      <c r="E6039" s="61">
        <v>8</v>
      </c>
      <c r="F6039" s="61" t="s">
        <v>182</v>
      </c>
      <c r="G6039" s="61">
        <v>0</v>
      </c>
      <c r="H6039" s="61" t="s">
        <v>1505</v>
      </c>
      <c r="I6039" s="61" t="s">
        <v>185</v>
      </c>
      <c r="J6039" s="61" t="s">
        <v>16</v>
      </c>
      <c r="K6039" s="61" t="s">
        <v>14</v>
      </c>
      <c r="L6039" s="61" t="s">
        <v>1364</v>
      </c>
      <c r="M6039" s="61" t="e">
        <f t="shared" si="95"/>
        <v>#VALUE!</v>
      </c>
      <c r="N6039" t="e">
        <f>VLOOKUP(M6039,'zamestnanci číselník'!$A:$I,9,0)</f>
        <v>#VALUE!</v>
      </c>
    </row>
    <row r="6040" spans="1:14" x14ac:dyDescent="0.2">
      <c r="A6040" s="60">
        <v>43703</v>
      </c>
      <c r="B6040" s="61" t="s">
        <v>1363</v>
      </c>
      <c r="C6040" s="61" t="s">
        <v>885</v>
      </c>
      <c r="D6040" s="61" t="s">
        <v>181</v>
      </c>
      <c r="E6040" s="61">
        <v>10</v>
      </c>
      <c r="F6040" s="61" t="s">
        <v>182</v>
      </c>
      <c r="G6040" s="61">
        <v>0</v>
      </c>
      <c r="H6040" s="61" t="s">
        <v>1505</v>
      </c>
      <c r="I6040" s="61" t="s">
        <v>185</v>
      </c>
      <c r="J6040" s="61" t="s">
        <v>16</v>
      </c>
      <c r="K6040" s="61" t="s">
        <v>14</v>
      </c>
      <c r="L6040" s="61" t="s">
        <v>1364</v>
      </c>
      <c r="M6040" s="61" t="e">
        <f t="shared" si="95"/>
        <v>#VALUE!</v>
      </c>
      <c r="N6040" t="e">
        <f>VLOOKUP(M6040,'zamestnanci číselník'!$A:$I,9,0)</f>
        <v>#VALUE!</v>
      </c>
    </row>
    <row r="6041" spans="1:14" x14ac:dyDescent="0.2">
      <c r="A6041" s="60">
        <v>43698</v>
      </c>
      <c r="B6041" s="61" t="s">
        <v>1363</v>
      </c>
      <c r="C6041" s="61" t="s">
        <v>885</v>
      </c>
      <c r="D6041" s="61" t="s">
        <v>181</v>
      </c>
      <c r="E6041" s="61">
        <v>5</v>
      </c>
      <c r="F6041" s="61" t="s">
        <v>182</v>
      </c>
      <c r="G6041" s="61">
        <v>0</v>
      </c>
      <c r="H6041" s="61" t="s">
        <v>1437</v>
      </c>
      <c r="I6041" s="61" t="s">
        <v>185</v>
      </c>
      <c r="J6041" s="61" t="s">
        <v>16</v>
      </c>
      <c r="K6041" s="61" t="s">
        <v>14</v>
      </c>
      <c r="L6041" s="61" t="s">
        <v>1364</v>
      </c>
      <c r="M6041" s="61" t="e">
        <f t="shared" si="95"/>
        <v>#VALUE!</v>
      </c>
      <c r="N6041" t="e">
        <f>VLOOKUP(M6041,'zamestnanci číselník'!$A:$I,9,0)</f>
        <v>#VALUE!</v>
      </c>
    </row>
    <row r="6042" spans="1:14" x14ac:dyDescent="0.2">
      <c r="A6042" s="60">
        <v>43698</v>
      </c>
      <c r="B6042" s="61" t="s">
        <v>1363</v>
      </c>
      <c r="C6042" s="61" t="s">
        <v>885</v>
      </c>
      <c r="D6042" s="61" t="s">
        <v>181</v>
      </c>
      <c r="E6042" s="61">
        <v>4</v>
      </c>
      <c r="F6042" s="61" t="s">
        <v>182</v>
      </c>
      <c r="G6042" s="61">
        <v>0</v>
      </c>
      <c r="H6042" s="61" t="s">
        <v>1504</v>
      </c>
      <c r="I6042" s="61" t="s">
        <v>185</v>
      </c>
      <c r="J6042" s="61" t="s">
        <v>16</v>
      </c>
      <c r="K6042" s="61" t="s">
        <v>14</v>
      </c>
      <c r="L6042" s="61" t="s">
        <v>1364</v>
      </c>
      <c r="M6042" s="61" t="e">
        <f t="shared" si="95"/>
        <v>#VALUE!</v>
      </c>
      <c r="N6042" t="e">
        <f>VLOOKUP(M6042,'zamestnanci číselník'!$A:$I,9,0)</f>
        <v>#VALUE!</v>
      </c>
    </row>
    <row r="6043" spans="1:14" x14ac:dyDescent="0.2">
      <c r="A6043" s="60">
        <v>43699</v>
      </c>
      <c r="B6043" s="61" t="s">
        <v>1363</v>
      </c>
      <c r="C6043" s="61" t="s">
        <v>885</v>
      </c>
      <c r="D6043" s="61" t="s">
        <v>181</v>
      </c>
      <c r="E6043" s="61">
        <v>8</v>
      </c>
      <c r="F6043" s="61" t="s">
        <v>182</v>
      </c>
      <c r="G6043" s="61">
        <v>0</v>
      </c>
      <c r="H6043" s="61" t="s">
        <v>1437</v>
      </c>
      <c r="I6043" s="61" t="s">
        <v>185</v>
      </c>
      <c r="J6043" s="61" t="s">
        <v>16</v>
      </c>
      <c r="K6043" s="61" t="s">
        <v>14</v>
      </c>
      <c r="L6043" s="61" t="s">
        <v>1364</v>
      </c>
      <c r="M6043" s="61" t="e">
        <f t="shared" si="95"/>
        <v>#VALUE!</v>
      </c>
      <c r="N6043" t="e">
        <f>VLOOKUP(M6043,'zamestnanci číselník'!$A:$I,9,0)</f>
        <v>#VALUE!</v>
      </c>
    </row>
    <row r="6044" spans="1:14" x14ac:dyDescent="0.2">
      <c r="A6044" s="60">
        <v>43699</v>
      </c>
      <c r="B6044" s="61" t="s">
        <v>1363</v>
      </c>
      <c r="C6044" s="61" t="s">
        <v>885</v>
      </c>
      <c r="D6044" s="61" t="s">
        <v>181</v>
      </c>
      <c r="E6044" s="61">
        <v>2</v>
      </c>
      <c r="F6044" s="61" t="s">
        <v>182</v>
      </c>
      <c r="G6044" s="61">
        <v>0</v>
      </c>
      <c r="H6044" s="61" t="s">
        <v>1504</v>
      </c>
      <c r="I6044" s="61" t="s">
        <v>185</v>
      </c>
      <c r="J6044" s="61" t="s">
        <v>16</v>
      </c>
      <c r="K6044" s="61" t="s">
        <v>14</v>
      </c>
      <c r="L6044" s="61" t="s">
        <v>1364</v>
      </c>
      <c r="M6044" s="61" t="e">
        <f t="shared" si="95"/>
        <v>#VALUE!</v>
      </c>
      <c r="N6044" t="e">
        <f>VLOOKUP(M6044,'zamestnanci číselník'!$A:$I,9,0)</f>
        <v>#VALUE!</v>
      </c>
    </row>
    <row r="6045" spans="1:14" x14ac:dyDescent="0.2">
      <c r="A6045" s="60">
        <v>43700</v>
      </c>
      <c r="B6045" s="61" t="s">
        <v>1363</v>
      </c>
      <c r="C6045" s="61" t="s">
        <v>885</v>
      </c>
      <c r="D6045" s="61" t="s">
        <v>181</v>
      </c>
      <c r="E6045" s="61">
        <v>7.5</v>
      </c>
      <c r="F6045" s="61" t="s">
        <v>182</v>
      </c>
      <c r="G6045" s="61">
        <v>0</v>
      </c>
      <c r="H6045" s="61" t="s">
        <v>1437</v>
      </c>
      <c r="I6045" s="61" t="s">
        <v>185</v>
      </c>
      <c r="J6045" s="61" t="s">
        <v>16</v>
      </c>
      <c r="K6045" s="61" t="s">
        <v>14</v>
      </c>
      <c r="L6045" s="61" t="s">
        <v>1364</v>
      </c>
      <c r="M6045" s="61" t="e">
        <f t="shared" si="95"/>
        <v>#VALUE!</v>
      </c>
      <c r="N6045" t="e">
        <f>VLOOKUP(M6045,'zamestnanci číselník'!$A:$I,9,0)</f>
        <v>#VALUE!</v>
      </c>
    </row>
    <row r="6046" spans="1:14" x14ac:dyDescent="0.2">
      <c r="A6046" s="60">
        <v>43696</v>
      </c>
      <c r="B6046" s="61" t="s">
        <v>1363</v>
      </c>
      <c r="C6046" s="61" t="s">
        <v>885</v>
      </c>
      <c r="D6046" s="61" t="s">
        <v>181</v>
      </c>
      <c r="E6046" s="61">
        <v>10</v>
      </c>
      <c r="F6046" s="61" t="s">
        <v>182</v>
      </c>
      <c r="G6046" s="61">
        <v>0</v>
      </c>
      <c r="H6046" s="61" t="s">
        <v>39</v>
      </c>
      <c r="I6046" s="61" t="s">
        <v>185</v>
      </c>
      <c r="J6046" s="61" t="s">
        <v>16</v>
      </c>
      <c r="K6046" s="61" t="s">
        <v>14</v>
      </c>
      <c r="L6046" s="61" t="s">
        <v>1364</v>
      </c>
      <c r="M6046" s="61" t="e">
        <f t="shared" si="95"/>
        <v>#VALUE!</v>
      </c>
      <c r="N6046" t="e">
        <f>VLOOKUP(M6046,'zamestnanci číselník'!$A:$I,9,0)</f>
        <v>#VALUE!</v>
      </c>
    </row>
    <row r="6047" spans="1:14" x14ac:dyDescent="0.2">
      <c r="A6047" s="60">
        <v>43697</v>
      </c>
      <c r="B6047" s="61" t="s">
        <v>1363</v>
      </c>
      <c r="C6047" s="61" t="s">
        <v>885</v>
      </c>
      <c r="D6047" s="61" t="s">
        <v>181</v>
      </c>
      <c r="E6047" s="61">
        <v>9.5</v>
      </c>
      <c r="F6047" s="61" t="s">
        <v>182</v>
      </c>
      <c r="G6047" s="61">
        <v>0</v>
      </c>
      <c r="H6047" s="61" t="s">
        <v>39</v>
      </c>
      <c r="I6047" s="61" t="s">
        <v>185</v>
      </c>
      <c r="J6047" s="61" t="s">
        <v>16</v>
      </c>
      <c r="K6047" s="61" t="s">
        <v>14</v>
      </c>
      <c r="L6047" s="61" t="s">
        <v>1364</v>
      </c>
      <c r="M6047" s="61" t="e">
        <f t="shared" si="95"/>
        <v>#VALUE!</v>
      </c>
      <c r="N6047" t="e">
        <f>VLOOKUP(M6047,'zamestnanci číselník'!$A:$I,9,0)</f>
        <v>#VALUE!</v>
      </c>
    </row>
    <row r="6048" spans="1:14" x14ac:dyDescent="0.2">
      <c r="A6048" s="60">
        <v>43689</v>
      </c>
      <c r="B6048" s="61" t="s">
        <v>1363</v>
      </c>
      <c r="C6048" s="61" t="s">
        <v>885</v>
      </c>
      <c r="D6048" s="61" t="s">
        <v>181</v>
      </c>
      <c r="E6048" s="61">
        <v>7.5</v>
      </c>
      <c r="F6048" s="61" t="s">
        <v>182</v>
      </c>
      <c r="G6048" s="61">
        <v>0</v>
      </c>
      <c r="H6048" s="61" t="s">
        <v>39</v>
      </c>
      <c r="I6048" s="61" t="s">
        <v>185</v>
      </c>
      <c r="J6048" s="61" t="s">
        <v>16</v>
      </c>
      <c r="K6048" s="61" t="s">
        <v>14</v>
      </c>
      <c r="L6048" s="61" t="s">
        <v>1364</v>
      </c>
      <c r="M6048" s="61" t="e">
        <f t="shared" si="95"/>
        <v>#VALUE!</v>
      </c>
      <c r="N6048" t="e">
        <f>VLOOKUP(M6048,'zamestnanci číselník'!$A:$I,9,0)</f>
        <v>#VALUE!</v>
      </c>
    </row>
    <row r="6049" spans="1:14" x14ac:dyDescent="0.2">
      <c r="A6049" s="60">
        <v>43690</v>
      </c>
      <c r="B6049" s="61" t="s">
        <v>1363</v>
      </c>
      <c r="C6049" s="61" t="s">
        <v>885</v>
      </c>
      <c r="D6049" s="61" t="s">
        <v>181</v>
      </c>
      <c r="E6049" s="61">
        <v>8</v>
      </c>
      <c r="F6049" s="61" t="s">
        <v>182</v>
      </c>
      <c r="G6049" s="61">
        <v>0</v>
      </c>
      <c r="H6049" s="61" t="s">
        <v>39</v>
      </c>
      <c r="I6049" s="61" t="s">
        <v>185</v>
      </c>
      <c r="J6049" s="61" t="s">
        <v>16</v>
      </c>
      <c r="K6049" s="61" t="s">
        <v>14</v>
      </c>
      <c r="L6049" s="61" t="s">
        <v>1364</v>
      </c>
      <c r="M6049" s="61" t="e">
        <f t="shared" si="95"/>
        <v>#VALUE!</v>
      </c>
      <c r="N6049" t="e">
        <f>VLOOKUP(M6049,'zamestnanci číselník'!$A:$I,9,0)</f>
        <v>#VALUE!</v>
      </c>
    </row>
    <row r="6050" spans="1:14" x14ac:dyDescent="0.2">
      <c r="A6050" s="60">
        <v>43691</v>
      </c>
      <c r="B6050" s="61" t="s">
        <v>1363</v>
      </c>
      <c r="C6050" s="61" t="s">
        <v>885</v>
      </c>
      <c r="D6050" s="61" t="s">
        <v>181</v>
      </c>
      <c r="E6050" s="61">
        <v>10</v>
      </c>
      <c r="F6050" s="61" t="s">
        <v>182</v>
      </c>
      <c r="G6050" s="61">
        <v>0</v>
      </c>
      <c r="H6050" s="61" t="s">
        <v>39</v>
      </c>
      <c r="I6050" s="61" t="s">
        <v>185</v>
      </c>
      <c r="J6050" s="61" t="s">
        <v>16</v>
      </c>
      <c r="K6050" s="61" t="s">
        <v>14</v>
      </c>
      <c r="L6050" s="61" t="s">
        <v>1364</v>
      </c>
      <c r="M6050" s="61" t="e">
        <f t="shared" si="95"/>
        <v>#VALUE!</v>
      </c>
      <c r="N6050" t="e">
        <f>VLOOKUP(M6050,'zamestnanci číselník'!$A:$I,9,0)</f>
        <v>#VALUE!</v>
      </c>
    </row>
    <row r="6051" spans="1:14" x14ac:dyDescent="0.2">
      <c r="A6051" s="60">
        <v>43692</v>
      </c>
      <c r="B6051" s="61" t="s">
        <v>1363</v>
      </c>
      <c r="C6051" s="61" t="s">
        <v>885</v>
      </c>
      <c r="D6051" s="61" t="s">
        <v>181</v>
      </c>
      <c r="E6051" s="61">
        <v>9.5</v>
      </c>
      <c r="F6051" s="61" t="s">
        <v>182</v>
      </c>
      <c r="G6051" s="61">
        <v>0</v>
      </c>
      <c r="H6051" s="61" t="s">
        <v>39</v>
      </c>
      <c r="I6051" s="61" t="s">
        <v>185</v>
      </c>
      <c r="J6051" s="61" t="s">
        <v>16</v>
      </c>
      <c r="K6051" s="61" t="s">
        <v>14</v>
      </c>
      <c r="L6051" s="61" t="s">
        <v>1364</v>
      </c>
      <c r="M6051" s="61" t="e">
        <f t="shared" si="95"/>
        <v>#VALUE!</v>
      </c>
      <c r="N6051" t="e">
        <f>VLOOKUP(M6051,'zamestnanci číselník'!$A:$I,9,0)</f>
        <v>#VALUE!</v>
      </c>
    </row>
    <row r="6052" spans="1:14" x14ac:dyDescent="0.2">
      <c r="A6052" s="60">
        <v>43693</v>
      </c>
      <c r="B6052" s="61" t="s">
        <v>1363</v>
      </c>
      <c r="C6052" s="61" t="s">
        <v>885</v>
      </c>
      <c r="D6052" s="61" t="s">
        <v>181</v>
      </c>
      <c r="E6052" s="61">
        <v>7.5</v>
      </c>
      <c r="F6052" s="61" t="s">
        <v>182</v>
      </c>
      <c r="G6052" s="61">
        <v>0</v>
      </c>
      <c r="H6052" s="61" t="s">
        <v>39</v>
      </c>
      <c r="I6052" s="61" t="s">
        <v>185</v>
      </c>
      <c r="J6052" s="61" t="s">
        <v>16</v>
      </c>
      <c r="K6052" s="61" t="s">
        <v>14</v>
      </c>
      <c r="L6052" s="61" t="s">
        <v>1364</v>
      </c>
      <c r="M6052" s="61" t="e">
        <f t="shared" si="95"/>
        <v>#VALUE!</v>
      </c>
      <c r="N6052" t="e">
        <f>VLOOKUP(M6052,'zamestnanci číselník'!$A:$I,9,0)</f>
        <v>#VALUE!</v>
      </c>
    </row>
    <row r="6053" spans="1:14" x14ac:dyDescent="0.2">
      <c r="A6053" s="60">
        <v>43682</v>
      </c>
      <c r="B6053" s="61" t="s">
        <v>1363</v>
      </c>
      <c r="C6053" s="61" t="s">
        <v>885</v>
      </c>
      <c r="D6053" s="61" t="s">
        <v>181</v>
      </c>
      <c r="E6053" s="61">
        <v>10</v>
      </c>
      <c r="F6053" s="61" t="s">
        <v>182</v>
      </c>
      <c r="G6053" s="61">
        <v>0</v>
      </c>
      <c r="H6053" s="61" t="s">
        <v>1437</v>
      </c>
      <c r="I6053" s="61" t="s">
        <v>185</v>
      </c>
      <c r="J6053" s="61" t="s">
        <v>16</v>
      </c>
      <c r="K6053" s="61" t="s">
        <v>14</v>
      </c>
      <c r="L6053" s="61" t="s">
        <v>1364</v>
      </c>
      <c r="M6053" s="61" t="e">
        <f t="shared" si="95"/>
        <v>#VALUE!</v>
      </c>
      <c r="N6053" t="e">
        <f>VLOOKUP(M6053,'zamestnanci číselník'!$A:$I,9,0)</f>
        <v>#VALUE!</v>
      </c>
    </row>
    <row r="6054" spans="1:14" x14ac:dyDescent="0.2">
      <c r="A6054" s="60">
        <v>43683</v>
      </c>
      <c r="B6054" s="61" t="s">
        <v>1363</v>
      </c>
      <c r="C6054" s="61" t="s">
        <v>885</v>
      </c>
      <c r="D6054" s="61" t="s">
        <v>181</v>
      </c>
      <c r="E6054" s="61">
        <v>10</v>
      </c>
      <c r="F6054" s="61" t="s">
        <v>182</v>
      </c>
      <c r="G6054" s="61">
        <v>0</v>
      </c>
      <c r="H6054" s="61" t="s">
        <v>1437</v>
      </c>
      <c r="I6054" s="61" t="s">
        <v>185</v>
      </c>
      <c r="J6054" s="61" t="s">
        <v>16</v>
      </c>
      <c r="K6054" s="61" t="s">
        <v>14</v>
      </c>
      <c r="L6054" s="61" t="s">
        <v>1364</v>
      </c>
      <c r="M6054" s="61" t="e">
        <f t="shared" si="95"/>
        <v>#VALUE!</v>
      </c>
      <c r="N6054" t="e">
        <f>VLOOKUP(M6054,'zamestnanci číselník'!$A:$I,9,0)</f>
        <v>#VALUE!</v>
      </c>
    </row>
    <row r="6055" spans="1:14" x14ac:dyDescent="0.2">
      <c r="A6055" s="60">
        <v>43684</v>
      </c>
      <c r="B6055" s="61" t="s">
        <v>1363</v>
      </c>
      <c r="C6055" s="61" t="s">
        <v>885</v>
      </c>
      <c r="D6055" s="61" t="s">
        <v>181</v>
      </c>
      <c r="E6055" s="61">
        <v>10</v>
      </c>
      <c r="F6055" s="61" t="s">
        <v>182</v>
      </c>
      <c r="G6055" s="61">
        <v>0</v>
      </c>
      <c r="H6055" s="61" t="s">
        <v>1437</v>
      </c>
      <c r="I6055" s="61" t="s">
        <v>185</v>
      </c>
      <c r="J6055" s="61" t="s">
        <v>16</v>
      </c>
      <c r="K6055" s="61" t="s">
        <v>14</v>
      </c>
      <c r="L6055" s="61" t="s">
        <v>1364</v>
      </c>
      <c r="M6055" s="61" t="e">
        <f t="shared" si="95"/>
        <v>#VALUE!</v>
      </c>
      <c r="N6055" t="e">
        <f>VLOOKUP(M6055,'zamestnanci číselník'!$A:$I,9,0)</f>
        <v>#VALUE!</v>
      </c>
    </row>
    <row r="6056" spans="1:14" x14ac:dyDescent="0.2">
      <c r="A6056" s="60">
        <v>43685</v>
      </c>
      <c r="B6056" s="61" t="s">
        <v>1363</v>
      </c>
      <c r="C6056" s="61" t="s">
        <v>885</v>
      </c>
      <c r="D6056" s="61" t="s">
        <v>181</v>
      </c>
      <c r="E6056" s="61">
        <v>10.5</v>
      </c>
      <c r="F6056" s="61" t="s">
        <v>182</v>
      </c>
      <c r="G6056" s="61">
        <v>0</v>
      </c>
      <c r="H6056" s="61" t="s">
        <v>1437</v>
      </c>
      <c r="I6056" s="61" t="s">
        <v>185</v>
      </c>
      <c r="J6056" s="61" t="s">
        <v>16</v>
      </c>
      <c r="K6056" s="61" t="s">
        <v>14</v>
      </c>
      <c r="L6056" s="61" t="s">
        <v>1364</v>
      </c>
      <c r="M6056" s="61" t="e">
        <f t="shared" si="95"/>
        <v>#VALUE!</v>
      </c>
      <c r="N6056" t="e">
        <f>VLOOKUP(M6056,'zamestnanci číselník'!$A:$I,9,0)</f>
        <v>#VALUE!</v>
      </c>
    </row>
    <row r="6057" spans="1:14" x14ac:dyDescent="0.2">
      <c r="A6057" s="60">
        <v>43686</v>
      </c>
      <c r="B6057" s="61" t="s">
        <v>1363</v>
      </c>
      <c r="C6057" s="61" t="s">
        <v>885</v>
      </c>
      <c r="D6057" s="61" t="s">
        <v>181</v>
      </c>
      <c r="E6057" s="61">
        <v>5.5</v>
      </c>
      <c r="F6057" s="61" t="s">
        <v>182</v>
      </c>
      <c r="G6057" s="61">
        <v>0</v>
      </c>
      <c r="H6057" s="61" t="s">
        <v>39</v>
      </c>
      <c r="I6057" s="61" t="s">
        <v>185</v>
      </c>
      <c r="J6057" s="61" t="s">
        <v>16</v>
      </c>
      <c r="K6057" s="61" t="s">
        <v>14</v>
      </c>
      <c r="L6057" s="61" t="s">
        <v>1364</v>
      </c>
      <c r="M6057" s="61" t="e">
        <f t="shared" si="95"/>
        <v>#VALUE!</v>
      </c>
      <c r="N6057" t="e">
        <f>VLOOKUP(M6057,'zamestnanci číselník'!$A:$I,9,0)</f>
        <v>#VALUE!</v>
      </c>
    </row>
    <row r="6058" spans="1:14" x14ac:dyDescent="0.2">
      <c r="A6058" s="60">
        <v>43682</v>
      </c>
      <c r="B6058" s="61" t="s">
        <v>1365</v>
      </c>
      <c r="C6058" s="61" t="s">
        <v>885</v>
      </c>
      <c r="D6058" s="61" t="s">
        <v>181</v>
      </c>
      <c r="E6058" s="61">
        <v>10</v>
      </c>
      <c r="F6058" s="61" t="s">
        <v>182</v>
      </c>
      <c r="G6058" s="61">
        <v>0</v>
      </c>
      <c r="H6058" s="61" t="s">
        <v>213</v>
      </c>
      <c r="I6058" s="61" t="s">
        <v>934</v>
      </c>
      <c r="J6058" s="61" t="s">
        <v>38</v>
      </c>
      <c r="K6058" s="61" t="s">
        <v>14</v>
      </c>
      <c r="L6058" s="61" t="s">
        <v>1010</v>
      </c>
      <c r="M6058" s="61" t="e">
        <f t="shared" si="95"/>
        <v>#VALUE!</v>
      </c>
      <c r="N6058" t="e">
        <f>VLOOKUP(M6058,'zamestnanci číselník'!$A:$I,9,0)</f>
        <v>#VALUE!</v>
      </c>
    </row>
    <row r="6059" spans="1:14" x14ac:dyDescent="0.2">
      <c r="A6059" s="60">
        <v>43683</v>
      </c>
      <c r="B6059" s="61" t="s">
        <v>1365</v>
      </c>
      <c r="C6059" s="61" t="s">
        <v>885</v>
      </c>
      <c r="D6059" s="61" t="s">
        <v>181</v>
      </c>
      <c r="E6059" s="61">
        <v>5.5</v>
      </c>
      <c r="F6059" s="61" t="s">
        <v>182</v>
      </c>
      <c r="G6059" s="61">
        <v>0</v>
      </c>
      <c r="H6059" s="61" t="s">
        <v>213</v>
      </c>
      <c r="I6059" s="61" t="s">
        <v>934</v>
      </c>
      <c r="J6059" s="61" t="s">
        <v>38</v>
      </c>
      <c r="K6059" s="61" t="s">
        <v>14</v>
      </c>
      <c r="L6059" s="61" t="s">
        <v>1010</v>
      </c>
      <c r="M6059" s="61" t="e">
        <f t="shared" si="95"/>
        <v>#VALUE!</v>
      </c>
      <c r="N6059" t="e">
        <f>VLOOKUP(M6059,'zamestnanci číselník'!$A:$I,9,0)</f>
        <v>#VALUE!</v>
      </c>
    </row>
    <row r="6060" spans="1:14" x14ac:dyDescent="0.2">
      <c r="A6060" s="60">
        <v>43684</v>
      </c>
      <c r="B6060" s="61" t="s">
        <v>1365</v>
      </c>
      <c r="C6060" s="61" t="s">
        <v>885</v>
      </c>
      <c r="D6060" s="61" t="s">
        <v>181</v>
      </c>
      <c r="E6060" s="61">
        <v>11.5</v>
      </c>
      <c r="F6060" s="61" t="s">
        <v>182</v>
      </c>
      <c r="G6060" s="61">
        <v>0</v>
      </c>
      <c r="H6060" s="61" t="s">
        <v>213</v>
      </c>
      <c r="I6060" s="61" t="s">
        <v>934</v>
      </c>
      <c r="J6060" s="61" t="s">
        <v>38</v>
      </c>
      <c r="K6060" s="61" t="s">
        <v>14</v>
      </c>
      <c r="L6060" s="61" t="s">
        <v>1010</v>
      </c>
      <c r="M6060" s="61" t="e">
        <f t="shared" ref="M6060:M6123" si="96">B6060*1</f>
        <v>#VALUE!</v>
      </c>
      <c r="N6060" t="e">
        <f>VLOOKUP(M6060,'zamestnanci číselník'!$A:$I,9,0)</f>
        <v>#VALUE!</v>
      </c>
    </row>
    <row r="6061" spans="1:14" x14ac:dyDescent="0.2">
      <c r="A6061" s="60">
        <v>43685</v>
      </c>
      <c r="B6061" s="61" t="s">
        <v>1365</v>
      </c>
      <c r="C6061" s="61" t="s">
        <v>885</v>
      </c>
      <c r="D6061" s="61" t="s">
        <v>181</v>
      </c>
      <c r="E6061" s="61">
        <v>11.5</v>
      </c>
      <c r="F6061" s="61" t="s">
        <v>182</v>
      </c>
      <c r="G6061" s="61">
        <v>0</v>
      </c>
      <c r="H6061" s="61" t="s">
        <v>1475</v>
      </c>
      <c r="I6061" s="61" t="s">
        <v>934</v>
      </c>
      <c r="J6061" s="61" t="s">
        <v>38</v>
      </c>
      <c r="K6061" s="61" t="s">
        <v>14</v>
      </c>
      <c r="L6061" s="61" t="s">
        <v>1010</v>
      </c>
      <c r="M6061" s="61" t="e">
        <f t="shared" si="96"/>
        <v>#VALUE!</v>
      </c>
      <c r="N6061" t="e">
        <f>VLOOKUP(M6061,'zamestnanci číselník'!$A:$I,9,0)</f>
        <v>#VALUE!</v>
      </c>
    </row>
    <row r="6062" spans="1:14" x14ac:dyDescent="0.2">
      <c r="A6062" s="60">
        <v>43686</v>
      </c>
      <c r="B6062" s="61" t="s">
        <v>1365</v>
      </c>
      <c r="C6062" s="61" t="s">
        <v>885</v>
      </c>
      <c r="D6062" s="61" t="s">
        <v>181</v>
      </c>
      <c r="E6062" s="61">
        <v>4</v>
      </c>
      <c r="F6062" s="61" t="s">
        <v>182</v>
      </c>
      <c r="G6062" s="61">
        <v>0</v>
      </c>
      <c r="H6062" s="61" t="s">
        <v>1475</v>
      </c>
      <c r="I6062" s="61" t="s">
        <v>934</v>
      </c>
      <c r="J6062" s="61" t="s">
        <v>38</v>
      </c>
      <c r="K6062" s="61" t="s">
        <v>14</v>
      </c>
      <c r="L6062" s="61" t="s">
        <v>1010</v>
      </c>
      <c r="M6062" s="61" t="e">
        <f t="shared" si="96"/>
        <v>#VALUE!</v>
      </c>
      <c r="N6062" t="e">
        <f>VLOOKUP(M6062,'zamestnanci číselník'!$A:$I,9,0)</f>
        <v>#VALUE!</v>
      </c>
    </row>
    <row r="6063" spans="1:14" x14ac:dyDescent="0.2">
      <c r="A6063" s="60">
        <v>43688</v>
      </c>
      <c r="B6063" s="61" t="s">
        <v>1365</v>
      </c>
      <c r="C6063" s="61" t="s">
        <v>885</v>
      </c>
      <c r="D6063" s="61" t="s">
        <v>181</v>
      </c>
      <c r="E6063" s="61">
        <v>11.5</v>
      </c>
      <c r="F6063" s="61" t="s">
        <v>182</v>
      </c>
      <c r="G6063" s="61">
        <v>0</v>
      </c>
      <c r="H6063" s="61" t="s">
        <v>1475</v>
      </c>
      <c r="I6063" s="61" t="s">
        <v>934</v>
      </c>
      <c r="J6063" s="61" t="s">
        <v>38</v>
      </c>
      <c r="K6063" s="61" t="s">
        <v>14</v>
      </c>
      <c r="L6063" s="61" t="s">
        <v>1010</v>
      </c>
      <c r="M6063" s="61" t="e">
        <f t="shared" si="96"/>
        <v>#VALUE!</v>
      </c>
      <c r="N6063" t="e">
        <f>VLOOKUP(M6063,'zamestnanci číselník'!$A:$I,9,0)</f>
        <v>#VALUE!</v>
      </c>
    </row>
    <row r="6064" spans="1:14" x14ac:dyDescent="0.2">
      <c r="A6064" s="60">
        <v>43689</v>
      </c>
      <c r="B6064" s="61" t="s">
        <v>1365</v>
      </c>
      <c r="C6064" s="61" t="s">
        <v>885</v>
      </c>
      <c r="D6064" s="61" t="s">
        <v>181</v>
      </c>
      <c r="E6064" s="61">
        <v>11.5</v>
      </c>
      <c r="F6064" s="61" t="s">
        <v>182</v>
      </c>
      <c r="G6064" s="61">
        <v>0</v>
      </c>
      <c r="H6064" s="61" t="s">
        <v>1475</v>
      </c>
      <c r="I6064" s="61" t="s">
        <v>934</v>
      </c>
      <c r="J6064" s="61" t="s">
        <v>38</v>
      </c>
      <c r="K6064" s="61" t="s">
        <v>14</v>
      </c>
      <c r="L6064" s="61" t="s">
        <v>1010</v>
      </c>
      <c r="M6064" s="61" t="e">
        <f t="shared" si="96"/>
        <v>#VALUE!</v>
      </c>
      <c r="N6064" t="e">
        <f>VLOOKUP(M6064,'zamestnanci číselník'!$A:$I,9,0)</f>
        <v>#VALUE!</v>
      </c>
    </row>
    <row r="6065" spans="1:14" x14ac:dyDescent="0.2">
      <c r="A6065" s="60">
        <v>43690</v>
      </c>
      <c r="B6065" s="61" t="s">
        <v>1365</v>
      </c>
      <c r="C6065" s="61" t="s">
        <v>885</v>
      </c>
      <c r="D6065" s="61" t="s">
        <v>181</v>
      </c>
      <c r="E6065" s="61">
        <v>11.5</v>
      </c>
      <c r="F6065" s="61" t="s">
        <v>182</v>
      </c>
      <c r="G6065" s="61">
        <v>0</v>
      </c>
      <c r="H6065" s="61" t="s">
        <v>1475</v>
      </c>
      <c r="I6065" s="61" t="s">
        <v>934</v>
      </c>
      <c r="J6065" s="61" t="s">
        <v>38</v>
      </c>
      <c r="K6065" s="61" t="s">
        <v>14</v>
      </c>
      <c r="L6065" s="61" t="s">
        <v>1010</v>
      </c>
      <c r="M6065" s="61" t="e">
        <f t="shared" si="96"/>
        <v>#VALUE!</v>
      </c>
      <c r="N6065" t="e">
        <f>VLOOKUP(M6065,'zamestnanci číselník'!$A:$I,9,0)</f>
        <v>#VALUE!</v>
      </c>
    </row>
    <row r="6066" spans="1:14" x14ac:dyDescent="0.2">
      <c r="A6066" s="60">
        <v>43691</v>
      </c>
      <c r="B6066" s="61" t="s">
        <v>1365</v>
      </c>
      <c r="C6066" s="61" t="s">
        <v>885</v>
      </c>
      <c r="D6066" s="61" t="s">
        <v>181</v>
      </c>
      <c r="E6066" s="61">
        <v>10</v>
      </c>
      <c r="F6066" s="61" t="s">
        <v>182</v>
      </c>
      <c r="G6066" s="61">
        <v>0</v>
      </c>
      <c r="H6066" s="61" t="s">
        <v>213</v>
      </c>
      <c r="I6066" s="61" t="s">
        <v>934</v>
      </c>
      <c r="J6066" s="61" t="s">
        <v>38</v>
      </c>
      <c r="K6066" s="61" t="s">
        <v>14</v>
      </c>
      <c r="L6066" s="61" t="s">
        <v>1010</v>
      </c>
      <c r="M6066" s="61" t="e">
        <f t="shared" si="96"/>
        <v>#VALUE!</v>
      </c>
      <c r="N6066" t="e">
        <f>VLOOKUP(M6066,'zamestnanci číselník'!$A:$I,9,0)</f>
        <v>#VALUE!</v>
      </c>
    </row>
    <row r="6067" spans="1:14" x14ac:dyDescent="0.2">
      <c r="A6067" s="60">
        <v>43692</v>
      </c>
      <c r="B6067" s="61" t="s">
        <v>1365</v>
      </c>
      <c r="C6067" s="61" t="s">
        <v>885</v>
      </c>
      <c r="D6067" s="61" t="s">
        <v>181</v>
      </c>
      <c r="E6067" s="61">
        <v>10.5</v>
      </c>
      <c r="F6067" s="61" t="s">
        <v>182</v>
      </c>
      <c r="G6067" s="61">
        <v>0</v>
      </c>
      <c r="H6067" s="61" t="s">
        <v>213</v>
      </c>
      <c r="I6067" s="61" t="s">
        <v>934</v>
      </c>
      <c r="J6067" s="61" t="s">
        <v>38</v>
      </c>
      <c r="K6067" s="61" t="s">
        <v>14</v>
      </c>
      <c r="L6067" s="61" t="s">
        <v>1010</v>
      </c>
      <c r="M6067" s="61" t="e">
        <f t="shared" si="96"/>
        <v>#VALUE!</v>
      </c>
      <c r="N6067" t="e">
        <f>VLOOKUP(M6067,'zamestnanci číselník'!$A:$I,9,0)</f>
        <v>#VALUE!</v>
      </c>
    </row>
    <row r="6068" spans="1:14" x14ac:dyDescent="0.2">
      <c r="A6068" s="60">
        <v>43696</v>
      </c>
      <c r="B6068" s="61" t="s">
        <v>1365</v>
      </c>
      <c r="C6068" s="61" t="s">
        <v>885</v>
      </c>
      <c r="D6068" s="61" t="s">
        <v>181</v>
      </c>
      <c r="E6068" s="61">
        <v>11</v>
      </c>
      <c r="F6068" s="61" t="s">
        <v>182</v>
      </c>
      <c r="G6068" s="61">
        <v>0</v>
      </c>
      <c r="H6068" s="61" t="s">
        <v>1475</v>
      </c>
      <c r="I6068" s="61" t="s">
        <v>934</v>
      </c>
      <c r="J6068" s="61" t="s">
        <v>38</v>
      </c>
      <c r="K6068" s="61" t="s">
        <v>14</v>
      </c>
      <c r="L6068" s="61" t="s">
        <v>1010</v>
      </c>
      <c r="M6068" s="61" t="e">
        <f t="shared" si="96"/>
        <v>#VALUE!</v>
      </c>
      <c r="N6068" t="e">
        <f>VLOOKUP(M6068,'zamestnanci číselník'!$A:$I,9,0)</f>
        <v>#VALUE!</v>
      </c>
    </row>
    <row r="6069" spans="1:14" x14ac:dyDescent="0.2">
      <c r="A6069" s="60">
        <v>43697</v>
      </c>
      <c r="B6069" s="61" t="s">
        <v>1365</v>
      </c>
      <c r="C6069" s="61" t="s">
        <v>885</v>
      </c>
      <c r="D6069" s="61" t="s">
        <v>181</v>
      </c>
      <c r="E6069" s="61">
        <v>10</v>
      </c>
      <c r="F6069" s="61" t="s">
        <v>182</v>
      </c>
      <c r="G6069" s="61">
        <v>0</v>
      </c>
      <c r="H6069" s="61" t="s">
        <v>1475</v>
      </c>
      <c r="I6069" s="61" t="s">
        <v>934</v>
      </c>
      <c r="J6069" s="61" t="s">
        <v>38</v>
      </c>
      <c r="K6069" s="61" t="s">
        <v>14</v>
      </c>
      <c r="L6069" s="61" t="s">
        <v>1010</v>
      </c>
      <c r="M6069" s="61" t="e">
        <f t="shared" si="96"/>
        <v>#VALUE!</v>
      </c>
      <c r="N6069" t="e">
        <f>VLOOKUP(M6069,'zamestnanci číselník'!$A:$I,9,0)</f>
        <v>#VALUE!</v>
      </c>
    </row>
    <row r="6070" spans="1:14" x14ac:dyDescent="0.2">
      <c r="A6070" s="60">
        <v>43698</v>
      </c>
      <c r="B6070" s="61" t="s">
        <v>1365</v>
      </c>
      <c r="C6070" s="61" t="s">
        <v>885</v>
      </c>
      <c r="D6070" s="61" t="s">
        <v>181</v>
      </c>
      <c r="E6070" s="61">
        <v>11</v>
      </c>
      <c r="F6070" s="61" t="s">
        <v>182</v>
      </c>
      <c r="G6070" s="61">
        <v>0</v>
      </c>
      <c r="H6070" s="61" t="s">
        <v>1475</v>
      </c>
      <c r="I6070" s="61" t="s">
        <v>934</v>
      </c>
      <c r="J6070" s="61" t="s">
        <v>38</v>
      </c>
      <c r="K6070" s="61" t="s">
        <v>14</v>
      </c>
      <c r="L6070" s="61" t="s">
        <v>1010</v>
      </c>
      <c r="M6070" s="61" t="e">
        <f t="shared" si="96"/>
        <v>#VALUE!</v>
      </c>
      <c r="N6070" t="e">
        <f>VLOOKUP(M6070,'zamestnanci číselník'!$A:$I,9,0)</f>
        <v>#VALUE!</v>
      </c>
    </row>
    <row r="6071" spans="1:14" x14ac:dyDescent="0.2">
      <c r="A6071" s="60">
        <v>43699</v>
      </c>
      <c r="B6071" s="61" t="s">
        <v>1365</v>
      </c>
      <c r="C6071" s="61" t="s">
        <v>885</v>
      </c>
      <c r="D6071" s="61" t="s">
        <v>181</v>
      </c>
      <c r="E6071" s="61">
        <v>7.5</v>
      </c>
      <c r="F6071" s="61" t="s">
        <v>182</v>
      </c>
      <c r="G6071" s="61">
        <v>0</v>
      </c>
      <c r="H6071" s="61" t="s">
        <v>1475</v>
      </c>
      <c r="I6071" s="61" t="s">
        <v>934</v>
      </c>
      <c r="J6071" s="61" t="s">
        <v>38</v>
      </c>
      <c r="K6071" s="61" t="s">
        <v>14</v>
      </c>
      <c r="L6071" s="61" t="s">
        <v>1010</v>
      </c>
      <c r="M6071" s="61" t="e">
        <f t="shared" si="96"/>
        <v>#VALUE!</v>
      </c>
      <c r="N6071" t="e">
        <f>VLOOKUP(M6071,'zamestnanci číselník'!$A:$I,9,0)</f>
        <v>#VALUE!</v>
      </c>
    </row>
    <row r="6072" spans="1:14" x14ac:dyDescent="0.2">
      <c r="A6072" s="60">
        <v>43700</v>
      </c>
      <c r="B6072" s="61" t="s">
        <v>1365</v>
      </c>
      <c r="C6072" s="61" t="s">
        <v>885</v>
      </c>
      <c r="D6072" s="61" t="s">
        <v>181</v>
      </c>
      <c r="E6072" s="61">
        <v>7.5</v>
      </c>
      <c r="F6072" s="61" t="s">
        <v>182</v>
      </c>
      <c r="G6072" s="61">
        <v>0</v>
      </c>
      <c r="H6072" s="61" t="s">
        <v>1512</v>
      </c>
      <c r="I6072" s="61" t="s">
        <v>934</v>
      </c>
      <c r="J6072" s="61" t="s">
        <v>38</v>
      </c>
      <c r="K6072" s="61" t="s">
        <v>14</v>
      </c>
      <c r="L6072" s="61" t="s">
        <v>1010</v>
      </c>
      <c r="M6072" s="61" t="e">
        <f t="shared" si="96"/>
        <v>#VALUE!</v>
      </c>
      <c r="N6072" t="e">
        <f>VLOOKUP(M6072,'zamestnanci číselník'!$A:$I,9,0)</f>
        <v>#VALUE!</v>
      </c>
    </row>
    <row r="6073" spans="1:14" x14ac:dyDescent="0.2">
      <c r="A6073" s="60">
        <v>43703</v>
      </c>
      <c r="B6073" s="61" t="s">
        <v>1365</v>
      </c>
      <c r="C6073" s="61" t="s">
        <v>885</v>
      </c>
      <c r="D6073" s="61" t="s">
        <v>181</v>
      </c>
      <c r="E6073" s="61">
        <v>7.5</v>
      </c>
      <c r="F6073" s="61" t="s">
        <v>182</v>
      </c>
      <c r="G6073" s="61">
        <v>0</v>
      </c>
      <c r="H6073" s="61" t="s">
        <v>1512</v>
      </c>
      <c r="I6073" s="61" t="s">
        <v>934</v>
      </c>
      <c r="J6073" s="61" t="s">
        <v>38</v>
      </c>
      <c r="K6073" s="61" t="s">
        <v>14</v>
      </c>
      <c r="L6073" s="61" t="s">
        <v>1010</v>
      </c>
      <c r="M6073" s="61" t="e">
        <f t="shared" si="96"/>
        <v>#VALUE!</v>
      </c>
      <c r="N6073" t="e">
        <f>VLOOKUP(M6073,'zamestnanci číselník'!$A:$I,9,0)</f>
        <v>#VALUE!</v>
      </c>
    </row>
    <row r="6074" spans="1:14" x14ac:dyDescent="0.2">
      <c r="A6074" s="60">
        <v>43704</v>
      </c>
      <c r="B6074" s="61" t="s">
        <v>1365</v>
      </c>
      <c r="C6074" s="61" t="s">
        <v>885</v>
      </c>
      <c r="D6074" s="61" t="s">
        <v>181</v>
      </c>
      <c r="E6074" s="61">
        <v>7.5</v>
      </c>
      <c r="F6074" s="61" t="s">
        <v>182</v>
      </c>
      <c r="G6074" s="61">
        <v>0</v>
      </c>
      <c r="H6074" s="61" t="s">
        <v>1512</v>
      </c>
      <c r="I6074" s="61" t="s">
        <v>934</v>
      </c>
      <c r="J6074" s="61" t="s">
        <v>38</v>
      </c>
      <c r="K6074" s="61" t="s">
        <v>14</v>
      </c>
      <c r="L6074" s="61" t="s">
        <v>1010</v>
      </c>
      <c r="M6074" s="61" t="e">
        <f t="shared" si="96"/>
        <v>#VALUE!</v>
      </c>
      <c r="N6074" t="e">
        <f>VLOOKUP(M6074,'zamestnanci číselník'!$A:$I,9,0)</f>
        <v>#VALUE!</v>
      </c>
    </row>
    <row r="6075" spans="1:14" x14ac:dyDescent="0.2">
      <c r="A6075" s="60">
        <v>43689</v>
      </c>
      <c r="B6075" s="61" t="s">
        <v>1408</v>
      </c>
      <c r="C6075" s="61" t="s">
        <v>885</v>
      </c>
      <c r="D6075" s="61" t="s">
        <v>181</v>
      </c>
      <c r="E6075" s="61">
        <v>7</v>
      </c>
      <c r="F6075" s="61" t="s">
        <v>182</v>
      </c>
      <c r="G6075" s="61">
        <v>0</v>
      </c>
      <c r="H6075" s="61" t="s">
        <v>1512</v>
      </c>
      <c r="I6075" s="61" t="s">
        <v>957</v>
      </c>
      <c r="J6075" s="61" t="s">
        <v>12</v>
      </c>
      <c r="K6075" s="61" t="s">
        <v>14</v>
      </c>
      <c r="L6075" s="61" t="s">
        <v>1409</v>
      </c>
      <c r="M6075" s="61" t="e">
        <f t="shared" si="96"/>
        <v>#VALUE!</v>
      </c>
      <c r="N6075" t="e">
        <f>VLOOKUP(M6075,'zamestnanci číselník'!$A:$I,9,0)</f>
        <v>#VALUE!</v>
      </c>
    </row>
    <row r="6076" spans="1:14" x14ac:dyDescent="0.2">
      <c r="A6076" s="60">
        <v>43690</v>
      </c>
      <c r="B6076" s="61" t="s">
        <v>1408</v>
      </c>
      <c r="C6076" s="61" t="s">
        <v>885</v>
      </c>
      <c r="D6076" s="61" t="s">
        <v>181</v>
      </c>
      <c r="E6076" s="61">
        <v>7.5</v>
      </c>
      <c r="F6076" s="61" t="s">
        <v>182</v>
      </c>
      <c r="G6076" s="61">
        <v>0</v>
      </c>
      <c r="H6076" s="61" t="s">
        <v>1512</v>
      </c>
      <c r="I6076" s="61" t="s">
        <v>957</v>
      </c>
      <c r="J6076" s="61" t="s">
        <v>12</v>
      </c>
      <c r="K6076" s="61" t="s">
        <v>14</v>
      </c>
      <c r="L6076" s="61" t="s">
        <v>1409</v>
      </c>
      <c r="M6076" s="61" t="e">
        <f t="shared" si="96"/>
        <v>#VALUE!</v>
      </c>
      <c r="N6076" t="e">
        <f>VLOOKUP(M6076,'zamestnanci číselník'!$A:$I,9,0)</f>
        <v>#VALUE!</v>
      </c>
    </row>
    <row r="6077" spans="1:14" x14ac:dyDescent="0.2">
      <c r="A6077" s="60">
        <v>43691</v>
      </c>
      <c r="B6077" s="61" t="s">
        <v>1408</v>
      </c>
      <c r="C6077" s="61" t="s">
        <v>885</v>
      </c>
      <c r="D6077" s="61" t="s">
        <v>181</v>
      </c>
      <c r="E6077" s="61">
        <v>11</v>
      </c>
      <c r="F6077" s="61" t="s">
        <v>182</v>
      </c>
      <c r="G6077" s="61">
        <v>0</v>
      </c>
      <c r="H6077" s="61" t="s">
        <v>1512</v>
      </c>
      <c r="I6077" s="61" t="s">
        <v>957</v>
      </c>
      <c r="J6077" s="61" t="s">
        <v>12</v>
      </c>
      <c r="K6077" s="61" t="s">
        <v>14</v>
      </c>
      <c r="L6077" s="61" t="s">
        <v>1409</v>
      </c>
      <c r="M6077" s="61" t="e">
        <f t="shared" si="96"/>
        <v>#VALUE!</v>
      </c>
      <c r="N6077" t="e">
        <f>VLOOKUP(M6077,'zamestnanci číselník'!$A:$I,9,0)</f>
        <v>#VALUE!</v>
      </c>
    </row>
    <row r="6078" spans="1:14" x14ac:dyDescent="0.2">
      <c r="A6078" s="60">
        <v>43692</v>
      </c>
      <c r="B6078" s="61" t="s">
        <v>1408</v>
      </c>
      <c r="C6078" s="61" t="s">
        <v>885</v>
      </c>
      <c r="D6078" s="61" t="s">
        <v>181</v>
      </c>
      <c r="E6078" s="61">
        <v>8.5</v>
      </c>
      <c r="F6078" s="61" t="s">
        <v>182</v>
      </c>
      <c r="G6078" s="61">
        <v>0</v>
      </c>
      <c r="H6078" s="61" t="s">
        <v>1512</v>
      </c>
      <c r="I6078" s="61" t="s">
        <v>957</v>
      </c>
      <c r="J6078" s="61" t="s">
        <v>12</v>
      </c>
      <c r="K6078" s="61" t="s">
        <v>14</v>
      </c>
      <c r="L6078" s="61" t="s">
        <v>1409</v>
      </c>
      <c r="M6078" s="61" t="e">
        <f t="shared" si="96"/>
        <v>#VALUE!</v>
      </c>
      <c r="N6078" t="e">
        <f>VLOOKUP(M6078,'zamestnanci číselník'!$A:$I,9,0)</f>
        <v>#VALUE!</v>
      </c>
    </row>
    <row r="6079" spans="1:14" x14ac:dyDescent="0.2">
      <c r="A6079" s="60">
        <v>43693</v>
      </c>
      <c r="B6079" s="61" t="s">
        <v>1408</v>
      </c>
      <c r="C6079" s="61" t="s">
        <v>885</v>
      </c>
      <c r="D6079" s="61" t="s">
        <v>181</v>
      </c>
      <c r="E6079" s="61">
        <v>7.5</v>
      </c>
      <c r="F6079" s="61" t="s">
        <v>182</v>
      </c>
      <c r="G6079" s="61">
        <v>0</v>
      </c>
      <c r="H6079" s="61" t="s">
        <v>1512</v>
      </c>
      <c r="I6079" s="61" t="s">
        <v>957</v>
      </c>
      <c r="J6079" s="61" t="s">
        <v>12</v>
      </c>
      <c r="K6079" s="61" t="s">
        <v>14</v>
      </c>
      <c r="L6079" s="61" t="s">
        <v>1409</v>
      </c>
      <c r="M6079" s="61" t="e">
        <f t="shared" si="96"/>
        <v>#VALUE!</v>
      </c>
      <c r="N6079" t="e">
        <f>VLOOKUP(M6079,'zamestnanci číselník'!$A:$I,9,0)</f>
        <v>#VALUE!</v>
      </c>
    </row>
    <row r="6080" spans="1:14" x14ac:dyDescent="0.2">
      <c r="A6080" s="60">
        <v>43695</v>
      </c>
      <c r="B6080" s="61" t="s">
        <v>1408</v>
      </c>
      <c r="C6080" s="61" t="s">
        <v>885</v>
      </c>
      <c r="D6080" s="61" t="s">
        <v>181</v>
      </c>
      <c r="E6080" s="61">
        <v>10</v>
      </c>
      <c r="F6080" s="61" t="s">
        <v>182</v>
      </c>
      <c r="G6080" s="61">
        <v>0</v>
      </c>
      <c r="H6080" s="61" t="s">
        <v>1475</v>
      </c>
      <c r="I6080" s="61" t="s">
        <v>957</v>
      </c>
      <c r="J6080" s="61" t="s">
        <v>12</v>
      </c>
      <c r="K6080" s="61" t="s">
        <v>14</v>
      </c>
      <c r="L6080" s="61" t="s">
        <v>1409</v>
      </c>
      <c r="M6080" s="61" t="e">
        <f t="shared" si="96"/>
        <v>#VALUE!</v>
      </c>
      <c r="N6080" t="e">
        <f>VLOOKUP(M6080,'zamestnanci číselník'!$A:$I,9,0)</f>
        <v>#VALUE!</v>
      </c>
    </row>
    <row r="6081" spans="1:14" x14ac:dyDescent="0.2">
      <c r="A6081" s="60">
        <v>43696</v>
      </c>
      <c r="B6081" s="61" t="s">
        <v>1408</v>
      </c>
      <c r="C6081" s="61" t="s">
        <v>885</v>
      </c>
      <c r="D6081" s="61" t="s">
        <v>181</v>
      </c>
      <c r="E6081" s="61">
        <v>11</v>
      </c>
      <c r="F6081" s="61" t="s">
        <v>182</v>
      </c>
      <c r="G6081" s="61">
        <v>0</v>
      </c>
      <c r="H6081" s="61" t="s">
        <v>1475</v>
      </c>
      <c r="I6081" s="61" t="s">
        <v>957</v>
      </c>
      <c r="J6081" s="61" t="s">
        <v>12</v>
      </c>
      <c r="K6081" s="61" t="s">
        <v>14</v>
      </c>
      <c r="L6081" s="61" t="s">
        <v>1409</v>
      </c>
      <c r="M6081" s="61" t="e">
        <f t="shared" si="96"/>
        <v>#VALUE!</v>
      </c>
      <c r="N6081" t="e">
        <f>VLOOKUP(M6081,'zamestnanci číselník'!$A:$I,9,0)</f>
        <v>#VALUE!</v>
      </c>
    </row>
    <row r="6082" spans="1:14" x14ac:dyDescent="0.2">
      <c r="A6082" s="60">
        <v>43697</v>
      </c>
      <c r="B6082" s="61" t="s">
        <v>1408</v>
      </c>
      <c r="C6082" s="61" t="s">
        <v>885</v>
      </c>
      <c r="D6082" s="61" t="s">
        <v>181</v>
      </c>
      <c r="E6082" s="61">
        <v>11</v>
      </c>
      <c r="F6082" s="61" t="s">
        <v>182</v>
      </c>
      <c r="G6082" s="61">
        <v>0</v>
      </c>
      <c r="H6082" s="61" t="s">
        <v>1475</v>
      </c>
      <c r="I6082" s="61" t="s">
        <v>957</v>
      </c>
      <c r="J6082" s="61" t="s">
        <v>12</v>
      </c>
      <c r="K6082" s="61" t="s">
        <v>14</v>
      </c>
      <c r="L6082" s="61" t="s">
        <v>1409</v>
      </c>
      <c r="M6082" s="61" t="e">
        <f t="shared" si="96"/>
        <v>#VALUE!</v>
      </c>
      <c r="N6082" t="e">
        <f>VLOOKUP(M6082,'zamestnanci číselník'!$A:$I,9,0)</f>
        <v>#VALUE!</v>
      </c>
    </row>
    <row r="6083" spans="1:14" x14ac:dyDescent="0.2">
      <c r="A6083" s="60">
        <v>43698</v>
      </c>
      <c r="B6083" s="61" t="s">
        <v>1408</v>
      </c>
      <c r="C6083" s="61" t="s">
        <v>885</v>
      </c>
      <c r="D6083" s="61" t="s">
        <v>181</v>
      </c>
      <c r="E6083" s="61">
        <v>11.5</v>
      </c>
      <c r="F6083" s="61" t="s">
        <v>182</v>
      </c>
      <c r="G6083" s="61">
        <v>0</v>
      </c>
      <c r="H6083" s="61" t="s">
        <v>1475</v>
      </c>
      <c r="I6083" s="61" t="s">
        <v>957</v>
      </c>
      <c r="J6083" s="61" t="s">
        <v>12</v>
      </c>
      <c r="K6083" s="61" t="s">
        <v>14</v>
      </c>
      <c r="L6083" s="61" t="s">
        <v>1409</v>
      </c>
      <c r="M6083" s="61" t="e">
        <f t="shared" si="96"/>
        <v>#VALUE!</v>
      </c>
      <c r="N6083" t="e">
        <f>VLOOKUP(M6083,'zamestnanci číselník'!$A:$I,9,0)</f>
        <v>#VALUE!</v>
      </c>
    </row>
    <row r="6084" spans="1:14" x14ac:dyDescent="0.2">
      <c r="A6084" s="60">
        <v>43699</v>
      </c>
      <c r="B6084" s="61" t="s">
        <v>1408</v>
      </c>
      <c r="C6084" s="61" t="s">
        <v>885</v>
      </c>
      <c r="D6084" s="61" t="s">
        <v>181</v>
      </c>
      <c r="E6084" s="61">
        <v>11</v>
      </c>
      <c r="F6084" s="61" t="s">
        <v>182</v>
      </c>
      <c r="G6084" s="61">
        <v>0</v>
      </c>
      <c r="H6084" s="61" t="s">
        <v>1475</v>
      </c>
      <c r="I6084" s="61" t="s">
        <v>957</v>
      </c>
      <c r="J6084" s="61" t="s">
        <v>12</v>
      </c>
      <c r="K6084" s="61" t="s">
        <v>14</v>
      </c>
      <c r="L6084" s="61" t="s">
        <v>1409</v>
      </c>
      <c r="M6084" s="61" t="e">
        <f t="shared" si="96"/>
        <v>#VALUE!</v>
      </c>
      <c r="N6084" t="e">
        <f>VLOOKUP(M6084,'zamestnanci číselník'!$A:$I,9,0)</f>
        <v>#VALUE!</v>
      </c>
    </row>
    <row r="6085" spans="1:14" x14ac:dyDescent="0.2">
      <c r="A6085" s="60">
        <v>43700</v>
      </c>
      <c r="B6085" s="61" t="s">
        <v>1408</v>
      </c>
      <c r="C6085" s="61" t="s">
        <v>885</v>
      </c>
      <c r="D6085" s="61" t="s">
        <v>181</v>
      </c>
      <c r="E6085" s="61">
        <v>8</v>
      </c>
      <c r="F6085" s="61" t="s">
        <v>182</v>
      </c>
      <c r="G6085" s="61">
        <v>0</v>
      </c>
      <c r="H6085" s="61" t="s">
        <v>1512</v>
      </c>
      <c r="I6085" s="61" t="s">
        <v>957</v>
      </c>
      <c r="J6085" s="61" t="s">
        <v>12</v>
      </c>
      <c r="K6085" s="61" t="s">
        <v>14</v>
      </c>
      <c r="L6085" s="61" t="s">
        <v>1409</v>
      </c>
      <c r="M6085" s="61" t="e">
        <f t="shared" si="96"/>
        <v>#VALUE!</v>
      </c>
      <c r="N6085" t="e">
        <f>VLOOKUP(M6085,'zamestnanci číselník'!$A:$I,9,0)</f>
        <v>#VALUE!</v>
      </c>
    </row>
    <row r="6086" spans="1:14" x14ac:dyDescent="0.2">
      <c r="A6086" s="60">
        <v>43704</v>
      </c>
      <c r="B6086" s="61" t="s">
        <v>1408</v>
      </c>
      <c r="C6086" s="61" t="s">
        <v>885</v>
      </c>
      <c r="D6086" s="61" t="s">
        <v>181</v>
      </c>
      <c r="E6086" s="61">
        <v>8</v>
      </c>
      <c r="F6086" s="61" t="s">
        <v>182</v>
      </c>
      <c r="G6086" s="61">
        <v>0</v>
      </c>
      <c r="H6086" s="61" t="s">
        <v>1512</v>
      </c>
      <c r="I6086" s="61" t="s">
        <v>957</v>
      </c>
      <c r="J6086" s="61" t="s">
        <v>12</v>
      </c>
      <c r="K6086" s="61" t="s">
        <v>14</v>
      </c>
      <c r="L6086" s="61" t="s">
        <v>1409</v>
      </c>
      <c r="M6086" s="61" t="e">
        <f t="shared" si="96"/>
        <v>#VALUE!</v>
      </c>
      <c r="N6086" t="e">
        <f>VLOOKUP(M6086,'zamestnanci číselník'!$A:$I,9,0)</f>
        <v>#VALUE!</v>
      </c>
    </row>
    <row r="6087" spans="1:14" x14ac:dyDescent="0.2">
      <c r="A6087" s="60">
        <v>43706</v>
      </c>
      <c r="B6087" s="61" t="s">
        <v>1408</v>
      </c>
      <c r="C6087" s="61" t="s">
        <v>885</v>
      </c>
      <c r="D6087" s="61" t="s">
        <v>181</v>
      </c>
      <c r="E6087" s="61">
        <v>7.5</v>
      </c>
      <c r="F6087" s="61" t="s">
        <v>182</v>
      </c>
      <c r="G6087" s="61">
        <v>0</v>
      </c>
      <c r="H6087" s="61" t="s">
        <v>1512</v>
      </c>
      <c r="I6087" s="61" t="s">
        <v>957</v>
      </c>
      <c r="J6087" s="61" t="s">
        <v>12</v>
      </c>
      <c r="K6087" s="61" t="s">
        <v>14</v>
      </c>
      <c r="L6087" s="61" t="s">
        <v>1409</v>
      </c>
      <c r="M6087" s="61" t="e">
        <f t="shared" si="96"/>
        <v>#VALUE!</v>
      </c>
      <c r="N6087" t="e">
        <f>VLOOKUP(M6087,'zamestnanci číselník'!$A:$I,9,0)</f>
        <v>#VALUE!</v>
      </c>
    </row>
    <row r="6088" spans="1:14" x14ac:dyDescent="0.2">
      <c r="A6088" s="60">
        <v>43705</v>
      </c>
      <c r="B6088" s="61" t="s">
        <v>1408</v>
      </c>
      <c r="C6088" s="61" t="s">
        <v>982</v>
      </c>
      <c r="D6088" s="61" t="s">
        <v>181</v>
      </c>
      <c r="E6088" s="61">
        <v>8</v>
      </c>
      <c r="F6088" s="61" t="s">
        <v>182</v>
      </c>
      <c r="G6088" s="61">
        <v>0</v>
      </c>
      <c r="H6088" s="61" t="s">
        <v>213</v>
      </c>
      <c r="I6088" s="61" t="s">
        <v>957</v>
      </c>
      <c r="J6088" s="61" t="s">
        <v>30</v>
      </c>
      <c r="K6088" s="61" t="s">
        <v>14</v>
      </c>
      <c r="L6088" s="61" t="s">
        <v>1409</v>
      </c>
      <c r="M6088" s="61" t="e">
        <f t="shared" si="96"/>
        <v>#VALUE!</v>
      </c>
      <c r="N6088" t="e">
        <f>VLOOKUP(M6088,'zamestnanci číselník'!$A:$I,9,0)</f>
        <v>#VALUE!</v>
      </c>
    </row>
    <row r="6089" spans="1:14" x14ac:dyDescent="0.2">
      <c r="A6089" s="60">
        <v>43703</v>
      </c>
      <c r="B6089" s="61" t="s">
        <v>1408</v>
      </c>
      <c r="C6089" s="61" t="s">
        <v>982</v>
      </c>
      <c r="D6089" s="61" t="s">
        <v>181</v>
      </c>
      <c r="E6089" s="61">
        <v>13.5</v>
      </c>
      <c r="F6089" s="61" t="s">
        <v>182</v>
      </c>
      <c r="G6089" s="61">
        <v>0</v>
      </c>
      <c r="H6089" s="61" t="s">
        <v>1565</v>
      </c>
      <c r="I6089" s="61" t="s">
        <v>957</v>
      </c>
      <c r="J6089" s="61" t="s">
        <v>12</v>
      </c>
      <c r="K6089" s="61" t="s">
        <v>14</v>
      </c>
      <c r="L6089" s="61" t="s">
        <v>1409</v>
      </c>
      <c r="M6089" s="61" t="e">
        <f t="shared" si="96"/>
        <v>#VALUE!</v>
      </c>
      <c r="N6089" t="e">
        <f>VLOOKUP(M6089,'zamestnanci číselník'!$A:$I,9,0)</f>
        <v>#VALUE!</v>
      </c>
    </row>
    <row r="6090" spans="1:14" x14ac:dyDescent="0.2">
      <c r="A6090" s="60">
        <v>43703</v>
      </c>
      <c r="B6090" s="61" t="s">
        <v>1486</v>
      </c>
      <c r="C6090" s="61" t="s">
        <v>885</v>
      </c>
      <c r="D6090" s="61" t="s">
        <v>181</v>
      </c>
      <c r="E6090" s="61">
        <v>6</v>
      </c>
      <c r="F6090" s="61" t="s">
        <v>182</v>
      </c>
      <c r="G6090" s="61">
        <v>0</v>
      </c>
      <c r="H6090" s="61" t="s">
        <v>1446</v>
      </c>
      <c r="I6090" s="61" t="s">
        <v>288</v>
      </c>
      <c r="J6090" s="61" t="s">
        <v>19</v>
      </c>
      <c r="K6090" s="61" t="s">
        <v>14</v>
      </c>
      <c r="L6090" s="61" t="s">
        <v>1487</v>
      </c>
      <c r="M6090" s="61" t="e">
        <f t="shared" si="96"/>
        <v>#VALUE!</v>
      </c>
      <c r="N6090" t="e">
        <f>VLOOKUP(M6090,'zamestnanci číselník'!$A:$I,9,0)</f>
        <v>#VALUE!</v>
      </c>
    </row>
    <row r="6091" spans="1:14" x14ac:dyDescent="0.2">
      <c r="A6091" s="60">
        <v>43704</v>
      </c>
      <c r="B6091" s="61" t="s">
        <v>1486</v>
      </c>
      <c r="C6091" s="61" t="s">
        <v>885</v>
      </c>
      <c r="D6091" s="61" t="s">
        <v>181</v>
      </c>
      <c r="E6091" s="61">
        <v>2</v>
      </c>
      <c r="F6091" s="61" t="s">
        <v>182</v>
      </c>
      <c r="G6091" s="61">
        <v>0</v>
      </c>
      <c r="H6091" s="61" t="s">
        <v>1446</v>
      </c>
      <c r="I6091" s="61" t="s">
        <v>288</v>
      </c>
      <c r="J6091" s="61" t="s">
        <v>19</v>
      </c>
      <c r="K6091" s="61" t="s">
        <v>14</v>
      </c>
      <c r="L6091" s="61" t="s">
        <v>1487</v>
      </c>
      <c r="M6091" s="61" t="e">
        <f t="shared" si="96"/>
        <v>#VALUE!</v>
      </c>
      <c r="N6091" t="e">
        <f>VLOOKUP(M6091,'zamestnanci číselník'!$A:$I,9,0)</f>
        <v>#VALUE!</v>
      </c>
    </row>
    <row r="6092" spans="1:14" x14ac:dyDescent="0.2">
      <c r="A6092" s="60">
        <v>43704</v>
      </c>
      <c r="B6092" s="61" t="s">
        <v>1486</v>
      </c>
      <c r="C6092" s="61" t="s">
        <v>885</v>
      </c>
      <c r="D6092" s="61" t="s">
        <v>181</v>
      </c>
      <c r="E6092" s="61">
        <v>2</v>
      </c>
      <c r="F6092" s="61" t="s">
        <v>182</v>
      </c>
      <c r="G6092" s="61">
        <v>0</v>
      </c>
      <c r="H6092" s="61" t="s">
        <v>1446</v>
      </c>
      <c r="I6092" s="61" t="s">
        <v>288</v>
      </c>
      <c r="J6092" s="61" t="s">
        <v>19</v>
      </c>
      <c r="K6092" s="61" t="s">
        <v>14</v>
      </c>
      <c r="L6092" s="61" t="s">
        <v>1487</v>
      </c>
      <c r="M6092" s="61" t="e">
        <f t="shared" si="96"/>
        <v>#VALUE!</v>
      </c>
      <c r="N6092" t="e">
        <f>VLOOKUP(M6092,'zamestnanci číselník'!$A:$I,9,0)</f>
        <v>#VALUE!</v>
      </c>
    </row>
    <row r="6093" spans="1:14" x14ac:dyDescent="0.2">
      <c r="A6093" s="60">
        <v>43704</v>
      </c>
      <c r="B6093" s="61" t="s">
        <v>1486</v>
      </c>
      <c r="C6093" s="61" t="s">
        <v>885</v>
      </c>
      <c r="D6093" s="61" t="s">
        <v>181</v>
      </c>
      <c r="E6093" s="61">
        <v>3</v>
      </c>
      <c r="F6093" s="61" t="s">
        <v>182</v>
      </c>
      <c r="G6093" s="61">
        <v>0</v>
      </c>
      <c r="H6093" s="61" t="s">
        <v>1446</v>
      </c>
      <c r="I6093" s="61" t="s">
        <v>288</v>
      </c>
      <c r="J6093" s="61" t="s">
        <v>19</v>
      </c>
      <c r="K6093" s="61" t="s">
        <v>14</v>
      </c>
      <c r="L6093" s="61" t="s">
        <v>1487</v>
      </c>
      <c r="M6093" s="61" t="e">
        <f t="shared" si="96"/>
        <v>#VALUE!</v>
      </c>
      <c r="N6093" t="e">
        <f>VLOOKUP(M6093,'zamestnanci číselník'!$A:$I,9,0)</f>
        <v>#VALUE!</v>
      </c>
    </row>
    <row r="6094" spans="1:14" x14ac:dyDescent="0.2">
      <c r="A6094" s="60">
        <v>43704</v>
      </c>
      <c r="B6094" s="61" t="s">
        <v>1486</v>
      </c>
      <c r="C6094" s="61" t="s">
        <v>885</v>
      </c>
      <c r="D6094" s="61" t="s">
        <v>181</v>
      </c>
      <c r="E6094" s="61">
        <v>4</v>
      </c>
      <c r="F6094" s="61" t="s">
        <v>182</v>
      </c>
      <c r="G6094" s="61">
        <v>0</v>
      </c>
      <c r="H6094" s="61" t="s">
        <v>1446</v>
      </c>
      <c r="I6094" s="61" t="s">
        <v>288</v>
      </c>
      <c r="J6094" s="61" t="s">
        <v>19</v>
      </c>
      <c r="K6094" s="61" t="s">
        <v>14</v>
      </c>
      <c r="L6094" s="61" t="s">
        <v>1487</v>
      </c>
      <c r="M6094" s="61" t="e">
        <f t="shared" si="96"/>
        <v>#VALUE!</v>
      </c>
      <c r="N6094" t="e">
        <f>VLOOKUP(M6094,'zamestnanci číselník'!$A:$I,9,0)</f>
        <v>#VALUE!</v>
      </c>
    </row>
    <row r="6095" spans="1:14" x14ac:dyDescent="0.2">
      <c r="A6095" s="60">
        <v>43705</v>
      </c>
      <c r="B6095" s="61" t="s">
        <v>1486</v>
      </c>
      <c r="C6095" s="61" t="s">
        <v>885</v>
      </c>
      <c r="D6095" s="61" t="s">
        <v>181</v>
      </c>
      <c r="E6095" s="61">
        <v>0.5</v>
      </c>
      <c r="F6095" s="61" t="s">
        <v>182</v>
      </c>
      <c r="G6095" s="61">
        <v>0</v>
      </c>
      <c r="H6095" s="61" t="s">
        <v>1387</v>
      </c>
      <c r="I6095" s="61" t="s">
        <v>288</v>
      </c>
      <c r="J6095" s="61" t="s">
        <v>19</v>
      </c>
      <c r="K6095" s="61" t="s">
        <v>14</v>
      </c>
      <c r="L6095" s="61" t="s">
        <v>1487</v>
      </c>
      <c r="M6095" s="61" t="e">
        <f t="shared" si="96"/>
        <v>#VALUE!</v>
      </c>
      <c r="N6095" t="e">
        <f>VLOOKUP(M6095,'zamestnanci číselník'!$A:$I,9,0)</f>
        <v>#VALUE!</v>
      </c>
    </row>
    <row r="6096" spans="1:14" x14ac:dyDescent="0.2">
      <c r="A6096" s="60">
        <v>43705</v>
      </c>
      <c r="B6096" s="61" t="s">
        <v>1486</v>
      </c>
      <c r="C6096" s="61" t="s">
        <v>885</v>
      </c>
      <c r="D6096" s="61" t="s">
        <v>181</v>
      </c>
      <c r="E6096" s="61">
        <v>2</v>
      </c>
      <c r="F6096" s="61" t="s">
        <v>182</v>
      </c>
      <c r="G6096" s="61">
        <v>0</v>
      </c>
      <c r="H6096" s="61" t="s">
        <v>1446</v>
      </c>
      <c r="I6096" s="61" t="s">
        <v>288</v>
      </c>
      <c r="J6096" s="61" t="s">
        <v>19</v>
      </c>
      <c r="K6096" s="61" t="s">
        <v>14</v>
      </c>
      <c r="L6096" s="61" t="s">
        <v>1487</v>
      </c>
      <c r="M6096" s="61" t="e">
        <f t="shared" si="96"/>
        <v>#VALUE!</v>
      </c>
      <c r="N6096" t="e">
        <f>VLOOKUP(M6096,'zamestnanci číselník'!$A:$I,9,0)</f>
        <v>#VALUE!</v>
      </c>
    </row>
    <row r="6097" spans="1:14" x14ac:dyDescent="0.2">
      <c r="A6097" s="60">
        <v>43705</v>
      </c>
      <c r="B6097" s="61" t="s">
        <v>1486</v>
      </c>
      <c r="C6097" s="61" t="s">
        <v>885</v>
      </c>
      <c r="D6097" s="61" t="s">
        <v>181</v>
      </c>
      <c r="E6097" s="61">
        <v>3</v>
      </c>
      <c r="F6097" s="61" t="s">
        <v>182</v>
      </c>
      <c r="G6097" s="61">
        <v>0</v>
      </c>
      <c r="H6097" s="61" t="s">
        <v>1446</v>
      </c>
      <c r="I6097" s="61" t="s">
        <v>288</v>
      </c>
      <c r="J6097" s="61" t="s">
        <v>19</v>
      </c>
      <c r="K6097" s="61" t="s">
        <v>14</v>
      </c>
      <c r="L6097" s="61" t="s">
        <v>1487</v>
      </c>
      <c r="M6097" s="61" t="e">
        <f t="shared" si="96"/>
        <v>#VALUE!</v>
      </c>
      <c r="N6097" t="e">
        <f>VLOOKUP(M6097,'zamestnanci číselník'!$A:$I,9,0)</f>
        <v>#VALUE!</v>
      </c>
    </row>
    <row r="6098" spans="1:14" x14ac:dyDescent="0.2">
      <c r="A6098" s="60">
        <v>43705</v>
      </c>
      <c r="B6098" s="61" t="s">
        <v>1486</v>
      </c>
      <c r="C6098" s="61" t="s">
        <v>885</v>
      </c>
      <c r="D6098" s="61" t="s">
        <v>181</v>
      </c>
      <c r="E6098" s="61">
        <v>5.5</v>
      </c>
      <c r="F6098" s="61" t="s">
        <v>182</v>
      </c>
      <c r="G6098" s="61">
        <v>0</v>
      </c>
      <c r="H6098" s="61" t="s">
        <v>1446</v>
      </c>
      <c r="I6098" s="61" t="s">
        <v>288</v>
      </c>
      <c r="J6098" s="61" t="s">
        <v>19</v>
      </c>
      <c r="K6098" s="61" t="s">
        <v>14</v>
      </c>
      <c r="L6098" s="61" t="s">
        <v>1487</v>
      </c>
      <c r="M6098" s="61" t="e">
        <f t="shared" si="96"/>
        <v>#VALUE!</v>
      </c>
      <c r="N6098" t="e">
        <f>VLOOKUP(M6098,'zamestnanci číselník'!$A:$I,9,0)</f>
        <v>#VALUE!</v>
      </c>
    </row>
    <row r="6099" spans="1:14" x14ac:dyDescent="0.2">
      <c r="A6099" s="60">
        <v>43706</v>
      </c>
      <c r="B6099" s="61" t="s">
        <v>1486</v>
      </c>
      <c r="C6099" s="61" t="s">
        <v>885</v>
      </c>
      <c r="D6099" s="61" t="s">
        <v>181</v>
      </c>
      <c r="E6099" s="61">
        <v>1.5</v>
      </c>
      <c r="F6099" s="61" t="s">
        <v>182</v>
      </c>
      <c r="G6099" s="61">
        <v>0</v>
      </c>
      <c r="H6099" s="61" t="s">
        <v>1387</v>
      </c>
      <c r="I6099" s="61" t="s">
        <v>288</v>
      </c>
      <c r="J6099" s="61" t="s">
        <v>19</v>
      </c>
      <c r="K6099" s="61" t="s">
        <v>14</v>
      </c>
      <c r="L6099" s="61" t="s">
        <v>1487</v>
      </c>
      <c r="M6099" s="61" t="e">
        <f t="shared" si="96"/>
        <v>#VALUE!</v>
      </c>
      <c r="N6099" t="e">
        <f>VLOOKUP(M6099,'zamestnanci číselník'!$A:$I,9,0)</f>
        <v>#VALUE!</v>
      </c>
    </row>
    <row r="6100" spans="1:14" x14ac:dyDescent="0.2">
      <c r="A6100" s="60">
        <v>43706</v>
      </c>
      <c r="B6100" s="61" t="s">
        <v>1486</v>
      </c>
      <c r="C6100" s="61" t="s">
        <v>885</v>
      </c>
      <c r="D6100" s="61" t="s">
        <v>181</v>
      </c>
      <c r="E6100" s="61">
        <v>2.5</v>
      </c>
      <c r="F6100" s="61" t="s">
        <v>182</v>
      </c>
      <c r="G6100" s="61">
        <v>0</v>
      </c>
      <c r="H6100" s="61" t="s">
        <v>1446</v>
      </c>
      <c r="I6100" s="61" t="s">
        <v>288</v>
      </c>
      <c r="J6100" s="61" t="s">
        <v>19</v>
      </c>
      <c r="K6100" s="61" t="s">
        <v>14</v>
      </c>
      <c r="L6100" s="61" t="s">
        <v>1487</v>
      </c>
      <c r="M6100" s="61" t="e">
        <f t="shared" si="96"/>
        <v>#VALUE!</v>
      </c>
      <c r="N6100" t="e">
        <f>VLOOKUP(M6100,'zamestnanci číselník'!$A:$I,9,0)</f>
        <v>#VALUE!</v>
      </c>
    </row>
    <row r="6101" spans="1:14" x14ac:dyDescent="0.2">
      <c r="A6101" s="60">
        <v>43706</v>
      </c>
      <c r="B6101" s="61" t="s">
        <v>1486</v>
      </c>
      <c r="C6101" s="61" t="s">
        <v>885</v>
      </c>
      <c r="D6101" s="61" t="s">
        <v>181</v>
      </c>
      <c r="E6101" s="61">
        <v>3</v>
      </c>
      <c r="F6101" s="61" t="s">
        <v>182</v>
      </c>
      <c r="G6101" s="61">
        <v>0</v>
      </c>
      <c r="H6101" s="61" t="s">
        <v>1446</v>
      </c>
      <c r="I6101" s="61" t="s">
        <v>288</v>
      </c>
      <c r="J6101" s="61" t="s">
        <v>19</v>
      </c>
      <c r="K6101" s="61" t="s">
        <v>14</v>
      </c>
      <c r="L6101" s="61" t="s">
        <v>1487</v>
      </c>
      <c r="M6101" s="61" t="e">
        <f t="shared" si="96"/>
        <v>#VALUE!</v>
      </c>
      <c r="N6101" t="e">
        <f>VLOOKUP(M6101,'zamestnanci číselník'!$A:$I,9,0)</f>
        <v>#VALUE!</v>
      </c>
    </row>
    <row r="6102" spans="1:14" x14ac:dyDescent="0.2">
      <c r="A6102" s="60">
        <v>43706</v>
      </c>
      <c r="B6102" s="61" t="s">
        <v>1486</v>
      </c>
      <c r="C6102" s="61" t="s">
        <v>885</v>
      </c>
      <c r="D6102" s="61" t="s">
        <v>181</v>
      </c>
      <c r="E6102" s="61">
        <v>4</v>
      </c>
      <c r="F6102" s="61" t="s">
        <v>182</v>
      </c>
      <c r="G6102" s="61">
        <v>0</v>
      </c>
      <c r="H6102" s="61" t="s">
        <v>1446</v>
      </c>
      <c r="I6102" s="61" t="s">
        <v>288</v>
      </c>
      <c r="J6102" s="61" t="s">
        <v>19</v>
      </c>
      <c r="K6102" s="61" t="s">
        <v>14</v>
      </c>
      <c r="L6102" s="61" t="s">
        <v>1487</v>
      </c>
      <c r="M6102" s="61" t="e">
        <f t="shared" si="96"/>
        <v>#VALUE!</v>
      </c>
      <c r="N6102" t="e">
        <f>VLOOKUP(M6102,'zamestnanci číselník'!$A:$I,9,0)</f>
        <v>#VALUE!</v>
      </c>
    </row>
    <row r="6103" spans="1:14" x14ac:dyDescent="0.2">
      <c r="A6103" s="60">
        <v>43707</v>
      </c>
      <c r="B6103" s="61" t="s">
        <v>1486</v>
      </c>
      <c r="C6103" s="61" t="s">
        <v>885</v>
      </c>
      <c r="D6103" s="61" t="s">
        <v>181</v>
      </c>
      <c r="E6103" s="61">
        <v>11</v>
      </c>
      <c r="F6103" s="61" t="s">
        <v>182</v>
      </c>
      <c r="G6103" s="61">
        <v>0</v>
      </c>
      <c r="H6103" s="61" t="s">
        <v>1446</v>
      </c>
      <c r="I6103" s="61" t="s">
        <v>288</v>
      </c>
      <c r="J6103" s="61" t="s">
        <v>19</v>
      </c>
      <c r="K6103" s="61" t="s">
        <v>14</v>
      </c>
      <c r="L6103" s="61" t="s">
        <v>1487</v>
      </c>
      <c r="M6103" s="61" t="e">
        <f t="shared" si="96"/>
        <v>#VALUE!</v>
      </c>
      <c r="N6103" t="e">
        <f>VLOOKUP(M6103,'zamestnanci číselník'!$A:$I,9,0)</f>
        <v>#VALUE!</v>
      </c>
    </row>
    <row r="6104" spans="1:14" x14ac:dyDescent="0.2">
      <c r="A6104" s="60">
        <v>43708</v>
      </c>
      <c r="B6104" s="61" t="s">
        <v>1486</v>
      </c>
      <c r="C6104" s="61" t="s">
        <v>885</v>
      </c>
      <c r="D6104" s="61" t="s">
        <v>181</v>
      </c>
      <c r="E6104" s="61">
        <v>3</v>
      </c>
      <c r="F6104" s="61" t="s">
        <v>182</v>
      </c>
      <c r="G6104" s="61">
        <v>0</v>
      </c>
      <c r="H6104" s="61" t="s">
        <v>1446</v>
      </c>
      <c r="I6104" s="61" t="s">
        <v>288</v>
      </c>
      <c r="J6104" s="61" t="s">
        <v>19</v>
      </c>
      <c r="K6104" s="61" t="s">
        <v>14</v>
      </c>
      <c r="L6104" s="61" t="s">
        <v>1487</v>
      </c>
      <c r="M6104" s="61" t="e">
        <f t="shared" si="96"/>
        <v>#VALUE!</v>
      </c>
      <c r="N6104" t="e">
        <f>VLOOKUP(M6104,'zamestnanci číselník'!$A:$I,9,0)</f>
        <v>#VALUE!</v>
      </c>
    </row>
    <row r="6105" spans="1:14" x14ac:dyDescent="0.2">
      <c r="A6105" s="60">
        <v>43708</v>
      </c>
      <c r="B6105" s="61" t="s">
        <v>1486</v>
      </c>
      <c r="C6105" s="61" t="s">
        <v>885</v>
      </c>
      <c r="D6105" s="61" t="s">
        <v>181</v>
      </c>
      <c r="E6105" s="61">
        <v>5</v>
      </c>
      <c r="F6105" s="61" t="s">
        <v>182</v>
      </c>
      <c r="G6105" s="61">
        <v>0</v>
      </c>
      <c r="H6105" s="61" t="s">
        <v>1446</v>
      </c>
      <c r="I6105" s="61" t="s">
        <v>288</v>
      </c>
      <c r="J6105" s="61" t="s">
        <v>19</v>
      </c>
      <c r="K6105" s="61" t="s">
        <v>14</v>
      </c>
      <c r="L6105" s="61" t="s">
        <v>1487</v>
      </c>
      <c r="M6105" s="61" t="e">
        <f t="shared" si="96"/>
        <v>#VALUE!</v>
      </c>
      <c r="N6105" t="e">
        <f>VLOOKUP(M6105,'zamestnanci číselník'!$A:$I,9,0)</f>
        <v>#VALUE!</v>
      </c>
    </row>
    <row r="6106" spans="1:14" x14ac:dyDescent="0.2">
      <c r="A6106" s="60">
        <v>43703</v>
      </c>
      <c r="B6106" s="61" t="s">
        <v>1486</v>
      </c>
      <c r="C6106" s="61" t="s">
        <v>885</v>
      </c>
      <c r="D6106" s="61" t="s">
        <v>181</v>
      </c>
      <c r="E6106" s="61">
        <v>2</v>
      </c>
      <c r="F6106" s="61" t="s">
        <v>182</v>
      </c>
      <c r="G6106" s="61">
        <v>0</v>
      </c>
      <c r="H6106" s="61" t="s">
        <v>1446</v>
      </c>
      <c r="I6106" s="61" t="s">
        <v>288</v>
      </c>
      <c r="J6106" s="61" t="s">
        <v>19</v>
      </c>
      <c r="K6106" s="61" t="s">
        <v>14</v>
      </c>
      <c r="L6106" s="61" t="s">
        <v>1487</v>
      </c>
      <c r="M6106" s="61" t="e">
        <f t="shared" si="96"/>
        <v>#VALUE!</v>
      </c>
      <c r="N6106" t="e">
        <f>VLOOKUP(M6106,'zamestnanci číselník'!$A:$I,9,0)</f>
        <v>#VALUE!</v>
      </c>
    </row>
    <row r="6107" spans="1:14" x14ac:dyDescent="0.2">
      <c r="A6107" s="60">
        <v>43703</v>
      </c>
      <c r="B6107" s="61" t="s">
        <v>1486</v>
      </c>
      <c r="C6107" s="61" t="s">
        <v>885</v>
      </c>
      <c r="D6107" s="61" t="s">
        <v>181</v>
      </c>
      <c r="E6107" s="61">
        <v>3</v>
      </c>
      <c r="F6107" s="61" t="s">
        <v>182</v>
      </c>
      <c r="G6107" s="61">
        <v>0</v>
      </c>
      <c r="H6107" s="61" t="s">
        <v>1446</v>
      </c>
      <c r="I6107" s="61" t="s">
        <v>288</v>
      </c>
      <c r="J6107" s="61" t="s">
        <v>19</v>
      </c>
      <c r="K6107" s="61" t="s">
        <v>14</v>
      </c>
      <c r="L6107" s="61" t="s">
        <v>1487</v>
      </c>
      <c r="M6107" s="61" t="e">
        <f t="shared" si="96"/>
        <v>#VALUE!</v>
      </c>
      <c r="N6107" t="e">
        <f>VLOOKUP(M6107,'zamestnanci číselník'!$A:$I,9,0)</f>
        <v>#VALUE!</v>
      </c>
    </row>
    <row r="6108" spans="1:14" x14ac:dyDescent="0.2">
      <c r="A6108" s="60">
        <v>43696</v>
      </c>
      <c r="B6108" s="61" t="s">
        <v>1486</v>
      </c>
      <c r="C6108" s="61" t="s">
        <v>885</v>
      </c>
      <c r="D6108" s="61" t="s">
        <v>181</v>
      </c>
      <c r="E6108" s="61">
        <v>0.5</v>
      </c>
      <c r="F6108" s="61" t="s">
        <v>182</v>
      </c>
      <c r="G6108" s="61">
        <v>0</v>
      </c>
      <c r="H6108" s="61" t="s">
        <v>39</v>
      </c>
      <c r="I6108" s="61" t="s">
        <v>288</v>
      </c>
      <c r="J6108" s="61" t="s">
        <v>19</v>
      </c>
      <c r="K6108" s="61" t="s">
        <v>14</v>
      </c>
      <c r="L6108" s="61" t="s">
        <v>1487</v>
      </c>
      <c r="M6108" s="61" t="e">
        <f t="shared" si="96"/>
        <v>#VALUE!</v>
      </c>
      <c r="N6108" t="e">
        <f>VLOOKUP(M6108,'zamestnanci číselník'!$A:$I,9,0)</f>
        <v>#VALUE!</v>
      </c>
    </row>
    <row r="6109" spans="1:14" x14ac:dyDescent="0.2">
      <c r="A6109" s="60">
        <v>43696</v>
      </c>
      <c r="B6109" s="61" t="s">
        <v>1486</v>
      </c>
      <c r="C6109" s="61" t="s">
        <v>885</v>
      </c>
      <c r="D6109" s="61" t="s">
        <v>181</v>
      </c>
      <c r="E6109" s="61">
        <v>2.5</v>
      </c>
      <c r="F6109" s="61" t="s">
        <v>182</v>
      </c>
      <c r="G6109" s="61">
        <v>0</v>
      </c>
      <c r="H6109" s="61" t="s">
        <v>1446</v>
      </c>
      <c r="I6109" s="61" t="s">
        <v>288</v>
      </c>
      <c r="J6109" s="61" t="s">
        <v>19</v>
      </c>
      <c r="K6109" s="61" t="s">
        <v>14</v>
      </c>
      <c r="L6109" s="61" t="s">
        <v>1487</v>
      </c>
      <c r="M6109" s="61" t="e">
        <f t="shared" si="96"/>
        <v>#VALUE!</v>
      </c>
      <c r="N6109" t="e">
        <f>VLOOKUP(M6109,'zamestnanci číselník'!$A:$I,9,0)</f>
        <v>#VALUE!</v>
      </c>
    </row>
    <row r="6110" spans="1:14" x14ac:dyDescent="0.2">
      <c r="A6110" s="60">
        <v>43696</v>
      </c>
      <c r="B6110" s="61" t="s">
        <v>1486</v>
      </c>
      <c r="C6110" s="61" t="s">
        <v>885</v>
      </c>
      <c r="D6110" s="61" t="s">
        <v>181</v>
      </c>
      <c r="E6110" s="61">
        <v>7</v>
      </c>
      <c r="F6110" s="61" t="s">
        <v>182</v>
      </c>
      <c r="G6110" s="61">
        <v>0</v>
      </c>
      <c r="H6110" s="61" t="s">
        <v>1446</v>
      </c>
      <c r="I6110" s="61" t="s">
        <v>288</v>
      </c>
      <c r="J6110" s="61" t="s">
        <v>19</v>
      </c>
      <c r="K6110" s="61" t="s">
        <v>14</v>
      </c>
      <c r="L6110" s="61" t="s">
        <v>1487</v>
      </c>
      <c r="M6110" s="61" t="e">
        <f t="shared" si="96"/>
        <v>#VALUE!</v>
      </c>
      <c r="N6110" t="e">
        <f>VLOOKUP(M6110,'zamestnanci číselník'!$A:$I,9,0)</f>
        <v>#VALUE!</v>
      </c>
    </row>
    <row r="6111" spans="1:14" x14ac:dyDescent="0.2">
      <c r="A6111" s="60">
        <v>43697</v>
      </c>
      <c r="B6111" s="61" t="s">
        <v>1486</v>
      </c>
      <c r="C6111" s="61" t="s">
        <v>885</v>
      </c>
      <c r="D6111" s="61" t="s">
        <v>181</v>
      </c>
      <c r="E6111" s="61">
        <v>1</v>
      </c>
      <c r="F6111" s="61" t="s">
        <v>182</v>
      </c>
      <c r="G6111" s="61">
        <v>0</v>
      </c>
      <c r="H6111" s="61" t="s">
        <v>1387</v>
      </c>
      <c r="I6111" s="61" t="s">
        <v>288</v>
      </c>
      <c r="J6111" s="61" t="s">
        <v>19</v>
      </c>
      <c r="K6111" s="61" t="s">
        <v>14</v>
      </c>
      <c r="L6111" s="61" t="s">
        <v>1487</v>
      </c>
      <c r="M6111" s="61" t="e">
        <f t="shared" si="96"/>
        <v>#VALUE!</v>
      </c>
      <c r="N6111" t="e">
        <f>VLOOKUP(M6111,'zamestnanci číselník'!$A:$I,9,0)</f>
        <v>#VALUE!</v>
      </c>
    </row>
    <row r="6112" spans="1:14" x14ac:dyDescent="0.2">
      <c r="A6112" s="60">
        <v>43697</v>
      </c>
      <c r="B6112" s="61" t="s">
        <v>1486</v>
      </c>
      <c r="C6112" s="61" t="s">
        <v>885</v>
      </c>
      <c r="D6112" s="61" t="s">
        <v>181</v>
      </c>
      <c r="E6112" s="61">
        <v>3</v>
      </c>
      <c r="F6112" s="61" t="s">
        <v>182</v>
      </c>
      <c r="G6112" s="61">
        <v>0</v>
      </c>
      <c r="H6112" s="61" t="s">
        <v>1446</v>
      </c>
      <c r="I6112" s="61" t="s">
        <v>288</v>
      </c>
      <c r="J6112" s="61" t="s">
        <v>19</v>
      </c>
      <c r="K6112" s="61" t="s">
        <v>14</v>
      </c>
      <c r="L6112" s="61" t="s">
        <v>1487</v>
      </c>
      <c r="M6112" s="61" t="e">
        <f t="shared" si="96"/>
        <v>#VALUE!</v>
      </c>
      <c r="N6112" t="e">
        <f>VLOOKUP(M6112,'zamestnanci číselník'!$A:$I,9,0)</f>
        <v>#VALUE!</v>
      </c>
    </row>
    <row r="6113" spans="1:14" x14ac:dyDescent="0.2">
      <c r="A6113" s="60">
        <v>43697</v>
      </c>
      <c r="B6113" s="61" t="s">
        <v>1486</v>
      </c>
      <c r="C6113" s="61" t="s">
        <v>885</v>
      </c>
      <c r="D6113" s="61" t="s">
        <v>181</v>
      </c>
      <c r="E6113" s="61">
        <v>7</v>
      </c>
      <c r="F6113" s="61" t="s">
        <v>182</v>
      </c>
      <c r="G6113" s="61">
        <v>0</v>
      </c>
      <c r="H6113" s="61" t="s">
        <v>1446</v>
      </c>
      <c r="I6113" s="61" t="s">
        <v>288</v>
      </c>
      <c r="J6113" s="61" t="s">
        <v>19</v>
      </c>
      <c r="K6113" s="61" t="s">
        <v>14</v>
      </c>
      <c r="L6113" s="61" t="s">
        <v>1487</v>
      </c>
      <c r="M6113" s="61" t="e">
        <f t="shared" si="96"/>
        <v>#VALUE!</v>
      </c>
      <c r="N6113" t="e">
        <f>VLOOKUP(M6113,'zamestnanci číselník'!$A:$I,9,0)</f>
        <v>#VALUE!</v>
      </c>
    </row>
    <row r="6114" spans="1:14" x14ac:dyDescent="0.2">
      <c r="A6114" s="60">
        <v>43698</v>
      </c>
      <c r="B6114" s="61" t="s">
        <v>1486</v>
      </c>
      <c r="C6114" s="61" t="s">
        <v>885</v>
      </c>
      <c r="D6114" s="61" t="s">
        <v>181</v>
      </c>
      <c r="E6114" s="61">
        <v>1.5</v>
      </c>
      <c r="F6114" s="61" t="s">
        <v>182</v>
      </c>
      <c r="G6114" s="61">
        <v>0</v>
      </c>
      <c r="H6114" s="61" t="s">
        <v>1387</v>
      </c>
      <c r="I6114" s="61" t="s">
        <v>288</v>
      </c>
      <c r="J6114" s="61" t="s">
        <v>19</v>
      </c>
      <c r="K6114" s="61" t="s">
        <v>14</v>
      </c>
      <c r="L6114" s="61" t="s">
        <v>1487</v>
      </c>
      <c r="M6114" s="61" t="e">
        <f t="shared" si="96"/>
        <v>#VALUE!</v>
      </c>
      <c r="N6114" t="e">
        <f>VLOOKUP(M6114,'zamestnanci číselník'!$A:$I,9,0)</f>
        <v>#VALUE!</v>
      </c>
    </row>
    <row r="6115" spans="1:14" x14ac:dyDescent="0.2">
      <c r="A6115" s="60">
        <v>43698</v>
      </c>
      <c r="B6115" s="61" t="s">
        <v>1486</v>
      </c>
      <c r="C6115" s="61" t="s">
        <v>885</v>
      </c>
      <c r="D6115" s="61" t="s">
        <v>181</v>
      </c>
      <c r="E6115" s="61">
        <v>1.5</v>
      </c>
      <c r="F6115" s="61" t="s">
        <v>182</v>
      </c>
      <c r="G6115" s="61">
        <v>0</v>
      </c>
      <c r="H6115" s="61" t="s">
        <v>1446</v>
      </c>
      <c r="I6115" s="61" t="s">
        <v>288</v>
      </c>
      <c r="J6115" s="61" t="s">
        <v>19</v>
      </c>
      <c r="K6115" s="61" t="s">
        <v>14</v>
      </c>
      <c r="L6115" s="61" t="s">
        <v>1487</v>
      </c>
      <c r="M6115" s="61" t="e">
        <f t="shared" si="96"/>
        <v>#VALUE!</v>
      </c>
      <c r="N6115" t="e">
        <f>VLOOKUP(M6115,'zamestnanci číselník'!$A:$I,9,0)</f>
        <v>#VALUE!</v>
      </c>
    </row>
    <row r="6116" spans="1:14" x14ac:dyDescent="0.2">
      <c r="A6116" s="60">
        <v>43698</v>
      </c>
      <c r="B6116" s="61" t="s">
        <v>1486</v>
      </c>
      <c r="C6116" s="61" t="s">
        <v>885</v>
      </c>
      <c r="D6116" s="61" t="s">
        <v>181</v>
      </c>
      <c r="E6116" s="61">
        <v>8</v>
      </c>
      <c r="F6116" s="61" t="s">
        <v>182</v>
      </c>
      <c r="G6116" s="61">
        <v>0</v>
      </c>
      <c r="H6116" s="61" t="s">
        <v>1446</v>
      </c>
      <c r="I6116" s="61" t="s">
        <v>288</v>
      </c>
      <c r="J6116" s="61" t="s">
        <v>19</v>
      </c>
      <c r="K6116" s="61" t="s">
        <v>14</v>
      </c>
      <c r="L6116" s="61" t="s">
        <v>1487</v>
      </c>
      <c r="M6116" s="61" t="e">
        <f t="shared" si="96"/>
        <v>#VALUE!</v>
      </c>
      <c r="N6116" t="e">
        <f>VLOOKUP(M6116,'zamestnanci číselník'!$A:$I,9,0)</f>
        <v>#VALUE!</v>
      </c>
    </row>
    <row r="6117" spans="1:14" x14ac:dyDescent="0.2">
      <c r="A6117" s="60">
        <v>43699</v>
      </c>
      <c r="B6117" s="61" t="s">
        <v>1486</v>
      </c>
      <c r="C6117" s="61" t="s">
        <v>885</v>
      </c>
      <c r="D6117" s="61" t="s">
        <v>181</v>
      </c>
      <c r="E6117" s="61">
        <v>1</v>
      </c>
      <c r="F6117" s="61" t="s">
        <v>182</v>
      </c>
      <c r="G6117" s="61">
        <v>0</v>
      </c>
      <c r="H6117" s="61" t="s">
        <v>1387</v>
      </c>
      <c r="I6117" s="61" t="s">
        <v>288</v>
      </c>
      <c r="J6117" s="61" t="s">
        <v>19</v>
      </c>
      <c r="K6117" s="61" t="s">
        <v>14</v>
      </c>
      <c r="L6117" s="61" t="s">
        <v>1487</v>
      </c>
      <c r="M6117" s="61" t="e">
        <f t="shared" si="96"/>
        <v>#VALUE!</v>
      </c>
      <c r="N6117" t="e">
        <f>VLOOKUP(M6117,'zamestnanci číselník'!$A:$I,9,0)</f>
        <v>#VALUE!</v>
      </c>
    </row>
    <row r="6118" spans="1:14" x14ac:dyDescent="0.2">
      <c r="A6118" s="60">
        <v>43699</v>
      </c>
      <c r="B6118" s="61" t="s">
        <v>1486</v>
      </c>
      <c r="C6118" s="61" t="s">
        <v>885</v>
      </c>
      <c r="D6118" s="61" t="s">
        <v>181</v>
      </c>
      <c r="E6118" s="61">
        <v>2</v>
      </c>
      <c r="F6118" s="61" t="s">
        <v>182</v>
      </c>
      <c r="G6118" s="61">
        <v>0</v>
      </c>
      <c r="H6118" s="61" t="s">
        <v>1446</v>
      </c>
      <c r="I6118" s="61" t="s">
        <v>288</v>
      </c>
      <c r="J6118" s="61" t="s">
        <v>19</v>
      </c>
      <c r="K6118" s="61" t="s">
        <v>14</v>
      </c>
      <c r="L6118" s="61" t="s">
        <v>1487</v>
      </c>
      <c r="M6118" s="61" t="e">
        <f t="shared" si="96"/>
        <v>#VALUE!</v>
      </c>
      <c r="N6118" t="e">
        <f>VLOOKUP(M6118,'zamestnanci číselník'!$A:$I,9,0)</f>
        <v>#VALUE!</v>
      </c>
    </row>
    <row r="6119" spans="1:14" x14ac:dyDescent="0.2">
      <c r="A6119" s="60">
        <v>43699</v>
      </c>
      <c r="B6119" s="61" t="s">
        <v>1486</v>
      </c>
      <c r="C6119" s="61" t="s">
        <v>885</v>
      </c>
      <c r="D6119" s="61" t="s">
        <v>181</v>
      </c>
      <c r="E6119" s="61">
        <v>4</v>
      </c>
      <c r="F6119" s="61" t="s">
        <v>182</v>
      </c>
      <c r="G6119" s="61">
        <v>0</v>
      </c>
      <c r="H6119" s="61" t="s">
        <v>1446</v>
      </c>
      <c r="I6119" s="61" t="s">
        <v>288</v>
      </c>
      <c r="J6119" s="61" t="s">
        <v>19</v>
      </c>
      <c r="K6119" s="61" t="s">
        <v>14</v>
      </c>
      <c r="L6119" s="61" t="s">
        <v>1487</v>
      </c>
      <c r="M6119" s="61" t="e">
        <f t="shared" si="96"/>
        <v>#VALUE!</v>
      </c>
      <c r="N6119" t="e">
        <f>VLOOKUP(M6119,'zamestnanci číselník'!$A:$I,9,0)</f>
        <v>#VALUE!</v>
      </c>
    </row>
    <row r="6120" spans="1:14" x14ac:dyDescent="0.2">
      <c r="A6120" s="60">
        <v>43699</v>
      </c>
      <c r="B6120" s="61" t="s">
        <v>1486</v>
      </c>
      <c r="C6120" s="61" t="s">
        <v>885</v>
      </c>
      <c r="D6120" s="61" t="s">
        <v>181</v>
      </c>
      <c r="E6120" s="61">
        <v>4</v>
      </c>
      <c r="F6120" s="61" t="s">
        <v>182</v>
      </c>
      <c r="G6120" s="61">
        <v>0</v>
      </c>
      <c r="H6120" s="61" t="s">
        <v>1446</v>
      </c>
      <c r="I6120" s="61" t="s">
        <v>288</v>
      </c>
      <c r="J6120" s="61" t="s">
        <v>19</v>
      </c>
      <c r="K6120" s="61" t="s">
        <v>14</v>
      </c>
      <c r="L6120" s="61" t="s">
        <v>1487</v>
      </c>
      <c r="M6120" s="61" t="e">
        <f t="shared" si="96"/>
        <v>#VALUE!</v>
      </c>
      <c r="N6120" t="e">
        <f>VLOOKUP(M6120,'zamestnanci číselník'!$A:$I,9,0)</f>
        <v>#VALUE!</v>
      </c>
    </row>
    <row r="6121" spans="1:14" x14ac:dyDescent="0.2">
      <c r="A6121" s="60">
        <v>43700</v>
      </c>
      <c r="B6121" s="61" t="s">
        <v>1486</v>
      </c>
      <c r="C6121" s="61" t="s">
        <v>885</v>
      </c>
      <c r="D6121" s="61" t="s">
        <v>181</v>
      </c>
      <c r="E6121" s="61">
        <v>11</v>
      </c>
      <c r="F6121" s="61" t="s">
        <v>182</v>
      </c>
      <c r="G6121" s="61">
        <v>0</v>
      </c>
      <c r="H6121" s="61" t="s">
        <v>1446</v>
      </c>
      <c r="I6121" s="61" t="s">
        <v>288</v>
      </c>
      <c r="J6121" s="61" t="s">
        <v>19</v>
      </c>
      <c r="K6121" s="61" t="s">
        <v>14</v>
      </c>
      <c r="L6121" s="61" t="s">
        <v>1487</v>
      </c>
      <c r="M6121" s="61" t="e">
        <f t="shared" si="96"/>
        <v>#VALUE!</v>
      </c>
      <c r="N6121" t="e">
        <f>VLOOKUP(M6121,'zamestnanci číselník'!$A:$I,9,0)</f>
        <v>#VALUE!</v>
      </c>
    </row>
    <row r="6122" spans="1:14" x14ac:dyDescent="0.2">
      <c r="A6122" s="60">
        <v>43701</v>
      </c>
      <c r="B6122" s="61" t="s">
        <v>1486</v>
      </c>
      <c r="C6122" s="61" t="s">
        <v>885</v>
      </c>
      <c r="D6122" s="61" t="s">
        <v>181</v>
      </c>
      <c r="E6122" s="61">
        <v>8</v>
      </c>
      <c r="F6122" s="61" t="s">
        <v>182</v>
      </c>
      <c r="G6122" s="61">
        <v>0</v>
      </c>
      <c r="H6122" s="61" t="s">
        <v>1446</v>
      </c>
      <c r="I6122" s="61" t="s">
        <v>288</v>
      </c>
      <c r="J6122" s="61" t="s">
        <v>19</v>
      </c>
      <c r="K6122" s="61" t="s">
        <v>14</v>
      </c>
      <c r="L6122" s="61" t="s">
        <v>1487</v>
      </c>
      <c r="M6122" s="61" t="e">
        <f t="shared" si="96"/>
        <v>#VALUE!</v>
      </c>
      <c r="N6122" t="e">
        <f>VLOOKUP(M6122,'zamestnanci číselník'!$A:$I,9,0)</f>
        <v>#VALUE!</v>
      </c>
    </row>
    <row r="6123" spans="1:14" x14ac:dyDescent="0.2">
      <c r="A6123" s="60">
        <v>43702</v>
      </c>
      <c r="B6123" s="61" t="s">
        <v>1486</v>
      </c>
      <c r="C6123" s="61" t="s">
        <v>885</v>
      </c>
      <c r="D6123" s="61" t="s">
        <v>181</v>
      </c>
      <c r="E6123" s="61">
        <v>4</v>
      </c>
      <c r="F6123" s="61" t="s">
        <v>182</v>
      </c>
      <c r="G6123" s="61">
        <v>0</v>
      </c>
      <c r="H6123" s="61" t="s">
        <v>1446</v>
      </c>
      <c r="I6123" s="61" t="s">
        <v>288</v>
      </c>
      <c r="J6123" s="61" t="s">
        <v>19</v>
      </c>
      <c r="K6123" s="61" t="s">
        <v>14</v>
      </c>
      <c r="L6123" s="61" t="s">
        <v>1487</v>
      </c>
      <c r="M6123" s="61" t="e">
        <f t="shared" si="96"/>
        <v>#VALUE!</v>
      </c>
      <c r="N6123" t="e">
        <f>VLOOKUP(M6123,'zamestnanci číselník'!$A:$I,9,0)</f>
        <v>#VALUE!</v>
      </c>
    </row>
    <row r="6124" spans="1:14" x14ac:dyDescent="0.2">
      <c r="A6124" s="60">
        <v>43702</v>
      </c>
      <c r="B6124" s="61" t="s">
        <v>1486</v>
      </c>
      <c r="C6124" s="61" t="s">
        <v>885</v>
      </c>
      <c r="D6124" s="61" t="s">
        <v>181</v>
      </c>
      <c r="E6124" s="61">
        <v>4</v>
      </c>
      <c r="F6124" s="61" t="s">
        <v>182</v>
      </c>
      <c r="G6124" s="61">
        <v>0</v>
      </c>
      <c r="H6124" s="61" t="s">
        <v>1446</v>
      </c>
      <c r="I6124" s="61" t="s">
        <v>288</v>
      </c>
      <c r="J6124" s="61" t="s">
        <v>19</v>
      </c>
      <c r="K6124" s="61" t="s">
        <v>14</v>
      </c>
      <c r="L6124" s="61" t="s">
        <v>1487</v>
      </c>
      <c r="M6124" s="61" t="e">
        <f t="shared" ref="M6124:M6187" si="97">B6124*1</f>
        <v>#VALUE!</v>
      </c>
      <c r="N6124" t="e">
        <f>VLOOKUP(M6124,'zamestnanci číselník'!$A:$I,9,0)</f>
        <v>#VALUE!</v>
      </c>
    </row>
    <row r="6125" spans="1:14" x14ac:dyDescent="0.2">
      <c r="A6125" s="60">
        <v>43693</v>
      </c>
      <c r="B6125" s="61" t="s">
        <v>1486</v>
      </c>
      <c r="C6125" s="61" t="s">
        <v>885</v>
      </c>
      <c r="D6125" s="61" t="s">
        <v>181</v>
      </c>
      <c r="E6125" s="61">
        <v>1</v>
      </c>
      <c r="F6125" s="61" t="s">
        <v>182</v>
      </c>
      <c r="G6125" s="61">
        <v>0</v>
      </c>
      <c r="H6125" s="61" t="s">
        <v>1446</v>
      </c>
      <c r="I6125" s="61" t="s">
        <v>288</v>
      </c>
      <c r="J6125" s="61" t="s">
        <v>19</v>
      </c>
      <c r="K6125" s="61" t="s">
        <v>14</v>
      </c>
      <c r="L6125" s="61" t="s">
        <v>1487</v>
      </c>
      <c r="M6125" s="61" t="e">
        <f t="shared" si="97"/>
        <v>#VALUE!</v>
      </c>
      <c r="N6125" t="e">
        <f>VLOOKUP(M6125,'zamestnanci číselník'!$A:$I,9,0)</f>
        <v>#VALUE!</v>
      </c>
    </row>
    <row r="6126" spans="1:14" x14ac:dyDescent="0.2">
      <c r="A6126" s="60">
        <v>43693</v>
      </c>
      <c r="B6126" s="61" t="s">
        <v>1486</v>
      </c>
      <c r="C6126" s="61" t="s">
        <v>885</v>
      </c>
      <c r="D6126" s="61" t="s">
        <v>181</v>
      </c>
      <c r="E6126" s="61">
        <v>9</v>
      </c>
      <c r="F6126" s="61" t="s">
        <v>182</v>
      </c>
      <c r="G6126" s="61">
        <v>0</v>
      </c>
      <c r="H6126" s="61" t="s">
        <v>1446</v>
      </c>
      <c r="I6126" s="61" t="s">
        <v>288</v>
      </c>
      <c r="J6126" s="61" t="s">
        <v>19</v>
      </c>
      <c r="K6126" s="61" t="s">
        <v>14</v>
      </c>
      <c r="L6126" s="61" t="s">
        <v>1487</v>
      </c>
      <c r="M6126" s="61" t="e">
        <f t="shared" si="97"/>
        <v>#VALUE!</v>
      </c>
      <c r="N6126" t="e">
        <f>VLOOKUP(M6126,'zamestnanci číselník'!$A:$I,9,0)</f>
        <v>#VALUE!</v>
      </c>
    </row>
    <row r="6127" spans="1:14" x14ac:dyDescent="0.2">
      <c r="A6127" s="60">
        <v>43694</v>
      </c>
      <c r="B6127" s="61" t="s">
        <v>1486</v>
      </c>
      <c r="C6127" s="61" t="s">
        <v>885</v>
      </c>
      <c r="D6127" s="61" t="s">
        <v>181</v>
      </c>
      <c r="E6127" s="61">
        <v>8</v>
      </c>
      <c r="F6127" s="61" t="s">
        <v>182</v>
      </c>
      <c r="G6127" s="61">
        <v>0</v>
      </c>
      <c r="H6127" s="61" t="s">
        <v>1446</v>
      </c>
      <c r="I6127" s="61" t="s">
        <v>288</v>
      </c>
      <c r="J6127" s="61" t="s">
        <v>19</v>
      </c>
      <c r="K6127" s="61" t="s">
        <v>14</v>
      </c>
      <c r="L6127" s="61" t="s">
        <v>1487</v>
      </c>
      <c r="M6127" s="61" t="e">
        <f t="shared" si="97"/>
        <v>#VALUE!</v>
      </c>
      <c r="N6127" t="e">
        <f>VLOOKUP(M6127,'zamestnanci číselník'!$A:$I,9,0)</f>
        <v>#VALUE!</v>
      </c>
    </row>
    <row r="6128" spans="1:14" x14ac:dyDescent="0.2">
      <c r="A6128" s="60">
        <v>43695</v>
      </c>
      <c r="B6128" s="61" t="s">
        <v>1486</v>
      </c>
      <c r="C6128" s="61" t="s">
        <v>885</v>
      </c>
      <c r="D6128" s="61" t="s">
        <v>181</v>
      </c>
      <c r="E6128" s="61">
        <v>1</v>
      </c>
      <c r="F6128" s="61" t="s">
        <v>182</v>
      </c>
      <c r="G6128" s="61">
        <v>0</v>
      </c>
      <c r="H6128" s="61" t="s">
        <v>1446</v>
      </c>
      <c r="I6128" s="61" t="s">
        <v>288</v>
      </c>
      <c r="J6128" s="61" t="s">
        <v>19</v>
      </c>
      <c r="K6128" s="61" t="s">
        <v>14</v>
      </c>
      <c r="L6128" s="61" t="s">
        <v>1487</v>
      </c>
      <c r="M6128" s="61" t="e">
        <f t="shared" si="97"/>
        <v>#VALUE!</v>
      </c>
      <c r="N6128" t="e">
        <f>VLOOKUP(M6128,'zamestnanci číselník'!$A:$I,9,0)</f>
        <v>#VALUE!</v>
      </c>
    </row>
    <row r="6129" spans="1:14" x14ac:dyDescent="0.2">
      <c r="A6129" s="60">
        <v>43695</v>
      </c>
      <c r="B6129" s="61" t="s">
        <v>1486</v>
      </c>
      <c r="C6129" s="61" t="s">
        <v>885</v>
      </c>
      <c r="D6129" s="61" t="s">
        <v>181</v>
      </c>
      <c r="E6129" s="61">
        <v>1</v>
      </c>
      <c r="F6129" s="61" t="s">
        <v>182</v>
      </c>
      <c r="G6129" s="61">
        <v>0</v>
      </c>
      <c r="H6129" s="61" t="s">
        <v>1446</v>
      </c>
      <c r="I6129" s="61" t="s">
        <v>288</v>
      </c>
      <c r="J6129" s="61" t="s">
        <v>19</v>
      </c>
      <c r="K6129" s="61" t="s">
        <v>14</v>
      </c>
      <c r="L6129" s="61" t="s">
        <v>1487</v>
      </c>
      <c r="M6129" s="61" t="e">
        <f t="shared" si="97"/>
        <v>#VALUE!</v>
      </c>
      <c r="N6129" t="e">
        <f>VLOOKUP(M6129,'zamestnanci číselník'!$A:$I,9,0)</f>
        <v>#VALUE!</v>
      </c>
    </row>
    <row r="6130" spans="1:14" x14ac:dyDescent="0.2">
      <c r="A6130" s="60">
        <v>43695</v>
      </c>
      <c r="B6130" s="61" t="s">
        <v>1486</v>
      </c>
      <c r="C6130" s="61" t="s">
        <v>885</v>
      </c>
      <c r="D6130" s="61" t="s">
        <v>181</v>
      </c>
      <c r="E6130" s="61">
        <v>6</v>
      </c>
      <c r="F6130" s="61" t="s">
        <v>182</v>
      </c>
      <c r="G6130" s="61">
        <v>0</v>
      </c>
      <c r="H6130" s="61" t="s">
        <v>1446</v>
      </c>
      <c r="I6130" s="61" t="s">
        <v>288</v>
      </c>
      <c r="J6130" s="61" t="s">
        <v>19</v>
      </c>
      <c r="K6130" s="61" t="s">
        <v>14</v>
      </c>
      <c r="L6130" s="61" t="s">
        <v>1487</v>
      </c>
      <c r="M6130" s="61" t="e">
        <f t="shared" si="97"/>
        <v>#VALUE!</v>
      </c>
      <c r="N6130" t="e">
        <f>VLOOKUP(M6130,'zamestnanci číselník'!$A:$I,9,0)</f>
        <v>#VALUE!</v>
      </c>
    </row>
    <row r="6131" spans="1:14" x14ac:dyDescent="0.2">
      <c r="A6131" s="60">
        <v>43689</v>
      </c>
      <c r="B6131" s="61" t="s">
        <v>1486</v>
      </c>
      <c r="C6131" s="61" t="s">
        <v>885</v>
      </c>
      <c r="D6131" s="61" t="s">
        <v>181</v>
      </c>
      <c r="E6131" s="61">
        <v>1</v>
      </c>
      <c r="F6131" s="61" t="s">
        <v>182</v>
      </c>
      <c r="G6131" s="61">
        <v>0</v>
      </c>
      <c r="H6131" s="61" t="s">
        <v>1387</v>
      </c>
      <c r="I6131" s="61" t="s">
        <v>288</v>
      </c>
      <c r="J6131" s="61" t="s">
        <v>19</v>
      </c>
      <c r="K6131" s="61" t="s">
        <v>14</v>
      </c>
      <c r="L6131" s="61" t="s">
        <v>1487</v>
      </c>
      <c r="M6131" s="61" t="e">
        <f t="shared" si="97"/>
        <v>#VALUE!</v>
      </c>
      <c r="N6131" t="e">
        <f>VLOOKUP(M6131,'zamestnanci číselník'!$A:$I,9,0)</f>
        <v>#VALUE!</v>
      </c>
    </row>
    <row r="6132" spans="1:14" x14ac:dyDescent="0.2">
      <c r="A6132" s="60">
        <v>43689</v>
      </c>
      <c r="B6132" s="61" t="s">
        <v>1486</v>
      </c>
      <c r="C6132" s="61" t="s">
        <v>885</v>
      </c>
      <c r="D6132" s="61" t="s">
        <v>181</v>
      </c>
      <c r="E6132" s="61">
        <v>9</v>
      </c>
      <c r="F6132" s="61" t="s">
        <v>182</v>
      </c>
      <c r="G6132" s="61">
        <v>0</v>
      </c>
      <c r="H6132" s="61" t="s">
        <v>1446</v>
      </c>
      <c r="I6132" s="61" t="s">
        <v>288</v>
      </c>
      <c r="J6132" s="61" t="s">
        <v>19</v>
      </c>
      <c r="K6132" s="61" t="s">
        <v>14</v>
      </c>
      <c r="L6132" s="61" t="s">
        <v>1487</v>
      </c>
      <c r="M6132" s="61" t="e">
        <f t="shared" si="97"/>
        <v>#VALUE!</v>
      </c>
      <c r="N6132" t="e">
        <f>VLOOKUP(M6132,'zamestnanci číselník'!$A:$I,9,0)</f>
        <v>#VALUE!</v>
      </c>
    </row>
    <row r="6133" spans="1:14" x14ac:dyDescent="0.2">
      <c r="A6133" s="60">
        <v>43690</v>
      </c>
      <c r="B6133" s="61" t="s">
        <v>1486</v>
      </c>
      <c r="C6133" s="61" t="s">
        <v>885</v>
      </c>
      <c r="D6133" s="61" t="s">
        <v>181</v>
      </c>
      <c r="E6133" s="61">
        <v>0.5</v>
      </c>
      <c r="F6133" s="61" t="s">
        <v>182</v>
      </c>
      <c r="G6133" s="61">
        <v>0</v>
      </c>
      <c r="H6133" s="61" t="s">
        <v>1387</v>
      </c>
      <c r="I6133" s="61" t="s">
        <v>288</v>
      </c>
      <c r="J6133" s="61" t="s">
        <v>19</v>
      </c>
      <c r="K6133" s="61" t="s">
        <v>14</v>
      </c>
      <c r="L6133" s="61" t="s">
        <v>1487</v>
      </c>
      <c r="M6133" s="61" t="e">
        <f t="shared" si="97"/>
        <v>#VALUE!</v>
      </c>
      <c r="N6133" t="e">
        <f>VLOOKUP(M6133,'zamestnanci číselník'!$A:$I,9,0)</f>
        <v>#VALUE!</v>
      </c>
    </row>
    <row r="6134" spans="1:14" x14ac:dyDescent="0.2">
      <c r="A6134" s="60">
        <v>43690</v>
      </c>
      <c r="B6134" s="61" t="s">
        <v>1486</v>
      </c>
      <c r="C6134" s="61" t="s">
        <v>885</v>
      </c>
      <c r="D6134" s="61" t="s">
        <v>181</v>
      </c>
      <c r="E6134" s="61">
        <v>10.5</v>
      </c>
      <c r="F6134" s="61" t="s">
        <v>182</v>
      </c>
      <c r="G6134" s="61">
        <v>0</v>
      </c>
      <c r="H6134" s="61" t="s">
        <v>1446</v>
      </c>
      <c r="I6134" s="61" t="s">
        <v>288</v>
      </c>
      <c r="J6134" s="61" t="s">
        <v>19</v>
      </c>
      <c r="K6134" s="61" t="s">
        <v>14</v>
      </c>
      <c r="L6134" s="61" t="s">
        <v>1487</v>
      </c>
      <c r="M6134" s="61" t="e">
        <f t="shared" si="97"/>
        <v>#VALUE!</v>
      </c>
      <c r="N6134" t="e">
        <f>VLOOKUP(M6134,'zamestnanci číselník'!$A:$I,9,0)</f>
        <v>#VALUE!</v>
      </c>
    </row>
    <row r="6135" spans="1:14" x14ac:dyDescent="0.2">
      <c r="A6135" s="60">
        <v>43691</v>
      </c>
      <c r="B6135" s="61" t="s">
        <v>1486</v>
      </c>
      <c r="C6135" s="61" t="s">
        <v>885</v>
      </c>
      <c r="D6135" s="61" t="s">
        <v>181</v>
      </c>
      <c r="E6135" s="61">
        <v>3</v>
      </c>
      <c r="F6135" s="61" t="s">
        <v>182</v>
      </c>
      <c r="G6135" s="61">
        <v>0</v>
      </c>
      <c r="H6135" s="61" t="s">
        <v>1446</v>
      </c>
      <c r="I6135" s="61" t="s">
        <v>288</v>
      </c>
      <c r="J6135" s="61" t="s">
        <v>19</v>
      </c>
      <c r="K6135" s="61" t="s">
        <v>14</v>
      </c>
      <c r="L6135" s="61" t="s">
        <v>1487</v>
      </c>
      <c r="M6135" s="61" t="e">
        <f t="shared" si="97"/>
        <v>#VALUE!</v>
      </c>
      <c r="N6135" t="e">
        <f>VLOOKUP(M6135,'zamestnanci číselník'!$A:$I,9,0)</f>
        <v>#VALUE!</v>
      </c>
    </row>
    <row r="6136" spans="1:14" x14ac:dyDescent="0.2">
      <c r="A6136" s="60">
        <v>43691</v>
      </c>
      <c r="B6136" s="61" t="s">
        <v>1486</v>
      </c>
      <c r="C6136" s="61" t="s">
        <v>885</v>
      </c>
      <c r="D6136" s="61" t="s">
        <v>181</v>
      </c>
      <c r="E6136" s="61">
        <v>8</v>
      </c>
      <c r="F6136" s="61" t="s">
        <v>182</v>
      </c>
      <c r="G6136" s="61">
        <v>0</v>
      </c>
      <c r="H6136" s="61" t="s">
        <v>1446</v>
      </c>
      <c r="I6136" s="61" t="s">
        <v>288</v>
      </c>
      <c r="J6136" s="61" t="s">
        <v>19</v>
      </c>
      <c r="K6136" s="61" t="s">
        <v>14</v>
      </c>
      <c r="L6136" s="61" t="s">
        <v>1487</v>
      </c>
      <c r="M6136" s="61" t="e">
        <f t="shared" si="97"/>
        <v>#VALUE!</v>
      </c>
      <c r="N6136" t="e">
        <f>VLOOKUP(M6136,'zamestnanci číselník'!$A:$I,9,0)</f>
        <v>#VALUE!</v>
      </c>
    </row>
    <row r="6137" spans="1:14" x14ac:dyDescent="0.2">
      <c r="A6137" s="60">
        <v>43692</v>
      </c>
      <c r="B6137" s="61" t="s">
        <v>1486</v>
      </c>
      <c r="C6137" s="61" t="s">
        <v>885</v>
      </c>
      <c r="D6137" s="61" t="s">
        <v>181</v>
      </c>
      <c r="E6137" s="61">
        <v>1</v>
      </c>
      <c r="F6137" s="61" t="s">
        <v>182</v>
      </c>
      <c r="G6137" s="61">
        <v>0</v>
      </c>
      <c r="H6137" s="61" t="s">
        <v>1387</v>
      </c>
      <c r="I6137" s="61" t="s">
        <v>288</v>
      </c>
      <c r="J6137" s="61" t="s">
        <v>19</v>
      </c>
      <c r="K6137" s="61" t="s">
        <v>14</v>
      </c>
      <c r="L6137" s="61" t="s">
        <v>1487</v>
      </c>
      <c r="M6137" s="61" t="e">
        <f t="shared" si="97"/>
        <v>#VALUE!</v>
      </c>
      <c r="N6137" t="e">
        <f>VLOOKUP(M6137,'zamestnanci číselník'!$A:$I,9,0)</f>
        <v>#VALUE!</v>
      </c>
    </row>
    <row r="6138" spans="1:14" x14ac:dyDescent="0.2">
      <c r="A6138" s="60">
        <v>43692</v>
      </c>
      <c r="B6138" s="61" t="s">
        <v>1486</v>
      </c>
      <c r="C6138" s="61" t="s">
        <v>885</v>
      </c>
      <c r="D6138" s="61" t="s">
        <v>181</v>
      </c>
      <c r="E6138" s="61">
        <v>10</v>
      </c>
      <c r="F6138" s="61" t="s">
        <v>182</v>
      </c>
      <c r="G6138" s="61">
        <v>0</v>
      </c>
      <c r="H6138" s="61" t="s">
        <v>1446</v>
      </c>
      <c r="I6138" s="61" t="s">
        <v>288</v>
      </c>
      <c r="J6138" s="61" t="s">
        <v>19</v>
      </c>
      <c r="K6138" s="61" t="s">
        <v>14</v>
      </c>
      <c r="L6138" s="61" t="s">
        <v>1487</v>
      </c>
      <c r="M6138" s="61" t="e">
        <f t="shared" si="97"/>
        <v>#VALUE!</v>
      </c>
      <c r="N6138" t="e">
        <f>VLOOKUP(M6138,'zamestnanci číselník'!$A:$I,9,0)</f>
        <v>#VALUE!</v>
      </c>
    </row>
    <row r="6139" spans="1:14" x14ac:dyDescent="0.2">
      <c r="A6139" s="60">
        <v>43678</v>
      </c>
      <c r="B6139" s="61" t="s">
        <v>1486</v>
      </c>
      <c r="C6139" s="61" t="s">
        <v>17</v>
      </c>
      <c r="D6139" s="61" t="s">
        <v>181</v>
      </c>
      <c r="E6139" s="61">
        <v>0</v>
      </c>
      <c r="F6139" s="61" t="s">
        <v>182</v>
      </c>
      <c r="G6139" s="61">
        <v>0</v>
      </c>
      <c r="H6139" s="61" t="s">
        <v>183</v>
      </c>
      <c r="I6139" s="61" t="s">
        <v>288</v>
      </c>
      <c r="J6139" s="61" t="s">
        <v>19</v>
      </c>
      <c r="K6139" s="61" t="s">
        <v>14</v>
      </c>
      <c r="L6139" s="61" t="s">
        <v>1487</v>
      </c>
      <c r="M6139" s="61" t="e">
        <f t="shared" si="97"/>
        <v>#VALUE!</v>
      </c>
      <c r="N6139" t="e">
        <f>VLOOKUP(M6139,'zamestnanci číselník'!$A:$I,9,0)</f>
        <v>#VALUE!</v>
      </c>
    </row>
    <row r="6140" spans="1:14" x14ac:dyDescent="0.2">
      <c r="A6140" s="60">
        <v>43679</v>
      </c>
      <c r="B6140" s="61" t="s">
        <v>1486</v>
      </c>
      <c r="C6140" s="61" t="s">
        <v>17</v>
      </c>
      <c r="D6140" s="61" t="s">
        <v>181</v>
      </c>
      <c r="E6140" s="61">
        <v>0</v>
      </c>
      <c r="F6140" s="61" t="s">
        <v>182</v>
      </c>
      <c r="G6140" s="61">
        <v>0</v>
      </c>
      <c r="H6140" s="61" t="s">
        <v>183</v>
      </c>
      <c r="I6140" s="61" t="s">
        <v>288</v>
      </c>
      <c r="J6140" s="61" t="s">
        <v>19</v>
      </c>
      <c r="K6140" s="61" t="s">
        <v>14</v>
      </c>
      <c r="L6140" s="61" t="s">
        <v>1487</v>
      </c>
      <c r="M6140" s="61" t="e">
        <f t="shared" si="97"/>
        <v>#VALUE!</v>
      </c>
      <c r="N6140" t="e">
        <f>VLOOKUP(M6140,'zamestnanci číselník'!$A:$I,9,0)</f>
        <v>#VALUE!</v>
      </c>
    </row>
    <row r="6141" spans="1:14" x14ac:dyDescent="0.2">
      <c r="A6141" s="60">
        <v>43680</v>
      </c>
      <c r="B6141" s="61" t="s">
        <v>1486</v>
      </c>
      <c r="C6141" s="61" t="s">
        <v>17</v>
      </c>
      <c r="D6141" s="61" t="s">
        <v>181</v>
      </c>
      <c r="E6141" s="61">
        <v>0</v>
      </c>
      <c r="F6141" s="61" t="s">
        <v>182</v>
      </c>
      <c r="G6141" s="61">
        <v>0</v>
      </c>
      <c r="H6141" s="61" t="s">
        <v>183</v>
      </c>
      <c r="I6141" s="61" t="s">
        <v>288</v>
      </c>
      <c r="J6141" s="61" t="s">
        <v>19</v>
      </c>
      <c r="K6141" s="61" t="s">
        <v>14</v>
      </c>
      <c r="L6141" s="61" t="s">
        <v>1487</v>
      </c>
      <c r="M6141" s="61" t="e">
        <f t="shared" si="97"/>
        <v>#VALUE!</v>
      </c>
      <c r="N6141" t="e">
        <f>VLOOKUP(M6141,'zamestnanci číselník'!$A:$I,9,0)</f>
        <v>#VALUE!</v>
      </c>
    </row>
    <row r="6142" spans="1:14" x14ac:dyDescent="0.2">
      <c r="A6142" s="60">
        <v>43681</v>
      </c>
      <c r="B6142" s="61" t="s">
        <v>1486</v>
      </c>
      <c r="C6142" s="61" t="s">
        <v>17</v>
      </c>
      <c r="D6142" s="61" t="s">
        <v>181</v>
      </c>
      <c r="E6142" s="61">
        <v>0</v>
      </c>
      <c r="F6142" s="61" t="s">
        <v>182</v>
      </c>
      <c r="G6142" s="61">
        <v>0</v>
      </c>
      <c r="H6142" s="61" t="s">
        <v>183</v>
      </c>
      <c r="I6142" s="61" t="s">
        <v>288</v>
      </c>
      <c r="J6142" s="61" t="s">
        <v>19</v>
      </c>
      <c r="K6142" s="61" t="s">
        <v>14</v>
      </c>
      <c r="L6142" s="61" t="s">
        <v>1487</v>
      </c>
      <c r="M6142" s="61" t="e">
        <f t="shared" si="97"/>
        <v>#VALUE!</v>
      </c>
      <c r="N6142" t="e">
        <f>VLOOKUP(M6142,'zamestnanci číselník'!$A:$I,9,0)</f>
        <v>#VALUE!</v>
      </c>
    </row>
    <row r="6143" spans="1:14" x14ac:dyDescent="0.2">
      <c r="A6143" s="60">
        <v>43682</v>
      </c>
      <c r="B6143" s="61" t="s">
        <v>1486</v>
      </c>
      <c r="C6143" s="61" t="s">
        <v>885</v>
      </c>
      <c r="D6143" s="61" t="s">
        <v>181</v>
      </c>
      <c r="E6143" s="61">
        <v>4</v>
      </c>
      <c r="F6143" s="61" t="s">
        <v>182</v>
      </c>
      <c r="G6143" s="61">
        <v>0</v>
      </c>
      <c r="H6143" s="61" t="s">
        <v>1446</v>
      </c>
      <c r="I6143" s="61" t="s">
        <v>288</v>
      </c>
      <c r="J6143" s="61" t="s">
        <v>19</v>
      </c>
      <c r="K6143" s="61" t="s">
        <v>14</v>
      </c>
      <c r="L6143" s="61" t="s">
        <v>1487</v>
      </c>
      <c r="M6143" s="61" t="e">
        <f t="shared" si="97"/>
        <v>#VALUE!</v>
      </c>
      <c r="N6143" t="e">
        <f>VLOOKUP(M6143,'zamestnanci číselník'!$A:$I,9,0)</f>
        <v>#VALUE!</v>
      </c>
    </row>
    <row r="6144" spans="1:14" x14ac:dyDescent="0.2">
      <c r="A6144" s="60">
        <v>43682</v>
      </c>
      <c r="B6144" s="61" t="s">
        <v>1486</v>
      </c>
      <c r="C6144" s="61" t="s">
        <v>885</v>
      </c>
      <c r="D6144" s="61" t="s">
        <v>181</v>
      </c>
      <c r="E6144" s="61">
        <v>6</v>
      </c>
      <c r="F6144" s="61" t="s">
        <v>182</v>
      </c>
      <c r="G6144" s="61">
        <v>0</v>
      </c>
      <c r="H6144" s="61" t="s">
        <v>1446</v>
      </c>
      <c r="I6144" s="61" t="s">
        <v>288</v>
      </c>
      <c r="J6144" s="61" t="s">
        <v>19</v>
      </c>
      <c r="K6144" s="61" t="s">
        <v>14</v>
      </c>
      <c r="L6144" s="61" t="s">
        <v>1487</v>
      </c>
      <c r="M6144" s="61" t="e">
        <f t="shared" si="97"/>
        <v>#VALUE!</v>
      </c>
      <c r="N6144" t="e">
        <f>VLOOKUP(M6144,'zamestnanci číselník'!$A:$I,9,0)</f>
        <v>#VALUE!</v>
      </c>
    </row>
    <row r="6145" spans="1:14" x14ac:dyDescent="0.2">
      <c r="A6145" s="60">
        <v>43683</v>
      </c>
      <c r="B6145" s="61" t="s">
        <v>1486</v>
      </c>
      <c r="C6145" s="61" t="s">
        <v>885</v>
      </c>
      <c r="D6145" s="61" t="s">
        <v>181</v>
      </c>
      <c r="E6145" s="61">
        <v>2</v>
      </c>
      <c r="F6145" s="61" t="s">
        <v>182</v>
      </c>
      <c r="G6145" s="61">
        <v>0</v>
      </c>
      <c r="H6145" s="61" t="s">
        <v>1446</v>
      </c>
      <c r="I6145" s="61" t="s">
        <v>288</v>
      </c>
      <c r="J6145" s="61" t="s">
        <v>19</v>
      </c>
      <c r="K6145" s="61" t="s">
        <v>14</v>
      </c>
      <c r="L6145" s="61" t="s">
        <v>1487</v>
      </c>
      <c r="M6145" s="61" t="e">
        <f t="shared" si="97"/>
        <v>#VALUE!</v>
      </c>
      <c r="N6145" t="e">
        <f>VLOOKUP(M6145,'zamestnanci číselník'!$A:$I,9,0)</f>
        <v>#VALUE!</v>
      </c>
    </row>
    <row r="6146" spans="1:14" x14ac:dyDescent="0.2">
      <c r="A6146" s="60">
        <v>43683</v>
      </c>
      <c r="B6146" s="61" t="s">
        <v>1486</v>
      </c>
      <c r="C6146" s="61" t="s">
        <v>885</v>
      </c>
      <c r="D6146" s="61" t="s">
        <v>181</v>
      </c>
      <c r="E6146" s="61">
        <v>3</v>
      </c>
      <c r="F6146" s="61" t="s">
        <v>182</v>
      </c>
      <c r="G6146" s="61">
        <v>0</v>
      </c>
      <c r="H6146" s="61" t="s">
        <v>1446</v>
      </c>
      <c r="I6146" s="61" t="s">
        <v>288</v>
      </c>
      <c r="J6146" s="61" t="s">
        <v>19</v>
      </c>
      <c r="K6146" s="61" t="s">
        <v>14</v>
      </c>
      <c r="L6146" s="61" t="s">
        <v>1487</v>
      </c>
      <c r="M6146" s="61" t="e">
        <f t="shared" si="97"/>
        <v>#VALUE!</v>
      </c>
      <c r="N6146" t="e">
        <f>VLOOKUP(M6146,'zamestnanci číselník'!$A:$I,9,0)</f>
        <v>#VALUE!</v>
      </c>
    </row>
    <row r="6147" spans="1:14" x14ac:dyDescent="0.2">
      <c r="A6147" s="60">
        <v>43683</v>
      </c>
      <c r="B6147" s="61" t="s">
        <v>1486</v>
      </c>
      <c r="C6147" s="61" t="s">
        <v>885</v>
      </c>
      <c r="D6147" s="61" t="s">
        <v>181</v>
      </c>
      <c r="E6147" s="61">
        <v>5</v>
      </c>
      <c r="F6147" s="61" t="s">
        <v>182</v>
      </c>
      <c r="G6147" s="61">
        <v>0</v>
      </c>
      <c r="H6147" s="61" t="s">
        <v>1446</v>
      </c>
      <c r="I6147" s="61" t="s">
        <v>288</v>
      </c>
      <c r="J6147" s="61" t="s">
        <v>19</v>
      </c>
      <c r="K6147" s="61" t="s">
        <v>14</v>
      </c>
      <c r="L6147" s="61" t="s">
        <v>1487</v>
      </c>
      <c r="M6147" s="61" t="e">
        <f t="shared" si="97"/>
        <v>#VALUE!</v>
      </c>
      <c r="N6147" t="e">
        <f>VLOOKUP(M6147,'zamestnanci číselník'!$A:$I,9,0)</f>
        <v>#VALUE!</v>
      </c>
    </row>
    <row r="6148" spans="1:14" x14ac:dyDescent="0.2">
      <c r="A6148" s="60">
        <v>43684</v>
      </c>
      <c r="B6148" s="61" t="s">
        <v>1486</v>
      </c>
      <c r="C6148" s="61" t="s">
        <v>885</v>
      </c>
      <c r="D6148" s="61" t="s">
        <v>181</v>
      </c>
      <c r="E6148" s="61">
        <v>3</v>
      </c>
      <c r="F6148" s="61" t="s">
        <v>182</v>
      </c>
      <c r="G6148" s="61">
        <v>0</v>
      </c>
      <c r="H6148" s="61" t="s">
        <v>1446</v>
      </c>
      <c r="I6148" s="61" t="s">
        <v>288</v>
      </c>
      <c r="J6148" s="61" t="s">
        <v>19</v>
      </c>
      <c r="K6148" s="61" t="s">
        <v>14</v>
      </c>
      <c r="L6148" s="61" t="s">
        <v>1487</v>
      </c>
      <c r="M6148" s="61" t="e">
        <f t="shared" si="97"/>
        <v>#VALUE!</v>
      </c>
      <c r="N6148" t="e">
        <f>VLOOKUP(M6148,'zamestnanci číselník'!$A:$I,9,0)</f>
        <v>#VALUE!</v>
      </c>
    </row>
    <row r="6149" spans="1:14" x14ac:dyDescent="0.2">
      <c r="A6149" s="60">
        <v>43684</v>
      </c>
      <c r="B6149" s="61" t="s">
        <v>1486</v>
      </c>
      <c r="C6149" s="61" t="s">
        <v>885</v>
      </c>
      <c r="D6149" s="61" t="s">
        <v>181</v>
      </c>
      <c r="E6149" s="61">
        <v>8</v>
      </c>
      <c r="F6149" s="61" t="s">
        <v>182</v>
      </c>
      <c r="G6149" s="61">
        <v>0</v>
      </c>
      <c r="H6149" s="61" t="s">
        <v>1446</v>
      </c>
      <c r="I6149" s="61" t="s">
        <v>288</v>
      </c>
      <c r="J6149" s="61" t="s">
        <v>19</v>
      </c>
      <c r="K6149" s="61" t="s">
        <v>14</v>
      </c>
      <c r="L6149" s="61" t="s">
        <v>1487</v>
      </c>
      <c r="M6149" s="61" t="e">
        <f t="shared" si="97"/>
        <v>#VALUE!</v>
      </c>
      <c r="N6149" t="e">
        <f>VLOOKUP(M6149,'zamestnanci číselník'!$A:$I,9,0)</f>
        <v>#VALUE!</v>
      </c>
    </row>
    <row r="6150" spans="1:14" x14ac:dyDescent="0.2">
      <c r="A6150" s="60">
        <v>43685</v>
      </c>
      <c r="B6150" s="61" t="s">
        <v>1486</v>
      </c>
      <c r="C6150" s="61" t="s">
        <v>885</v>
      </c>
      <c r="D6150" s="61" t="s">
        <v>181</v>
      </c>
      <c r="E6150" s="61">
        <v>0.5</v>
      </c>
      <c r="F6150" s="61" t="s">
        <v>182</v>
      </c>
      <c r="G6150" s="61">
        <v>0</v>
      </c>
      <c r="H6150" s="61" t="s">
        <v>1387</v>
      </c>
      <c r="I6150" s="61" t="s">
        <v>288</v>
      </c>
      <c r="J6150" s="61" t="s">
        <v>19</v>
      </c>
      <c r="K6150" s="61" t="s">
        <v>14</v>
      </c>
      <c r="L6150" s="61" t="s">
        <v>1487</v>
      </c>
      <c r="M6150" s="61" t="e">
        <f t="shared" si="97"/>
        <v>#VALUE!</v>
      </c>
      <c r="N6150" t="e">
        <f>VLOOKUP(M6150,'zamestnanci číselník'!$A:$I,9,0)</f>
        <v>#VALUE!</v>
      </c>
    </row>
    <row r="6151" spans="1:14" x14ac:dyDescent="0.2">
      <c r="A6151" s="60">
        <v>43685</v>
      </c>
      <c r="B6151" s="61" t="s">
        <v>1486</v>
      </c>
      <c r="C6151" s="61" t="s">
        <v>885</v>
      </c>
      <c r="D6151" s="61" t="s">
        <v>181</v>
      </c>
      <c r="E6151" s="61">
        <v>10.5</v>
      </c>
      <c r="F6151" s="61" t="s">
        <v>182</v>
      </c>
      <c r="G6151" s="61">
        <v>0</v>
      </c>
      <c r="H6151" s="61" t="s">
        <v>1446</v>
      </c>
      <c r="I6151" s="61" t="s">
        <v>288</v>
      </c>
      <c r="J6151" s="61" t="s">
        <v>19</v>
      </c>
      <c r="K6151" s="61" t="s">
        <v>14</v>
      </c>
      <c r="L6151" s="61" t="s">
        <v>1487</v>
      </c>
      <c r="M6151" s="61" t="e">
        <f t="shared" si="97"/>
        <v>#VALUE!</v>
      </c>
      <c r="N6151" t="e">
        <f>VLOOKUP(M6151,'zamestnanci číselník'!$A:$I,9,0)</f>
        <v>#VALUE!</v>
      </c>
    </row>
    <row r="6152" spans="1:14" x14ac:dyDescent="0.2">
      <c r="A6152" s="60">
        <v>43686</v>
      </c>
      <c r="B6152" s="61" t="s">
        <v>1486</v>
      </c>
      <c r="C6152" s="61" t="s">
        <v>885</v>
      </c>
      <c r="D6152" s="61" t="s">
        <v>181</v>
      </c>
      <c r="E6152" s="61">
        <v>0.5</v>
      </c>
      <c r="F6152" s="61" t="s">
        <v>182</v>
      </c>
      <c r="G6152" s="61">
        <v>0</v>
      </c>
      <c r="H6152" s="61" t="s">
        <v>1387</v>
      </c>
      <c r="I6152" s="61" t="s">
        <v>288</v>
      </c>
      <c r="J6152" s="61" t="s">
        <v>19</v>
      </c>
      <c r="K6152" s="61" t="s">
        <v>14</v>
      </c>
      <c r="L6152" s="61" t="s">
        <v>1487</v>
      </c>
      <c r="M6152" s="61" t="e">
        <f t="shared" si="97"/>
        <v>#VALUE!</v>
      </c>
      <c r="N6152" t="e">
        <f>VLOOKUP(M6152,'zamestnanci číselník'!$A:$I,9,0)</f>
        <v>#VALUE!</v>
      </c>
    </row>
    <row r="6153" spans="1:14" x14ac:dyDescent="0.2">
      <c r="A6153" s="60">
        <v>43686</v>
      </c>
      <c r="B6153" s="61" t="s">
        <v>1486</v>
      </c>
      <c r="C6153" s="61" t="s">
        <v>885</v>
      </c>
      <c r="D6153" s="61" t="s">
        <v>181</v>
      </c>
      <c r="E6153" s="61">
        <v>9.5</v>
      </c>
      <c r="F6153" s="61" t="s">
        <v>182</v>
      </c>
      <c r="G6153" s="61">
        <v>0</v>
      </c>
      <c r="H6153" s="61" t="s">
        <v>1446</v>
      </c>
      <c r="I6153" s="61" t="s">
        <v>288</v>
      </c>
      <c r="J6153" s="61" t="s">
        <v>19</v>
      </c>
      <c r="K6153" s="61" t="s">
        <v>14</v>
      </c>
      <c r="L6153" s="61" t="s">
        <v>1487</v>
      </c>
      <c r="M6153" s="61" t="e">
        <f t="shared" si="97"/>
        <v>#VALUE!</v>
      </c>
      <c r="N6153" t="e">
        <f>VLOOKUP(M6153,'zamestnanci číselník'!$A:$I,9,0)</f>
        <v>#VALUE!</v>
      </c>
    </row>
    <row r="6154" spans="1:14" x14ac:dyDescent="0.2">
      <c r="A6154" s="60">
        <v>43687</v>
      </c>
      <c r="B6154" s="61" t="s">
        <v>1486</v>
      </c>
      <c r="C6154" s="61" t="s">
        <v>885</v>
      </c>
      <c r="D6154" s="61" t="s">
        <v>181</v>
      </c>
      <c r="E6154" s="61">
        <v>8</v>
      </c>
      <c r="F6154" s="61" t="s">
        <v>182</v>
      </c>
      <c r="G6154" s="61">
        <v>0</v>
      </c>
      <c r="H6154" s="61" t="s">
        <v>1446</v>
      </c>
      <c r="I6154" s="61" t="s">
        <v>288</v>
      </c>
      <c r="J6154" s="61" t="s">
        <v>19</v>
      </c>
      <c r="K6154" s="61" t="s">
        <v>14</v>
      </c>
      <c r="L6154" s="61" t="s">
        <v>1487</v>
      </c>
      <c r="M6154" s="61" t="e">
        <f t="shared" si="97"/>
        <v>#VALUE!</v>
      </c>
      <c r="N6154" t="e">
        <f>VLOOKUP(M6154,'zamestnanci číselník'!$A:$I,9,0)</f>
        <v>#VALUE!</v>
      </c>
    </row>
    <row r="6155" spans="1:14" x14ac:dyDescent="0.2">
      <c r="A6155" s="60">
        <v>43703</v>
      </c>
      <c r="B6155" s="61" t="s">
        <v>1526</v>
      </c>
      <c r="C6155" s="61" t="s">
        <v>885</v>
      </c>
      <c r="D6155" s="61" t="s">
        <v>181</v>
      </c>
      <c r="E6155" s="61">
        <v>9</v>
      </c>
      <c r="F6155" s="61" t="s">
        <v>182</v>
      </c>
      <c r="G6155" s="61">
        <v>0</v>
      </c>
      <c r="H6155" s="61" t="s">
        <v>1146</v>
      </c>
      <c r="I6155" s="61" t="s">
        <v>185</v>
      </c>
      <c r="J6155" s="61" t="s">
        <v>16</v>
      </c>
      <c r="K6155" s="61" t="s">
        <v>14</v>
      </c>
      <c r="L6155" s="61" t="s">
        <v>1527</v>
      </c>
      <c r="M6155" s="61" t="e">
        <f t="shared" si="97"/>
        <v>#VALUE!</v>
      </c>
      <c r="N6155" t="e">
        <f>VLOOKUP(M6155,'zamestnanci číselník'!$A:$I,9,0)</f>
        <v>#VALUE!</v>
      </c>
    </row>
    <row r="6156" spans="1:14" x14ac:dyDescent="0.2">
      <c r="A6156" s="60">
        <v>43704</v>
      </c>
      <c r="B6156" s="61" t="s">
        <v>1526</v>
      </c>
      <c r="C6156" s="61" t="s">
        <v>885</v>
      </c>
      <c r="D6156" s="61" t="s">
        <v>181</v>
      </c>
      <c r="E6156" s="61">
        <v>9</v>
      </c>
      <c r="F6156" s="61" t="s">
        <v>182</v>
      </c>
      <c r="G6156" s="61">
        <v>0</v>
      </c>
      <c r="H6156" s="61" t="s">
        <v>1146</v>
      </c>
      <c r="I6156" s="61" t="s">
        <v>185</v>
      </c>
      <c r="J6156" s="61" t="s">
        <v>16</v>
      </c>
      <c r="K6156" s="61" t="s">
        <v>14</v>
      </c>
      <c r="L6156" s="61" t="s">
        <v>1527</v>
      </c>
      <c r="M6156" s="61" t="e">
        <f t="shared" si="97"/>
        <v>#VALUE!</v>
      </c>
      <c r="N6156" t="e">
        <f>VLOOKUP(M6156,'zamestnanci číselník'!$A:$I,9,0)</f>
        <v>#VALUE!</v>
      </c>
    </row>
    <row r="6157" spans="1:14" x14ac:dyDescent="0.2">
      <c r="A6157" s="60">
        <v>43705</v>
      </c>
      <c r="B6157" s="61" t="s">
        <v>1526</v>
      </c>
      <c r="C6157" s="61" t="s">
        <v>885</v>
      </c>
      <c r="D6157" s="61" t="s">
        <v>181</v>
      </c>
      <c r="E6157" s="61">
        <v>8.5</v>
      </c>
      <c r="F6157" s="61" t="s">
        <v>182</v>
      </c>
      <c r="G6157" s="61">
        <v>0</v>
      </c>
      <c r="H6157" s="61" t="s">
        <v>1559</v>
      </c>
      <c r="I6157" s="61" t="s">
        <v>185</v>
      </c>
      <c r="J6157" s="61" t="s">
        <v>16</v>
      </c>
      <c r="K6157" s="61" t="s">
        <v>14</v>
      </c>
      <c r="L6157" s="61" t="s">
        <v>1527</v>
      </c>
      <c r="M6157" s="61" t="e">
        <f t="shared" si="97"/>
        <v>#VALUE!</v>
      </c>
      <c r="N6157" t="e">
        <f>VLOOKUP(M6157,'zamestnanci číselník'!$A:$I,9,0)</f>
        <v>#VALUE!</v>
      </c>
    </row>
    <row r="6158" spans="1:14" x14ac:dyDescent="0.2">
      <c r="A6158" s="60">
        <v>43706</v>
      </c>
      <c r="B6158" s="61" t="s">
        <v>1526</v>
      </c>
      <c r="C6158" s="61" t="s">
        <v>885</v>
      </c>
      <c r="D6158" s="61" t="s">
        <v>181</v>
      </c>
      <c r="E6158" s="61">
        <v>8</v>
      </c>
      <c r="F6158" s="61" t="s">
        <v>182</v>
      </c>
      <c r="G6158" s="61">
        <v>0</v>
      </c>
      <c r="H6158" s="61" t="s">
        <v>1549</v>
      </c>
      <c r="I6158" s="61" t="s">
        <v>185</v>
      </c>
      <c r="J6158" s="61" t="s">
        <v>16</v>
      </c>
      <c r="K6158" s="61" t="s">
        <v>14</v>
      </c>
      <c r="L6158" s="61" t="s">
        <v>1527</v>
      </c>
      <c r="M6158" s="61" t="e">
        <f t="shared" si="97"/>
        <v>#VALUE!</v>
      </c>
      <c r="N6158" t="e">
        <f>VLOOKUP(M6158,'zamestnanci číselník'!$A:$I,9,0)</f>
        <v>#VALUE!</v>
      </c>
    </row>
    <row r="6159" spans="1:14" x14ac:dyDescent="0.2">
      <c r="A6159" s="60">
        <v>43707</v>
      </c>
      <c r="B6159" s="61" t="s">
        <v>1526</v>
      </c>
      <c r="C6159" s="61" t="s">
        <v>885</v>
      </c>
      <c r="D6159" s="61" t="s">
        <v>181</v>
      </c>
      <c r="E6159" s="61">
        <v>9</v>
      </c>
      <c r="F6159" s="61" t="s">
        <v>182</v>
      </c>
      <c r="G6159" s="61">
        <v>0</v>
      </c>
      <c r="H6159" s="61" t="s">
        <v>1146</v>
      </c>
      <c r="I6159" s="61" t="s">
        <v>185</v>
      </c>
      <c r="J6159" s="61" t="s">
        <v>16</v>
      </c>
      <c r="K6159" s="61" t="s">
        <v>14</v>
      </c>
      <c r="L6159" s="61" t="s">
        <v>1527</v>
      </c>
      <c r="M6159" s="61" t="e">
        <f t="shared" si="97"/>
        <v>#VALUE!</v>
      </c>
      <c r="N6159" t="e">
        <f>VLOOKUP(M6159,'zamestnanci číselník'!$A:$I,9,0)</f>
        <v>#VALUE!</v>
      </c>
    </row>
    <row r="6160" spans="1:14" x14ac:dyDescent="0.2">
      <c r="A6160" s="60">
        <v>43698</v>
      </c>
      <c r="B6160" s="61" t="s">
        <v>1526</v>
      </c>
      <c r="C6160" s="61" t="s">
        <v>885</v>
      </c>
      <c r="D6160" s="61" t="s">
        <v>181</v>
      </c>
      <c r="E6160" s="61">
        <v>2</v>
      </c>
      <c r="F6160" s="61" t="s">
        <v>182</v>
      </c>
      <c r="G6160" s="61">
        <v>0</v>
      </c>
      <c r="H6160" s="61" t="s">
        <v>1541</v>
      </c>
      <c r="I6160" s="61" t="s">
        <v>185</v>
      </c>
      <c r="J6160" s="61" t="s">
        <v>16</v>
      </c>
      <c r="K6160" s="61" t="s">
        <v>14</v>
      </c>
      <c r="L6160" s="61" t="s">
        <v>1527</v>
      </c>
      <c r="M6160" s="61" t="e">
        <f t="shared" si="97"/>
        <v>#VALUE!</v>
      </c>
      <c r="N6160" t="e">
        <f>VLOOKUP(M6160,'zamestnanci číselník'!$A:$I,9,0)</f>
        <v>#VALUE!</v>
      </c>
    </row>
    <row r="6161" spans="1:14" x14ac:dyDescent="0.2">
      <c r="A6161" s="60">
        <v>43698</v>
      </c>
      <c r="B6161" s="61" t="s">
        <v>1526</v>
      </c>
      <c r="C6161" s="61" t="s">
        <v>885</v>
      </c>
      <c r="D6161" s="61" t="s">
        <v>181</v>
      </c>
      <c r="E6161" s="61">
        <v>5</v>
      </c>
      <c r="F6161" s="61" t="s">
        <v>182</v>
      </c>
      <c r="G6161" s="61">
        <v>0</v>
      </c>
      <c r="H6161" s="61" t="s">
        <v>1542</v>
      </c>
      <c r="I6161" s="61" t="s">
        <v>185</v>
      </c>
      <c r="J6161" s="61" t="s">
        <v>16</v>
      </c>
      <c r="K6161" s="61" t="s">
        <v>14</v>
      </c>
      <c r="L6161" s="61" t="s">
        <v>1527</v>
      </c>
      <c r="M6161" s="61" t="e">
        <f t="shared" si="97"/>
        <v>#VALUE!</v>
      </c>
      <c r="N6161" t="e">
        <f>VLOOKUP(M6161,'zamestnanci číselník'!$A:$I,9,0)</f>
        <v>#VALUE!</v>
      </c>
    </row>
    <row r="6162" spans="1:14" x14ac:dyDescent="0.2">
      <c r="A6162" s="60">
        <v>43698</v>
      </c>
      <c r="B6162" s="61" t="s">
        <v>1526</v>
      </c>
      <c r="C6162" s="61" t="s">
        <v>885</v>
      </c>
      <c r="D6162" s="61" t="s">
        <v>181</v>
      </c>
      <c r="E6162" s="61">
        <v>2</v>
      </c>
      <c r="F6162" s="61" t="s">
        <v>182</v>
      </c>
      <c r="G6162" s="61">
        <v>0</v>
      </c>
      <c r="H6162" s="61" t="s">
        <v>318</v>
      </c>
      <c r="I6162" s="61" t="s">
        <v>185</v>
      </c>
      <c r="J6162" s="61" t="s">
        <v>16</v>
      </c>
      <c r="K6162" s="61" t="s">
        <v>14</v>
      </c>
      <c r="L6162" s="61" t="s">
        <v>1527</v>
      </c>
      <c r="M6162" s="61" t="e">
        <f t="shared" si="97"/>
        <v>#VALUE!</v>
      </c>
      <c r="N6162" t="e">
        <f>VLOOKUP(M6162,'zamestnanci číselník'!$A:$I,9,0)</f>
        <v>#VALUE!</v>
      </c>
    </row>
    <row r="6163" spans="1:14" x14ac:dyDescent="0.2">
      <c r="A6163" s="60">
        <v>43699</v>
      </c>
      <c r="B6163" s="61" t="s">
        <v>1526</v>
      </c>
      <c r="C6163" s="61" t="s">
        <v>885</v>
      </c>
      <c r="D6163" s="61" t="s">
        <v>181</v>
      </c>
      <c r="E6163" s="61">
        <v>4</v>
      </c>
      <c r="F6163" s="61" t="s">
        <v>182</v>
      </c>
      <c r="G6163" s="61">
        <v>0</v>
      </c>
      <c r="H6163" s="61" t="s">
        <v>1539</v>
      </c>
      <c r="I6163" s="61" t="s">
        <v>185</v>
      </c>
      <c r="J6163" s="61" t="s">
        <v>16</v>
      </c>
      <c r="K6163" s="61" t="s">
        <v>14</v>
      </c>
      <c r="L6163" s="61" t="s">
        <v>1527</v>
      </c>
      <c r="M6163" s="61" t="e">
        <f t="shared" si="97"/>
        <v>#VALUE!</v>
      </c>
      <c r="N6163" t="e">
        <f>VLOOKUP(M6163,'zamestnanci číselník'!$A:$I,9,0)</f>
        <v>#VALUE!</v>
      </c>
    </row>
    <row r="6164" spans="1:14" x14ac:dyDescent="0.2">
      <c r="A6164" s="60">
        <v>43700</v>
      </c>
      <c r="B6164" s="61" t="s">
        <v>1526</v>
      </c>
      <c r="C6164" s="61" t="s">
        <v>885</v>
      </c>
      <c r="D6164" s="61" t="s">
        <v>181</v>
      </c>
      <c r="E6164" s="61">
        <v>9</v>
      </c>
      <c r="F6164" s="61" t="s">
        <v>182</v>
      </c>
      <c r="G6164" s="61">
        <v>0</v>
      </c>
      <c r="H6164" s="61" t="s">
        <v>1146</v>
      </c>
      <c r="I6164" s="61" t="s">
        <v>185</v>
      </c>
      <c r="J6164" s="61" t="s">
        <v>16</v>
      </c>
      <c r="K6164" s="61" t="s">
        <v>14</v>
      </c>
      <c r="L6164" s="61" t="s">
        <v>1527</v>
      </c>
      <c r="M6164" s="61" t="e">
        <f t="shared" si="97"/>
        <v>#VALUE!</v>
      </c>
      <c r="N6164" t="e">
        <f>VLOOKUP(M6164,'zamestnanci číselník'!$A:$I,9,0)</f>
        <v>#VALUE!</v>
      </c>
    </row>
    <row r="6165" spans="1:14" x14ac:dyDescent="0.2">
      <c r="A6165" s="60">
        <v>43699</v>
      </c>
      <c r="B6165" s="61" t="s">
        <v>1526</v>
      </c>
      <c r="C6165" s="61" t="s">
        <v>885</v>
      </c>
      <c r="D6165" s="61" t="s">
        <v>181</v>
      </c>
      <c r="E6165" s="61">
        <v>5</v>
      </c>
      <c r="F6165" s="61" t="s">
        <v>182</v>
      </c>
      <c r="G6165" s="61">
        <v>0</v>
      </c>
      <c r="H6165" s="61" t="s">
        <v>1146</v>
      </c>
      <c r="I6165" s="61" t="s">
        <v>185</v>
      </c>
      <c r="J6165" s="61" t="s">
        <v>16</v>
      </c>
      <c r="K6165" s="61" t="s">
        <v>14</v>
      </c>
      <c r="L6165" s="61" t="s">
        <v>1527</v>
      </c>
      <c r="M6165" s="61" t="e">
        <f t="shared" si="97"/>
        <v>#VALUE!</v>
      </c>
      <c r="N6165" t="e">
        <f>VLOOKUP(M6165,'zamestnanci číselník'!$A:$I,9,0)</f>
        <v>#VALUE!</v>
      </c>
    </row>
    <row r="6166" spans="1:14" x14ac:dyDescent="0.2">
      <c r="A6166" s="60">
        <v>43692</v>
      </c>
      <c r="B6166" s="61" t="s">
        <v>1526</v>
      </c>
      <c r="C6166" s="61" t="s">
        <v>885</v>
      </c>
      <c r="D6166" s="61" t="s">
        <v>181</v>
      </c>
      <c r="E6166" s="61">
        <v>8</v>
      </c>
      <c r="F6166" s="61" t="s">
        <v>182</v>
      </c>
      <c r="G6166" s="61">
        <v>0</v>
      </c>
      <c r="H6166" s="61" t="s">
        <v>279</v>
      </c>
      <c r="I6166" s="61" t="s">
        <v>185</v>
      </c>
      <c r="J6166" s="61" t="s">
        <v>16</v>
      </c>
      <c r="K6166" s="61" t="s">
        <v>14</v>
      </c>
      <c r="L6166" s="61" t="s">
        <v>1527</v>
      </c>
      <c r="M6166" s="61" t="e">
        <f t="shared" si="97"/>
        <v>#VALUE!</v>
      </c>
      <c r="N6166" t="e">
        <f>VLOOKUP(M6166,'zamestnanci číselník'!$A:$I,9,0)</f>
        <v>#VALUE!</v>
      </c>
    </row>
    <row r="6167" spans="1:14" x14ac:dyDescent="0.2">
      <c r="A6167" s="60">
        <v>43693</v>
      </c>
      <c r="B6167" s="61" t="s">
        <v>1526</v>
      </c>
      <c r="C6167" s="61" t="s">
        <v>885</v>
      </c>
      <c r="D6167" s="61" t="s">
        <v>181</v>
      </c>
      <c r="E6167" s="61">
        <v>9</v>
      </c>
      <c r="F6167" s="61" t="s">
        <v>182</v>
      </c>
      <c r="G6167" s="61">
        <v>0</v>
      </c>
      <c r="H6167" s="61" t="s">
        <v>279</v>
      </c>
      <c r="I6167" s="61" t="s">
        <v>185</v>
      </c>
      <c r="J6167" s="61" t="s">
        <v>16</v>
      </c>
      <c r="K6167" s="61" t="s">
        <v>14</v>
      </c>
      <c r="L6167" s="61" t="s">
        <v>1527</v>
      </c>
      <c r="M6167" s="61" t="e">
        <f t="shared" si="97"/>
        <v>#VALUE!</v>
      </c>
      <c r="N6167" t="e">
        <f>VLOOKUP(M6167,'zamestnanci číselník'!$A:$I,9,0)</f>
        <v>#VALUE!</v>
      </c>
    </row>
    <row r="6168" spans="1:14" x14ac:dyDescent="0.2">
      <c r="A6168" s="60">
        <v>43696</v>
      </c>
      <c r="B6168" s="61" t="s">
        <v>1526</v>
      </c>
      <c r="C6168" s="61" t="s">
        <v>885</v>
      </c>
      <c r="D6168" s="61" t="s">
        <v>181</v>
      </c>
      <c r="E6168" s="61">
        <v>9</v>
      </c>
      <c r="F6168" s="61" t="s">
        <v>182</v>
      </c>
      <c r="G6168" s="61">
        <v>0</v>
      </c>
      <c r="H6168" s="61" t="s">
        <v>279</v>
      </c>
      <c r="I6168" s="61" t="s">
        <v>185</v>
      </c>
      <c r="J6168" s="61" t="s">
        <v>16</v>
      </c>
      <c r="K6168" s="61" t="s">
        <v>14</v>
      </c>
      <c r="L6168" s="61" t="s">
        <v>1527</v>
      </c>
      <c r="M6168" s="61" t="e">
        <f t="shared" si="97"/>
        <v>#VALUE!</v>
      </c>
      <c r="N6168" t="e">
        <f>VLOOKUP(M6168,'zamestnanci číselník'!$A:$I,9,0)</f>
        <v>#VALUE!</v>
      </c>
    </row>
    <row r="6169" spans="1:14" x14ac:dyDescent="0.2">
      <c r="A6169" s="60">
        <v>43697</v>
      </c>
      <c r="B6169" s="61" t="s">
        <v>1526</v>
      </c>
      <c r="C6169" s="61" t="s">
        <v>885</v>
      </c>
      <c r="D6169" s="61" t="s">
        <v>181</v>
      </c>
      <c r="E6169" s="61">
        <v>9</v>
      </c>
      <c r="F6169" s="61" t="s">
        <v>182</v>
      </c>
      <c r="G6169" s="61">
        <v>0</v>
      </c>
      <c r="H6169" s="61" t="s">
        <v>279</v>
      </c>
      <c r="I6169" s="61" t="s">
        <v>185</v>
      </c>
      <c r="J6169" s="61" t="s">
        <v>16</v>
      </c>
      <c r="K6169" s="61" t="s">
        <v>14</v>
      </c>
      <c r="L6169" s="61" t="s">
        <v>1527</v>
      </c>
      <c r="M6169" s="61" t="e">
        <f t="shared" si="97"/>
        <v>#VALUE!</v>
      </c>
      <c r="N6169" t="e">
        <f>VLOOKUP(M6169,'zamestnanci číselník'!$A:$I,9,0)</f>
        <v>#VALUE!</v>
      </c>
    </row>
    <row r="6170" spans="1:14" x14ac:dyDescent="0.2">
      <c r="A6170" s="60">
        <v>43689</v>
      </c>
      <c r="B6170" s="61" t="s">
        <v>1526</v>
      </c>
      <c r="C6170" s="61" t="s">
        <v>885</v>
      </c>
      <c r="D6170" s="61" t="s">
        <v>181</v>
      </c>
      <c r="E6170" s="61">
        <v>9</v>
      </c>
      <c r="F6170" s="61" t="s">
        <v>182</v>
      </c>
      <c r="G6170" s="61">
        <v>0</v>
      </c>
      <c r="H6170" s="61" t="s">
        <v>279</v>
      </c>
      <c r="I6170" s="61" t="s">
        <v>185</v>
      </c>
      <c r="J6170" s="61" t="s">
        <v>16</v>
      </c>
      <c r="K6170" s="61" t="s">
        <v>14</v>
      </c>
      <c r="L6170" s="61" t="s">
        <v>1527</v>
      </c>
      <c r="M6170" s="61" t="e">
        <f t="shared" si="97"/>
        <v>#VALUE!</v>
      </c>
      <c r="N6170" t="e">
        <f>VLOOKUP(M6170,'zamestnanci číselník'!$A:$I,9,0)</f>
        <v>#VALUE!</v>
      </c>
    </row>
    <row r="6171" spans="1:14" x14ac:dyDescent="0.2">
      <c r="A6171" s="60">
        <v>43690</v>
      </c>
      <c r="B6171" s="61" t="s">
        <v>1526</v>
      </c>
      <c r="C6171" s="61" t="s">
        <v>885</v>
      </c>
      <c r="D6171" s="61" t="s">
        <v>181</v>
      </c>
      <c r="E6171" s="61">
        <v>9</v>
      </c>
      <c r="F6171" s="61" t="s">
        <v>182</v>
      </c>
      <c r="G6171" s="61">
        <v>0</v>
      </c>
      <c r="H6171" s="61" t="s">
        <v>279</v>
      </c>
      <c r="I6171" s="61" t="s">
        <v>185</v>
      </c>
      <c r="J6171" s="61" t="s">
        <v>16</v>
      </c>
      <c r="K6171" s="61" t="s">
        <v>14</v>
      </c>
      <c r="L6171" s="61" t="s">
        <v>1527</v>
      </c>
      <c r="M6171" s="61" t="e">
        <f t="shared" si="97"/>
        <v>#VALUE!</v>
      </c>
      <c r="N6171" t="e">
        <f>VLOOKUP(M6171,'zamestnanci číselník'!$A:$I,9,0)</f>
        <v>#VALUE!</v>
      </c>
    </row>
    <row r="6172" spans="1:14" x14ac:dyDescent="0.2">
      <c r="A6172" s="60">
        <v>43691</v>
      </c>
      <c r="B6172" s="61" t="s">
        <v>1526</v>
      </c>
      <c r="C6172" s="61" t="s">
        <v>885</v>
      </c>
      <c r="D6172" s="61" t="s">
        <v>181</v>
      </c>
      <c r="E6172" s="61">
        <v>9</v>
      </c>
      <c r="F6172" s="61" t="s">
        <v>182</v>
      </c>
      <c r="G6172" s="61">
        <v>0</v>
      </c>
      <c r="H6172" s="61" t="s">
        <v>279</v>
      </c>
      <c r="I6172" s="61" t="s">
        <v>185</v>
      </c>
      <c r="J6172" s="61" t="s">
        <v>16</v>
      </c>
      <c r="K6172" s="61" t="s">
        <v>14</v>
      </c>
      <c r="L6172" s="61" t="s">
        <v>1527</v>
      </c>
      <c r="M6172" s="61" t="e">
        <f t="shared" si="97"/>
        <v>#VALUE!</v>
      </c>
      <c r="N6172" t="e">
        <f>VLOOKUP(M6172,'zamestnanci číselník'!$A:$I,9,0)</f>
        <v>#VALUE!</v>
      </c>
    </row>
    <row r="6173" spans="1:14" x14ac:dyDescent="0.2">
      <c r="A6173" s="60">
        <v>43678</v>
      </c>
      <c r="B6173" s="61" t="s">
        <v>1526</v>
      </c>
      <c r="C6173" s="61" t="s">
        <v>17</v>
      </c>
      <c r="D6173" s="61" t="s">
        <v>181</v>
      </c>
      <c r="E6173" s="61">
        <v>0</v>
      </c>
      <c r="F6173" s="61" t="s">
        <v>182</v>
      </c>
      <c r="G6173" s="61">
        <v>0</v>
      </c>
      <c r="H6173" s="61" t="s">
        <v>183</v>
      </c>
      <c r="I6173" s="61" t="s">
        <v>185</v>
      </c>
      <c r="J6173" s="61" t="s">
        <v>16</v>
      </c>
      <c r="K6173" s="61" t="s">
        <v>14</v>
      </c>
      <c r="L6173" s="61" t="s">
        <v>1527</v>
      </c>
      <c r="M6173" s="61" t="e">
        <f t="shared" si="97"/>
        <v>#VALUE!</v>
      </c>
      <c r="N6173" t="e">
        <f>VLOOKUP(M6173,'zamestnanci číselník'!$A:$I,9,0)</f>
        <v>#VALUE!</v>
      </c>
    </row>
    <row r="6174" spans="1:14" x14ac:dyDescent="0.2">
      <c r="A6174" s="60">
        <v>43679</v>
      </c>
      <c r="B6174" s="61" t="s">
        <v>1526</v>
      </c>
      <c r="C6174" s="61" t="s">
        <v>17</v>
      </c>
      <c r="D6174" s="61" t="s">
        <v>181</v>
      </c>
      <c r="E6174" s="61">
        <v>0</v>
      </c>
      <c r="F6174" s="61" t="s">
        <v>182</v>
      </c>
      <c r="G6174" s="61">
        <v>0</v>
      </c>
      <c r="H6174" s="61" t="s">
        <v>183</v>
      </c>
      <c r="I6174" s="61" t="s">
        <v>185</v>
      </c>
      <c r="J6174" s="61" t="s">
        <v>16</v>
      </c>
      <c r="K6174" s="61" t="s">
        <v>14</v>
      </c>
      <c r="L6174" s="61" t="s">
        <v>1527</v>
      </c>
      <c r="M6174" s="61" t="e">
        <f t="shared" si="97"/>
        <v>#VALUE!</v>
      </c>
      <c r="N6174" t="e">
        <f>VLOOKUP(M6174,'zamestnanci číselník'!$A:$I,9,0)</f>
        <v>#VALUE!</v>
      </c>
    </row>
    <row r="6175" spans="1:14" x14ac:dyDescent="0.2">
      <c r="A6175" s="60">
        <v>43682</v>
      </c>
      <c r="B6175" s="61" t="s">
        <v>1526</v>
      </c>
      <c r="C6175" s="61" t="s">
        <v>885</v>
      </c>
      <c r="D6175" s="61" t="s">
        <v>181</v>
      </c>
      <c r="E6175" s="61">
        <v>9</v>
      </c>
      <c r="F6175" s="61" t="s">
        <v>182</v>
      </c>
      <c r="G6175" s="61">
        <v>0</v>
      </c>
      <c r="H6175" s="61" t="s">
        <v>279</v>
      </c>
      <c r="I6175" s="61" t="s">
        <v>185</v>
      </c>
      <c r="J6175" s="61" t="s">
        <v>16</v>
      </c>
      <c r="K6175" s="61" t="s">
        <v>14</v>
      </c>
      <c r="L6175" s="61" t="s">
        <v>1527</v>
      </c>
      <c r="M6175" s="61" t="e">
        <f t="shared" si="97"/>
        <v>#VALUE!</v>
      </c>
      <c r="N6175" t="e">
        <f>VLOOKUP(M6175,'zamestnanci číselník'!$A:$I,9,0)</f>
        <v>#VALUE!</v>
      </c>
    </row>
    <row r="6176" spans="1:14" x14ac:dyDescent="0.2">
      <c r="A6176" s="60">
        <v>43683</v>
      </c>
      <c r="B6176" s="61" t="s">
        <v>1526</v>
      </c>
      <c r="C6176" s="61" t="s">
        <v>885</v>
      </c>
      <c r="D6176" s="61" t="s">
        <v>181</v>
      </c>
      <c r="E6176" s="61">
        <v>9</v>
      </c>
      <c r="F6176" s="61" t="s">
        <v>182</v>
      </c>
      <c r="G6176" s="61">
        <v>0</v>
      </c>
      <c r="H6176" s="61" t="s">
        <v>279</v>
      </c>
      <c r="I6176" s="61" t="s">
        <v>185</v>
      </c>
      <c r="J6176" s="61" t="s">
        <v>16</v>
      </c>
      <c r="K6176" s="61" t="s">
        <v>14</v>
      </c>
      <c r="L6176" s="61" t="s">
        <v>1527</v>
      </c>
      <c r="M6176" s="61" t="e">
        <f t="shared" si="97"/>
        <v>#VALUE!</v>
      </c>
      <c r="N6176" t="e">
        <f>VLOOKUP(M6176,'zamestnanci číselník'!$A:$I,9,0)</f>
        <v>#VALUE!</v>
      </c>
    </row>
    <row r="6177" spans="1:14" x14ac:dyDescent="0.2">
      <c r="A6177" s="60">
        <v>43684</v>
      </c>
      <c r="B6177" s="61" t="s">
        <v>1526</v>
      </c>
      <c r="C6177" s="61" t="s">
        <v>885</v>
      </c>
      <c r="D6177" s="61" t="s">
        <v>181</v>
      </c>
      <c r="E6177" s="61">
        <v>9</v>
      </c>
      <c r="F6177" s="61" t="s">
        <v>182</v>
      </c>
      <c r="G6177" s="61">
        <v>0</v>
      </c>
      <c r="H6177" s="61" t="s">
        <v>279</v>
      </c>
      <c r="I6177" s="61" t="s">
        <v>185</v>
      </c>
      <c r="J6177" s="61" t="s">
        <v>16</v>
      </c>
      <c r="K6177" s="61" t="s">
        <v>14</v>
      </c>
      <c r="L6177" s="61" t="s">
        <v>1527</v>
      </c>
      <c r="M6177" s="61" t="e">
        <f t="shared" si="97"/>
        <v>#VALUE!</v>
      </c>
      <c r="N6177" t="e">
        <f>VLOOKUP(M6177,'zamestnanci číselník'!$A:$I,9,0)</f>
        <v>#VALUE!</v>
      </c>
    </row>
    <row r="6178" spans="1:14" x14ac:dyDescent="0.2">
      <c r="A6178" s="60">
        <v>43685</v>
      </c>
      <c r="B6178" s="61" t="s">
        <v>1526</v>
      </c>
      <c r="C6178" s="61" t="s">
        <v>885</v>
      </c>
      <c r="D6178" s="61" t="s">
        <v>181</v>
      </c>
      <c r="E6178" s="61">
        <v>9</v>
      </c>
      <c r="F6178" s="61" t="s">
        <v>182</v>
      </c>
      <c r="G6178" s="61">
        <v>0</v>
      </c>
      <c r="H6178" s="61" t="s">
        <v>279</v>
      </c>
      <c r="I6178" s="61" t="s">
        <v>185</v>
      </c>
      <c r="J6178" s="61" t="s">
        <v>16</v>
      </c>
      <c r="K6178" s="61" t="s">
        <v>14</v>
      </c>
      <c r="L6178" s="61" t="s">
        <v>1527</v>
      </c>
      <c r="M6178" s="61" t="e">
        <f t="shared" si="97"/>
        <v>#VALUE!</v>
      </c>
      <c r="N6178" t="e">
        <f>VLOOKUP(M6178,'zamestnanci číselník'!$A:$I,9,0)</f>
        <v>#VALUE!</v>
      </c>
    </row>
    <row r="6179" spans="1:14" x14ac:dyDescent="0.2">
      <c r="A6179" s="60">
        <v>43686</v>
      </c>
      <c r="B6179" s="61" t="s">
        <v>1526</v>
      </c>
      <c r="C6179" s="61" t="s">
        <v>885</v>
      </c>
      <c r="D6179" s="61" t="s">
        <v>181</v>
      </c>
      <c r="E6179" s="61">
        <v>9</v>
      </c>
      <c r="F6179" s="61" t="s">
        <v>182</v>
      </c>
      <c r="G6179" s="61">
        <v>0</v>
      </c>
      <c r="H6179" s="61" t="s">
        <v>279</v>
      </c>
      <c r="I6179" s="61" t="s">
        <v>185</v>
      </c>
      <c r="J6179" s="61" t="s">
        <v>16</v>
      </c>
      <c r="K6179" s="61" t="s">
        <v>14</v>
      </c>
      <c r="L6179" s="61" t="s">
        <v>1527</v>
      </c>
      <c r="M6179" s="61" t="e">
        <f t="shared" si="97"/>
        <v>#VALUE!</v>
      </c>
      <c r="N6179" t="e">
        <f>VLOOKUP(M6179,'zamestnanci číselník'!$A:$I,9,0)</f>
        <v>#VALUE!</v>
      </c>
    </row>
    <row r="6180" spans="1:14" x14ac:dyDescent="0.2">
      <c r="A6180" s="60">
        <v>43694</v>
      </c>
      <c r="B6180" s="61" t="s">
        <v>1528</v>
      </c>
      <c r="C6180" s="61" t="s">
        <v>885</v>
      </c>
      <c r="D6180" s="61" t="s">
        <v>181</v>
      </c>
      <c r="E6180" s="61">
        <v>5.5</v>
      </c>
      <c r="F6180" s="61" t="s">
        <v>182</v>
      </c>
      <c r="G6180" s="61">
        <v>0</v>
      </c>
      <c r="H6180" s="61" t="s">
        <v>1546</v>
      </c>
      <c r="I6180" s="61" t="s">
        <v>1104</v>
      </c>
      <c r="J6180" s="61" t="s">
        <v>278</v>
      </c>
      <c r="K6180" s="61" t="s">
        <v>14</v>
      </c>
      <c r="L6180" s="61" t="s">
        <v>1529</v>
      </c>
      <c r="M6180" s="61" t="e">
        <f t="shared" si="97"/>
        <v>#VALUE!</v>
      </c>
      <c r="N6180" t="e">
        <f>VLOOKUP(M6180,'zamestnanci číselník'!$A:$I,9,0)</f>
        <v>#VALUE!</v>
      </c>
    </row>
    <row r="6181" spans="1:14" x14ac:dyDescent="0.2">
      <c r="A6181" s="60">
        <v>43700</v>
      </c>
      <c r="B6181" s="61" t="s">
        <v>1593</v>
      </c>
      <c r="C6181" s="61" t="s">
        <v>885</v>
      </c>
      <c r="D6181" s="61" t="s">
        <v>181</v>
      </c>
      <c r="E6181" s="61">
        <v>10</v>
      </c>
      <c r="F6181" s="61" t="s">
        <v>182</v>
      </c>
      <c r="G6181" s="61">
        <v>0</v>
      </c>
      <c r="H6181" s="61" t="s">
        <v>1451</v>
      </c>
      <c r="I6181" s="61" t="s">
        <v>1099</v>
      </c>
      <c r="J6181" s="61" t="s">
        <v>212</v>
      </c>
      <c r="K6181" s="61" t="s">
        <v>14</v>
      </c>
      <c r="L6181" s="61" t="s">
        <v>1594</v>
      </c>
      <c r="M6181" s="61" t="e">
        <f t="shared" si="97"/>
        <v>#VALUE!</v>
      </c>
      <c r="N6181" t="e">
        <f>VLOOKUP(M6181,'zamestnanci číselník'!$A:$I,9,0)</f>
        <v>#VALUE!</v>
      </c>
    </row>
    <row r="6182" spans="1:14" x14ac:dyDescent="0.2">
      <c r="A6182" s="60">
        <v>43704</v>
      </c>
      <c r="B6182" s="61" t="s">
        <v>1593</v>
      </c>
      <c r="C6182" s="61" t="s">
        <v>885</v>
      </c>
      <c r="D6182" s="61" t="s">
        <v>181</v>
      </c>
      <c r="E6182" s="61">
        <v>5.5</v>
      </c>
      <c r="F6182" s="61" t="s">
        <v>182</v>
      </c>
      <c r="G6182" s="61">
        <v>0</v>
      </c>
      <c r="H6182" s="61" t="s">
        <v>1501</v>
      </c>
      <c r="I6182" s="61" t="s">
        <v>1099</v>
      </c>
      <c r="J6182" s="61" t="s">
        <v>212</v>
      </c>
      <c r="K6182" s="61" t="s">
        <v>14</v>
      </c>
      <c r="L6182" s="61" t="s">
        <v>1594</v>
      </c>
      <c r="M6182" s="61" t="e">
        <f t="shared" si="97"/>
        <v>#VALUE!</v>
      </c>
      <c r="N6182" t="e">
        <f>VLOOKUP(M6182,'zamestnanci číselník'!$A:$I,9,0)</f>
        <v>#VALUE!</v>
      </c>
    </row>
    <row r="6183" spans="1:14" x14ac:dyDescent="0.2">
      <c r="A6183" s="60">
        <v>43704</v>
      </c>
      <c r="B6183" s="61" t="s">
        <v>1593</v>
      </c>
      <c r="C6183" s="61" t="s">
        <v>885</v>
      </c>
      <c r="D6183" s="61" t="s">
        <v>181</v>
      </c>
      <c r="E6183" s="61">
        <v>4</v>
      </c>
      <c r="F6183" s="61" t="s">
        <v>182</v>
      </c>
      <c r="G6183" s="61">
        <v>0</v>
      </c>
      <c r="H6183" s="61" t="s">
        <v>1476</v>
      </c>
      <c r="I6183" s="61" t="s">
        <v>1099</v>
      </c>
      <c r="J6183" s="61" t="s">
        <v>212</v>
      </c>
      <c r="K6183" s="61" t="s">
        <v>14</v>
      </c>
      <c r="L6183" s="61" t="s">
        <v>1594</v>
      </c>
      <c r="M6183" s="61" t="e">
        <f t="shared" si="97"/>
        <v>#VALUE!</v>
      </c>
      <c r="N6183" t="e">
        <f>VLOOKUP(M6183,'zamestnanci číselník'!$A:$I,9,0)</f>
        <v>#VALUE!</v>
      </c>
    </row>
    <row r="6184" spans="1:14" x14ac:dyDescent="0.2">
      <c r="A6184" s="60">
        <v>43705</v>
      </c>
      <c r="B6184" s="61" t="s">
        <v>1593</v>
      </c>
      <c r="C6184" s="61" t="s">
        <v>885</v>
      </c>
      <c r="D6184" s="61" t="s">
        <v>181</v>
      </c>
      <c r="E6184" s="61">
        <v>5</v>
      </c>
      <c r="F6184" s="61" t="s">
        <v>182</v>
      </c>
      <c r="G6184" s="61">
        <v>0</v>
      </c>
      <c r="H6184" s="61" t="s">
        <v>1501</v>
      </c>
      <c r="I6184" s="61" t="s">
        <v>1099</v>
      </c>
      <c r="J6184" s="61" t="s">
        <v>212</v>
      </c>
      <c r="K6184" s="61" t="s">
        <v>14</v>
      </c>
      <c r="L6184" s="61" t="s">
        <v>1594</v>
      </c>
      <c r="M6184" s="61" t="e">
        <f t="shared" si="97"/>
        <v>#VALUE!</v>
      </c>
      <c r="N6184" t="e">
        <f>VLOOKUP(M6184,'zamestnanci číselník'!$A:$I,9,0)</f>
        <v>#VALUE!</v>
      </c>
    </row>
    <row r="6185" spans="1:14" x14ac:dyDescent="0.2">
      <c r="A6185" s="60">
        <v>43705</v>
      </c>
      <c r="B6185" s="61" t="s">
        <v>1593</v>
      </c>
      <c r="C6185" s="61" t="s">
        <v>885</v>
      </c>
      <c r="D6185" s="61" t="s">
        <v>181</v>
      </c>
      <c r="E6185" s="61">
        <v>4.5</v>
      </c>
      <c r="F6185" s="61" t="s">
        <v>182</v>
      </c>
      <c r="G6185" s="61">
        <v>0</v>
      </c>
      <c r="H6185" s="61" t="s">
        <v>1512</v>
      </c>
      <c r="I6185" s="61" t="s">
        <v>1099</v>
      </c>
      <c r="J6185" s="61" t="s">
        <v>212</v>
      </c>
      <c r="K6185" s="61" t="s">
        <v>14</v>
      </c>
      <c r="L6185" s="61" t="s">
        <v>1594</v>
      </c>
      <c r="M6185" s="61" t="e">
        <f t="shared" si="97"/>
        <v>#VALUE!</v>
      </c>
      <c r="N6185" t="e">
        <f>VLOOKUP(M6185,'zamestnanci číselník'!$A:$I,9,0)</f>
        <v>#VALUE!</v>
      </c>
    </row>
    <row r="6186" spans="1:14" x14ac:dyDescent="0.2">
      <c r="A6186" s="60">
        <v>43703</v>
      </c>
      <c r="B6186" s="61" t="s">
        <v>1593</v>
      </c>
      <c r="C6186" s="61" t="s">
        <v>885</v>
      </c>
      <c r="D6186" s="61" t="s">
        <v>181</v>
      </c>
      <c r="E6186" s="61">
        <v>9.5</v>
      </c>
      <c r="F6186" s="61" t="s">
        <v>182</v>
      </c>
      <c r="G6186" s="61">
        <v>0</v>
      </c>
      <c r="H6186" s="61" t="s">
        <v>1501</v>
      </c>
      <c r="I6186" s="61" t="s">
        <v>1099</v>
      </c>
      <c r="J6186" s="61" t="s">
        <v>212</v>
      </c>
      <c r="K6186" s="61" t="s">
        <v>14</v>
      </c>
      <c r="L6186" s="61" t="s">
        <v>1594</v>
      </c>
      <c r="M6186" s="61" t="e">
        <f t="shared" si="97"/>
        <v>#VALUE!</v>
      </c>
      <c r="N6186" t="e">
        <f>VLOOKUP(M6186,'zamestnanci číselník'!$A:$I,9,0)</f>
        <v>#VALUE!</v>
      </c>
    </row>
    <row r="6187" spans="1:14" x14ac:dyDescent="0.2">
      <c r="A6187" s="60">
        <v>43698</v>
      </c>
      <c r="B6187" s="61" t="s">
        <v>1593</v>
      </c>
      <c r="C6187" s="61" t="s">
        <v>885</v>
      </c>
      <c r="D6187" s="61" t="s">
        <v>181</v>
      </c>
      <c r="E6187" s="61">
        <v>10</v>
      </c>
      <c r="F6187" s="61" t="s">
        <v>182</v>
      </c>
      <c r="G6187" s="61">
        <v>0</v>
      </c>
      <c r="H6187" s="61" t="s">
        <v>1472</v>
      </c>
      <c r="I6187" s="61" t="s">
        <v>1099</v>
      </c>
      <c r="J6187" s="61" t="s">
        <v>212</v>
      </c>
      <c r="K6187" s="61" t="s">
        <v>14</v>
      </c>
      <c r="L6187" s="61" t="s">
        <v>1594</v>
      </c>
      <c r="M6187" s="61" t="e">
        <f t="shared" si="97"/>
        <v>#VALUE!</v>
      </c>
      <c r="N6187" t="e">
        <f>VLOOKUP(M6187,'zamestnanci číselník'!$A:$I,9,0)</f>
        <v>#VALUE!</v>
      </c>
    </row>
    <row r="6188" spans="1:14" x14ac:dyDescent="0.2">
      <c r="A6188" s="60">
        <v>43699</v>
      </c>
      <c r="B6188" s="61" t="s">
        <v>1593</v>
      </c>
      <c r="C6188" s="61" t="s">
        <v>885</v>
      </c>
      <c r="D6188" s="61" t="s">
        <v>181</v>
      </c>
      <c r="E6188" s="61">
        <v>10</v>
      </c>
      <c r="F6188" s="61" t="s">
        <v>182</v>
      </c>
      <c r="G6188" s="61">
        <v>0</v>
      </c>
      <c r="H6188" s="61" t="s">
        <v>1472</v>
      </c>
      <c r="I6188" s="61" t="s">
        <v>1099</v>
      </c>
      <c r="J6188" s="61" t="s">
        <v>212</v>
      </c>
      <c r="K6188" s="61" t="s">
        <v>14</v>
      </c>
      <c r="L6188" s="61" t="s">
        <v>1594</v>
      </c>
      <c r="M6188" s="61" t="e">
        <f t="shared" ref="M6188:M6251" si="98">B6188*1</f>
        <v>#VALUE!</v>
      </c>
      <c r="N6188" t="e">
        <f>VLOOKUP(M6188,'zamestnanci číselník'!$A:$I,9,0)</f>
        <v>#VALUE!</v>
      </c>
    </row>
    <row r="6189" spans="1:14" x14ac:dyDescent="0.2">
      <c r="A6189" s="60">
        <v>43697</v>
      </c>
      <c r="B6189" s="61" t="s">
        <v>1593</v>
      </c>
      <c r="C6189" s="61" t="s">
        <v>885</v>
      </c>
      <c r="D6189" s="61" t="s">
        <v>181</v>
      </c>
      <c r="E6189" s="61">
        <v>9.5</v>
      </c>
      <c r="F6189" s="61" t="s">
        <v>182</v>
      </c>
      <c r="G6189" s="61">
        <v>0</v>
      </c>
      <c r="H6189" s="61" t="s">
        <v>1451</v>
      </c>
      <c r="I6189" s="61" t="s">
        <v>1099</v>
      </c>
      <c r="J6189" s="61" t="s">
        <v>212</v>
      </c>
      <c r="K6189" s="61" t="s">
        <v>14</v>
      </c>
      <c r="L6189" s="61" t="s">
        <v>1594</v>
      </c>
      <c r="M6189" s="61" t="e">
        <f t="shared" si="98"/>
        <v>#VALUE!</v>
      </c>
      <c r="N6189" t="e">
        <f>VLOOKUP(M6189,'zamestnanci číselník'!$A:$I,9,0)</f>
        <v>#VALUE!</v>
      </c>
    </row>
    <row r="6190" spans="1:14" x14ac:dyDescent="0.2">
      <c r="A6190" s="60"/>
      <c r="B6190" s="61"/>
      <c r="C6190" s="61"/>
      <c r="D6190" s="61"/>
      <c r="E6190" s="61"/>
      <c r="F6190" s="61"/>
      <c r="G6190" s="61"/>
      <c r="H6190" s="61"/>
      <c r="I6190" s="61"/>
      <c r="J6190" s="61"/>
      <c r="K6190" s="61"/>
      <c r="L6190" s="61"/>
      <c r="M6190" s="61">
        <f t="shared" si="98"/>
        <v>0</v>
      </c>
      <c r="N6190" t="e">
        <f>VLOOKUP(M6190,'zamestnanci číselník'!$A:$I,9,0)</f>
        <v>#N/A</v>
      </c>
    </row>
    <row r="6191" spans="1:14" x14ac:dyDescent="0.2">
      <c r="A6191" s="60"/>
      <c r="B6191" s="61"/>
      <c r="C6191" s="61"/>
      <c r="D6191" s="61"/>
      <c r="E6191" s="61"/>
      <c r="F6191" s="61"/>
      <c r="G6191" s="61"/>
      <c r="H6191" s="61"/>
      <c r="I6191" s="61"/>
      <c r="J6191" s="61"/>
      <c r="K6191" s="61"/>
      <c r="L6191" s="61"/>
      <c r="M6191" s="61">
        <f t="shared" si="98"/>
        <v>0</v>
      </c>
      <c r="N6191" t="e">
        <f>VLOOKUP(M6191,'zamestnanci číselník'!$A:$I,9,0)</f>
        <v>#N/A</v>
      </c>
    </row>
    <row r="6192" spans="1:14" x14ac:dyDescent="0.2">
      <c r="A6192" s="60"/>
      <c r="B6192" s="61"/>
      <c r="C6192" s="61"/>
      <c r="D6192" s="61"/>
      <c r="E6192" s="61"/>
      <c r="F6192" s="61"/>
      <c r="G6192" s="61"/>
      <c r="H6192" s="61"/>
      <c r="I6192" s="61"/>
      <c r="J6192" s="61"/>
      <c r="K6192" s="61"/>
      <c r="L6192" s="61"/>
      <c r="M6192" s="61">
        <f t="shared" si="98"/>
        <v>0</v>
      </c>
      <c r="N6192" t="e">
        <f>VLOOKUP(M6192,'zamestnanci číselník'!$A:$I,9,0)</f>
        <v>#N/A</v>
      </c>
    </row>
    <row r="6193" spans="1:14" x14ac:dyDescent="0.2">
      <c r="A6193" s="60"/>
      <c r="B6193" s="61"/>
      <c r="C6193" s="61"/>
      <c r="D6193" s="61"/>
      <c r="E6193" s="61"/>
      <c r="F6193" s="61"/>
      <c r="G6193" s="61"/>
      <c r="H6193" s="61"/>
      <c r="I6193" s="61"/>
      <c r="J6193" s="61"/>
      <c r="K6193" s="61"/>
      <c r="L6193" s="61"/>
      <c r="M6193" s="61">
        <f t="shared" si="98"/>
        <v>0</v>
      </c>
      <c r="N6193" t="e">
        <f>VLOOKUP(M6193,'zamestnanci číselník'!$A:$I,9,0)</f>
        <v>#N/A</v>
      </c>
    </row>
    <row r="6194" spans="1:14" x14ac:dyDescent="0.2">
      <c r="A6194" s="60"/>
      <c r="B6194" s="61"/>
      <c r="C6194" s="61"/>
      <c r="D6194" s="61"/>
      <c r="E6194" s="61"/>
      <c r="F6194" s="61"/>
      <c r="G6194" s="61"/>
      <c r="H6194" s="61"/>
      <c r="I6194" s="61"/>
      <c r="J6194" s="61"/>
      <c r="K6194" s="61"/>
      <c r="L6194" s="61"/>
      <c r="M6194" s="61">
        <f t="shared" si="98"/>
        <v>0</v>
      </c>
      <c r="N6194" t="e">
        <f>VLOOKUP(M6194,'zamestnanci číselník'!$A:$I,9,0)</f>
        <v>#N/A</v>
      </c>
    </row>
    <row r="6195" spans="1:14" x14ac:dyDescent="0.2">
      <c r="A6195" s="60"/>
      <c r="B6195" s="61"/>
      <c r="C6195" s="61"/>
      <c r="D6195" s="61"/>
      <c r="E6195" s="61"/>
      <c r="F6195" s="61"/>
      <c r="G6195" s="61"/>
      <c r="H6195" s="61"/>
      <c r="I6195" s="61"/>
      <c r="J6195" s="61"/>
      <c r="K6195" s="61"/>
      <c r="L6195" s="61"/>
      <c r="M6195" s="61">
        <f t="shared" si="98"/>
        <v>0</v>
      </c>
      <c r="N6195" t="e">
        <f>VLOOKUP(M6195,'zamestnanci číselník'!$A:$I,9,0)</f>
        <v>#N/A</v>
      </c>
    </row>
    <row r="6196" spans="1:14" x14ac:dyDescent="0.2">
      <c r="A6196" s="60"/>
      <c r="B6196" s="61"/>
      <c r="C6196" s="61"/>
      <c r="D6196" s="61"/>
      <c r="E6196" s="61"/>
      <c r="F6196" s="61"/>
      <c r="G6196" s="61"/>
      <c r="H6196" s="61"/>
      <c r="I6196" s="61"/>
      <c r="J6196" s="61"/>
      <c r="K6196" s="61"/>
      <c r="L6196" s="61"/>
      <c r="M6196" s="61">
        <f t="shared" si="98"/>
        <v>0</v>
      </c>
      <c r="N6196" t="e">
        <f>VLOOKUP(M6196,'zamestnanci číselník'!$A:$I,9,0)</f>
        <v>#N/A</v>
      </c>
    </row>
    <row r="6197" spans="1:14" x14ac:dyDescent="0.2">
      <c r="A6197" s="60"/>
      <c r="B6197" s="61"/>
      <c r="C6197" s="61"/>
      <c r="D6197" s="61"/>
      <c r="E6197" s="61"/>
      <c r="F6197" s="61"/>
      <c r="G6197" s="61"/>
      <c r="H6197" s="61"/>
      <c r="I6197" s="61"/>
      <c r="J6197" s="61"/>
      <c r="K6197" s="61"/>
      <c r="L6197" s="61"/>
      <c r="M6197" s="61">
        <f t="shared" si="98"/>
        <v>0</v>
      </c>
      <c r="N6197" t="e">
        <f>VLOOKUP(M6197,'zamestnanci číselník'!$A:$I,9,0)</f>
        <v>#N/A</v>
      </c>
    </row>
    <row r="6198" spans="1:14" x14ac:dyDescent="0.2">
      <c r="A6198" s="60"/>
      <c r="B6198" s="61"/>
      <c r="C6198" s="61"/>
      <c r="D6198" s="61"/>
      <c r="E6198" s="61"/>
      <c r="F6198" s="61"/>
      <c r="G6198" s="61"/>
      <c r="H6198" s="61"/>
      <c r="I6198" s="61"/>
      <c r="J6198" s="61"/>
      <c r="K6198" s="61"/>
      <c r="L6198" s="61"/>
      <c r="M6198" s="61">
        <f t="shared" si="98"/>
        <v>0</v>
      </c>
      <c r="N6198" t="e">
        <f>VLOOKUP(M6198,'zamestnanci číselník'!$A:$I,9,0)</f>
        <v>#N/A</v>
      </c>
    </row>
    <row r="6199" spans="1:14" x14ac:dyDescent="0.2">
      <c r="A6199" s="60"/>
      <c r="B6199" s="61"/>
      <c r="C6199" s="61"/>
      <c r="D6199" s="61"/>
      <c r="E6199" s="61"/>
      <c r="F6199" s="61"/>
      <c r="G6199" s="61"/>
      <c r="H6199" s="61"/>
      <c r="I6199" s="61"/>
      <c r="J6199" s="61"/>
      <c r="K6199" s="61"/>
      <c r="L6199" s="61"/>
      <c r="M6199" s="61">
        <f t="shared" si="98"/>
        <v>0</v>
      </c>
      <c r="N6199" t="e">
        <f>VLOOKUP(M6199,'zamestnanci číselník'!$A:$I,9,0)</f>
        <v>#N/A</v>
      </c>
    </row>
    <row r="6200" spans="1:14" x14ac:dyDescent="0.2">
      <c r="A6200" s="60"/>
      <c r="B6200" s="61"/>
      <c r="C6200" s="61"/>
      <c r="D6200" s="61"/>
      <c r="E6200" s="61"/>
      <c r="F6200" s="61"/>
      <c r="G6200" s="61"/>
      <c r="H6200" s="61"/>
      <c r="I6200" s="61"/>
      <c r="J6200" s="61"/>
      <c r="K6200" s="61"/>
      <c r="L6200" s="61"/>
      <c r="M6200" s="61">
        <f t="shared" si="98"/>
        <v>0</v>
      </c>
      <c r="N6200" t="e">
        <f>VLOOKUP(M6200,'zamestnanci číselník'!$A:$I,9,0)</f>
        <v>#N/A</v>
      </c>
    </row>
    <row r="6201" spans="1:14" x14ac:dyDescent="0.2">
      <c r="A6201" s="60"/>
      <c r="B6201" s="61"/>
      <c r="C6201" s="61"/>
      <c r="D6201" s="61"/>
      <c r="E6201" s="61"/>
      <c r="F6201" s="61"/>
      <c r="G6201" s="61"/>
      <c r="H6201" s="61"/>
      <c r="I6201" s="61"/>
      <c r="J6201" s="61"/>
      <c r="K6201" s="61"/>
      <c r="L6201" s="61"/>
      <c r="M6201" s="61">
        <f t="shared" si="98"/>
        <v>0</v>
      </c>
      <c r="N6201" t="e">
        <f>VLOOKUP(M6201,'zamestnanci číselník'!$A:$I,9,0)</f>
        <v>#N/A</v>
      </c>
    </row>
    <row r="6202" spans="1:14" x14ac:dyDescent="0.2">
      <c r="A6202" s="60"/>
      <c r="B6202" s="61"/>
      <c r="C6202" s="61"/>
      <c r="D6202" s="61"/>
      <c r="E6202" s="61"/>
      <c r="F6202" s="61"/>
      <c r="G6202" s="61"/>
      <c r="H6202" s="61"/>
      <c r="I6202" s="61"/>
      <c r="J6202" s="61"/>
      <c r="K6202" s="61"/>
      <c r="L6202" s="61"/>
      <c r="M6202" s="61">
        <f t="shared" si="98"/>
        <v>0</v>
      </c>
      <c r="N6202" t="e">
        <f>VLOOKUP(M6202,'zamestnanci číselník'!$A:$I,9,0)</f>
        <v>#N/A</v>
      </c>
    </row>
    <row r="6203" spans="1:14" x14ac:dyDescent="0.2">
      <c r="A6203" s="60"/>
      <c r="B6203" s="61"/>
      <c r="C6203" s="61"/>
      <c r="D6203" s="61"/>
      <c r="E6203" s="61"/>
      <c r="F6203" s="61"/>
      <c r="G6203" s="61"/>
      <c r="H6203" s="61"/>
      <c r="I6203" s="61"/>
      <c r="J6203" s="61"/>
      <c r="K6203" s="61"/>
      <c r="L6203" s="61"/>
      <c r="M6203" s="61">
        <f t="shared" si="98"/>
        <v>0</v>
      </c>
      <c r="N6203" t="e">
        <f>VLOOKUP(M6203,'zamestnanci číselník'!$A:$I,9,0)</f>
        <v>#N/A</v>
      </c>
    </row>
    <row r="6204" spans="1:14" x14ac:dyDescent="0.2">
      <c r="A6204" s="60"/>
      <c r="B6204" s="61"/>
      <c r="C6204" s="61"/>
      <c r="D6204" s="61"/>
      <c r="E6204" s="61"/>
      <c r="F6204" s="61"/>
      <c r="G6204" s="61"/>
      <c r="H6204" s="61"/>
      <c r="I6204" s="61"/>
      <c r="J6204" s="61"/>
      <c r="K6204" s="61"/>
      <c r="L6204" s="61"/>
      <c r="M6204" s="61">
        <f t="shared" si="98"/>
        <v>0</v>
      </c>
      <c r="N6204" t="e">
        <f>VLOOKUP(M6204,'zamestnanci číselník'!$A:$I,9,0)</f>
        <v>#N/A</v>
      </c>
    </row>
    <row r="6205" spans="1:14" x14ac:dyDescent="0.2">
      <c r="A6205" s="60"/>
      <c r="B6205" s="61"/>
      <c r="C6205" s="61"/>
      <c r="D6205" s="61"/>
      <c r="E6205" s="61"/>
      <c r="F6205" s="61"/>
      <c r="G6205" s="61"/>
      <c r="H6205" s="61"/>
      <c r="I6205" s="61"/>
      <c r="J6205" s="61"/>
      <c r="K6205" s="61"/>
      <c r="L6205" s="61"/>
      <c r="M6205" s="61">
        <f t="shared" si="98"/>
        <v>0</v>
      </c>
      <c r="N6205" t="e">
        <f>VLOOKUP(M6205,'zamestnanci číselník'!$A:$I,9,0)</f>
        <v>#N/A</v>
      </c>
    </row>
    <row r="6206" spans="1:14" x14ac:dyDescent="0.2">
      <c r="A6206" s="60"/>
      <c r="B6206" s="61"/>
      <c r="C6206" s="61"/>
      <c r="D6206" s="61"/>
      <c r="E6206" s="61"/>
      <c r="F6206" s="61"/>
      <c r="G6206" s="61"/>
      <c r="H6206" s="61"/>
      <c r="I6206" s="61"/>
      <c r="J6206" s="61"/>
      <c r="K6206" s="61"/>
      <c r="L6206" s="61"/>
      <c r="M6206" s="61">
        <f t="shared" si="98"/>
        <v>0</v>
      </c>
      <c r="N6206" t="e">
        <f>VLOOKUP(M6206,'zamestnanci číselník'!$A:$I,9,0)</f>
        <v>#N/A</v>
      </c>
    </row>
    <row r="6207" spans="1:14" x14ac:dyDescent="0.2">
      <c r="A6207" s="60"/>
      <c r="B6207" s="61"/>
      <c r="C6207" s="61"/>
      <c r="D6207" s="61"/>
      <c r="E6207" s="61"/>
      <c r="F6207" s="61"/>
      <c r="G6207" s="61"/>
      <c r="H6207" s="61"/>
      <c r="I6207" s="61"/>
      <c r="J6207" s="61"/>
      <c r="K6207" s="61"/>
      <c r="L6207" s="61"/>
      <c r="M6207" s="61">
        <f t="shared" si="98"/>
        <v>0</v>
      </c>
      <c r="N6207" t="e">
        <f>VLOOKUP(M6207,'zamestnanci číselník'!$A:$I,9,0)</f>
        <v>#N/A</v>
      </c>
    </row>
    <row r="6208" spans="1:14" x14ac:dyDescent="0.2">
      <c r="A6208" s="60"/>
      <c r="B6208" s="61"/>
      <c r="C6208" s="61"/>
      <c r="D6208" s="61"/>
      <c r="E6208" s="61"/>
      <c r="F6208" s="61"/>
      <c r="G6208" s="61"/>
      <c r="H6208" s="61"/>
      <c r="I6208" s="61"/>
      <c r="J6208" s="61"/>
      <c r="K6208" s="61"/>
      <c r="L6208" s="61"/>
      <c r="M6208" s="61">
        <f t="shared" si="98"/>
        <v>0</v>
      </c>
      <c r="N6208" t="e">
        <f>VLOOKUP(M6208,'zamestnanci číselník'!$A:$I,9,0)</f>
        <v>#N/A</v>
      </c>
    </row>
    <row r="6209" spans="1:14" x14ac:dyDescent="0.2">
      <c r="A6209" s="60"/>
      <c r="B6209" s="61"/>
      <c r="C6209" s="61"/>
      <c r="D6209" s="61"/>
      <c r="E6209" s="61"/>
      <c r="F6209" s="61"/>
      <c r="G6209" s="61"/>
      <c r="H6209" s="61"/>
      <c r="I6209" s="61"/>
      <c r="J6209" s="61"/>
      <c r="K6209" s="61"/>
      <c r="L6209" s="61"/>
      <c r="M6209" s="61">
        <f t="shared" si="98"/>
        <v>0</v>
      </c>
      <c r="N6209" t="e">
        <f>VLOOKUP(M6209,'zamestnanci číselník'!$A:$I,9,0)</f>
        <v>#N/A</v>
      </c>
    </row>
    <row r="6210" spans="1:14" x14ac:dyDescent="0.2">
      <c r="A6210" s="60"/>
      <c r="B6210" s="61"/>
      <c r="C6210" s="61"/>
      <c r="D6210" s="61"/>
      <c r="E6210" s="61"/>
      <c r="F6210" s="61"/>
      <c r="G6210" s="61"/>
      <c r="H6210" s="61"/>
      <c r="I6210" s="61"/>
      <c r="J6210" s="61"/>
      <c r="K6210" s="61"/>
      <c r="L6210" s="61"/>
      <c r="M6210" s="61">
        <f t="shared" si="98"/>
        <v>0</v>
      </c>
      <c r="N6210" t="e">
        <f>VLOOKUP(M6210,'zamestnanci číselník'!$A:$I,9,0)</f>
        <v>#N/A</v>
      </c>
    </row>
    <row r="6211" spans="1:14" x14ac:dyDescent="0.2">
      <c r="A6211" s="60"/>
      <c r="B6211" s="61"/>
      <c r="C6211" s="61"/>
      <c r="D6211" s="61"/>
      <c r="E6211" s="61"/>
      <c r="F6211" s="61"/>
      <c r="G6211" s="61"/>
      <c r="H6211" s="61"/>
      <c r="I6211" s="61"/>
      <c r="J6211" s="61"/>
      <c r="K6211" s="61"/>
      <c r="L6211" s="61"/>
      <c r="M6211" s="61">
        <f t="shared" si="98"/>
        <v>0</v>
      </c>
      <c r="N6211" t="e">
        <f>VLOOKUP(M6211,'zamestnanci číselník'!$A:$I,9,0)</f>
        <v>#N/A</v>
      </c>
    </row>
    <row r="6212" spans="1:14" x14ac:dyDescent="0.2">
      <c r="A6212" s="60"/>
      <c r="B6212" s="61"/>
      <c r="C6212" s="61"/>
      <c r="D6212" s="61"/>
      <c r="E6212" s="61"/>
      <c r="F6212" s="61"/>
      <c r="G6212" s="61"/>
      <c r="H6212" s="61"/>
      <c r="I6212" s="61"/>
      <c r="J6212" s="61"/>
      <c r="K6212" s="61"/>
      <c r="L6212" s="61"/>
      <c r="M6212" s="61">
        <f t="shared" si="98"/>
        <v>0</v>
      </c>
      <c r="N6212" t="e">
        <f>VLOOKUP(M6212,'zamestnanci číselník'!$A:$I,9,0)</f>
        <v>#N/A</v>
      </c>
    </row>
    <row r="6213" spans="1:14" x14ac:dyDescent="0.2">
      <c r="A6213" s="60"/>
      <c r="B6213" s="61"/>
      <c r="C6213" s="61"/>
      <c r="D6213" s="61"/>
      <c r="E6213" s="61"/>
      <c r="F6213" s="61"/>
      <c r="G6213" s="61"/>
      <c r="H6213" s="61"/>
      <c r="I6213" s="61"/>
      <c r="J6213" s="61"/>
      <c r="K6213" s="61"/>
      <c r="L6213" s="61"/>
      <c r="M6213" s="61">
        <f t="shared" si="98"/>
        <v>0</v>
      </c>
      <c r="N6213" t="e">
        <f>VLOOKUP(M6213,'zamestnanci číselník'!$A:$I,9,0)</f>
        <v>#N/A</v>
      </c>
    </row>
    <row r="6214" spans="1:14" x14ac:dyDescent="0.2">
      <c r="A6214" s="60"/>
      <c r="B6214" s="61"/>
      <c r="C6214" s="61"/>
      <c r="D6214" s="61"/>
      <c r="E6214" s="61"/>
      <c r="F6214" s="61"/>
      <c r="G6214" s="61"/>
      <c r="H6214" s="61"/>
      <c r="I6214" s="61"/>
      <c r="J6214" s="61"/>
      <c r="K6214" s="61"/>
      <c r="L6214" s="61"/>
      <c r="M6214" s="61">
        <f t="shared" si="98"/>
        <v>0</v>
      </c>
      <c r="N6214" t="e">
        <f>VLOOKUP(M6214,'zamestnanci číselník'!$A:$I,9,0)</f>
        <v>#N/A</v>
      </c>
    </row>
    <row r="6215" spans="1:14" x14ac:dyDescent="0.2">
      <c r="A6215" s="60"/>
      <c r="B6215" s="61"/>
      <c r="C6215" s="61"/>
      <c r="D6215" s="61"/>
      <c r="E6215" s="61"/>
      <c r="F6215" s="61"/>
      <c r="G6215" s="61"/>
      <c r="H6215" s="61"/>
      <c r="I6215" s="61"/>
      <c r="J6215" s="61"/>
      <c r="K6215" s="61"/>
      <c r="L6215" s="61"/>
      <c r="M6215" s="61">
        <f t="shared" si="98"/>
        <v>0</v>
      </c>
      <c r="N6215" t="e">
        <f>VLOOKUP(M6215,'zamestnanci číselník'!$A:$I,9,0)</f>
        <v>#N/A</v>
      </c>
    </row>
    <row r="6216" spans="1:14" x14ac:dyDescent="0.2">
      <c r="A6216" s="60"/>
      <c r="B6216" s="61"/>
      <c r="C6216" s="61"/>
      <c r="D6216" s="61"/>
      <c r="E6216" s="61"/>
      <c r="F6216" s="61"/>
      <c r="G6216" s="61"/>
      <c r="H6216" s="61"/>
      <c r="I6216" s="61"/>
      <c r="J6216" s="61"/>
      <c r="K6216" s="61"/>
      <c r="L6216" s="61"/>
      <c r="M6216" s="61">
        <f t="shared" si="98"/>
        <v>0</v>
      </c>
      <c r="N6216" t="e">
        <f>VLOOKUP(M6216,'zamestnanci číselník'!$A:$I,9,0)</f>
        <v>#N/A</v>
      </c>
    </row>
    <row r="6217" spans="1:14" x14ac:dyDescent="0.2">
      <c r="A6217" s="60"/>
      <c r="B6217" s="61"/>
      <c r="C6217" s="61"/>
      <c r="D6217" s="61"/>
      <c r="E6217" s="61"/>
      <c r="F6217" s="61"/>
      <c r="G6217" s="61"/>
      <c r="H6217" s="61"/>
      <c r="I6217" s="61"/>
      <c r="J6217" s="61"/>
      <c r="K6217" s="61"/>
      <c r="L6217" s="61"/>
      <c r="M6217" s="61">
        <f t="shared" si="98"/>
        <v>0</v>
      </c>
      <c r="N6217" t="e">
        <f>VLOOKUP(M6217,'zamestnanci číselník'!$A:$I,9,0)</f>
        <v>#N/A</v>
      </c>
    </row>
    <row r="6218" spans="1:14" x14ac:dyDescent="0.2">
      <c r="A6218" s="60"/>
      <c r="B6218" s="61"/>
      <c r="C6218" s="61"/>
      <c r="D6218" s="61"/>
      <c r="E6218" s="61"/>
      <c r="F6218" s="61"/>
      <c r="G6218" s="61"/>
      <c r="H6218" s="61"/>
      <c r="I6218" s="61"/>
      <c r="J6218" s="61"/>
      <c r="K6218" s="61"/>
      <c r="L6218" s="61"/>
      <c r="M6218" s="61">
        <f t="shared" si="98"/>
        <v>0</v>
      </c>
      <c r="N6218" t="e">
        <f>VLOOKUP(M6218,'zamestnanci číselník'!$A:$I,9,0)</f>
        <v>#N/A</v>
      </c>
    </row>
    <row r="6219" spans="1:14" x14ac:dyDescent="0.2">
      <c r="A6219" s="60"/>
      <c r="B6219" s="61"/>
      <c r="C6219" s="61"/>
      <c r="D6219" s="61"/>
      <c r="E6219" s="61"/>
      <c r="F6219" s="61"/>
      <c r="G6219" s="61"/>
      <c r="H6219" s="61"/>
      <c r="I6219" s="61"/>
      <c r="J6219" s="61"/>
      <c r="K6219" s="61"/>
      <c r="L6219" s="61"/>
      <c r="M6219" s="61">
        <f t="shared" si="98"/>
        <v>0</v>
      </c>
      <c r="N6219" t="e">
        <f>VLOOKUP(M6219,'zamestnanci číselník'!$A:$I,9,0)</f>
        <v>#N/A</v>
      </c>
    </row>
    <row r="6220" spans="1:14" x14ac:dyDescent="0.2">
      <c r="A6220" s="60"/>
      <c r="B6220" s="61"/>
      <c r="C6220" s="61"/>
      <c r="D6220" s="61"/>
      <c r="E6220" s="61"/>
      <c r="F6220" s="61"/>
      <c r="G6220" s="61"/>
      <c r="H6220" s="61"/>
      <c r="I6220" s="61"/>
      <c r="J6220" s="61"/>
      <c r="K6220" s="61"/>
      <c r="L6220" s="61"/>
      <c r="M6220" s="61">
        <f t="shared" si="98"/>
        <v>0</v>
      </c>
      <c r="N6220" t="e">
        <f>VLOOKUP(M6220,'zamestnanci číselník'!$A:$I,9,0)</f>
        <v>#N/A</v>
      </c>
    </row>
    <row r="6221" spans="1:14" x14ac:dyDescent="0.2">
      <c r="A6221" s="60"/>
      <c r="B6221" s="61"/>
      <c r="C6221" s="61"/>
      <c r="D6221" s="61"/>
      <c r="E6221" s="61"/>
      <c r="F6221" s="61"/>
      <c r="G6221" s="61"/>
      <c r="H6221" s="61"/>
      <c r="I6221" s="61"/>
      <c r="J6221" s="61"/>
      <c r="K6221" s="61"/>
      <c r="L6221" s="61"/>
      <c r="M6221" s="61">
        <f t="shared" si="98"/>
        <v>0</v>
      </c>
      <c r="N6221" t="e">
        <f>VLOOKUP(M6221,'zamestnanci číselník'!$A:$I,9,0)</f>
        <v>#N/A</v>
      </c>
    </row>
    <row r="6222" spans="1:14" x14ac:dyDescent="0.2">
      <c r="A6222" s="60"/>
      <c r="B6222" s="61"/>
      <c r="C6222" s="61"/>
      <c r="D6222" s="61"/>
      <c r="E6222" s="61"/>
      <c r="F6222" s="61"/>
      <c r="G6222" s="61"/>
      <c r="H6222" s="61"/>
      <c r="I6222" s="61"/>
      <c r="J6222" s="61"/>
      <c r="K6222" s="61"/>
      <c r="L6222" s="61"/>
      <c r="M6222" s="61">
        <f t="shared" si="98"/>
        <v>0</v>
      </c>
      <c r="N6222" t="e">
        <f>VLOOKUP(M6222,'zamestnanci číselník'!$A:$I,9,0)</f>
        <v>#N/A</v>
      </c>
    </row>
    <row r="6223" spans="1:14" x14ac:dyDescent="0.2">
      <c r="A6223" s="60"/>
      <c r="B6223" s="61"/>
      <c r="C6223" s="61"/>
      <c r="D6223" s="61"/>
      <c r="E6223" s="61"/>
      <c r="F6223" s="61"/>
      <c r="G6223" s="61"/>
      <c r="H6223" s="61"/>
      <c r="I6223" s="61"/>
      <c r="J6223" s="61"/>
      <c r="K6223" s="61"/>
      <c r="L6223" s="61"/>
      <c r="M6223" s="61">
        <f t="shared" si="98"/>
        <v>0</v>
      </c>
      <c r="N6223" t="e">
        <f>VLOOKUP(M6223,'zamestnanci číselník'!$A:$I,9,0)</f>
        <v>#N/A</v>
      </c>
    </row>
    <row r="6224" spans="1:14" x14ac:dyDescent="0.2">
      <c r="A6224" s="60"/>
      <c r="B6224" s="61"/>
      <c r="C6224" s="61"/>
      <c r="D6224" s="61"/>
      <c r="E6224" s="61"/>
      <c r="F6224" s="61"/>
      <c r="G6224" s="61"/>
      <c r="H6224" s="61"/>
      <c r="I6224" s="61"/>
      <c r="J6224" s="61"/>
      <c r="K6224" s="61"/>
      <c r="L6224" s="61"/>
      <c r="M6224" s="61">
        <f t="shared" si="98"/>
        <v>0</v>
      </c>
      <c r="N6224" t="e">
        <f>VLOOKUP(M6224,'zamestnanci číselník'!$A:$I,9,0)</f>
        <v>#N/A</v>
      </c>
    </row>
    <row r="6225" spans="1:14" x14ac:dyDescent="0.2">
      <c r="A6225" s="60"/>
      <c r="B6225" s="61"/>
      <c r="C6225" s="61"/>
      <c r="D6225" s="61"/>
      <c r="E6225" s="61"/>
      <c r="F6225" s="61"/>
      <c r="G6225" s="61"/>
      <c r="H6225" s="61"/>
      <c r="I6225" s="61"/>
      <c r="J6225" s="61"/>
      <c r="K6225" s="61"/>
      <c r="L6225" s="61"/>
      <c r="M6225" s="61">
        <f t="shared" si="98"/>
        <v>0</v>
      </c>
      <c r="N6225" t="e">
        <f>VLOOKUP(M6225,'zamestnanci číselník'!$A:$I,9,0)</f>
        <v>#N/A</v>
      </c>
    </row>
    <row r="6226" spans="1:14" x14ac:dyDescent="0.2">
      <c r="A6226" s="60"/>
      <c r="B6226" s="61"/>
      <c r="C6226" s="61"/>
      <c r="D6226" s="61"/>
      <c r="E6226" s="61"/>
      <c r="F6226" s="61"/>
      <c r="G6226" s="61"/>
      <c r="H6226" s="61"/>
      <c r="I6226" s="61"/>
      <c r="J6226" s="61"/>
      <c r="K6226" s="61"/>
      <c r="L6226" s="61"/>
      <c r="M6226" s="61">
        <f t="shared" si="98"/>
        <v>0</v>
      </c>
      <c r="N6226" t="e">
        <f>VLOOKUP(M6226,'zamestnanci číselník'!$A:$I,9,0)</f>
        <v>#N/A</v>
      </c>
    </row>
    <row r="6227" spans="1:14" x14ac:dyDescent="0.2">
      <c r="A6227" s="60"/>
      <c r="B6227" s="61"/>
      <c r="C6227" s="61"/>
      <c r="D6227" s="61"/>
      <c r="E6227" s="61"/>
      <c r="F6227" s="61"/>
      <c r="G6227" s="61"/>
      <c r="H6227" s="61"/>
      <c r="I6227" s="61"/>
      <c r="J6227" s="61"/>
      <c r="K6227" s="61"/>
      <c r="L6227" s="61"/>
      <c r="M6227" s="61">
        <f t="shared" si="98"/>
        <v>0</v>
      </c>
      <c r="N6227" t="e">
        <f>VLOOKUP(M6227,'zamestnanci číselník'!$A:$I,9,0)</f>
        <v>#N/A</v>
      </c>
    </row>
    <row r="6228" spans="1:14" x14ac:dyDescent="0.2">
      <c r="A6228" s="60"/>
      <c r="B6228" s="61"/>
      <c r="C6228" s="61"/>
      <c r="D6228" s="61"/>
      <c r="E6228" s="61"/>
      <c r="F6228" s="61"/>
      <c r="G6228" s="61"/>
      <c r="H6228" s="61"/>
      <c r="I6228" s="61"/>
      <c r="J6228" s="61"/>
      <c r="K6228" s="61"/>
      <c r="L6228" s="61"/>
      <c r="M6228" s="61">
        <f t="shared" si="98"/>
        <v>0</v>
      </c>
      <c r="N6228" t="e">
        <f>VLOOKUP(M6228,'zamestnanci číselník'!$A:$I,9,0)</f>
        <v>#N/A</v>
      </c>
    </row>
    <row r="6229" spans="1:14" x14ac:dyDescent="0.2">
      <c r="A6229" s="60"/>
      <c r="B6229" s="61"/>
      <c r="C6229" s="61"/>
      <c r="D6229" s="61"/>
      <c r="E6229" s="61"/>
      <c r="F6229" s="61"/>
      <c r="G6229" s="61"/>
      <c r="H6229" s="61"/>
      <c r="I6229" s="61"/>
      <c r="J6229" s="61"/>
      <c r="K6229" s="61"/>
      <c r="L6229" s="61"/>
      <c r="M6229" s="61">
        <f t="shared" si="98"/>
        <v>0</v>
      </c>
      <c r="N6229" t="e">
        <f>VLOOKUP(M6229,'zamestnanci číselník'!$A:$I,9,0)</f>
        <v>#N/A</v>
      </c>
    </row>
    <row r="6230" spans="1:14" x14ac:dyDescent="0.2">
      <c r="A6230" s="60"/>
      <c r="B6230" s="61"/>
      <c r="C6230" s="61"/>
      <c r="D6230" s="61"/>
      <c r="E6230" s="61"/>
      <c r="F6230" s="61"/>
      <c r="G6230" s="61"/>
      <c r="H6230" s="61"/>
      <c r="I6230" s="61"/>
      <c r="J6230" s="61"/>
      <c r="K6230" s="61"/>
      <c r="L6230" s="61"/>
      <c r="M6230" s="61">
        <f t="shared" si="98"/>
        <v>0</v>
      </c>
      <c r="N6230" t="e">
        <f>VLOOKUP(M6230,'zamestnanci číselník'!$A:$I,9,0)</f>
        <v>#N/A</v>
      </c>
    </row>
    <row r="6231" spans="1:14" x14ac:dyDescent="0.2">
      <c r="A6231" s="60"/>
      <c r="B6231" s="61"/>
      <c r="C6231" s="61"/>
      <c r="D6231" s="61"/>
      <c r="E6231" s="61"/>
      <c r="F6231" s="61"/>
      <c r="G6231" s="61"/>
      <c r="H6231" s="61"/>
      <c r="I6231" s="61"/>
      <c r="J6231" s="61"/>
      <c r="K6231" s="61"/>
      <c r="L6231" s="61"/>
      <c r="M6231" s="61">
        <f t="shared" si="98"/>
        <v>0</v>
      </c>
      <c r="N6231" t="e">
        <f>VLOOKUP(M6231,'zamestnanci číselník'!$A:$I,9,0)</f>
        <v>#N/A</v>
      </c>
    </row>
    <row r="6232" spans="1:14" x14ac:dyDescent="0.2">
      <c r="A6232" s="60"/>
      <c r="B6232" s="61"/>
      <c r="C6232" s="61"/>
      <c r="D6232" s="61"/>
      <c r="E6232" s="61"/>
      <c r="F6232" s="61"/>
      <c r="G6232" s="61"/>
      <c r="H6232" s="61"/>
      <c r="I6232" s="61"/>
      <c r="J6232" s="61"/>
      <c r="K6232" s="61"/>
      <c r="L6232" s="61"/>
      <c r="M6232" s="61">
        <f t="shared" si="98"/>
        <v>0</v>
      </c>
      <c r="N6232" t="e">
        <f>VLOOKUP(M6232,'zamestnanci číselník'!$A:$I,9,0)</f>
        <v>#N/A</v>
      </c>
    </row>
    <row r="6233" spans="1:14" x14ac:dyDescent="0.2">
      <c r="A6233" s="60"/>
      <c r="B6233" s="61"/>
      <c r="C6233" s="61"/>
      <c r="D6233" s="61"/>
      <c r="E6233" s="61"/>
      <c r="F6233" s="61"/>
      <c r="G6233" s="61"/>
      <c r="H6233" s="61"/>
      <c r="I6233" s="61"/>
      <c r="J6233" s="61"/>
      <c r="K6233" s="61"/>
      <c r="L6233" s="61"/>
      <c r="M6233" s="61">
        <f t="shared" si="98"/>
        <v>0</v>
      </c>
      <c r="N6233" t="e">
        <f>VLOOKUP(M6233,'zamestnanci číselník'!$A:$I,9,0)</f>
        <v>#N/A</v>
      </c>
    </row>
    <row r="6234" spans="1:14" x14ac:dyDescent="0.2">
      <c r="A6234" s="60"/>
      <c r="B6234" s="61"/>
      <c r="C6234" s="61"/>
      <c r="D6234" s="61"/>
      <c r="E6234" s="61"/>
      <c r="F6234" s="61"/>
      <c r="G6234" s="61"/>
      <c r="H6234" s="61"/>
      <c r="I6234" s="61"/>
      <c r="J6234" s="61"/>
      <c r="K6234" s="61"/>
      <c r="L6234" s="61"/>
      <c r="M6234" s="61">
        <f t="shared" si="98"/>
        <v>0</v>
      </c>
      <c r="N6234" t="e">
        <f>VLOOKUP(M6234,'zamestnanci číselník'!$A:$I,9,0)</f>
        <v>#N/A</v>
      </c>
    </row>
    <row r="6235" spans="1:14" x14ac:dyDescent="0.2">
      <c r="A6235" s="60"/>
      <c r="B6235" s="61"/>
      <c r="C6235" s="61"/>
      <c r="D6235" s="61"/>
      <c r="E6235" s="61"/>
      <c r="F6235" s="61"/>
      <c r="G6235" s="61"/>
      <c r="H6235" s="61"/>
      <c r="I6235" s="61"/>
      <c r="J6235" s="61"/>
      <c r="K6235" s="61"/>
      <c r="L6235" s="61"/>
      <c r="M6235" s="61">
        <f t="shared" si="98"/>
        <v>0</v>
      </c>
      <c r="N6235" t="e">
        <f>VLOOKUP(M6235,'zamestnanci číselník'!$A:$I,9,0)</f>
        <v>#N/A</v>
      </c>
    </row>
    <row r="6236" spans="1:14" x14ac:dyDescent="0.2">
      <c r="A6236" s="60"/>
      <c r="B6236" s="61"/>
      <c r="C6236" s="61"/>
      <c r="D6236" s="61"/>
      <c r="E6236" s="61"/>
      <c r="F6236" s="61"/>
      <c r="G6236" s="61"/>
      <c r="H6236" s="61"/>
      <c r="I6236" s="61"/>
      <c r="J6236" s="61"/>
      <c r="K6236" s="61"/>
      <c r="L6236" s="61"/>
      <c r="M6236" s="61">
        <f t="shared" si="98"/>
        <v>0</v>
      </c>
      <c r="N6236" t="e">
        <f>VLOOKUP(M6236,'zamestnanci číselník'!$A:$I,9,0)</f>
        <v>#N/A</v>
      </c>
    </row>
    <row r="6237" spans="1:14" x14ac:dyDescent="0.2">
      <c r="A6237" s="60"/>
      <c r="B6237" s="61"/>
      <c r="C6237" s="61"/>
      <c r="D6237" s="61"/>
      <c r="E6237" s="61"/>
      <c r="F6237" s="61"/>
      <c r="G6237" s="61"/>
      <c r="H6237" s="61"/>
      <c r="I6237" s="61"/>
      <c r="J6237" s="61"/>
      <c r="K6237" s="61"/>
      <c r="L6237" s="61"/>
      <c r="M6237" s="61">
        <f t="shared" si="98"/>
        <v>0</v>
      </c>
      <c r="N6237" t="e">
        <f>VLOOKUP(M6237,'zamestnanci číselník'!$A:$I,9,0)</f>
        <v>#N/A</v>
      </c>
    </row>
    <row r="6238" spans="1:14" x14ac:dyDescent="0.2">
      <c r="A6238" s="60"/>
      <c r="B6238" s="61"/>
      <c r="C6238" s="61"/>
      <c r="D6238" s="61"/>
      <c r="E6238" s="61"/>
      <c r="F6238" s="61"/>
      <c r="G6238" s="61"/>
      <c r="H6238" s="61"/>
      <c r="I6238" s="61"/>
      <c r="J6238" s="61"/>
      <c r="K6238" s="61"/>
      <c r="L6238" s="61"/>
      <c r="M6238" s="61">
        <f t="shared" si="98"/>
        <v>0</v>
      </c>
      <c r="N6238" t="e">
        <f>VLOOKUP(M6238,'zamestnanci číselník'!$A:$I,9,0)</f>
        <v>#N/A</v>
      </c>
    </row>
    <row r="6239" spans="1:14" x14ac:dyDescent="0.2">
      <c r="A6239" s="60"/>
      <c r="B6239" s="61"/>
      <c r="C6239" s="61"/>
      <c r="D6239" s="61"/>
      <c r="E6239" s="61"/>
      <c r="F6239" s="61"/>
      <c r="G6239" s="61"/>
      <c r="H6239" s="61"/>
      <c r="I6239" s="61"/>
      <c r="J6239" s="61"/>
      <c r="K6239" s="61"/>
      <c r="L6239" s="61"/>
      <c r="M6239" s="61">
        <f t="shared" si="98"/>
        <v>0</v>
      </c>
      <c r="N6239" t="e">
        <f>VLOOKUP(M6239,'zamestnanci číselník'!$A:$I,9,0)</f>
        <v>#N/A</v>
      </c>
    </row>
    <row r="6240" spans="1:14" x14ac:dyDescent="0.2">
      <c r="A6240" s="60"/>
      <c r="B6240" s="61"/>
      <c r="C6240" s="61"/>
      <c r="D6240" s="61"/>
      <c r="E6240" s="61"/>
      <c r="F6240" s="61"/>
      <c r="G6240" s="61"/>
      <c r="H6240" s="61"/>
      <c r="I6240" s="61"/>
      <c r="J6240" s="61"/>
      <c r="K6240" s="61"/>
      <c r="L6240" s="61"/>
      <c r="M6240" s="61">
        <f t="shared" si="98"/>
        <v>0</v>
      </c>
      <c r="N6240" t="e">
        <f>VLOOKUP(M6240,'zamestnanci číselník'!$A:$I,9,0)</f>
        <v>#N/A</v>
      </c>
    </row>
    <row r="6241" spans="1:14" x14ac:dyDescent="0.2">
      <c r="A6241" s="60"/>
      <c r="B6241" s="61"/>
      <c r="C6241" s="61"/>
      <c r="D6241" s="61"/>
      <c r="E6241" s="61"/>
      <c r="F6241" s="61"/>
      <c r="G6241" s="61"/>
      <c r="H6241" s="61"/>
      <c r="I6241" s="61"/>
      <c r="J6241" s="61"/>
      <c r="K6241" s="61"/>
      <c r="L6241" s="61"/>
      <c r="M6241" s="61">
        <f t="shared" si="98"/>
        <v>0</v>
      </c>
      <c r="N6241" t="e">
        <f>VLOOKUP(M6241,'zamestnanci číselník'!$A:$I,9,0)</f>
        <v>#N/A</v>
      </c>
    </row>
    <row r="6242" spans="1:14" x14ac:dyDescent="0.2">
      <c r="A6242" s="60"/>
      <c r="B6242" s="61"/>
      <c r="C6242" s="61"/>
      <c r="D6242" s="61"/>
      <c r="E6242" s="61"/>
      <c r="F6242" s="61"/>
      <c r="G6242" s="61"/>
      <c r="H6242" s="61"/>
      <c r="I6242" s="61"/>
      <c r="J6242" s="61"/>
      <c r="K6242" s="61"/>
      <c r="L6242" s="61"/>
      <c r="M6242" s="61">
        <f t="shared" si="98"/>
        <v>0</v>
      </c>
      <c r="N6242" t="e">
        <f>VLOOKUP(M6242,'zamestnanci číselník'!$A:$I,9,0)</f>
        <v>#N/A</v>
      </c>
    </row>
    <row r="6243" spans="1:14" x14ac:dyDescent="0.2">
      <c r="A6243" s="60"/>
      <c r="B6243" s="61"/>
      <c r="C6243" s="61"/>
      <c r="D6243" s="61"/>
      <c r="E6243" s="61"/>
      <c r="F6243" s="61"/>
      <c r="G6243" s="61"/>
      <c r="H6243" s="61"/>
      <c r="I6243" s="61"/>
      <c r="J6243" s="61"/>
      <c r="K6243" s="61"/>
      <c r="L6243" s="61"/>
      <c r="M6243" s="61">
        <f t="shared" si="98"/>
        <v>0</v>
      </c>
      <c r="N6243" t="e">
        <f>VLOOKUP(M6243,'zamestnanci číselník'!$A:$I,9,0)</f>
        <v>#N/A</v>
      </c>
    </row>
    <row r="6244" spans="1:14" x14ac:dyDescent="0.2">
      <c r="A6244" s="60"/>
      <c r="B6244" s="61"/>
      <c r="C6244" s="61"/>
      <c r="D6244" s="61"/>
      <c r="E6244" s="61"/>
      <c r="F6244" s="61"/>
      <c r="G6244" s="61"/>
      <c r="H6244" s="61"/>
      <c r="I6244" s="61"/>
      <c r="J6244" s="61"/>
      <c r="K6244" s="61"/>
      <c r="L6244" s="61"/>
      <c r="M6244" s="61">
        <f t="shared" si="98"/>
        <v>0</v>
      </c>
      <c r="N6244" t="e">
        <f>VLOOKUP(M6244,'zamestnanci číselník'!$A:$I,9,0)</f>
        <v>#N/A</v>
      </c>
    </row>
    <row r="6245" spans="1:14" x14ac:dyDescent="0.2">
      <c r="A6245" s="60"/>
      <c r="B6245" s="61"/>
      <c r="C6245" s="61"/>
      <c r="D6245" s="61"/>
      <c r="E6245" s="61"/>
      <c r="F6245" s="61"/>
      <c r="G6245" s="61"/>
      <c r="H6245" s="61"/>
      <c r="I6245" s="61"/>
      <c r="J6245" s="61"/>
      <c r="K6245" s="61"/>
      <c r="L6245" s="61"/>
      <c r="M6245" s="61">
        <f t="shared" si="98"/>
        <v>0</v>
      </c>
      <c r="N6245" t="e">
        <f>VLOOKUP(M6245,'zamestnanci číselník'!$A:$I,9,0)</f>
        <v>#N/A</v>
      </c>
    </row>
    <row r="6246" spans="1:14" x14ac:dyDescent="0.2">
      <c r="A6246" s="60"/>
      <c r="B6246" s="61"/>
      <c r="C6246" s="61"/>
      <c r="D6246" s="61"/>
      <c r="E6246" s="61"/>
      <c r="F6246" s="61"/>
      <c r="G6246" s="61"/>
      <c r="H6246" s="61"/>
      <c r="I6246" s="61"/>
      <c r="J6246" s="61"/>
      <c r="K6246" s="61"/>
      <c r="L6246" s="61"/>
      <c r="M6246" s="61">
        <f t="shared" si="98"/>
        <v>0</v>
      </c>
      <c r="N6246" t="e">
        <f>VLOOKUP(M6246,'zamestnanci číselník'!$A:$I,9,0)</f>
        <v>#N/A</v>
      </c>
    </row>
    <row r="6247" spans="1:14" x14ac:dyDescent="0.2">
      <c r="A6247" s="60"/>
      <c r="B6247" s="61"/>
      <c r="C6247" s="61"/>
      <c r="D6247" s="61"/>
      <c r="E6247" s="61"/>
      <c r="F6247" s="61"/>
      <c r="G6247" s="61"/>
      <c r="H6247" s="61"/>
      <c r="I6247" s="61"/>
      <c r="J6247" s="61"/>
      <c r="K6247" s="61"/>
      <c r="L6247" s="61"/>
      <c r="M6247" s="61">
        <f t="shared" si="98"/>
        <v>0</v>
      </c>
      <c r="N6247" t="e">
        <f>VLOOKUP(M6247,'zamestnanci číselník'!$A:$I,9,0)</f>
        <v>#N/A</v>
      </c>
    </row>
    <row r="6248" spans="1:14" x14ac:dyDescent="0.2">
      <c r="A6248" s="60"/>
      <c r="B6248" s="61"/>
      <c r="C6248" s="61"/>
      <c r="D6248" s="61"/>
      <c r="E6248" s="61"/>
      <c r="F6248" s="61"/>
      <c r="G6248" s="61"/>
      <c r="H6248" s="61"/>
      <c r="I6248" s="61"/>
      <c r="J6248" s="61"/>
      <c r="K6248" s="61"/>
      <c r="L6248" s="61"/>
      <c r="M6248" s="61">
        <f t="shared" si="98"/>
        <v>0</v>
      </c>
      <c r="N6248" t="e">
        <f>VLOOKUP(M6248,'zamestnanci číselník'!$A:$I,9,0)</f>
        <v>#N/A</v>
      </c>
    </row>
    <row r="6249" spans="1:14" x14ac:dyDescent="0.2">
      <c r="A6249" s="60"/>
      <c r="B6249" s="61"/>
      <c r="C6249" s="61"/>
      <c r="D6249" s="61"/>
      <c r="E6249" s="61"/>
      <c r="F6249" s="61"/>
      <c r="G6249" s="61"/>
      <c r="H6249" s="61"/>
      <c r="I6249" s="61"/>
      <c r="J6249" s="61"/>
      <c r="K6249" s="61"/>
      <c r="L6249" s="61"/>
      <c r="M6249" s="61">
        <f t="shared" si="98"/>
        <v>0</v>
      </c>
      <c r="N6249" t="e">
        <f>VLOOKUP(M6249,'zamestnanci číselník'!$A:$I,9,0)</f>
        <v>#N/A</v>
      </c>
    </row>
    <row r="6250" spans="1:14" x14ac:dyDescent="0.2">
      <c r="A6250" s="60"/>
      <c r="B6250" s="61"/>
      <c r="C6250" s="61"/>
      <c r="D6250" s="61"/>
      <c r="E6250" s="61"/>
      <c r="F6250" s="61"/>
      <c r="G6250" s="61"/>
      <c r="H6250" s="61"/>
      <c r="I6250" s="61"/>
      <c r="J6250" s="61"/>
      <c r="K6250" s="61"/>
      <c r="L6250" s="61"/>
      <c r="M6250" s="61">
        <f t="shared" si="98"/>
        <v>0</v>
      </c>
      <c r="N6250" t="e">
        <f>VLOOKUP(M6250,'zamestnanci číselník'!$A:$I,9,0)</f>
        <v>#N/A</v>
      </c>
    </row>
    <row r="6251" spans="1:14" x14ac:dyDescent="0.2">
      <c r="A6251" s="60"/>
      <c r="B6251" s="61"/>
      <c r="C6251" s="61"/>
      <c r="D6251" s="61"/>
      <c r="E6251" s="61"/>
      <c r="F6251" s="61"/>
      <c r="G6251" s="61"/>
      <c r="H6251" s="61"/>
      <c r="I6251" s="61"/>
      <c r="J6251" s="61"/>
      <c r="K6251" s="61"/>
      <c r="L6251" s="61"/>
      <c r="M6251" s="61">
        <f t="shared" si="98"/>
        <v>0</v>
      </c>
      <c r="N6251" t="e">
        <f>VLOOKUP(M6251,'zamestnanci číselník'!$A:$I,9,0)</f>
        <v>#N/A</v>
      </c>
    </row>
    <row r="6252" spans="1:14" x14ac:dyDescent="0.2">
      <c r="A6252" s="60"/>
      <c r="B6252" s="61"/>
      <c r="C6252" s="61"/>
      <c r="D6252" s="61"/>
      <c r="E6252" s="61"/>
      <c r="F6252" s="61"/>
      <c r="G6252" s="61"/>
      <c r="H6252" s="61"/>
      <c r="I6252" s="61"/>
      <c r="J6252" s="61"/>
      <c r="K6252" s="61"/>
      <c r="L6252" s="61"/>
      <c r="M6252" s="61">
        <f t="shared" ref="M6252:M6315" si="99">B6252*1</f>
        <v>0</v>
      </c>
      <c r="N6252" t="e">
        <f>VLOOKUP(M6252,'zamestnanci číselník'!$A:$I,9,0)</f>
        <v>#N/A</v>
      </c>
    </row>
    <row r="6253" spans="1:14" x14ac:dyDescent="0.2">
      <c r="A6253" s="60"/>
      <c r="B6253" s="61"/>
      <c r="C6253" s="61"/>
      <c r="D6253" s="61"/>
      <c r="E6253" s="61"/>
      <c r="F6253" s="61"/>
      <c r="G6253" s="61"/>
      <c r="H6253" s="61"/>
      <c r="I6253" s="61"/>
      <c r="J6253" s="61"/>
      <c r="K6253" s="61"/>
      <c r="L6253" s="61"/>
      <c r="M6253" s="61">
        <f t="shared" si="99"/>
        <v>0</v>
      </c>
      <c r="N6253" t="e">
        <f>VLOOKUP(M6253,'zamestnanci číselník'!$A:$I,9,0)</f>
        <v>#N/A</v>
      </c>
    </row>
    <row r="6254" spans="1:14" x14ac:dyDescent="0.2">
      <c r="A6254" s="60"/>
      <c r="B6254" s="61"/>
      <c r="C6254" s="61"/>
      <c r="D6254" s="61"/>
      <c r="E6254" s="61"/>
      <c r="F6254" s="61"/>
      <c r="G6254" s="61"/>
      <c r="H6254" s="61"/>
      <c r="I6254" s="61"/>
      <c r="J6254" s="61"/>
      <c r="K6254" s="61"/>
      <c r="L6254" s="61"/>
      <c r="M6254" s="61">
        <f t="shared" si="99"/>
        <v>0</v>
      </c>
      <c r="N6254" t="e">
        <f>VLOOKUP(M6254,'zamestnanci číselník'!$A:$I,9,0)</f>
        <v>#N/A</v>
      </c>
    </row>
    <row r="6255" spans="1:14" x14ac:dyDescent="0.2">
      <c r="A6255" s="60"/>
      <c r="B6255" s="61"/>
      <c r="C6255" s="61"/>
      <c r="D6255" s="61"/>
      <c r="E6255" s="61"/>
      <c r="F6255" s="61"/>
      <c r="G6255" s="61"/>
      <c r="H6255" s="61"/>
      <c r="I6255" s="61"/>
      <c r="J6255" s="61"/>
      <c r="K6255" s="61"/>
      <c r="L6255" s="61"/>
      <c r="M6255" s="61">
        <f t="shared" si="99"/>
        <v>0</v>
      </c>
      <c r="N6255" t="e">
        <f>VLOOKUP(M6255,'zamestnanci číselník'!$A:$I,9,0)</f>
        <v>#N/A</v>
      </c>
    </row>
    <row r="6256" spans="1:14" x14ac:dyDescent="0.2">
      <c r="A6256" s="60"/>
      <c r="B6256" s="61"/>
      <c r="C6256" s="61"/>
      <c r="D6256" s="61"/>
      <c r="E6256" s="61"/>
      <c r="F6256" s="61"/>
      <c r="G6256" s="61"/>
      <c r="H6256" s="61"/>
      <c r="I6256" s="61"/>
      <c r="J6256" s="61"/>
      <c r="K6256" s="61"/>
      <c r="L6256" s="61"/>
      <c r="M6256" s="61">
        <f t="shared" si="99"/>
        <v>0</v>
      </c>
      <c r="N6256" t="e">
        <f>VLOOKUP(M6256,'zamestnanci číselník'!$A:$I,9,0)</f>
        <v>#N/A</v>
      </c>
    </row>
    <row r="6257" spans="1:14" x14ac:dyDescent="0.2">
      <c r="A6257" s="60"/>
      <c r="B6257" s="61"/>
      <c r="C6257" s="61"/>
      <c r="D6257" s="61"/>
      <c r="E6257" s="61"/>
      <c r="F6257" s="61"/>
      <c r="G6257" s="61"/>
      <c r="H6257" s="61"/>
      <c r="I6257" s="61"/>
      <c r="J6257" s="61"/>
      <c r="K6257" s="61"/>
      <c r="L6257" s="61"/>
      <c r="M6257" s="61">
        <f t="shared" si="99"/>
        <v>0</v>
      </c>
      <c r="N6257" t="e">
        <f>VLOOKUP(M6257,'zamestnanci číselník'!$A:$I,9,0)</f>
        <v>#N/A</v>
      </c>
    </row>
    <row r="6258" spans="1:14" x14ac:dyDescent="0.2">
      <c r="A6258" s="60"/>
      <c r="B6258" s="61"/>
      <c r="C6258" s="61"/>
      <c r="D6258" s="61"/>
      <c r="E6258" s="61"/>
      <c r="F6258" s="61"/>
      <c r="G6258" s="61"/>
      <c r="H6258" s="61"/>
      <c r="I6258" s="61"/>
      <c r="J6258" s="61"/>
      <c r="K6258" s="61"/>
      <c r="L6258" s="61"/>
      <c r="M6258" s="61">
        <f t="shared" si="99"/>
        <v>0</v>
      </c>
      <c r="N6258" t="e">
        <f>VLOOKUP(M6258,'zamestnanci číselník'!$A:$I,9,0)</f>
        <v>#N/A</v>
      </c>
    </row>
    <row r="6259" spans="1:14" x14ac:dyDescent="0.2">
      <c r="A6259" s="60"/>
      <c r="B6259" s="61"/>
      <c r="C6259" s="61"/>
      <c r="D6259" s="61"/>
      <c r="E6259" s="61"/>
      <c r="F6259" s="61"/>
      <c r="G6259" s="61"/>
      <c r="H6259" s="61"/>
      <c r="I6259" s="61"/>
      <c r="J6259" s="61"/>
      <c r="K6259" s="61"/>
      <c r="L6259" s="61"/>
      <c r="M6259" s="61">
        <f t="shared" si="99"/>
        <v>0</v>
      </c>
      <c r="N6259" t="e">
        <f>VLOOKUP(M6259,'zamestnanci číselník'!$A:$I,9,0)</f>
        <v>#N/A</v>
      </c>
    </row>
    <row r="6260" spans="1:14" x14ac:dyDescent="0.2">
      <c r="A6260" s="60"/>
      <c r="B6260" s="61"/>
      <c r="C6260" s="61"/>
      <c r="D6260" s="61"/>
      <c r="E6260" s="61"/>
      <c r="F6260" s="61"/>
      <c r="G6260" s="61"/>
      <c r="H6260" s="61"/>
      <c r="I6260" s="61"/>
      <c r="J6260" s="61"/>
      <c r="K6260" s="61"/>
      <c r="L6260" s="61"/>
      <c r="M6260" s="61">
        <f t="shared" si="99"/>
        <v>0</v>
      </c>
      <c r="N6260" t="e">
        <f>VLOOKUP(M6260,'zamestnanci číselník'!$A:$I,9,0)</f>
        <v>#N/A</v>
      </c>
    </row>
    <row r="6261" spans="1:14" x14ac:dyDescent="0.2">
      <c r="A6261" s="60"/>
      <c r="B6261" s="61"/>
      <c r="C6261" s="61"/>
      <c r="D6261" s="61"/>
      <c r="E6261" s="61"/>
      <c r="F6261" s="61"/>
      <c r="G6261" s="61"/>
      <c r="H6261" s="61"/>
      <c r="I6261" s="61"/>
      <c r="J6261" s="61"/>
      <c r="K6261" s="61"/>
      <c r="L6261" s="61"/>
      <c r="M6261" s="61">
        <f t="shared" si="99"/>
        <v>0</v>
      </c>
      <c r="N6261" t="e">
        <f>VLOOKUP(M6261,'zamestnanci číselník'!$A:$I,9,0)</f>
        <v>#N/A</v>
      </c>
    </row>
    <row r="6262" spans="1:14" x14ac:dyDescent="0.2">
      <c r="A6262" s="60"/>
      <c r="B6262" s="61"/>
      <c r="C6262" s="61"/>
      <c r="D6262" s="61"/>
      <c r="E6262" s="61"/>
      <c r="F6262" s="61"/>
      <c r="G6262" s="61"/>
      <c r="H6262" s="61"/>
      <c r="I6262" s="61"/>
      <c r="J6262" s="61"/>
      <c r="K6262" s="61"/>
      <c r="L6262" s="61"/>
      <c r="M6262" s="61">
        <f t="shared" si="99"/>
        <v>0</v>
      </c>
      <c r="N6262" t="e">
        <f>VLOOKUP(M6262,'zamestnanci číselník'!$A:$I,9,0)</f>
        <v>#N/A</v>
      </c>
    </row>
    <row r="6263" spans="1:14" x14ac:dyDescent="0.2">
      <c r="A6263" s="60"/>
      <c r="B6263" s="61"/>
      <c r="C6263" s="61"/>
      <c r="D6263" s="61"/>
      <c r="E6263" s="61"/>
      <c r="F6263" s="61"/>
      <c r="G6263" s="61"/>
      <c r="H6263" s="61"/>
      <c r="I6263" s="61"/>
      <c r="J6263" s="61"/>
      <c r="K6263" s="61"/>
      <c r="L6263" s="61"/>
      <c r="M6263" s="61">
        <f t="shared" si="99"/>
        <v>0</v>
      </c>
      <c r="N6263" t="e">
        <f>VLOOKUP(M6263,'zamestnanci číselník'!$A:$I,9,0)</f>
        <v>#N/A</v>
      </c>
    </row>
    <row r="6264" spans="1:14" x14ac:dyDescent="0.2">
      <c r="A6264" s="60"/>
      <c r="B6264" s="61"/>
      <c r="C6264" s="61"/>
      <c r="D6264" s="61"/>
      <c r="E6264" s="61"/>
      <c r="F6264" s="61"/>
      <c r="G6264" s="61"/>
      <c r="H6264" s="61"/>
      <c r="I6264" s="61"/>
      <c r="J6264" s="61"/>
      <c r="K6264" s="61"/>
      <c r="L6264" s="61"/>
      <c r="M6264" s="61">
        <f t="shared" si="99"/>
        <v>0</v>
      </c>
      <c r="N6264" t="e">
        <f>VLOOKUP(M6264,'zamestnanci číselník'!$A:$I,9,0)</f>
        <v>#N/A</v>
      </c>
    </row>
    <row r="6265" spans="1:14" x14ac:dyDescent="0.2">
      <c r="A6265" s="60"/>
      <c r="B6265" s="61"/>
      <c r="C6265" s="61"/>
      <c r="D6265" s="61"/>
      <c r="E6265" s="61"/>
      <c r="F6265" s="61"/>
      <c r="G6265" s="61"/>
      <c r="H6265" s="61"/>
      <c r="I6265" s="61"/>
      <c r="J6265" s="61"/>
      <c r="K6265" s="61"/>
      <c r="L6265" s="61"/>
      <c r="M6265" s="61">
        <f t="shared" si="99"/>
        <v>0</v>
      </c>
      <c r="N6265" t="e">
        <f>VLOOKUP(M6265,'zamestnanci číselník'!$A:$I,9,0)</f>
        <v>#N/A</v>
      </c>
    </row>
    <row r="6266" spans="1:14" x14ac:dyDescent="0.2">
      <c r="A6266" s="60"/>
      <c r="B6266" s="61"/>
      <c r="C6266" s="61"/>
      <c r="D6266" s="61"/>
      <c r="E6266" s="61"/>
      <c r="F6266" s="61"/>
      <c r="G6266" s="61"/>
      <c r="H6266" s="61"/>
      <c r="I6266" s="61"/>
      <c r="J6266" s="61"/>
      <c r="K6266" s="61"/>
      <c r="L6266" s="61"/>
      <c r="M6266" s="61">
        <f t="shared" si="99"/>
        <v>0</v>
      </c>
      <c r="N6266" t="e">
        <f>VLOOKUP(M6266,'zamestnanci číselník'!$A:$I,9,0)</f>
        <v>#N/A</v>
      </c>
    </row>
    <row r="6267" spans="1:14" x14ac:dyDescent="0.2">
      <c r="A6267" s="60"/>
      <c r="B6267" s="61"/>
      <c r="C6267" s="61"/>
      <c r="D6267" s="61"/>
      <c r="E6267" s="61"/>
      <c r="F6267" s="61"/>
      <c r="G6267" s="61"/>
      <c r="H6267" s="61"/>
      <c r="I6267" s="61"/>
      <c r="J6267" s="61"/>
      <c r="K6267" s="61"/>
      <c r="L6267" s="61"/>
      <c r="M6267" s="61">
        <f t="shared" si="99"/>
        <v>0</v>
      </c>
      <c r="N6267" t="e">
        <f>VLOOKUP(M6267,'zamestnanci číselník'!$A:$I,9,0)</f>
        <v>#N/A</v>
      </c>
    </row>
    <row r="6268" spans="1:14" x14ac:dyDescent="0.2">
      <c r="A6268" s="60"/>
      <c r="B6268" s="61"/>
      <c r="C6268" s="61"/>
      <c r="D6268" s="61"/>
      <c r="E6268" s="61"/>
      <c r="F6268" s="61"/>
      <c r="G6268" s="61"/>
      <c r="H6268" s="61"/>
      <c r="I6268" s="61"/>
      <c r="J6268" s="61"/>
      <c r="K6268" s="61"/>
      <c r="L6268" s="61"/>
      <c r="M6268" s="61">
        <f t="shared" si="99"/>
        <v>0</v>
      </c>
      <c r="N6268" t="e">
        <f>VLOOKUP(M6268,'zamestnanci číselník'!$A:$I,9,0)</f>
        <v>#N/A</v>
      </c>
    </row>
    <row r="6269" spans="1:14" x14ac:dyDescent="0.2">
      <c r="A6269" s="60"/>
      <c r="B6269" s="61"/>
      <c r="C6269" s="61"/>
      <c r="D6269" s="61"/>
      <c r="E6269" s="61"/>
      <c r="F6269" s="61"/>
      <c r="G6269" s="61"/>
      <c r="H6269" s="61"/>
      <c r="I6269" s="61"/>
      <c r="J6269" s="61"/>
      <c r="K6269" s="61"/>
      <c r="L6269" s="61"/>
      <c r="M6269" s="61">
        <f t="shared" si="99"/>
        <v>0</v>
      </c>
      <c r="N6269" t="e">
        <f>VLOOKUP(M6269,'zamestnanci číselník'!$A:$I,9,0)</f>
        <v>#N/A</v>
      </c>
    </row>
    <row r="6270" spans="1:14" x14ac:dyDescent="0.2">
      <c r="A6270" s="60"/>
      <c r="B6270" s="61"/>
      <c r="C6270" s="61"/>
      <c r="D6270" s="61"/>
      <c r="E6270" s="61"/>
      <c r="F6270" s="61"/>
      <c r="G6270" s="61"/>
      <c r="H6270" s="61"/>
      <c r="I6270" s="61"/>
      <c r="J6270" s="61"/>
      <c r="K6270" s="61"/>
      <c r="L6270" s="61"/>
      <c r="M6270" s="61">
        <f t="shared" si="99"/>
        <v>0</v>
      </c>
      <c r="N6270" t="e">
        <f>VLOOKUP(M6270,'zamestnanci číselník'!$A:$I,9,0)</f>
        <v>#N/A</v>
      </c>
    </row>
    <row r="6271" spans="1:14" x14ac:dyDescent="0.2">
      <c r="A6271" s="60"/>
      <c r="B6271" s="61"/>
      <c r="C6271" s="61"/>
      <c r="D6271" s="61"/>
      <c r="E6271" s="61"/>
      <c r="F6271" s="61"/>
      <c r="G6271" s="61"/>
      <c r="H6271" s="61"/>
      <c r="I6271" s="61"/>
      <c r="J6271" s="61"/>
      <c r="K6271" s="61"/>
      <c r="L6271" s="61"/>
      <c r="M6271" s="61">
        <f t="shared" si="99"/>
        <v>0</v>
      </c>
      <c r="N6271" t="e">
        <f>VLOOKUP(M6271,'zamestnanci číselník'!$A:$I,9,0)</f>
        <v>#N/A</v>
      </c>
    </row>
    <row r="6272" spans="1:14" x14ac:dyDescent="0.2">
      <c r="A6272" s="60"/>
      <c r="B6272" s="61"/>
      <c r="C6272" s="61"/>
      <c r="D6272" s="61"/>
      <c r="E6272" s="61"/>
      <c r="F6272" s="61"/>
      <c r="G6272" s="61"/>
      <c r="H6272" s="61"/>
      <c r="I6272" s="61"/>
      <c r="J6272" s="61"/>
      <c r="K6272" s="61"/>
      <c r="L6272" s="61"/>
      <c r="M6272" s="61">
        <f t="shared" si="99"/>
        <v>0</v>
      </c>
      <c r="N6272" t="e">
        <f>VLOOKUP(M6272,'zamestnanci číselník'!$A:$I,9,0)</f>
        <v>#N/A</v>
      </c>
    </row>
    <row r="6273" spans="1:14" x14ac:dyDescent="0.2">
      <c r="A6273" s="60"/>
      <c r="B6273" s="61"/>
      <c r="C6273" s="61"/>
      <c r="D6273" s="61"/>
      <c r="E6273" s="61"/>
      <c r="F6273" s="61"/>
      <c r="G6273" s="61"/>
      <c r="H6273" s="61"/>
      <c r="I6273" s="61"/>
      <c r="J6273" s="61"/>
      <c r="K6273" s="61"/>
      <c r="L6273" s="61"/>
      <c r="M6273" s="61">
        <f t="shared" si="99"/>
        <v>0</v>
      </c>
      <c r="N6273" t="e">
        <f>VLOOKUP(M6273,'zamestnanci číselník'!$A:$I,9,0)</f>
        <v>#N/A</v>
      </c>
    </row>
    <row r="6274" spans="1:14" x14ac:dyDescent="0.2">
      <c r="A6274" s="60"/>
      <c r="B6274" s="61"/>
      <c r="C6274" s="61"/>
      <c r="D6274" s="61"/>
      <c r="E6274" s="61"/>
      <c r="F6274" s="61"/>
      <c r="G6274" s="61"/>
      <c r="H6274" s="61"/>
      <c r="I6274" s="61"/>
      <c r="J6274" s="61"/>
      <c r="K6274" s="61"/>
      <c r="L6274" s="61"/>
      <c r="M6274" s="61">
        <f t="shared" si="99"/>
        <v>0</v>
      </c>
      <c r="N6274" t="e">
        <f>VLOOKUP(M6274,'zamestnanci číselník'!$A:$I,9,0)</f>
        <v>#N/A</v>
      </c>
    </row>
    <row r="6275" spans="1:14" x14ac:dyDescent="0.2">
      <c r="A6275" s="60"/>
      <c r="B6275" s="61"/>
      <c r="C6275" s="61"/>
      <c r="D6275" s="61"/>
      <c r="E6275" s="61"/>
      <c r="F6275" s="61"/>
      <c r="G6275" s="61"/>
      <c r="H6275" s="61"/>
      <c r="I6275" s="61"/>
      <c r="J6275" s="61"/>
      <c r="K6275" s="61"/>
      <c r="L6275" s="61"/>
      <c r="M6275" s="61">
        <f t="shared" si="99"/>
        <v>0</v>
      </c>
      <c r="N6275" t="e">
        <f>VLOOKUP(M6275,'zamestnanci číselník'!$A:$I,9,0)</f>
        <v>#N/A</v>
      </c>
    </row>
    <row r="6276" spans="1:14" x14ac:dyDescent="0.2">
      <c r="A6276" s="60"/>
      <c r="B6276" s="61"/>
      <c r="C6276" s="61"/>
      <c r="D6276" s="61"/>
      <c r="E6276" s="61"/>
      <c r="F6276" s="61"/>
      <c r="G6276" s="61"/>
      <c r="H6276" s="61"/>
      <c r="I6276" s="61"/>
      <c r="J6276" s="61"/>
      <c r="K6276" s="61"/>
      <c r="L6276" s="61"/>
      <c r="M6276" s="61">
        <f t="shared" si="99"/>
        <v>0</v>
      </c>
      <c r="N6276" t="e">
        <f>VLOOKUP(M6276,'zamestnanci číselník'!$A:$I,9,0)</f>
        <v>#N/A</v>
      </c>
    </row>
    <row r="6277" spans="1:14" x14ac:dyDescent="0.2">
      <c r="A6277" s="60"/>
      <c r="B6277" s="61"/>
      <c r="C6277" s="61"/>
      <c r="D6277" s="61"/>
      <c r="E6277" s="61"/>
      <c r="F6277" s="61"/>
      <c r="G6277" s="61"/>
      <c r="H6277" s="61"/>
      <c r="I6277" s="61"/>
      <c r="J6277" s="61"/>
      <c r="K6277" s="61"/>
      <c r="L6277" s="61"/>
      <c r="M6277" s="61">
        <f t="shared" si="99"/>
        <v>0</v>
      </c>
      <c r="N6277" t="e">
        <f>VLOOKUP(M6277,'zamestnanci číselník'!$A:$I,9,0)</f>
        <v>#N/A</v>
      </c>
    </row>
    <row r="6278" spans="1:14" x14ac:dyDescent="0.2">
      <c r="A6278" s="60"/>
      <c r="B6278" s="61"/>
      <c r="C6278" s="61"/>
      <c r="D6278" s="61"/>
      <c r="E6278" s="61"/>
      <c r="F6278" s="61"/>
      <c r="G6278" s="61"/>
      <c r="H6278" s="61"/>
      <c r="I6278" s="61"/>
      <c r="J6278" s="61"/>
      <c r="K6278" s="61"/>
      <c r="L6278" s="61"/>
      <c r="M6278" s="61">
        <f t="shared" si="99"/>
        <v>0</v>
      </c>
      <c r="N6278" t="e">
        <f>VLOOKUP(M6278,'zamestnanci číselník'!$A:$I,9,0)</f>
        <v>#N/A</v>
      </c>
    </row>
    <row r="6279" spans="1:14" x14ac:dyDescent="0.2">
      <c r="A6279" s="60"/>
      <c r="B6279" s="61"/>
      <c r="C6279" s="61"/>
      <c r="D6279" s="61"/>
      <c r="E6279" s="61"/>
      <c r="F6279" s="61"/>
      <c r="G6279" s="61"/>
      <c r="H6279" s="61"/>
      <c r="I6279" s="61"/>
      <c r="J6279" s="61"/>
      <c r="K6279" s="61"/>
      <c r="L6279" s="61"/>
      <c r="M6279" s="61">
        <f t="shared" si="99"/>
        <v>0</v>
      </c>
      <c r="N6279" t="e">
        <f>VLOOKUP(M6279,'zamestnanci číselník'!$A:$I,9,0)</f>
        <v>#N/A</v>
      </c>
    </row>
    <row r="6280" spans="1:14" x14ac:dyDescent="0.2">
      <c r="A6280" s="60"/>
      <c r="B6280" s="61"/>
      <c r="C6280" s="61"/>
      <c r="D6280" s="61"/>
      <c r="E6280" s="61"/>
      <c r="F6280" s="61"/>
      <c r="G6280" s="61"/>
      <c r="H6280" s="61"/>
      <c r="I6280" s="61"/>
      <c r="J6280" s="61"/>
      <c r="K6280" s="61"/>
      <c r="L6280" s="61"/>
      <c r="M6280" s="61">
        <f t="shared" si="99"/>
        <v>0</v>
      </c>
      <c r="N6280" t="e">
        <f>VLOOKUP(M6280,'zamestnanci číselník'!$A:$I,9,0)</f>
        <v>#N/A</v>
      </c>
    </row>
    <row r="6281" spans="1:14" x14ac:dyDescent="0.2">
      <c r="A6281" s="60"/>
      <c r="B6281" s="61"/>
      <c r="C6281" s="61"/>
      <c r="D6281" s="61"/>
      <c r="E6281" s="61"/>
      <c r="F6281" s="61"/>
      <c r="G6281" s="61"/>
      <c r="H6281" s="61"/>
      <c r="I6281" s="61"/>
      <c r="J6281" s="61"/>
      <c r="K6281" s="61"/>
      <c r="L6281" s="61"/>
      <c r="M6281" s="61">
        <f t="shared" si="99"/>
        <v>0</v>
      </c>
      <c r="N6281" t="e">
        <f>VLOOKUP(M6281,'zamestnanci číselník'!$A:$I,9,0)</f>
        <v>#N/A</v>
      </c>
    </row>
    <row r="6282" spans="1:14" x14ac:dyDescent="0.2">
      <c r="A6282" s="60"/>
      <c r="B6282" s="61"/>
      <c r="C6282" s="61"/>
      <c r="D6282" s="61"/>
      <c r="E6282" s="61"/>
      <c r="F6282" s="61"/>
      <c r="G6282" s="61"/>
      <c r="H6282" s="61"/>
      <c r="I6282" s="61"/>
      <c r="J6282" s="61"/>
      <c r="K6282" s="61"/>
      <c r="L6282" s="61"/>
      <c r="M6282" s="61">
        <f t="shared" si="99"/>
        <v>0</v>
      </c>
      <c r="N6282" t="e">
        <f>VLOOKUP(M6282,'zamestnanci číselník'!$A:$I,9,0)</f>
        <v>#N/A</v>
      </c>
    </row>
    <row r="6283" spans="1:14" x14ac:dyDescent="0.2">
      <c r="A6283" s="60"/>
      <c r="B6283" s="61"/>
      <c r="C6283" s="61"/>
      <c r="D6283" s="61"/>
      <c r="E6283" s="61"/>
      <c r="F6283" s="61"/>
      <c r="G6283" s="61"/>
      <c r="H6283" s="61"/>
      <c r="I6283" s="61"/>
      <c r="J6283" s="61"/>
      <c r="K6283" s="61"/>
      <c r="L6283" s="61"/>
      <c r="M6283" s="61">
        <f t="shared" si="99"/>
        <v>0</v>
      </c>
      <c r="N6283" t="e">
        <f>VLOOKUP(M6283,'zamestnanci číselník'!$A:$I,9,0)</f>
        <v>#N/A</v>
      </c>
    </row>
    <row r="6284" spans="1:14" x14ac:dyDescent="0.2">
      <c r="A6284" s="60"/>
      <c r="B6284" s="61"/>
      <c r="C6284" s="61"/>
      <c r="D6284" s="61"/>
      <c r="E6284" s="61"/>
      <c r="F6284" s="61"/>
      <c r="G6284" s="61"/>
      <c r="H6284" s="61"/>
      <c r="I6284" s="61"/>
      <c r="J6284" s="61"/>
      <c r="K6284" s="61"/>
      <c r="L6284" s="61"/>
      <c r="M6284" s="61">
        <f t="shared" si="99"/>
        <v>0</v>
      </c>
      <c r="N6284" t="e">
        <f>VLOOKUP(M6284,'zamestnanci číselník'!$A:$I,9,0)</f>
        <v>#N/A</v>
      </c>
    </row>
    <row r="6285" spans="1:14" x14ac:dyDescent="0.2">
      <c r="A6285" s="60"/>
      <c r="B6285" s="61"/>
      <c r="C6285" s="61"/>
      <c r="D6285" s="61"/>
      <c r="E6285" s="61"/>
      <c r="F6285" s="61"/>
      <c r="G6285" s="61"/>
      <c r="H6285" s="61"/>
      <c r="I6285" s="61"/>
      <c r="J6285" s="61"/>
      <c r="K6285" s="61"/>
      <c r="L6285" s="61"/>
      <c r="M6285" s="61">
        <f t="shared" si="99"/>
        <v>0</v>
      </c>
      <c r="N6285" t="e">
        <f>VLOOKUP(M6285,'zamestnanci číselník'!$A:$I,9,0)</f>
        <v>#N/A</v>
      </c>
    </row>
    <row r="6286" spans="1:14" x14ac:dyDescent="0.2">
      <c r="A6286" s="60"/>
      <c r="B6286" s="61"/>
      <c r="C6286" s="61"/>
      <c r="D6286" s="61"/>
      <c r="E6286" s="61"/>
      <c r="F6286" s="61"/>
      <c r="G6286" s="61"/>
      <c r="H6286" s="61"/>
      <c r="I6286" s="61"/>
      <c r="J6286" s="61"/>
      <c r="K6286" s="61"/>
      <c r="L6286" s="61"/>
      <c r="M6286" s="61">
        <f t="shared" si="99"/>
        <v>0</v>
      </c>
      <c r="N6286" t="e">
        <f>VLOOKUP(M6286,'zamestnanci číselník'!$A:$I,9,0)</f>
        <v>#N/A</v>
      </c>
    </row>
    <row r="6287" spans="1:14" x14ac:dyDescent="0.2">
      <c r="A6287" s="60"/>
      <c r="B6287" s="61"/>
      <c r="C6287" s="61"/>
      <c r="D6287" s="61"/>
      <c r="E6287" s="61"/>
      <c r="F6287" s="61"/>
      <c r="G6287" s="61"/>
      <c r="H6287" s="61"/>
      <c r="I6287" s="61"/>
      <c r="J6287" s="61"/>
      <c r="K6287" s="61"/>
      <c r="L6287" s="61"/>
      <c r="M6287" s="61">
        <f t="shared" si="99"/>
        <v>0</v>
      </c>
      <c r="N6287" t="e">
        <f>VLOOKUP(M6287,'zamestnanci číselník'!$A:$I,9,0)</f>
        <v>#N/A</v>
      </c>
    </row>
    <row r="6288" spans="1:14" x14ac:dyDescent="0.2">
      <c r="A6288" s="60"/>
      <c r="B6288" s="61"/>
      <c r="C6288" s="61"/>
      <c r="D6288" s="61"/>
      <c r="E6288" s="61"/>
      <c r="F6288" s="61"/>
      <c r="G6288" s="61"/>
      <c r="H6288" s="61"/>
      <c r="I6288" s="61"/>
      <c r="J6288" s="61"/>
      <c r="K6288" s="61"/>
      <c r="L6288" s="61"/>
      <c r="M6288" s="61">
        <f t="shared" si="99"/>
        <v>0</v>
      </c>
      <c r="N6288" t="e">
        <f>VLOOKUP(M6288,'zamestnanci číselník'!$A:$I,9,0)</f>
        <v>#N/A</v>
      </c>
    </row>
    <row r="6289" spans="1:14" x14ac:dyDescent="0.2">
      <c r="A6289" s="60"/>
      <c r="B6289" s="61"/>
      <c r="C6289" s="61"/>
      <c r="D6289" s="61"/>
      <c r="E6289" s="61"/>
      <c r="F6289" s="61"/>
      <c r="G6289" s="61"/>
      <c r="H6289" s="61"/>
      <c r="I6289" s="61"/>
      <c r="J6289" s="61"/>
      <c r="K6289" s="61"/>
      <c r="L6289" s="61"/>
      <c r="M6289" s="61">
        <f t="shared" si="99"/>
        <v>0</v>
      </c>
      <c r="N6289" t="e">
        <f>VLOOKUP(M6289,'zamestnanci číselník'!$A:$I,9,0)</f>
        <v>#N/A</v>
      </c>
    </row>
    <row r="6290" spans="1:14" x14ac:dyDescent="0.2">
      <c r="A6290" s="60"/>
      <c r="B6290" s="61"/>
      <c r="C6290" s="61"/>
      <c r="D6290" s="61"/>
      <c r="E6290" s="61"/>
      <c r="F6290" s="61"/>
      <c r="G6290" s="61"/>
      <c r="H6290" s="61"/>
      <c r="I6290" s="61"/>
      <c r="J6290" s="61"/>
      <c r="K6290" s="61"/>
      <c r="L6290" s="61"/>
      <c r="M6290" s="61">
        <f t="shared" si="99"/>
        <v>0</v>
      </c>
      <c r="N6290" t="e">
        <f>VLOOKUP(M6290,'zamestnanci číselník'!$A:$I,9,0)</f>
        <v>#N/A</v>
      </c>
    </row>
    <row r="6291" spans="1:14" x14ac:dyDescent="0.2">
      <c r="A6291" s="60"/>
      <c r="B6291" s="61"/>
      <c r="C6291" s="61"/>
      <c r="D6291" s="61"/>
      <c r="E6291" s="61"/>
      <c r="F6291" s="61"/>
      <c r="G6291" s="61"/>
      <c r="H6291" s="61"/>
      <c r="I6291" s="61"/>
      <c r="J6291" s="61"/>
      <c r="K6291" s="61"/>
      <c r="L6291" s="61"/>
      <c r="M6291" s="61">
        <f t="shared" si="99"/>
        <v>0</v>
      </c>
      <c r="N6291" t="e">
        <f>VLOOKUP(M6291,'zamestnanci číselník'!$A:$I,9,0)</f>
        <v>#N/A</v>
      </c>
    </row>
    <row r="6292" spans="1:14" x14ac:dyDescent="0.2">
      <c r="A6292" s="60"/>
      <c r="B6292" s="61"/>
      <c r="C6292" s="61"/>
      <c r="D6292" s="61"/>
      <c r="E6292" s="61"/>
      <c r="F6292" s="61"/>
      <c r="G6292" s="61"/>
      <c r="H6292" s="61"/>
      <c r="I6292" s="61"/>
      <c r="J6292" s="61"/>
      <c r="K6292" s="61"/>
      <c r="L6292" s="61"/>
      <c r="M6292" s="61">
        <f t="shared" si="99"/>
        <v>0</v>
      </c>
      <c r="N6292" t="e">
        <f>VLOOKUP(M6292,'zamestnanci číselník'!$A:$I,9,0)</f>
        <v>#N/A</v>
      </c>
    </row>
    <row r="6293" spans="1:14" x14ac:dyDescent="0.2">
      <c r="A6293" s="60"/>
      <c r="B6293" s="61"/>
      <c r="C6293" s="61"/>
      <c r="D6293" s="61"/>
      <c r="E6293" s="61"/>
      <c r="F6293" s="61"/>
      <c r="G6293" s="61"/>
      <c r="H6293" s="61"/>
      <c r="I6293" s="61"/>
      <c r="J6293" s="61"/>
      <c r="K6293" s="61"/>
      <c r="L6293" s="61"/>
      <c r="M6293" s="61">
        <f t="shared" si="99"/>
        <v>0</v>
      </c>
      <c r="N6293" t="e">
        <f>VLOOKUP(M6293,'zamestnanci číselník'!$A:$I,9,0)</f>
        <v>#N/A</v>
      </c>
    </row>
    <row r="6294" spans="1:14" x14ac:dyDescent="0.2">
      <c r="A6294" s="60"/>
      <c r="B6294" s="61"/>
      <c r="C6294" s="61"/>
      <c r="D6294" s="61"/>
      <c r="E6294" s="61"/>
      <c r="F6294" s="61"/>
      <c r="G6294" s="61"/>
      <c r="H6294" s="61"/>
      <c r="I6294" s="61"/>
      <c r="J6294" s="61"/>
      <c r="K6294" s="61"/>
      <c r="L6294" s="61"/>
      <c r="M6294" s="61">
        <f t="shared" si="99"/>
        <v>0</v>
      </c>
      <c r="N6294" t="e">
        <f>VLOOKUP(M6294,'zamestnanci číselník'!$A:$I,9,0)</f>
        <v>#N/A</v>
      </c>
    </row>
    <row r="6295" spans="1:14" x14ac:dyDescent="0.2">
      <c r="A6295" s="60"/>
      <c r="B6295" s="61"/>
      <c r="C6295" s="61"/>
      <c r="D6295" s="61"/>
      <c r="E6295" s="61"/>
      <c r="F6295" s="61"/>
      <c r="G6295" s="61"/>
      <c r="H6295" s="61"/>
      <c r="I6295" s="61"/>
      <c r="J6295" s="61"/>
      <c r="K6295" s="61"/>
      <c r="L6295" s="61"/>
      <c r="M6295" s="61">
        <f t="shared" si="99"/>
        <v>0</v>
      </c>
      <c r="N6295" t="e">
        <f>VLOOKUP(M6295,'zamestnanci číselník'!$A:$I,9,0)</f>
        <v>#N/A</v>
      </c>
    </row>
    <row r="6296" spans="1:14" x14ac:dyDescent="0.2">
      <c r="A6296" s="60"/>
      <c r="B6296" s="61"/>
      <c r="C6296" s="61"/>
      <c r="D6296" s="61"/>
      <c r="E6296" s="61"/>
      <c r="F6296" s="61"/>
      <c r="G6296" s="61"/>
      <c r="H6296" s="61"/>
      <c r="I6296" s="61"/>
      <c r="J6296" s="61"/>
      <c r="K6296" s="61"/>
      <c r="L6296" s="61"/>
      <c r="M6296" s="61">
        <f t="shared" si="99"/>
        <v>0</v>
      </c>
      <c r="N6296" t="e">
        <f>VLOOKUP(M6296,'zamestnanci číselník'!$A:$I,9,0)</f>
        <v>#N/A</v>
      </c>
    </row>
    <row r="6297" spans="1:14" x14ac:dyDescent="0.2">
      <c r="A6297" s="60"/>
      <c r="B6297" s="61"/>
      <c r="C6297" s="61"/>
      <c r="D6297" s="61"/>
      <c r="E6297" s="61"/>
      <c r="F6297" s="61"/>
      <c r="G6297" s="61"/>
      <c r="H6297" s="61"/>
      <c r="I6297" s="61"/>
      <c r="J6297" s="61"/>
      <c r="K6297" s="61"/>
      <c r="L6297" s="61"/>
      <c r="M6297" s="61">
        <f t="shared" si="99"/>
        <v>0</v>
      </c>
      <c r="N6297" t="e">
        <f>VLOOKUP(M6297,'zamestnanci číselník'!$A:$I,9,0)</f>
        <v>#N/A</v>
      </c>
    </row>
    <row r="6298" spans="1:14" x14ac:dyDescent="0.2">
      <c r="A6298" s="60"/>
      <c r="B6298" s="61"/>
      <c r="C6298" s="61"/>
      <c r="D6298" s="61"/>
      <c r="E6298" s="61"/>
      <c r="F6298" s="61"/>
      <c r="G6298" s="61"/>
      <c r="H6298" s="61"/>
      <c r="I6298" s="61"/>
      <c r="J6298" s="61"/>
      <c r="K6298" s="61"/>
      <c r="L6298" s="61"/>
      <c r="M6298" s="61">
        <f t="shared" si="99"/>
        <v>0</v>
      </c>
      <c r="N6298" t="e">
        <f>VLOOKUP(M6298,'zamestnanci číselník'!$A:$I,9,0)</f>
        <v>#N/A</v>
      </c>
    </row>
    <row r="6299" spans="1:14" x14ac:dyDescent="0.2">
      <c r="A6299" s="60"/>
      <c r="B6299" s="61"/>
      <c r="C6299" s="61"/>
      <c r="D6299" s="61"/>
      <c r="E6299" s="61"/>
      <c r="F6299" s="61"/>
      <c r="G6299" s="61"/>
      <c r="H6299" s="61"/>
      <c r="I6299" s="61"/>
      <c r="J6299" s="61"/>
      <c r="K6299" s="61"/>
      <c r="L6299" s="61"/>
      <c r="M6299" s="61">
        <f t="shared" si="99"/>
        <v>0</v>
      </c>
      <c r="N6299" t="e">
        <f>VLOOKUP(M6299,'zamestnanci číselník'!$A:$I,9,0)</f>
        <v>#N/A</v>
      </c>
    </row>
    <row r="6300" spans="1:14" x14ac:dyDescent="0.2">
      <c r="A6300" s="60"/>
      <c r="B6300" s="61"/>
      <c r="C6300" s="61"/>
      <c r="D6300" s="61"/>
      <c r="E6300" s="61"/>
      <c r="F6300" s="61"/>
      <c r="G6300" s="61"/>
      <c r="H6300" s="61"/>
      <c r="I6300" s="61"/>
      <c r="J6300" s="61"/>
      <c r="K6300" s="61"/>
      <c r="L6300" s="61"/>
      <c r="M6300" s="61">
        <f t="shared" si="99"/>
        <v>0</v>
      </c>
      <c r="N6300" t="e">
        <f>VLOOKUP(M6300,'zamestnanci číselník'!$A:$I,9,0)</f>
        <v>#N/A</v>
      </c>
    </row>
    <row r="6301" spans="1:14" x14ac:dyDescent="0.2">
      <c r="A6301" s="60"/>
      <c r="B6301" s="61"/>
      <c r="C6301" s="61"/>
      <c r="D6301" s="61"/>
      <c r="E6301" s="61"/>
      <c r="F6301" s="61"/>
      <c r="G6301" s="61"/>
      <c r="H6301" s="61"/>
      <c r="I6301" s="61"/>
      <c r="J6301" s="61"/>
      <c r="K6301" s="61"/>
      <c r="L6301" s="61"/>
      <c r="M6301" s="61">
        <f t="shared" si="99"/>
        <v>0</v>
      </c>
      <c r="N6301" t="e">
        <f>VLOOKUP(M6301,'zamestnanci číselník'!$A:$I,9,0)</f>
        <v>#N/A</v>
      </c>
    </row>
    <row r="6302" spans="1:14" x14ac:dyDescent="0.2">
      <c r="A6302" s="60"/>
      <c r="B6302" s="61"/>
      <c r="C6302" s="61"/>
      <c r="D6302" s="61"/>
      <c r="E6302" s="61"/>
      <c r="F6302" s="61"/>
      <c r="G6302" s="61"/>
      <c r="H6302" s="61"/>
      <c r="I6302" s="61"/>
      <c r="J6302" s="61"/>
      <c r="K6302" s="61"/>
      <c r="L6302" s="61"/>
      <c r="M6302" s="61">
        <f t="shared" si="99"/>
        <v>0</v>
      </c>
      <c r="N6302" t="e">
        <f>VLOOKUP(M6302,'zamestnanci číselník'!$A:$I,9,0)</f>
        <v>#N/A</v>
      </c>
    </row>
    <row r="6303" spans="1:14" x14ac:dyDescent="0.2">
      <c r="A6303" s="60"/>
      <c r="B6303" s="61"/>
      <c r="C6303" s="61"/>
      <c r="D6303" s="61"/>
      <c r="E6303" s="61"/>
      <c r="F6303" s="61"/>
      <c r="G6303" s="61"/>
      <c r="H6303" s="61"/>
      <c r="I6303" s="61"/>
      <c r="J6303" s="61"/>
      <c r="K6303" s="61"/>
      <c r="L6303" s="61"/>
      <c r="M6303" s="61">
        <f t="shared" si="99"/>
        <v>0</v>
      </c>
      <c r="N6303" t="e">
        <f>VLOOKUP(M6303,'zamestnanci číselník'!$A:$I,9,0)</f>
        <v>#N/A</v>
      </c>
    </row>
    <row r="6304" spans="1:14" x14ac:dyDescent="0.2">
      <c r="A6304" s="60"/>
      <c r="B6304" s="61"/>
      <c r="C6304" s="61"/>
      <c r="D6304" s="61"/>
      <c r="E6304" s="61"/>
      <c r="F6304" s="61"/>
      <c r="G6304" s="61"/>
      <c r="H6304" s="61"/>
      <c r="I6304" s="61"/>
      <c r="J6304" s="61"/>
      <c r="K6304" s="61"/>
      <c r="L6304" s="61"/>
      <c r="M6304" s="61">
        <f t="shared" si="99"/>
        <v>0</v>
      </c>
      <c r="N6304" t="e">
        <f>VLOOKUP(M6304,'zamestnanci číselník'!$A:$I,9,0)</f>
        <v>#N/A</v>
      </c>
    </row>
    <row r="6305" spans="1:14" x14ac:dyDescent="0.2">
      <c r="A6305" s="60"/>
      <c r="B6305" s="61"/>
      <c r="C6305" s="61"/>
      <c r="D6305" s="61"/>
      <c r="E6305" s="61"/>
      <c r="F6305" s="61"/>
      <c r="G6305" s="61"/>
      <c r="H6305" s="61"/>
      <c r="I6305" s="61"/>
      <c r="J6305" s="61"/>
      <c r="K6305" s="61"/>
      <c r="L6305" s="61"/>
      <c r="M6305" s="61">
        <f t="shared" si="99"/>
        <v>0</v>
      </c>
      <c r="N6305" t="e">
        <f>VLOOKUP(M6305,'zamestnanci číselník'!$A:$I,9,0)</f>
        <v>#N/A</v>
      </c>
    </row>
    <row r="6306" spans="1:14" x14ac:dyDescent="0.2">
      <c r="A6306" s="60"/>
      <c r="B6306" s="61"/>
      <c r="C6306" s="61"/>
      <c r="D6306" s="61"/>
      <c r="E6306" s="61"/>
      <c r="F6306" s="61"/>
      <c r="G6306" s="61"/>
      <c r="H6306" s="61"/>
      <c r="I6306" s="61"/>
      <c r="J6306" s="61"/>
      <c r="K6306" s="61"/>
      <c r="L6306" s="61"/>
      <c r="M6306" s="61">
        <f t="shared" si="99"/>
        <v>0</v>
      </c>
      <c r="N6306" t="e">
        <f>VLOOKUP(M6306,'zamestnanci číselník'!$A:$I,9,0)</f>
        <v>#N/A</v>
      </c>
    </row>
    <row r="6307" spans="1:14" x14ac:dyDescent="0.2">
      <c r="A6307" s="60"/>
      <c r="B6307" s="61"/>
      <c r="C6307" s="61"/>
      <c r="D6307" s="61"/>
      <c r="E6307" s="61"/>
      <c r="F6307" s="61"/>
      <c r="G6307" s="61"/>
      <c r="H6307" s="61"/>
      <c r="I6307" s="61"/>
      <c r="J6307" s="61"/>
      <c r="K6307" s="61"/>
      <c r="L6307" s="61"/>
      <c r="M6307" s="61">
        <f t="shared" si="99"/>
        <v>0</v>
      </c>
      <c r="N6307" t="e">
        <f>VLOOKUP(M6307,'zamestnanci číselník'!$A:$I,9,0)</f>
        <v>#N/A</v>
      </c>
    </row>
    <row r="6308" spans="1:14" x14ac:dyDescent="0.2">
      <c r="A6308" s="60"/>
      <c r="B6308" s="61"/>
      <c r="C6308" s="61"/>
      <c r="D6308" s="61"/>
      <c r="E6308" s="61"/>
      <c r="F6308" s="61"/>
      <c r="G6308" s="61"/>
      <c r="H6308" s="61"/>
      <c r="I6308" s="61"/>
      <c r="J6308" s="61"/>
      <c r="K6308" s="61"/>
      <c r="L6308" s="61"/>
      <c r="M6308" s="61">
        <f t="shared" si="99"/>
        <v>0</v>
      </c>
      <c r="N6308" t="e">
        <f>VLOOKUP(M6308,'zamestnanci číselník'!$A:$I,9,0)</f>
        <v>#N/A</v>
      </c>
    </row>
    <row r="6309" spans="1:14" x14ac:dyDescent="0.2">
      <c r="A6309" s="60"/>
      <c r="B6309" s="61"/>
      <c r="C6309" s="61"/>
      <c r="D6309" s="61"/>
      <c r="E6309" s="61"/>
      <c r="F6309" s="61"/>
      <c r="G6309" s="61"/>
      <c r="H6309" s="61"/>
      <c r="I6309" s="61"/>
      <c r="J6309" s="61"/>
      <c r="K6309" s="61"/>
      <c r="L6309" s="61"/>
      <c r="M6309" s="61">
        <f t="shared" si="99"/>
        <v>0</v>
      </c>
      <c r="N6309" t="e">
        <f>VLOOKUP(M6309,'zamestnanci číselník'!$A:$I,9,0)</f>
        <v>#N/A</v>
      </c>
    </row>
    <row r="6310" spans="1:14" x14ac:dyDescent="0.2">
      <c r="A6310" s="60"/>
      <c r="B6310" s="61"/>
      <c r="C6310" s="61"/>
      <c r="D6310" s="61"/>
      <c r="E6310" s="61"/>
      <c r="F6310" s="61"/>
      <c r="G6310" s="61"/>
      <c r="H6310" s="61"/>
      <c r="I6310" s="61"/>
      <c r="J6310" s="61"/>
      <c r="K6310" s="61"/>
      <c r="L6310" s="61"/>
      <c r="M6310" s="61">
        <f t="shared" si="99"/>
        <v>0</v>
      </c>
      <c r="N6310" t="e">
        <f>VLOOKUP(M6310,'zamestnanci číselník'!$A:$I,9,0)</f>
        <v>#N/A</v>
      </c>
    </row>
    <row r="6311" spans="1:14" x14ac:dyDescent="0.2">
      <c r="A6311" s="60"/>
      <c r="B6311" s="61"/>
      <c r="C6311" s="61"/>
      <c r="D6311" s="61"/>
      <c r="E6311" s="61"/>
      <c r="F6311" s="61"/>
      <c r="G6311" s="61"/>
      <c r="H6311" s="61"/>
      <c r="I6311" s="61"/>
      <c r="J6311" s="61"/>
      <c r="K6311" s="61"/>
      <c r="L6311" s="61"/>
      <c r="M6311" s="61">
        <f t="shared" si="99"/>
        <v>0</v>
      </c>
      <c r="N6311" t="e">
        <f>VLOOKUP(M6311,'zamestnanci číselník'!$A:$I,9,0)</f>
        <v>#N/A</v>
      </c>
    </row>
    <row r="6312" spans="1:14" x14ac:dyDescent="0.2">
      <c r="A6312" s="60"/>
      <c r="B6312" s="61"/>
      <c r="C6312" s="61"/>
      <c r="D6312" s="61"/>
      <c r="E6312" s="61"/>
      <c r="F6312" s="61"/>
      <c r="G6312" s="61"/>
      <c r="H6312" s="61"/>
      <c r="I6312" s="61"/>
      <c r="J6312" s="61"/>
      <c r="K6312" s="61"/>
      <c r="L6312" s="61"/>
      <c r="M6312" s="61">
        <f t="shared" si="99"/>
        <v>0</v>
      </c>
      <c r="N6312" t="e">
        <f>VLOOKUP(M6312,'zamestnanci číselník'!$A:$I,9,0)</f>
        <v>#N/A</v>
      </c>
    </row>
    <row r="6313" spans="1:14" x14ac:dyDescent="0.2">
      <c r="A6313" s="60"/>
      <c r="B6313" s="61"/>
      <c r="C6313" s="61"/>
      <c r="D6313" s="61"/>
      <c r="E6313" s="61"/>
      <c r="F6313" s="61"/>
      <c r="G6313" s="61"/>
      <c r="H6313" s="61"/>
      <c r="I6313" s="61"/>
      <c r="J6313" s="61"/>
      <c r="K6313" s="61"/>
      <c r="L6313" s="61"/>
      <c r="M6313" s="61">
        <f t="shared" si="99"/>
        <v>0</v>
      </c>
      <c r="N6313" t="e">
        <f>VLOOKUP(M6313,'zamestnanci číselník'!$A:$I,9,0)</f>
        <v>#N/A</v>
      </c>
    </row>
    <row r="6314" spans="1:14" x14ac:dyDescent="0.2">
      <c r="A6314" s="60"/>
      <c r="B6314" s="61"/>
      <c r="C6314" s="61"/>
      <c r="D6314" s="61"/>
      <c r="E6314" s="61"/>
      <c r="F6314" s="61"/>
      <c r="G6314" s="61"/>
      <c r="H6314" s="61"/>
      <c r="I6314" s="61"/>
      <c r="J6314" s="61"/>
      <c r="K6314" s="61"/>
      <c r="L6314" s="61"/>
      <c r="M6314" s="61">
        <f t="shared" si="99"/>
        <v>0</v>
      </c>
      <c r="N6314" t="e">
        <f>VLOOKUP(M6314,'zamestnanci číselník'!$A:$I,9,0)</f>
        <v>#N/A</v>
      </c>
    </row>
    <row r="6315" spans="1:14" x14ac:dyDescent="0.2">
      <c r="A6315" s="60"/>
      <c r="B6315" s="61"/>
      <c r="C6315" s="61"/>
      <c r="D6315" s="61"/>
      <c r="E6315" s="61"/>
      <c r="F6315" s="61"/>
      <c r="G6315" s="61"/>
      <c r="H6315" s="61"/>
      <c r="I6315" s="61"/>
      <c r="J6315" s="61"/>
      <c r="K6315" s="61"/>
      <c r="L6315" s="61"/>
      <c r="M6315" s="61">
        <f t="shared" si="99"/>
        <v>0</v>
      </c>
      <c r="N6315" t="e">
        <f>VLOOKUP(M6315,'zamestnanci číselník'!$A:$I,9,0)</f>
        <v>#N/A</v>
      </c>
    </row>
    <row r="6316" spans="1:14" x14ac:dyDescent="0.2">
      <c r="A6316" s="60"/>
      <c r="B6316" s="61"/>
      <c r="C6316" s="61"/>
      <c r="D6316" s="61"/>
      <c r="E6316" s="61"/>
      <c r="F6316" s="61"/>
      <c r="G6316" s="61"/>
      <c r="H6316" s="61"/>
      <c r="I6316" s="61"/>
      <c r="J6316" s="61"/>
      <c r="K6316" s="61"/>
      <c r="L6316" s="61"/>
      <c r="M6316" s="61">
        <f t="shared" ref="M6316:M6379" si="100">B6316*1</f>
        <v>0</v>
      </c>
      <c r="N6316" t="e">
        <f>VLOOKUP(M6316,'zamestnanci číselník'!$A:$I,9,0)</f>
        <v>#N/A</v>
      </c>
    </row>
    <row r="6317" spans="1:14" x14ac:dyDescent="0.2">
      <c r="A6317" s="60"/>
      <c r="B6317" s="61"/>
      <c r="C6317" s="61"/>
      <c r="D6317" s="61"/>
      <c r="E6317" s="61"/>
      <c r="F6317" s="61"/>
      <c r="G6317" s="61"/>
      <c r="H6317" s="61"/>
      <c r="I6317" s="61"/>
      <c r="J6317" s="61"/>
      <c r="K6317" s="61"/>
      <c r="L6317" s="61"/>
      <c r="M6317" s="61">
        <f t="shared" si="100"/>
        <v>0</v>
      </c>
      <c r="N6317" t="e">
        <f>VLOOKUP(M6317,'zamestnanci číselník'!$A:$I,9,0)</f>
        <v>#N/A</v>
      </c>
    </row>
    <row r="6318" spans="1:14" x14ac:dyDescent="0.2">
      <c r="A6318" s="60"/>
      <c r="B6318" s="61"/>
      <c r="C6318" s="61"/>
      <c r="D6318" s="61"/>
      <c r="E6318" s="61"/>
      <c r="F6318" s="61"/>
      <c r="G6318" s="61"/>
      <c r="H6318" s="61"/>
      <c r="I6318" s="61"/>
      <c r="J6318" s="61"/>
      <c r="K6318" s="61"/>
      <c r="L6318" s="61"/>
      <c r="M6318" s="61">
        <f t="shared" si="100"/>
        <v>0</v>
      </c>
      <c r="N6318" t="e">
        <f>VLOOKUP(M6318,'zamestnanci číselník'!$A:$I,9,0)</f>
        <v>#N/A</v>
      </c>
    </row>
    <row r="6319" spans="1:14" x14ac:dyDescent="0.2">
      <c r="A6319" s="60"/>
      <c r="B6319" s="61"/>
      <c r="C6319" s="61"/>
      <c r="D6319" s="61"/>
      <c r="E6319" s="61"/>
      <c r="F6319" s="61"/>
      <c r="G6319" s="61"/>
      <c r="H6319" s="61"/>
      <c r="I6319" s="61"/>
      <c r="J6319" s="61"/>
      <c r="K6319" s="61"/>
      <c r="L6319" s="61"/>
      <c r="M6319" s="61">
        <f t="shared" si="100"/>
        <v>0</v>
      </c>
      <c r="N6319" t="e">
        <f>VLOOKUP(M6319,'zamestnanci číselník'!$A:$I,9,0)</f>
        <v>#N/A</v>
      </c>
    </row>
    <row r="6320" spans="1:14" x14ac:dyDescent="0.2">
      <c r="A6320" s="60"/>
      <c r="B6320" s="61"/>
      <c r="C6320" s="61"/>
      <c r="D6320" s="61"/>
      <c r="E6320" s="61"/>
      <c r="F6320" s="61"/>
      <c r="G6320" s="61"/>
      <c r="H6320" s="61"/>
      <c r="I6320" s="61"/>
      <c r="J6320" s="61"/>
      <c r="K6320" s="61"/>
      <c r="L6320" s="61"/>
      <c r="M6320" s="61">
        <f t="shared" si="100"/>
        <v>0</v>
      </c>
      <c r="N6320" t="e">
        <f>VLOOKUP(M6320,'zamestnanci číselník'!$A:$I,9,0)</f>
        <v>#N/A</v>
      </c>
    </row>
    <row r="6321" spans="1:14" x14ac:dyDescent="0.2">
      <c r="A6321" s="60"/>
      <c r="B6321" s="61"/>
      <c r="C6321" s="61"/>
      <c r="D6321" s="61"/>
      <c r="E6321" s="61"/>
      <c r="F6321" s="61"/>
      <c r="G6321" s="61"/>
      <c r="H6321" s="61"/>
      <c r="I6321" s="61"/>
      <c r="J6321" s="61"/>
      <c r="K6321" s="61"/>
      <c r="L6321" s="61"/>
      <c r="M6321" s="61">
        <f t="shared" si="100"/>
        <v>0</v>
      </c>
      <c r="N6321" t="e">
        <f>VLOOKUP(M6321,'zamestnanci číselník'!$A:$I,9,0)</f>
        <v>#N/A</v>
      </c>
    </row>
    <row r="6322" spans="1:14" x14ac:dyDescent="0.2">
      <c r="A6322" s="60"/>
      <c r="B6322" s="61"/>
      <c r="C6322" s="61"/>
      <c r="D6322" s="61"/>
      <c r="E6322" s="61"/>
      <c r="F6322" s="61"/>
      <c r="G6322" s="61"/>
      <c r="H6322" s="61"/>
      <c r="I6322" s="61"/>
      <c r="J6322" s="61"/>
      <c r="K6322" s="61"/>
      <c r="L6322" s="61"/>
      <c r="M6322" s="61">
        <f t="shared" si="100"/>
        <v>0</v>
      </c>
      <c r="N6322" t="e">
        <f>VLOOKUP(M6322,'zamestnanci číselník'!$A:$I,9,0)</f>
        <v>#N/A</v>
      </c>
    </row>
    <row r="6323" spans="1:14" x14ac:dyDescent="0.2">
      <c r="A6323" s="60"/>
      <c r="B6323" s="61"/>
      <c r="C6323" s="61"/>
      <c r="D6323" s="61"/>
      <c r="E6323" s="61"/>
      <c r="F6323" s="61"/>
      <c r="G6323" s="61"/>
      <c r="H6323" s="61"/>
      <c r="I6323" s="61"/>
      <c r="J6323" s="61"/>
      <c r="K6323" s="61"/>
      <c r="L6323" s="61"/>
      <c r="M6323" s="61">
        <f t="shared" si="100"/>
        <v>0</v>
      </c>
      <c r="N6323" t="e">
        <f>VLOOKUP(M6323,'zamestnanci číselník'!$A:$I,9,0)</f>
        <v>#N/A</v>
      </c>
    </row>
    <row r="6324" spans="1:14" x14ac:dyDescent="0.2">
      <c r="A6324" s="60"/>
      <c r="B6324" s="61"/>
      <c r="C6324" s="61"/>
      <c r="D6324" s="61"/>
      <c r="E6324" s="61"/>
      <c r="F6324" s="61"/>
      <c r="G6324" s="61"/>
      <c r="H6324" s="61"/>
      <c r="I6324" s="61"/>
      <c r="J6324" s="61"/>
      <c r="K6324" s="61"/>
      <c r="L6324" s="61"/>
      <c r="M6324" s="61">
        <f t="shared" si="100"/>
        <v>0</v>
      </c>
      <c r="N6324" t="e">
        <f>VLOOKUP(M6324,'zamestnanci číselník'!$A:$I,9,0)</f>
        <v>#N/A</v>
      </c>
    </row>
    <row r="6325" spans="1:14" x14ac:dyDescent="0.2">
      <c r="A6325" s="60"/>
      <c r="B6325" s="61"/>
      <c r="C6325" s="61"/>
      <c r="D6325" s="61"/>
      <c r="E6325" s="61"/>
      <c r="F6325" s="61"/>
      <c r="G6325" s="61"/>
      <c r="H6325" s="61"/>
      <c r="I6325" s="61"/>
      <c r="J6325" s="61"/>
      <c r="K6325" s="61"/>
      <c r="L6325" s="61"/>
      <c r="M6325" s="61">
        <f t="shared" si="100"/>
        <v>0</v>
      </c>
      <c r="N6325" t="e">
        <f>VLOOKUP(M6325,'zamestnanci číselník'!$A:$I,9,0)</f>
        <v>#N/A</v>
      </c>
    </row>
    <row r="6326" spans="1:14" x14ac:dyDescent="0.2">
      <c r="A6326" s="60"/>
      <c r="B6326" s="61"/>
      <c r="C6326" s="61"/>
      <c r="D6326" s="61"/>
      <c r="E6326" s="61"/>
      <c r="F6326" s="61"/>
      <c r="G6326" s="61"/>
      <c r="H6326" s="61"/>
      <c r="I6326" s="61"/>
      <c r="J6326" s="61"/>
      <c r="K6326" s="61"/>
      <c r="L6326" s="61"/>
      <c r="M6326" s="61">
        <f t="shared" si="100"/>
        <v>0</v>
      </c>
      <c r="N6326" t="e">
        <f>VLOOKUP(M6326,'zamestnanci číselník'!$A:$I,9,0)</f>
        <v>#N/A</v>
      </c>
    </row>
    <row r="6327" spans="1:14" x14ac:dyDescent="0.2">
      <c r="A6327" s="60"/>
      <c r="B6327" s="61"/>
      <c r="C6327" s="61"/>
      <c r="D6327" s="61"/>
      <c r="E6327" s="61"/>
      <c r="F6327" s="61"/>
      <c r="G6327" s="61"/>
      <c r="H6327" s="61"/>
      <c r="I6327" s="61"/>
      <c r="J6327" s="61"/>
      <c r="K6327" s="61"/>
      <c r="L6327" s="61"/>
      <c r="M6327" s="61">
        <f t="shared" si="100"/>
        <v>0</v>
      </c>
      <c r="N6327" t="e">
        <f>VLOOKUP(M6327,'zamestnanci číselník'!$A:$I,9,0)</f>
        <v>#N/A</v>
      </c>
    </row>
    <row r="6328" spans="1:14" x14ac:dyDescent="0.2">
      <c r="A6328" s="60"/>
      <c r="B6328" s="61"/>
      <c r="C6328" s="61"/>
      <c r="D6328" s="61"/>
      <c r="E6328" s="61"/>
      <c r="F6328" s="61"/>
      <c r="G6328" s="61"/>
      <c r="H6328" s="61"/>
      <c r="I6328" s="61"/>
      <c r="J6328" s="61"/>
      <c r="K6328" s="61"/>
      <c r="L6328" s="61"/>
      <c r="M6328" s="61">
        <f t="shared" si="100"/>
        <v>0</v>
      </c>
      <c r="N6328" t="e">
        <f>VLOOKUP(M6328,'zamestnanci číselník'!$A:$I,9,0)</f>
        <v>#N/A</v>
      </c>
    </row>
    <row r="6329" spans="1:14" x14ac:dyDescent="0.2">
      <c r="A6329" s="60"/>
      <c r="B6329" s="61"/>
      <c r="C6329" s="61"/>
      <c r="D6329" s="61"/>
      <c r="E6329" s="61"/>
      <c r="F6329" s="61"/>
      <c r="G6329" s="61"/>
      <c r="H6329" s="61"/>
      <c r="I6329" s="61"/>
      <c r="J6329" s="61"/>
      <c r="K6329" s="61"/>
      <c r="L6329" s="61"/>
      <c r="M6329" s="61">
        <f t="shared" si="100"/>
        <v>0</v>
      </c>
      <c r="N6329" t="e">
        <f>VLOOKUP(M6329,'zamestnanci číselník'!$A:$I,9,0)</f>
        <v>#N/A</v>
      </c>
    </row>
    <row r="6330" spans="1:14" x14ac:dyDescent="0.2">
      <c r="A6330" s="60"/>
      <c r="B6330" s="61"/>
      <c r="C6330" s="61"/>
      <c r="D6330" s="61"/>
      <c r="E6330" s="61"/>
      <c r="F6330" s="61"/>
      <c r="G6330" s="61"/>
      <c r="H6330" s="61"/>
      <c r="I6330" s="61"/>
      <c r="J6330" s="61"/>
      <c r="K6330" s="61"/>
      <c r="L6330" s="61"/>
      <c r="M6330" s="61">
        <f t="shared" si="100"/>
        <v>0</v>
      </c>
      <c r="N6330" t="e">
        <f>VLOOKUP(M6330,'zamestnanci číselník'!$A:$I,9,0)</f>
        <v>#N/A</v>
      </c>
    </row>
    <row r="6331" spans="1:14" x14ac:dyDescent="0.2">
      <c r="A6331" s="60"/>
      <c r="B6331" s="61"/>
      <c r="C6331" s="61"/>
      <c r="D6331" s="61"/>
      <c r="E6331" s="61"/>
      <c r="F6331" s="61"/>
      <c r="G6331" s="61"/>
      <c r="H6331" s="61"/>
      <c r="I6331" s="61"/>
      <c r="J6331" s="61"/>
      <c r="K6331" s="61"/>
      <c r="L6331" s="61"/>
      <c r="M6331" s="61">
        <f t="shared" si="100"/>
        <v>0</v>
      </c>
      <c r="N6331" t="e">
        <f>VLOOKUP(M6331,'zamestnanci číselník'!$A:$I,9,0)</f>
        <v>#N/A</v>
      </c>
    </row>
    <row r="6332" spans="1:14" x14ac:dyDescent="0.2">
      <c r="A6332" s="60"/>
      <c r="B6332" s="61"/>
      <c r="C6332" s="61"/>
      <c r="D6332" s="61"/>
      <c r="E6332" s="61"/>
      <c r="F6332" s="61"/>
      <c r="G6332" s="61"/>
      <c r="H6332" s="61"/>
      <c r="I6332" s="61"/>
      <c r="J6332" s="61"/>
      <c r="K6332" s="61"/>
      <c r="L6332" s="61"/>
      <c r="M6332" s="61">
        <f t="shared" si="100"/>
        <v>0</v>
      </c>
      <c r="N6332" t="e">
        <f>VLOOKUP(M6332,'zamestnanci číselník'!$A:$I,9,0)</f>
        <v>#N/A</v>
      </c>
    </row>
    <row r="6333" spans="1:14" x14ac:dyDescent="0.2">
      <c r="A6333" s="60"/>
      <c r="B6333" s="61"/>
      <c r="C6333" s="61"/>
      <c r="D6333" s="61"/>
      <c r="E6333" s="61"/>
      <c r="F6333" s="61"/>
      <c r="G6333" s="61"/>
      <c r="H6333" s="61"/>
      <c r="I6333" s="61"/>
      <c r="J6333" s="61"/>
      <c r="K6333" s="61"/>
      <c r="L6333" s="61"/>
      <c r="M6333" s="61">
        <f t="shared" si="100"/>
        <v>0</v>
      </c>
      <c r="N6333" t="e">
        <f>VLOOKUP(M6333,'zamestnanci číselník'!$A:$I,9,0)</f>
        <v>#N/A</v>
      </c>
    </row>
    <row r="6334" spans="1:14" x14ac:dyDescent="0.2">
      <c r="A6334" s="60"/>
      <c r="B6334" s="61"/>
      <c r="C6334" s="61"/>
      <c r="D6334" s="61"/>
      <c r="E6334" s="61"/>
      <c r="F6334" s="61"/>
      <c r="G6334" s="61"/>
      <c r="H6334" s="61"/>
      <c r="I6334" s="61"/>
      <c r="J6334" s="61"/>
      <c r="K6334" s="61"/>
      <c r="L6334" s="61"/>
      <c r="M6334" s="61">
        <f t="shared" si="100"/>
        <v>0</v>
      </c>
      <c r="N6334" t="e">
        <f>VLOOKUP(M6334,'zamestnanci číselník'!$A:$I,9,0)</f>
        <v>#N/A</v>
      </c>
    </row>
    <row r="6335" spans="1:14" x14ac:dyDescent="0.2">
      <c r="A6335" s="60"/>
      <c r="B6335" s="61"/>
      <c r="C6335" s="61"/>
      <c r="D6335" s="61"/>
      <c r="E6335" s="61"/>
      <c r="F6335" s="61"/>
      <c r="G6335" s="61"/>
      <c r="H6335" s="61"/>
      <c r="I6335" s="61"/>
      <c r="J6335" s="61"/>
      <c r="K6335" s="61"/>
      <c r="L6335" s="61"/>
      <c r="M6335" s="61">
        <f t="shared" si="100"/>
        <v>0</v>
      </c>
      <c r="N6335" t="e">
        <f>VLOOKUP(M6335,'zamestnanci číselník'!$A:$I,9,0)</f>
        <v>#N/A</v>
      </c>
    </row>
    <row r="6336" spans="1:14" x14ac:dyDescent="0.2">
      <c r="A6336" s="60"/>
      <c r="B6336" s="61"/>
      <c r="C6336" s="61"/>
      <c r="D6336" s="61"/>
      <c r="E6336" s="61"/>
      <c r="F6336" s="61"/>
      <c r="G6336" s="61"/>
      <c r="H6336" s="61"/>
      <c r="I6336" s="61"/>
      <c r="J6336" s="61"/>
      <c r="K6336" s="61"/>
      <c r="L6336" s="61"/>
      <c r="M6336" s="61">
        <f t="shared" si="100"/>
        <v>0</v>
      </c>
      <c r="N6336" t="e">
        <f>VLOOKUP(M6336,'zamestnanci číselník'!$A:$I,9,0)</f>
        <v>#N/A</v>
      </c>
    </row>
    <row r="6337" spans="1:14" x14ac:dyDescent="0.2">
      <c r="A6337" s="60"/>
      <c r="B6337" s="61"/>
      <c r="C6337" s="61"/>
      <c r="D6337" s="61"/>
      <c r="E6337" s="61"/>
      <c r="F6337" s="61"/>
      <c r="G6337" s="61"/>
      <c r="H6337" s="61"/>
      <c r="I6337" s="61"/>
      <c r="J6337" s="61"/>
      <c r="K6337" s="61"/>
      <c r="L6337" s="61"/>
      <c r="M6337" s="61">
        <f t="shared" si="100"/>
        <v>0</v>
      </c>
      <c r="N6337" t="e">
        <f>VLOOKUP(M6337,'zamestnanci číselník'!$A:$I,9,0)</f>
        <v>#N/A</v>
      </c>
    </row>
    <row r="6338" spans="1:14" x14ac:dyDescent="0.2">
      <c r="A6338" s="60"/>
      <c r="B6338" s="61"/>
      <c r="C6338" s="61"/>
      <c r="D6338" s="61"/>
      <c r="E6338" s="61"/>
      <c r="F6338" s="61"/>
      <c r="G6338" s="61"/>
      <c r="H6338" s="61"/>
      <c r="I6338" s="61"/>
      <c r="J6338" s="61"/>
      <c r="K6338" s="61"/>
      <c r="L6338" s="61"/>
      <c r="M6338" s="61">
        <f t="shared" si="100"/>
        <v>0</v>
      </c>
      <c r="N6338" t="e">
        <f>VLOOKUP(M6338,'zamestnanci číselník'!$A:$I,9,0)</f>
        <v>#N/A</v>
      </c>
    </row>
    <row r="6339" spans="1:14" x14ac:dyDescent="0.2">
      <c r="A6339" s="60"/>
      <c r="B6339" s="61"/>
      <c r="C6339" s="61"/>
      <c r="D6339" s="61"/>
      <c r="E6339" s="61"/>
      <c r="F6339" s="61"/>
      <c r="G6339" s="61"/>
      <c r="H6339" s="61"/>
      <c r="I6339" s="61"/>
      <c r="J6339" s="61"/>
      <c r="K6339" s="61"/>
      <c r="L6339" s="61"/>
      <c r="M6339" s="61">
        <f t="shared" si="100"/>
        <v>0</v>
      </c>
      <c r="N6339" t="e">
        <f>VLOOKUP(M6339,'zamestnanci číselník'!$A:$I,9,0)</f>
        <v>#N/A</v>
      </c>
    </row>
    <row r="6340" spans="1:14" x14ac:dyDescent="0.2">
      <c r="A6340" s="60"/>
      <c r="B6340" s="61"/>
      <c r="C6340" s="61"/>
      <c r="D6340" s="61"/>
      <c r="E6340" s="61"/>
      <c r="F6340" s="61"/>
      <c r="G6340" s="61"/>
      <c r="H6340" s="61"/>
      <c r="I6340" s="61"/>
      <c r="J6340" s="61"/>
      <c r="K6340" s="61"/>
      <c r="L6340" s="61"/>
      <c r="M6340" s="61">
        <f t="shared" si="100"/>
        <v>0</v>
      </c>
      <c r="N6340" t="e">
        <f>VLOOKUP(M6340,'zamestnanci číselník'!$A:$I,9,0)</f>
        <v>#N/A</v>
      </c>
    </row>
    <row r="6341" spans="1:14" x14ac:dyDescent="0.2">
      <c r="A6341" s="60"/>
      <c r="B6341" s="61"/>
      <c r="C6341" s="61"/>
      <c r="D6341" s="61"/>
      <c r="E6341" s="61"/>
      <c r="F6341" s="61"/>
      <c r="G6341" s="61"/>
      <c r="H6341" s="61"/>
      <c r="I6341" s="61"/>
      <c r="J6341" s="61"/>
      <c r="K6341" s="61"/>
      <c r="L6341" s="61"/>
      <c r="M6341" s="61">
        <f t="shared" si="100"/>
        <v>0</v>
      </c>
      <c r="N6341" t="e">
        <f>VLOOKUP(M6341,'zamestnanci číselník'!$A:$I,9,0)</f>
        <v>#N/A</v>
      </c>
    </row>
    <row r="6342" spans="1:14" x14ac:dyDescent="0.2">
      <c r="A6342" s="60"/>
      <c r="B6342" s="61"/>
      <c r="C6342" s="61"/>
      <c r="D6342" s="61"/>
      <c r="E6342" s="61"/>
      <c r="F6342" s="61"/>
      <c r="G6342" s="61"/>
      <c r="H6342" s="61"/>
      <c r="I6342" s="61"/>
      <c r="J6342" s="61"/>
      <c r="K6342" s="61"/>
      <c r="L6342" s="61"/>
      <c r="M6342" s="61">
        <f t="shared" si="100"/>
        <v>0</v>
      </c>
      <c r="N6342" t="e">
        <f>VLOOKUP(M6342,'zamestnanci číselník'!$A:$I,9,0)</f>
        <v>#N/A</v>
      </c>
    </row>
    <row r="6343" spans="1:14" x14ac:dyDescent="0.2">
      <c r="A6343" s="60"/>
      <c r="B6343" s="61"/>
      <c r="C6343" s="61"/>
      <c r="D6343" s="61"/>
      <c r="E6343" s="61"/>
      <c r="F6343" s="61"/>
      <c r="G6343" s="61"/>
      <c r="H6343" s="61"/>
      <c r="I6343" s="61"/>
      <c r="J6343" s="61"/>
      <c r="K6343" s="61"/>
      <c r="L6343" s="61"/>
      <c r="M6343" s="61">
        <f t="shared" si="100"/>
        <v>0</v>
      </c>
      <c r="N6343" t="e">
        <f>VLOOKUP(M6343,'zamestnanci číselník'!$A:$I,9,0)</f>
        <v>#N/A</v>
      </c>
    </row>
    <row r="6344" spans="1:14" x14ac:dyDescent="0.2">
      <c r="A6344" s="60"/>
      <c r="B6344" s="61"/>
      <c r="C6344" s="61"/>
      <c r="D6344" s="61"/>
      <c r="E6344" s="61"/>
      <c r="F6344" s="61"/>
      <c r="G6344" s="61"/>
      <c r="H6344" s="61"/>
      <c r="I6344" s="61"/>
      <c r="J6344" s="61"/>
      <c r="K6344" s="61"/>
      <c r="L6344" s="61"/>
      <c r="M6344" s="61">
        <f t="shared" si="100"/>
        <v>0</v>
      </c>
      <c r="N6344" t="e">
        <f>VLOOKUP(M6344,'zamestnanci číselník'!$A:$I,9,0)</f>
        <v>#N/A</v>
      </c>
    </row>
    <row r="6345" spans="1:14" x14ac:dyDescent="0.2">
      <c r="A6345" s="60"/>
      <c r="B6345" s="61"/>
      <c r="C6345" s="61"/>
      <c r="D6345" s="61"/>
      <c r="E6345" s="61"/>
      <c r="F6345" s="61"/>
      <c r="G6345" s="61"/>
      <c r="H6345" s="61"/>
      <c r="I6345" s="61"/>
      <c r="J6345" s="61"/>
      <c r="K6345" s="61"/>
      <c r="L6345" s="61"/>
      <c r="M6345" s="61">
        <f t="shared" si="100"/>
        <v>0</v>
      </c>
      <c r="N6345" t="e">
        <f>VLOOKUP(M6345,'zamestnanci číselník'!$A:$I,9,0)</f>
        <v>#N/A</v>
      </c>
    </row>
    <row r="6346" spans="1:14" x14ac:dyDescent="0.2">
      <c r="A6346" s="60"/>
      <c r="B6346" s="61"/>
      <c r="C6346" s="61"/>
      <c r="D6346" s="61"/>
      <c r="E6346" s="61"/>
      <c r="F6346" s="61"/>
      <c r="G6346" s="61"/>
      <c r="H6346" s="61"/>
      <c r="I6346" s="61"/>
      <c r="J6346" s="61"/>
      <c r="K6346" s="61"/>
      <c r="L6346" s="61"/>
      <c r="M6346" s="61">
        <f t="shared" si="100"/>
        <v>0</v>
      </c>
      <c r="N6346" t="e">
        <f>VLOOKUP(M6346,'zamestnanci číselník'!$A:$I,9,0)</f>
        <v>#N/A</v>
      </c>
    </row>
    <row r="6347" spans="1:14" x14ac:dyDescent="0.2">
      <c r="A6347" s="60"/>
      <c r="B6347" s="61"/>
      <c r="C6347" s="61"/>
      <c r="D6347" s="61"/>
      <c r="E6347" s="61"/>
      <c r="F6347" s="61"/>
      <c r="G6347" s="61"/>
      <c r="H6347" s="61"/>
      <c r="I6347" s="61"/>
      <c r="J6347" s="61"/>
      <c r="K6347" s="61"/>
      <c r="L6347" s="61"/>
      <c r="M6347" s="61">
        <f t="shared" si="100"/>
        <v>0</v>
      </c>
      <c r="N6347" t="e">
        <f>VLOOKUP(M6347,'zamestnanci číselník'!$A:$I,9,0)</f>
        <v>#N/A</v>
      </c>
    </row>
    <row r="6348" spans="1:14" x14ac:dyDescent="0.2">
      <c r="A6348" s="60"/>
      <c r="B6348" s="61"/>
      <c r="C6348" s="61"/>
      <c r="D6348" s="61"/>
      <c r="E6348" s="61"/>
      <c r="F6348" s="61"/>
      <c r="G6348" s="61"/>
      <c r="H6348" s="61"/>
      <c r="I6348" s="61"/>
      <c r="J6348" s="61"/>
      <c r="K6348" s="61"/>
      <c r="L6348" s="61"/>
      <c r="M6348" s="61">
        <f t="shared" si="100"/>
        <v>0</v>
      </c>
      <c r="N6348" t="e">
        <f>VLOOKUP(M6348,'zamestnanci číselník'!$A:$I,9,0)</f>
        <v>#N/A</v>
      </c>
    </row>
    <row r="6349" spans="1:14" x14ac:dyDescent="0.2">
      <c r="A6349" s="60"/>
      <c r="B6349" s="61"/>
      <c r="C6349" s="61"/>
      <c r="D6349" s="61"/>
      <c r="E6349" s="61"/>
      <c r="F6349" s="61"/>
      <c r="G6349" s="61"/>
      <c r="H6349" s="61"/>
      <c r="I6349" s="61"/>
      <c r="J6349" s="61"/>
      <c r="K6349" s="61"/>
      <c r="L6349" s="61"/>
      <c r="M6349" s="61">
        <f t="shared" si="100"/>
        <v>0</v>
      </c>
      <c r="N6349" t="e">
        <f>VLOOKUP(M6349,'zamestnanci číselník'!$A:$I,9,0)</f>
        <v>#N/A</v>
      </c>
    </row>
    <row r="6350" spans="1:14" x14ac:dyDescent="0.2">
      <c r="A6350" s="60"/>
      <c r="B6350" s="61"/>
      <c r="C6350" s="61"/>
      <c r="D6350" s="61"/>
      <c r="E6350" s="61"/>
      <c r="F6350" s="61"/>
      <c r="G6350" s="61"/>
      <c r="H6350" s="61"/>
      <c r="I6350" s="61"/>
      <c r="J6350" s="61"/>
      <c r="K6350" s="61"/>
      <c r="L6350" s="61"/>
      <c r="M6350" s="61">
        <f t="shared" si="100"/>
        <v>0</v>
      </c>
      <c r="N6350" t="e">
        <f>VLOOKUP(M6350,'zamestnanci číselník'!$A:$I,9,0)</f>
        <v>#N/A</v>
      </c>
    </row>
    <row r="6351" spans="1:14" x14ac:dyDescent="0.2">
      <c r="A6351" s="60"/>
      <c r="B6351" s="61"/>
      <c r="C6351" s="61"/>
      <c r="D6351" s="61"/>
      <c r="E6351" s="61"/>
      <c r="F6351" s="61"/>
      <c r="G6351" s="61"/>
      <c r="H6351" s="61"/>
      <c r="I6351" s="61"/>
      <c r="J6351" s="61"/>
      <c r="K6351" s="61"/>
      <c r="L6351" s="61"/>
      <c r="M6351" s="61">
        <f t="shared" si="100"/>
        <v>0</v>
      </c>
      <c r="N6351" t="e">
        <f>VLOOKUP(M6351,'zamestnanci číselník'!$A:$I,9,0)</f>
        <v>#N/A</v>
      </c>
    </row>
    <row r="6352" spans="1:14" x14ac:dyDescent="0.2">
      <c r="A6352" s="60"/>
      <c r="B6352" s="61"/>
      <c r="C6352" s="61"/>
      <c r="D6352" s="61"/>
      <c r="E6352" s="61"/>
      <c r="F6352" s="61"/>
      <c r="G6352" s="61"/>
      <c r="H6352" s="61"/>
      <c r="I6352" s="61"/>
      <c r="J6352" s="61"/>
      <c r="K6352" s="61"/>
      <c r="L6352" s="61"/>
      <c r="M6352" s="61">
        <f t="shared" si="100"/>
        <v>0</v>
      </c>
      <c r="N6352" t="e">
        <f>VLOOKUP(M6352,'zamestnanci číselník'!$A:$I,9,0)</f>
        <v>#N/A</v>
      </c>
    </row>
    <row r="6353" spans="1:14" x14ac:dyDescent="0.2">
      <c r="A6353" s="60"/>
      <c r="B6353" s="61"/>
      <c r="C6353" s="61"/>
      <c r="D6353" s="61"/>
      <c r="E6353" s="61"/>
      <c r="F6353" s="61"/>
      <c r="G6353" s="61"/>
      <c r="H6353" s="61"/>
      <c r="I6353" s="61"/>
      <c r="J6353" s="61"/>
      <c r="K6353" s="61"/>
      <c r="L6353" s="61"/>
      <c r="M6353" s="61">
        <f t="shared" si="100"/>
        <v>0</v>
      </c>
      <c r="N6353" t="e">
        <f>VLOOKUP(M6353,'zamestnanci číselník'!$A:$I,9,0)</f>
        <v>#N/A</v>
      </c>
    </row>
    <row r="6354" spans="1:14" x14ac:dyDescent="0.2">
      <c r="A6354" s="60"/>
      <c r="B6354" s="61"/>
      <c r="C6354" s="61"/>
      <c r="D6354" s="61"/>
      <c r="E6354" s="61"/>
      <c r="F6354" s="61"/>
      <c r="G6354" s="61"/>
      <c r="H6354" s="61"/>
      <c r="I6354" s="61"/>
      <c r="J6354" s="61"/>
      <c r="K6354" s="61"/>
      <c r="L6354" s="61"/>
      <c r="M6354" s="61">
        <f t="shared" si="100"/>
        <v>0</v>
      </c>
      <c r="N6354" t="e">
        <f>VLOOKUP(M6354,'zamestnanci číselník'!$A:$I,9,0)</f>
        <v>#N/A</v>
      </c>
    </row>
    <row r="6355" spans="1:14" x14ac:dyDescent="0.2">
      <c r="A6355" s="60"/>
      <c r="B6355" s="61"/>
      <c r="C6355" s="61"/>
      <c r="D6355" s="61"/>
      <c r="E6355" s="61"/>
      <c r="F6355" s="61"/>
      <c r="G6355" s="61"/>
      <c r="H6355" s="61"/>
      <c r="I6355" s="61"/>
      <c r="J6355" s="61"/>
      <c r="K6355" s="61"/>
      <c r="L6355" s="61"/>
      <c r="M6355" s="61">
        <f t="shared" si="100"/>
        <v>0</v>
      </c>
      <c r="N6355" t="e">
        <f>VLOOKUP(M6355,'zamestnanci číselník'!$A:$I,9,0)</f>
        <v>#N/A</v>
      </c>
    </row>
    <row r="6356" spans="1:14" x14ac:dyDescent="0.2">
      <c r="A6356" s="60"/>
      <c r="B6356" s="61"/>
      <c r="C6356" s="61"/>
      <c r="D6356" s="61"/>
      <c r="E6356" s="61"/>
      <c r="F6356" s="61"/>
      <c r="G6356" s="61"/>
      <c r="H6356" s="61"/>
      <c r="I6356" s="61"/>
      <c r="J6356" s="61"/>
      <c r="K6356" s="61"/>
      <c r="L6356" s="61"/>
      <c r="M6356" s="61">
        <f t="shared" si="100"/>
        <v>0</v>
      </c>
      <c r="N6356" t="e">
        <f>VLOOKUP(M6356,'zamestnanci číselník'!$A:$I,9,0)</f>
        <v>#N/A</v>
      </c>
    </row>
    <row r="6357" spans="1:14" x14ac:dyDescent="0.2">
      <c r="A6357" s="60"/>
      <c r="B6357" s="61"/>
      <c r="C6357" s="61"/>
      <c r="D6357" s="61"/>
      <c r="E6357" s="61"/>
      <c r="F6357" s="61"/>
      <c r="G6357" s="61"/>
      <c r="H6357" s="61"/>
      <c r="I6357" s="61"/>
      <c r="J6357" s="61"/>
      <c r="K6357" s="61"/>
      <c r="L6357" s="61"/>
      <c r="M6357" s="61">
        <f t="shared" si="100"/>
        <v>0</v>
      </c>
      <c r="N6357" t="e">
        <f>VLOOKUP(M6357,'zamestnanci číselník'!$A:$I,9,0)</f>
        <v>#N/A</v>
      </c>
    </row>
    <row r="6358" spans="1:14" x14ac:dyDescent="0.2">
      <c r="A6358" s="60"/>
      <c r="B6358" s="61"/>
      <c r="C6358" s="61"/>
      <c r="D6358" s="61"/>
      <c r="E6358" s="61"/>
      <c r="F6358" s="61"/>
      <c r="G6358" s="61"/>
      <c r="H6358" s="61"/>
      <c r="I6358" s="61"/>
      <c r="J6358" s="61"/>
      <c r="K6358" s="61"/>
      <c r="L6358" s="61"/>
      <c r="M6358" s="61">
        <f t="shared" si="100"/>
        <v>0</v>
      </c>
      <c r="N6358" t="e">
        <f>VLOOKUP(M6358,'zamestnanci číselník'!$A:$I,9,0)</f>
        <v>#N/A</v>
      </c>
    </row>
    <row r="6359" spans="1:14" x14ac:dyDescent="0.2">
      <c r="A6359" s="60"/>
      <c r="B6359" s="61"/>
      <c r="C6359" s="61"/>
      <c r="D6359" s="61"/>
      <c r="E6359" s="61"/>
      <c r="F6359" s="61"/>
      <c r="G6359" s="61"/>
      <c r="H6359" s="61"/>
      <c r="I6359" s="61"/>
      <c r="J6359" s="61"/>
      <c r="K6359" s="61"/>
      <c r="L6359" s="61"/>
      <c r="M6359" s="61">
        <f t="shared" si="100"/>
        <v>0</v>
      </c>
      <c r="N6359" t="e">
        <f>VLOOKUP(M6359,'zamestnanci číselník'!$A:$I,9,0)</f>
        <v>#N/A</v>
      </c>
    </row>
    <row r="6360" spans="1:14" x14ac:dyDescent="0.2">
      <c r="A6360" s="60"/>
      <c r="B6360" s="61"/>
      <c r="C6360" s="61"/>
      <c r="D6360" s="61"/>
      <c r="E6360" s="61"/>
      <c r="F6360" s="61"/>
      <c r="G6360" s="61"/>
      <c r="H6360" s="61"/>
      <c r="I6360" s="61"/>
      <c r="J6360" s="61"/>
      <c r="K6360" s="61"/>
      <c r="L6360" s="61"/>
      <c r="M6360" s="61">
        <f t="shared" si="100"/>
        <v>0</v>
      </c>
      <c r="N6360" t="e">
        <f>VLOOKUP(M6360,'zamestnanci číselník'!$A:$I,9,0)</f>
        <v>#N/A</v>
      </c>
    </row>
    <row r="6361" spans="1:14" x14ac:dyDescent="0.2">
      <c r="A6361" s="60"/>
      <c r="B6361" s="61"/>
      <c r="C6361" s="61"/>
      <c r="D6361" s="61"/>
      <c r="E6361" s="61"/>
      <c r="F6361" s="61"/>
      <c r="G6361" s="61"/>
      <c r="H6361" s="61"/>
      <c r="I6361" s="61"/>
      <c r="J6361" s="61"/>
      <c r="K6361" s="61"/>
      <c r="L6361" s="61"/>
      <c r="M6361" s="61">
        <f t="shared" si="100"/>
        <v>0</v>
      </c>
      <c r="N6361" t="e">
        <f>VLOOKUP(M6361,'zamestnanci číselník'!$A:$I,9,0)</f>
        <v>#N/A</v>
      </c>
    </row>
    <row r="6362" spans="1:14" x14ac:dyDescent="0.2">
      <c r="A6362" s="60"/>
      <c r="B6362" s="61"/>
      <c r="C6362" s="61"/>
      <c r="D6362" s="61"/>
      <c r="E6362" s="61"/>
      <c r="F6362" s="61"/>
      <c r="G6362" s="61"/>
      <c r="H6362" s="61"/>
      <c r="I6362" s="61"/>
      <c r="J6362" s="61"/>
      <c r="K6362" s="61"/>
      <c r="L6362" s="61"/>
      <c r="M6362" s="61">
        <f t="shared" si="100"/>
        <v>0</v>
      </c>
      <c r="N6362" t="e">
        <f>VLOOKUP(M6362,'zamestnanci číselník'!$A:$I,9,0)</f>
        <v>#N/A</v>
      </c>
    </row>
    <row r="6363" spans="1:14" x14ac:dyDescent="0.2">
      <c r="A6363" s="60"/>
      <c r="B6363" s="61"/>
      <c r="C6363" s="61"/>
      <c r="D6363" s="61"/>
      <c r="E6363" s="61"/>
      <c r="F6363" s="61"/>
      <c r="G6363" s="61"/>
      <c r="H6363" s="61"/>
      <c r="I6363" s="61"/>
      <c r="J6363" s="61"/>
      <c r="K6363" s="61"/>
      <c r="L6363" s="61"/>
      <c r="M6363" s="61">
        <f t="shared" si="100"/>
        <v>0</v>
      </c>
      <c r="N6363" t="e">
        <f>VLOOKUP(M6363,'zamestnanci číselník'!$A:$I,9,0)</f>
        <v>#N/A</v>
      </c>
    </row>
    <row r="6364" spans="1:14" x14ac:dyDescent="0.2">
      <c r="A6364" s="60"/>
      <c r="B6364" s="61"/>
      <c r="C6364" s="61"/>
      <c r="D6364" s="61"/>
      <c r="E6364" s="61"/>
      <c r="F6364" s="61"/>
      <c r="G6364" s="61"/>
      <c r="H6364" s="61"/>
      <c r="I6364" s="61"/>
      <c r="J6364" s="61"/>
      <c r="K6364" s="61"/>
      <c r="L6364" s="61"/>
      <c r="M6364" s="61">
        <f t="shared" si="100"/>
        <v>0</v>
      </c>
      <c r="N6364" t="e">
        <f>VLOOKUP(M6364,'zamestnanci číselník'!$A:$I,9,0)</f>
        <v>#N/A</v>
      </c>
    </row>
    <row r="6365" spans="1:14" x14ac:dyDescent="0.2">
      <c r="A6365" s="60"/>
      <c r="B6365" s="61"/>
      <c r="C6365" s="61"/>
      <c r="D6365" s="61"/>
      <c r="E6365" s="61"/>
      <c r="F6365" s="61"/>
      <c r="G6365" s="61"/>
      <c r="H6365" s="61"/>
      <c r="I6365" s="61"/>
      <c r="J6365" s="61"/>
      <c r="K6365" s="61"/>
      <c r="L6365" s="61"/>
      <c r="M6365" s="61">
        <f t="shared" si="100"/>
        <v>0</v>
      </c>
      <c r="N6365" t="e">
        <f>VLOOKUP(M6365,'zamestnanci číselník'!$A:$I,9,0)</f>
        <v>#N/A</v>
      </c>
    </row>
    <row r="6366" spans="1:14" x14ac:dyDescent="0.2">
      <c r="A6366" s="60"/>
      <c r="B6366" s="61"/>
      <c r="C6366" s="61"/>
      <c r="D6366" s="61"/>
      <c r="E6366" s="61"/>
      <c r="F6366" s="61"/>
      <c r="G6366" s="61"/>
      <c r="H6366" s="61"/>
      <c r="I6366" s="61"/>
      <c r="J6366" s="61"/>
      <c r="K6366" s="61"/>
      <c r="L6366" s="61"/>
      <c r="M6366" s="61">
        <f t="shared" si="100"/>
        <v>0</v>
      </c>
      <c r="N6366" t="e">
        <f>VLOOKUP(M6366,'zamestnanci číselník'!$A:$I,9,0)</f>
        <v>#N/A</v>
      </c>
    </row>
    <row r="6367" spans="1:14" x14ac:dyDescent="0.2">
      <c r="A6367" s="60"/>
      <c r="B6367" s="61"/>
      <c r="C6367" s="61"/>
      <c r="D6367" s="61"/>
      <c r="E6367" s="61"/>
      <c r="F6367" s="61"/>
      <c r="G6367" s="61"/>
      <c r="H6367" s="61"/>
      <c r="I6367" s="61"/>
      <c r="J6367" s="61"/>
      <c r="K6367" s="61"/>
      <c r="L6367" s="61"/>
      <c r="M6367" s="61">
        <f t="shared" si="100"/>
        <v>0</v>
      </c>
      <c r="N6367" t="e">
        <f>VLOOKUP(M6367,'zamestnanci číselník'!$A:$I,9,0)</f>
        <v>#N/A</v>
      </c>
    </row>
    <row r="6368" spans="1:14" x14ac:dyDescent="0.2">
      <c r="A6368" s="60"/>
      <c r="B6368" s="61"/>
      <c r="C6368" s="61"/>
      <c r="D6368" s="61"/>
      <c r="E6368" s="61"/>
      <c r="F6368" s="61"/>
      <c r="G6368" s="61"/>
      <c r="H6368" s="61"/>
      <c r="I6368" s="61"/>
      <c r="J6368" s="61"/>
      <c r="K6368" s="61"/>
      <c r="L6368" s="61"/>
      <c r="M6368" s="61">
        <f t="shared" si="100"/>
        <v>0</v>
      </c>
      <c r="N6368" t="e">
        <f>VLOOKUP(M6368,'zamestnanci číselník'!$A:$I,9,0)</f>
        <v>#N/A</v>
      </c>
    </row>
    <row r="6369" spans="1:14" x14ac:dyDescent="0.2">
      <c r="A6369" s="60"/>
      <c r="B6369" s="61"/>
      <c r="C6369" s="61"/>
      <c r="D6369" s="61"/>
      <c r="E6369" s="61"/>
      <c r="F6369" s="61"/>
      <c r="G6369" s="61"/>
      <c r="H6369" s="61"/>
      <c r="I6369" s="61"/>
      <c r="J6369" s="61"/>
      <c r="K6369" s="61"/>
      <c r="L6369" s="61"/>
      <c r="M6369" s="61">
        <f t="shared" si="100"/>
        <v>0</v>
      </c>
      <c r="N6369" t="e">
        <f>VLOOKUP(M6369,'zamestnanci číselník'!$A:$I,9,0)</f>
        <v>#N/A</v>
      </c>
    </row>
    <row r="6370" spans="1:14" x14ac:dyDescent="0.2">
      <c r="A6370" s="60"/>
      <c r="B6370" s="61"/>
      <c r="C6370" s="61"/>
      <c r="D6370" s="61"/>
      <c r="E6370" s="61"/>
      <c r="F6370" s="61"/>
      <c r="G6370" s="61"/>
      <c r="H6370" s="61"/>
      <c r="I6370" s="61"/>
      <c r="J6370" s="61"/>
      <c r="K6370" s="61"/>
      <c r="L6370" s="61"/>
      <c r="M6370" s="61">
        <f t="shared" si="100"/>
        <v>0</v>
      </c>
      <c r="N6370" t="e">
        <f>VLOOKUP(M6370,'zamestnanci číselník'!$A:$I,9,0)</f>
        <v>#N/A</v>
      </c>
    </row>
    <row r="6371" spans="1:14" x14ac:dyDescent="0.2">
      <c r="A6371" s="60"/>
      <c r="B6371" s="61"/>
      <c r="C6371" s="61"/>
      <c r="D6371" s="61"/>
      <c r="E6371" s="61"/>
      <c r="F6371" s="61"/>
      <c r="G6371" s="61"/>
      <c r="H6371" s="61"/>
      <c r="I6371" s="61"/>
      <c r="J6371" s="61"/>
      <c r="K6371" s="61"/>
      <c r="L6371" s="61"/>
      <c r="M6371" s="61">
        <f t="shared" si="100"/>
        <v>0</v>
      </c>
      <c r="N6371" t="e">
        <f>VLOOKUP(M6371,'zamestnanci číselník'!$A:$I,9,0)</f>
        <v>#N/A</v>
      </c>
    </row>
    <row r="6372" spans="1:14" x14ac:dyDescent="0.2">
      <c r="A6372" s="60"/>
      <c r="B6372" s="61"/>
      <c r="C6372" s="61"/>
      <c r="D6372" s="61"/>
      <c r="E6372" s="61"/>
      <c r="F6372" s="61"/>
      <c r="G6372" s="61"/>
      <c r="H6372" s="61"/>
      <c r="I6372" s="61"/>
      <c r="J6372" s="61"/>
      <c r="K6372" s="61"/>
      <c r="L6372" s="61"/>
      <c r="M6372" s="61">
        <f t="shared" si="100"/>
        <v>0</v>
      </c>
      <c r="N6372" t="e">
        <f>VLOOKUP(M6372,'zamestnanci číselník'!$A:$I,9,0)</f>
        <v>#N/A</v>
      </c>
    </row>
    <row r="6373" spans="1:14" x14ac:dyDescent="0.2">
      <c r="A6373" s="60"/>
      <c r="B6373" s="61"/>
      <c r="C6373" s="61"/>
      <c r="D6373" s="61"/>
      <c r="E6373" s="61"/>
      <c r="F6373" s="61"/>
      <c r="G6373" s="61"/>
      <c r="H6373" s="61"/>
      <c r="I6373" s="61"/>
      <c r="J6373" s="61"/>
      <c r="K6373" s="61"/>
      <c r="L6373" s="61"/>
      <c r="M6373" s="61">
        <f t="shared" si="100"/>
        <v>0</v>
      </c>
      <c r="N6373" t="e">
        <f>VLOOKUP(M6373,'zamestnanci číselník'!$A:$I,9,0)</f>
        <v>#N/A</v>
      </c>
    </row>
    <row r="6374" spans="1:14" x14ac:dyDescent="0.2">
      <c r="A6374" s="60"/>
      <c r="B6374" s="61"/>
      <c r="C6374" s="61"/>
      <c r="D6374" s="61"/>
      <c r="E6374" s="61"/>
      <c r="F6374" s="61"/>
      <c r="G6374" s="61"/>
      <c r="H6374" s="61"/>
      <c r="I6374" s="61"/>
      <c r="J6374" s="61"/>
      <c r="K6374" s="61"/>
      <c r="L6374" s="61"/>
      <c r="M6374" s="61">
        <f t="shared" si="100"/>
        <v>0</v>
      </c>
      <c r="N6374" t="e">
        <f>VLOOKUP(M6374,'zamestnanci číselník'!$A:$I,9,0)</f>
        <v>#N/A</v>
      </c>
    </row>
    <row r="6375" spans="1:14" x14ac:dyDescent="0.2">
      <c r="A6375" s="60"/>
      <c r="B6375" s="61"/>
      <c r="C6375" s="61"/>
      <c r="D6375" s="61"/>
      <c r="E6375" s="61"/>
      <c r="F6375" s="61"/>
      <c r="G6375" s="61"/>
      <c r="H6375" s="61"/>
      <c r="I6375" s="61"/>
      <c r="J6375" s="61"/>
      <c r="K6375" s="61"/>
      <c r="L6375" s="61"/>
      <c r="M6375" s="61">
        <f t="shared" si="100"/>
        <v>0</v>
      </c>
      <c r="N6375" t="e">
        <f>VLOOKUP(M6375,'zamestnanci číselník'!$A:$I,9,0)</f>
        <v>#N/A</v>
      </c>
    </row>
    <row r="6376" spans="1:14" x14ac:dyDescent="0.2">
      <c r="A6376" s="60"/>
      <c r="B6376" s="61"/>
      <c r="C6376" s="61"/>
      <c r="D6376" s="61"/>
      <c r="E6376" s="61"/>
      <c r="F6376" s="61"/>
      <c r="G6376" s="61"/>
      <c r="H6376" s="61"/>
      <c r="I6376" s="61"/>
      <c r="J6376" s="61"/>
      <c r="K6376" s="61"/>
      <c r="L6376" s="61"/>
      <c r="M6376" s="61">
        <f t="shared" si="100"/>
        <v>0</v>
      </c>
      <c r="N6376" t="e">
        <f>VLOOKUP(M6376,'zamestnanci číselník'!$A:$I,9,0)</f>
        <v>#N/A</v>
      </c>
    </row>
    <row r="6377" spans="1:14" x14ac:dyDescent="0.2">
      <c r="A6377" s="60"/>
      <c r="B6377" s="61"/>
      <c r="C6377" s="61"/>
      <c r="D6377" s="61"/>
      <c r="E6377" s="61"/>
      <c r="F6377" s="61"/>
      <c r="G6377" s="61"/>
      <c r="H6377" s="61"/>
      <c r="I6377" s="61"/>
      <c r="J6377" s="61"/>
      <c r="K6377" s="61"/>
      <c r="L6377" s="61"/>
      <c r="M6377" s="61">
        <f t="shared" si="100"/>
        <v>0</v>
      </c>
      <c r="N6377" t="e">
        <f>VLOOKUP(M6377,'zamestnanci číselník'!$A:$I,9,0)</f>
        <v>#N/A</v>
      </c>
    </row>
    <row r="6378" spans="1:14" x14ac:dyDescent="0.2">
      <c r="A6378" s="60"/>
      <c r="B6378" s="61"/>
      <c r="C6378" s="61"/>
      <c r="D6378" s="61"/>
      <c r="E6378" s="61"/>
      <c r="F6378" s="61"/>
      <c r="G6378" s="61"/>
      <c r="H6378" s="61"/>
      <c r="I6378" s="61"/>
      <c r="J6378" s="61"/>
      <c r="K6378" s="61"/>
      <c r="L6378" s="61"/>
      <c r="M6378" s="61">
        <f t="shared" si="100"/>
        <v>0</v>
      </c>
      <c r="N6378" t="e">
        <f>VLOOKUP(M6378,'zamestnanci číselník'!$A:$I,9,0)</f>
        <v>#N/A</v>
      </c>
    </row>
    <row r="6379" spans="1:14" x14ac:dyDescent="0.2">
      <c r="A6379" s="60"/>
      <c r="B6379" s="61"/>
      <c r="C6379" s="61"/>
      <c r="D6379" s="61"/>
      <c r="E6379" s="61"/>
      <c r="F6379" s="61"/>
      <c r="G6379" s="61"/>
      <c r="H6379" s="61"/>
      <c r="I6379" s="61"/>
      <c r="J6379" s="61"/>
      <c r="K6379" s="61"/>
      <c r="L6379" s="61"/>
      <c r="M6379" s="61">
        <f t="shared" si="100"/>
        <v>0</v>
      </c>
      <c r="N6379" t="e">
        <f>VLOOKUP(M6379,'zamestnanci číselník'!$A:$I,9,0)</f>
        <v>#N/A</v>
      </c>
    </row>
    <row r="6380" spans="1:14" x14ac:dyDescent="0.2">
      <c r="A6380" s="60"/>
      <c r="B6380" s="61"/>
      <c r="C6380" s="61"/>
      <c r="D6380" s="61"/>
      <c r="E6380" s="61"/>
      <c r="F6380" s="61"/>
      <c r="G6380" s="61"/>
      <c r="H6380" s="61"/>
      <c r="I6380" s="61"/>
      <c r="J6380" s="61"/>
      <c r="K6380" s="61"/>
      <c r="L6380" s="61"/>
      <c r="M6380" s="61">
        <f t="shared" ref="M6380:M6443" si="101">B6380*1</f>
        <v>0</v>
      </c>
      <c r="N6380" t="e">
        <f>VLOOKUP(M6380,'zamestnanci číselník'!$A:$I,9,0)</f>
        <v>#N/A</v>
      </c>
    </row>
    <row r="6381" spans="1:14" x14ac:dyDescent="0.2">
      <c r="A6381" s="60"/>
      <c r="B6381" s="61"/>
      <c r="C6381" s="61"/>
      <c r="D6381" s="61"/>
      <c r="E6381" s="61"/>
      <c r="F6381" s="61"/>
      <c r="G6381" s="61"/>
      <c r="H6381" s="61"/>
      <c r="I6381" s="61"/>
      <c r="J6381" s="61"/>
      <c r="K6381" s="61"/>
      <c r="L6381" s="61"/>
      <c r="M6381" s="61">
        <f t="shared" si="101"/>
        <v>0</v>
      </c>
      <c r="N6381" t="e">
        <f>VLOOKUP(M6381,'zamestnanci číselník'!$A:$I,9,0)</f>
        <v>#N/A</v>
      </c>
    </row>
    <row r="6382" spans="1:14" x14ac:dyDescent="0.2">
      <c r="A6382" s="60"/>
      <c r="B6382" s="61"/>
      <c r="C6382" s="61"/>
      <c r="D6382" s="61"/>
      <c r="E6382" s="61"/>
      <c r="F6382" s="61"/>
      <c r="G6382" s="61"/>
      <c r="H6382" s="61"/>
      <c r="I6382" s="61"/>
      <c r="J6382" s="61"/>
      <c r="K6382" s="61"/>
      <c r="L6382" s="61"/>
      <c r="M6382" s="61">
        <f t="shared" si="101"/>
        <v>0</v>
      </c>
      <c r="N6382" t="e">
        <f>VLOOKUP(M6382,'zamestnanci číselník'!$A:$I,9,0)</f>
        <v>#N/A</v>
      </c>
    </row>
    <row r="6383" spans="1:14" x14ac:dyDescent="0.2">
      <c r="A6383" s="60"/>
      <c r="B6383" s="61"/>
      <c r="C6383" s="61"/>
      <c r="D6383" s="61"/>
      <c r="E6383" s="61"/>
      <c r="F6383" s="61"/>
      <c r="G6383" s="61"/>
      <c r="H6383" s="61"/>
      <c r="I6383" s="61"/>
      <c r="J6383" s="61"/>
      <c r="K6383" s="61"/>
      <c r="L6383" s="61"/>
      <c r="M6383" s="61">
        <f t="shared" si="101"/>
        <v>0</v>
      </c>
      <c r="N6383" t="e">
        <f>VLOOKUP(M6383,'zamestnanci číselník'!$A:$I,9,0)</f>
        <v>#N/A</v>
      </c>
    </row>
    <row r="6384" spans="1:14" x14ac:dyDescent="0.2">
      <c r="A6384" s="60"/>
      <c r="B6384" s="61"/>
      <c r="C6384" s="61"/>
      <c r="D6384" s="61"/>
      <c r="E6384" s="61"/>
      <c r="F6384" s="61"/>
      <c r="G6384" s="61"/>
      <c r="H6384" s="61"/>
      <c r="I6384" s="61"/>
      <c r="J6384" s="61"/>
      <c r="K6384" s="61"/>
      <c r="L6384" s="61"/>
      <c r="M6384" s="61">
        <f t="shared" si="101"/>
        <v>0</v>
      </c>
      <c r="N6384" t="e">
        <f>VLOOKUP(M6384,'zamestnanci číselník'!$A:$I,9,0)</f>
        <v>#N/A</v>
      </c>
    </row>
    <row r="6385" spans="1:14" x14ac:dyDescent="0.2">
      <c r="A6385" s="60"/>
      <c r="B6385" s="61"/>
      <c r="C6385" s="61"/>
      <c r="D6385" s="61"/>
      <c r="E6385" s="61"/>
      <c r="F6385" s="61"/>
      <c r="G6385" s="61"/>
      <c r="H6385" s="61"/>
      <c r="I6385" s="61"/>
      <c r="J6385" s="61"/>
      <c r="K6385" s="61"/>
      <c r="L6385" s="61"/>
      <c r="M6385" s="61">
        <f t="shared" si="101"/>
        <v>0</v>
      </c>
      <c r="N6385" t="e">
        <f>VLOOKUP(M6385,'zamestnanci číselník'!$A:$I,9,0)</f>
        <v>#N/A</v>
      </c>
    </row>
    <row r="6386" spans="1:14" x14ac:dyDescent="0.2">
      <c r="A6386" s="60"/>
      <c r="B6386" s="61"/>
      <c r="C6386" s="61"/>
      <c r="D6386" s="61"/>
      <c r="E6386" s="61"/>
      <c r="F6386" s="61"/>
      <c r="G6386" s="61"/>
      <c r="H6386" s="61"/>
      <c r="I6386" s="61"/>
      <c r="J6386" s="61"/>
      <c r="K6386" s="61"/>
      <c r="L6386" s="61"/>
      <c r="M6386" s="61">
        <f t="shared" si="101"/>
        <v>0</v>
      </c>
      <c r="N6386" t="e">
        <f>VLOOKUP(M6386,'zamestnanci číselník'!$A:$I,9,0)</f>
        <v>#N/A</v>
      </c>
    </row>
    <row r="6387" spans="1:14" x14ac:dyDescent="0.2">
      <c r="A6387" s="60"/>
      <c r="B6387" s="61"/>
      <c r="C6387" s="61"/>
      <c r="D6387" s="61"/>
      <c r="E6387" s="61"/>
      <c r="F6387" s="61"/>
      <c r="G6387" s="61"/>
      <c r="H6387" s="61"/>
      <c r="I6387" s="61"/>
      <c r="J6387" s="61"/>
      <c r="K6387" s="61"/>
      <c r="L6387" s="61"/>
      <c r="M6387" s="61">
        <f t="shared" si="101"/>
        <v>0</v>
      </c>
      <c r="N6387" t="e">
        <f>VLOOKUP(M6387,'zamestnanci číselník'!$A:$I,9,0)</f>
        <v>#N/A</v>
      </c>
    </row>
    <row r="6388" spans="1:14" x14ac:dyDescent="0.2">
      <c r="A6388" s="60"/>
      <c r="B6388" s="61"/>
      <c r="C6388" s="61"/>
      <c r="D6388" s="61"/>
      <c r="E6388" s="61"/>
      <c r="F6388" s="61"/>
      <c r="G6388" s="61"/>
      <c r="H6388" s="61"/>
      <c r="I6388" s="61"/>
      <c r="J6388" s="61"/>
      <c r="K6388" s="61"/>
      <c r="L6388" s="61"/>
      <c r="M6388" s="61">
        <f t="shared" si="101"/>
        <v>0</v>
      </c>
      <c r="N6388" t="e">
        <f>VLOOKUP(M6388,'zamestnanci číselník'!$A:$I,9,0)</f>
        <v>#N/A</v>
      </c>
    </row>
    <row r="6389" spans="1:14" x14ac:dyDescent="0.2">
      <c r="A6389" s="60"/>
      <c r="B6389" s="61"/>
      <c r="C6389" s="61"/>
      <c r="D6389" s="61"/>
      <c r="E6389" s="61"/>
      <c r="F6389" s="61"/>
      <c r="G6389" s="61"/>
      <c r="H6389" s="61"/>
      <c r="I6389" s="61"/>
      <c r="J6389" s="61"/>
      <c r="K6389" s="61"/>
      <c r="L6389" s="61"/>
      <c r="M6389" s="61">
        <f t="shared" si="101"/>
        <v>0</v>
      </c>
      <c r="N6389" t="e">
        <f>VLOOKUP(M6389,'zamestnanci číselník'!$A:$I,9,0)</f>
        <v>#N/A</v>
      </c>
    </row>
    <row r="6390" spans="1:14" x14ac:dyDescent="0.2">
      <c r="A6390" s="60"/>
      <c r="B6390" s="61"/>
      <c r="C6390" s="61"/>
      <c r="D6390" s="61"/>
      <c r="E6390" s="61"/>
      <c r="F6390" s="61"/>
      <c r="G6390" s="61"/>
      <c r="H6390" s="61"/>
      <c r="I6390" s="61"/>
      <c r="J6390" s="61"/>
      <c r="K6390" s="61"/>
      <c r="L6390" s="61"/>
      <c r="M6390" s="61">
        <f t="shared" si="101"/>
        <v>0</v>
      </c>
      <c r="N6390" t="e">
        <f>VLOOKUP(M6390,'zamestnanci číselník'!$A:$I,9,0)</f>
        <v>#N/A</v>
      </c>
    </row>
    <row r="6391" spans="1:14" x14ac:dyDescent="0.2">
      <c r="A6391" s="60"/>
      <c r="B6391" s="61"/>
      <c r="C6391" s="61"/>
      <c r="D6391" s="61"/>
      <c r="E6391" s="61"/>
      <c r="F6391" s="61"/>
      <c r="G6391" s="61"/>
      <c r="H6391" s="61"/>
      <c r="I6391" s="61"/>
      <c r="J6391" s="61"/>
      <c r="K6391" s="61"/>
      <c r="L6391" s="61"/>
      <c r="M6391" s="61">
        <f t="shared" si="101"/>
        <v>0</v>
      </c>
      <c r="N6391" t="e">
        <f>VLOOKUP(M6391,'zamestnanci číselník'!$A:$I,9,0)</f>
        <v>#N/A</v>
      </c>
    </row>
    <row r="6392" spans="1:14" x14ac:dyDescent="0.2">
      <c r="A6392" s="60"/>
      <c r="B6392" s="61"/>
      <c r="C6392" s="61"/>
      <c r="D6392" s="61"/>
      <c r="E6392" s="61"/>
      <c r="F6392" s="61"/>
      <c r="G6392" s="61"/>
      <c r="H6392" s="61"/>
      <c r="I6392" s="61"/>
      <c r="J6392" s="61"/>
      <c r="K6392" s="61"/>
      <c r="L6392" s="61"/>
      <c r="M6392" s="61">
        <f t="shared" si="101"/>
        <v>0</v>
      </c>
      <c r="N6392" t="e">
        <f>VLOOKUP(M6392,'zamestnanci číselník'!$A:$I,9,0)</f>
        <v>#N/A</v>
      </c>
    </row>
    <row r="6393" spans="1:14" x14ac:dyDescent="0.2">
      <c r="A6393" s="60"/>
      <c r="B6393" s="61"/>
      <c r="C6393" s="61"/>
      <c r="D6393" s="61"/>
      <c r="E6393" s="61"/>
      <c r="F6393" s="61"/>
      <c r="G6393" s="61"/>
      <c r="H6393" s="61"/>
      <c r="I6393" s="61"/>
      <c r="J6393" s="61"/>
      <c r="K6393" s="61"/>
      <c r="L6393" s="61"/>
      <c r="M6393" s="61">
        <f t="shared" si="101"/>
        <v>0</v>
      </c>
      <c r="N6393" t="e">
        <f>VLOOKUP(M6393,'zamestnanci číselník'!$A:$I,9,0)</f>
        <v>#N/A</v>
      </c>
    </row>
    <row r="6394" spans="1:14" x14ac:dyDescent="0.2">
      <c r="A6394" s="60"/>
      <c r="B6394" s="61"/>
      <c r="C6394" s="61"/>
      <c r="D6394" s="61"/>
      <c r="E6394" s="61"/>
      <c r="F6394" s="61"/>
      <c r="G6394" s="61"/>
      <c r="H6394" s="61"/>
      <c r="I6394" s="61"/>
      <c r="J6394" s="61"/>
      <c r="K6394" s="61"/>
      <c r="L6394" s="61"/>
      <c r="M6394" s="61">
        <f t="shared" si="101"/>
        <v>0</v>
      </c>
      <c r="N6394" t="e">
        <f>VLOOKUP(M6394,'zamestnanci číselník'!$A:$I,9,0)</f>
        <v>#N/A</v>
      </c>
    </row>
    <row r="6395" spans="1:14" x14ac:dyDescent="0.2">
      <c r="A6395" s="60"/>
      <c r="B6395" s="61"/>
      <c r="C6395" s="61"/>
      <c r="D6395" s="61"/>
      <c r="E6395" s="61"/>
      <c r="F6395" s="61"/>
      <c r="G6395" s="61"/>
      <c r="H6395" s="61"/>
      <c r="I6395" s="61"/>
      <c r="J6395" s="61"/>
      <c r="K6395" s="61"/>
      <c r="L6395" s="61"/>
      <c r="M6395" s="61">
        <f t="shared" si="101"/>
        <v>0</v>
      </c>
      <c r="N6395" t="e">
        <f>VLOOKUP(M6395,'zamestnanci číselník'!$A:$I,9,0)</f>
        <v>#N/A</v>
      </c>
    </row>
    <row r="6396" spans="1:14" x14ac:dyDescent="0.2">
      <c r="A6396" s="60"/>
      <c r="B6396" s="61"/>
      <c r="C6396" s="61"/>
      <c r="D6396" s="61"/>
      <c r="E6396" s="61"/>
      <c r="F6396" s="61"/>
      <c r="G6396" s="61"/>
      <c r="H6396" s="61"/>
      <c r="I6396" s="61"/>
      <c r="J6396" s="61"/>
      <c r="K6396" s="61"/>
      <c r="L6396" s="61"/>
      <c r="M6396" s="61">
        <f t="shared" si="101"/>
        <v>0</v>
      </c>
      <c r="N6396" t="e">
        <f>VLOOKUP(M6396,'zamestnanci číselník'!$A:$I,9,0)</f>
        <v>#N/A</v>
      </c>
    </row>
    <row r="6397" spans="1:14" x14ac:dyDescent="0.2">
      <c r="A6397" s="60"/>
      <c r="B6397" s="61"/>
      <c r="C6397" s="61"/>
      <c r="D6397" s="61"/>
      <c r="E6397" s="61"/>
      <c r="F6397" s="61"/>
      <c r="G6397" s="61"/>
      <c r="H6397" s="61"/>
      <c r="I6397" s="61"/>
      <c r="J6397" s="61"/>
      <c r="K6397" s="61"/>
      <c r="L6397" s="61"/>
      <c r="M6397" s="61">
        <f t="shared" si="101"/>
        <v>0</v>
      </c>
      <c r="N6397" t="e">
        <f>VLOOKUP(M6397,'zamestnanci číselník'!$A:$I,9,0)</f>
        <v>#N/A</v>
      </c>
    </row>
    <row r="6398" spans="1:14" x14ac:dyDescent="0.2">
      <c r="A6398" s="60"/>
      <c r="B6398" s="61"/>
      <c r="C6398" s="61"/>
      <c r="D6398" s="61"/>
      <c r="E6398" s="61"/>
      <c r="F6398" s="61"/>
      <c r="G6398" s="61"/>
      <c r="H6398" s="61"/>
      <c r="I6398" s="61"/>
      <c r="J6398" s="61"/>
      <c r="K6398" s="61"/>
      <c r="L6398" s="61"/>
      <c r="M6398" s="61">
        <f t="shared" si="101"/>
        <v>0</v>
      </c>
      <c r="N6398" t="e">
        <f>VLOOKUP(M6398,'zamestnanci číselník'!$A:$I,9,0)</f>
        <v>#N/A</v>
      </c>
    </row>
    <row r="6399" spans="1:14" x14ac:dyDescent="0.2">
      <c r="A6399" s="60"/>
      <c r="B6399" s="61"/>
      <c r="C6399" s="61"/>
      <c r="D6399" s="61"/>
      <c r="E6399" s="61"/>
      <c r="F6399" s="61"/>
      <c r="G6399" s="61"/>
      <c r="H6399" s="61"/>
      <c r="I6399" s="61"/>
      <c r="J6399" s="61"/>
      <c r="K6399" s="61"/>
      <c r="L6399" s="61"/>
      <c r="M6399" s="61">
        <f t="shared" si="101"/>
        <v>0</v>
      </c>
      <c r="N6399" t="e">
        <f>VLOOKUP(M6399,'zamestnanci číselník'!$A:$I,9,0)</f>
        <v>#N/A</v>
      </c>
    </row>
    <row r="6400" spans="1:14" x14ac:dyDescent="0.2">
      <c r="A6400" s="60"/>
      <c r="B6400" s="61"/>
      <c r="C6400" s="61"/>
      <c r="D6400" s="61"/>
      <c r="E6400" s="61"/>
      <c r="F6400" s="61"/>
      <c r="G6400" s="61"/>
      <c r="H6400" s="61"/>
      <c r="I6400" s="61"/>
      <c r="J6400" s="61"/>
      <c r="K6400" s="61"/>
      <c r="L6400" s="61"/>
      <c r="M6400" s="61">
        <f t="shared" si="101"/>
        <v>0</v>
      </c>
      <c r="N6400" t="e">
        <f>VLOOKUP(M6400,'zamestnanci číselník'!$A:$I,9,0)</f>
        <v>#N/A</v>
      </c>
    </row>
    <row r="6401" spans="1:14" x14ac:dyDescent="0.2">
      <c r="A6401" s="60"/>
      <c r="B6401" s="61"/>
      <c r="C6401" s="61"/>
      <c r="D6401" s="61"/>
      <c r="E6401" s="61"/>
      <c r="F6401" s="61"/>
      <c r="G6401" s="61"/>
      <c r="H6401" s="61"/>
      <c r="I6401" s="61"/>
      <c r="J6401" s="61"/>
      <c r="K6401" s="61"/>
      <c r="L6401" s="61"/>
      <c r="M6401" s="61">
        <f t="shared" si="101"/>
        <v>0</v>
      </c>
      <c r="N6401" t="e">
        <f>VLOOKUP(M6401,'zamestnanci číselník'!$A:$I,9,0)</f>
        <v>#N/A</v>
      </c>
    </row>
    <row r="6402" spans="1:14" x14ac:dyDescent="0.2">
      <c r="A6402" s="60"/>
      <c r="B6402" s="61"/>
      <c r="C6402" s="61"/>
      <c r="D6402" s="61"/>
      <c r="E6402" s="61"/>
      <c r="F6402" s="61"/>
      <c r="G6402" s="61"/>
      <c r="H6402" s="61"/>
      <c r="I6402" s="61"/>
      <c r="J6402" s="61"/>
      <c r="K6402" s="61"/>
      <c r="L6402" s="61"/>
      <c r="M6402" s="61">
        <f t="shared" si="101"/>
        <v>0</v>
      </c>
      <c r="N6402" t="e">
        <f>VLOOKUP(M6402,'zamestnanci číselník'!$A:$I,9,0)</f>
        <v>#N/A</v>
      </c>
    </row>
    <row r="6403" spans="1:14" x14ac:dyDescent="0.2">
      <c r="A6403" s="60"/>
      <c r="B6403" s="61"/>
      <c r="C6403" s="61"/>
      <c r="D6403" s="61"/>
      <c r="E6403" s="61"/>
      <c r="F6403" s="61"/>
      <c r="G6403" s="61"/>
      <c r="H6403" s="61"/>
      <c r="I6403" s="61"/>
      <c r="J6403" s="61"/>
      <c r="K6403" s="61"/>
      <c r="L6403" s="61"/>
      <c r="M6403" s="61">
        <f t="shared" si="101"/>
        <v>0</v>
      </c>
      <c r="N6403" t="e">
        <f>VLOOKUP(M6403,'zamestnanci číselník'!$A:$I,9,0)</f>
        <v>#N/A</v>
      </c>
    </row>
    <row r="6404" spans="1:14" x14ac:dyDescent="0.2">
      <c r="A6404" s="60"/>
      <c r="B6404" s="61"/>
      <c r="C6404" s="61"/>
      <c r="D6404" s="61"/>
      <c r="E6404" s="61"/>
      <c r="F6404" s="61"/>
      <c r="G6404" s="61"/>
      <c r="H6404" s="61"/>
      <c r="I6404" s="61"/>
      <c r="J6404" s="61"/>
      <c r="K6404" s="61"/>
      <c r="L6404" s="61"/>
      <c r="M6404" s="61">
        <f t="shared" si="101"/>
        <v>0</v>
      </c>
      <c r="N6404" t="e">
        <f>VLOOKUP(M6404,'zamestnanci číselník'!$A:$I,9,0)</f>
        <v>#N/A</v>
      </c>
    </row>
    <row r="6405" spans="1:14" x14ac:dyDescent="0.2">
      <c r="A6405" s="60"/>
      <c r="B6405" s="61"/>
      <c r="C6405" s="61"/>
      <c r="D6405" s="61"/>
      <c r="E6405" s="61"/>
      <c r="F6405" s="61"/>
      <c r="G6405" s="61"/>
      <c r="H6405" s="61"/>
      <c r="I6405" s="61"/>
      <c r="J6405" s="61"/>
      <c r="K6405" s="61"/>
      <c r="L6405" s="61"/>
      <c r="M6405" s="61">
        <f t="shared" si="101"/>
        <v>0</v>
      </c>
      <c r="N6405" t="e">
        <f>VLOOKUP(M6405,'zamestnanci číselník'!$A:$I,9,0)</f>
        <v>#N/A</v>
      </c>
    </row>
    <row r="6406" spans="1:14" x14ac:dyDescent="0.2">
      <c r="A6406" s="60"/>
      <c r="B6406" s="61"/>
      <c r="C6406" s="61"/>
      <c r="D6406" s="61"/>
      <c r="E6406" s="61"/>
      <c r="F6406" s="61"/>
      <c r="G6406" s="61"/>
      <c r="H6406" s="61"/>
      <c r="I6406" s="61"/>
      <c r="J6406" s="61"/>
      <c r="K6406" s="61"/>
      <c r="L6406" s="61"/>
      <c r="M6406" s="61">
        <f t="shared" si="101"/>
        <v>0</v>
      </c>
      <c r="N6406" t="e">
        <f>VLOOKUP(M6406,'zamestnanci číselník'!$A:$I,9,0)</f>
        <v>#N/A</v>
      </c>
    </row>
    <row r="6407" spans="1:14" x14ac:dyDescent="0.2">
      <c r="A6407" s="60"/>
      <c r="B6407" s="61"/>
      <c r="C6407" s="61"/>
      <c r="D6407" s="61"/>
      <c r="E6407" s="61"/>
      <c r="F6407" s="61"/>
      <c r="G6407" s="61"/>
      <c r="H6407" s="61"/>
      <c r="I6407" s="61"/>
      <c r="J6407" s="61"/>
      <c r="K6407" s="61"/>
      <c r="L6407" s="61"/>
      <c r="M6407" s="61">
        <f t="shared" si="101"/>
        <v>0</v>
      </c>
      <c r="N6407" t="e">
        <f>VLOOKUP(M6407,'zamestnanci číselník'!$A:$I,9,0)</f>
        <v>#N/A</v>
      </c>
    </row>
    <row r="6408" spans="1:14" x14ac:dyDescent="0.2">
      <c r="A6408" s="60"/>
      <c r="B6408" s="61"/>
      <c r="C6408" s="61"/>
      <c r="D6408" s="61"/>
      <c r="E6408" s="61"/>
      <c r="F6408" s="61"/>
      <c r="G6408" s="61"/>
      <c r="H6408" s="61"/>
      <c r="I6408" s="61"/>
      <c r="J6408" s="61"/>
      <c r="K6408" s="61"/>
      <c r="L6408" s="61"/>
      <c r="M6408" s="61">
        <f t="shared" si="101"/>
        <v>0</v>
      </c>
      <c r="N6408" t="e">
        <f>VLOOKUP(M6408,'zamestnanci číselník'!$A:$I,9,0)</f>
        <v>#N/A</v>
      </c>
    </row>
    <row r="6409" spans="1:14" x14ac:dyDescent="0.2">
      <c r="A6409" s="60"/>
      <c r="B6409" s="61"/>
      <c r="C6409" s="61"/>
      <c r="D6409" s="61"/>
      <c r="E6409" s="61"/>
      <c r="F6409" s="61"/>
      <c r="G6409" s="61"/>
      <c r="H6409" s="61"/>
      <c r="I6409" s="61"/>
      <c r="J6409" s="61"/>
      <c r="K6409" s="61"/>
      <c r="L6409" s="61"/>
      <c r="M6409" s="61">
        <f t="shared" si="101"/>
        <v>0</v>
      </c>
      <c r="N6409" t="e">
        <f>VLOOKUP(M6409,'zamestnanci číselník'!$A:$I,9,0)</f>
        <v>#N/A</v>
      </c>
    </row>
    <row r="6410" spans="1:14" x14ac:dyDescent="0.2">
      <c r="A6410" s="60"/>
      <c r="B6410" s="61"/>
      <c r="C6410" s="61"/>
      <c r="D6410" s="61"/>
      <c r="E6410" s="61"/>
      <c r="F6410" s="61"/>
      <c r="G6410" s="61"/>
      <c r="H6410" s="61"/>
      <c r="I6410" s="61"/>
      <c r="J6410" s="61"/>
      <c r="K6410" s="61"/>
      <c r="L6410" s="61"/>
      <c r="M6410" s="61">
        <f t="shared" si="101"/>
        <v>0</v>
      </c>
      <c r="N6410" t="e">
        <f>VLOOKUP(M6410,'zamestnanci číselník'!$A:$I,9,0)</f>
        <v>#N/A</v>
      </c>
    </row>
    <row r="6411" spans="1:14" x14ac:dyDescent="0.2">
      <c r="A6411" s="60"/>
      <c r="B6411" s="61"/>
      <c r="C6411" s="61"/>
      <c r="D6411" s="61"/>
      <c r="E6411" s="61"/>
      <c r="F6411" s="61"/>
      <c r="G6411" s="61"/>
      <c r="H6411" s="61"/>
      <c r="I6411" s="61"/>
      <c r="J6411" s="61"/>
      <c r="K6411" s="61"/>
      <c r="L6411" s="61"/>
      <c r="M6411" s="61">
        <f t="shared" si="101"/>
        <v>0</v>
      </c>
      <c r="N6411" t="e">
        <f>VLOOKUP(M6411,'zamestnanci číselník'!$A:$I,9,0)</f>
        <v>#N/A</v>
      </c>
    </row>
    <row r="6412" spans="1:14" x14ac:dyDescent="0.2">
      <c r="A6412" s="60"/>
      <c r="B6412" s="61"/>
      <c r="C6412" s="61"/>
      <c r="D6412" s="61"/>
      <c r="E6412" s="61"/>
      <c r="F6412" s="61"/>
      <c r="G6412" s="61"/>
      <c r="H6412" s="61"/>
      <c r="I6412" s="61"/>
      <c r="J6412" s="61"/>
      <c r="K6412" s="61"/>
      <c r="L6412" s="61"/>
      <c r="M6412" s="61">
        <f t="shared" si="101"/>
        <v>0</v>
      </c>
      <c r="N6412" t="e">
        <f>VLOOKUP(M6412,'zamestnanci číselník'!$A:$I,9,0)</f>
        <v>#N/A</v>
      </c>
    </row>
    <row r="6413" spans="1:14" x14ac:dyDescent="0.2">
      <c r="A6413" s="60"/>
      <c r="B6413" s="61"/>
      <c r="C6413" s="61"/>
      <c r="D6413" s="61"/>
      <c r="E6413" s="61"/>
      <c r="F6413" s="61"/>
      <c r="G6413" s="61"/>
      <c r="H6413" s="61"/>
      <c r="I6413" s="61"/>
      <c r="J6413" s="61"/>
      <c r="K6413" s="61"/>
      <c r="L6413" s="61"/>
      <c r="M6413" s="61">
        <f t="shared" si="101"/>
        <v>0</v>
      </c>
      <c r="N6413" t="e">
        <f>VLOOKUP(M6413,'zamestnanci číselník'!$A:$I,9,0)</f>
        <v>#N/A</v>
      </c>
    </row>
    <row r="6414" spans="1:14" x14ac:dyDescent="0.2">
      <c r="A6414" s="60"/>
      <c r="B6414" s="61"/>
      <c r="C6414" s="61"/>
      <c r="D6414" s="61"/>
      <c r="E6414" s="61"/>
      <c r="F6414" s="61"/>
      <c r="G6414" s="61"/>
      <c r="H6414" s="61"/>
      <c r="I6414" s="61"/>
      <c r="J6414" s="61"/>
      <c r="K6414" s="61"/>
      <c r="L6414" s="61"/>
      <c r="M6414" s="61">
        <f t="shared" si="101"/>
        <v>0</v>
      </c>
      <c r="N6414" t="e">
        <f>VLOOKUP(M6414,'zamestnanci číselník'!$A:$I,9,0)</f>
        <v>#N/A</v>
      </c>
    </row>
    <row r="6415" spans="1:14" x14ac:dyDescent="0.2">
      <c r="A6415" s="60"/>
      <c r="B6415" s="61"/>
      <c r="C6415" s="61"/>
      <c r="D6415" s="61"/>
      <c r="E6415" s="61"/>
      <c r="F6415" s="61"/>
      <c r="G6415" s="61"/>
      <c r="H6415" s="61"/>
      <c r="I6415" s="61"/>
      <c r="J6415" s="61"/>
      <c r="K6415" s="61"/>
      <c r="L6415" s="61"/>
      <c r="M6415" s="61">
        <f t="shared" si="101"/>
        <v>0</v>
      </c>
      <c r="N6415" t="e">
        <f>VLOOKUP(M6415,'zamestnanci číselník'!$A:$I,9,0)</f>
        <v>#N/A</v>
      </c>
    </row>
    <row r="6416" spans="1:14" x14ac:dyDescent="0.2">
      <c r="A6416" s="60"/>
      <c r="B6416" s="61"/>
      <c r="C6416" s="61"/>
      <c r="D6416" s="61"/>
      <c r="E6416" s="61"/>
      <c r="F6416" s="61"/>
      <c r="G6416" s="61"/>
      <c r="H6416" s="61"/>
      <c r="I6416" s="61"/>
      <c r="J6416" s="61"/>
      <c r="K6416" s="61"/>
      <c r="L6416" s="61"/>
      <c r="M6416" s="61">
        <f t="shared" si="101"/>
        <v>0</v>
      </c>
      <c r="N6416" t="e">
        <f>VLOOKUP(M6416,'zamestnanci číselník'!$A:$I,9,0)</f>
        <v>#N/A</v>
      </c>
    </row>
    <row r="6417" spans="1:14" x14ac:dyDescent="0.2">
      <c r="A6417" s="60"/>
      <c r="B6417" s="61"/>
      <c r="C6417" s="61"/>
      <c r="D6417" s="61"/>
      <c r="E6417" s="61"/>
      <c r="F6417" s="61"/>
      <c r="G6417" s="61"/>
      <c r="H6417" s="61"/>
      <c r="I6417" s="61"/>
      <c r="J6417" s="61"/>
      <c r="K6417" s="61"/>
      <c r="L6417" s="61"/>
      <c r="M6417" s="61">
        <f t="shared" si="101"/>
        <v>0</v>
      </c>
      <c r="N6417" t="e">
        <f>VLOOKUP(M6417,'zamestnanci číselník'!$A:$I,9,0)</f>
        <v>#N/A</v>
      </c>
    </row>
    <row r="6418" spans="1:14" x14ac:dyDescent="0.2">
      <c r="A6418" s="60"/>
      <c r="B6418" s="61"/>
      <c r="C6418" s="61"/>
      <c r="D6418" s="61"/>
      <c r="E6418" s="61"/>
      <c r="F6418" s="61"/>
      <c r="G6418" s="61"/>
      <c r="H6418" s="61"/>
      <c r="I6418" s="61"/>
      <c r="J6418" s="61"/>
      <c r="K6418" s="61"/>
      <c r="L6418" s="61"/>
      <c r="M6418" s="61">
        <f t="shared" si="101"/>
        <v>0</v>
      </c>
      <c r="N6418" t="e">
        <f>VLOOKUP(M6418,'zamestnanci číselník'!$A:$I,9,0)</f>
        <v>#N/A</v>
      </c>
    </row>
    <row r="6419" spans="1:14" x14ac:dyDescent="0.2">
      <c r="A6419" s="60"/>
      <c r="B6419" s="61"/>
      <c r="C6419" s="61"/>
      <c r="D6419" s="61"/>
      <c r="E6419" s="61"/>
      <c r="F6419" s="61"/>
      <c r="G6419" s="61"/>
      <c r="H6419" s="61"/>
      <c r="I6419" s="61"/>
      <c r="J6419" s="61"/>
      <c r="K6419" s="61"/>
      <c r="L6419" s="61"/>
      <c r="M6419" s="61">
        <f t="shared" si="101"/>
        <v>0</v>
      </c>
      <c r="N6419" t="e">
        <f>VLOOKUP(M6419,'zamestnanci číselník'!$A:$I,9,0)</f>
        <v>#N/A</v>
      </c>
    </row>
    <row r="6420" spans="1:14" x14ac:dyDescent="0.2">
      <c r="A6420" s="60"/>
      <c r="B6420" s="61"/>
      <c r="C6420" s="61"/>
      <c r="D6420" s="61"/>
      <c r="E6420" s="61"/>
      <c r="F6420" s="61"/>
      <c r="G6420" s="61"/>
      <c r="H6420" s="61"/>
      <c r="I6420" s="61"/>
      <c r="J6420" s="61"/>
      <c r="K6420" s="61"/>
      <c r="L6420" s="61"/>
      <c r="M6420" s="61">
        <f t="shared" si="101"/>
        <v>0</v>
      </c>
      <c r="N6420" t="e">
        <f>VLOOKUP(M6420,'zamestnanci číselník'!$A:$I,9,0)</f>
        <v>#N/A</v>
      </c>
    </row>
    <row r="6421" spans="1:14" x14ac:dyDescent="0.2">
      <c r="A6421" s="60"/>
      <c r="B6421" s="61"/>
      <c r="C6421" s="61"/>
      <c r="D6421" s="61"/>
      <c r="E6421" s="61"/>
      <c r="F6421" s="61"/>
      <c r="G6421" s="61"/>
      <c r="H6421" s="61"/>
      <c r="I6421" s="61"/>
      <c r="J6421" s="61"/>
      <c r="K6421" s="61"/>
      <c r="L6421" s="61"/>
      <c r="M6421" s="61">
        <f t="shared" si="101"/>
        <v>0</v>
      </c>
      <c r="N6421" t="e">
        <f>VLOOKUP(M6421,'zamestnanci číselník'!$A:$I,9,0)</f>
        <v>#N/A</v>
      </c>
    </row>
    <row r="6422" spans="1:14" x14ac:dyDescent="0.2">
      <c r="A6422" s="60"/>
      <c r="B6422" s="61"/>
      <c r="C6422" s="61"/>
      <c r="D6422" s="61"/>
      <c r="E6422" s="61"/>
      <c r="F6422" s="61"/>
      <c r="G6422" s="61"/>
      <c r="H6422" s="61"/>
      <c r="I6422" s="61"/>
      <c r="J6422" s="61"/>
      <c r="K6422" s="61"/>
      <c r="L6422" s="61"/>
      <c r="M6422" s="61">
        <f t="shared" si="101"/>
        <v>0</v>
      </c>
      <c r="N6422" t="e">
        <f>VLOOKUP(M6422,'zamestnanci číselník'!$A:$I,9,0)</f>
        <v>#N/A</v>
      </c>
    </row>
    <row r="6423" spans="1:14" x14ac:dyDescent="0.2">
      <c r="A6423" s="60"/>
      <c r="B6423" s="61"/>
      <c r="C6423" s="61"/>
      <c r="D6423" s="61"/>
      <c r="E6423" s="61"/>
      <c r="F6423" s="61"/>
      <c r="G6423" s="61"/>
      <c r="H6423" s="61"/>
      <c r="I6423" s="61"/>
      <c r="J6423" s="61"/>
      <c r="K6423" s="61"/>
      <c r="L6423" s="61"/>
      <c r="M6423" s="61">
        <f t="shared" si="101"/>
        <v>0</v>
      </c>
      <c r="N6423" t="e">
        <f>VLOOKUP(M6423,'zamestnanci číselník'!$A:$I,9,0)</f>
        <v>#N/A</v>
      </c>
    </row>
    <row r="6424" spans="1:14" x14ac:dyDescent="0.2">
      <c r="A6424" s="60"/>
      <c r="B6424" s="61"/>
      <c r="C6424" s="61"/>
      <c r="D6424" s="61"/>
      <c r="E6424" s="61"/>
      <c r="F6424" s="61"/>
      <c r="G6424" s="61"/>
      <c r="H6424" s="61"/>
      <c r="I6424" s="61"/>
      <c r="J6424" s="61"/>
      <c r="K6424" s="61"/>
      <c r="L6424" s="61"/>
      <c r="M6424" s="61">
        <f t="shared" si="101"/>
        <v>0</v>
      </c>
      <c r="N6424" t="e">
        <f>VLOOKUP(M6424,'zamestnanci číselník'!$A:$I,9,0)</f>
        <v>#N/A</v>
      </c>
    </row>
    <row r="6425" spans="1:14" x14ac:dyDescent="0.2">
      <c r="A6425" s="60"/>
      <c r="B6425" s="61"/>
      <c r="C6425" s="61"/>
      <c r="D6425" s="61"/>
      <c r="E6425" s="61"/>
      <c r="F6425" s="61"/>
      <c r="G6425" s="61"/>
      <c r="H6425" s="61"/>
      <c r="I6425" s="61"/>
      <c r="J6425" s="61"/>
      <c r="K6425" s="61"/>
      <c r="L6425" s="61"/>
      <c r="M6425" s="61">
        <f t="shared" si="101"/>
        <v>0</v>
      </c>
      <c r="N6425" t="e">
        <f>VLOOKUP(M6425,'zamestnanci číselník'!$A:$I,9,0)</f>
        <v>#N/A</v>
      </c>
    </row>
    <row r="6426" spans="1:14" x14ac:dyDescent="0.2">
      <c r="A6426" s="60"/>
      <c r="B6426" s="61"/>
      <c r="C6426" s="61"/>
      <c r="D6426" s="61"/>
      <c r="E6426" s="61"/>
      <c r="F6426" s="61"/>
      <c r="G6426" s="61"/>
      <c r="H6426" s="61"/>
      <c r="I6426" s="61"/>
      <c r="J6426" s="61"/>
      <c r="K6426" s="61"/>
      <c r="L6426" s="61"/>
      <c r="M6426" s="61">
        <f t="shared" si="101"/>
        <v>0</v>
      </c>
      <c r="N6426" t="e">
        <f>VLOOKUP(M6426,'zamestnanci číselník'!$A:$I,9,0)</f>
        <v>#N/A</v>
      </c>
    </row>
    <row r="6427" spans="1:14" x14ac:dyDescent="0.2">
      <c r="A6427" s="60"/>
      <c r="B6427" s="61"/>
      <c r="C6427" s="61"/>
      <c r="D6427" s="61"/>
      <c r="E6427" s="61"/>
      <c r="F6427" s="61"/>
      <c r="G6427" s="61"/>
      <c r="H6427" s="61"/>
      <c r="I6427" s="61"/>
      <c r="J6427" s="61"/>
      <c r="K6427" s="61"/>
      <c r="L6427" s="61"/>
      <c r="M6427" s="61">
        <f t="shared" si="101"/>
        <v>0</v>
      </c>
      <c r="N6427" t="e">
        <f>VLOOKUP(M6427,'zamestnanci číselník'!$A:$I,9,0)</f>
        <v>#N/A</v>
      </c>
    </row>
    <row r="6428" spans="1:14" x14ac:dyDescent="0.2">
      <c r="A6428" s="60"/>
      <c r="B6428" s="61"/>
      <c r="C6428" s="61"/>
      <c r="D6428" s="61"/>
      <c r="E6428" s="61"/>
      <c r="F6428" s="61"/>
      <c r="G6428" s="61"/>
      <c r="H6428" s="61"/>
      <c r="I6428" s="61"/>
      <c r="J6428" s="61"/>
      <c r="K6428" s="61"/>
      <c r="L6428" s="61"/>
      <c r="M6428" s="61">
        <f t="shared" si="101"/>
        <v>0</v>
      </c>
      <c r="N6428" t="e">
        <f>VLOOKUP(M6428,'zamestnanci číselník'!$A:$I,9,0)</f>
        <v>#N/A</v>
      </c>
    </row>
    <row r="6429" spans="1:14" x14ac:dyDescent="0.2">
      <c r="A6429" s="60"/>
      <c r="B6429" s="61"/>
      <c r="C6429" s="61"/>
      <c r="D6429" s="61"/>
      <c r="E6429" s="61"/>
      <c r="F6429" s="61"/>
      <c r="G6429" s="61"/>
      <c r="H6429" s="61"/>
      <c r="I6429" s="61"/>
      <c r="J6429" s="61"/>
      <c r="K6429" s="61"/>
      <c r="L6429" s="61"/>
      <c r="M6429" s="61">
        <f t="shared" si="101"/>
        <v>0</v>
      </c>
      <c r="N6429" t="e">
        <f>VLOOKUP(M6429,'zamestnanci číselník'!$A:$I,9,0)</f>
        <v>#N/A</v>
      </c>
    </row>
    <row r="6430" spans="1:14" x14ac:dyDescent="0.2">
      <c r="A6430" s="60"/>
      <c r="B6430" s="61"/>
      <c r="C6430" s="61"/>
      <c r="D6430" s="61"/>
      <c r="E6430" s="61"/>
      <c r="F6430" s="61"/>
      <c r="G6430" s="61"/>
      <c r="H6430" s="61"/>
      <c r="I6430" s="61"/>
      <c r="J6430" s="61"/>
      <c r="K6430" s="61"/>
      <c r="L6430" s="61"/>
      <c r="M6430" s="61">
        <f t="shared" si="101"/>
        <v>0</v>
      </c>
      <c r="N6430" t="e">
        <f>VLOOKUP(M6430,'zamestnanci číselník'!$A:$I,9,0)</f>
        <v>#N/A</v>
      </c>
    </row>
    <row r="6431" spans="1:14" x14ac:dyDescent="0.2">
      <c r="A6431" s="60"/>
      <c r="B6431" s="61"/>
      <c r="C6431" s="61"/>
      <c r="D6431" s="61"/>
      <c r="E6431" s="61"/>
      <c r="F6431" s="61"/>
      <c r="G6431" s="61"/>
      <c r="H6431" s="61"/>
      <c r="I6431" s="61"/>
      <c r="J6431" s="61"/>
      <c r="K6431" s="61"/>
      <c r="L6431" s="61"/>
      <c r="M6431" s="61">
        <f t="shared" si="101"/>
        <v>0</v>
      </c>
      <c r="N6431" t="e">
        <f>VLOOKUP(M6431,'zamestnanci číselník'!$A:$I,9,0)</f>
        <v>#N/A</v>
      </c>
    </row>
    <row r="6432" spans="1:14" x14ac:dyDescent="0.2">
      <c r="A6432" s="60"/>
      <c r="B6432" s="61"/>
      <c r="C6432" s="61"/>
      <c r="D6432" s="61"/>
      <c r="E6432" s="61"/>
      <c r="F6432" s="61"/>
      <c r="G6432" s="61"/>
      <c r="H6432" s="61"/>
      <c r="I6432" s="61"/>
      <c r="J6432" s="61"/>
      <c r="K6432" s="61"/>
      <c r="L6432" s="61"/>
      <c r="M6432" s="61">
        <f t="shared" si="101"/>
        <v>0</v>
      </c>
      <c r="N6432" t="e">
        <f>VLOOKUP(M6432,'zamestnanci číselník'!$A:$I,9,0)</f>
        <v>#N/A</v>
      </c>
    </row>
    <row r="6433" spans="1:14" x14ac:dyDescent="0.2">
      <c r="A6433" s="60"/>
      <c r="B6433" s="61"/>
      <c r="C6433" s="61"/>
      <c r="D6433" s="61"/>
      <c r="E6433" s="61"/>
      <c r="F6433" s="61"/>
      <c r="G6433" s="61"/>
      <c r="H6433" s="61"/>
      <c r="I6433" s="61"/>
      <c r="J6433" s="61"/>
      <c r="K6433" s="61"/>
      <c r="L6433" s="61"/>
      <c r="M6433" s="61">
        <f t="shared" si="101"/>
        <v>0</v>
      </c>
      <c r="N6433" t="e">
        <f>VLOOKUP(M6433,'zamestnanci číselník'!$A:$I,9,0)</f>
        <v>#N/A</v>
      </c>
    </row>
    <row r="6434" spans="1:14" x14ac:dyDescent="0.2">
      <c r="A6434" s="60"/>
      <c r="B6434" s="61"/>
      <c r="C6434" s="61"/>
      <c r="D6434" s="61"/>
      <c r="E6434" s="61"/>
      <c r="F6434" s="61"/>
      <c r="G6434" s="61"/>
      <c r="H6434" s="61"/>
      <c r="I6434" s="61"/>
      <c r="J6434" s="61"/>
      <c r="K6434" s="61"/>
      <c r="L6434" s="61"/>
      <c r="M6434" s="61">
        <f t="shared" si="101"/>
        <v>0</v>
      </c>
      <c r="N6434" t="e">
        <f>VLOOKUP(M6434,'zamestnanci číselník'!$A:$I,9,0)</f>
        <v>#N/A</v>
      </c>
    </row>
    <row r="6435" spans="1:14" x14ac:dyDescent="0.2">
      <c r="A6435" s="60"/>
      <c r="B6435" s="61"/>
      <c r="C6435" s="61"/>
      <c r="D6435" s="61"/>
      <c r="E6435" s="61"/>
      <c r="F6435" s="61"/>
      <c r="G6435" s="61"/>
      <c r="H6435" s="61"/>
      <c r="I6435" s="61"/>
      <c r="J6435" s="61"/>
      <c r="K6435" s="61"/>
      <c r="L6435" s="61"/>
      <c r="M6435" s="61">
        <f t="shared" si="101"/>
        <v>0</v>
      </c>
      <c r="N6435" t="e">
        <f>VLOOKUP(M6435,'zamestnanci číselník'!$A:$I,9,0)</f>
        <v>#N/A</v>
      </c>
    </row>
    <row r="6436" spans="1:14" x14ac:dyDescent="0.2">
      <c r="A6436" s="60"/>
      <c r="B6436" s="61"/>
      <c r="C6436" s="61"/>
      <c r="D6436" s="61"/>
      <c r="E6436" s="61"/>
      <c r="F6436" s="61"/>
      <c r="G6436" s="61"/>
      <c r="H6436" s="61"/>
      <c r="I6436" s="61"/>
      <c r="J6436" s="61"/>
      <c r="K6436" s="61"/>
      <c r="L6436" s="61"/>
      <c r="M6436" s="61">
        <f t="shared" si="101"/>
        <v>0</v>
      </c>
      <c r="N6436" t="e">
        <f>VLOOKUP(M6436,'zamestnanci číselník'!$A:$I,9,0)</f>
        <v>#N/A</v>
      </c>
    </row>
    <row r="6437" spans="1:14" x14ac:dyDescent="0.2">
      <c r="A6437" s="60"/>
      <c r="B6437" s="61"/>
      <c r="C6437" s="61"/>
      <c r="D6437" s="61"/>
      <c r="E6437" s="61"/>
      <c r="F6437" s="61"/>
      <c r="G6437" s="61"/>
      <c r="H6437" s="61"/>
      <c r="I6437" s="61"/>
      <c r="J6437" s="61"/>
      <c r="K6437" s="61"/>
      <c r="L6437" s="61"/>
      <c r="M6437" s="61">
        <f t="shared" si="101"/>
        <v>0</v>
      </c>
      <c r="N6437" t="e">
        <f>VLOOKUP(M6437,'zamestnanci číselník'!$A:$I,9,0)</f>
        <v>#N/A</v>
      </c>
    </row>
    <row r="6438" spans="1:14" x14ac:dyDescent="0.2">
      <c r="A6438" s="60"/>
      <c r="B6438" s="61"/>
      <c r="C6438" s="61"/>
      <c r="D6438" s="61"/>
      <c r="E6438" s="61"/>
      <c r="F6438" s="61"/>
      <c r="G6438" s="61"/>
      <c r="H6438" s="61"/>
      <c r="I6438" s="61"/>
      <c r="J6438" s="61"/>
      <c r="K6438" s="61"/>
      <c r="L6438" s="61"/>
      <c r="M6438" s="61">
        <f t="shared" si="101"/>
        <v>0</v>
      </c>
      <c r="N6438" t="e">
        <f>VLOOKUP(M6438,'zamestnanci číselník'!$A:$I,9,0)</f>
        <v>#N/A</v>
      </c>
    </row>
    <row r="6439" spans="1:14" x14ac:dyDescent="0.2">
      <c r="A6439" s="60"/>
      <c r="B6439" s="61"/>
      <c r="C6439" s="61"/>
      <c r="D6439" s="61"/>
      <c r="E6439" s="61"/>
      <c r="F6439" s="61"/>
      <c r="G6439" s="61"/>
      <c r="H6439" s="61"/>
      <c r="I6439" s="61"/>
      <c r="J6439" s="61"/>
      <c r="K6439" s="61"/>
      <c r="L6439" s="61"/>
      <c r="M6439" s="61">
        <f t="shared" si="101"/>
        <v>0</v>
      </c>
      <c r="N6439" t="e">
        <f>VLOOKUP(M6439,'zamestnanci číselník'!$A:$I,9,0)</f>
        <v>#N/A</v>
      </c>
    </row>
    <row r="6440" spans="1:14" x14ac:dyDescent="0.2">
      <c r="A6440" s="60"/>
      <c r="B6440" s="61"/>
      <c r="C6440" s="61"/>
      <c r="D6440" s="61"/>
      <c r="E6440" s="61"/>
      <c r="F6440" s="61"/>
      <c r="G6440" s="61"/>
      <c r="H6440" s="61"/>
      <c r="I6440" s="61"/>
      <c r="J6440" s="61"/>
      <c r="K6440" s="61"/>
      <c r="L6440" s="61"/>
      <c r="M6440" s="61">
        <f t="shared" si="101"/>
        <v>0</v>
      </c>
      <c r="N6440" t="e">
        <f>VLOOKUP(M6440,'zamestnanci číselník'!$A:$I,9,0)</f>
        <v>#N/A</v>
      </c>
    </row>
    <row r="6441" spans="1:14" x14ac:dyDescent="0.2">
      <c r="A6441" s="60"/>
      <c r="B6441" s="61"/>
      <c r="C6441" s="61"/>
      <c r="D6441" s="61"/>
      <c r="E6441" s="61"/>
      <c r="F6441" s="61"/>
      <c r="G6441" s="61"/>
      <c r="H6441" s="61"/>
      <c r="I6441" s="61"/>
      <c r="J6441" s="61"/>
      <c r="K6441" s="61"/>
      <c r="L6441" s="61"/>
      <c r="M6441" s="61">
        <f t="shared" si="101"/>
        <v>0</v>
      </c>
      <c r="N6441" t="e">
        <f>VLOOKUP(M6441,'zamestnanci číselník'!$A:$I,9,0)</f>
        <v>#N/A</v>
      </c>
    </row>
    <row r="6442" spans="1:14" x14ac:dyDescent="0.2">
      <c r="A6442" s="60"/>
      <c r="B6442" s="61"/>
      <c r="C6442" s="61"/>
      <c r="D6442" s="61"/>
      <c r="E6442" s="61"/>
      <c r="F6442" s="61"/>
      <c r="G6442" s="61"/>
      <c r="H6442" s="61"/>
      <c r="I6442" s="61"/>
      <c r="J6442" s="61"/>
      <c r="K6442" s="61"/>
      <c r="L6442" s="61"/>
      <c r="M6442" s="61">
        <f t="shared" si="101"/>
        <v>0</v>
      </c>
      <c r="N6442" t="e">
        <f>VLOOKUP(M6442,'zamestnanci číselník'!$A:$I,9,0)</f>
        <v>#N/A</v>
      </c>
    </row>
    <row r="6443" spans="1:14" x14ac:dyDescent="0.2">
      <c r="A6443" s="60"/>
      <c r="B6443" s="61"/>
      <c r="C6443" s="61"/>
      <c r="D6443" s="61"/>
      <c r="E6443" s="61"/>
      <c r="F6443" s="61"/>
      <c r="G6443" s="61"/>
      <c r="H6443" s="61"/>
      <c r="I6443" s="61"/>
      <c r="J6443" s="61"/>
      <c r="K6443" s="61"/>
      <c r="L6443" s="61"/>
      <c r="M6443" s="61">
        <f t="shared" si="101"/>
        <v>0</v>
      </c>
      <c r="N6443" t="e">
        <f>VLOOKUP(M6443,'zamestnanci číselník'!$A:$I,9,0)</f>
        <v>#N/A</v>
      </c>
    </row>
    <row r="6444" spans="1:14" x14ac:dyDescent="0.2">
      <c r="A6444" s="60"/>
      <c r="B6444" s="61"/>
      <c r="C6444" s="61"/>
      <c r="D6444" s="61"/>
      <c r="E6444" s="61"/>
      <c r="F6444" s="61"/>
      <c r="G6444" s="61"/>
      <c r="H6444" s="61"/>
      <c r="I6444" s="61"/>
      <c r="J6444" s="61"/>
      <c r="K6444" s="61"/>
      <c r="L6444" s="61"/>
      <c r="M6444" s="61">
        <f t="shared" ref="M6444:M6507" si="102">B6444*1</f>
        <v>0</v>
      </c>
      <c r="N6444" t="e">
        <f>VLOOKUP(M6444,'zamestnanci číselník'!$A:$I,9,0)</f>
        <v>#N/A</v>
      </c>
    </row>
    <row r="6445" spans="1:14" x14ac:dyDescent="0.2">
      <c r="A6445" s="60"/>
      <c r="B6445" s="61"/>
      <c r="C6445" s="61"/>
      <c r="D6445" s="61"/>
      <c r="E6445" s="61"/>
      <c r="F6445" s="61"/>
      <c r="G6445" s="61"/>
      <c r="H6445" s="61"/>
      <c r="I6445" s="61"/>
      <c r="J6445" s="61"/>
      <c r="K6445" s="61"/>
      <c r="L6445" s="61"/>
      <c r="M6445" s="61">
        <f t="shared" si="102"/>
        <v>0</v>
      </c>
      <c r="N6445" t="e">
        <f>VLOOKUP(M6445,'zamestnanci číselník'!$A:$I,9,0)</f>
        <v>#N/A</v>
      </c>
    </row>
    <row r="6446" spans="1:14" x14ac:dyDescent="0.2">
      <c r="A6446" s="60"/>
      <c r="B6446" s="61"/>
      <c r="C6446" s="61"/>
      <c r="D6446" s="61"/>
      <c r="E6446" s="61"/>
      <c r="F6446" s="61"/>
      <c r="G6446" s="61"/>
      <c r="H6446" s="61"/>
      <c r="I6446" s="61"/>
      <c r="J6446" s="61"/>
      <c r="K6446" s="61"/>
      <c r="L6446" s="61"/>
      <c r="M6446" s="61">
        <f t="shared" si="102"/>
        <v>0</v>
      </c>
      <c r="N6446" t="e">
        <f>VLOOKUP(M6446,'zamestnanci číselník'!$A:$I,9,0)</f>
        <v>#N/A</v>
      </c>
    </row>
    <row r="6447" spans="1:14" x14ac:dyDescent="0.2">
      <c r="A6447" s="60"/>
      <c r="B6447" s="61"/>
      <c r="C6447" s="61"/>
      <c r="D6447" s="61"/>
      <c r="E6447" s="61"/>
      <c r="F6447" s="61"/>
      <c r="G6447" s="61"/>
      <c r="H6447" s="61"/>
      <c r="I6447" s="61"/>
      <c r="J6447" s="61"/>
      <c r="K6447" s="61"/>
      <c r="L6447" s="61"/>
      <c r="M6447" s="61">
        <f t="shared" si="102"/>
        <v>0</v>
      </c>
      <c r="N6447" t="e">
        <f>VLOOKUP(M6447,'zamestnanci číselník'!$A:$I,9,0)</f>
        <v>#N/A</v>
      </c>
    </row>
    <row r="6448" spans="1:14" x14ac:dyDescent="0.2">
      <c r="A6448" s="60"/>
      <c r="B6448" s="61"/>
      <c r="C6448" s="61"/>
      <c r="D6448" s="61"/>
      <c r="E6448" s="61"/>
      <c r="F6448" s="61"/>
      <c r="G6448" s="61"/>
      <c r="H6448" s="61"/>
      <c r="I6448" s="61"/>
      <c r="J6448" s="61"/>
      <c r="K6448" s="61"/>
      <c r="L6448" s="61"/>
      <c r="M6448" s="61">
        <f t="shared" si="102"/>
        <v>0</v>
      </c>
      <c r="N6448" t="e">
        <f>VLOOKUP(M6448,'zamestnanci číselník'!$A:$I,9,0)</f>
        <v>#N/A</v>
      </c>
    </row>
    <row r="6449" spans="1:14" x14ac:dyDescent="0.2">
      <c r="A6449" s="60"/>
      <c r="B6449" s="61"/>
      <c r="C6449" s="61"/>
      <c r="D6449" s="61"/>
      <c r="E6449" s="61"/>
      <c r="F6449" s="61"/>
      <c r="G6449" s="61"/>
      <c r="H6449" s="61"/>
      <c r="I6449" s="61"/>
      <c r="J6449" s="61"/>
      <c r="K6449" s="61"/>
      <c r="L6449" s="61"/>
      <c r="M6449" s="61">
        <f t="shared" si="102"/>
        <v>0</v>
      </c>
      <c r="N6449" t="e">
        <f>VLOOKUP(M6449,'zamestnanci číselník'!$A:$I,9,0)</f>
        <v>#N/A</v>
      </c>
    </row>
    <row r="6450" spans="1:14" x14ac:dyDescent="0.2">
      <c r="A6450" s="60"/>
      <c r="B6450" s="61"/>
      <c r="C6450" s="61"/>
      <c r="D6450" s="61"/>
      <c r="E6450" s="61"/>
      <c r="F6450" s="61"/>
      <c r="G6450" s="61"/>
      <c r="H6450" s="61"/>
      <c r="I6450" s="61"/>
      <c r="J6450" s="61"/>
      <c r="K6450" s="61"/>
      <c r="L6450" s="61"/>
      <c r="M6450" s="61">
        <f t="shared" si="102"/>
        <v>0</v>
      </c>
      <c r="N6450" t="e">
        <f>VLOOKUP(M6450,'zamestnanci číselník'!$A:$I,9,0)</f>
        <v>#N/A</v>
      </c>
    </row>
    <row r="6451" spans="1:14" x14ac:dyDescent="0.2">
      <c r="A6451" s="60"/>
      <c r="B6451" s="61"/>
      <c r="C6451" s="61"/>
      <c r="D6451" s="61"/>
      <c r="E6451" s="61"/>
      <c r="F6451" s="61"/>
      <c r="G6451" s="61"/>
      <c r="H6451" s="61"/>
      <c r="I6451" s="61"/>
      <c r="J6451" s="61"/>
      <c r="K6451" s="61"/>
      <c r="L6451" s="61"/>
      <c r="M6451" s="61">
        <f t="shared" si="102"/>
        <v>0</v>
      </c>
      <c r="N6451" t="e">
        <f>VLOOKUP(M6451,'zamestnanci číselník'!$A:$I,9,0)</f>
        <v>#N/A</v>
      </c>
    </row>
    <row r="6452" spans="1:14" x14ac:dyDescent="0.2">
      <c r="A6452" s="60"/>
      <c r="B6452" s="61"/>
      <c r="C6452" s="61"/>
      <c r="D6452" s="61"/>
      <c r="E6452" s="61"/>
      <c r="F6452" s="61"/>
      <c r="G6452" s="61"/>
      <c r="H6452" s="61"/>
      <c r="I6452" s="61"/>
      <c r="J6452" s="61"/>
      <c r="K6452" s="61"/>
      <c r="L6452" s="61"/>
      <c r="M6452" s="61">
        <f t="shared" si="102"/>
        <v>0</v>
      </c>
      <c r="N6452" t="e">
        <f>VLOOKUP(M6452,'zamestnanci číselník'!$A:$I,9,0)</f>
        <v>#N/A</v>
      </c>
    </row>
    <row r="6453" spans="1:14" x14ac:dyDescent="0.2">
      <c r="A6453" s="60"/>
      <c r="B6453" s="61"/>
      <c r="C6453" s="61"/>
      <c r="D6453" s="61"/>
      <c r="E6453" s="61"/>
      <c r="F6453" s="61"/>
      <c r="G6453" s="61"/>
      <c r="H6453" s="61"/>
      <c r="I6453" s="61"/>
      <c r="J6453" s="61"/>
      <c r="K6453" s="61"/>
      <c r="L6453" s="61"/>
      <c r="M6453" s="61">
        <f t="shared" si="102"/>
        <v>0</v>
      </c>
      <c r="N6453" t="e">
        <f>VLOOKUP(M6453,'zamestnanci číselník'!$A:$I,9,0)</f>
        <v>#N/A</v>
      </c>
    </row>
    <row r="6454" spans="1:14" x14ac:dyDescent="0.2">
      <c r="A6454" s="60"/>
      <c r="B6454" s="61"/>
      <c r="C6454" s="61"/>
      <c r="D6454" s="61"/>
      <c r="E6454" s="61"/>
      <c r="F6454" s="61"/>
      <c r="G6454" s="61"/>
      <c r="H6454" s="61"/>
      <c r="I6454" s="61"/>
      <c r="J6454" s="61"/>
      <c r="K6454" s="61"/>
      <c r="L6454" s="61"/>
      <c r="M6454" s="61">
        <f t="shared" si="102"/>
        <v>0</v>
      </c>
      <c r="N6454" t="e">
        <f>VLOOKUP(M6454,'zamestnanci číselník'!$A:$I,9,0)</f>
        <v>#N/A</v>
      </c>
    </row>
    <row r="6455" spans="1:14" x14ac:dyDescent="0.2">
      <c r="A6455" s="60"/>
      <c r="B6455" s="61"/>
      <c r="C6455" s="61"/>
      <c r="D6455" s="61"/>
      <c r="E6455" s="61"/>
      <c r="F6455" s="61"/>
      <c r="G6455" s="61"/>
      <c r="H6455" s="61"/>
      <c r="I6455" s="61"/>
      <c r="J6455" s="61"/>
      <c r="K6455" s="61"/>
      <c r="L6455" s="61"/>
      <c r="M6455" s="61">
        <f t="shared" si="102"/>
        <v>0</v>
      </c>
      <c r="N6455" t="e">
        <f>VLOOKUP(M6455,'zamestnanci číselník'!$A:$I,9,0)</f>
        <v>#N/A</v>
      </c>
    </row>
    <row r="6456" spans="1:14" x14ac:dyDescent="0.2">
      <c r="A6456" s="60"/>
      <c r="B6456" s="61"/>
      <c r="C6456" s="61"/>
      <c r="D6456" s="61"/>
      <c r="E6456" s="61"/>
      <c r="F6456" s="61"/>
      <c r="G6456" s="61"/>
      <c r="H6456" s="61"/>
      <c r="I6456" s="61"/>
      <c r="J6456" s="61"/>
      <c r="K6456" s="61"/>
      <c r="L6456" s="61"/>
      <c r="M6456" s="61">
        <f t="shared" si="102"/>
        <v>0</v>
      </c>
      <c r="N6456" t="e">
        <f>VLOOKUP(M6456,'zamestnanci číselník'!$A:$I,9,0)</f>
        <v>#N/A</v>
      </c>
    </row>
    <row r="6457" spans="1:14" x14ac:dyDescent="0.2">
      <c r="A6457" s="60"/>
      <c r="B6457" s="61"/>
      <c r="C6457" s="61"/>
      <c r="D6457" s="61"/>
      <c r="E6457" s="61"/>
      <c r="F6457" s="61"/>
      <c r="G6457" s="61"/>
      <c r="H6457" s="61"/>
      <c r="I6457" s="61"/>
      <c r="J6457" s="61"/>
      <c r="K6457" s="61"/>
      <c r="L6457" s="61"/>
      <c r="M6457" s="61">
        <f t="shared" si="102"/>
        <v>0</v>
      </c>
      <c r="N6457" t="e">
        <f>VLOOKUP(M6457,'zamestnanci číselník'!$A:$I,9,0)</f>
        <v>#N/A</v>
      </c>
    </row>
    <row r="6458" spans="1:14" x14ac:dyDescent="0.2">
      <c r="A6458" s="60"/>
      <c r="B6458" s="61"/>
      <c r="C6458" s="61"/>
      <c r="D6458" s="61"/>
      <c r="E6458" s="61"/>
      <c r="F6458" s="61"/>
      <c r="G6458" s="61"/>
      <c r="H6458" s="61"/>
      <c r="I6458" s="61"/>
      <c r="J6458" s="61"/>
      <c r="K6458" s="61"/>
      <c r="L6458" s="61"/>
      <c r="M6458" s="61">
        <f t="shared" si="102"/>
        <v>0</v>
      </c>
      <c r="N6458" t="e">
        <f>VLOOKUP(M6458,'zamestnanci číselník'!$A:$I,9,0)</f>
        <v>#N/A</v>
      </c>
    </row>
    <row r="6459" spans="1:14" x14ac:dyDescent="0.2">
      <c r="A6459" s="60"/>
      <c r="B6459" s="61"/>
      <c r="C6459" s="61"/>
      <c r="D6459" s="61"/>
      <c r="E6459" s="61"/>
      <c r="F6459" s="61"/>
      <c r="G6459" s="61"/>
      <c r="H6459" s="61"/>
      <c r="I6459" s="61"/>
      <c r="J6459" s="61"/>
      <c r="K6459" s="61"/>
      <c r="L6459" s="61"/>
      <c r="M6459" s="61">
        <f t="shared" si="102"/>
        <v>0</v>
      </c>
      <c r="N6459" t="e">
        <f>VLOOKUP(M6459,'zamestnanci číselník'!$A:$I,9,0)</f>
        <v>#N/A</v>
      </c>
    </row>
    <row r="6460" spans="1:14" x14ac:dyDescent="0.2">
      <c r="A6460" s="60"/>
      <c r="B6460" s="61"/>
      <c r="C6460" s="61"/>
      <c r="D6460" s="61"/>
      <c r="E6460" s="61"/>
      <c r="F6460" s="61"/>
      <c r="G6460" s="61"/>
      <c r="H6460" s="61"/>
      <c r="I6460" s="61"/>
      <c r="J6460" s="61"/>
      <c r="K6460" s="61"/>
      <c r="L6460" s="61"/>
      <c r="M6460" s="61">
        <f t="shared" si="102"/>
        <v>0</v>
      </c>
      <c r="N6460" t="e">
        <f>VLOOKUP(M6460,'zamestnanci číselník'!$A:$I,9,0)</f>
        <v>#N/A</v>
      </c>
    </row>
    <row r="6461" spans="1:14" x14ac:dyDescent="0.2">
      <c r="A6461" s="60"/>
      <c r="B6461" s="61"/>
      <c r="C6461" s="61"/>
      <c r="D6461" s="61"/>
      <c r="E6461" s="61"/>
      <c r="F6461" s="61"/>
      <c r="G6461" s="61"/>
      <c r="H6461" s="61"/>
      <c r="I6461" s="61"/>
      <c r="J6461" s="61"/>
      <c r="K6461" s="61"/>
      <c r="L6461" s="61"/>
      <c r="M6461" s="61">
        <f t="shared" si="102"/>
        <v>0</v>
      </c>
      <c r="N6461" t="e">
        <f>VLOOKUP(M6461,'zamestnanci číselník'!$A:$I,9,0)</f>
        <v>#N/A</v>
      </c>
    </row>
    <row r="6462" spans="1:14" x14ac:dyDescent="0.2">
      <c r="A6462" s="60"/>
      <c r="B6462" s="61"/>
      <c r="C6462" s="61"/>
      <c r="D6462" s="61"/>
      <c r="E6462" s="61"/>
      <c r="F6462" s="61"/>
      <c r="G6462" s="61"/>
      <c r="H6462" s="61"/>
      <c r="I6462" s="61"/>
      <c r="J6462" s="61"/>
      <c r="K6462" s="61"/>
      <c r="L6462" s="61"/>
      <c r="M6462" s="61">
        <f t="shared" si="102"/>
        <v>0</v>
      </c>
      <c r="N6462" t="e">
        <f>VLOOKUP(M6462,'zamestnanci číselník'!$A:$I,9,0)</f>
        <v>#N/A</v>
      </c>
    </row>
    <row r="6463" spans="1:14" x14ac:dyDescent="0.2">
      <c r="A6463" s="60"/>
      <c r="B6463" s="61"/>
      <c r="C6463" s="61"/>
      <c r="D6463" s="61"/>
      <c r="E6463" s="61"/>
      <c r="F6463" s="61"/>
      <c r="G6463" s="61"/>
      <c r="H6463" s="61"/>
      <c r="I6463" s="61"/>
      <c r="J6463" s="61"/>
      <c r="K6463" s="61"/>
      <c r="L6463" s="61"/>
      <c r="M6463" s="61">
        <f t="shared" si="102"/>
        <v>0</v>
      </c>
      <c r="N6463" t="e">
        <f>VLOOKUP(M6463,'zamestnanci číselník'!$A:$I,9,0)</f>
        <v>#N/A</v>
      </c>
    </row>
    <row r="6464" spans="1:14" x14ac:dyDescent="0.2">
      <c r="A6464" s="60"/>
      <c r="B6464" s="61"/>
      <c r="C6464" s="61"/>
      <c r="D6464" s="61"/>
      <c r="E6464" s="61"/>
      <c r="F6464" s="61"/>
      <c r="G6464" s="61"/>
      <c r="H6464" s="61"/>
      <c r="I6464" s="61"/>
      <c r="J6464" s="61"/>
      <c r="K6464" s="61"/>
      <c r="L6464" s="61"/>
      <c r="M6464" s="61">
        <f t="shared" si="102"/>
        <v>0</v>
      </c>
      <c r="N6464" t="e">
        <f>VLOOKUP(M6464,'zamestnanci číselník'!$A:$I,9,0)</f>
        <v>#N/A</v>
      </c>
    </row>
    <row r="6465" spans="1:14" x14ac:dyDescent="0.2">
      <c r="A6465" s="60"/>
      <c r="B6465" s="61"/>
      <c r="C6465" s="61"/>
      <c r="D6465" s="61"/>
      <c r="E6465" s="61"/>
      <c r="F6465" s="61"/>
      <c r="G6465" s="61"/>
      <c r="H6465" s="61"/>
      <c r="I6465" s="61"/>
      <c r="J6465" s="61"/>
      <c r="K6465" s="61"/>
      <c r="L6465" s="61"/>
      <c r="M6465" s="61">
        <f t="shared" si="102"/>
        <v>0</v>
      </c>
      <c r="N6465" t="e">
        <f>VLOOKUP(M6465,'zamestnanci číselník'!$A:$I,9,0)</f>
        <v>#N/A</v>
      </c>
    </row>
    <row r="6466" spans="1:14" x14ac:dyDescent="0.2">
      <c r="A6466" s="60"/>
      <c r="B6466" s="61"/>
      <c r="C6466" s="61"/>
      <c r="D6466" s="61"/>
      <c r="E6466" s="61"/>
      <c r="F6466" s="61"/>
      <c r="G6466" s="61"/>
      <c r="H6466" s="61"/>
      <c r="I6466" s="61"/>
      <c r="J6466" s="61"/>
      <c r="K6466" s="61"/>
      <c r="L6466" s="61"/>
      <c r="M6466" s="61">
        <f t="shared" si="102"/>
        <v>0</v>
      </c>
      <c r="N6466" t="e">
        <f>VLOOKUP(M6466,'zamestnanci číselník'!$A:$I,9,0)</f>
        <v>#N/A</v>
      </c>
    </row>
    <row r="6467" spans="1:14" x14ac:dyDescent="0.2">
      <c r="A6467" s="60"/>
      <c r="B6467" s="61"/>
      <c r="C6467" s="61"/>
      <c r="D6467" s="61"/>
      <c r="E6467" s="61"/>
      <c r="F6467" s="61"/>
      <c r="G6467" s="61"/>
      <c r="H6467" s="61"/>
      <c r="I6467" s="61"/>
      <c r="J6467" s="61"/>
      <c r="K6467" s="61"/>
      <c r="L6467" s="61"/>
      <c r="M6467" s="61">
        <f t="shared" si="102"/>
        <v>0</v>
      </c>
      <c r="N6467" t="e">
        <f>VLOOKUP(M6467,'zamestnanci číselník'!$A:$I,9,0)</f>
        <v>#N/A</v>
      </c>
    </row>
    <row r="6468" spans="1:14" x14ac:dyDescent="0.2">
      <c r="A6468" s="60"/>
      <c r="B6468" s="61"/>
      <c r="C6468" s="61"/>
      <c r="D6468" s="61"/>
      <c r="E6468" s="61"/>
      <c r="F6468" s="61"/>
      <c r="G6468" s="61"/>
      <c r="H6468" s="61"/>
      <c r="I6468" s="61"/>
      <c r="J6468" s="61"/>
      <c r="K6468" s="61"/>
      <c r="L6468" s="61"/>
      <c r="M6468" s="61">
        <f t="shared" si="102"/>
        <v>0</v>
      </c>
      <c r="N6468" t="e">
        <f>VLOOKUP(M6468,'zamestnanci číselník'!$A:$I,9,0)</f>
        <v>#N/A</v>
      </c>
    </row>
    <row r="6469" spans="1:14" x14ac:dyDescent="0.2">
      <c r="A6469" s="60"/>
      <c r="B6469" s="61"/>
      <c r="C6469" s="61"/>
      <c r="D6469" s="61"/>
      <c r="E6469" s="61"/>
      <c r="F6469" s="61"/>
      <c r="G6469" s="61"/>
      <c r="H6469" s="61"/>
      <c r="I6469" s="61"/>
      <c r="J6469" s="61"/>
      <c r="K6469" s="61"/>
      <c r="L6469" s="61"/>
      <c r="M6469" s="61">
        <f t="shared" si="102"/>
        <v>0</v>
      </c>
      <c r="N6469" t="e">
        <f>VLOOKUP(M6469,'zamestnanci číselník'!$A:$I,9,0)</f>
        <v>#N/A</v>
      </c>
    </row>
    <row r="6470" spans="1:14" x14ac:dyDescent="0.2">
      <c r="A6470" s="60"/>
      <c r="B6470" s="61"/>
      <c r="C6470" s="61"/>
      <c r="D6470" s="61"/>
      <c r="E6470" s="61"/>
      <c r="F6470" s="61"/>
      <c r="G6470" s="61"/>
      <c r="H6470" s="61"/>
      <c r="I6470" s="61"/>
      <c r="J6470" s="61"/>
      <c r="K6470" s="61"/>
      <c r="L6470" s="61"/>
      <c r="M6470" s="61">
        <f t="shared" si="102"/>
        <v>0</v>
      </c>
      <c r="N6470" t="e">
        <f>VLOOKUP(M6470,'zamestnanci číselník'!$A:$I,9,0)</f>
        <v>#N/A</v>
      </c>
    </row>
    <row r="6471" spans="1:14" x14ac:dyDescent="0.2">
      <c r="A6471" s="60"/>
      <c r="B6471" s="61"/>
      <c r="C6471" s="61"/>
      <c r="D6471" s="61"/>
      <c r="E6471" s="61"/>
      <c r="F6471" s="61"/>
      <c r="G6471" s="61"/>
      <c r="H6471" s="61"/>
      <c r="I6471" s="61"/>
      <c r="J6471" s="61"/>
      <c r="K6471" s="61"/>
      <c r="L6471" s="61"/>
      <c r="M6471" s="61">
        <f t="shared" si="102"/>
        <v>0</v>
      </c>
      <c r="N6471" t="e">
        <f>VLOOKUP(M6471,'zamestnanci číselník'!$A:$I,9,0)</f>
        <v>#N/A</v>
      </c>
    </row>
    <row r="6472" spans="1:14" x14ac:dyDescent="0.2">
      <c r="A6472" s="60"/>
      <c r="B6472" s="61"/>
      <c r="C6472" s="61"/>
      <c r="D6472" s="61"/>
      <c r="E6472" s="61"/>
      <c r="F6472" s="61"/>
      <c r="G6472" s="61"/>
      <c r="H6472" s="61"/>
      <c r="I6472" s="61"/>
      <c r="J6472" s="61"/>
      <c r="K6472" s="61"/>
      <c r="L6472" s="61"/>
      <c r="M6472" s="61">
        <f t="shared" si="102"/>
        <v>0</v>
      </c>
      <c r="N6472" t="e">
        <f>VLOOKUP(M6472,'zamestnanci číselník'!$A:$I,9,0)</f>
        <v>#N/A</v>
      </c>
    </row>
    <row r="6473" spans="1:14" x14ac:dyDescent="0.2">
      <c r="A6473" s="60"/>
      <c r="B6473" s="61"/>
      <c r="C6473" s="61"/>
      <c r="D6473" s="61"/>
      <c r="E6473" s="61"/>
      <c r="F6473" s="61"/>
      <c r="G6473" s="61"/>
      <c r="H6473" s="61"/>
      <c r="I6473" s="61"/>
      <c r="J6473" s="61"/>
      <c r="K6473" s="61"/>
      <c r="L6473" s="61"/>
      <c r="M6473" s="61">
        <f t="shared" si="102"/>
        <v>0</v>
      </c>
      <c r="N6473" t="e">
        <f>VLOOKUP(M6473,'zamestnanci číselník'!$A:$I,9,0)</f>
        <v>#N/A</v>
      </c>
    </row>
    <row r="6474" spans="1:14" x14ac:dyDescent="0.2">
      <c r="A6474" s="60"/>
      <c r="B6474" s="61"/>
      <c r="C6474" s="61"/>
      <c r="D6474" s="61"/>
      <c r="E6474" s="61"/>
      <c r="F6474" s="61"/>
      <c r="G6474" s="61"/>
      <c r="H6474" s="61"/>
      <c r="I6474" s="61"/>
      <c r="J6474" s="61"/>
      <c r="K6474" s="61"/>
      <c r="L6474" s="61"/>
      <c r="M6474" s="61">
        <f t="shared" si="102"/>
        <v>0</v>
      </c>
      <c r="N6474" t="e">
        <f>VLOOKUP(M6474,'zamestnanci číselník'!$A:$I,9,0)</f>
        <v>#N/A</v>
      </c>
    </row>
    <row r="6475" spans="1:14" x14ac:dyDescent="0.2">
      <c r="A6475" s="60"/>
      <c r="B6475" s="61"/>
      <c r="C6475" s="61"/>
      <c r="D6475" s="61"/>
      <c r="E6475" s="61"/>
      <c r="F6475" s="61"/>
      <c r="G6475" s="61"/>
      <c r="H6475" s="61"/>
      <c r="I6475" s="61"/>
      <c r="J6475" s="61"/>
      <c r="K6475" s="61"/>
      <c r="L6475" s="61"/>
      <c r="M6475" s="61">
        <f t="shared" si="102"/>
        <v>0</v>
      </c>
      <c r="N6475" t="e">
        <f>VLOOKUP(M6475,'zamestnanci číselník'!$A:$I,9,0)</f>
        <v>#N/A</v>
      </c>
    </row>
    <row r="6476" spans="1:14" x14ac:dyDescent="0.2">
      <c r="A6476" s="60"/>
      <c r="B6476" s="61"/>
      <c r="C6476" s="61"/>
      <c r="D6476" s="61"/>
      <c r="E6476" s="61"/>
      <c r="F6476" s="61"/>
      <c r="G6476" s="61"/>
      <c r="H6476" s="61"/>
      <c r="I6476" s="61"/>
      <c r="J6476" s="61"/>
      <c r="K6476" s="61"/>
      <c r="L6476" s="61"/>
      <c r="M6476" s="61">
        <f t="shared" si="102"/>
        <v>0</v>
      </c>
      <c r="N6476" t="e">
        <f>VLOOKUP(M6476,'zamestnanci číselník'!$A:$I,9,0)</f>
        <v>#N/A</v>
      </c>
    </row>
    <row r="6477" spans="1:14" x14ac:dyDescent="0.2">
      <c r="A6477" s="60"/>
      <c r="B6477" s="61"/>
      <c r="C6477" s="61"/>
      <c r="D6477" s="61"/>
      <c r="E6477" s="61"/>
      <c r="F6477" s="61"/>
      <c r="G6477" s="61"/>
      <c r="H6477" s="61"/>
      <c r="I6477" s="61"/>
      <c r="J6477" s="61"/>
      <c r="K6477" s="61"/>
      <c r="L6477" s="61"/>
      <c r="M6477" s="61">
        <f t="shared" si="102"/>
        <v>0</v>
      </c>
      <c r="N6477" t="e">
        <f>VLOOKUP(M6477,'zamestnanci číselník'!$A:$I,9,0)</f>
        <v>#N/A</v>
      </c>
    </row>
    <row r="6478" spans="1:14" x14ac:dyDescent="0.2">
      <c r="A6478" s="60"/>
      <c r="B6478" s="61"/>
      <c r="C6478" s="61"/>
      <c r="D6478" s="61"/>
      <c r="E6478" s="61"/>
      <c r="F6478" s="61"/>
      <c r="G6478" s="61"/>
      <c r="H6478" s="61"/>
      <c r="I6478" s="61"/>
      <c r="J6478" s="61"/>
      <c r="K6478" s="61"/>
      <c r="L6478" s="61"/>
      <c r="M6478" s="61">
        <f t="shared" si="102"/>
        <v>0</v>
      </c>
      <c r="N6478" t="e">
        <f>VLOOKUP(M6478,'zamestnanci číselník'!$A:$I,9,0)</f>
        <v>#N/A</v>
      </c>
    </row>
    <row r="6479" spans="1:14" x14ac:dyDescent="0.2">
      <c r="A6479" s="60"/>
      <c r="B6479" s="61"/>
      <c r="C6479" s="61"/>
      <c r="D6479" s="61"/>
      <c r="E6479" s="61"/>
      <c r="F6479" s="61"/>
      <c r="G6479" s="61"/>
      <c r="H6479" s="61"/>
      <c r="I6479" s="61"/>
      <c r="J6479" s="61"/>
      <c r="K6479" s="61"/>
      <c r="L6479" s="61"/>
      <c r="M6479" s="61">
        <f t="shared" si="102"/>
        <v>0</v>
      </c>
      <c r="N6479" t="e">
        <f>VLOOKUP(M6479,'zamestnanci číselník'!$A:$I,9,0)</f>
        <v>#N/A</v>
      </c>
    </row>
    <row r="6480" spans="1:14" x14ac:dyDescent="0.2">
      <c r="A6480" s="60"/>
      <c r="B6480" s="61"/>
      <c r="C6480" s="61"/>
      <c r="D6480" s="61"/>
      <c r="E6480" s="61"/>
      <c r="F6480" s="61"/>
      <c r="G6480" s="61"/>
      <c r="H6480" s="61"/>
      <c r="I6480" s="61"/>
      <c r="J6480" s="61"/>
      <c r="K6480" s="61"/>
      <c r="L6480" s="61"/>
      <c r="M6480" s="61">
        <f t="shared" si="102"/>
        <v>0</v>
      </c>
      <c r="N6480" t="e">
        <f>VLOOKUP(M6480,'zamestnanci číselník'!$A:$I,9,0)</f>
        <v>#N/A</v>
      </c>
    </row>
    <row r="6481" spans="1:14" x14ac:dyDescent="0.2">
      <c r="A6481" s="60"/>
      <c r="B6481" s="61"/>
      <c r="C6481" s="61"/>
      <c r="D6481" s="61"/>
      <c r="E6481" s="61"/>
      <c r="F6481" s="61"/>
      <c r="G6481" s="61"/>
      <c r="H6481" s="61"/>
      <c r="I6481" s="61"/>
      <c r="J6481" s="61"/>
      <c r="K6481" s="61"/>
      <c r="L6481" s="61"/>
      <c r="M6481" s="61">
        <f t="shared" si="102"/>
        <v>0</v>
      </c>
      <c r="N6481" t="e">
        <f>VLOOKUP(M6481,'zamestnanci číselník'!$A:$I,9,0)</f>
        <v>#N/A</v>
      </c>
    </row>
    <row r="6482" spans="1:14" x14ac:dyDescent="0.2">
      <c r="A6482" s="60"/>
      <c r="B6482" s="61"/>
      <c r="C6482" s="61"/>
      <c r="D6482" s="61"/>
      <c r="E6482" s="61"/>
      <c r="F6482" s="61"/>
      <c r="G6482" s="61"/>
      <c r="H6482" s="61"/>
      <c r="I6482" s="61"/>
      <c r="J6482" s="61"/>
      <c r="K6482" s="61"/>
      <c r="L6482" s="61"/>
      <c r="M6482" s="61">
        <f t="shared" si="102"/>
        <v>0</v>
      </c>
      <c r="N6482" t="e">
        <f>VLOOKUP(M6482,'zamestnanci číselník'!$A:$I,9,0)</f>
        <v>#N/A</v>
      </c>
    </row>
    <row r="6483" spans="1:14" x14ac:dyDescent="0.2">
      <c r="A6483" s="60"/>
      <c r="B6483" s="61"/>
      <c r="C6483" s="61"/>
      <c r="D6483" s="61"/>
      <c r="E6483" s="61"/>
      <c r="F6483" s="61"/>
      <c r="G6483" s="61"/>
      <c r="H6483" s="61"/>
      <c r="I6483" s="61"/>
      <c r="J6483" s="61"/>
      <c r="K6483" s="61"/>
      <c r="L6483" s="61"/>
      <c r="M6483" s="61">
        <f t="shared" si="102"/>
        <v>0</v>
      </c>
      <c r="N6483" t="e">
        <f>VLOOKUP(M6483,'zamestnanci číselník'!$A:$I,9,0)</f>
        <v>#N/A</v>
      </c>
    </row>
    <row r="6484" spans="1:14" x14ac:dyDescent="0.2">
      <c r="A6484" s="60"/>
      <c r="B6484" s="61"/>
      <c r="C6484" s="61"/>
      <c r="D6484" s="61"/>
      <c r="E6484" s="61"/>
      <c r="F6484" s="61"/>
      <c r="G6484" s="61"/>
      <c r="H6484" s="61"/>
      <c r="I6484" s="61"/>
      <c r="J6484" s="61"/>
      <c r="K6484" s="61"/>
      <c r="L6484" s="61"/>
      <c r="M6484" s="61">
        <f t="shared" si="102"/>
        <v>0</v>
      </c>
      <c r="N6484" t="e">
        <f>VLOOKUP(M6484,'zamestnanci číselník'!$A:$I,9,0)</f>
        <v>#N/A</v>
      </c>
    </row>
    <row r="6485" spans="1:14" x14ac:dyDescent="0.2">
      <c r="A6485" s="60"/>
      <c r="B6485" s="61"/>
      <c r="C6485" s="61"/>
      <c r="D6485" s="61"/>
      <c r="E6485" s="61"/>
      <c r="F6485" s="61"/>
      <c r="G6485" s="61"/>
      <c r="H6485" s="61"/>
      <c r="I6485" s="61"/>
      <c r="J6485" s="61"/>
      <c r="K6485" s="61"/>
      <c r="L6485" s="61"/>
      <c r="M6485" s="61">
        <f t="shared" si="102"/>
        <v>0</v>
      </c>
      <c r="N6485" t="e">
        <f>VLOOKUP(M6485,'zamestnanci číselník'!$A:$I,9,0)</f>
        <v>#N/A</v>
      </c>
    </row>
    <row r="6486" spans="1:14" x14ac:dyDescent="0.2">
      <c r="A6486" s="60"/>
      <c r="B6486" s="61"/>
      <c r="C6486" s="61"/>
      <c r="D6486" s="61"/>
      <c r="E6486" s="61"/>
      <c r="F6486" s="61"/>
      <c r="G6486" s="61"/>
      <c r="H6486" s="61"/>
      <c r="I6486" s="61"/>
      <c r="J6486" s="61"/>
      <c r="K6486" s="61"/>
      <c r="L6486" s="61"/>
      <c r="M6486" s="61">
        <f t="shared" si="102"/>
        <v>0</v>
      </c>
      <c r="N6486" t="e">
        <f>VLOOKUP(M6486,'zamestnanci číselník'!$A:$I,9,0)</f>
        <v>#N/A</v>
      </c>
    </row>
    <row r="6487" spans="1:14" x14ac:dyDescent="0.2">
      <c r="A6487" s="60"/>
      <c r="B6487" s="61"/>
      <c r="C6487" s="61"/>
      <c r="D6487" s="61"/>
      <c r="E6487" s="61"/>
      <c r="F6487" s="61"/>
      <c r="G6487" s="61"/>
      <c r="H6487" s="61"/>
      <c r="I6487" s="61"/>
      <c r="J6487" s="61"/>
      <c r="K6487" s="61"/>
      <c r="L6487" s="61"/>
      <c r="M6487" s="61">
        <f t="shared" si="102"/>
        <v>0</v>
      </c>
      <c r="N6487" t="e">
        <f>VLOOKUP(M6487,'zamestnanci číselník'!$A:$I,9,0)</f>
        <v>#N/A</v>
      </c>
    </row>
    <row r="6488" spans="1:14" x14ac:dyDescent="0.2">
      <c r="A6488" s="60"/>
      <c r="B6488" s="61"/>
      <c r="C6488" s="61"/>
      <c r="D6488" s="61"/>
      <c r="E6488" s="61"/>
      <c r="F6488" s="61"/>
      <c r="G6488" s="61"/>
      <c r="H6488" s="61"/>
      <c r="I6488" s="61"/>
      <c r="J6488" s="61"/>
      <c r="K6488" s="61"/>
      <c r="L6488" s="61"/>
      <c r="M6488" s="61">
        <f t="shared" si="102"/>
        <v>0</v>
      </c>
      <c r="N6488" t="e">
        <f>VLOOKUP(M6488,'zamestnanci číselník'!$A:$I,9,0)</f>
        <v>#N/A</v>
      </c>
    </row>
    <row r="6489" spans="1:14" x14ac:dyDescent="0.2">
      <c r="A6489" s="60"/>
      <c r="B6489" s="61"/>
      <c r="C6489" s="61"/>
      <c r="D6489" s="61"/>
      <c r="E6489" s="61"/>
      <c r="F6489" s="61"/>
      <c r="G6489" s="61"/>
      <c r="H6489" s="61"/>
      <c r="I6489" s="61"/>
      <c r="J6489" s="61"/>
      <c r="K6489" s="61"/>
      <c r="L6489" s="61"/>
      <c r="M6489" s="61">
        <f t="shared" si="102"/>
        <v>0</v>
      </c>
      <c r="N6489" t="e">
        <f>VLOOKUP(M6489,'zamestnanci číselník'!$A:$I,9,0)</f>
        <v>#N/A</v>
      </c>
    </row>
    <row r="6490" spans="1:14" x14ac:dyDescent="0.2">
      <c r="A6490" s="60"/>
      <c r="B6490" s="61"/>
      <c r="C6490" s="61"/>
      <c r="D6490" s="61"/>
      <c r="E6490" s="61"/>
      <c r="F6490" s="61"/>
      <c r="G6490" s="61"/>
      <c r="H6490" s="61"/>
      <c r="I6490" s="61"/>
      <c r="J6490" s="61"/>
      <c r="K6490" s="61"/>
      <c r="L6490" s="61"/>
      <c r="M6490" s="61">
        <f t="shared" si="102"/>
        <v>0</v>
      </c>
      <c r="N6490" t="e">
        <f>VLOOKUP(M6490,'zamestnanci číselník'!$A:$I,9,0)</f>
        <v>#N/A</v>
      </c>
    </row>
    <row r="6491" spans="1:14" x14ac:dyDescent="0.2">
      <c r="A6491" s="60"/>
      <c r="B6491" s="61"/>
      <c r="C6491" s="61"/>
      <c r="D6491" s="61"/>
      <c r="E6491" s="61"/>
      <c r="F6491" s="61"/>
      <c r="G6491" s="61"/>
      <c r="H6491" s="61"/>
      <c r="I6491" s="61"/>
      <c r="J6491" s="61"/>
      <c r="K6491" s="61"/>
      <c r="L6491" s="61"/>
      <c r="M6491" s="61">
        <f t="shared" si="102"/>
        <v>0</v>
      </c>
      <c r="N6491" t="e">
        <f>VLOOKUP(M6491,'zamestnanci číselník'!$A:$I,9,0)</f>
        <v>#N/A</v>
      </c>
    </row>
    <row r="6492" spans="1:14" x14ac:dyDescent="0.2">
      <c r="A6492" s="60"/>
      <c r="B6492" s="61"/>
      <c r="C6492" s="61"/>
      <c r="D6492" s="61"/>
      <c r="E6492" s="61"/>
      <c r="F6492" s="61"/>
      <c r="G6492" s="61"/>
      <c r="H6492" s="61"/>
      <c r="I6492" s="61"/>
      <c r="J6492" s="61"/>
      <c r="K6492" s="61"/>
      <c r="L6492" s="61"/>
      <c r="M6492" s="61">
        <f t="shared" si="102"/>
        <v>0</v>
      </c>
      <c r="N6492" t="e">
        <f>VLOOKUP(M6492,'zamestnanci číselník'!$A:$I,9,0)</f>
        <v>#N/A</v>
      </c>
    </row>
    <row r="6493" spans="1:14" x14ac:dyDescent="0.2">
      <c r="A6493" s="60"/>
      <c r="B6493" s="61"/>
      <c r="C6493" s="61"/>
      <c r="D6493" s="61"/>
      <c r="E6493" s="61"/>
      <c r="F6493" s="61"/>
      <c r="G6493" s="61"/>
      <c r="H6493" s="61"/>
      <c r="I6493" s="61"/>
      <c r="J6493" s="61"/>
      <c r="K6493" s="61"/>
      <c r="L6493" s="61"/>
      <c r="M6493" s="61">
        <f t="shared" si="102"/>
        <v>0</v>
      </c>
      <c r="N6493" t="e">
        <f>VLOOKUP(M6493,'zamestnanci číselník'!$A:$I,9,0)</f>
        <v>#N/A</v>
      </c>
    </row>
    <row r="6494" spans="1:14" x14ac:dyDescent="0.2">
      <c r="A6494" s="60"/>
      <c r="B6494" s="61"/>
      <c r="C6494" s="61"/>
      <c r="D6494" s="61"/>
      <c r="E6494" s="61"/>
      <c r="F6494" s="61"/>
      <c r="G6494" s="61"/>
      <c r="H6494" s="61"/>
      <c r="I6494" s="61"/>
      <c r="J6494" s="61"/>
      <c r="K6494" s="61"/>
      <c r="L6494" s="61"/>
      <c r="M6494" s="61">
        <f t="shared" si="102"/>
        <v>0</v>
      </c>
      <c r="N6494" t="e">
        <f>VLOOKUP(M6494,'zamestnanci číselník'!$A:$I,9,0)</f>
        <v>#N/A</v>
      </c>
    </row>
    <row r="6495" spans="1:14" x14ac:dyDescent="0.2">
      <c r="A6495" s="60"/>
      <c r="B6495" s="61"/>
      <c r="C6495" s="61"/>
      <c r="D6495" s="61"/>
      <c r="E6495" s="61"/>
      <c r="F6495" s="61"/>
      <c r="G6495" s="61"/>
      <c r="H6495" s="61"/>
      <c r="I6495" s="61"/>
      <c r="J6495" s="61"/>
      <c r="K6495" s="61"/>
      <c r="L6495" s="61"/>
      <c r="M6495" s="61">
        <f t="shared" si="102"/>
        <v>0</v>
      </c>
      <c r="N6495" t="e">
        <f>VLOOKUP(M6495,'zamestnanci číselník'!$A:$I,9,0)</f>
        <v>#N/A</v>
      </c>
    </row>
    <row r="6496" spans="1:14" x14ac:dyDescent="0.2">
      <c r="A6496" s="60"/>
      <c r="B6496" s="61"/>
      <c r="C6496" s="61"/>
      <c r="D6496" s="61"/>
      <c r="E6496" s="61"/>
      <c r="F6496" s="61"/>
      <c r="G6496" s="61"/>
      <c r="H6496" s="61"/>
      <c r="I6496" s="61"/>
      <c r="J6496" s="61"/>
      <c r="K6496" s="61"/>
      <c r="L6496" s="61"/>
      <c r="M6496" s="61">
        <f t="shared" si="102"/>
        <v>0</v>
      </c>
      <c r="N6496" t="e">
        <f>VLOOKUP(M6496,'zamestnanci číselník'!$A:$I,9,0)</f>
        <v>#N/A</v>
      </c>
    </row>
    <row r="6497" spans="1:14" x14ac:dyDescent="0.2">
      <c r="A6497" s="60"/>
      <c r="B6497" s="61"/>
      <c r="C6497" s="61"/>
      <c r="D6497" s="61"/>
      <c r="E6497" s="61"/>
      <c r="F6497" s="61"/>
      <c r="G6497" s="61"/>
      <c r="H6497" s="61"/>
      <c r="I6497" s="61"/>
      <c r="J6497" s="61"/>
      <c r="K6497" s="61"/>
      <c r="L6497" s="61"/>
      <c r="M6497" s="61">
        <f t="shared" si="102"/>
        <v>0</v>
      </c>
      <c r="N6497" t="e">
        <f>VLOOKUP(M6497,'zamestnanci číselník'!$A:$I,9,0)</f>
        <v>#N/A</v>
      </c>
    </row>
    <row r="6498" spans="1:14" x14ac:dyDescent="0.2">
      <c r="A6498" s="60"/>
      <c r="B6498" s="61"/>
      <c r="C6498" s="61"/>
      <c r="D6498" s="61"/>
      <c r="E6498" s="61"/>
      <c r="F6498" s="61"/>
      <c r="G6498" s="61"/>
      <c r="H6498" s="61"/>
      <c r="I6498" s="61"/>
      <c r="J6498" s="61"/>
      <c r="K6498" s="61"/>
      <c r="L6498" s="61"/>
      <c r="M6498" s="61">
        <f t="shared" si="102"/>
        <v>0</v>
      </c>
      <c r="N6498" t="e">
        <f>VLOOKUP(M6498,'zamestnanci číselník'!$A:$I,9,0)</f>
        <v>#N/A</v>
      </c>
    </row>
    <row r="6499" spans="1:14" x14ac:dyDescent="0.2">
      <c r="A6499" s="60"/>
      <c r="B6499" s="61"/>
      <c r="C6499" s="61"/>
      <c r="D6499" s="61"/>
      <c r="E6499" s="61"/>
      <c r="F6499" s="61"/>
      <c r="G6499" s="61"/>
      <c r="H6499" s="61"/>
      <c r="I6499" s="61"/>
      <c r="J6499" s="61"/>
      <c r="K6499" s="61"/>
      <c r="L6499" s="61"/>
      <c r="M6499" s="61">
        <f t="shared" si="102"/>
        <v>0</v>
      </c>
      <c r="N6499" t="e">
        <f>VLOOKUP(M6499,'zamestnanci číselník'!$A:$I,9,0)</f>
        <v>#N/A</v>
      </c>
    </row>
    <row r="6500" spans="1:14" x14ac:dyDescent="0.2">
      <c r="A6500" s="60"/>
      <c r="B6500" s="61"/>
      <c r="C6500" s="61"/>
      <c r="D6500" s="61"/>
      <c r="E6500" s="61"/>
      <c r="F6500" s="61"/>
      <c r="G6500" s="61"/>
      <c r="H6500" s="61"/>
      <c r="I6500" s="61"/>
      <c r="J6500" s="61"/>
      <c r="K6500" s="61"/>
      <c r="L6500" s="61"/>
      <c r="M6500" s="61">
        <f t="shared" si="102"/>
        <v>0</v>
      </c>
      <c r="N6500" t="e">
        <f>VLOOKUP(M6500,'zamestnanci číselník'!$A:$I,9,0)</f>
        <v>#N/A</v>
      </c>
    </row>
    <row r="6501" spans="1:14" x14ac:dyDescent="0.2">
      <c r="A6501" s="60"/>
      <c r="B6501" s="61"/>
      <c r="C6501" s="61"/>
      <c r="D6501" s="61"/>
      <c r="E6501" s="61"/>
      <c r="F6501" s="61"/>
      <c r="G6501" s="61"/>
      <c r="H6501" s="61"/>
      <c r="I6501" s="61"/>
      <c r="J6501" s="61"/>
      <c r="K6501" s="61"/>
      <c r="L6501" s="61"/>
      <c r="M6501" s="61">
        <f t="shared" si="102"/>
        <v>0</v>
      </c>
      <c r="N6501" t="e">
        <f>VLOOKUP(M6501,'zamestnanci číselník'!$A:$I,9,0)</f>
        <v>#N/A</v>
      </c>
    </row>
    <row r="6502" spans="1:14" x14ac:dyDescent="0.2">
      <c r="A6502" s="60"/>
      <c r="B6502" s="61"/>
      <c r="C6502" s="61"/>
      <c r="D6502" s="61"/>
      <c r="E6502" s="61"/>
      <c r="F6502" s="61"/>
      <c r="G6502" s="61"/>
      <c r="H6502" s="61"/>
      <c r="I6502" s="61"/>
      <c r="J6502" s="61"/>
      <c r="K6502" s="61"/>
      <c r="L6502" s="61"/>
      <c r="M6502" s="61">
        <f t="shared" si="102"/>
        <v>0</v>
      </c>
      <c r="N6502" t="e">
        <f>VLOOKUP(M6502,'zamestnanci číselník'!$A:$I,9,0)</f>
        <v>#N/A</v>
      </c>
    </row>
    <row r="6503" spans="1:14" x14ac:dyDescent="0.2">
      <c r="A6503" s="60"/>
      <c r="B6503" s="61"/>
      <c r="C6503" s="61"/>
      <c r="D6503" s="61"/>
      <c r="E6503" s="61"/>
      <c r="F6503" s="61"/>
      <c r="G6503" s="61"/>
      <c r="H6503" s="61"/>
      <c r="I6503" s="61"/>
      <c r="J6503" s="61"/>
      <c r="K6503" s="61"/>
      <c r="L6503" s="61"/>
      <c r="M6503" s="61">
        <f t="shared" si="102"/>
        <v>0</v>
      </c>
      <c r="N6503" t="e">
        <f>VLOOKUP(M6503,'zamestnanci číselník'!$A:$I,9,0)</f>
        <v>#N/A</v>
      </c>
    </row>
    <row r="6504" spans="1:14" x14ac:dyDescent="0.2">
      <c r="A6504" s="60"/>
      <c r="B6504" s="61"/>
      <c r="C6504" s="61"/>
      <c r="D6504" s="61"/>
      <c r="E6504" s="61"/>
      <c r="F6504" s="61"/>
      <c r="G6504" s="61"/>
      <c r="H6504" s="61"/>
      <c r="I6504" s="61"/>
      <c r="J6504" s="61"/>
      <c r="K6504" s="61"/>
      <c r="L6504" s="61"/>
      <c r="M6504" s="61">
        <f t="shared" si="102"/>
        <v>0</v>
      </c>
      <c r="N6504" t="e">
        <f>VLOOKUP(M6504,'zamestnanci číselník'!$A:$I,9,0)</f>
        <v>#N/A</v>
      </c>
    </row>
    <row r="6505" spans="1:14" x14ac:dyDescent="0.2">
      <c r="A6505" s="60"/>
      <c r="B6505" s="61"/>
      <c r="C6505" s="61"/>
      <c r="D6505" s="61"/>
      <c r="E6505" s="61"/>
      <c r="F6505" s="61"/>
      <c r="G6505" s="61"/>
      <c r="H6505" s="61"/>
      <c r="I6505" s="61"/>
      <c r="J6505" s="61"/>
      <c r="K6505" s="61"/>
      <c r="L6505" s="61"/>
      <c r="M6505" s="61">
        <f t="shared" si="102"/>
        <v>0</v>
      </c>
      <c r="N6505" t="e">
        <f>VLOOKUP(M6505,'zamestnanci číselník'!$A:$I,9,0)</f>
        <v>#N/A</v>
      </c>
    </row>
    <row r="6506" spans="1:14" x14ac:dyDescent="0.2">
      <c r="A6506" s="60"/>
      <c r="B6506" s="61"/>
      <c r="C6506" s="61"/>
      <c r="D6506" s="61"/>
      <c r="E6506" s="61"/>
      <c r="F6506" s="61"/>
      <c r="G6506" s="61"/>
      <c r="H6506" s="61"/>
      <c r="I6506" s="61"/>
      <c r="J6506" s="61"/>
      <c r="K6506" s="61"/>
      <c r="L6506" s="61"/>
      <c r="M6506" s="61">
        <f t="shared" si="102"/>
        <v>0</v>
      </c>
      <c r="N6506" t="e">
        <f>VLOOKUP(M6506,'zamestnanci číselník'!$A:$I,9,0)</f>
        <v>#N/A</v>
      </c>
    </row>
    <row r="6507" spans="1:14" x14ac:dyDescent="0.2">
      <c r="A6507" s="60"/>
      <c r="B6507" s="61"/>
      <c r="C6507" s="61"/>
      <c r="D6507" s="61"/>
      <c r="E6507" s="61"/>
      <c r="F6507" s="61"/>
      <c r="G6507" s="61"/>
      <c r="H6507" s="61"/>
      <c r="I6507" s="61"/>
      <c r="J6507" s="61"/>
      <c r="K6507" s="61"/>
      <c r="L6507" s="61"/>
      <c r="M6507" s="61">
        <f t="shared" si="102"/>
        <v>0</v>
      </c>
      <c r="N6507" t="e">
        <f>VLOOKUP(M6507,'zamestnanci číselník'!$A:$I,9,0)</f>
        <v>#N/A</v>
      </c>
    </row>
    <row r="6508" spans="1:14" x14ac:dyDescent="0.2">
      <c r="A6508" s="60"/>
      <c r="B6508" s="61"/>
      <c r="C6508" s="61"/>
      <c r="D6508" s="61"/>
      <c r="E6508" s="61"/>
      <c r="F6508" s="61"/>
      <c r="G6508" s="61"/>
      <c r="H6508" s="61"/>
      <c r="I6508" s="61"/>
      <c r="J6508" s="61"/>
      <c r="K6508" s="61"/>
      <c r="L6508" s="61"/>
      <c r="M6508" s="61">
        <f t="shared" ref="M6508:M6571" si="103">B6508*1</f>
        <v>0</v>
      </c>
      <c r="N6508" t="e">
        <f>VLOOKUP(M6508,'zamestnanci číselník'!$A:$I,9,0)</f>
        <v>#N/A</v>
      </c>
    </row>
    <row r="6509" spans="1:14" x14ac:dyDescent="0.2">
      <c r="A6509" s="60"/>
      <c r="B6509" s="61"/>
      <c r="C6509" s="61"/>
      <c r="D6509" s="61"/>
      <c r="E6509" s="61"/>
      <c r="F6509" s="61"/>
      <c r="G6509" s="61"/>
      <c r="H6509" s="61"/>
      <c r="I6509" s="61"/>
      <c r="J6509" s="61"/>
      <c r="K6509" s="61"/>
      <c r="L6509" s="61"/>
      <c r="M6509" s="61">
        <f t="shared" si="103"/>
        <v>0</v>
      </c>
      <c r="N6509" t="e">
        <f>VLOOKUP(M6509,'zamestnanci číselník'!$A:$I,9,0)</f>
        <v>#N/A</v>
      </c>
    </row>
    <row r="6510" spans="1:14" x14ac:dyDescent="0.2">
      <c r="A6510" s="60"/>
      <c r="B6510" s="61"/>
      <c r="C6510" s="61"/>
      <c r="D6510" s="61"/>
      <c r="E6510" s="61"/>
      <c r="F6510" s="61"/>
      <c r="G6510" s="61"/>
      <c r="H6510" s="61"/>
      <c r="I6510" s="61"/>
      <c r="J6510" s="61"/>
      <c r="K6510" s="61"/>
      <c r="L6510" s="61"/>
      <c r="M6510" s="61">
        <f t="shared" si="103"/>
        <v>0</v>
      </c>
      <c r="N6510" t="e">
        <f>VLOOKUP(M6510,'zamestnanci číselník'!$A:$I,9,0)</f>
        <v>#N/A</v>
      </c>
    </row>
    <row r="6511" spans="1:14" x14ac:dyDescent="0.2">
      <c r="A6511" s="60"/>
      <c r="B6511" s="61"/>
      <c r="C6511" s="61"/>
      <c r="D6511" s="61"/>
      <c r="E6511" s="61"/>
      <c r="F6511" s="61"/>
      <c r="G6511" s="61"/>
      <c r="H6511" s="61"/>
      <c r="I6511" s="61"/>
      <c r="J6511" s="61"/>
      <c r="K6511" s="61"/>
      <c r="L6511" s="61"/>
      <c r="M6511" s="61">
        <f t="shared" si="103"/>
        <v>0</v>
      </c>
      <c r="N6511" t="e">
        <f>VLOOKUP(M6511,'zamestnanci číselník'!$A:$I,9,0)</f>
        <v>#N/A</v>
      </c>
    </row>
    <row r="6512" spans="1:14" x14ac:dyDescent="0.2">
      <c r="A6512" s="60"/>
      <c r="B6512" s="61"/>
      <c r="C6512" s="61"/>
      <c r="D6512" s="61"/>
      <c r="E6512" s="61"/>
      <c r="F6512" s="61"/>
      <c r="G6512" s="61"/>
      <c r="H6512" s="61"/>
      <c r="I6512" s="61"/>
      <c r="J6512" s="61"/>
      <c r="K6512" s="61"/>
      <c r="L6512" s="61"/>
      <c r="M6512" s="61">
        <f t="shared" si="103"/>
        <v>0</v>
      </c>
      <c r="N6512" t="e">
        <f>VLOOKUP(M6512,'zamestnanci číselník'!$A:$I,9,0)</f>
        <v>#N/A</v>
      </c>
    </row>
    <row r="6513" spans="1:14" x14ac:dyDescent="0.2">
      <c r="A6513" s="60"/>
      <c r="B6513" s="61"/>
      <c r="C6513" s="61"/>
      <c r="D6513" s="61"/>
      <c r="E6513" s="61"/>
      <c r="F6513" s="61"/>
      <c r="G6513" s="61"/>
      <c r="H6513" s="61"/>
      <c r="I6513" s="61"/>
      <c r="J6513" s="61"/>
      <c r="K6513" s="61"/>
      <c r="L6513" s="61"/>
      <c r="M6513" s="61">
        <f t="shared" si="103"/>
        <v>0</v>
      </c>
      <c r="N6513" t="e">
        <f>VLOOKUP(M6513,'zamestnanci číselník'!$A:$I,9,0)</f>
        <v>#N/A</v>
      </c>
    </row>
    <row r="6514" spans="1:14" x14ac:dyDescent="0.2">
      <c r="A6514" s="60"/>
      <c r="B6514" s="61"/>
      <c r="C6514" s="61"/>
      <c r="D6514" s="61"/>
      <c r="E6514" s="61"/>
      <c r="F6514" s="61"/>
      <c r="G6514" s="61"/>
      <c r="H6514" s="61"/>
      <c r="I6514" s="61"/>
      <c r="J6514" s="61"/>
      <c r="K6514" s="61"/>
      <c r="L6514" s="61"/>
      <c r="M6514" s="61">
        <f t="shared" si="103"/>
        <v>0</v>
      </c>
      <c r="N6514" t="e">
        <f>VLOOKUP(M6514,'zamestnanci číselník'!$A:$I,9,0)</f>
        <v>#N/A</v>
      </c>
    </row>
    <row r="6515" spans="1:14" x14ac:dyDescent="0.2">
      <c r="A6515" s="60"/>
      <c r="B6515" s="61"/>
      <c r="C6515" s="61"/>
      <c r="D6515" s="61"/>
      <c r="E6515" s="61"/>
      <c r="F6515" s="61"/>
      <c r="G6515" s="61"/>
      <c r="H6515" s="61"/>
      <c r="I6515" s="61"/>
      <c r="J6515" s="61"/>
      <c r="K6515" s="61"/>
      <c r="L6515" s="61"/>
      <c r="M6515" s="61">
        <f t="shared" si="103"/>
        <v>0</v>
      </c>
      <c r="N6515" t="e">
        <f>VLOOKUP(M6515,'zamestnanci číselník'!$A:$I,9,0)</f>
        <v>#N/A</v>
      </c>
    </row>
    <row r="6516" spans="1:14" x14ac:dyDescent="0.2">
      <c r="A6516" s="60"/>
      <c r="B6516" s="61"/>
      <c r="C6516" s="61"/>
      <c r="D6516" s="61"/>
      <c r="E6516" s="61"/>
      <c r="F6516" s="61"/>
      <c r="G6516" s="61"/>
      <c r="H6516" s="61"/>
      <c r="I6516" s="61"/>
      <c r="J6516" s="61"/>
      <c r="K6516" s="61"/>
      <c r="L6516" s="61"/>
      <c r="M6516" s="61">
        <f t="shared" si="103"/>
        <v>0</v>
      </c>
      <c r="N6516" t="e">
        <f>VLOOKUP(M6516,'zamestnanci číselník'!$A:$I,9,0)</f>
        <v>#N/A</v>
      </c>
    </row>
    <row r="6517" spans="1:14" x14ac:dyDescent="0.2">
      <c r="A6517" s="60"/>
      <c r="B6517" s="61"/>
      <c r="C6517" s="61"/>
      <c r="D6517" s="61"/>
      <c r="E6517" s="61"/>
      <c r="F6517" s="61"/>
      <c r="G6517" s="61"/>
      <c r="H6517" s="61"/>
      <c r="I6517" s="61"/>
      <c r="J6517" s="61"/>
      <c r="K6517" s="61"/>
      <c r="L6517" s="61"/>
      <c r="M6517" s="61">
        <f t="shared" si="103"/>
        <v>0</v>
      </c>
      <c r="N6517" t="e">
        <f>VLOOKUP(M6517,'zamestnanci číselník'!$A:$I,9,0)</f>
        <v>#N/A</v>
      </c>
    </row>
    <row r="6518" spans="1:14" x14ac:dyDescent="0.2">
      <c r="A6518" s="60"/>
      <c r="B6518" s="61"/>
      <c r="C6518" s="61"/>
      <c r="D6518" s="61"/>
      <c r="E6518" s="61"/>
      <c r="F6518" s="61"/>
      <c r="G6518" s="61"/>
      <c r="H6518" s="61"/>
      <c r="I6518" s="61"/>
      <c r="J6518" s="61"/>
      <c r="K6518" s="61"/>
      <c r="L6518" s="61"/>
      <c r="M6518" s="61">
        <f t="shared" si="103"/>
        <v>0</v>
      </c>
      <c r="N6518" t="e">
        <f>VLOOKUP(M6518,'zamestnanci číselník'!$A:$I,9,0)</f>
        <v>#N/A</v>
      </c>
    </row>
    <row r="6519" spans="1:14" x14ac:dyDescent="0.2">
      <c r="A6519" s="60"/>
      <c r="B6519" s="61"/>
      <c r="C6519" s="61"/>
      <c r="D6519" s="61"/>
      <c r="E6519" s="61"/>
      <c r="F6519" s="61"/>
      <c r="G6519" s="61"/>
      <c r="H6519" s="61"/>
      <c r="I6519" s="61"/>
      <c r="J6519" s="61"/>
      <c r="K6519" s="61"/>
      <c r="L6519" s="61"/>
      <c r="M6519" s="61">
        <f t="shared" si="103"/>
        <v>0</v>
      </c>
      <c r="N6519" t="e">
        <f>VLOOKUP(M6519,'zamestnanci číselník'!$A:$I,9,0)</f>
        <v>#N/A</v>
      </c>
    </row>
    <row r="6520" spans="1:14" x14ac:dyDescent="0.2">
      <c r="A6520" s="60"/>
      <c r="B6520" s="61"/>
      <c r="C6520" s="61"/>
      <c r="D6520" s="61"/>
      <c r="E6520" s="61"/>
      <c r="F6520" s="61"/>
      <c r="G6520" s="61"/>
      <c r="H6520" s="61"/>
      <c r="I6520" s="61"/>
      <c r="J6520" s="61"/>
      <c r="K6520" s="61"/>
      <c r="L6520" s="61"/>
      <c r="M6520" s="61">
        <f t="shared" si="103"/>
        <v>0</v>
      </c>
      <c r="N6520" t="e">
        <f>VLOOKUP(M6520,'zamestnanci číselník'!$A:$I,9,0)</f>
        <v>#N/A</v>
      </c>
    </row>
    <row r="6521" spans="1:14" x14ac:dyDescent="0.2">
      <c r="A6521" s="60"/>
      <c r="B6521" s="61"/>
      <c r="C6521" s="61"/>
      <c r="D6521" s="61"/>
      <c r="E6521" s="61"/>
      <c r="F6521" s="61"/>
      <c r="G6521" s="61"/>
      <c r="H6521" s="61"/>
      <c r="I6521" s="61"/>
      <c r="J6521" s="61"/>
      <c r="K6521" s="61"/>
      <c r="L6521" s="61"/>
      <c r="M6521" s="61">
        <f t="shared" si="103"/>
        <v>0</v>
      </c>
      <c r="N6521" t="e">
        <f>VLOOKUP(M6521,'zamestnanci číselník'!$A:$I,9,0)</f>
        <v>#N/A</v>
      </c>
    </row>
    <row r="6522" spans="1:14" x14ac:dyDescent="0.2">
      <c r="A6522" s="60"/>
      <c r="B6522" s="61"/>
      <c r="C6522" s="61"/>
      <c r="D6522" s="61"/>
      <c r="E6522" s="61"/>
      <c r="F6522" s="61"/>
      <c r="G6522" s="61"/>
      <c r="H6522" s="61"/>
      <c r="I6522" s="61"/>
      <c r="J6522" s="61"/>
      <c r="K6522" s="61"/>
      <c r="L6522" s="61"/>
      <c r="M6522" s="61">
        <f t="shared" si="103"/>
        <v>0</v>
      </c>
      <c r="N6522" t="e">
        <f>VLOOKUP(M6522,'zamestnanci číselník'!$A:$I,9,0)</f>
        <v>#N/A</v>
      </c>
    </row>
    <row r="6523" spans="1:14" x14ac:dyDescent="0.2">
      <c r="A6523" s="60"/>
      <c r="B6523" s="61"/>
      <c r="C6523" s="61"/>
      <c r="D6523" s="61"/>
      <c r="E6523" s="61"/>
      <c r="F6523" s="61"/>
      <c r="G6523" s="61"/>
      <c r="H6523" s="61"/>
      <c r="I6523" s="61"/>
      <c r="J6523" s="61"/>
      <c r="K6523" s="61"/>
      <c r="L6523" s="61"/>
      <c r="M6523" s="61">
        <f t="shared" si="103"/>
        <v>0</v>
      </c>
      <c r="N6523" t="e">
        <f>VLOOKUP(M6523,'zamestnanci číselník'!$A:$I,9,0)</f>
        <v>#N/A</v>
      </c>
    </row>
    <row r="6524" spans="1:14" x14ac:dyDescent="0.2">
      <c r="A6524" s="60"/>
      <c r="B6524" s="61"/>
      <c r="C6524" s="61"/>
      <c r="D6524" s="61"/>
      <c r="E6524" s="61"/>
      <c r="F6524" s="61"/>
      <c r="G6524" s="61"/>
      <c r="H6524" s="61"/>
      <c r="I6524" s="61"/>
      <c r="J6524" s="61"/>
      <c r="K6524" s="61"/>
      <c r="L6524" s="61"/>
      <c r="M6524" s="61">
        <f t="shared" si="103"/>
        <v>0</v>
      </c>
      <c r="N6524" t="e">
        <f>VLOOKUP(M6524,'zamestnanci číselník'!$A:$I,9,0)</f>
        <v>#N/A</v>
      </c>
    </row>
    <row r="6525" spans="1:14" x14ac:dyDescent="0.2">
      <c r="A6525" s="60"/>
      <c r="B6525" s="61"/>
      <c r="C6525" s="61"/>
      <c r="D6525" s="61"/>
      <c r="E6525" s="61"/>
      <c r="F6525" s="61"/>
      <c r="G6525" s="61"/>
      <c r="H6525" s="61"/>
      <c r="I6525" s="61"/>
      <c r="J6525" s="61"/>
      <c r="K6525" s="61"/>
      <c r="L6525" s="61"/>
      <c r="M6525" s="61">
        <f t="shared" si="103"/>
        <v>0</v>
      </c>
      <c r="N6525" t="e">
        <f>VLOOKUP(M6525,'zamestnanci číselník'!$A:$I,9,0)</f>
        <v>#N/A</v>
      </c>
    </row>
    <row r="6526" spans="1:14" x14ac:dyDescent="0.2">
      <c r="A6526" s="60"/>
      <c r="B6526" s="61"/>
      <c r="C6526" s="61"/>
      <c r="D6526" s="61"/>
      <c r="E6526" s="61"/>
      <c r="F6526" s="61"/>
      <c r="G6526" s="61"/>
      <c r="H6526" s="61"/>
      <c r="I6526" s="61"/>
      <c r="J6526" s="61"/>
      <c r="K6526" s="61"/>
      <c r="L6526" s="61"/>
      <c r="M6526" s="61">
        <f t="shared" si="103"/>
        <v>0</v>
      </c>
      <c r="N6526" t="e">
        <f>VLOOKUP(M6526,'zamestnanci číselník'!$A:$I,9,0)</f>
        <v>#N/A</v>
      </c>
    </row>
    <row r="6527" spans="1:14" x14ac:dyDescent="0.2">
      <c r="A6527" s="60"/>
      <c r="B6527" s="61"/>
      <c r="C6527" s="61"/>
      <c r="D6527" s="61"/>
      <c r="E6527" s="61"/>
      <c r="F6527" s="61"/>
      <c r="G6527" s="61"/>
      <c r="H6527" s="61"/>
      <c r="I6527" s="61"/>
      <c r="J6527" s="61"/>
      <c r="K6527" s="61"/>
      <c r="L6527" s="61"/>
      <c r="M6527" s="61">
        <f t="shared" si="103"/>
        <v>0</v>
      </c>
      <c r="N6527" t="e">
        <f>VLOOKUP(M6527,'zamestnanci číselník'!$A:$I,9,0)</f>
        <v>#N/A</v>
      </c>
    </row>
    <row r="6528" spans="1:14" x14ac:dyDescent="0.2">
      <c r="A6528" s="60"/>
      <c r="B6528" s="61"/>
      <c r="C6528" s="61"/>
      <c r="D6528" s="61"/>
      <c r="E6528" s="61"/>
      <c r="F6528" s="61"/>
      <c r="G6528" s="61"/>
      <c r="H6528" s="61"/>
      <c r="I6528" s="61"/>
      <c r="J6528" s="61"/>
      <c r="K6528" s="61"/>
      <c r="L6528" s="61"/>
      <c r="M6528" s="61">
        <f t="shared" si="103"/>
        <v>0</v>
      </c>
      <c r="N6528" t="e">
        <f>VLOOKUP(M6528,'zamestnanci číselník'!$A:$I,9,0)</f>
        <v>#N/A</v>
      </c>
    </row>
    <row r="6529" spans="1:14" x14ac:dyDescent="0.2">
      <c r="A6529" s="60"/>
      <c r="B6529" s="61"/>
      <c r="C6529" s="61"/>
      <c r="D6529" s="61"/>
      <c r="E6529" s="61"/>
      <c r="F6529" s="61"/>
      <c r="G6529" s="61"/>
      <c r="H6529" s="61"/>
      <c r="I6529" s="61"/>
      <c r="J6529" s="61"/>
      <c r="K6529" s="61"/>
      <c r="L6529" s="61"/>
      <c r="M6529" s="61">
        <f t="shared" si="103"/>
        <v>0</v>
      </c>
      <c r="N6529" t="e">
        <f>VLOOKUP(M6529,'zamestnanci číselník'!$A:$I,9,0)</f>
        <v>#N/A</v>
      </c>
    </row>
    <row r="6530" spans="1:14" x14ac:dyDescent="0.2">
      <c r="A6530" s="60"/>
      <c r="B6530" s="61"/>
      <c r="C6530" s="61"/>
      <c r="D6530" s="61"/>
      <c r="E6530" s="61"/>
      <c r="F6530" s="61"/>
      <c r="G6530" s="61"/>
      <c r="H6530" s="61"/>
      <c r="I6530" s="61"/>
      <c r="J6530" s="61"/>
      <c r="K6530" s="61"/>
      <c r="L6530" s="61"/>
      <c r="M6530" s="61">
        <f t="shared" si="103"/>
        <v>0</v>
      </c>
      <c r="N6530" t="e">
        <f>VLOOKUP(M6530,'zamestnanci číselník'!$A:$I,9,0)</f>
        <v>#N/A</v>
      </c>
    </row>
    <row r="6531" spans="1:14" x14ac:dyDescent="0.2">
      <c r="A6531" s="60"/>
      <c r="B6531" s="61"/>
      <c r="C6531" s="61"/>
      <c r="D6531" s="61"/>
      <c r="E6531" s="61"/>
      <c r="F6531" s="61"/>
      <c r="G6531" s="61"/>
      <c r="H6531" s="61"/>
      <c r="I6531" s="61"/>
      <c r="J6531" s="61"/>
      <c r="K6531" s="61"/>
      <c r="L6531" s="61"/>
      <c r="M6531" s="61">
        <f t="shared" si="103"/>
        <v>0</v>
      </c>
      <c r="N6531" t="e">
        <f>VLOOKUP(M6531,'zamestnanci číselník'!$A:$I,9,0)</f>
        <v>#N/A</v>
      </c>
    </row>
    <row r="6532" spans="1:14" x14ac:dyDescent="0.2">
      <c r="A6532" s="60"/>
      <c r="B6532" s="61"/>
      <c r="C6532" s="61"/>
      <c r="D6532" s="61"/>
      <c r="E6532" s="61"/>
      <c r="F6532" s="61"/>
      <c r="G6532" s="61"/>
      <c r="H6532" s="61"/>
      <c r="I6532" s="61"/>
      <c r="J6532" s="61"/>
      <c r="K6532" s="61"/>
      <c r="L6532" s="61"/>
      <c r="M6532" s="61">
        <f t="shared" si="103"/>
        <v>0</v>
      </c>
      <c r="N6532" t="e">
        <f>VLOOKUP(M6532,'zamestnanci číselník'!$A:$I,9,0)</f>
        <v>#N/A</v>
      </c>
    </row>
    <row r="6533" spans="1:14" x14ac:dyDescent="0.2">
      <c r="A6533" s="60"/>
      <c r="B6533" s="61"/>
      <c r="C6533" s="61"/>
      <c r="D6533" s="61"/>
      <c r="E6533" s="61"/>
      <c r="F6533" s="61"/>
      <c r="G6533" s="61"/>
      <c r="H6533" s="61"/>
      <c r="I6533" s="61"/>
      <c r="J6533" s="61"/>
      <c r="K6533" s="61"/>
      <c r="L6533" s="61"/>
      <c r="M6533" s="61">
        <f t="shared" si="103"/>
        <v>0</v>
      </c>
      <c r="N6533" t="e">
        <f>VLOOKUP(M6533,'zamestnanci číselník'!$A:$I,9,0)</f>
        <v>#N/A</v>
      </c>
    </row>
    <row r="6534" spans="1:14" x14ac:dyDescent="0.2">
      <c r="A6534" s="60"/>
      <c r="B6534" s="61"/>
      <c r="C6534" s="61"/>
      <c r="D6534" s="61"/>
      <c r="E6534" s="61"/>
      <c r="F6534" s="61"/>
      <c r="G6534" s="61"/>
      <c r="H6534" s="61"/>
      <c r="I6534" s="61"/>
      <c r="J6534" s="61"/>
      <c r="K6534" s="61"/>
      <c r="L6534" s="61"/>
      <c r="M6534" s="61">
        <f t="shared" si="103"/>
        <v>0</v>
      </c>
      <c r="N6534" t="e">
        <f>VLOOKUP(M6534,'zamestnanci číselník'!$A:$I,9,0)</f>
        <v>#N/A</v>
      </c>
    </row>
    <row r="6535" spans="1:14" x14ac:dyDescent="0.2">
      <c r="A6535" s="60"/>
      <c r="B6535" s="61"/>
      <c r="C6535" s="61"/>
      <c r="D6535" s="61"/>
      <c r="E6535" s="61"/>
      <c r="F6535" s="61"/>
      <c r="G6535" s="61"/>
      <c r="H6535" s="61"/>
      <c r="I6535" s="61"/>
      <c r="J6535" s="61"/>
      <c r="K6535" s="61"/>
      <c r="L6535" s="61"/>
      <c r="M6535" s="61">
        <f t="shared" si="103"/>
        <v>0</v>
      </c>
      <c r="N6535" t="e">
        <f>VLOOKUP(M6535,'zamestnanci číselník'!$A:$I,9,0)</f>
        <v>#N/A</v>
      </c>
    </row>
    <row r="6536" spans="1:14" x14ac:dyDescent="0.2">
      <c r="A6536" s="60"/>
      <c r="B6536" s="61"/>
      <c r="C6536" s="61"/>
      <c r="D6536" s="61"/>
      <c r="E6536" s="61"/>
      <c r="F6536" s="61"/>
      <c r="G6536" s="61"/>
      <c r="H6536" s="61"/>
      <c r="I6536" s="61"/>
      <c r="J6536" s="61"/>
      <c r="K6536" s="61"/>
      <c r="L6536" s="61"/>
      <c r="M6536" s="61">
        <f t="shared" si="103"/>
        <v>0</v>
      </c>
      <c r="N6536" t="e">
        <f>VLOOKUP(M6536,'zamestnanci číselník'!$A:$I,9,0)</f>
        <v>#N/A</v>
      </c>
    </row>
    <row r="6537" spans="1:14" x14ac:dyDescent="0.2">
      <c r="A6537" s="60"/>
      <c r="B6537" s="61"/>
      <c r="C6537" s="61"/>
      <c r="D6537" s="61"/>
      <c r="E6537" s="61"/>
      <c r="F6537" s="61"/>
      <c r="G6537" s="61"/>
      <c r="H6537" s="61"/>
      <c r="I6537" s="61"/>
      <c r="J6537" s="61"/>
      <c r="K6537" s="61"/>
      <c r="L6537" s="61"/>
      <c r="M6537" s="61">
        <f t="shared" si="103"/>
        <v>0</v>
      </c>
      <c r="N6537" t="e">
        <f>VLOOKUP(M6537,'zamestnanci číselník'!$A:$I,9,0)</f>
        <v>#N/A</v>
      </c>
    </row>
    <row r="6538" spans="1:14" x14ac:dyDescent="0.2">
      <c r="A6538" s="60"/>
      <c r="B6538" s="61"/>
      <c r="C6538" s="61"/>
      <c r="D6538" s="61"/>
      <c r="E6538" s="61"/>
      <c r="F6538" s="61"/>
      <c r="G6538" s="61"/>
      <c r="H6538" s="61"/>
      <c r="I6538" s="61"/>
      <c r="J6538" s="61"/>
      <c r="K6538" s="61"/>
      <c r="L6538" s="61"/>
      <c r="M6538" s="61">
        <f t="shared" si="103"/>
        <v>0</v>
      </c>
      <c r="N6538" t="e">
        <f>VLOOKUP(M6538,'zamestnanci číselník'!$A:$I,9,0)</f>
        <v>#N/A</v>
      </c>
    </row>
    <row r="6539" spans="1:14" x14ac:dyDescent="0.2">
      <c r="A6539" s="60"/>
      <c r="B6539" s="61"/>
      <c r="C6539" s="61"/>
      <c r="D6539" s="61"/>
      <c r="E6539" s="61"/>
      <c r="F6539" s="61"/>
      <c r="G6539" s="61"/>
      <c r="H6539" s="61"/>
      <c r="I6539" s="61"/>
      <c r="J6539" s="61"/>
      <c r="K6539" s="61"/>
      <c r="L6539" s="61"/>
      <c r="M6539" s="61">
        <f t="shared" si="103"/>
        <v>0</v>
      </c>
      <c r="N6539" t="e">
        <f>VLOOKUP(M6539,'zamestnanci číselník'!$A:$I,9,0)</f>
        <v>#N/A</v>
      </c>
    </row>
    <row r="6540" spans="1:14" x14ac:dyDescent="0.2">
      <c r="A6540" s="60"/>
      <c r="B6540" s="61"/>
      <c r="C6540" s="61"/>
      <c r="D6540" s="61"/>
      <c r="E6540" s="61"/>
      <c r="F6540" s="61"/>
      <c r="G6540" s="61"/>
      <c r="H6540" s="61"/>
      <c r="I6540" s="61"/>
      <c r="J6540" s="61"/>
      <c r="K6540" s="61"/>
      <c r="L6540" s="61"/>
      <c r="M6540" s="61">
        <f t="shared" si="103"/>
        <v>0</v>
      </c>
      <c r="N6540" t="e">
        <f>VLOOKUP(M6540,'zamestnanci číselník'!$A:$I,9,0)</f>
        <v>#N/A</v>
      </c>
    </row>
    <row r="6541" spans="1:14" x14ac:dyDescent="0.2">
      <c r="A6541" s="60"/>
      <c r="B6541" s="61"/>
      <c r="C6541" s="61"/>
      <c r="D6541" s="61"/>
      <c r="E6541" s="61"/>
      <c r="F6541" s="61"/>
      <c r="G6541" s="61"/>
      <c r="H6541" s="61"/>
      <c r="I6541" s="61"/>
      <c r="J6541" s="61"/>
      <c r="K6541" s="61"/>
      <c r="L6541" s="61"/>
      <c r="M6541" s="61">
        <f t="shared" si="103"/>
        <v>0</v>
      </c>
      <c r="N6541" t="e">
        <f>VLOOKUP(M6541,'zamestnanci číselník'!$A:$I,9,0)</f>
        <v>#N/A</v>
      </c>
    </row>
    <row r="6542" spans="1:14" x14ac:dyDescent="0.2">
      <c r="A6542" s="60"/>
      <c r="B6542" s="61"/>
      <c r="C6542" s="61"/>
      <c r="D6542" s="61"/>
      <c r="E6542" s="61"/>
      <c r="F6542" s="61"/>
      <c r="G6542" s="61"/>
      <c r="H6542" s="61"/>
      <c r="I6542" s="61"/>
      <c r="J6542" s="61"/>
      <c r="K6542" s="61"/>
      <c r="L6542" s="61"/>
      <c r="M6542" s="61">
        <f t="shared" si="103"/>
        <v>0</v>
      </c>
      <c r="N6542" t="e">
        <f>VLOOKUP(M6542,'zamestnanci číselník'!$A:$I,9,0)</f>
        <v>#N/A</v>
      </c>
    </row>
    <row r="6543" spans="1:14" x14ac:dyDescent="0.2">
      <c r="A6543" s="60"/>
      <c r="B6543" s="61"/>
      <c r="C6543" s="61"/>
      <c r="D6543" s="61"/>
      <c r="E6543" s="61"/>
      <c r="F6543" s="61"/>
      <c r="G6543" s="61"/>
      <c r="H6543" s="61"/>
      <c r="I6543" s="61"/>
      <c r="J6543" s="61"/>
      <c r="K6543" s="61"/>
      <c r="L6543" s="61"/>
      <c r="M6543" s="61">
        <f t="shared" si="103"/>
        <v>0</v>
      </c>
      <c r="N6543" t="e">
        <f>VLOOKUP(M6543,'zamestnanci číselník'!$A:$I,9,0)</f>
        <v>#N/A</v>
      </c>
    </row>
    <row r="6544" spans="1:14" x14ac:dyDescent="0.2">
      <c r="A6544" s="60"/>
      <c r="B6544" s="61"/>
      <c r="C6544" s="61"/>
      <c r="D6544" s="61"/>
      <c r="E6544" s="61"/>
      <c r="F6544" s="61"/>
      <c r="G6544" s="61"/>
      <c r="H6544" s="61"/>
      <c r="I6544" s="61"/>
      <c r="J6544" s="61"/>
      <c r="K6544" s="61"/>
      <c r="L6544" s="61"/>
      <c r="M6544" s="61">
        <f t="shared" si="103"/>
        <v>0</v>
      </c>
      <c r="N6544" t="e">
        <f>VLOOKUP(M6544,'zamestnanci číselník'!$A:$I,9,0)</f>
        <v>#N/A</v>
      </c>
    </row>
    <row r="6545" spans="1:14" x14ac:dyDescent="0.2">
      <c r="A6545" s="60"/>
      <c r="B6545" s="61"/>
      <c r="C6545" s="61"/>
      <c r="D6545" s="61"/>
      <c r="E6545" s="61"/>
      <c r="F6545" s="61"/>
      <c r="G6545" s="61"/>
      <c r="H6545" s="61"/>
      <c r="I6545" s="61"/>
      <c r="J6545" s="61"/>
      <c r="K6545" s="61"/>
      <c r="L6545" s="61"/>
      <c r="M6545" s="61">
        <f t="shared" si="103"/>
        <v>0</v>
      </c>
      <c r="N6545" t="e">
        <f>VLOOKUP(M6545,'zamestnanci číselník'!$A:$I,9,0)</f>
        <v>#N/A</v>
      </c>
    </row>
    <row r="6546" spans="1:14" x14ac:dyDescent="0.2">
      <c r="A6546" s="60"/>
      <c r="B6546" s="61"/>
      <c r="C6546" s="61"/>
      <c r="D6546" s="61"/>
      <c r="E6546" s="61"/>
      <c r="F6546" s="61"/>
      <c r="G6546" s="61"/>
      <c r="H6546" s="61"/>
      <c r="I6546" s="61"/>
      <c r="J6546" s="61"/>
      <c r="K6546" s="61"/>
      <c r="L6546" s="61"/>
      <c r="M6546" s="61">
        <f t="shared" si="103"/>
        <v>0</v>
      </c>
      <c r="N6546" t="e">
        <f>VLOOKUP(M6546,'zamestnanci číselník'!$A:$I,9,0)</f>
        <v>#N/A</v>
      </c>
    </row>
    <row r="6547" spans="1:14" x14ac:dyDescent="0.2">
      <c r="A6547" s="60"/>
      <c r="B6547" s="61"/>
      <c r="C6547" s="61"/>
      <c r="D6547" s="61"/>
      <c r="E6547" s="61"/>
      <c r="F6547" s="61"/>
      <c r="G6547" s="61"/>
      <c r="H6547" s="61"/>
      <c r="I6547" s="61"/>
      <c r="J6547" s="61"/>
      <c r="K6547" s="61"/>
      <c r="L6547" s="61"/>
      <c r="M6547" s="61">
        <f t="shared" si="103"/>
        <v>0</v>
      </c>
      <c r="N6547" t="e">
        <f>VLOOKUP(M6547,'zamestnanci číselník'!$A:$I,9,0)</f>
        <v>#N/A</v>
      </c>
    </row>
    <row r="6548" spans="1:14" x14ac:dyDescent="0.2">
      <c r="A6548" s="60"/>
      <c r="B6548" s="61"/>
      <c r="C6548" s="61"/>
      <c r="D6548" s="61"/>
      <c r="E6548" s="61"/>
      <c r="F6548" s="61"/>
      <c r="G6548" s="61"/>
      <c r="H6548" s="61"/>
      <c r="I6548" s="61"/>
      <c r="J6548" s="61"/>
      <c r="K6548" s="61"/>
      <c r="L6548" s="61"/>
      <c r="M6548" s="61">
        <f t="shared" si="103"/>
        <v>0</v>
      </c>
      <c r="N6548" t="e">
        <f>VLOOKUP(M6548,'zamestnanci číselník'!$A:$I,9,0)</f>
        <v>#N/A</v>
      </c>
    </row>
    <row r="6549" spans="1:14" x14ac:dyDescent="0.2">
      <c r="A6549" s="60"/>
      <c r="B6549" s="61"/>
      <c r="C6549" s="61"/>
      <c r="D6549" s="61"/>
      <c r="E6549" s="61"/>
      <c r="F6549" s="61"/>
      <c r="G6549" s="61"/>
      <c r="H6549" s="61"/>
      <c r="I6549" s="61"/>
      <c r="J6549" s="61"/>
      <c r="K6549" s="61"/>
      <c r="L6549" s="61"/>
      <c r="M6549" s="61">
        <f t="shared" si="103"/>
        <v>0</v>
      </c>
      <c r="N6549" t="e">
        <f>VLOOKUP(M6549,'zamestnanci číselník'!$A:$I,9,0)</f>
        <v>#N/A</v>
      </c>
    </row>
    <row r="6550" spans="1:14" x14ac:dyDescent="0.2">
      <c r="A6550" s="60"/>
      <c r="B6550" s="61"/>
      <c r="C6550" s="61"/>
      <c r="D6550" s="61"/>
      <c r="E6550" s="61"/>
      <c r="F6550" s="61"/>
      <c r="G6550" s="61"/>
      <c r="H6550" s="61"/>
      <c r="I6550" s="61"/>
      <c r="J6550" s="61"/>
      <c r="K6550" s="61"/>
      <c r="L6550" s="61"/>
      <c r="M6550" s="61">
        <f t="shared" si="103"/>
        <v>0</v>
      </c>
      <c r="N6550" t="e">
        <f>VLOOKUP(M6550,'zamestnanci číselník'!$A:$I,9,0)</f>
        <v>#N/A</v>
      </c>
    </row>
    <row r="6551" spans="1:14" x14ac:dyDescent="0.2">
      <c r="A6551" s="60"/>
      <c r="B6551" s="61"/>
      <c r="C6551" s="61"/>
      <c r="D6551" s="61"/>
      <c r="E6551" s="61"/>
      <c r="F6551" s="61"/>
      <c r="G6551" s="61"/>
      <c r="H6551" s="61"/>
      <c r="I6551" s="61"/>
      <c r="J6551" s="61"/>
      <c r="K6551" s="61"/>
      <c r="L6551" s="61"/>
      <c r="M6551" s="61">
        <f t="shared" si="103"/>
        <v>0</v>
      </c>
      <c r="N6551" t="e">
        <f>VLOOKUP(M6551,'zamestnanci číselník'!$A:$I,9,0)</f>
        <v>#N/A</v>
      </c>
    </row>
    <row r="6552" spans="1:14" x14ac:dyDescent="0.2">
      <c r="A6552" s="60"/>
      <c r="B6552" s="61"/>
      <c r="C6552" s="61"/>
      <c r="D6552" s="61"/>
      <c r="E6552" s="61"/>
      <c r="F6552" s="61"/>
      <c r="G6552" s="61"/>
      <c r="H6552" s="61"/>
      <c r="I6552" s="61"/>
      <c r="J6552" s="61"/>
      <c r="K6552" s="61"/>
      <c r="L6552" s="61"/>
      <c r="M6552" s="61">
        <f t="shared" si="103"/>
        <v>0</v>
      </c>
      <c r="N6552" t="e">
        <f>VLOOKUP(M6552,'zamestnanci číselník'!$A:$I,9,0)</f>
        <v>#N/A</v>
      </c>
    </row>
    <row r="6553" spans="1:14" x14ac:dyDescent="0.2">
      <c r="A6553" s="60"/>
      <c r="B6553" s="61"/>
      <c r="C6553" s="61"/>
      <c r="D6553" s="61"/>
      <c r="E6553" s="61"/>
      <c r="F6553" s="61"/>
      <c r="G6553" s="61"/>
      <c r="H6553" s="61"/>
      <c r="I6553" s="61"/>
      <c r="J6553" s="61"/>
      <c r="K6553" s="61"/>
      <c r="L6553" s="61"/>
      <c r="M6553" s="61">
        <f t="shared" si="103"/>
        <v>0</v>
      </c>
      <c r="N6553" t="e">
        <f>VLOOKUP(M6553,'zamestnanci číselník'!$A:$I,9,0)</f>
        <v>#N/A</v>
      </c>
    </row>
    <row r="6554" spans="1:14" x14ac:dyDescent="0.2">
      <c r="A6554" s="60"/>
      <c r="B6554" s="61"/>
      <c r="C6554" s="61"/>
      <c r="D6554" s="61"/>
      <c r="E6554" s="61"/>
      <c r="F6554" s="61"/>
      <c r="G6554" s="61"/>
      <c r="H6554" s="61"/>
      <c r="I6554" s="61"/>
      <c r="J6554" s="61"/>
      <c r="K6554" s="61"/>
      <c r="L6554" s="61"/>
      <c r="M6554" s="61">
        <f t="shared" si="103"/>
        <v>0</v>
      </c>
      <c r="N6554" t="e">
        <f>VLOOKUP(M6554,'zamestnanci číselník'!$A:$I,9,0)</f>
        <v>#N/A</v>
      </c>
    </row>
    <row r="6555" spans="1:14" x14ac:dyDescent="0.2">
      <c r="A6555" s="60"/>
      <c r="B6555" s="61"/>
      <c r="C6555" s="61"/>
      <c r="D6555" s="61"/>
      <c r="E6555" s="61"/>
      <c r="F6555" s="61"/>
      <c r="G6555" s="61"/>
      <c r="H6555" s="61"/>
      <c r="I6555" s="61"/>
      <c r="J6555" s="61"/>
      <c r="K6555" s="61"/>
      <c r="L6555" s="61"/>
      <c r="M6555" s="61">
        <f t="shared" si="103"/>
        <v>0</v>
      </c>
      <c r="N6555" t="e">
        <f>VLOOKUP(M6555,'zamestnanci číselník'!$A:$I,9,0)</f>
        <v>#N/A</v>
      </c>
    </row>
    <row r="6556" spans="1:14" x14ac:dyDescent="0.2">
      <c r="A6556" s="60"/>
      <c r="B6556" s="61"/>
      <c r="C6556" s="61"/>
      <c r="D6556" s="61"/>
      <c r="E6556" s="61"/>
      <c r="F6556" s="61"/>
      <c r="G6556" s="61"/>
      <c r="H6556" s="61"/>
      <c r="I6556" s="61"/>
      <c r="J6556" s="61"/>
      <c r="K6556" s="61"/>
      <c r="L6556" s="61"/>
      <c r="M6556" s="61">
        <f t="shared" si="103"/>
        <v>0</v>
      </c>
      <c r="N6556" t="e">
        <f>VLOOKUP(M6556,'zamestnanci číselník'!$A:$I,9,0)</f>
        <v>#N/A</v>
      </c>
    </row>
    <row r="6557" spans="1:14" x14ac:dyDescent="0.2">
      <c r="A6557" s="60"/>
      <c r="B6557" s="61"/>
      <c r="C6557" s="61"/>
      <c r="D6557" s="61"/>
      <c r="E6557" s="61"/>
      <c r="F6557" s="61"/>
      <c r="G6557" s="61"/>
      <c r="H6557" s="61"/>
      <c r="I6557" s="61"/>
      <c r="J6557" s="61"/>
      <c r="K6557" s="61"/>
      <c r="L6557" s="61"/>
      <c r="M6557" s="61">
        <f t="shared" si="103"/>
        <v>0</v>
      </c>
      <c r="N6557" t="e">
        <f>VLOOKUP(M6557,'zamestnanci číselník'!$A:$I,9,0)</f>
        <v>#N/A</v>
      </c>
    </row>
    <row r="6558" spans="1:14" x14ac:dyDescent="0.2">
      <c r="A6558" s="60"/>
      <c r="B6558" s="61"/>
      <c r="C6558" s="61"/>
      <c r="D6558" s="61"/>
      <c r="E6558" s="61"/>
      <c r="F6558" s="61"/>
      <c r="G6558" s="61"/>
      <c r="H6558" s="61"/>
      <c r="I6558" s="61"/>
      <c r="J6558" s="61"/>
      <c r="K6558" s="61"/>
      <c r="L6558" s="61"/>
      <c r="M6558" s="61">
        <f t="shared" si="103"/>
        <v>0</v>
      </c>
      <c r="N6558" t="e">
        <f>VLOOKUP(M6558,'zamestnanci číselník'!$A:$I,9,0)</f>
        <v>#N/A</v>
      </c>
    </row>
    <row r="6559" spans="1:14" x14ac:dyDescent="0.2">
      <c r="A6559" s="60"/>
      <c r="B6559" s="61"/>
      <c r="C6559" s="61"/>
      <c r="D6559" s="61"/>
      <c r="E6559" s="61"/>
      <c r="F6559" s="61"/>
      <c r="G6559" s="61"/>
      <c r="H6559" s="61"/>
      <c r="I6559" s="61"/>
      <c r="J6559" s="61"/>
      <c r="K6559" s="61"/>
      <c r="L6559" s="61"/>
      <c r="M6559" s="61">
        <f t="shared" si="103"/>
        <v>0</v>
      </c>
      <c r="N6559" t="e">
        <f>VLOOKUP(M6559,'zamestnanci číselník'!$A:$I,9,0)</f>
        <v>#N/A</v>
      </c>
    </row>
    <row r="6560" spans="1:14" x14ac:dyDescent="0.2">
      <c r="A6560" s="60"/>
      <c r="B6560" s="61"/>
      <c r="C6560" s="61"/>
      <c r="D6560" s="61"/>
      <c r="E6560" s="61"/>
      <c r="F6560" s="61"/>
      <c r="G6560" s="61"/>
      <c r="H6560" s="61"/>
      <c r="I6560" s="61"/>
      <c r="J6560" s="61"/>
      <c r="K6560" s="61"/>
      <c r="L6560" s="61"/>
      <c r="M6560" s="61">
        <f t="shared" si="103"/>
        <v>0</v>
      </c>
      <c r="N6560" t="e">
        <f>VLOOKUP(M6560,'zamestnanci číselník'!$A:$I,9,0)</f>
        <v>#N/A</v>
      </c>
    </row>
    <row r="6561" spans="1:14" x14ac:dyDescent="0.2">
      <c r="A6561" s="60"/>
      <c r="B6561" s="61"/>
      <c r="C6561" s="61"/>
      <c r="D6561" s="61"/>
      <c r="E6561" s="61"/>
      <c r="F6561" s="61"/>
      <c r="G6561" s="61"/>
      <c r="H6561" s="61"/>
      <c r="I6561" s="61"/>
      <c r="J6561" s="61"/>
      <c r="K6561" s="61"/>
      <c r="L6561" s="61"/>
      <c r="M6561" s="61">
        <f t="shared" si="103"/>
        <v>0</v>
      </c>
      <c r="N6561" t="e">
        <f>VLOOKUP(M6561,'zamestnanci číselník'!$A:$I,9,0)</f>
        <v>#N/A</v>
      </c>
    </row>
    <row r="6562" spans="1:14" x14ac:dyDescent="0.2">
      <c r="A6562" s="60"/>
      <c r="B6562" s="61"/>
      <c r="C6562" s="61"/>
      <c r="D6562" s="61"/>
      <c r="E6562" s="61"/>
      <c r="F6562" s="61"/>
      <c r="G6562" s="61"/>
      <c r="H6562" s="61"/>
      <c r="I6562" s="61"/>
      <c r="J6562" s="61"/>
      <c r="K6562" s="61"/>
      <c r="L6562" s="61"/>
      <c r="M6562" s="61">
        <f t="shared" si="103"/>
        <v>0</v>
      </c>
      <c r="N6562" t="e">
        <f>VLOOKUP(M6562,'zamestnanci číselník'!$A:$I,9,0)</f>
        <v>#N/A</v>
      </c>
    </row>
    <row r="6563" spans="1:14" x14ac:dyDescent="0.2">
      <c r="A6563" s="60"/>
      <c r="B6563" s="61"/>
      <c r="C6563" s="61"/>
      <c r="D6563" s="61"/>
      <c r="E6563" s="61"/>
      <c r="F6563" s="61"/>
      <c r="G6563" s="61"/>
      <c r="H6563" s="61"/>
      <c r="I6563" s="61"/>
      <c r="J6563" s="61"/>
      <c r="K6563" s="61"/>
      <c r="L6563" s="61"/>
      <c r="M6563" s="61">
        <f t="shared" si="103"/>
        <v>0</v>
      </c>
      <c r="N6563" t="e">
        <f>VLOOKUP(M6563,'zamestnanci číselník'!$A:$I,9,0)</f>
        <v>#N/A</v>
      </c>
    </row>
    <row r="6564" spans="1:14" x14ac:dyDescent="0.2">
      <c r="A6564" s="60"/>
      <c r="B6564" s="61"/>
      <c r="C6564" s="61"/>
      <c r="D6564" s="61"/>
      <c r="E6564" s="61"/>
      <c r="F6564" s="61"/>
      <c r="G6564" s="61"/>
      <c r="H6564" s="61"/>
      <c r="I6564" s="61"/>
      <c r="J6564" s="61"/>
      <c r="K6564" s="61"/>
      <c r="L6564" s="61"/>
      <c r="M6564" s="61">
        <f t="shared" si="103"/>
        <v>0</v>
      </c>
      <c r="N6564" t="e">
        <f>VLOOKUP(M6564,'zamestnanci číselník'!$A:$I,9,0)</f>
        <v>#N/A</v>
      </c>
    </row>
    <row r="6565" spans="1:14" x14ac:dyDescent="0.2">
      <c r="A6565" s="60"/>
      <c r="B6565" s="61"/>
      <c r="C6565" s="61"/>
      <c r="D6565" s="61"/>
      <c r="E6565" s="61"/>
      <c r="F6565" s="61"/>
      <c r="G6565" s="61"/>
      <c r="H6565" s="61"/>
      <c r="I6565" s="61"/>
      <c r="J6565" s="61"/>
      <c r="K6565" s="61"/>
      <c r="L6565" s="61"/>
      <c r="M6565" s="61">
        <f t="shared" si="103"/>
        <v>0</v>
      </c>
      <c r="N6565" t="e">
        <f>VLOOKUP(M6565,'zamestnanci číselník'!$A:$I,9,0)</f>
        <v>#N/A</v>
      </c>
    </row>
    <row r="6566" spans="1:14" x14ac:dyDescent="0.2">
      <c r="A6566" s="60"/>
      <c r="B6566" s="61"/>
      <c r="C6566" s="61"/>
      <c r="D6566" s="61"/>
      <c r="E6566" s="61"/>
      <c r="F6566" s="61"/>
      <c r="G6566" s="61"/>
      <c r="H6566" s="61"/>
      <c r="I6566" s="61"/>
      <c r="J6566" s="61"/>
      <c r="K6566" s="61"/>
      <c r="L6566" s="61"/>
      <c r="M6566" s="61">
        <f t="shared" si="103"/>
        <v>0</v>
      </c>
      <c r="N6566" t="e">
        <f>VLOOKUP(M6566,'zamestnanci číselník'!$A:$I,9,0)</f>
        <v>#N/A</v>
      </c>
    </row>
    <row r="6567" spans="1:14" x14ac:dyDescent="0.2">
      <c r="A6567" s="60"/>
      <c r="B6567" s="61"/>
      <c r="C6567" s="61"/>
      <c r="D6567" s="61"/>
      <c r="E6567" s="61"/>
      <c r="F6567" s="61"/>
      <c r="G6567" s="61"/>
      <c r="H6567" s="61"/>
      <c r="I6567" s="61"/>
      <c r="J6567" s="61"/>
      <c r="K6567" s="61"/>
      <c r="L6567" s="61"/>
      <c r="M6567" s="61">
        <f t="shared" si="103"/>
        <v>0</v>
      </c>
      <c r="N6567" t="e">
        <f>VLOOKUP(M6567,'zamestnanci číselník'!$A:$I,9,0)</f>
        <v>#N/A</v>
      </c>
    </row>
    <row r="6568" spans="1:14" x14ac:dyDescent="0.2">
      <c r="A6568" s="60"/>
      <c r="B6568" s="61"/>
      <c r="C6568" s="61"/>
      <c r="D6568" s="61"/>
      <c r="E6568" s="61"/>
      <c r="F6568" s="61"/>
      <c r="G6568" s="61"/>
      <c r="H6568" s="61"/>
      <c r="I6568" s="61"/>
      <c r="J6568" s="61"/>
      <c r="K6568" s="61"/>
      <c r="L6568" s="61"/>
      <c r="M6568" s="61">
        <f t="shared" si="103"/>
        <v>0</v>
      </c>
      <c r="N6568" t="e">
        <f>VLOOKUP(M6568,'zamestnanci číselník'!$A:$I,9,0)</f>
        <v>#N/A</v>
      </c>
    </row>
    <row r="6569" spans="1:14" x14ac:dyDescent="0.2">
      <c r="A6569" s="60"/>
      <c r="B6569" s="61"/>
      <c r="C6569" s="61"/>
      <c r="D6569" s="61"/>
      <c r="E6569" s="61"/>
      <c r="F6569" s="61"/>
      <c r="G6569" s="61"/>
      <c r="H6569" s="61"/>
      <c r="I6569" s="61"/>
      <c r="J6569" s="61"/>
      <c r="K6569" s="61"/>
      <c r="L6569" s="61"/>
      <c r="M6569" s="61">
        <f t="shared" si="103"/>
        <v>0</v>
      </c>
      <c r="N6569" t="e">
        <f>VLOOKUP(M6569,'zamestnanci číselník'!$A:$I,9,0)</f>
        <v>#N/A</v>
      </c>
    </row>
    <row r="6570" spans="1:14" x14ac:dyDescent="0.2">
      <c r="A6570" s="60"/>
      <c r="B6570" s="61"/>
      <c r="C6570" s="61"/>
      <c r="D6570" s="61"/>
      <c r="E6570" s="61"/>
      <c r="F6570" s="61"/>
      <c r="G6570" s="61"/>
      <c r="H6570" s="61"/>
      <c r="I6570" s="61"/>
      <c r="J6570" s="61"/>
      <c r="K6570" s="61"/>
      <c r="L6570" s="61"/>
      <c r="M6570" s="61">
        <f t="shared" si="103"/>
        <v>0</v>
      </c>
      <c r="N6570" t="e">
        <f>VLOOKUP(M6570,'zamestnanci číselník'!$A:$I,9,0)</f>
        <v>#N/A</v>
      </c>
    </row>
    <row r="6571" spans="1:14" x14ac:dyDescent="0.2">
      <c r="A6571" s="60"/>
      <c r="B6571" s="61"/>
      <c r="C6571" s="61"/>
      <c r="D6571" s="61"/>
      <c r="E6571" s="61"/>
      <c r="F6571" s="61"/>
      <c r="G6571" s="61"/>
      <c r="H6571" s="61"/>
      <c r="I6571" s="61"/>
      <c r="J6571" s="61"/>
      <c r="K6571" s="61"/>
      <c r="L6571" s="61"/>
      <c r="M6571" s="61">
        <f t="shared" si="103"/>
        <v>0</v>
      </c>
      <c r="N6571" t="e">
        <f>VLOOKUP(M6571,'zamestnanci číselník'!$A:$I,9,0)</f>
        <v>#N/A</v>
      </c>
    </row>
    <row r="6572" spans="1:14" x14ac:dyDescent="0.2">
      <c r="A6572" s="60"/>
      <c r="B6572" s="61"/>
      <c r="C6572" s="61"/>
      <c r="D6572" s="61"/>
      <c r="E6572" s="61"/>
      <c r="F6572" s="61"/>
      <c r="G6572" s="61"/>
      <c r="H6572" s="61"/>
      <c r="I6572" s="61"/>
      <c r="J6572" s="61"/>
      <c r="K6572" s="61"/>
      <c r="L6572" s="61"/>
      <c r="M6572" s="61">
        <f t="shared" ref="M6572:M6635" si="104">B6572*1</f>
        <v>0</v>
      </c>
      <c r="N6572" t="e">
        <f>VLOOKUP(M6572,'zamestnanci číselník'!$A:$I,9,0)</f>
        <v>#N/A</v>
      </c>
    </row>
    <row r="6573" spans="1:14" x14ac:dyDescent="0.2">
      <c r="A6573" s="60"/>
      <c r="B6573" s="61"/>
      <c r="C6573" s="61"/>
      <c r="D6573" s="61"/>
      <c r="E6573" s="61"/>
      <c r="F6573" s="61"/>
      <c r="G6573" s="61"/>
      <c r="H6573" s="61"/>
      <c r="I6573" s="61"/>
      <c r="J6573" s="61"/>
      <c r="K6573" s="61"/>
      <c r="L6573" s="61"/>
      <c r="M6573" s="61">
        <f t="shared" si="104"/>
        <v>0</v>
      </c>
      <c r="N6573" t="e">
        <f>VLOOKUP(M6573,'zamestnanci číselník'!$A:$I,9,0)</f>
        <v>#N/A</v>
      </c>
    </row>
    <row r="6574" spans="1:14" x14ac:dyDescent="0.2">
      <c r="A6574" s="60"/>
      <c r="B6574" s="61"/>
      <c r="C6574" s="61"/>
      <c r="D6574" s="61"/>
      <c r="E6574" s="61"/>
      <c r="F6574" s="61"/>
      <c r="G6574" s="61"/>
      <c r="H6574" s="61"/>
      <c r="I6574" s="61"/>
      <c r="J6574" s="61"/>
      <c r="K6574" s="61"/>
      <c r="L6574" s="61"/>
      <c r="M6574" s="61">
        <f t="shared" si="104"/>
        <v>0</v>
      </c>
      <c r="N6574" t="e">
        <f>VLOOKUP(M6574,'zamestnanci číselník'!$A:$I,9,0)</f>
        <v>#N/A</v>
      </c>
    </row>
    <row r="6575" spans="1:14" x14ac:dyDescent="0.2">
      <c r="A6575" s="60"/>
      <c r="B6575" s="61"/>
      <c r="C6575" s="61"/>
      <c r="D6575" s="61"/>
      <c r="E6575" s="61"/>
      <c r="F6575" s="61"/>
      <c r="G6575" s="61"/>
      <c r="H6575" s="61"/>
      <c r="I6575" s="61"/>
      <c r="J6575" s="61"/>
      <c r="K6575" s="61"/>
      <c r="L6575" s="61"/>
      <c r="M6575" s="61">
        <f t="shared" si="104"/>
        <v>0</v>
      </c>
      <c r="N6575" t="e">
        <f>VLOOKUP(M6575,'zamestnanci číselník'!$A:$I,9,0)</f>
        <v>#N/A</v>
      </c>
    </row>
    <row r="6576" spans="1:14" x14ac:dyDescent="0.2">
      <c r="A6576" s="60"/>
      <c r="B6576" s="61"/>
      <c r="C6576" s="61"/>
      <c r="D6576" s="61"/>
      <c r="E6576" s="61"/>
      <c r="F6576" s="61"/>
      <c r="G6576" s="61"/>
      <c r="H6576" s="61"/>
      <c r="I6576" s="61"/>
      <c r="J6576" s="61"/>
      <c r="K6576" s="61"/>
      <c r="L6576" s="61"/>
      <c r="M6576" s="61">
        <f t="shared" si="104"/>
        <v>0</v>
      </c>
      <c r="N6576" t="e">
        <f>VLOOKUP(M6576,'zamestnanci číselník'!$A:$I,9,0)</f>
        <v>#N/A</v>
      </c>
    </row>
    <row r="6577" spans="1:14" x14ac:dyDescent="0.2">
      <c r="A6577" s="60"/>
      <c r="B6577" s="61"/>
      <c r="C6577" s="61"/>
      <c r="D6577" s="61"/>
      <c r="E6577" s="61"/>
      <c r="F6577" s="61"/>
      <c r="G6577" s="61"/>
      <c r="H6577" s="61"/>
      <c r="I6577" s="61"/>
      <c r="J6577" s="61"/>
      <c r="K6577" s="61"/>
      <c r="L6577" s="61"/>
      <c r="M6577" s="61">
        <f t="shared" si="104"/>
        <v>0</v>
      </c>
      <c r="N6577" t="e">
        <f>VLOOKUP(M6577,'zamestnanci číselník'!$A:$I,9,0)</f>
        <v>#N/A</v>
      </c>
    </row>
    <row r="6578" spans="1:14" x14ac:dyDescent="0.2">
      <c r="A6578" s="60"/>
      <c r="B6578" s="61"/>
      <c r="C6578" s="61"/>
      <c r="D6578" s="61"/>
      <c r="E6578" s="61"/>
      <c r="F6578" s="61"/>
      <c r="G6578" s="61"/>
      <c r="H6578" s="61"/>
      <c r="I6578" s="61"/>
      <c r="J6578" s="61"/>
      <c r="K6578" s="61"/>
      <c r="L6578" s="61"/>
      <c r="M6578" s="61">
        <f t="shared" si="104"/>
        <v>0</v>
      </c>
      <c r="N6578" t="e">
        <f>VLOOKUP(M6578,'zamestnanci číselník'!$A:$I,9,0)</f>
        <v>#N/A</v>
      </c>
    </row>
    <row r="6579" spans="1:14" x14ac:dyDescent="0.2">
      <c r="A6579" s="60"/>
      <c r="B6579" s="61"/>
      <c r="C6579" s="61"/>
      <c r="D6579" s="61"/>
      <c r="E6579" s="61"/>
      <c r="F6579" s="61"/>
      <c r="G6579" s="61"/>
      <c r="H6579" s="61"/>
      <c r="I6579" s="61"/>
      <c r="J6579" s="61"/>
      <c r="K6579" s="61"/>
      <c r="L6579" s="61"/>
      <c r="M6579" s="61">
        <f t="shared" si="104"/>
        <v>0</v>
      </c>
      <c r="N6579" t="e">
        <f>VLOOKUP(M6579,'zamestnanci číselník'!$A:$I,9,0)</f>
        <v>#N/A</v>
      </c>
    </row>
    <row r="6580" spans="1:14" x14ac:dyDescent="0.2">
      <c r="A6580" s="60"/>
      <c r="B6580" s="61"/>
      <c r="C6580" s="61"/>
      <c r="D6580" s="61"/>
      <c r="E6580" s="61"/>
      <c r="F6580" s="61"/>
      <c r="G6580" s="61"/>
      <c r="H6580" s="61"/>
      <c r="I6580" s="61"/>
      <c r="J6580" s="61"/>
      <c r="K6580" s="61"/>
      <c r="L6580" s="61"/>
      <c r="M6580" s="61">
        <f t="shared" si="104"/>
        <v>0</v>
      </c>
      <c r="N6580" t="e">
        <f>VLOOKUP(M6580,'zamestnanci číselník'!$A:$I,9,0)</f>
        <v>#N/A</v>
      </c>
    </row>
    <row r="6581" spans="1:14" x14ac:dyDescent="0.2">
      <c r="A6581" s="60"/>
      <c r="B6581" s="61"/>
      <c r="C6581" s="61"/>
      <c r="D6581" s="61"/>
      <c r="E6581" s="61"/>
      <c r="F6581" s="61"/>
      <c r="G6581" s="61"/>
      <c r="H6581" s="61"/>
      <c r="I6581" s="61"/>
      <c r="J6581" s="61"/>
      <c r="K6581" s="61"/>
      <c r="L6581" s="61"/>
      <c r="M6581" s="61">
        <f t="shared" si="104"/>
        <v>0</v>
      </c>
      <c r="N6581" t="e">
        <f>VLOOKUP(M6581,'zamestnanci číselník'!$A:$I,9,0)</f>
        <v>#N/A</v>
      </c>
    </row>
    <row r="6582" spans="1:14" x14ac:dyDescent="0.2">
      <c r="A6582" s="60"/>
      <c r="B6582" s="61"/>
      <c r="C6582" s="61"/>
      <c r="D6582" s="61"/>
      <c r="E6582" s="61"/>
      <c r="F6582" s="61"/>
      <c r="G6582" s="61"/>
      <c r="H6582" s="61"/>
      <c r="I6582" s="61"/>
      <c r="J6582" s="61"/>
      <c r="K6582" s="61"/>
      <c r="L6582" s="61"/>
      <c r="M6582" s="61">
        <f t="shared" si="104"/>
        <v>0</v>
      </c>
      <c r="N6582" t="e">
        <f>VLOOKUP(M6582,'zamestnanci číselník'!$A:$I,9,0)</f>
        <v>#N/A</v>
      </c>
    </row>
    <row r="6583" spans="1:14" x14ac:dyDescent="0.2">
      <c r="A6583" s="60"/>
      <c r="B6583" s="61"/>
      <c r="C6583" s="61"/>
      <c r="D6583" s="61"/>
      <c r="E6583" s="61"/>
      <c r="F6583" s="61"/>
      <c r="G6583" s="61"/>
      <c r="H6583" s="61"/>
      <c r="I6583" s="61"/>
      <c r="J6583" s="61"/>
      <c r="K6583" s="61"/>
      <c r="L6583" s="61"/>
      <c r="M6583" s="61">
        <f t="shared" si="104"/>
        <v>0</v>
      </c>
      <c r="N6583" t="e">
        <f>VLOOKUP(M6583,'zamestnanci číselník'!$A:$I,9,0)</f>
        <v>#N/A</v>
      </c>
    </row>
    <row r="6584" spans="1:14" x14ac:dyDescent="0.2">
      <c r="A6584" s="60"/>
      <c r="B6584" s="61"/>
      <c r="C6584" s="61"/>
      <c r="D6584" s="61"/>
      <c r="E6584" s="61"/>
      <c r="F6584" s="61"/>
      <c r="G6584" s="61"/>
      <c r="H6584" s="61"/>
      <c r="I6584" s="61"/>
      <c r="J6584" s="61"/>
      <c r="K6584" s="61"/>
      <c r="L6584" s="61"/>
      <c r="M6584" s="61">
        <f t="shared" si="104"/>
        <v>0</v>
      </c>
      <c r="N6584" t="e">
        <f>VLOOKUP(M6584,'zamestnanci číselník'!$A:$I,9,0)</f>
        <v>#N/A</v>
      </c>
    </row>
    <row r="6585" spans="1:14" x14ac:dyDescent="0.2">
      <c r="A6585" s="60"/>
      <c r="B6585" s="61"/>
      <c r="C6585" s="61"/>
      <c r="D6585" s="61"/>
      <c r="E6585" s="61"/>
      <c r="F6585" s="61"/>
      <c r="G6585" s="61"/>
      <c r="H6585" s="61"/>
      <c r="I6585" s="61"/>
      <c r="J6585" s="61"/>
      <c r="K6585" s="61"/>
      <c r="L6585" s="61"/>
      <c r="M6585" s="61">
        <f t="shared" si="104"/>
        <v>0</v>
      </c>
      <c r="N6585" t="e">
        <f>VLOOKUP(M6585,'zamestnanci číselník'!$A:$I,9,0)</f>
        <v>#N/A</v>
      </c>
    </row>
    <row r="6586" spans="1:14" x14ac:dyDescent="0.2">
      <c r="A6586" s="60"/>
      <c r="B6586" s="61"/>
      <c r="C6586" s="61"/>
      <c r="D6586" s="61"/>
      <c r="E6586" s="61"/>
      <c r="F6586" s="61"/>
      <c r="G6586" s="61"/>
      <c r="H6586" s="61"/>
      <c r="I6586" s="61"/>
      <c r="J6586" s="61"/>
      <c r="K6586" s="61"/>
      <c r="L6586" s="61"/>
      <c r="M6586" s="61">
        <f t="shared" si="104"/>
        <v>0</v>
      </c>
      <c r="N6586" t="e">
        <f>VLOOKUP(M6586,'zamestnanci číselník'!$A:$I,9,0)</f>
        <v>#N/A</v>
      </c>
    </row>
    <row r="6587" spans="1:14" x14ac:dyDescent="0.2">
      <c r="A6587" s="60"/>
      <c r="B6587" s="61"/>
      <c r="C6587" s="61"/>
      <c r="D6587" s="61"/>
      <c r="E6587" s="61"/>
      <c r="F6587" s="61"/>
      <c r="G6587" s="61"/>
      <c r="H6587" s="61"/>
      <c r="I6587" s="61"/>
      <c r="J6587" s="61"/>
      <c r="K6587" s="61"/>
      <c r="L6587" s="61"/>
      <c r="M6587" s="61">
        <f t="shared" si="104"/>
        <v>0</v>
      </c>
      <c r="N6587" t="e">
        <f>VLOOKUP(M6587,'zamestnanci číselník'!$A:$I,9,0)</f>
        <v>#N/A</v>
      </c>
    </row>
    <row r="6588" spans="1:14" x14ac:dyDescent="0.2">
      <c r="A6588" s="60"/>
      <c r="B6588" s="61"/>
      <c r="C6588" s="61"/>
      <c r="D6588" s="61"/>
      <c r="E6588" s="61"/>
      <c r="F6588" s="61"/>
      <c r="G6588" s="61"/>
      <c r="H6588" s="61"/>
      <c r="I6588" s="61"/>
      <c r="J6588" s="61"/>
      <c r="K6588" s="61"/>
      <c r="L6588" s="61"/>
      <c r="M6588" s="61">
        <f t="shared" si="104"/>
        <v>0</v>
      </c>
      <c r="N6588" t="e">
        <f>VLOOKUP(M6588,'zamestnanci číselník'!$A:$I,9,0)</f>
        <v>#N/A</v>
      </c>
    </row>
    <row r="6589" spans="1:14" x14ac:dyDescent="0.2">
      <c r="A6589" s="60"/>
      <c r="B6589" s="61"/>
      <c r="C6589" s="61"/>
      <c r="D6589" s="61"/>
      <c r="E6589" s="61"/>
      <c r="F6589" s="61"/>
      <c r="G6589" s="61"/>
      <c r="H6589" s="61"/>
      <c r="I6589" s="61"/>
      <c r="J6589" s="61"/>
      <c r="K6589" s="61"/>
      <c r="L6589" s="61"/>
      <c r="M6589" s="61">
        <f t="shared" si="104"/>
        <v>0</v>
      </c>
      <c r="N6589" t="e">
        <f>VLOOKUP(M6589,'zamestnanci číselník'!$A:$I,9,0)</f>
        <v>#N/A</v>
      </c>
    </row>
    <row r="6590" spans="1:14" x14ac:dyDescent="0.2">
      <c r="A6590" s="60"/>
      <c r="B6590" s="61"/>
      <c r="C6590" s="61"/>
      <c r="D6590" s="61"/>
      <c r="E6590" s="61"/>
      <c r="F6590" s="61"/>
      <c r="G6590" s="61"/>
      <c r="H6590" s="61"/>
      <c r="I6590" s="61"/>
      <c r="J6590" s="61"/>
      <c r="K6590" s="61"/>
      <c r="L6590" s="61"/>
      <c r="M6590" s="61">
        <f t="shared" si="104"/>
        <v>0</v>
      </c>
      <c r="N6590" t="e">
        <f>VLOOKUP(M6590,'zamestnanci číselník'!$A:$I,9,0)</f>
        <v>#N/A</v>
      </c>
    </row>
    <row r="6591" spans="1:14" x14ac:dyDescent="0.2">
      <c r="A6591" s="60"/>
      <c r="B6591" s="61"/>
      <c r="C6591" s="61"/>
      <c r="D6591" s="61"/>
      <c r="E6591" s="61"/>
      <c r="F6591" s="61"/>
      <c r="G6591" s="61"/>
      <c r="H6591" s="61"/>
      <c r="I6591" s="61"/>
      <c r="J6591" s="61"/>
      <c r="K6591" s="61"/>
      <c r="L6591" s="61"/>
      <c r="M6591" s="61">
        <f t="shared" si="104"/>
        <v>0</v>
      </c>
      <c r="N6591" t="e">
        <f>VLOOKUP(M6591,'zamestnanci číselník'!$A:$I,9,0)</f>
        <v>#N/A</v>
      </c>
    </row>
    <row r="6592" spans="1:14" x14ac:dyDescent="0.2">
      <c r="A6592" s="60"/>
      <c r="B6592" s="61"/>
      <c r="C6592" s="61"/>
      <c r="D6592" s="61"/>
      <c r="E6592" s="61"/>
      <c r="F6592" s="61"/>
      <c r="G6592" s="61"/>
      <c r="H6592" s="61"/>
      <c r="I6592" s="61"/>
      <c r="J6592" s="61"/>
      <c r="K6592" s="61"/>
      <c r="L6592" s="61"/>
      <c r="M6592" s="61">
        <f t="shared" si="104"/>
        <v>0</v>
      </c>
      <c r="N6592" t="e">
        <f>VLOOKUP(M6592,'zamestnanci číselník'!$A:$I,9,0)</f>
        <v>#N/A</v>
      </c>
    </row>
    <row r="6593" spans="1:14" x14ac:dyDescent="0.2">
      <c r="A6593" s="60"/>
      <c r="B6593" s="61"/>
      <c r="C6593" s="61"/>
      <c r="D6593" s="61"/>
      <c r="E6593" s="61"/>
      <c r="F6593" s="61"/>
      <c r="G6593" s="61"/>
      <c r="H6593" s="61"/>
      <c r="I6593" s="61"/>
      <c r="J6593" s="61"/>
      <c r="K6593" s="61"/>
      <c r="L6593" s="61"/>
      <c r="M6593" s="61">
        <f t="shared" si="104"/>
        <v>0</v>
      </c>
      <c r="N6593" t="e">
        <f>VLOOKUP(M6593,'zamestnanci číselník'!$A:$I,9,0)</f>
        <v>#N/A</v>
      </c>
    </row>
    <row r="6594" spans="1:14" x14ac:dyDescent="0.2">
      <c r="A6594" s="60"/>
      <c r="B6594" s="61"/>
      <c r="C6594" s="61"/>
      <c r="D6594" s="61"/>
      <c r="E6594" s="61"/>
      <c r="F6594" s="61"/>
      <c r="G6594" s="61"/>
      <c r="H6594" s="61"/>
      <c r="I6594" s="61"/>
      <c r="J6594" s="61"/>
      <c r="K6594" s="61"/>
      <c r="L6594" s="61"/>
      <c r="M6594" s="61">
        <f t="shared" si="104"/>
        <v>0</v>
      </c>
      <c r="N6594" t="e">
        <f>VLOOKUP(M6594,'zamestnanci číselník'!$A:$I,9,0)</f>
        <v>#N/A</v>
      </c>
    </row>
    <row r="6595" spans="1:14" x14ac:dyDescent="0.2">
      <c r="A6595" s="60"/>
      <c r="B6595" s="61"/>
      <c r="C6595" s="61"/>
      <c r="D6595" s="61"/>
      <c r="E6595" s="61"/>
      <c r="F6595" s="61"/>
      <c r="G6595" s="61"/>
      <c r="H6595" s="61"/>
      <c r="I6595" s="61"/>
      <c r="J6595" s="61"/>
      <c r="K6595" s="61"/>
      <c r="L6595" s="61"/>
      <c r="M6595" s="61">
        <f t="shared" si="104"/>
        <v>0</v>
      </c>
      <c r="N6595" t="e">
        <f>VLOOKUP(M6595,'zamestnanci číselník'!$A:$I,9,0)</f>
        <v>#N/A</v>
      </c>
    </row>
    <row r="6596" spans="1:14" x14ac:dyDescent="0.2">
      <c r="A6596" s="60"/>
      <c r="B6596" s="61"/>
      <c r="C6596" s="61"/>
      <c r="D6596" s="61"/>
      <c r="E6596" s="61"/>
      <c r="F6596" s="61"/>
      <c r="G6596" s="61"/>
      <c r="H6596" s="61"/>
      <c r="I6596" s="61"/>
      <c r="J6596" s="61"/>
      <c r="K6596" s="61"/>
      <c r="L6596" s="61"/>
      <c r="M6596" s="61">
        <f t="shared" si="104"/>
        <v>0</v>
      </c>
      <c r="N6596" t="e">
        <f>VLOOKUP(M6596,'zamestnanci číselník'!$A:$I,9,0)</f>
        <v>#N/A</v>
      </c>
    </row>
    <row r="6597" spans="1:14" x14ac:dyDescent="0.2">
      <c r="A6597" s="60"/>
      <c r="B6597" s="61"/>
      <c r="C6597" s="61"/>
      <c r="D6597" s="61"/>
      <c r="E6597" s="61"/>
      <c r="F6597" s="61"/>
      <c r="G6597" s="61"/>
      <c r="H6597" s="61"/>
      <c r="I6597" s="61"/>
      <c r="J6597" s="61"/>
      <c r="K6597" s="61"/>
      <c r="L6597" s="61"/>
      <c r="M6597" s="61">
        <f t="shared" si="104"/>
        <v>0</v>
      </c>
      <c r="N6597" t="e">
        <f>VLOOKUP(M6597,'zamestnanci číselník'!$A:$I,9,0)</f>
        <v>#N/A</v>
      </c>
    </row>
    <row r="6598" spans="1:14" x14ac:dyDescent="0.2">
      <c r="A6598" s="60"/>
      <c r="B6598" s="61"/>
      <c r="C6598" s="61"/>
      <c r="D6598" s="61"/>
      <c r="E6598" s="61"/>
      <c r="F6598" s="61"/>
      <c r="G6598" s="61"/>
      <c r="H6598" s="61"/>
      <c r="I6598" s="61"/>
      <c r="J6598" s="61"/>
      <c r="K6598" s="61"/>
      <c r="L6598" s="61"/>
      <c r="M6598" s="61">
        <f t="shared" si="104"/>
        <v>0</v>
      </c>
      <c r="N6598" t="e">
        <f>VLOOKUP(M6598,'zamestnanci číselník'!$A:$I,9,0)</f>
        <v>#N/A</v>
      </c>
    </row>
    <row r="6599" spans="1:14" x14ac:dyDescent="0.2">
      <c r="A6599" s="60"/>
      <c r="B6599" s="61"/>
      <c r="C6599" s="61"/>
      <c r="D6599" s="61"/>
      <c r="E6599" s="61"/>
      <c r="F6599" s="61"/>
      <c r="G6599" s="61"/>
      <c r="H6599" s="61"/>
      <c r="I6599" s="61"/>
      <c r="J6599" s="61"/>
      <c r="K6599" s="61"/>
      <c r="L6599" s="61"/>
      <c r="M6599" s="61">
        <f t="shared" si="104"/>
        <v>0</v>
      </c>
      <c r="N6599" t="e">
        <f>VLOOKUP(M6599,'zamestnanci číselník'!$A:$I,9,0)</f>
        <v>#N/A</v>
      </c>
    </row>
    <row r="6600" spans="1:14" x14ac:dyDescent="0.2">
      <c r="A6600" s="60"/>
      <c r="B6600" s="61"/>
      <c r="C6600" s="61"/>
      <c r="D6600" s="61"/>
      <c r="E6600" s="61"/>
      <c r="F6600" s="61"/>
      <c r="G6600" s="61"/>
      <c r="H6600" s="61"/>
      <c r="I6600" s="61"/>
      <c r="J6600" s="61"/>
      <c r="K6600" s="61"/>
      <c r="L6600" s="61"/>
      <c r="M6600" s="61">
        <f t="shared" si="104"/>
        <v>0</v>
      </c>
      <c r="N6600" t="e">
        <f>VLOOKUP(M6600,'zamestnanci číselník'!$A:$I,9,0)</f>
        <v>#N/A</v>
      </c>
    </row>
    <row r="6601" spans="1:14" x14ac:dyDescent="0.2">
      <c r="A6601" s="60"/>
      <c r="B6601" s="61"/>
      <c r="C6601" s="61"/>
      <c r="D6601" s="61"/>
      <c r="E6601" s="61"/>
      <c r="F6601" s="61"/>
      <c r="G6601" s="61"/>
      <c r="H6601" s="61"/>
      <c r="I6601" s="61"/>
      <c r="J6601" s="61"/>
      <c r="K6601" s="61"/>
      <c r="L6601" s="61"/>
      <c r="M6601" s="61">
        <f t="shared" si="104"/>
        <v>0</v>
      </c>
      <c r="N6601" t="e">
        <f>VLOOKUP(M6601,'zamestnanci číselník'!$A:$I,9,0)</f>
        <v>#N/A</v>
      </c>
    </row>
    <row r="6602" spans="1:14" x14ac:dyDescent="0.2">
      <c r="A6602" s="60"/>
      <c r="B6602" s="61"/>
      <c r="C6602" s="61"/>
      <c r="D6602" s="61"/>
      <c r="E6602" s="61"/>
      <c r="F6602" s="61"/>
      <c r="G6602" s="61"/>
      <c r="H6602" s="61"/>
      <c r="I6602" s="61"/>
      <c r="J6602" s="61"/>
      <c r="K6602" s="61"/>
      <c r="L6602" s="61"/>
      <c r="M6602" s="61">
        <f t="shared" si="104"/>
        <v>0</v>
      </c>
      <c r="N6602" t="e">
        <f>VLOOKUP(M6602,'zamestnanci číselník'!$A:$I,9,0)</f>
        <v>#N/A</v>
      </c>
    </row>
    <row r="6603" spans="1:14" x14ac:dyDescent="0.2">
      <c r="A6603" s="60"/>
      <c r="B6603" s="61"/>
      <c r="C6603" s="61"/>
      <c r="D6603" s="61"/>
      <c r="E6603" s="61"/>
      <c r="F6603" s="61"/>
      <c r="G6603" s="61"/>
      <c r="H6603" s="61"/>
      <c r="I6603" s="61"/>
      <c r="J6603" s="61"/>
      <c r="K6603" s="61"/>
      <c r="L6603" s="61"/>
      <c r="M6603" s="61">
        <f t="shared" si="104"/>
        <v>0</v>
      </c>
      <c r="N6603" t="e">
        <f>VLOOKUP(M6603,'zamestnanci číselník'!$A:$I,9,0)</f>
        <v>#N/A</v>
      </c>
    </row>
    <row r="6604" spans="1:14" x14ac:dyDescent="0.2">
      <c r="A6604" s="60"/>
      <c r="B6604" s="61"/>
      <c r="C6604" s="61"/>
      <c r="D6604" s="61"/>
      <c r="E6604" s="61"/>
      <c r="F6604" s="61"/>
      <c r="G6604" s="61"/>
      <c r="H6604" s="61"/>
      <c r="I6604" s="61"/>
      <c r="J6604" s="61"/>
      <c r="K6604" s="61"/>
      <c r="L6604" s="61"/>
      <c r="M6604" s="61">
        <f t="shared" si="104"/>
        <v>0</v>
      </c>
      <c r="N6604" t="e">
        <f>VLOOKUP(M6604,'zamestnanci číselník'!$A:$I,9,0)</f>
        <v>#N/A</v>
      </c>
    </row>
    <row r="6605" spans="1:14" x14ac:dyDescent="0.2">
      <c r="A6605" s="60"/>
      <c r="B6605" s="61"/>
      <c r="C6605" s="61"/>
      <c r="D6605" s="61"/>
      <c r="E6605" s="61"/>
      <c r="F6605" s="61"/>
      <c r="G6605" s="61"/>
      <c r="H6605" s="61"/>
      <c r="I6605" s="61"/>
      <c r="J6605" s="61"/>
      <c r="K6605" s="61"/>
      <c r="L6605" s="61"/>
      <c r="M6605" s="61">
        <f t="shared" si="104"/>
        <v>0</v>
      </c>
      <c r="N6605" t="e">
        <f>VLOOKUP(M6605,'zamestnanci číselník'!$A:$I,9,0)</f>
        <v>#N/A</v>
      </c>
    </row>
    <row r="6606" spans="1:14" x14ac:dyDescent="0.2">
      <c r="A6606" s="60"/>
      <c r="B6606" s="61"/>
      <c r="C6606" s="61"/>
      <c r="D6606" s="61"/>
      <c r="E6606" s="61"/>
      <c r="F6606" s="61"/>
      <c r="G6606" s="61"/>
      <c r="H6606" s="61"/>
      <c r="I6606" s="61"/>
      <c r="J6606" s="61"/>
      <c r="K6606" s="61"/>
      <c r="L6606" s="61"/>
      <c r="M6606" s="61">
        <f t="shared" si="104"/>
        <v>0</v>
      </c>
      <c r="N6606" t="e">
        <f>VLOOKUP(M6606,'zamestnanci číselník'!$A:$I,9,0)</f>
        <v>#N/A</v>
      </c>
    </row>
    <row r="6607" spans="1:14" x14ac:dyDescent="0.2">
      <c r="A6607" s="60"/>
      <c r="B6607" s="61"/>
      <c r="C6607" s="61"/>
      <c r="D6607" s="61"/>
      <c r="E6607" s="61"/>
      <c r="F6607" s="61"/>
      <c r="G6607" s="61"/>
      <c r="H6607" s="61"/>
      <c r="I6607" s="61"/>
      <c r="J6607" s="61"/>
      <c r="K6607" s="61"/>
      <c r="L6607" s="61"/>
      <c r="M6607" s="61">
        <f t="shared" si="104"/>
        <v>0</v>
      </c>
      <c r="N6607" t="e">
        <f>VLOOKUP(M6607,'zamestnanci číselník'!$A:$I,9,0)</f>
        <v>#N/A</v>
      </c>
    </row>
    <row r="6608" spans="1:14" x14ac:dyDescent="0.2">
      <c r="A6608" s="60"/>
      <c r="B6608" s="61"/>
      <c r="C6608" s="61"/>
      <c r="D6608" s="61"/>
      <c r="E6608" s="61"/>
      <c r="F6608" s="61"/>
      <c r="G6608" s="61"/>
      <c r="H6608" s="61"/>
      <c r="I6608" s="61"/>
      <c r="J6608" s="61"/>
      <c r="K6608" s="61"/>
      <c r="L6608" s="61"/>
      <c r="M6608" s="61">
        <f t="shared" si="104"/>
        <v>0</v>
      </c>
      <c r="N6608" t="e">
        <f>VLOOKUP(M6608,'zamestnanci číselník'!$A:$I,9,0)</f>
        <v>#N/A</v>
      </c>
    </row>
    <row r="6609" spans="1:14" x14ac:dyDescent="0.2">
      <c r="A6609" s="60"/>
      <c r="B6609" s="61"/>
      <c r="C6609" s="61"/>
      <c r="D6609" s="61"/>
      <c r="E6609" s="61"/>
      <c r="F6609" s="61"/>
      <c r="G6609" s="61"/>
      <c r="H6609" s="61"/>
      <c r="I6609" s="61"/>
      <c r="J6609" s="61"/>
      <c r="K6609" s="61"/>
      <c r="L6609" s="61"/>
      <c r="M6609" s="61">
        <f t="shared" si="104"/>
        <v>0</v>
      </c>
      <c r="N6609" t="e">
        <f>VLOOKUP(M6609,'zamestnanci číselník'!$A:$I,9,0)</f>
        <v>#N/A</v>
      </c>
    </row>
    <row r="6610" spans="1:14" x14ac:dyDescent="0.2">
      <c r="A6610" s="60"/>
      <c r="B6610" s="61"/>
      <c r="C6610" s="61"/>
      <c r="D6610" s="61"/>
      <c r="E6610" s="61"/>
      <c r="F6610" s="61"/>
      <c r="G6610" s="61"/>
      <c r="H6610" s="61"/>
      <c r="I6610" s="61"/>
      <c r="J6610" s="61"/>
      <c r="K6610" s="61"/>
      <c r="L6610" s="61"/>
      <c r="M6610" s="61">
        <f t="shared" si="104"/>
        <v>0</v>
      </c>
      <c r="N6610" t="e">
        <f>VLOOKUP(M6610,'zamestnanci číselník'!$A:$I,9,0)</f>
        <v>#N/A</v>
      </c>
    </row>
    <row r="6611" spans="1:14" x14ac:dyDescent="0.2">
      <c r="A6611" s="60"/>
      <c r="B6611" s="61"/>
      <c r="C6611" s="61"/>
      <c r="D6611" s="61"/>
      <c r="E6611" s="61"/>
      <c r="F6611" s="61"/>
      <c r="G6611" s="61"/>
      <c r="H6611" s="61"/>
      <c r="I6611" s="61"/>
      <c r="J6611" s="61"/>
      <c r="K6611" s="61"/>
      <c r="L6611" s="61"/>
      <c r="M6611" s="61">
        <f t="shared" si="104"/>
        <v>0</v>
      </c>
      <c r="N6611" t="e">
        <f>VLOOKUP(M6611,'zamestnanci číselník'!$A:$I,9,0)</f>
        <v>#N/A</v>
      </c>
    </row>
    <row r="6612" spans="1:14" x14ac:dyDescent="0.2">
      <c r="A6612" s="60"/>
      <c r="B6612" s="61"/>
      <c r="C6612" s="61"/>
      <c r="D6612" s="61"/>
      <c r="E6612" s="61"/>
      <c r="F6612" s="61"/>
      <c r="G6612" s="61"/>
      <c r="H6612" s="61"/>
      <c r="I6612" s="61"/>
      <c r="J6612" s="61"/>
      <c r="K6612" s="61"/>
      <c r="L6612" s="61"/>
      <c r="M6612" s="61">
        <f t="shared" si="104"/>
        <v>0</v>
      </c>
      <c r="N6612" t="e">
        <f>VLOOKUP(M6612,'zamestnanci číselník'!$A:$I,9,0)</f>
        <v>#N/A</v>
      </c>
    </row>
    <row r="6613" spans="1:14" x14ac:dyDescent="0.2">
      <c r="A6613" s="60"/>
      <c r="B6613" s="61"/>
      <c r="C6613" s="61"/>
      <c r="D6613" s="61"/>
      <c r="E6613" s="61"/>
      <c r="F6613" s="61"/>
      <c r="G6613" s="61"/>
      <c r="H6613" s="61"/>
      <c r="I6613" s="61"/>
      <c r="J6613" s="61"/>
      <c r="K6613" s="61"/>
      <c r="L6613" s="61"/>
      <c r="M6613" s="61">
        <f t="shared" si="104"/>
        <v>0</v>
      </c>
      <c r="N6613" t="e">
        <f>VLOOKUP(M6613,'zamestnanci číselník'!$A:$I,9,0)</f>
        <v>#N/A</v>
      </c>
    </row>
    <row r="6614" spans="1:14" x14ac:dyDescent="0.2">
      <c r="A6614" s="60"/>
      <c r="B6614" s="61"/>
      <c r="C6614" s="61"/>
      <c r="D6614" s="61"/>
      <c r="E6614" s="61"/>
      <c r="F6614" s="61"/>
      <c r="G6614" s="61"/>
      <c r="H6614" s="61"/>
      <c r="I6614" s="61"/>
      <c r="J6614" s="61"/>
      <c r="K6614" s="61"/>
      <c r="L6614" s="61"/>
      <c r="M6614" s="61">
        <f t="shared" si="104"/>
        <v>0</v>
      </c>
      <c r="N6614" t="e">
        <f>VLOOKUP(M6614,'zamestnanci číselník'!$A:$I,9,0)</f>
        <v>#N/A</v>
      </c>
    </row>
    <row r="6615" spans="1:14" x14ac:dyDescent="0.2">
      <c r="A6615" s="60"/>
      <c r="B6615" s="61"/>
      <c r="C6615" s="61"/>
      <c r="D6615" s="61"/>
      <c r="E6615" s="61"/>
      <c r="F6615" s="61"/>
      <c r="G6615" s="61"/>
      <c r="H6615" s="61"/>
      <c r="I6615" s="61"/>
      <c r="J6615" s="61"/>
      <c r="K6615" s="61"/>
      <c r="L6615" s="61"/>
      <c r="M6615" s="61">
        <f t="shared" si="104"/>
        <v>0</v>
      </c>
      <c r="N6615" t="e">
        <f>VLOOKUP(M6615,'zamestnanci číselník'!$A:$I,9,0)</f>
        <v>#N/A</v>
      </c>
    </row>
    <row r="6616" spans="1:14" x14ac:dyDescent="0.2">
      <c r="A6616" s="60"/>
      <c r="B6616" s="61"/>
      <c r="C6616" s="61"/>
      <c r="D6616" s="61"/>
      <c r="E6616" s="61"/>
      <c r="F6616" s="61"/>
      <c r="G6616" s="61"/>
      <c r="H6616" s="61"/>
      <c r="I6616" s="61"/>
      <c r="J6616" s="61"/>
      <c r="K6616" s="61"/>
      <c r="L6616" s="61"/>
      <c r="M6616" s="61">
        <f t="shared" si="104"/>
        <v>0</v>
      </c>
      <c r="N6616" t="e">
        <f>VLOOKUP(M6616,'zamestnanci číselník'!$A:$I,9,0)</f>
        <v>#N/A</v>
      </c>
    </row>
    <row r="6617" spans="1:14" x14ac:dyDescent="0.2">
      <c r="A6617" s="60"/>
      <c r="B6617" s="61"/>
      <c r="C6617" s="61"/>
      <c r="D6617" s="61"/>
      <c r="E6617" s="61"/>
      <c r="F6617" s="61"/>
      <c r="G6617" s="61"/>
      <c r="H6617" s="61"/>
      <c r="I6617" s="61"/>
      <c r="J6617" s="61"/>
      <c r="K6617" s="61"/>
      <c r="L6617" s="61"/>
      <c r="M6617" s="61">
        <f t="shared" si="104"/>
        <v>0</v>
      </c>
      <c r="N6617" t="e">
        <f>VLOOKUP(M6617,'zamestnanci číselník'!$A:$I,9,0)</f>
        <v>#N/A</v>
      </c>
    </row>
    <row r="6618" spans="1:14" x14ac:dyDescent="0.2">
      <c r="A6618" s="60"/>
      <c r="B6618" s="61"/>
      <c r="C6618" s="61"/>
      <c r="D6618" s="61"/>
      <c r="E6618" s="61"/>
      <c r="F6618" s="61"/>
      <c r="G6618" s="61"/>
      <c r="H6618" s="61"/>
      <c r="I6618" s="61"/>
      <c r="J6618" s="61"/>
      <c r="K6618" s="61"/>
      <c r="L6618" s="61"/>
      <c r="M6618" s="61">
        <f t="shared" si="104"/>
        <v>0</v>
      </c>
      <c r="N6618" t="e">
        <f>VLOOKUP(M6618,'zamestnanci číselník'!$A:$I,9,0)</f>
        <v>#N/A</v>
      </c>
    </row>
    <row r="6619" spans="1:14" x14ac:dyDescent="0.2">
      <c r="A6619" s="60"/>
      <c r="B6619" s="61"/>
      <c r="C6619" s="61"/>
      <c r="D6619" s="61"/>
      <c r="E6619" s="61"/>
      <c r="F6619" s="61"/>
      <c r="G6619" s="61"/>
      <c r="H6619" s="61"/>
      <c r="I6619" s="61"/>
      <c r="J6619" s="61"/>
      <c r="K6619" s="61"/>
      <c r="L6619" s="61"/>
      <c r="M6619" s="61">
        <f t="shared" si="104"/>
        <v>0</v>
      </c>
      <c r="N6619" t="e">
        <f>VLOOKUP(M6619,'zamestnanci číselník'!$A:$I,9,0)</f>
        <v>#N/A</v>
      </c>
    </row>
    <row r="6620" spans="1:14" x14ac:dyDescent="0.2">
      <c r="A6620" s="60"/>
      <c r="B6620" s="61"/>
      <c r="C6620" s="61"/>
      <c r="D6620" s="61"/>
      <c r="E6620" s="61"/>
      <c r="F6620" s="61"/>
      <c r="G6620" s="61"/>
      <c r="H6620" s="61"/>
      <c r="I6620" s="61"/>
      <c r="J6620" s="61"/>
      <c r="K6620" s="61"/>
      <c r="L6620" s="61"/>
      <c r="M6620" s="61">
        <f t="shared" si="104"/>
        <v>0</v>
      </c>
      <c r="N6620" t="e">
        <f>VLOOKUP(M6620,'zamestnanci číselník'!$A:$I,9,0)</f>
        <v>#N/A</v>
      </c>
    </row>
    <row r="6621" spans="1:14" x14ac:dyDescent="0.2">
      <c r="A6621" s="60"/>
      <c r="B6621" s="61"/>
      <c r="C6621" s="61"/>
      <c r="D6621" s="61"/>
      <c r="E6621" s="61"/>
      <c r="F6621" s="61"/>
      <c r="G6621" s="61"/>
      <c r="H6621" s="61"/>
      <c r="I6621" s="61"/>
      <c r="J6621" s="61"/>
      <c r="K6621" s="61"/>
      <c r="L6621" s="61"/>
      <c r="M6621" s="61">
        <f t="shared" si="104"/>
        <v>0</v>
      </c>
      <c r="N6621" t="e">
        <f>VLOOKUP(M6621,'zamestnanci číselník'!$A:$I,9,0)</f>
        <v>#N/A</v>
      </c>
    </row>
    <row r="6622" spans="1:14" x14ac:dyDescent="0.2">
      <c r="A6622" s="60"/>
      <c r="B6622" s="61"/>
      <c r="C6622" s="61"/>
      <c r="D6622" s="61"/>
      <c r="E6622" s="61"/>
      <c r="F6622" s="61"/>
      <c r="G6622" s="61"/>
      <c r="H6622" s="61"/>
      <c r="I6622" s="61"/>
      <c r="J6622" s="61"/>
      <c r="K6622" s="61"/>
      <c r="L6622" s="61"/>
      <c r="M6622" s="61">
        <f t="shared" si="104"/>
        <v>0</v>
      </c>
      <c r="N6622" t="e">
        <f>VLOOKUP(M6622,'zamestnanci číselník'!$A:$I,9,0)</f>
        <v>#N/A</v>
      </c>
    </row>
    <row r="6623" spans="1:14" x14ac:dyDescent="0.2">
      <c r="A6623" s="60"/>
      <c r="B6623" s="61"/>
      <c r="C6623" s="61"/>
      <c r="D6623" s="61"/>
      <c r="E6623" s="61"/>
      <c r="F6623" s="61"/>
      <c r="G6623" s="61"/>
      <c r="H6623" s="61"/>
      <c r="I6623" s="61"/>
      <c r="J6623" s="61"/>
      <c r="K6623" s="61"/>
      <c r="L6623" s="61"/>
      <c r="M6623" s="61">
        <f t="shared" si="104"/>
        <v>0</v>
      </c>
      <c r="N6623" t="e">
        <f>VLOOKUP(M6623,'zamestnanci číselník'!$A:$I,9,0)</f>
        <v>#N/A</v>
      </c>
    </row>
    <row r="6624" spans="1:14" x14ac:dyDescent="0.2">
      <c r="A6624" s="60"/>
      <c r="B6624" s="61"/>
      <c r="C6624" s="61"/>
      <c r="D6624" s="61"/>
      <c r="E6624" s="61"/>
      <c r="F6624" s="61"/>
      <c r="G6624" s="61"/>
      <c r="H6624" s="61"/>
      <c r="I6624" s="61"/>
      <c r="J6624" s="61"/>
      <c r="K6624" s="61"/>
      <c r="L6624" s="61"/>
      <c r="M6624" s="61">
        <f t="shared" si="104"/>
        <v>0</v>
      </c>
      <c r="N6624" t="e">
        <f>VLOOKUP(M6624,'zamestnanci číselník'!$A:$I,9,0)</f>
        <v>#N/A</v>
      </c>
    </row>
    <row r="6625" spans="1:14" x14ac:dyDescent="0.2">
      <c r="A6625" s="60"/>
      <c r="B6625" s="61"/>
      <c r="C6625" s="61"/>
      <c r="D6625" s="61"/>
      <c r="E6625" s="61"/>
      <c r="F6625" s="61"/>
      <c r="G6625" s="61"/>
      <c r="H6625" s="61"/>
      <c r="I6625" s="61"/>
      <c r="J6625" s="61"/>
      <c r="K6625" s="61"/>
      <c r="L6625" s="61"/>
      <c r="M6625" s="61">
        <f t="shared" si="104"/>
        <v>0</v>
      </c>
      <c r="N6625" t="e">
        <f>VLOOKUP(M6625,'zamestnanci číselník'!$A:$I,9,0)</f>
        <v>#N/A</v>
      </c>
    </row>
    <row r="6626" spans="1:14" x14ac:dyDescent="0.2">
      <c r="A6626" s="60"/>
      <c r="B6626" s="61"/>
      <c r="C6626" s="61"/>
      <c r="D6626" s="61"/>
      <c r="E6626" s="61"/>
      <c r="F6626" s="61"/>
      <c r="G6626" s="61"/>
      <c r="H6626" s="61"/>
      <c r="I6626" s="61"/>
      <c r="J6626" s="61"/>
      <c r="K6626" s="61"/>
      <c r="L6626" s="61"/>
      <c r="M6626" s="61">
        <f t="shared" si="104"/>
        <v>0</v>
      </c>
      <c r="N6626" t="e">
        <f>VLOOKUP(M6626,'zamestnanci číselník'!$A:$I,9,0)</f>
        <v>#N/A</v>
      </c>
    </row>
    <row r="6627" spans="1:14" x14ac:dyDescent="0.2">
      <c r="A6627" s="60"/>
      <c r="B6627" s="61"/>
      <c r="C6627" s="61"/>
      <c r="D6627" s="61"/>
      <c r="E6627" s="61"/>
      <c r="F6627" s="61"/>
      <c r="G6627" s="61"/>
      <c r="H6627" s="61"/>
      <c r="I6627" s="61"/>
      <c r="J6627" s="61"/>
      <c r="K6627" s="61"/>
      <c r="L6627" s="61"/>
      <c r="M6627" s="61">
        <f t="shared" si="104"/>
        <v>0</v>
      </c>
      <c r="N6627" t="e">
        <f>VLOOKUP(M6627,'zamestnanci číselník'!$A:$I,9,0)</f>
        <v>#N/A</v>
      </c>
    </row>
    <row r="6628" spans="1:14" x14ac:dyDescent="0.2">
      <c r="A6628" s="60"/>
      <c r="B6628" s="61"/>
      <c r="C6628" s="61"/>
      <c r="D6628" s="61"/>
      <c r="E6628" s="61"/>
      <c r="F6628" s="61"/>
      <c r="G6628" s="61"/>
      <c r="H6628" s="61"/>
      <c r="I6628" s="61"/>
      <c r="J6628" s="61"/>
      <c r="K6628" s="61"/>
      <c r="L6628" s="61"/>
      <c r="M6628" s="61">
        <f t="shared" si="104"/>
        <v>0</v>
      </c>
      <c r="N6628" t="e">
        <f>VLOOKUP(M6628,'zamestnanci číselník'!$A:$I,9,0)</f>
        <v>#N/A</v>
      </c>
    </row>
    <row r="6629" spans="1:14" x14ac:dyDescent="0.2">
      <c r="A6629" s="60"/>
      <c r="B6629" s="61"/>
      <c r="C6629" s="61"/>
      <c r="D6629" s="61"/>
      <c r="E6629" s="61"/>
      <c r="F6629" s="61"/>
      <c r="G6629" s="61"/>
      <c r="H6629" s="61"/>
      <c r="I6629" s="61"/>
      <c r="J6629" s="61"/>
      <c r="K6629" s="61"/>
      <c r="L6629" s="61"/>
      <c r="M6629" s="61">
        <f t="shared" si="104"/>
        <v>0</v>
      </c>
      <c r="N6629" t="e">
        <f>VLOOKUP(M6629,'zamestnanci číselník'!$A:$I,9,0)</f>
        <v>#N/A</v>
      </c>
    </row>
    <row r="6630" spans="1:14" x14ac:dyDescent="0.2">
      <c r="A6630" s="60"/>
      <c r="B6630" s="61"/>
      <c r="C6630" s="61"/>
      <c r="D6630" s="61"/>
      <c r="E6630" s="61"/>
      <c r="F6630" s="61"/>
      <c r="G6630" s="61"/>
      <c r="H6630" s="61"/>
      <c r="I6630" s="61"/>
      <c r="J6630" s="61"/>
      <c r="K6630" s="61"/>
      <c r="L6630" s="61"/>
      <c r="M6630" s="61">
        <f t="shared" si="104"/>
        <v>0</v>
      </c>
      <c r="N6630" t="e">
        <f>VLOOKUP(M6630,'zamestnanci číselník'!$A:$I,9,0)</f>
        <v>#N/A</v>
      </c>
    </row>
    <row r="6631" spans="1:14" x14ac:dyDescent="0.2">
      <c r="A6631" s="60"/>
      <c r="B6631" s="61"/>
      <c r="C6631" s="61"/>
      <c r="D6631" s="61"/>
      <c r="E6631" s="61"/>
      <c r="F6631" s="61"/>
      <c r="G6631" s="61"/>
      <c r="H6631" s="61"/>
      <c r="I6631" s="61"/>
      <c r="J6631" s="61"/>
      <c r="K6631" s="61"/>
      <c r="L6631" s="61"/>
      <c r="M6631" s="61">
        <f t="shared" si="104"/>
        <v>0</v>
      </c>
      <c r="N6631" t="e">
        <f>VLOOKUP(M6631,'zamestnanci číselník'!$A:$I,9,0)</f>
        <v>#N/A</v>
      </c>
    </row>
    <row r="6632" spans="1:14" x14ac:dyDescent="0.2">
      <c r="A6632" s="60"/>
      <c r="B6632" s="61"/>
      <c r="C6632" s="61"/>
      <c r="D6632" s="61"/>
      <c r="E6632" s="61"/>
      <c r="F6632" s="61"/>
      <c r="G6632" s="61"/>
      <c r="H6632" s="61"/>
      <c r="I6632" s="61"/>
      <c r="J6632" s="61"/>
      <c r="K6632" s="61"/>
      <c r="L6632" s="61"/>
      <c r="M6632" s="61">
        <f t="shared" si="104"/>
        <v>0</v>
      </c>
      <c r="N6632" t="e">
        <f>VLOOKUP(M6632,'zamestnanci číselník'!$A:$I,9,0)</f>
        <v>#N/A</v>
      </c>
    </row>
    <row r="6633" spans="1:14" x14ac:dyDescent="0.2">
      <c r="A6633" s="60"/>
      <c r="B6633" s="61"/>
      <c r="C6633" s="61"/>
      <c r="D6633" s="61"/>
      <c r="E6633" s="61"/>
      <c r="F6633" s="61"/>
      <c r="G6633" s="61"/>
      <c r="H6633" s="61"/>
      <c r="I6633" s="61"/>
      <c r="J6633" s="61"/>
      <c r="K6633" s="61"/>
      <c r="L6633" s="61"/>
      <c r="M6633" s="61">
        <f t="shared" si="104"/>
        <v>0</v>
      </c>
      <c r="N6633" t="e">
        <f>VLOOKUP(M6633,'zamestnanci číselník'!$A:$I,9,0)</f>
        <v>#N/A</v>
      </c>
    </row>
    <row r="6634" spans="1:14" x14ac:dyDescent="0.2">
      <c r="A6634" s="60"/>
      <c r="B6634" s="61"/>
      <c r="C6634" s="61"/>
      <c r="D6634" s="61"/>
      <c r="E6634" s="61"/>
      <c r="F6634" s="61"/>
      <c r="G6634" s="61"/>
      <c r="H6634" s="61"/>
      <c r="I6634" s="61"/>
      <c r="J6634" s="61"/>
      <c r="K6634" s="61"/>
      <c r="L6634" s="61"/>
      <c r="M6634" s="61">
        <f t="shared" si="104"/>
        <v>0</v>
      </c>
      <c r="N6634" t="e">
        <f>VLOOKUP(M6634,'zamestnanci číselník'!$A:$I,9,0)</f>
        <v>#N/A</v>
      </c>
    </row>
    <row r="6635" spans="1:14" x14ac:dyDescent="0.2">
      <c r="A6635" s="60"/>
      <c r="B6635" s="61"/>
      <c r="C6635" s="61"/>
      <c r="D6635" s="61"/>
      <c r="E6635" s="61"/>
      <c r="F6635" s="61"/>
      <c r="G6635" s="61"/>
      <c r="H6635" s="61"/>
      <c r="I6635" s="61"/>
      <c r="J6635" s="61"/>
      <c r="K6635" s="61"/>
      <c r="L6635" s="61"/>
      <c r="M6635" s="61">
        <f t="shared" si="104"/>
        <v>0</v>
      </c>
      <c r="N6635" t="e">
        <f>VLOOKUP(M6635,'zamestnanci číselník'!$A:$I,9,0)</f>
        <v>#N/A</v>
      </c>
    </row>
    <row r="6636" spans="1:14" x14ac:dyDescent="0.2">
      <c r="A6636" s="60"/>
      <c r="B6636" s="61"/>
      <c r="C6636" s="61"/>
      <c r="D6636" s="61"/>
      <c r="E6636" s="61"/>
      <c r="F6636" s="61"/>
      <c r="G6636" s="61"/>
      <c r="H6636" s="61"/>
      <c r="I6636" s="61"/>
      <c r="J6636" s="61"/>
      <c r="K6636" s="61"/>
      <c r="L6636" s="61"/>
      <c r="M6636" s="61">
        <f t="shared" ref="M6636:M6699" si="105">B6636*1</f>
        <v>0</v>
      </c>
      <c r="N6636" t="e">
        <f>VLOOKUP(M6636,'zamestnanci číselník'!$A:$I,9,0)</f>
        <v>#N/A</v>
      </c>
    </row>
    <row r="6637" spans="1:14" x14ac:dyDescent="0.2">
      <c r="A6637" s="60"/>
      <c r="B6637" s="61"/>
      <c r="C6637" s="61"/>
      <c r="D6637" s="61"/>
      <c r="E6637" s="61"/>
      <c r="F6637" s="61"/>
      <c r="G6637" s="61"/>
      <c r="H6637" s="61"/>
      <c r="I6637" s="61"/>
      <c r="J6637" s="61"/>
      <c r="K6637" s="61"/>
      <c r="L6637" s="61"/>
      <c r="M6637" s="61">
        <f t="shared" si="105"/>
        <v>0</v>
      </c>
      <c r="N6637" t="e">
        <f>VLOOKUP(M6637,'zamestnanci číselník'!$A:$I,9,0)</f>
        <v>#N/A</v>
      </c>
    </row>
    <row r="6638" spans="1:14" x14ac:dyDescent="0.2">
      <c r="A6638" s="60"/>
      <c r="B6638" s="61"/>
      <c r="C6638" s="61"/>
      <c r="D6638" s="61"/>
      <c r="E6638" s="61"/>
      <c r="F6638" s="61"/>
      <c r="G6638" s="61"/>
      <c r="H6638" s="61"/>
      <c r="I6638" s="61"/>
      <c r="J6638" s="61"/>
      <c r="K6638" s="61"/>
      <c r="L6638" s="61"/>
      <c r="M6638" s="61">
        <f t="shared" si="105"/>
        <v>0</v>
      </c>
      <c r="N6638" t="e">
        <f>VLOOKUP(M6638,'zamestnanci číselník'!$A:$I,9,0)</f>
        <v>#N/A</v>
      </c>
    </row>
    <row r="6639" spans="1:14" x14ac:dyDescent="0.2">
      <c r="A6639" s="60"/>
      <c r="B6639" s="61"/>
      <c r="C6639" s="61"/>
      <c r="D6639" s="61"/>
      <c r="E6639" s="61"/>
      <c r="F6639" s="61"/>
      <c r="G6639" s="61"/>
      <c r="H6639" s="61"/>
      <c r="I6639" s="61"/>
      <c r="J6639" s="61"/>
      <c r="K6639" s="61"/>
      <c r="L6639" s="61"/>
      <c r="M6639" s="61">
        <f t="shared" si="105"/>
        <v>0</v>
      </c>
      <c r="N6639" t="e">
        <f>VLOOKUP(M6639,'zamestnanci číselník'!$A:$I,9,0)</f>
        <v>#N/A</v>
      </c>
    </row>
    <row r="6640" spans="1:14" x14ac:dyDescent="0.2">
      <c r="A6640" s="60"/>
      <c r="B6640" s="61"/>
      <c r="C6640" s="61"/>
      <c r="D6640" s="61"/>
      <c r="E6640" s="61"/>
      <c r="F6640" s="61"/>
      <c r="G6640" s="61"/>
      <c r="H6640" s="61"/>
      <c r="I6640" s="61"/>
      <c r="J6640" s="61"/>
      <c r="K6640" s="61"/>
      <c r="L6640" s="61"/>
      <c r="M6640" s="61">
        <f t="shared" si="105"/>
        <v>0</v>
      </c>
      <c r="N6640" t="e">
        <f>VLOOKUP(M6640,'zamestnanci číselník'!$A:$I,9,0)</f>
        <v>#N/A</v>
      </c>
    </row>
    <row r="6641" spans="1:14" x14ac:dyDescent="0.2">
      <c r="A6641" s="60"/>
      <c r="B6641" s="61"/>
      <c r="C6641" s="61"/>
      <c r="D6641" s="61"/>
      <c r="E6641" s="61"/>
      <c r="F6641" s="61"/>
      <c r="G6641" s="61"/>
      <c r="H6641" s="61"/>
      <c r="I6641" s="61"/>
      <c r="J6641" s="61"/>
      <c r="K6641" s="61"/>
      <c r="L6641" s="61"/>
      <c r="M6641" s="61">
        <f t="shared" si="105"/>
        <v>0</v>
      </c>
      <c r="N6641" t="e">
        <f>VLOOKUP(M6641,'zamestnanci číselník'!$A:$I,9,0)</f>
        <v>#N/A</v>
      </c>
    </row>
    <row r="6642" spans="1:14" x14ac:dyDescent="0.2">
      <c r="A6642" s="60"/>
      <c r="B6642" s="61"/>
      <c r="C6642" s="61"/>
      <c r="D6642" s="61"/>
      <c r="E6642" s="61"/>
      <c r="F6642" s="61"/>
      <c r="G6642" s="61"/>
      <c r="H6642" s="61"/>
      <c r="I6642" s="61"/>
      <c r="J6642" s="61"/>
      <c r="K6642" s="61"/>
      <c r="L6642" s="61"/>
      <c r="M6642" s="61">
        <f t="shared" si="105"/>
        <v>0</v>
      </c>
      <c r="N6642" t="e">
        <f>VLOOKUP(M6642,'zamestnanci číselník'!$A:$I,9,0)</f>
        <v>#N/A</v>
      </c>
    </row>
    <row r="6643" spans="1:14" x14ac:dyDescent="0.2">
      <c r="A6643" s="60"/>
      <c r="B6643" s="61"/>
      <c r="C6643" s="61"/>
      <c r="D6643" s="61"/>
      <c r="E6643" s="61"/>
      <c r="F6643" s="61"/>
      <c r="G6643" s="61"/>
      <c r="H6643" s="61"/>
      <c r="I6643" s="61"/>
      <c r="J6643" s="61"/>
      <c r="K6643" s="61"/>
      <c r="L6643" s="61"/>
      <c r="M6643" s="61">
        <f t="shared" si="105"/>
        <v>0</v>
      </c>
      <c r="N6643" t="e">
        <f>VLOOKUP(M6643,'zamestnanci číselník'!$A:$I,9,0)</f>
        <v>#N/A</v>
      </c>
    </row>
    <row r="6644" spans="1:14" x14ac:dyDescent="0.2">
      <c r="A6644" s="60"/>
      <c r="B6644" s="61"/>
      <c r="C6644" s="61"/>
      <c r="D6644" s="61"/>
      <c r="E6644" s="61"/>
      <c r="F6644" s="61"/>
      <c r="G6644" s="61"/>
      <c r="H6644" s="61"/>
      <c r="I6644" s="61"/>
      <c r="J6644" s="61"/>
      <c r="K6644" s="61"/>
      <c r="L6644" s="61"/>
      <c r="M6644" s="61">
        <f t="shared" si="105"/>
        <v>0</v>
      </c>
      <c r="N6644" t="e">
        <f>VLOOKUP(M6644,'zamestnanci číselník'!$A:$I,9,0)</f>
        <v>#N/A</v>
      </c>
    </row>
    <row r="6645" spans="1:14" x14ac:dyDescent="0.2">
      <c r="A6645" s="60"/>
      <c r="B6645" s="61"/>
      <c r="C6645" s="61"/>
      <c r="D6645" s="61"/>
      <c r="E6645" s="61"/>
      <c r="F6645" s="61"/>
      <c r="G6645" s="61"/>
      <c r="H6645" s="61"/>
      <c r="I6645" s="61"/>
      <c r="J6645" s="61"/>
      <c r="K6645" s="61"/>
      <c r="L6645" s="61"/>
      <c r="M6645" s="61">
        <f t="shared" si="105"/>
        <v>0</v>
      </c>
      <c r="N6645" t="e">
        <f>VLOOKUP(M6645,'zamestnanci číselník'!$A:$I,9,0)</f>
        <v>#N/A</v>
      </c>
    </row>
    <row r="6646" spans="1:14" x14ac:dyDescent="0.2">
      <c r="A6646" s="60"/>
      <c r="B6646" s="61"/>
      <c r="C6646" s="61"/>
      <c r="D6646" s="61"/>
      <c r="E6646" s="61"/>
      <c r="F6646" s="61"/>
      <c r="G6646" s="61"/>
      <c r="H6646" s="61"/>
      <c r="I6646" s="61"/>
      <c r="J6646" s="61"/>
      <c r="K6646" s="61"/>
      <c r="L6646" s="61"/>
      <c r="M6646" s="61">
        <f t="shared" si="105"/>
        <v>0</v>
      </c>
      <c r="N6646" t="e">
        <f>VLOOKUP(M6646,'zamestnanci číselník'!$A:$I,9,0)</f>
        <v>#N/A</v>
      </c>
    </row>
    <row r="6647" spans="1:14" x14ac:dyDescent="0.2">
      <c r="A6647" s="60"/>
      <c r="B6647" s="61"/>
      <c r="C6647" s="61"/>
      <c r="D6647" s="61"/>
      <c r="E6647" s="61"/>
      <c r="F6647" s="61"/>
      <c r="G6647" s="61"/>
      <c r="H6647" s="61"/>
      <c r="I6647" s="61"/>
      <c r="J6647" s="61"/>
      <c r="K6647" s="61"/>
      <c r="L6647" s="61"/>
      <c r="M6647" s="61">
        <f t="shared" si="105"/>
        <v>0</v>
      </c>
      <c r="N6647" t="e">
        <f>VLOOKUP(M6647,'zamestnanci číselník'!$A:$I,9,0)</f>
        <v>#N/A</v>
      </c>
    </row>
    <row r="6648" spans="1:14" x14ac:dyDescent="0.2">
      <c r="A6648" s="60"/>
      <c r="B6648" s="61"/>
      <c r="C6648" s="61"/>
      <c r="D6648" s="61"/>
      <c r="E6648" s="61"/>
      <c r="F6648" s="61"/>
      <c r="G6648" s="61"/>
      <c r="H6648" s="61"/>
      <c r="I6648" s="61"/>
      <c r="J6648" s="61"/>
      <c r="K6648" s="61"/>
      <c r="L6648" s="61"/>
      <c r="M6648" s="61">
        <f t="shared" si="105"/>
        <v>0</v>
      </c>
      <c r="N6648" t="e">
        <f>VLOOKUP(M6648,'zamestnanci číselník'!$A:$I,9,0)</f>
        <v>#N/A</v>
      </c>
    </row>
    <row r="6649" spans="1:14" x14ac:dyDescent="0.2">
      <c r="A6649" s="60"/>
      <c r="B6649" s="61"/>
      <c r="C6649" s="61"/>
      <c r="D6649" s="61"/>
      <c r="E6649" s="61"/>
      <c r="F6649" s="61"/>
      <c r="G6649" s="61"/>
      <c r="H6649" s="61"/>
      <c r="I6649" s="61"/>
      <c r="J6649" s="61"/>
      <c r="K6649" s="61"/>
      <c r="L6649" s="61"/>
      <c r="M6649" s="61">
        <f t="shared" si="105"/>
        <v>0</v>
      </c>
      <c r="N6649" t="e">
        <f>VLOOKUP(M6649,'zamestnanci číselník'!$A:$I,9,0)</f>
        <v>#N/A</v>
      </c>
    </row>
    <row r="6650" spans="1:14" x14ac:dyDescent="0.2">
      <c r="A6650" s="60"/>
      <c r="B6650" s="61"/>
      <c r="C6650" s="61"/>
      <c r="D6650" s="61"/>
      <c r="E6650" s="61"/>
      <c r="F6650" s="61"/>
      <c r="G6650" s="61"/>
      <c r="H6650" s="61"/>
      <c r="I6650" s="61"/>
      <c r="J6650" s="61"/>
      <c r="K6650" s="61"/>
      <c r="L6650" s="61"/>
      <c r="M6650" s="61">
        <f t="shared" si="105"/>
        <v>0</v>
      </c>
      <c r="N6650" t="e">
        <f>VLOOKUP(M6650,'zamestnanci číselník'!$A:$I,9,0)</f>
        <v>#N/A</v>
      </c>
    </row>
    <row r="6651" spans="1:14" x14ac:dyDescent="0.2">
      <c r="A6651" s="60"/>
      <c r="B6651" s="61"/>
      <c r="C6651" s="61"/>
      <c r="D6651" s="61"/>
      <c r="E6651" s="61"/>
      <c r="F6651" s="61"/>
      <c r="G6651" s="61"/>
      <c r="H6651" s="61"/>
      <c r="I6651" s="61"/>
      <c r="J6651" s="61"/>
      <c r="K6651" s="61"/>
      <c r="L6651" s="61"/>
      <c r="M6651" s="61">
        <f t="shared" si="105"/>
        <v>0</v>
      </c>
      <c r="N6651" t="e">
        <f>VLOOKUP(M6651,'zamestnanci číselník'!$A:$I,9,0)</f>
        <v>#N/A</v>
      </c>
    </row>
    <row r="6652" spans="1:14" x14ac:dyDescent="0.2">
      <c r="A6652" s="60"/>
      <c r="B6652" s="61"/>
      <c r="C6652" s="61"/>
      <c r="D6652" s="61"/>
      <c r="E6652" s="61"/>
      <c r="F6652" s="61"/>
      <c r="G6652" s="61"/>
      <c r="H6652" s="61"/>
      <c r="I6652" s="61"/>
      <c r="J6652" s="61"/>
      <c r="K6652" s="61"/>
      <c r="L6652" s="61"/>
      <c r="M6652" s="61">
        <f t="shared" si="105"/>
        <v>0</v>
      </c>
      <c r="N6652" t="e">
        <f>VLOOKUP(M6652,'zamestnanci číselník'!$A:$I,9,0)</f>
        <v>#N/A</v>
      </c>
    </row>
    <row r="6653" spans="1:14" x14ac:dyDescent="0.2">
      <c r="A6653" s="60"/>
      <c r="B6653" s="61"/>
      <c r="C6653" s="61"/>
      <c r="D6653" s="61"/>
      <c r="E6653" s="61"/>
      <c r="F6653" s="61"/>
      <c r="G6653" s="61"/>
      <c r="H6653" s="61"/>
      <c r="I6653" s="61"/>
      <c r="J6653" s="61"/>
      <c r="K6653" s="61"/>
      <c r="L6653" s="61"/>
      <c r="M6653" s="61">
        <f t="shared" si="105"/>
        <v>0</v>
      </c>
      <c r="N6653" t="e">
        <f>VLOOKUP(M6653,'zamestnanci číselník'!$A:$I,9,0)</f>
        <v>#N/A</v>
      </c>
    </row>
    <row r="6654" spans="1:14" x14ac:dyDescent="0.2">
      <c r="A6654" s="60"/>
      <c r="B6654" s="61"/>
      <c r="C6654" s="61"/>
      <c r="D6654" s="61"/>
      <c r="E6654" s="61"/>
      <c r="F6654" s="61"/>
      <c r="G6654" s="61"/>
      <c r="H6654" s="61"/>
      <c r="I6654" s="61"/>
      <c r="J6654" s="61"/>
      <c r="K6654" s="61"/>
      <c r="L6654" s="61"/>
      <c r="M6654" s="61">
        <f t="shared" si="105"/>
        <v>0</v>
      </c>
      <c r="N6654" t="e">
        <f>VLOOKUP(M6654,'zamestnanci číselník'!$A:$I,9,0)</f>
        <v>#N/A</v>
      </c>
    </row>
    <row r="6655" spans="1:14" x14ac:dyDescent="0.2">
      <c r="A6655" s="60"/>
      <c r="B6655" s="61"/>
      <c r="C6655" s="61"/>
      <c r="D6655" s="61"/>
      <c r="E6655" s="61"/>
      <c r="F6655" s="61"/>
      <c r="G6655" s="61"/>
      <c r="H6655" s="61"/>
      <c r="I6655" s="61"/>
      <c r="J6655" s="61"/>
      <c r="K6655" s="61"/>
      <c r="L6655" s="61"/>
      <c r="M6655" s="61">
        <f t="shared" si="105"/>
        <v>0</v>
      </c>
      <c r="N6655" t="e">
        <f>VLOOKUP(M6655,'zamestnanci číselník'!$A:$I,9,0)</f>
        <v>#N/A</v>
      </c>
    </row>
    <row r="6656" spans="1:14" x14ac:dyDescent="0.2">
      <c r="A6656" s="60"/>
      <c r="B6656" s="61"/>
      <c r="C6656" s="61"/>
      <c r="D6656" s="61"/>
      <c r="E6656" s="61"/>
      <c r="F6656" s="61"/>
      <c r="G6656" s="61"/>
      <c r="H6656" s="61"/>
      <c r="I6656" s="61"/>
      <c r="J6656" s="61"/>
      <c r="K6656" s="61"/>
      <c r="L6656" s="61"/>
      <c r="M6656" s="61">
        <f t="shared" si="105"/>
        <v>0</v>
      </c>
      <c r="N6656" t="e">
        <f>VLOOKUP(M6656,'zamestnanci číselník'!$A:$I,9,0)</f>
        <v>#N/A</v>
      </c>
    </row>
    <row r="6657" spans="1:14" x14ac:dyDescent="0.2">
      <c r="A6657" s="60"/>
      <c r="B6657" s="61"/>
      <c r="C6657" s="61"/>
      <c r="D6657" s="61"/>
      <c r="E6657" s="61"/>
      <c r="F6657" s="61"/>
      <c r="G6657" s="61"/>
      <c r="H6657" s="61"/>
      <c r="I6657" s="61"/>
      <c r="J6657" s="61"/>
      <c r="K6657" s="61"/>
      <c r="L6657" s="61"/>
      <c r="M6657" s="61">
        <f t="shared" si="105"/>
        <v>0</v>
      </c>
      <c r="N6657" t="e">
        <f>VLOOKUP(M6657,'zamestnanci číselník'!$A:$I,9,0)</f>
        <v>#N/A</v>
      </c>
    </row>
    <row r="6658" spans="1:14" x14ac:dyDescent="0.2">
      <c r="A6658" s="60"/>
      <c r="B6658" s="61"/>
      <c r="C6658" s="61"/>
      <c r="D6658" s="61"/>
      <c r="E6658" s="61"/>
      <c r="F6658" s="61"/>
      <c r="G6658" s="61"/>
      <c r="H6658" s="61"/>
      <c r="I6658" s="61"/>
      <c r="J6658" s="61"/>
      <c r="K6658" s="61"/>
      <c r="L6658" s="61"/>
      <c r="M6658" s="61">
        <f t="shared" si="105"/>
        <v>0</v>
      </c>
      <c r="N6658" t="e">
        <f>VLOOKUP(M6658,'zamestnanci číselník'!$A:$I,9,0)</f>
        <v>#N/A</v>
      </c>
    </row>
    <row r="6659" spans="1:14" x14ac:dyDescent="0.2">
      <c r="A6659" s="60"/>
      <c r="B6659" s="61"/>
      <c r="C6659" s="61"/>
      <c r="D6659" s="61"/>
      <c r="E6659" s="61"/>
      <c r="F6659" s="61"/>
      <c r="G6659" s="61"/>
      <c r="H6659" s="61"/>
      <c r="I6659" s="61"/>
      <c r="J6659" s="61"/>
      <c r="K6659" s="61"/>
      <c r="L6659" s="61"/>
      <c r="M6659" s="61">
        <f t="shared" si="105"/>
        <v>0</v>
      </c>
      <c r="N6659" t="e">
        <f>VLOOKUP(M6659,'zamestnanci číselník'!$A:$I,9,0)</f>
        <v>#N/A</v>
      </c>
    </row>
    <row r="6660" spans="1:14" x14ac:dyDescent="0.2">
      <c r="A6660" s="60"/>
      <c r="B6660" s="61"/>
      <c r="C6660" s="61"/>
      <c r="D6660" s="61"/>
      <c r="E6660" s="61"/>
      <c r="F6660" s="61"/>
      <c r="G6660" s="61"/>
      <c r="H6660" s="61"/>
      <c r="I6660" s="61"/>
      <c r="J6660" s="61"/>
      <c r="K6660" s="61"/>
      <c r="L6660" s="61"/>
      <c r="M6660" s="61">
        <f t="shared" si="105"/>
        <v>0</v>
      </c>
      <c r="N6660" t="e">
        <f>VLOOKUP(M6660,'zamestnanci číselník'!$A:$I,9,0)</f>
        <v>#N/A</v>
      </c>
    </row>
    <row r="6661" spans="1:14" x14ac:dyDescent="0.2">
      <c r="A6661" s="60"/>
      <c r="B6661" s="61"/>
      <c r="C6661" s="61"/>
      <c r="D6661" s="61"/>
      <c r="E6661" s="61"/>
      <c r="F6661" s="61"/>
      <c r="G6661" s="61"/>
      <c r="H6661" s="61"/>
      <c r="I6661" s="61"/>
      <c r="J6661" s="61"/>
      <c r="K6661" s="61"/>
      <c r="L6661" s="61"/>
      <c r="M6661" s="61">
        <f t="shared" si="105"/>
        <v>0</v>
      </c>
      <c r="N6661" t="e">
        <f>VLOOKUP(M6661,'zamestnanci číselník'!$A:$I,9,0)</f>
        <v>#N/A</v>
      </c>
    </row>
    <row r="6662" spans="1:14" x14ac:dyDescent="0.2">
      <c r="A6662" s="60"/>
      <c r="B6662" s="61"/>
      <c r="C6662" s="61"/>
      <c r="D6662" s="61"/>
      <c r="E6662" s="61"/>
      <c r="F6662" s="61"/>
      <c r="G6662" s="61"/>
      <c r="H6662" s="61"/>
      <c r="I6662" s="61"/>
      <c r="J6662" s="61"/>
      <c r="K6662" s="61"/>
      <c r="L6662" s="61"/>
      <c r="M6662" s="61">
        <f t="shared" si="105"/>
        <v>0</v>
      </c>
      <c r="N6662" t="e">
        <f>VLOOKUP(M6662,'zamestnanci číselník'!$A:$I,9,0)</f>
        <v>#N/A</v>
      </c>
    </row>
    <row r="6663" spans="1:14" x14ac:dyDescent="0.2">
      <c r="A6663" s="60"/>
      <c r="B6663" s="61"/>
      <c r="C6663" s="61"/>
      <c r="D6663" s="61"/>
      <c r="E6663" s="61"/>
      <c r="F6663" s="61"/>
      <c r="G6663" s="61"/>
      <c r="H6663" s="61"/>
      <c r="I6663" s="61"/>
      <c r="J6663" s="61"/>
      <c r="K6663" s="61"/>
      <c r="L6663" s="61"/>
      <c r="M6663" s="61">
        <f t="shared" si="105"/>
        <v>0</v>
      </c>
      <c r="N6663" t="e">
        <f>VLOOKUP(M6663,'zamestnanci číselník'!$A:$I,9,0)</f>
        <v>#N/A</v>
      </c>
    </row>
    <row r="6664" spans="1:14" x14ac:dyDescent="0.2">
      <c r="A6664" s="60"/>
      <c r="B6664" s="61"/>
      <c r="C6664" s="61"/>
      <c r="D6664" s="61"/>
      <c r="E6664" s="61"/>
      <c r="F6664" s="61"/>
      <c r="G6664" s="61"/>
      <c r="H6664" s="61"/>
      <c r="I6664" s="61"/>
      <c r="J6664" s="61"/>
      <c r="K6664" s="61"/>
      <c r="L6664" s="61"/>
      <c r="M6664" s="61">
        <f t="shared" si="105"/>
        <v>0</v>
      </c>
      <c r="N6664" t="e">
        <f>VLOOKUP(M6664,'zamestnanci číselník'!$A:$I,9,0)</f>
        <v>#N/A</v>
      </c>
    </row>
    <row r="6665" spans="1:14" x14ac:dyDescent="0.2">
      <c r="A6665" s="60"/>
      <c r="B6665" s="61"/>
      <c r="C6665" s="61"/>
      <c r="D6665" s="61"/>
      <c r="E6665" s="61"/>
      <c r="F6665" s="61"/>
      <c r="G6665" s="61"/>
      <c r="H6665" s="61"/>
      <c r="I6665" s="61"/>
      <c r="J6665" s="61"/>
      <c r="K6665" s="61"/>
      <c r="L6665" s="61"/>
      <c r="M6665" s="61">
        <f t="shared" si="105"/>
        <v>0</v>
      </c>
      <c r="N6665" t="e">
        <f>VLOOKUP(M6665,'zamestnanci číselník'!$A:$I,9,0)</f>
        <v>#N/A</v>
      </c>
    </row>
    <row r="6666" spans="1:14" x14ac:dyDescent="0.2">
      <c r="A6666" s="60"/>
      <c r="B6666" s="61"/>
      <c r="C6666" s="61"/>
      <c r="D6666" s="61"/>
      <c r="E6666" s="61"/>
      <c r="F6666" s="61"/>
      <c r="G6666" s="61"/>
      <c r="H6666" s="61"/>
      <c r="I6666" s="61"/>
      <c r="J6666" s="61"/>
      <c r="K6666" s="61"/>
      <c r="L6666" s="61"/>
      <c r="M6666" s="61">
        <f t="shared" si="105"/>
        <v>0</v>
      </c>
      <c r="N6666" t="e">
        <f>VLOOKUP(M6666,'zamestnanci číselník'!$A:$I,9,0)</f>
        <v>#N/A</v>
      </c>
    </row>
    <row r="6667" spans="1:14" x14ac:dyDescent="0.2">
      <c r="A6667" s="60"/>
      <c r="B6667" s="61"/>
      <c r="C6667" s="61"/>
      <c r="D6667" s="61"/>
      <c r="E6667" s="61"/>
      <c r="F6667" s="61"/>
      <c r="G6667" s="61"/>
      <c r="H6667" s="61"/>
      <c r="I6667" s="61"/>
      <c r="J6667" s="61"/>
      <c r="K6667" s="61"/>
      <c r="L6667" s="61"/>
      <c r="M6667" s="61">
        <f t="shared" si="105"/>
        <v>0</v>
      </c>
      <c r="N6667" t="e">
        <f>VLOOKUP(M6667,'zamestnanci číselník'!$A:$I,9,0)</f>
        <v>#N/A</v>
      </c>
    </row>
    <row r="6668" spans="1:14" x14ac:dyDescent="0.2">
      <c r="A6668" s="60"/>
      <c r="B6668" s="61"/>
      <c r="C6668" s="61"/>
      <c r="D6668" s="61"/>
      <c r="E6668" s="61"/>
      <c r="F6668" s="61"/>
      <c r="G6668" s="61"/>
      <c r="H6668" s="61"/>
      <c r="I6668" s="61"/>
      <c r="J6668" s="61"/>
      <c r="K6668" s="61"/>
      <c r="L6668" s="61"/>
      <c r="M6668" s="61">
        <f t="shared" si="105"/>
        <v>0</v>
      </c>
      <c r="N6668" t="e">
        <f>VLOOKUP(M6668,'zamestnanci číselník'!$A:$I,9,0)</f>
        <v>#N/A</v>
      </c>
    </row>
    <row r="6669" spans="1:14" x14ac:dyDescent="0.2">
      <c r="A6669" s="60"/>
      <c r="B6669" s="61"/>
      <c r="C6669" s="61"/>
      <c r="D6669" s="61"/>
      <c r="E6669" s="61"/>
      <c r="F6669" s="61"/>
      <c r="G6669" s="61"/>
      <c r="H6669" s="61"/>
      <c r="I6669" s="61"/>
      <c r="J6669" s="61"/>
      <c r="K6669" s="61"/>
      <c r="L6669" s="61"/>
      <c r="M6669" s="61">
        <f t="shared" si="105"/>
        <v>0</v>
      </c>
      <c r="N6669" t="e">
        <f>VLOOKUP(M6669,'zamestnanci číselník'!$A:$I,9,0)</f>
        <v>#N/A</v>
      </c>
    </row>
    <row r="6670" spans="1:14" x14ac:dyDescent="0.2">
      <c r="A6670" s="60"/>
      <c r="B6670" s="61"/>
      <c r="C6670" s="61"/>
      <c r="D6670" s="61"/>
      <c r="E6670" s="61"/>
      <c r="F6670" s="61"/>
      <c r="G6670" s="61"/>
      <c r="H6670" s="61"/>
      <c r="I6670" s="61"/>
      <c r="J6670" s="61"/>
      <c r="K6670" s="61"/>
      <c r="L6670" s="61"/>
      <c r="M6670" s="61">
        <f t="shared" si="105"/>
        <v>0</v>
      </c>
      <c r="N6670" t="e">
        <f>VLOOKUP(M6670,'zamestnanci číselník'!$A:$I,9,0)</f>
        <v>#N/A</v>
      </c>
    </row>
    <row r="6671" spans="1:14" x14ac:dyDescent="0.2">
      <c r="A6671" s="60"/>
      <c r="B6671" s="61"/>
      <c r="C6671" s="61"/>
      <c r="D6671" s="61"/>
      <c r="E6671" s="61"/>
      <c r="F6671" s="61"/>
      <c r="G6671" s="61"/>
      <c r="H6671" s="61"/>
      <c r="I6671" s="61"/>
      <c r="J6671" s="61"/>
      <c r="K6671" s="61"/>
      <c r="L6671" s="61"/>
      <c r="M6671" s="61">
        <f t="shared" si="105"/>
        <v>0</v>
      </c>
      <c r="N6671" t="e">
        <f>VLOOKUP(M6671,'zamestnanci číselník'!$A:$I,9,0)</f>
        <v>#N/A</v>
      </c>
    </row>
    <row r="6672" spans="1:14" x14ac:dyDescent="0.2">
      <c r="A6672" s="60"/>
      <c r="B6672" s="61"/>
      <c r="C6672" s="61"/>
      <c r="D6672" s="61"/>
      <c r="E6672" s="61"/>
      <c r="F6672" s="61"/>
      <c r="G6672" s="61"/>
      <c r="H6672" s="61"/>
      <c r="I6672" s="61"/>
      <c r="J6672" s="61"/>
      <c r="K6672" s="61"/>
      <c r="L6672" s="61"/>
      <c r="M6672" s="61">
        <f t="shared" si="105"/>
        <v>0</v>
      </c>
      <c r="N6672" t="e">
        <f>VLOOKUP(M6672,'zamestnanci číselník'!$A:$I,9,0)</f>
        <v>#N/A</v>
      </c>
    </row>
    <row r="6673" spans="1:14" x14ac:dyDescent="0.2">
      <c r="A6673" s="60"/>
      <c r="B6673" s="61"/>
      <c r="C6673" s="61"/>
      <c r="D6673" s="61"/>
      <c r="E6673" s="61"/>
      <c r="F6673" s="61"/>
      <c r="G6673" s="61"/>
      <c r="H6673" s="61"/>
      <c r="I6673" s="61"/>
      <c r="J6673" s="61"/>
      <c r="K6673" s="61"/>
      <c r="L6673" s="61"/>
      <c r="M6673" s="61">
        <f t="shared" si="105"/>
        <v>0</v>
      </c>
      <c r="N6673" t="e">
        <f>VLOOKUP(M6673,'zamestnanci číselník'!$A:$I,9,0)</f>
        <v>#N/A</v>
      </c>
    </row>
    <row r="6674" spans="1:14" x14ac:dyDescent="0.2">
      <c r="A6674" s="60"/>
      <c r="B6674" s="61"/>
      <c r="C6674" s="61"/>
      <c r="D6674" s="61"/>
      <c r="E6674" s="61"/>
      <c r="F6674" s="61"/>
      <c r="G6674" s="61"/>
      <c r="H6674" s="61"/>
      <c r="I6674" s="61"/>
      <c r="J6674" s="61"/>
      <c r="K6674" s="61"/>
      <c r="L6674" s="61"/>
      <c r="M6674" s="61">
        <f t="shared" si="105"/>
        <v>0</v>
      </c>
      <c r="N6674" t="e">
        <f>VLOOKUP(M6674,'zamestnanci číselník'!$A:$I,9,0)</f>
        <v>#N/A</v>
      </c>
    </row>
    <row r="6675" spans="1:14" x14ac:dyDescent="0.2">
      <c r="A6675" s="60"/>
      <c r="B6675" s="61"/>
      <c r="C6675" s="61"/>
      <c r="D6675" s="61"/>
      <c r="E6675" s="61"/>
      <c r="F6675" s="61"/>
      <c r="G6675" s="61"/>
      <c r="H6675" s="61"/>
      <c r="I6675" s="61"/>
      <c r="J6675" s="61"/>
      <c r="K6675" s="61"/>
      <c r="L6675" s="61"/>
      <c r="M6675" s="61">
        <f t="shared" si="105"/>
        <v>0</v>
      </c>
      <c r="N6675" t="e">
        <f>VLOOKUP(M6675,'zamestnanci číselník'!$A:$I,9,0)</f>
        <v>#N/A</v>
      </c>
    </row>
    <row r="6676" spans="1:14" x14ac:dyDescent="0.2">
      <c r="A6676" s="60"/>
      <c r="B6676" s="61"/>
      <c r="C6676" s="61"/>
      <c r="D6676" s="61"/>
      <c r="E6676" s="61"/>
      <c r="F6676" s="61"/>
      <c r="G6676" s="61"/>
      <c r="H6676" s="61"/>
      <c r="I6676" s="61"/>
      <c r="J6676" s="61"/>
      <c r="K6676" s="61"/>
      <c r="L6676" s="61"/>
      <c r="M6676" s="61">
        <f t="shared" si="105"/>
        <v>0</v>
      </c>
      <c r="N6676" t="e">
        <f>VLOOKUP(M6676,'zamestnanci číselník'!$A:$I,9,0)</f>
        <v>#N/A</v>
      </c>
    </row>
    <row r="6677" spans="1:14" x14ac:dyDescent="0.2">
      <c r="A6677" s="60"/>
      <c r="B6677" s="61"/>
      <c r="C6677" s="61"/>
      <c r="D6677" s="61"/>
      <c r="E6677" s="61"/>
      <c r="F6677" s="61"/>
      <c r="G6677" s="61"/>
      <c r="H6677" s="61"/>
      <c r="I6677" s="61"/>
      <c r="J6677" s="61"/>
      <c r="K6677" s="61"/>
      <c r="L6677" s="61"/>
      <c r="M6677" s="61">
        <f t="shared" si="105"/>
        <v>0</v>
      </c>
      <c r="N6677" t="e">
        <f>VLOOKUP(M6677,'zamestnanci číselník'!$A:$I,9,0)</f>
        <v>#N/A</v>
      </c>
    </row>
    <row r="6678" spans="1:14" x14ac:dyDescent="0.2">
      <c r="A6678" s="60"/>
      <c r="B6678" s="61"/>
      <c r="C6678" s="61"/>
      <c r="D6678" s="61"/>
      <c r="E6678" s="61"/>
      <c r="F6678" s="61"/>
      <c r="G6678" s="61"/>
      <c r="H6678" s="61"/>
      <c r="I6678" s="61"/>
      <c r="J6678" s="61"/>
      <c r="K6678" s="61"/>
      <c r="L6678" s="61"/>
      <c r="M6678" s="61">
        <f t="shared" si="105"/>
        <v>0</v>
      </c>
      <c r="N6678" t="e">
        <f>VLOOKUP(M6678,'zamestnanci číselník'!$A:$I,9,0)</f>
        <v>#N/A</v>
      </c>
    </row>
    <row r="6679" spans="1:14" x14ac:dyDescent="0.2">
      <c r="A6679" s="60"/>
      <c r="B6679" s="61"/>
      <c r="C6679" s="61"/>
      <c r="D6679" s="61"/>
      <c r="E6679" s="61"/>
      <c r="F6679" s="61"/>
      <c r="G6679" s="61"/>
      <c r="H6679" s="61"/>
      <c r="I6679" s="61"/>
      <c r="J6679" s="61"/>
      <c r="K6679" s="61"/>
      <c r="L6679" s="61"/>
      <c r="M6679" s="61">
        <f t="shared" si="105"/>
        <v>0</v>
      </c>
      <c r="N6679" t="e">
        <f>VLOOKUP(M6679,'zamestnanci číselník'!$A:$I,9,0)</f>
        <v>#N/A</v>
      </c>
    </row>
    <row r="6680" spans="1:14" x14ac:dyDescent="0.2">
      <c r="A6680" s="60"/>
      <c r="B6680" s="61"/>
      <c r="C6680" s="61"/>
      <c r="D6680" s="61"/>
      <c r="E6680" s="61"/>
      <c r="F6680" s="61"/>
      <c r="G6680" s="61"/>
      <c r="H6680" s="61"/>
      <c r="I6680" s="61"/>
      <c r="J6680" s="61"/>
      <c r="K6680" s="61"/>
      <c r="L6680" s="61"/>
      <c r="M6680" s="61">
        <f t="shared" si="105"/>
        <v>0</v>
      </c>
      <c r="N6680" t="e">
        <f>VLOOKUP(M6680,'zamestnanci číselník'!$A:$I,9,0)</f>
        <v>#N/A</v>
      </c>
    </row>
    <row r="6681" spans="1:14" x14ac:dyDescent="0.2">
      <c r="A6681" s="60"/>
      <c r="B6681" s="61"/>
      <c r="C6681" s="61"/>
      <c r="D6681" s="61"/>
      <c r="E6681" s="61"/>
      <c r="F6681" s="61"/>
      <c r="G6681" s="61"/>
      <c r="H6681" s="61"/>
      <c r="I6681" s="61"/>
      <c r="J6681" s="61"/>
      <c r="K6681" s="61"/>
      <c r="L6681" s="61"/>
      <c r="M6681" s="61">
        <f t="shared" si="105"/>
        <v>0</v>
      </c>
      <c r="N6681" t="e">
        <f>VLOOKUP(M6681,'zamestnanci číselník'!$A:$I,9,0)</f>
        <v>#N/A</v>
      </c>
    </row>
    <row r="6682" spans="1:14" x14ac:dyDescent="0.2">
      <c r="A6682" s="60"/>
      <c r="B6682" s="61"/>
      <c r="C6682" s="61"/>
      <c r="D6682" s="61"/>
      <c r="E6682" s="61"/>
      <c r="F6682" s="61"/>
      <c r="G6682" s="61"/>
      <c r="H6682" s="61"/>
      <c r="I6682" s="61"/>
      <c r="J6682" s="61"/>
      <c r="K6682" s="61"/>
      <c r="L6682" s="61"/>
      <c r="M6682" s="61">
        <f t="shared" si="105"/>
        <v>0</v>
      </c>
      <c r="N6682" t="e">
        <f>VLOOKUP(M6682,'zamestnanci číselník'!$A:$I,9,0)</f>
        <v>#N/A</v>
      </c>
    </row>
    <row r="6683" spans="1:14" x14ac:dyDescent="0.2">
      <c r="A6683" s="60"/>
      <c r="B6683" s="61"/>
      <c r="C6683" s="61"/>
      <c r="D6683" s="61"/>
      <c r="E6683" s="61"/>
      <c r="F6683" s="61"/>
      <c r="G6683" s="61"/>
      <c r="H6683" s="61"/>
      <c r="I6683" s="61"/>
      <c r="J6683" s="61"/>
      <c r="K6683" s="61"/>
      <c r="L6683" s="61"/>
      <c r="M6683" s="61">
        <f t="shared" si="105"/>
        <v>0</v>
      </c>
      <c r="N6683" t="e">
        <f>VLOOKUP(M6683,'zamestnanci číselník'!$A:$I,9,0)</f>
        <v>#N/A</v>
      </c>
    </row>
    <row r="6684" spans="1:14" x14ac:dyDescent="0.2">
      <c r="A6684" s="60"/>
      <c r="B6684" s="61"/>
      <c r="C6684" s="61"/>
      <c r="D6684" s="61"/>
      <c r="E6684" s="61"/>
      <c r="F6684" s="61"/>
      <c r="G6684" s="61"/>
      <c r="H6684" s="61"/>
      <c r="I6684" s="61"/>
      <c r="J6684" s="61"/>
      <c r="K6684" s="61"/>
      <c r="L6684" s="61"/>
      <c r="M6684" s="61">
        <f t="shared" si="105"/>
        <v>0</v>
      </c>
      <c r="N6684" t="e">
        <f>VLOOKUP(M6684,'zamestnanci číselník'!$A:$I,9,0)</f>
        <v>#N/A</v>
      </c>
    </row>
    <row r="6685" spans="1:14" x14ac:dyDescent="0.2">
      <c r="A6685" s="60"/>
      <c r="B6685" s="61"/>
      <c r="C6685" s="61"/>
      <c r="D6685" s="61"/>
      <c r="E6685" s="61"/>
      <c r="F6685" s="61"/>
      <c r="G6685" s="61"/>
      <c r="H6685" s="61"/>
      <c r="I6685" s="61"/>
      <c r="J6685" s="61"/>
      <c r="K6685" s="61"/>
      <c r="L6685" s="61"/>
      <c r="M6685" s="61">
        <f t="shared" si="105"/>
        <v>0</v>
      </c>
      <c r="N6685" t="e">
        <f>VLOOKUP(M6685,'zamestnanci číselník'!$A:$I,9,0)</f>
        <v>#N/A</v>
      </c>
    </row>
    <row r="6686" spans="1:14" x14ac:dyDescent="0.2">
      <c r="A6686" s="60"/>
      <c r="B6686" s="61"/>
      <c r="C6686" s="61"/>
      <c r="D6686" s="61"/>
      <c r="E6686" s="61"/>
      <c r="F6686" s="61"/>
      <c r="G6686" s="61"/>
      <c r="H6686" s="61"/>
      <c r="I6686" s="61"/>
      <c r="J6686" s="61"/>
      <c r="K6686" s="61"/>
      <c r="L6686" s="61"/>
      <c r="M6686" s="61">
        <f t="shared" si="105"/>
        <v>0</v>
      </c>
      <c r="N6686" t="e">
        <f>VLOOKUP(M6686,'zamestnanci číselník'!$A:$I,9,0)</f>
        <v>#N/A</v>
      </c>
    </row>
    <row r="6687" spans="1:14" x14ac:dyDescent="0.2">
      <c r="A6687" s="60"/>
      <c r="B6687" s="61"/>
      <c r="C6687" s="61"/>
      <c r="D6687" s="61"/>
      <c r="E6687" s="61"/>
      <c r="F6687" s="61"/>
      <c r="G6687" s="61"/>
      <c r="H6687" s="61"/>
      <c r="I6687" s="61"/>
      <c r="J6687" s="61"/>
      <c r="K6687" s="61"/>
      <c r="L6687" s="61"/>
      <c r="M6687" s="61">
        <f t="shared" si="105"/>
        <v>0</v>
      </c>
      <c r="N6687" t="e">
        <f>VLOOKUP(M6687,'zamestnanci číselník'!$A:$I,9,0)</f>
        <v>#N/A</v>
      </c>
    </row>
    <row r="6688" spans="1:14" x14ac:dyDescent="0.2">
      <c r="A6688" s="60"/>
      <c r="B6688" s="61"/>
      <c r="C6688" s="61"/>
      <c r="D6688" s="61"/>
      <c r="E6688" s="61"/>
      <c r="F6688" s="61"/>
      <c r="G6688" s="61"/>
      <c r="H6688" s="61"/>
      <c r="I6688" s="61"/>
      <c r="J6688" s="61"/>
      <c r="K6688" s="61"/>
      <c r="L6688" s="61"/>
      <c r="M6688" s="61">
        <f t="shared" si="105"/>
        <v>0</v>
      </c>
      <c r="N6688" t="e">
        <f>VLOOKUP(M6688,'zamestnanci číselník'!$A:$I,9,0)</f>
        <v>#N/A</v>
      </c>
    </row>
    <row r="6689" spans="1:14" x14ac:dyDescent="0.2">
      <c r="A6689" s="60"/>
      <c r="B6689" s="61"/>
      <c r="C6689" s="61"/>
      <c r="D6689" s="61"/>
      <c r="E6689" s="61"/>
      <c r="F6689" s="61"/>
      <c r="G6689" s="61"/>
      <c r="H6689" s="61"/>
      <c r="I6689" s="61"/>
      <c r="J6689" s="61"/>
      <c r="K6689" s="61"/>
      <c r="L6689" s="61"/>
      <c r="M6689" s="61">
        <f t="shared" si="105"/>
        <v>0</v>
      </c>
      <c r="N6689" t="e">
        <f>VLOOKUP(M6689,'zamestnanci číselník'!$A:$I,9,0)</f>
        <v>#N/A</v>
      </c>
    </row>
    <row r="6690" spans="1:14" x14ac:dyDescent="0.2">
      <c r="A6690" s="60"/>
      <c r="B6690" s="61"/>
      <c r="C6690" s="61"/>
      <c r="D6690" s="61"/>
      <c r="E6690" s="61"/>
      <c r="F6690" s="61"/>
      <c r="G6690" s="61"/>
      <c r="H6690" s="61"/>
      <c r="I6690" s="61"/>
      <c r="J6690" s="61"/>
      <c r="K6690" s="61"/>
      <c r="L6690" s="61"/>
      <c r="M6690" s="61">
        <f t="shared" si="105"/>
        <v>0</v>
      </c>
      <c r="N6690" t="e">
        <f>VLOOKUP(M6690,'zamestnanci číselník'!$A:$I,9,0)</f>
        <v>#N/A</v>
      </c>
    </row>
    <row r="6691" spans="1:14" x14ac:dyDescent="0.2">
      <c r="A6691" s="60"/>
      <c r="B6691" s="61"/>
      <c r="C6691" s="61"/>
      <c r="D6691" s="61"/>
      <c r="E6691" s="61"/>
      <c r="F6691" s="61"/>
      <c r="G6691" s="61"/>
      <c r="H6691" s="61"/>
      <c r="I6691" s="61"/>
      <c r="J6691" s="61"/>
      <c r="K6691" s="61"/>
      <c r="L6691" s="61"/>
      <c r="M6691" s="61">
        <f t="shared" si="105"/>
        <v>0</v>
      </c>
      <c r="N6691" t="e">
        <f>VLOOKUP(M6691,'zamestnanci číselník'!$A:$I,9,0)</f>
        <v>#N/A</v>
      </c>
    </row>
    <row r="6692" spans="1:14" x14ac:dyDescent="0.2">
      <c r="A6692" s="60"/>
      <c r="B6692" s="61"/>
      <c r="C6692" s="61"/>
      <c r="D6692" s="61"/>
      <c r="E6692" s="61"/>
      <c r="F6692" s="61"/>
      <c r="G6692" s="61"/>
      <c r="H6692" s="61"/>
      <c r="I6692" s="61"/>
      <c r="J6692" s="61"/>
      <c r="K6692" s="61"/>
      <c r="L6692" s="61"/>
      <c r="M6692" s="61">
        <f t="shared" si="105"/>
        <v>0</v>
      </c>
      <c r="N6692" t="e">
        <f>VLOOKUP(M6692,'zamestnanci číselník'!$A:$I,9,0)</f>
        <v>#N/A</v>
      </c>
    </row>
    <row r="6693" spans="1:14" x14ac:dyDescent="0.2">
      <c r="A6693" s="60"/>
      <c r="B6693" s="61"/>
      <c r="C6693" s="61"/>
      <c r="D6693" s="61"/>
      <c r="E6693" s="61"/>
      <c r="F6693" s="61"/>
      <c r="G6693" s="61"/>
      <c r="H6693" s="61"/>
      <c r="I6693" s="61"/>
      <c r="J6693" s="61"/>
      <c r="K6693" s="61"/>
      <c r="L6693" s="61"/>
      <c r="M6693" s="61">
        <f t="shared" si="105"/>
        <v>0</v>
      </c>
      <c r="N6693" t="e">
        <f>VLOOKUP(M6693,'zamestnanci číselník'!$A:$I,9,0)</f>
        <v>#N/A</v>
      </c>
    </row>
    <row r="6694" spans="1:14" x14ac:dyDescent="0.2">
      <c r="A6694" s="60"/>
      <c r="B6694" s="61"/>
      <c r="C6694" s="61"/>
      <c r="D6694" s="61"/>
      <c r="E6694" s="61"/>
      <c r="F6694" s="61"/>
      <c r="G6694" s="61"/>
      <c r="H6694" s="61"/>
      <c r="I6694" s="61"/>
      <c r="J6694" s="61"/>
      <c r="K6694" s="61"/>
      <c r="L6694" s="61"/>
      <c r="M6694" s="61">
        <f t="shared" si="105"/>
        <v>0</v>
      </c>
      <c r="N6694" t="e">
        <f>VLOOKUP(M6694,'zamestnanci číselník'!$A:$I,9,0)</f>
        <v>#N/A</v>
      </c>
    </row>
    <row r="6695" spans="1:14" x14ac:dyDescent="0.2">
      <c r="A6695" s="60"/>
      <c r="B6695" s="61"/>
      <c r="C6695" s="61"/>
      <c r="D6695" s="61"/>
      <c r="E6695" s="61"/>
      <c r="F6695" s="61"/>
      <c r="G6695" s="61"/>
      <c r="H6695" s="61"/>
      <c r="I6695" s="61"/>
      <c r="J6695" s="61"/>
      <c r="K6695" s="61"/>
      <c r="L6695" s="61"/>
      <c r="M6695" s="61">
        <f t="shared" si="105"/>
        <v>0</v>
      </c>
      <c r="N6695" t="e">
        <f>VLOOKUP(M6695,'zamestnanci číselník'!$A:$I,9,0)</f>
        <v>#N/A</v>
      </c>
    </row>
    <row r="6696" spans="1:14" x14ac:dyDescent="0.2">
      <c r="A6696" s="60"/>
      <c r="B6696" s="61"/>
      <c r="C6696" s="61"/>
      <c r="D6696" s="61"/>
      <c r="E6696" s="61"/>
      <c r="F6696" s="61"/>
      <c r="G6696" s="61"/>
      <c r="H6696" s="61"/>
      <c r="I6696" s="61"/>
      <c r="J6696" s="61"/>
      <c r="K6696" s="61"/>
      <c r="L6696" s="61"/>
      <c r="M6696" s="61">
        <f t="shared" si="105"/>
        <v>0</v>
      </c>
      <c r="N6696" t="e">
        <f>VLOOKUP(M6696,'zamestnanci číselník'!$A:$I,9,0)</f>
        <v>#N/A</v>
      </c>
    </row>
    <row r="6697" spans="1:14" x14ac:dyDescent="0.2">
      <c r="A6697" s="60"/>
      <c r="B6697" s="61"/>
      <c r="C6697" s="61"/>
      <c r="D6697" s="61"/>
      <c r="E6697" s="61"/>
      <c r="F6697" s="61"/>
      <c r="G6697" s="61"/>
      <c r="H6697" s="61"/>
      <c r="I6697" s="61"/>
      <c r="J6697" s="61"/>
      <c r="K6697" s="61"/>
      <c r="L6697" s="61"/>
      <c r="M6697" s="61">
        <f t="shared" si="105"/>
        <v>0</v>
      </c>
      <c r="N6697" t="e">
        <f>VLOOKUP(M6697,'zamestnanci číselník'!$A:$I,9,0)</f>
        <v>#N/A</v>
      </c>
    </row>
    <row r="6698" spans="1:14" x14ac:dyDescent="0.2">
      <c r="A6698" s="60"/>
      <c r="B6698" s="61"/>
      <c r="C6698" s="61"/>
      <c r="D6698" s="61"/>
      <c r="E6698" s="61"/>
      <c r="F6698" s="61"/>
      <c r="G6698" s="61"/>
      <c r="H6698" s="61"/>
      <c r="I6698" s="61"/>
      <c r="J6698" s="61"/>
      <c r="K6698" s="61"/>
      <c r="L6698" s="61"/>
      <c r="M6698" s="61">
        <f t="shared" si="105"/>
        <v>0</v>
      </c>
      <c r="N6698" t="e">
        <f>VLOOKUP(M6698,'zamestnanci číselník'!$A:$I,9,0)</f>
        <v>#N/A</v>
      </c>
    </row>
    <row r="6699" spans="1:14" x14ac:dyDescent="0.2">
      <c r="A6699" s="60"/>
      <c r="B6699" s="61"/>
      <c r="C6699" s="61"/>
      <c r="D6699" s="61"/>
      <c r="E6699" s="61"/>
      <c r="F6699" s="61"/>
      <c r="G6699" s="61"/>
      <c r="H6699" s="61"/>
      <c r="I6699" s="61"/>
      <c r="J6699" s="61"/>
      <c r="K6699" s="61"/>
      <c r="L6699" s="61"/>
      <c r="M6699" s="61">
        <f t="shared" si="105"/>
        <v>0</v>
      </c>
      <c r="N6699" t="e">
        <f>VLOOKUP(M6699,'zamestnanci číselník'!$A:$I,9,0)</f>
        <v>#N/A</v>
      </c>
    </row>
    <row r="6700" spans="1:14" x14ac:dyDescent="0.2">
      <c r="A6700" s="60"/>
      <c r="B6700" s="61"/>
      <c r="C6700" s="61"/>
      <c r="D6700" s="61"/>
      <c r="E6700" s="61"/>
      <c r="F6700" s="61"/>
      <c r="G6700" s="61"/>
      <c r="H6700" s="61"/>
      <c r="I6700" s="61"/>
      <c r="J6700" s="61"/>
      <c r="K6700" s="61"/>
      <c r="L6700" s="61"/>
      <c r="M6700" s="61">
        <f t="shared" ref="M6700:M6763" si="106">B6700*1</f>
        <v>0</v>
      </c>
      <c r="N6700" t="e">
        <f>VLOOKUP(M6700,'zamestnanci číselník'!$A:$I,9,0)</f>
        <v>#N/A</v>
      </c>
    </row>
    <row r="6701" spans="1:14" x14ac:dyDescent="0.2">
      <c r="A6701" s="60"/>
      <c r="B6701" s="61"/>
      <c r="C6701" s="61"/>
      <c r="D6701" s="61"/>
      <c r="E6701" s="61"/>
      <c r="F6701" s="61"/>
      <c r="G6701" s="61"/>
      <c r="H6701" s="61"/>
      <c r="I6701" s="61"/>
      <c r="J6701" s="61"/>
      <c r="K6701" s="61"/>
      <c r="L6701" s="61"/>
      <c r="M6701" s="61">
        <f t="shared" si="106"/>
        <v>0</v>
      </c>
      <c r="N6701" t="e">
        <f>VLOOKUP(M6701,'zamestnanci číselník'!$A:$I,9,0)</f>
        <v>#N/A</v>
      </c>
    </row>
    <row r="6702" spans="1:14" x14ac:dyDescent="0.2">
      <c r="A6702" s="60"/>
      <c r="B6702" s="61"/>
      <c r="C6702" s="61"/>
      <c r="D6702" s="61"/>
      <c r="E6702" s="61"/>
      <c r="F6702" s="61"/>
      <c r="G6702" s="61"/>
      <c r="H6702" s="61"/>
      <c r="I6702" s="61"/>
      <c r="J6702" s="61"/>
      <c r="K6702" s="61"/>
      <c r="L6702" s="61"/>
      <c r="M6702" s="61">
        <f t="shared" si="106"/>
        <v>0</v>
      </c>
      <c r="N6702" t="e">
        <f>VLOOKUP(M6702,'zamestnanci číselník'!$A:$I,9,0)</f>
        <v>#N/A</v>
      </c>
    </row>
    <row r="6703" spans="1:14" x14ac:dyDescent="0.2">
      <c r="A6703" s="60"/>
      <c r="B6703" s="61"/>
      <c r="C6703" s="61"/>
      <c r="D6703" s="61"/>
      <c r="E6703" s="61"/>
      <c r="F6703" s="61"/>
      <c r="G6703" s="61"/>
      <c r="H6703" s="61"/>
      <c r="I6703" s="61"/>
      <c r="J6703" s="61"/>
      <c r="K6703" s="61"/>
      <c r="L6703" s="61"/>
      <c r="M6703" s="61">
        <f t="shared" si="106"/>
        <v>0</v>
      </c>
      <c r="N6703" t="e">
        <f>VLOOKUP(M6703,'zamestnanci číselník'!$A:$I,9,0)</f>
        <v>#N/A</v>
      </c>
    </row>
    <row r="6704" spans="1:14" x14ac:dyDescent="0.2">
      <c r="A6704" s="60"/>
      <c r="B6704" s="61"/>
      <c r="C6704" s="61"/>
      <c r="D6704" s="61"/>
      <c r="E6704" s="61"/>
      <c r="F6704" s="61"/>
      <c r="G6704" s="61"/>
      <c r="H6704" s="61"/>
      <c r="I6704" s="61"/>
      <c r="J6704" s="61"/>
      <c r="K6704" s="61"/>
      <c r="L6704" s="61"/>
      <c r="M6704" s="61">
        <f t="shared" si="106"/>
        <v>0</v>
      </c>
      <c r="N6704" t="e">
        <f>VLOOKUP(M6704,'zamestnanci číselník'!$A:$I,9,0)</f>
        <v>#N/A</v>
      </c>
    </row>
    <row r="6705" spans="1:14" x14ac:dyDescent="0.2">
      <c r="A6705" s="60"/>
      <c r="B6705" s="61"/>
      <c r="C6705" s="61"/>
      <c r="D6705" s="61"/>
      <c r="E6705" s="61"/>
      <c r="F6705" s="61"/>
      <c r="G6705" s="61"/>
      <c r="H6705" s="61"/>
      <c r="I6705" s="61"/>
      <c r="J6705" s="61"/>
      <c r="K6705" s="61"/>
      <c r="L6705" s="61"/>
      <c r="M6705" s="61">
        <f t="shared" si="106"/>
        <v>0</v>
      </c>
      <c r="N6705" t="e">
        <f>VLOOKUP(M6705,'zamestnanci číselník'!$A:$I,9,0)</f>
        <v>#N/A</v>
      </c>
    </row>
    <row r="6706" spans="1:14" x14ac:dyDescent="0.2">
      <c r="A6706" s="60"/>
      <c r="B6706" s="61"/>
      <c r="C6706" s="61"/>
      <c r="D6706" s="61"/>
      <c r="E6706" s="61"/>
      <c r="F6706" s="61"/>
      <c r="G6706" s="61"/>
      <c r="H6706" s="61"/>
      <c r="I6706" s="61"/>
      <c r="J6706" s="61"/>
      <c r="K6706" s="61"/>
      <c r="L6706" s="61"/>
      <c r="M6706" s="61">
        <f t="shared" si="106"/>
        <v>0</v>
      </c>
      <c r="N6706" t="e">
        <f>VLOOKUP(M6706,'zamestnanci číselník'!$A:$I,9,0)</f>
        <v>#N/A</v>
      </c>
    </row>
    <row r="6707" spans="1:14" x14ac:dyDescent="0.2">
      <c r="A6707" s="60"/>
      <c r="B6707" s="61"/>
      <c r="C6707" s="61"/>
      <c r="D6707" s="61"/>
      <c r="E6707" s="61"/>
      <c r="F6707" s="61"/>
      <c r="G6707" s="61"/>
      <c r="H6707" s="61"/>
      <c r="I6707" s="61"/>
      <c r="J6707" s="61"/>
      <c r="K6707" s="61"/>
      <c r="L6707" s="61"/>
      <c r="M6707" s="61">
        <f t="shared" si="106"/>
        <v>0</v>
      </c>
      <c r="N6707" t="e">
        <f>VLOOKUP(M6707,'zamestnanci číselník'!$A:$I,9,0)</f>
        <v>#N/A</v>
      </c>
    </row>
    <row r="6708" spans="1:14" x14ac:dyDescent="0.2">
      <c r="A6708" s="60"/>
      <c r="B6708" s="61"/>
      <c r="C6708" s="61"/>
      <c r="D6708" s="61"/>
      <c r="E6708" s="61"/>
      <c r="F6708" s="61"/>
      <c r="G6708" s="61"/>
      <c r="H6708" s="61"/>
      <c r="I6708" s="61"/>
      <c r="J6708" s="61"/>
      <c r="K6708" s="61"/>
      <c r="L6708" s="61"/>
      <c r="M6708" s="61">
        <f t="shared" si="106"/>
        <v>0</v>
      </c>
      <c r="N6708" t="e">
        <f>VLOOKUP(M6708,'zamestnanci číselník'!$A:$I,9,0)</f>
        <v>#N/A</v>
      </c>
    </row>
    <row r="6709" spans="1:14" x14ac:dyDescent="0.2">
      <c r="A6709" s="60"/>
      <c r="B6709" s="61"/>
      <c r="C6709" s="61"/>
      <c r="D6709" s="61"/>
      <c r="E6709" s="61"/>
      <c r="F6709" s="61"/>
      <c r="G6709" s="61"/>
      <c r="H6709" s="61"/>
      <c r="I6709" s="61"/>
      <c r="J6709" s="61"/>
      <c r="K6709" s="61"/>
      <c r="L6709" s="61"/>
      <c r="M6709" s="61">
        <f t="shared" si="106"/>
        <v>0</v>
      </c>
      <c r="N6709" t="e">
        <f>VLOOKUP(M6709,'zamestnanci číselník'!$A:$I,9,0)</f>
        <v>#N/A</v>
      </c>
    </row>
    <row r="6710" spans="1:14" x14ac:dyDescent="0.2">
      <c r="A6710" s="60"/>
      <c r="B6710" s="61"/>
      <c r="C6710" s="61"/>
      <c r="D6710" s="61"/>
      <c r="E6710" s="61"/>
      <c r="F6710" s="61"/>
      <c r="G6710" s="61"/>
      <c r="H6710" s="61"/>
      <c r="I6710" s="61"/>
      <c r="J6710" s="61"/>
      <c r="K6710" s="61"/>
      <c r="L6710" s="61"/>
      <c r="M6710" s="61">
        <f t="shared" si="106"/>
        <v>0</v>
      </c>
      <c r="N6710" t="e">
        <f>VLOOKUP(M6710,'zamestnanci číselník'!$A:$I,9,0)</f>
        <v>#N/A</v>
      </c>
    </row>
    <row r="6711" spans="1:14" x14ac:dyDescent="0.2">
      <c r="A6711" s="60"/>
      <c r="B6711" s="61"/>
      <c r="C6711" s="61"/>
      <c r="D6711" s="61"/>
      <c r="E6711" s="61"/>
      <c r="F6711" s="61"/>
      <c r="G6711" s="61"/>
      <c r="H6711" s="61"/>
      <c r="I6711" s="61"/>
      <c r="J6711" s="61"/>
      <c r="K6711" s="61"/>
      <c r="L6711" s="61"/>
      <c r="M6711" s="61">
        <f t="shared" si="106"/>
        <v>0</v>
      </c>
      <c r="N6711" t="e">
        <f>VLOOKUP(M6711,'zamestnanci číselník'!$A:$I,9,0)</f>
        <v>#N/A</v>
      </c>
    </row>
    <row r="6712" spans="1:14" x14ac:dyDescent="0.2">
      <c r="A6712" s="60"/>
      <c r="B6712" s="61"/>
      <c r="C6712" s="61"/>
      <c r="D6712" s="61"/>
      <c r="E6712" s="61"/>
      <c r="F6712" s="61"/>
      <c r="G6712" s="61"/>
      <c r="H6712" s="61"/>
      <c r="I6712" s="61"/>
      <c r="J6712" s="61"/>
      <c r="K6712" s="61"/>
      <c r="L6712" s="61"/>
      <c r="M6712" s="61">
        <f t="shared" si="106"/>
        <v>0</v>
      </c>
      <c r="N6712" t="e">
        <f>VLOOKUP(M6712,'zamestnanci číselník'!$A:$I,9,0)</f>
        <v>#N/A</v>
      </c>
    </row>
    <row r="6713" spans="1:14" x14ac:dyDescent="0.2">
      <c r="A6713" s="60"/>
      <c r="B6713" s="61"/>
      <c r="C6713" s="61"/>
      <c r="D6713" s="61"/>
      <c r="E6713" s="61"/>
      <c r="F6713" s="61"/>
      <c r="G6713" s="61"/>
      <c r="H6713" s="61"/>
      <c r="I6713" s="61"/>
      <c r="J6713" s="61"/>
      <c r="K6713" s="61"/>
      <c r="L6713" s="61"/>
      <c r="M6713" s="61">
        <f t="shared" si="106"/>
        <v>0</v>
      </c>
      <c r="N6713" t="e">
        <f>VLOOKUP(M6713,'zamestnanci číselník'!$A:$I,9,0)</f>
        <v>#N/A</v>
      </c>
    </row>
    <row r="6714" spans="1:14" x14ac:dyDescent="0.2">
      <c r="A6714" s="60"/>
      <c r="B6714" s="61"/>
      <c r="C6714" s="61"/>
      <c r="D6714" s="61"/>
      <c r="E6714" s="61"/>
      <c r="F6714" s="61"/>
      <c r="G6714" s="61"/>
      <c r="H6714" s="61"/>
      <c r="I6714" s="61"/>
      <c r="J6714" s="61"/>
      <c r="K6714" s="61"/>
      <c r="L6714" s="61"/>
      <c r="M6714" s="61">
        <f t="shared" si="106"/>
        <v>0</v>
      </c>
      <c r="N6714" t="e">
        <f>VLOOKUP(M6714,'zamestnanci číselník'!$A:$I,9,0)</f>
        <v>#N/A</v>
      </c>
    </row>
    <row r="6715" spans="1:14" x14ac:dyDescent="0.2">
      <c r="A6715" s="60"/>
      <c r="B6715" s="61"/>
      <c r="C6715" s="61"/>
      <c r="D6715" s="61"/>
      <c r="E6715" s="61"/>
      <c r="F6715" s="61"/>
      <c r="G6715" s="61"/>
      <c r="H6715" s="61"/>
      <c r="I6715" s="61"/>
      <c r="J6715" s="61"/>
      <c r="K6715" s="61"/>
      <c r="L6715" s="61"/>
      <c r="M6715" s="61">
        <f t="shared" si="106"/>
        <v>0</v>
      </c>
      <c r="N6715" t="e">
        <f>VLOOKUP(M6715,'zamestnanci číselník'!$A:$I,9,0)</f>
        <v>#N/A</v>
      </c>
    </row>
    <row r="6716" spans="1:14" x14ac:dyDescent="0.2">
      <c r="A6716" s="60"/>
      <c r="B6716" s="61"/>
      <c r="C6716" s="61"/>
      <c r="D6716" s="61"/>
      <c r="E6716" s="61"/>
      <c r="F6716" s="61"/>
      <c r="G6716" s="61"/>
      <c r="H6716" s="61"/>
      <c r="I6716" s="61"/>
      <c r="J6716" s="61"/>
      <c r="K6716" s="61"/>
      <c r="L6716" s="61"/>
      <c r="M6716" s="61">
        <f t="shared" si="106"/>
        <v>0</v>
      </c>
      <c r="N6716" t="e">
        <f>VLOOKUP(M6716,'zamestnanci číselník'!$A:$I,9,0)</f>
        <v>#N/A</v>
      </c>
    </row>
    <row r="6717" spans="1:14" x14ac:dyDescent="0.2">
      <c r="A6717" s="60"/>
      <c r="B6717" s="61"/>
      <c r="C6717" s="61"/>
      <c r="D6717" s="61"/>
      <c r="E6717" s="61"/>
      <c r="F6717" s="61"/>
      <c r="G6717" s="61"/>
      <c r="H6717" s="61"/>
      <c r="I6717" s="61"/>
      <c r="J6717" s="61"/>
      <c r="K6717" s="61"/>
      <c r="L6717" s="61"/>
      <c r="M6717" s="61">
        <f t="shared" si="106"/>
        <v>0</v>
      </c>
      <c r="N6717" t="e">
        <f>VLOOKUP(M6717,'zamestnanci číselník'!$A:$I,9,0)</f>
        <v>#N/A</v>
      </c>
    </row>
    <row r="6718" spans="1:14" x14ac:dyDescent="0.2">
      <c r="A6718" s="60"/>
      <c r="B6718" s="61"/>
      <c r="C6718" s="61"/>
      <c r="D6718" s="61"/>
      <c r="E6718" s="61"/>
      <c r="F6718" s="61"/>
      <c r="G6718" s="61"/>
      <c r="H6718" s="61"/>
      <c r="I6718" s="61"/>
      <c r="J6718" s="61"/>
      <c r="K6718" s="61"/>
      <c r="L6718" s="61"/>
      <c r="M6718" s="61">
        <f t="shared" si="106"/>
        <v>0</v>
      </c>
      <c r="N6718" t="e">
        <f>VLOOKUP(M6718,'zamestnanci číselník'!$A:$I,9,0)</f>
        <v>#N/A</v>
      </c>
    </row>
    <row r="6719" spans="1:14" x14ac:dyDescent="0.2">
      <c r="A6719" s="60"/>
      <c r="B6719" s="61"/>
      <c r="C6719" s="61"/>
      <c r="D6719" s="61"/>
      <c r="E6719" s="61"/>
      <c r="F6719" s="61"/>
      <c r="G6719" s="61"/>
      <c r="H6719" s="61"/>
      <c r="I6719" s="61"/>
      <c r="J6719" s="61"/>
      <c r="K6719" s="61"/>
      <c r="L6719" s="61"/>
      <c r="M6719" s="61">
        <f t="shared" si="106"/>
        <v>0</v>
      </c>
      <c r="N6719" t="e">
        <f>VLOOKUP(M6719,'zamestnanci číselník'!$A:$I,9,0)</f>
        <v>#N/A</v>
      </c>
    </row>
    <row r="6720" spans="1:14" x14ac:dyDescent="0.2">
      <c r="A6720" s="60"/>
      <c r="B6720" s="61"/>
      <c r="C6720" s="61"/>
      <c r="D6720" s="61"/>
      <c r="E6720" s="61"/>
      <c r="F6720" s="61"/>
      <c r="G6720" s="61"/>
      <c r="H6720" s="61"/>
      <c r="I6720" s="61"/>
      <c r="J6720" s="61"/>
      <c r="K6720" s="61"/>
      <c r="L6720" s="61"/>
      <c r="M6720" s="61">
        <f t="shared" si="106"/>
        <v>0</v>
      </c>
      <c r="N6720" t="e">
        <f>VLOOKUP(M6720,'zamestnanci číselník'!$A:$I,9,0)</f>
        <v>#N/A</v>
      </c>
    </row>
    <row r="6721" spans="1:14" x14ac:dyDescent="0.2">
      <c r="A6721" s="60"/>
      <c r="B6721" s="61"/>
      <c r="C6721" s="61"/>
      <c r="D6721" s="61"/>
      <c r="E6721" s="61"/>
      <c r="F6721" s="61"/>
      <c r="G6721" s="61"/>
      <c r="H6721" s="61"/>
      <c r="I6721" s="61"/>
      <c r="J6721" s="61"/>
      <c r="K6721" s="61"/>
      <c r="L6721" s="61"/>
      <c r="M6721" s="61">
        <f t="shared" si="106"/>
        <v>0</v>
      </c>
      <c r="N6721" t="e">
        <f>VLOOKUP(M6721,'zamestnanci číselník'!$A:$I,9,0)</f>
        <v>#N/A</v>
      </c>
    </row>
    <row r="6722" spans="1:14" x14ac:dyDescent="0.2">
      <c r="A6722" s="60"/>
      <c r="B6722" s="61"/>
      <c r="C6722" s="61"/>
      <c r="D6722" s="61"/>
      <c r="E6722" s="61"/>
      <c r="F6722" s="61"/>
      <c r="G6722" s="61"/>
      <c r="H6722" s="61"/>
      <c r="I6722" s="61"/>
      <c r="J6722" s="61"/>
      <c r="K6722" s="61"/>
      <c r="L6722" s="61"/>
      <c r="M6722" s="61">
        <f t="shared" si="106"/>
        <v>0</v>
      </c>
      <c r="N6722" t="e">
        <f>VLOOKUP(M6722,'zamestnanci číselník'!$A:$I,9,0)</f>
        <v>#N/A</v>
      </c>
    </row>
    <row r="6723" spans="1:14" x14ac:dyDescent="0.2">
      <c r="A6723" s="60"/>
      <c r="B6723" s="61"/>
      <c r="C6723" s="61"/>
      <c r="D6723" s="61"/>
      <c r="E6723" s="61"/>
      <c r="F6723" s="61"/>
      <c r="G6723" s="61"/>
      <c r="H6723" s="61"/>
      <c r="I6723" s="61"/>
      <c r="J6723" s="61"/>
      <c r="K6723" s="61"/>
      <c r="L6723" s="61"/>
      <c r="M6723" s="61">
        <f t="shared" si="106"/>
        <v>0</v>
      </c>
      <c r="N6723" t="e">
        <f>VLOOKUP(M6723,'zamestnanci číselník'!$A:$I,9,0)</f>
        <v>#N/A</v>
      </c>
    </row>
    <row r="6724" spans="1:14" x14ac:dyDescent="0.2">
      <c r="A6724" s="60"/>
      <c r="B6724" s="61"/>
      <c r="C6724" s="61"/>
      <c r="D6724" s="61"/>
      <c r="E6724" s="61"/>
      <c r="F6724" s="61"/>
      <c r="G6724" s="61"/>
      <c r="H6724" s="61"/>
      <c r="I6724" s="61"/>
      <c r="J6724" s="61"/>
      <c r="K6724" s="61"/>
      <c r="L6724" s="61"/>
      <c r="M6724" s="61">
        <f t="shared" si="106"/>
        <v>0</v>
      </c>
      <c r="N6724" t="e">
        <f>VLOOKUP(M6724,'zamestnanci číselník'!$A:$I,9,0)</f>
        <v>#N/A</v>
      </c>
    </row>
    <row r="6725" spans="1:14" x14ac:dyDescent="0.2">
      <c r="A6725" s="60"/>
      <c r="B6725" s="61"/>
      <c r="C6725" s="61"/>
      <c r="D6725" s="61"/>
      <c r="E6725" s="61"/>
      <c r="F6725" s="61"/>
      <c r="G6725" s="61"/>
      <c r="H6725" s="61"/>
      <c r="I6725" s="61"/>
      <c r="J6725" s="61"/>
      <c r="K6725" s="61"/>
      <c r="L6725" s="61"/>
      <c r="M6725" s="61">
        <f t="shared" si="106"/>
        <v>0</v>
      </c>
      <c r="N6725" t="e">
        <f>VLOOKUP(M6725,'zamestnanci číselník'!$A:$I,9,0)</f>
        <v>#N/A</v>
      </c>
    </row>
    <row r="6726" spans="1:14" x14ac:dyDescent="0.2">
      <c r="A6726" s="60"/>
      <c r="B6726" s="61"/>
      <c r="C6726" s="61"/>
      <c r="D6726" s="61"/>
      <c r="E6726" s="61"/>
      <c r="F6726" s="61"/>
      <c r="G6726" s="61"/>
      <c r="H6726" s="61"/>
      <c r="I6726" s="61"/>
      <c r="J6726" s="61"/>
      <c r="K6726" s="61"/>
      <c r="L6726" s="61"/>
      <c r="M6726" s="61">
        <f t="shared" si="106"/>
        <v>0</v>
      </c>
      <c r="N6726" t="e">
        <f>VLOOKUP(M6726,'zamestnanci číselník'!$A:$I,9,0)</f>
        <v>#N/A</v>
      </c>
    </row>
    <row r="6727" spans="1:14" x14ac:dyDescent="0.2">
      <c r="A6727" s="60"/>
      <c r="B6727" s="61"/>
      <c r="C6727" s="61"/>
      <c r="D6727" s="61"/>
      <c r="E6727" s="61"/>
      <c r="F6727" s="61"/>
      <c r="G6727" s="61"/>
      <c r="H6727" s="61"/>
      <c r="I6727" s="61"/>
      <c r="J6727" s="61"/>
      <c r="K6727" s="61"/>
      <c r="L6727" s="61"/>
      <c r="M6727" s="61">
        <f t="shared" si="106"/>
        <v>0</v>
      </c>
      <c r="N6727" t="e">
        <f>VLOOKUP(M6727,'zamestnanci číselník'!$A:$I,9,0)</f>
        <v>#N/A</v>
      </c>
    </row>
    <row r="6728" spans="1:14" x14ac:dyDescent="0.2">
      <c r="A6728" s="60"/>
      <c r="B6728" s="61"/>
      <c r="C6728" s="61"/>
      <c r="D6728" s="61"/>
      <c r="E6728" s="61"/>
      <c r="F6728" s="61"/>
      <c r="G6728" s="61"/>
      <c r="H6728" s="61"/>
      <c r="I6728" s="61"/>
      <c r="J6728" s="61"/>
      <c r="K6728" s="61"/>
      <c r="L6728" s="61"/>
      <c r="M6728" s="61">
        <f t="shared" si="106"/>
        <v>0</v>
      </c>
      <c r="N6728" t="e">
        <f>VLOOKUP(M6728,'zamestnanci číselník'!$A:$I,9,0)</f>
        <v>#N/A</v>
      </c>
    </row>
    <row r="6729" spans="1:14" x14ac:dyDescent="0.2">
      <c r="A6729" s="60"/>
      <c r="B6729" s="61"/>
      <c r="C6729" s="61"/>
      <c r="D6729" s="61"/>
      <c r="E6729" s="61"/>
      <c r="F6729" s="61"/>
      <c r="G6729" s="61"/>
      <c r="H6729" s="61"/>
      <c r="I6729" s="61"/>
      <c r="J6729" s="61"/>
      <c r="K6729" s="61"/>
      <c r="L6729" s="61"/>
      <c r="M6729" s="61">
        <f t="shared" si="106"/>
        <v>0</v>
      </c>
      <c r="N6729" t="e">
        <f>VLOOKUP(M6729,'zamestnanci číselník'!$A:$I,9,0)</f>
        <v>#N/A</v>
      </c>
    </row>
    <row r="6730" spans="1:14" x14ac:dyDescent="0.2">
      <c r="A6730" s="60"/>
      <c r="B6730" s="61"/>
      <c r="C6730" s="61"/>
      <c r="D6730" s="61"/>
      <c r="E6730" s="61"/>
      <c r="F6730" s="61"/>
      <c r="G6730" s="61"/>
      <c r="H6730" s="61"/>
      <c r="I6730" s="61"/>
      <c r="J6730" s="61"/>
      <c r="K6730" s="61"/>
      <c r="L6730" s="61"/>
      <c r="M6730" s="61">
        <f t="shared" si="106"/>
        <v>0</v>
      </c>
      <c r="N6730" t="e">
        <f>VLOOKUP(M6730,'zamestnanci číselník'!$A:$I,9,0)</f>
        <v>#N/A</v>
      </c>
    </row>
    <row r="6731" spans="1:14" x14ac:dyDescent="0.2">
      <c r="A6731" s="60"/>
      <c r="B6731" s="61"/>
      <c r="C6731" s="61"/>
      <c r="D6731" s="61"/>
      <c r="E6731" s="61"/>
      <c r="F6731" s="61"/>
      <c r="G6731" s="61"/>
      <c r="H6731" s="61"/>
      <c r="I6731" s="61"/>
      <c r="J6731" s="61"/>
      <c r="K6731" s="61"/>
      <c r="L6731" s="61"/>
      <c r="M6731" s="61">
        <f t="shared" si="106"/>
        <v>0</v>
      </c>
      <c r="N6731" t="e">
        <f>VLOOKUP(M6731,'zamestnanci číselník'!$A:$I,9,0)</f>
        <v>#N/A</v>
      </c>
    </row>
    <row r="6732" spans="1:14" x14ac:dyDescent="0.2">
      <c r="A6732" s="60"/>
      <c r="B6732" s="61"/>
      <c r="C6732" s="61"/>
      <c r="D6732" s="61"/>
      <c r="E6732" s="61"/>
      <c r="F6732" s="61"/>
      <c r="G6732" s="61"/>
      <c r="H6732" s="61"/>
      <c r="I6732" s="61"/>
      <c r="J6732" s="61"/>
      <c r="K6732" s="61"/>
      <c r="L6732" s="61"/>
      <c r="M6732" s="61">
        <f t="shared" si="106"/>
        <v>0</v>
      </c>
      <c r="N6732" t="e">
        <f>VLOOKUP(M6732,'zamestnanci číselník'!$A:$I,9,0)</f>
        <v>#N/A</v>
      </c>
    </row>
    <row r="6733" spans="1:14" x14ac:dyDescent="0.2">
      <c r="A6733" s="60"/>
      <c r="B6733" s="61"/>
      <c r="C6733" s="61"/>
      <c r="D6733" s="61"/>
      <c r="E6733" s="61"/>
      <c r="F6733" s="61"/>
      <c r="G6733" s="61"/>
      <c r="H6733" s="61"/>
      <c r="I6733" s="61"/>
      <c r="J6733" s="61"/>
      <c r="K6733" s="61"/>
      <c r="L6733" s="61"/>
      <c r="M6733" s="61">
        <f t="shared" si="106"/>
        <v>0</v>
      </c>
      <c r="N6733" t="e">
        <f>VLOOKUP(M6733,'zamestnanci číselník'!$A:$I,9,0)</f>
        <v>#N/A</v>
      </c>
    </row>
    <row r="6734" spans="1:14" x14ac:dyDescent="0.2">
      <c r="A6734" s="60"/>
      <c r="B6734" s="61"/>
      <c r="C6734" s="61"/>
      <c r="D6734" s="61"/>
      <c r="E6734" s="61"/>
      <c r="F6734" s="61"/>
      <c r="G6734" s="61"/>
      <c r="H6734" s="61"/>
      <c r="I6734" s="61"/>
      <c r="J6734" s="61"/>
      <c r="K6734" s="61"/>
      <c r="L6734" s="61"/>
      <c r="M6734" s="61">
        <f t="shared" si="106"/>
        <v>0</v>
      </c>
      <c r="N6734" t="e">
        <f>VLOOKUP(M6734,'zamestnanci číselník'!$A:$I,9,0)</f>
        <v>#N/A</v>
      </c>
    </row>
    <row r="6735" spans="1:14" x14ac:dyDescent="0.2">
      <c r="A6735" s="60"/>
      <c r="B6735" s="61"/>
      <c r="C6735" s="61"/>
      <c r="D6735" s="61"/>
      <c r="E6735" s="61"/>
      <c r="F6735" s="61"/>
      <c r="G6735" s="61"/>
      <c r="H6735" s="61"/>
      <c r="I6735" s="61"/>
      <c r="J6735" s="61"/>
      <c r="K6735" s="61"/>
      <c r="L6735" s="61"/>
      <c r="M6735" s="61">
        <f t="shared" si="106"/>
        <v>0</v>
      </c>
      <c r="N6735" t="e">
        <f>VLOOKUP(M6735,'zamestnanci číselník'!$A:$I,9,0)</f>
        <v>#N/A</v>
      </c>
    </row>
    <row r="6736" spans="1:14" x14ac:dyDescent="0.2">
      <c r="A6736" s="60"/>
      <c r="B6736" s="61"/>
      <c r="C6736" s="61"/>
      <c r="D6736" s="61"/>
      <c r="E6736" s="61"/>
      <c r="F6736" s="61"/>
      <c r="G6736" s="61"/>
      <c r="H6736" s="61"/>
      <c r="I6736" s="61"/>
      <c r="J6736" s="61"/>
      <c r="K6736" s="61"/>
      <c r="L6736" s="61"/>
      <c r="M6736" s="61">
        <f t="shared" si="106"/>
        <v>0</v>
      </c>
      <c r="N6736" t="e">
        <f>VLOOKUP(M6736,'zamestnanci číselník'!$A:$I,9,0)</f>
        <v>#N/A</v>
      </c>
    </row>
    <row r="6737" spans="1:14" x14ac:dyDescent="0.2">
      <c r="A6737" s="60"/>
      <c r="B6737" s="61"/>
      <c r="C6737" s="61"/>
      <c r="D6737" s="61"/>
      <c r="E6737" s="61"/>
      <c r="F6737" s="61"/>
      <c r="G6737" s="61"/>
      <c r="H6737" s="61"/>
      <c r="I6737" s="61"/>
      <c r="J6737" s="61"/>
      <c r="K6737" s="61"/>
      <c r="L6737" s="61"/>
      <c r="M6737" s="61">
        <f t="shared" si="106"/>
        <v>0</v>
      </c>
      <c r="N6737" t="e">
        <f>VLOOKUP(M6737,'zamestnanci číselník'!$A:$I,9,0)</f>
        <v>#N/A</v>
      </c>
    </row>
    <row r="6738" spans="1:14" x14ac:dyDescent="0.2">
      <c r="A6738" s="60"/>
      <c r="B6738" s="61"/>
      <c r="C6738" s="61"/>
      <c r="D6738" s="61"/>
      <c r="E6738" s="61"/>
      <c r="F6738" s="61"/>
      <c r="G6738" s="61"/>
      <c r="H6738" s="61"/>
      <c r="I6738" s="61"/>
      <c r="J6738" s="61"/>
      <c r="K6738" s="61"/>
      <c r="L6738" s="61"/>
      <c r="M6738" s="61">
        <f t="shared" si="106"/>
        <v>0</v>
      </c>
      <c r="N6738" t="e">
        <f>VLOOKUP(M6738,'zamestnanci číselník'!$A:$I,9,0)</f>
        <v>#N/A</v>
      </c>
    </row>
    <row r="6739" spans="1:14" x14ac:dyDescent="0.2">
      <c r="A6739" s="60"/>
      <c r="B6739" s="61"/>
      <c r="C6739" s="61"/>
      <c r="D6739" s="61"/>
      <c r="E6739" s="61"/>
      <c r="F6739" s="61"/>
      <c r="G6739" s="61"/>
      <c r="H6739" s="61"/>
      <c r="I6739" s="61"/>
      <c r="J6739" s="61"/>
      <c r="K6739" s="61"/>
      <c r="L6739" s="61"/>
      <c r="M6739" s="61">
        <f t="shared" si="106"/>
        <v>0</v>
      </c>
      <c r="N6739" t="e">
        <f>VLOOKUP(M6739,'zamestnanci číselník'!$A:$I,9,0)</f>
        <v>#N/A</v>
      </c>
    </row>
    <row r="6740" spans="1:14" x14ac:dyDescent="0.2">
      <c r="A6740" s="60"/>
      <c r="B6740" s="61"/>
      <c r="C6740" s="61"/>
      <c r="D6740" s="61"/>
      <c r="E6740" s="61"/>
      <c r="F6740" s="61"/>
      <c r="G6740" s="61"/>
      <c r="H6740" s="61"/>
      <c r="I6740" s="61"/>
      <c r="J6740" s="61"/>
      <c r="K6740" s="61"/>
      <c r="L6740" s="61"/>
      <c r="M6740" s="61">
        <f t="shared" si="106"/>
        <v>0</v>
      </c>
      <c r="N6740" t="e">
        <f>VLOOKUP(M6740,'zamestnanci číselník'!$A:$I,9,0)</f>
        <v>#N/A</v>
      </c>
    </row>
    <row r="6741" spans="1:14" x14ac:dyDescent="0.2">
      <c r="A6741" s="60"/>
      <c r="B6741" s="61"/>
      <c r="C6741" s="61"/>
      <c r="D6741" s="61"/>
      <c r="E6741" s="61"/>
      <c r="F6741" s="61"/>
      <c r="G6741" s="61"/>
      <c r="H6741" s="61"/>
      <c r="I6741" s="61"/>
      <c r="J6741" s="61"/>
      <c r="K6741" s="61"/>
      <c r="L6741" s="61"/>
      <c r="M6741" s="61">
        <f t="shared" si="106"/>
        <v>0</v>
      </c>
      <c r="N6741" t="e">
        <f>VLOOKUP(M6741,'zamestnanci číselník'!$A:$I,9,0)</f>
        <v>#N/A</v>
      </c>
    </row>
    <row r="6742" spans="1:14" x14ac:dyDescent="0.2">
      <c r="A6742" s="60"/>
      <c r="B6742" s="61"/>
      <c r="C6742" s="61"/>
      <c r="D6742" s="61"/>
      <c r="E6742" s="61"/>
      <c r="F6742" s="61"/>
      <c r="G6742" s="61"/>
      <c r="H6742" s="61"/>
      <c r="I6742" s="61"/>
      <c r="J6742" s="61"/>
      <c r="K6742" s="61"/>
      <c r="L6742" s="61"/>
      <c r="M6742" s="61">
        <f t="shared" si="106"/>
        <v>0</v>
      </c>
      <c r="N6742" t="e">
        <f>VLOOKUP(M6742,'zamestnanci číselník'!$A:$I,9,0)</f>
        <v>#N/A</v>
      </c>
    </row>
    <row r="6743" spans="1:14" x14ac:dyDescent="0.2">
      <c r="A6743" s="60"/>
      <c r="B6743" s="61"/>
      <c r="C6743" s="61"/>
      <c r="D6743" s="61"/>
      <c r="E6743" s="61"/>
      <c r="F6743" s="61"/>
      <c r="G6743" s="61"/>
      <c r="H6743" s="61"/>
      <c r="I6743" s="61"/>
      <c r="J6743" s="61"/>
      <c r="K6743" s="61"/>
      <c r="L6743" s="61"/>
      <c r="M6743" s="61">
        <f t="shared" si="106"/>
        <v>0</v>
      </c>
      <c r="N6743" t="e">
        <f>VLOOKUP(M6743,'zamestnanci číselník'!$A:$I,9,0)</f>
        <v>#N/A</v>
      </c>
    </row>
    <row r="6744" spans="1:14" x14ac:dyDescent="0.2">
      <c r="A6744" s="60"/>
      <c r="B6744" s="61"/>
      <c r="C6744" s="61"/>
      <c r="D6744" s="61"/>
      <c r="E6744" s="61"/>
      <c r="F6744" s="61"/>
      <c r="G6744" s="61"/>
      <c r="H6744" s="61"/>
      <c r="I6744" s="61"/>
      <c r="J6744" s="61"/>
      <c r="K6744" s="61"/>
      <c r="L6744" s="61"/>
      <c r="M6744" s="61">
        <f t="shared" si="106"/>
        <v>0</v>
      </c>
      <c r="N6744" t="e">
        <f>VLOOKUP(M6744,'zamestnanci číselník'!$A:$I,9,0)</f>
        <v>#N/A</v>
      </c>
    </row>
    <row r="6745" spans="1:14" x14ac:dyDescent="0.2">
      <c r="A6745" s="60"/>
      <c r="B6745" s="61"/>
      <c r="C6745" s="61"/>
      <c r="D6745" s="61"/>
      <c r="E6745" s="61"/>
      <c r="F6745" s="61"/>
      <c r="G6745" s="61"/>
      <c r="H6745" s="61"/>
      <c r="I6745" s="61"/>
      <c r="J6745" s="61"/>
      <c r="K6745" s="61"/>
      <c r="L6745" s="61"/>
      <c r="M6745" s="61">
        <f t="shared" si="106"/>
        <v>0</v>
      </c>
      <c r="N6745" t="e">
        <f>VLOOKUP(M6745,'zamestnanci číselník'!$A:$I,9,0)</f>
        <v>#N/A</v>
      </c>
    </row>
    <row r="6746" spans="1:14" x14ac:dyDescent="0.2">
      <c r="A6746" s="60"/>
      <c r="B6746" s="61"/>
      <c r="C6746" s="61"/>
      <c r="D6746" s="61"/>
      <c r="E6746" s="61"/>
      <c r="F6746" s="61"/>
      <c r="G6746" s="61"/>
      <c r="H6746" s="61"/>
      <c r="I6746" s="61"/>
      <c r="J6746" s="61"/>
      <c r="K6746" s="61"/>
      <c r="L6746" s="61"/>
      <c r="M6746" s="61">
        <f t="shared" si="106"/>
        <v>0</v>
      </c>
      <c r="N6746" t="e">
        <f>VLOOKUP(M6746,'zamestnanci číselník'!$A:$I,9,0)</f>
        <v>#N/A</v>
      </c>
    </row>
    <row r="6747" spans="1:14" x14ac:dyDescent="0.2">
      <c r="A6747" s="60"/>
      <c r="B6747" s="61"/>
      <c r="C6747" s="61"/>
      <c r="D6747" s="61"/>
      <c r="E6747" s="61"/>
      <c r="F6747" s="61"/>
      <c r="G6747" s="61"/>
      <c r="H6747" s="61"/>
      <c r="I6747" s="61"/>
      <c r="J6747" s="61"/>
      <c r="K6747" s="61"/>
      <c r="L6747" s="61"/>
      <c r="M6747" s="61">
        <f t="shared" si="106"/>
        <v>0</v>
      </c>
      <c r="N6747" t="e">
        <f>VLOOKUP(M6747,'zamestnanci číselník'!$A:$I,9,0)</f>
        <v>#N/A</v>
      </c>
    </row>
    <row r="6748" spans="1:14" x14ac:dyDescent="0.2">
      <c r="A6748" s="60"/>
      <c r="B6748" s="61"/>
      <c r="C6748" s="61"/>
      <c r="D6748" s="61"/>
      <c r="E6748" s="61"/>
      <c r="F6748" s="61"/>
      <c r="G6748" s="61"/>
      <c r="H6748" s="61"/>
      <c r="I6748" s="61"/>
      <c r="J6748" s="61"/>
      <c r="K6748" s="61"/>
      <c r="L6748" s="61"/>
      <c r="M6748" s="61">
        <f t="shared" si="106"/>
        <v>0</v>
      </c>
      <c r="N6748" t="e">
        <f>VLOOKUP(M6748,'zamestnanci číselník'!$A:$I,9,0)</f>
        <v>#N/A</v>
      </c>
    </row>
    <row r="6749" spans="1:14" x14ac:dyDescent="0.2">
      <c r="A6749" s="60"/>
      <c r="B6749" s="61"/>
      <c r="C6749" s="61"/>
      <c r="D6749" s="61"/>
      <c r="E6749" s="61"/>
      <c r="F6749" s="61"/>
      <c r="G6749" s="61"/>
      <c r="H6749" s="61"/>
      <c r="I6749" s="61"/>
      <c r="J6749" s="61"/>
      <c r="K6749" s="61"/>
      <c r="L6749" s="61"/>
      <c r="M6749" s="61">
        <f t="shared" si="106"/>
        <v>0</v>
      </c>
      <c r="N6749" t="e">
        <f>VLOOKUP(M6749,'zamestnanci číselník'!$A:$I,9,0)</f>
        <v>#N/A</v>
      </c>
    </row>
    <row r="6750" spans="1:14" x14ac:dyDescent="0.2">
      <c r="A6750" s="60"/>
      <c r="B6750" s="61"/>
      <c r="C6750" s="61"/>
      <c r="D6750" s="61"/>
      <c r="E6750" s="61"/>
      <c r="F6750" s="61"/>
      <c r="G6750" s="61"/>
      <c r="H6750" s="61"/>
      <c r="I6750" s="61"/>
      <c r="J6750" s="61"/>
      <c r="K6750" s="61"/>
      <c r="L6750" s="61"/>
      <c r="M6750" s="61">
        <f t="shared" si="106"/>
        <v>0</v>
      </c>
      <c r="N6750" t="e">
        <f>VLOOKUP(M6750,'zamestnanci číselník'!$A:$I,9,0)</f>
        <v>#N/A</v>
      </c>
    </row>
    <row r="6751" spans="1:14" x14ac:dyDescent="0.2">
      <c r="A6751" s="60"/>
      <c r="B6751" s="61"/>
      <c r="C6751" s="61"/>
      <c r="D6751" s="61"/>
      <c r="E6751" s="61"/>
      <c r="F6751" s="61"/>
      <c r="G6751" s="61"/>
      <c r="H6751" s="61"/>
      <c r="I6751" s="61"/>
      <c r="J6751" s="61"/>
      <c r="K6751" s="61"/>
      <c r="L6751" s="61"/>
      <c r="M6751" s="61">
        <f t="shared" si="106"/>
        <v>0</v>
      </c>
      <c r="N6751" t="e">
        <f>VLOOKUP(M6751,'zamestnanci číselník'!$A:$I,9,0)</f>
        <v>#N/A</v>
      </c>
    </row>
    <row r="6752" spans="1:14" x14ac:dyDescent="0.2">
      <c r="A6752" s="60"/>
      <c r="B6752" s="61"/>
      <c r="C6752" s="61"/>
      <c r="D6752" s="61"/>
      <c r="E6752" s="61"/>
      <c r="F6752" s="61"/>
      <c r="G6752" s="61"/>
      <c r="H6752" s="61"/>
      <c r="I6752" s="61"/>
      <c r="J6752" s="61"/>
      <c r="K6752" s="61"/>
      <c r="L6752" s="61"/>
      <c r="M6752" s="61">
        <f t="shared" si="106"/>
        <v>0</v>
      </c>
      <c r="N6752" t="e">
        <f>VLOOKUP(M6752,'zamestnanci číselník'!$A:$I,9,0)</f>
        <v>#N/A</v>
      </c>
    </row>
    <row r="6753" spans="1:14" x14ac:dyDescent="0.2">
      <c r="A6753" s="60"/>
      <c r="B6753" s="61"/>
      <c r="C6753" s="61"/>
      <c r="D6753" s="61"/>
      <c r="E6753" s="61"/>
      <c r="F6753" s="61"/>
      <c r="G6753" s="61"/>
      <c r="H6753" s="61"/>
      <c r="I6753" s="61"/>
      <c r="J6753" s="61"/>
      <c r="K6753" s="61"/>
      <c r="L6753" s="61"/>
      <c r="M6753" s="61">
        <f t="shared" si="106"/>
        <v>0</v>
      </c>
      <c r="N6753" t="e">
        <f>VLOOKUP(M6753,'zamestnanci číselník'!$A:$I,9,0)</f>
        <v>#N/A</v>
      </c>
    </row>
    <row r="6754" spans="1:14" x14ac:dyDescent="0.2">
      <c r="A6754" s="60"/>
      <c r="B6754" s="61"/>
      <c r="C6754" s="61"/>
      <c r="D6754" s="61"/>
      <c r="E6754" s="61"/>
      <c r="F6754" s="61"/>
      <c r="G6754" s="61"/>
      <c r="H6754" s="61"/>
      <c r="I6754" s="61"/>
      <c r="J6754" s="61"/>
      <c r="K6754" s="61"/>
      <c r="L6754" s="61"/>
      <c r="M6754" s="61">
        <f t="shared" si="106"/>
        <v>0</v>
      </c>
      <c r="N6754" t="e">
        <f>VLOOKUP(M6754,'zamestnanci číselník'!$A:$I,9,0)</f>
        <v>#N/A</v>
      </c>
    </row>
    <row r="6755" spans="1:14" x14ac:dyDescent="0.2">
      <c r="A6755" s="60"/>
      <c r="B6755" s="61"/>
      <c r="C6755" s="61"/>
      <c r="D6755" s="61"/>
      <c r="E6755" s="61"/>
      <c r="F6755" s="61"/>
      <c r="G6755" s="61"/>
      <c r="H6755" s="61"/>
      <c r="I6755" s="61"/>
      <c r="J6755" s="61"/>
      <c r="K6755" s="61"/>
      <c r="L6755" s="61"/>
      <c r="M6755" s="61">
        <f t="shared" si="106"/>
        <v>0</v>
      </c>
      <c r="N6755" t="e">
        <f>VLOOKUP(M6755,'zamestnanci číselník'!$A:$I,9,0)</f>
        <v>#N/A</v>
      </c>
    </row>
    <row r="6756" spans="1:14" x14ac:dyDescent="0.2">
      <c r="A6756" s="60"/>
      <c r="B6756" s="61"/>
      <c r="C6756" s="61"/>
      <c r="D6756" s="61"/>
      <c r="E6756" s="61"/>
      <c r="F6756" s="61"/>
      <c r="G6756" s="61"/>
      <c r="H6756" s="61"/>
      <c r="I6756" s="61"/>
      <c r="J6756" s="61"/>
      <c r="K6756" s="61"/>
      <c r="L6756" s="61"/>
      <c r="M6756" s="61">
        <f t="shared" si="106"/>
        <v>0</v>
      </c>
      <c r="N6756" t="e">
        <f>VLOOKUP(M6756,'zamestnanci číselník'!$A:$I,9,0)</f>
        <v>#N/A</v>
      </c>
    </row>
    <row r="6757" spans="1:14" x14ac:dyDescent="0.2">
      <c r="A6757" s="60"/>
      <c r="B6757" s="61"/>
      <c r="C6757" s="61"/>
      <c r="D6757" s="61"/>
      <c r="E6757" s="61"/>
      <c r="F6757" s="61"/>
      <c r="G6757" s="61"/>
      <c r="H6757" s="61"/>
      <c r="I6757" s="61"/>
      <c r="J6757" s="61"/>
      <c r="K6757" s="61"/>
      <c r="L6757" s="61"/>
      <c r="M6757" s="61">
        <f t="shared" si="106"/>
        <v>0</v>
      </c>
      <c r="N6757" t="e">
        <f>VLOOKUP(M6757,'zamestnanci číselník'!$A:$I,9,0)</f>
        <v>#N/A</v>
      </c>
    </row>
    <row r="6758" spans="1:14" x14ac:dyDescent="0.2">
      <c r="A6758" s="60"/>
      <c r="B6758" s="61"/>
      <c r="C6758" s="61"/>
      <c r="D6758" s="61"/>
      <c r="E6758" s="61"/>
      <c r="F6758" s="61"/>
      <c r="G6758" s="61"/>
      <c r="H6758" s="61"/>
      <c r="I6758" s="61"/>
      <c r="J6758" s="61"/>
      <c r="K6758" s="61"/>
      <c r="L6758" s="61"/>
      <c r="M6758" s="61">
        <f t="shared" si="106"/>
        <v>0</v>
      </c>
      <c r="N6758" t="e">
        <f>VLOOKUP(M6758,'zamestnanci číselník'!$A:$I,9,0)</f>
        <v>#N/A</v>
      </c>
    </row>
    <row r="6759" spans="1:14" x14ac:dyDescent="0.2">
      <c r="A6759" s="60"/>
      <c r="B6759" s="61"/>
      <c r="C6759" s="61"/>
      <c r="D6759" s="61"/>
      <c r="E6759" s="61"/>
      <c r="F6759" s="61"/>
      <c r="G6759" s="61"/>
      <c r="H6759" s="61"/>
      <c r="I6759" s="61"/>
      <c r="J6759" s="61"/>
      <c r="K6759" s="61"/>
      <c r="L6759" s="61"/>
      <c r="M6759" s="61">
        <f t="shared" si="106"/>
        <v>0</v>
      </c>
      <c r="N6759" t="e">
        <f>VLOOKUP(M6759,'zamestnanci číselník'!$A:$I,9,0)</f>
        <v>#N/A</v>
      </c>
    </row>
    <row r="6760" spans="1:14" x14ac:dyDescent="0.2">
      <c r="A6760" s="60"/>
      <c r="B6760" s="61"/>
      <c r="C6760" s="61"/>
      <c r="D6760" s="61"/>
      <c r="E6760" s="61"/>
      <c r="F6760" s="61"/>
      <c r="G6760" s="61"/>
      <c r="H6760" s="61"/>
      <c r="I6760" s="61"/>
      <c r="J6760" s="61"/>
      <c r="K6760" s="61"/>
      <c r="L6760" s="61"/>
      <c r="M6760" s="61">
        <f t="shared" si="106"/>
        <v>0</v>
      </c>
      <c r="N6760" t="e">
        <f>VLOOKUP(M6760,'zamestnanci číselník'!$A:$I,9,0)</f>
        <v>#N/A</v>
      </c>
    </row>
    <row r="6761" spans="1:14" x14ac:dyDescent="0.2">
      <c r="A6761" s="60"/>
      <c r="B6761" s="61"/>
      <c r="C6761" s="61"/>
      <c r="D6761" s="61"/>
      <c r="E6761" s="61"/>
      <c r="F6761" s="61"/>
      <c r="G6761" s="61"/>
      <c r="H6761" s="61"/>
      <c r="I6761" s="61"/>
      <c r="J6761" s="61"/>
      <c r="K6761" s="61"/>
      <c r="L6761" s="61"/>
      <c r="M6761" s="61">
        <f t="shared" si="106"/>
        <v>0</v>
      </c>
      <c r="N6761" t="e">
        <f>VLOOKUP(M6761,'zamestnanci číselník'!$A:$I,9,0)</f>
        <v>#N/A</v>
      </c>
    </row>
    <row r="6762" spans="1:14" x14ac:dyDescent="0.2">
      <c r="A6762" s="60"/>
      <c r="B6762" s="61"/>
      <c r="C6762" s="61"/>
      <c r="D6762" s="61"/>
      <c r="E6762" s="61"/>
      <c r="F6762" s="61"/>
      <c r="G6762" s="61"/>
      <c r="H6762" s="61"/>
      <c r="I6762" s="61"/>
      <c r="J6762" s="61"/>
      <c r="K6762" s="61"/>
      <c r="L6762" s="61"/>
      <c r="M6762" s="61">
        <f t="shared" si="106"/>
        <v>0</v>
      </c>
      <c r="N6762" t="e">
        <f>VLOOKUP(M6762,'zamestnanci číselník'!$A:$I,9,0)</f>
        <v>#N/A</v>
      </c>
    </row>
    <row r="6763" spans="1:14" x14ac:dyDescent="0.2">
      <c r="A6763" s="60"/>
      <c r="B6763" s="61"/>
      <c r="C6763" s="61"/>
      <c r="D6763" s="61"/>
      <c r="E6763" s="61"/>
      <c r="F6763" s="61"/>
      <c r="G6763" s="61"/>
      <c r="H6763" s="61"/>
      <c r="I6763" s="61"/>
      <c r="J6763" s="61"/>
      <c r="K6763" s="61"/>
      <c r="L6763" s="61"/>
      <c r="M6763" s="61">
        <f t="shared" si="106"/>
        <v>0</v>
      </c>
      <c r="N6763" t="e">
        <f>VLOOKUP(M6763,'zamestnanci číselník'!$A:$I,9,0)</f>
        <v>#N/A</v>
      </c>
    </row>
    <row r="6764" spans="1:14" x14ac:dyDescent="0.2">
      <c r="A6764" s="60"/>
      <c r="B6764" s="61"/>
      <c r="C6764" s="61"/>
      <c r="D6764" s="61"/>
      <c r="E6764" s="61"/>
      <c r="F6764" s="61"/>
      <c r="G6764" s="61"/>
      <c r="H6764" s="61"/>
      <c r="I6764" s="61"/>
      <c r="J6764" s="61"/>
      <c r="K6764" s="61"/>
      <c r="L6764" s="61"/>
      <c r="M6764" s="61">
        <f t="shared" ref="M6764:M6827" si="107">B6764*1</f>
        <v>0</v>
      </c>
      <c r="N6764" t="e">
        <f>VLOOKUP(M6764,'zamestnanci číselník'!$A:$I,9,0)</f>
        <v>#N/A</v>
      </c>
    </row>
    <row r="6765" spans="1:14" x14ac:dyDescent="0.2">
      <c r="A6765" s="60"/>
      <c r="B6765" s="61"/>
      <c r="C6765" s="61"/>
      <c r="D6765" s="61"/>
      <c r="E6765" s="61"/>
      <c r="F6765" s="61"/>
      <c r="G6765" s="61"/>
      <c r="H6765" s="61"/>
      <c r="I6765" s="61"/>
      <c r="J6765" s="61"/>
      <c r="K6765" s="61"/>
      <c r="L6765" s="61"/>
      <c r="M6765" s="61">
        <f t="shared" si="107"/>
        <v>0</v>
      </c>
      <c r="N6765" t="e">
        <f>VLOOKUP(M6765,'zamestnanci číselník'!$A:$I,9,0)</f>
        <v>#N/A</v>
      </c>
    </row>
    <row r="6766" spans="1:14" x14ac:dyDescent="0.2">
      <c r="A6766" s="60"/>
      <c r="B6766" s="61"/>
      <c r="C6766" s="61"/>
      <c r="D6766" s="61"/>
      <c r="E6766" s="61"/>
      <c r="F6766" s="61"/>
      <c r="G6766" s="61"/>
      <c r="H6766" s="61"/>
      <c r="I6766" s="61"/>
      <c r="J6766" s="61"/>
      <c r="K6766" s="61"/>
      <c r="L6766" s="61"/>
      <c r="M6766" s="61">
        <f t="shared" si="107"/>
        <v>0</v>
      </c>
      <c r="N6766" t="e">
        <f>VLOOKUP(M6766,'zamestnanci číselník'!$A:$I,9,0)</f>
        <v>#N/A</v>
      </c>
    </row>
    <row r="6767" spans="1:14" x14ac:dyDescent="0.2">
      <c r="A6767" s="60"/>
      <c r="B6767" s="61"/>
      <c r="C6767" s="61"/>
      <c r="D6767" s="61"/>
      <c r="E6767" s="61"/>
      <c r="F6767" s="61"/>
      <c r="G6767" s="61"/>
      <c r="H6767" s="61"/>
      <c r="I6767" s="61"/>
      <c r="J6767" s="61"/>
      <c r="K6767" s="61"/>
      <c r="L6767" s="61"/>
      <c r="M6767" s="61">
        <f t="shared" si="107"/>
        <v>0</v>
      </c>
      <c r="N6767" t="e">
        <f>VLOOKUP(M6767,'zamestnanci číselník'!$A:$I,9,0)</f>
        <v>#N/A</v>
      </c>
    </row>
    <row r="6768" spans="1:14" x14ac:dyDescent="0.2">
      <c r="A6768" s="60"/>
      <c r="B6768" s="61"/>
      <c r="C6768" s="61"/>
      <c r="D6768" s="61"/>
      <c r="E6768" s="61"/>
      <c r="F6768" s="61"/>
      <c r="G6768" s="61"/>
      <c r="H6768" s="61"/>
      <c r="I6768" s="61"/>
      <c r="J6768" s="61"/>
      <c r="K6768" s="61"/>
      <c r="L6768" s="61"/>
      <c r="M6768" s="61">
        <f t="shared" si="107"/>
        <v>0</v>
      </c>
      <c r="N6768" t="e">
        <f>VLOOKUP(M6768,'zamestnanci číselník'!$A:$I,9,0)</f>
        <v>#N/A</v>
      </c>
    </row>
    <row r="6769" spans="1:14" x14ac:dyDescent="0.2">
      <c r="A6769" s="60"/>
      <c r="B6769" s="61"/>
      <c r="C6769" s="61"/>
      <c r="D6769" s="61"/>
      <c r="E6769" s="61"/>
      <c r="F6769" s="61"/>
      <c r="G6769" s="61"/>
      <c r="H6769" s="61"/>
      <c r="I6769" s="61"/>
      <c r="J6769" s="61"/>
      <c r="K6769" s="61"/>
      <c r="L6769" s="61"/>
      <c r="M6769" s="61">
        <f t="shared" si="107"/>
        <v>0</v>
      </c>
      <c r="N6769" t="e">
        <f>VLOOKUP(M6769,'zamestnanci číselník'!$A:$I,9,0)</f>
        <v>#N/A</v>
      </c>
    </row>
    <row r="6770" spans="1:14" x14ac:dyDescent="0.2">
      <c r="A6770" s="60"/>
      <c r="B6770" s="61"/>
      <c r="C6770" s="61"/>
      <c r="D6770" s="61"/>
      <c r="E6770" s="61"/>
      <c r="F6770" s="61"/>
      <c r="G6770" s="61"/>
      <c r="H6770" s="61"/>
      <c r="I6770" s="61"/>
      <c r="J6770" s="61"/>
      <c r="K6770" s="61"/>
      <c r="L6770" s="61"/>
      <c r="M6770" s="61">
        <f t="shared" si="107"/>
        <v>0</v>
      </c>
      <c r="N6770" t="e">
        <f>VLOOKUP(M6770,'zamestnanci číselník'!$A:$I,9,0)</f>
        <v>#N/A</v>
      </c>
    </row>
    <row r="6771" spans="1:14" x14ac:dyDescent="0.2">
      <c r="A6771" s="60"/>
      <c r="B6771" s="61"/>
      <c r="C6771" s="61"/>
      <c r="D6771" s="61"/>
      <c r="E6771" s="61"/>
      <c r="F6771" s="61"/>
      <c r="G6771" s="61"/>
      <c r="H6771" s="61"/>
      <c r="I6771" s="61"/>
      <c r="J6771" s="61"/>
      <c r="K6771" s="61"/>
      <c r="L6771" s="61"/>
      <c r="M6771" s="61">
        <f t="shared" si="107"/>
        <v>0</v>
      </c>
      <c r="N6771" t="e">
        <f>VLOOKUP(M6771,'zamestnanci číselník'!$A:$I,9,0)</f>
        <v>#N/A</v>
      </c>
    </row>
    <row r="6772" spans="1:14" x14ac:dyDescent="0.2">
      <c r="A6772" s="60"/>
      <c r="B6772" s="61"/>
      <c r="C6772" s="61"/>
      <c r="D6772" s="61"/>
      <c r="E6772" s="61"/>
      <c r="F6772" s="61"/>
      <c r="G6772" s="61"/>
      <c r="H6772" s="61"/>
      <c r="I6772" s="61"/>
      <c r="J6772" s="61"/>
      <c r="K6772" s="61"/>
      <c r="L6772" s="61"/>
      <c r="M6772" s="61">
        <f t="shared" si="107"/>
        <v>0</v>
      </c>
      <c r="N6772" t="e">
        <f>VLOOKUP(M6772,'zamestnanci číselník'!$A:$I,9,0)</f>
        <v>#N/A</v>
      </c>
    </row>
    <row r="6773" spans="1:14" x14ac:dyDescent="0.2">
      <c r="A6773" s="60"/>
      <c r="B6773" s="61"/>
      <c r="C6773" s="61"/>
      <c r="D6773" s="61"/>
      <c r="E6773" s="61"/>
      <c r="F6773" s="61"/>
      <c r="G6773" s="61"/>
      <c r="H6773" s="61"/>
      <c r="I6773" s="61"/>
      <c r="J6773" s="61"/>
      <c r="K6773" s="61"/>
      <c r="L6773" s="61"/>
      <c r="M6773" s="61">
        <f t="shared" si="107"/>
        <v>0</v>
      </c>
      <c r="N6773" t="e">
        <f>VLOOKUP(M6773,'zamestnanci číselník'!$A:$I,9,0)</f>
        <v>#N/A</v>
      </c>
    </row>
    <row r="6774" spans="1:14" x14ac:dyDescent="0.2">
      <c r="A6774" s="60"/>
      <c r="B6774" s="61"/>
      <c r="C6774" s="61"/>
      <c r="D6774" s="61"/>
      <c r="E6774" s="61"/>
      <c r="F6774" s="61"/>
      <c r="G6774" s="61"/>
      <c r="H6774" s="61"/>
      <c r="I6774" s="61"/>
      <c r="J6774" s="61"/>
      <c r="K6774" s="61"/>
      <c r="L6774" s="61"/>
      <c r="M6774" s="61">
        <f t="shared" si="107"/>
        <v>0</v>
      </c>
      <c r="N6774" t="e">
        <f>VLOOKUP(M6774,'zamestnanci číselník'!$A:$I,9,0)</f>
        <v>#N/A</v>
      </c>
    </row>
    <row r="6775" spans="1:14" x14ac:dyDescent="0.2">
      <c r="A6775" s="60"/>
      <c r="B6775" s="61"/>
      <c r="C6775" s="61"/>
      <c r="D6775" s="61"/>
      <c r="E6775" s="61"/>
      <c r="F6775" s="61"/>
      <c r="G6775" s="61"/>
      <c r="H6775" s="61"/>
      <c r="I6775" s="61"/>
      <c r="J6775" s="61"/>
      <c r="K6775" s="61"/>
      <c r="L6775" s="61"/>
      <c r="M6775" s="61">
        <f t="shared" si="107"/>
        <v>0</v>
      </c>
      <c r="N6775" t="e">
        <f>VLOOKUP(M6775,'zamestnanci číselník'!$A:$I,9,0)</f>
        <v>#N/A</v>
      </c>
    </row>
    <row r="6776" spans="1:14" x14ac:dyDescent="0.2">
      <c r="A6776" s="60"/>
      <c r="B6776" s="61"/>
      <c r="C6776" s="61"/>
      <c r="D6776" s="61"/>
      <c r="E6776" s="61"/>
      <c r="F6776" s="61"/>
      <c r="G6776" s="61"/>
      <c r="H6776" s="61"/>
      <c r="I6776" s="61"/>
      <c r="J6776" s="61"/>
      <c r="K6776" s="61"/>
      <c r="L6776" s="61"/>
      <c r="M6776" s="61">
        <f t="shared" si="107"/>
        <v>0</v>
      </c>
      <c r="N6776" t="e">
        <f>VLOOKUP(M6776,'zamestnanci číselník'!$A:$I,9,0)</f>
        <v>#N/A</v>
      </c>
    </row>
    <row r="6777" spans="1:14" x14ac:dyDescent="0.2">
      <c r="A6777" s="60"/>
      <c r="B6777" s="61"/>
      <c r="C6777" s="61"/>
      <c r="D6777" s="61"/>
      <c r="E6777" s="61"/>
      <c r="F6777" s="61"/>
      <c r="G6777" s="61"/>
      <c r="H6777" s="61"/>
      <c r="I6777" s="61"/>
      <c r="J6777" s="61"/>
      <c r="K6777" s="61"/>
      <c r="L6777" s="61"/>
      <c r="M6777" s="61">
        <f t="shared" si="107"/>
        <v>0</v>
      </c>
      <c r="N6777" t="e">
        <f>VLOOKUP(M6777,'zamestnanci číselník'!$A:$I,9,0)</f>
        <v>#N/A</v>
      </c>
    </row>
    <row r="6778" spans="1:14" x14ac:dyDescent="0.2">
      <c r="A6778" s="60"/>
      <c r="B6778" s="61"/>
      <c r="C6778" s="61"/>
      <c r="D6778" s="61"/>
      <c r="E6778" s="61"/>
      <c r="F6778" s="61"/>
      <c r="G6778" s="61"/>
      <c r="H6778" s="61"/>
      <c r="I6778" s="61"/>
      <c r="J6778" s="61"/>
      <c r="K6778" s="61"/>
      <c r="L6778" s="61"/>
      <c r="M6778" s="61">
        <f t="shared" si="107"/>
        <v>0</v>
      </c>
      <c r="N6778" t="e">
        <f>VLOOKUP(M6778,'zamestnanci číselník'!$A:$I,9,0)</f>
        <v>#N/A</v>
      </c>
    </row>
    <row r="6779" spans="1:14" x14ac:dyDescent="0.2">
      <c r="A6779" s="60"/>
      <c r="B6779" s="61"/>
      <c r="C6779" s="61"/>
      <c r="D6779" s="61"/>
      <c r="E6779" s="61"/>
      <c r="F6779" s="61"/>
      <c r="G6779" s="61"/>
      <c r="H6779" s="61"/>
      <c r="I6779" s="61"/>
      <c r="J6779" s="61"/>
      <c r="K6779" s="61"/>
      <c r="L6779" s="61"/>
      <c r="M6779" s="61">
        <f t="shared" si="107"/>
        <v>0</v>
      </c>
      <c r="N6779" t="e">
        <f>VLOOKUP(M6779,'zamestnanci číselník'!$A:$I,9,0)</f>
        <v>#N/A</v>
      </c>
    </row>
    <row r="6780" spans="1:14" x14ac:dyDescent="0.2">
      <c r="A6780" s="60"/>
      <c r="B6780" s="61"/>
      <c r="C6780" s="61"/>
      <c r="D6780" s="61"/>
      <c r="E6780" s="61"/>
      <c r="F6780" s="61"/>
      <c r="G6780" s="61"/>
      <c r="H6780" s="61"/>
      <c r="I6780" s="61"/>
      <c r="J6780" s="61"/>
      <c r="K6780" s="61"/>
      <c r="L6780" s="61"/>
      <c r="M6780" s="61">
        <f t="shared" si="107"/>
        <v>0</v>
      </c>
      <c r="N6780" t="e">
        <f>VLOOKUP(M6780,'zamestnanci číselník'!$A:$I,9,0)</f>
        <v>#N/A</v>
      </c>
    </row>
    <row r="6781" spans="1:14" x14ac:dyDescent="0.2">
      <c r="A6781" s="60"/>
      <c r="B6781" s="61"/>
      <c r="C6781" s="61"/>
      <c r="D6781" s="61"/>
      <c r="E6781" s="61"/>
      <c r="F6781" s="61"/>
      <c r="G6781" s="61"/>
      <c r="H6781" s="61"/>
      <c r="I6781" s="61"/>
      <c r="J6781" s="61"/>
      <c r="K6781" s="61"/>
      <c r="L6781" s="61"/>
      <c r="M6781" s="61">
        <f t="shared" si="107"/>
        <v>0</v>
      </c>
      <c r="N6781" t="e">
        <f>VLOOKUP(M6781,'zamestnanci číselník'!$A:$I,9,0)</f>
        <v>#N/A</v>
      </c>
    </row>
    <row r="6782" spans="1:14" x14ac:dyDescent="0.2">
      <c r="A6782" s="60"/>
      <c r="B6782" s="61"/>
      <c r="C6782" s="61"/>
      <c r="D6782" s="61"/>
      <c r="E6782" s="61"/>
      <c r="F6782" s="61"/>
      <c r="G6782" s="61"/>
      <c r="H6782" s="61"/>
      <c r="I6782" s="61"/>
      <c r="J6782" s="61"/>
      <c r="K6782" s="61"/>
      <c r="L6782" s="61"/>
      <c r="M6782" s="61">
        <f t="shared" si="107"/>
        <v>0</v>
      </c>
      <c r="N6782" t="e">
        <f>VLOOKUP(M6782,'zamestnanci číselník'!$A:$I,9,0)</f>
        <v>#N/A</v>
      </c>
    </row>
    <row r="6783" spans="1:14" x14ac:dyDescent="0.2">
      <c r="A6783" s="60"/>
      <c r="B6783" s="61"/>
      <c r="C6783" s="61"/>
      <c r="D6783" s="61"/>
      <c r="E6783" s="61"/>
      <c r="F6783" s="61"/>
      <c r="G6783" s="61"/>
      <c r="H6783" s="61"/>
      <c r="I6783" s="61"/>
      <c r="J6783" s="61"/>
      <c r="K6783" s="61"/>
      <c r="L6783" s="61"/>
      <c r="M6783" s="61">
        <f t="shared" si="107"/>
        <v>0</v>
      </c>
      <c r="N6783" t="e">
        <f>VLOOKUP(M6783,'zamestnanci číselník'!$A:$I,9,0)</f>
        <v>#N/A</v>
      </c>
    </row>
    <row r="6784" spans="1:14" x14ac:dyDescent="0.2">
      <c r="A6784" s="60"/>
      <c r="B6784" s="61"/>
      <c r="C6784" s="61"/>
      <c r="D6784" s="61"/>
      <c r="E6784" s="61"/>
      <c r="F6784" s="61"/>
      <c r="G6784" s="61"/>
      <c r="H6784" s="61"/>
      <c r="I6784" s="61"/>
      <c r="J6784" s="61"/>
      <c r="K6784" s="61"/>
      <c r="L6784" s="61"/>
      <c r="M6784" s="61">
        <f t="shared" si="107"/>
        <v>0</v>
      </c>
      <c r="N6784" t="e">
        <f>VLOOKUP(M6784,'zamestnanci číselník'!$A:$I,9,0)</f>
        <v>#N/A</v>
      </c>
    </row>
    <row r="6785" spans="1:14" x14ac:dyDescent="0.2">
      <c r="A6785" s="60"/>
      <c r="B6785" s="61"/>
      <c r="C6785" s="61"/>
      <c r="D6785" s="61"/>
      <c r="E6785" s="61"/>
      <c r="F6785" s="61"/>
      <c r="G6785" s="61"/>
      <c r="H6785" s="61"/>
      <c r="I6785" s="61"/>
      <c r="J6785" s="61"/>
      <c r="K6785" s="61"/>
      <c r="L6785" s="61"/>
      <c r="M6785" s="61">
        <f t="shared" si="107"/>
        <v>0</v>
      </c>
      <c r="N6785" t="e">
        <f>VLOOKUP(M6785,'zamestnanci číselník'!$A:$I,9,0)</f>
        <v>#N/A</v>
      </c>
    </row>
    <row r="6786" spans="1:14" x14ac:dyDescent="0.2">
      <c r="A6786" s="60"/>
      <c r="B6786" s="61"/>
      <c r="C6786" s="61"/>
      <c r="D6786" s="61"/>
      <c r="E6786" s="61"/>
      <c r="F6786" s="61"/>
      <c r="G6786" s="61"/>
      <c r="H6786" s="61"/>
      <c r="I6786" s="61"/>
      <c r="J6786" s="61"/>
      <c r="K6786" s="61"/>
      <c r="L6786" s="61"/>
      <c r="M6786" s="61">
        <f t="shared" si="107"/>
        <v>0</v>
      </c>
      <c r="N6786" t="e">
        <f>VLOOKUP(M6786,'zamestnanci číselník'!$A:$I,9,0)</f>
        <v>#N/A</v>
      </c>
    </row>
    <row r="6787" spans="1:14" x14ac:dyDescent="0.2">
      <c r="A6787" s="60"/>
      <c r="B6787" s="61"/>
      <c r="C6787" s="61"/>
      <c r="D6787" s="61"/>
      <c r="E6787" s="61"/>
      <c r="F6787" s="61"/>
      <c r="G6787" s="61"/>
      <c r="H6787" s="61"/>
      <c r="I6787" s="61"/>
      <c r="J6787" s="61"/>
      <c r="K6787" s="61"/>
      <c r="L6787" s="61"/>
      <c r="M6787" s="61">
        <f t="shared" si="107"/>
        <v>0</v>
      </c>
      <c r="N6787" t="e">
        <f>VLOOKUP(M6787,'zamestnanci číselník'!$A:$I,9,0)</f>
        <v>#N/A</v>
      </c>
    </row>
    <row r="6788" spans="1:14" x14ac:dyDescent="0.2">
      <c r="A6788" s="60"/>
      <c r="B6788" s="61"/>
      <c r="C6788" s="61"/>
      <c r="D6788" s="61"/>
      <c r="E6788" s="61"/>
      <c r="F6788" s="61"/>
      <c r="G6788" s="61"/>
      <c r="H6788" s="61"/>
      <c r="I6788" s="61"/>
      <c r="J6788" s="61"/>
      <c r="K6788" s="61"/>
      <c r="L6788" s="61"/>
      <c r="M6788" s="61">
        <f t="shared" si="107"/>
        <v>0</v>
      </c>
      <c r="N6788" t="e">
        <f>VLOOKUP(M6788,'zamestnanci číselník'!$A:$I,9,0)</f>
        <v>#N/A</v>
      </c>
    </row>
    <row r="6789" spans="1:14" x14ac:dyDescent="0.2">
      <c r="A6789" s="60"/>
      <c r="B6789" s="61"/>
      <c r="C6789" s="61"/>
      <c r="D6789" s="61"/>
      <c r="E6789" s="61"/>
      <c r="F6789" s="61"/>
      <c r="G6789" s="61"/>
      <c r="H6789" s="61"/>
      <c r="I6789" s="61"/>
      <c r="J6789" s="61"/>
      <c r="K6789" s="61"/>
      <c r="L6789" s="61"/>
      <c r="M6789" s="61">
        <f t="shared" si="107"/>
        <v>0</v>
      </c>
      <c r="N6789" t="e">
        <f>VLOOKUP(M6789,'zamestnanci číselník'!$A:$I,9,0)</f>
        <v>#N/A</v>
      </c>
    </row>
    <row r="6790" spans="1:14" x14ac:dyDescent="0.2">
      <c r="A6790" s="60"/>
      <c r="B6790" s="61"/>
      <c r="C6790" s="61"/>
      <c r="D6790" s="61"/>
      <c r="E6790" s="61"/>
      <c r="F6790" s="61"/>
      <c r="G6790" s="61"/>
      <c r="H6790" s="61"/>
      <c r="I6790" s="61"/>
      <c r="J6790" s="61"/>
      <c r="K6790" s="61"/>
      <c r="L6790" s="61"/>
      <c r="M6790" s="61">
        <f t="shared" si="107"/>
        <v>0</v>
      </c>
      <c r="N6790" t="e">
        <f>VLOOKUP(M6790,'zamestnanci číselník'!$A:$I,9,0)</f>
        <v>#N/A</v>
      </c>
    </row>
    <row r="6791" spans="1:14" x14ac:dyDescent="0.2">
      <c r="A6791" s="60"/>
      <c r="B6791" s="61"/>
      <c r="C6791" s="61"/>
      <c r="D6791" s="61"/>
      <c r="E6791" s="61"/>
      <c r="F6791" s="61"/>
      <c r="G6791" s="61"/>
      <c r="H6791" s="61"/>
      <c r="I6791" s="61"/>
      <c r="J6791" s="61"/>
      <c r="K6791" s="61"/>
      <c r="L6791" s="61"/>
      <c r="M6791" s="61">
        <f t="shared" si="107"/>
        <v>0</v>
      </c>
      <c r="N6791" t="e">
        <f>VLOOKUP(M6791,'zamestnanci číselník'!$A:$I,9,0)</f>
        <v>#N/A</v>
      </c>
    </row>
    <row r="6792" spans="1:14" x14ac:dyDescent="0.2">
      <c r="A6792" s="60"/>
      <c r="B6792" s="61"/>
      <c r="C6792" s="61"/>
      <c r="D6792" s="61"/>
      <c r="E6792" s="61"/>
      <c r="F6792" s="61"/>
      <c r="G6792" s="61"/>
      <c r="H6792" s="61"/>
      <c r="I6792" s="61"/>
      <c r="J6792" s="61"/>
      <c r="K6792" s="61"/>
      <c r="L6792" s="61"/>
      <c r="M6792" s="61">
        <f t="shared" si="107"/>
        <v>0</v>
      </c>
      <c r="N6792" t="e">
        <f>VLOOKUP(M6792,'zamestnanci číselník'!$A:$I,9,0)</f>
        <v>#N/A</v>
      </c>
    </row>
    <row r="6793" spans="1:14" x14ac:dyDescent="0.2">
      <c r="A6793" s="60"/>
      <c r="B6793" s="61"/>
      <c r="C6793" s="61"/>
      <c r="D6793" s="61"/>
      <c r="E6793" s="61"/>
      <c r="F6793" s="61"/>
      <c r="G6793" s="61"/>
      <c r="H6793" s="61"/>
      <c r="I6793" s="61"/>
      <c r="J6793" s="61"/>
      <c r="K6793" s="61"/>
      <c r="L6793" s="61"/>
      <c r="M6793" s="61">
        <f t="shared" si="107"/>
        <v>0</v>
      </c>
      <c r="N6793" t="e">
        <f>VLOOKUP(M6793,'zamestnanci číselník'!$A:$I,9,0)</f>
        <v>#N/A</v>
      </c>
    </row>
    <row r="6794" spans="1:14" x14ac:dyDescent="0.2">
      <c r="A6794" s="60"/>
      <c r="B6794" s="61"/>
      <c r="C6794" s="61"/>
      <c r="D6794" s="61"/>
      <c r="E6794" s="61"/>
      <c r="F6794" s="61"/>
      <c r="G6794" s="61"/>
      <c r="H6794" s="61"/>
      <c r="I6794" s="61"/>
      <c r="J6794" s="61"/>
      <c r="K6794" s="61"/>
      <c r="L6794" s="61"/>
      <c r="M6794" s="61">
        <f t="shared" si="107"/>
        <v>0</v>
      </c>
      <c r="N6794" t="e">
        <f>VLOOKUP(M6794,'zamestnanci číselník'!$A:$I,9,0)</f>
        <v>#N/A</v>
      </c>
    </row>
    <row r="6795" spans="1:14" x14ac:dyDescent="0.2">
      <c r="A6795" s="60"/>
      <c r="B6795" s="61"/>
      <c r="C6795" s="61"/>
      <c r="D6795" s="61"/>
      <c r="E6795" s="61"/>
      <c r="F6795" s="61"/>
      <c r="G6795" s="61"/>
      <c r="H6795" s="61"/>
      <c r="I6795" s="61"/>
      <c r="J6795" s="61"/>
      <c r="K6795" s="61"/>
      <c r="L6795" s="61"/>
      <c r="M6795" s="61">
        <f t="shared" si="107"/>
        <v>0</v>
      </c>
      <c r="N6795" t="e">
        <f>VLOOKUP(M6795,'zamestnanci číselník'!$A:$I,9,0)</f>
        <v>#N/A</v>
      </c>
    </row>
    <row r="6796" spans="1:14" x14ac:dyDescent="0.2">
      <c r="A6796" s="60"/>
      <c r="B6796" s="61"/>
      <c r="C6796" s="61"/>
      <c r="D6796" s="61"/>
      <c r="E6796" s="61"/>
      <c r="F6796" s="61"/>
      <c r="G6796" s="61"/>
      <c r="H6796" s="61"/>
      <c r="I6796" s="61"/>
      <c r="J6796" s="61"/>
      <c r="K6796" s="61"/>
      <c r="L6796" s="61"/>
      <c r="M6796" s="61">
        <f t="shared" si="107"/>
        <v>0</v>
      </c>
      <c r="N6796" t="e">
        <f>VLOOKUP(M6796,'zamestnanci číselník'!$A:$I,9,0)</f>
        <v>#N/A</v>
      </c>
    </row>
    <row r="6797" spans="1:14" x14ac:dyDescent="0.2">
      <c r="A6797" s="60"/>
      <c r="B6797" s="61"/>
      <c r="C6797" s="61"/>
      <c r="D6797" s="61"/>
      <c r="E6797" s="61"/>
      <c r="F6797" s="61"/>
      <c r="G6797" s="61"/>
      <c r="H6797" s="61"/>
      <c r="I6797" s="61"/>
      <c r="J6797" s="61"/>
      <c r="K6797" s="61"/>
      <c r="L6797" s="61"/>
      <c r="M6797" s="61">
        <f t="shared" si="107"/>
        <v>0</v>
      </c>
      <c r="N6797" t="e">
        <f>VLOOKUP(M6797,'zamestnanci číselník'!$A:$I,9,0)</f>
        <v>#N/A</v>
      </c>
    </row>
    <row r="6798" spans="1:14" x14ac:dyDescent="0.2">
      <c r="A6798" s="60"/>
      <c r="B6798" s="61"/>
      <c r="C6798" s="61"/>
      <c r="D6798" s="61"/>
      <c r="E6798" s="61"/>
      <c r="F6798" s="61"/>
      <c r="G6798" s="61"/>
      <c r="H6798" s="61"/>
      <c r="I6798" s="61"/>
      <c r="J6798" s="61"/>
      <c r="K6798" s="61"/>
      <c r="L6798" s="61"/>
      <c r="M6798" s="61">
        <f t="shared" si="107"/>
        <v>0</v>
      </c>
      <c r="N6798" t="e">
        <f>VLOOKUP(M6798,'zamestnanci číselník'!$A:$I,9,0)</f>
        <v>#N/A</v>
      </c>
    </row>
    <row r="6799" spans="1:14" x14ac:dyDescent="0.2">
      <c r="A6799" s="60"/>
      <c r="B6799" s="61"/>
      <c r="C6799" s="61"/>
      <c r="D6799" s="61"/>
      <c r="E6799" s="61"/>
      <c r="F6799" s="61"/>
      <c r="G6799" s="61"/>
      <c r="H6799" s="61"/>
      <c r="I6799" s="61"/>
      <c r="J6799" s="61"/>
      <c r="K6799" s="61"/>
      <c r="L6799" s="61"/>
      <c r="M6799" s="61">
        <f t="shared" si="107"/>
        <v>0</v>
      </c>
      <c r="N6799" t="e">
        <f>VLOOKUP(M6799,'zamestnanci číselník'!$A:$I,9,0)</f>
        <v>#N/A</v>
      </c>
    </row>
    <row r="6800" spans="1:14" x14ac:dyDescent="0.2">
      <c r="A6800" s="60"/>
      <c r="B6800" s="61"/>
      <c r="C6800" s="61"/>
      <c r="D6800" s="61"/>
      <c r="E6800" s="61"/>
      <c r="F6800" s="61"/>
      <c r="G6800" s="61"/>
      <c r="H6800" s="61"/>
      <c r="I6800" s="61"/>
      <c r="J6800" s="61"/>
      <c r="K6800" s="61"/>
      <c r="L6800" s="61"/>
      <c r="M6800" s="61">
        <f t="shared" si="107"/>
        <v>0</v>
      </c>
      <c r="N6800" t="e">
        <f>VLOOKUP(M6800,'zamestnanci číselník'!$A:$I,9,0)</f>
        <v>#N/A</v>
      </c>
    </row>
    <row r="6801" spans="1:14" x14ac:dyDescent="0.2">
      <c r="A6801" s="60"/>
      <c r="B6801" s="61"/>
      <c r="C6801" s="61"/>
      <c r="D6801" s="61"/>
      <c r="E6801" s="61"/>
      <c r="F6801" s="61"/>
      <c r="G6801" s="61"/>
      <c r="H6801" s="61"/>
      <c r="I6801" s="61"/>
      <c r="J6801" s="61"/>
      <c r="K6801" s="61"/>
      <c r="L6801" s="61"/>
      <c r="M6801" s="61">
        <f t="shared" si="107"/>
        <v>0</v>
      </c>
      <c r="N6801" t="e">
        <f>VLOOKUP(M6801,'zamestnanci číselník'!$A:$I,9,0)</f>
        <v>#N/A</v>
      </c>
    </row>
    <row r="6802" spans="1:14" x14ac:dyDescent="0.2">
      <c r="A6802" s="60"/>
      <c r="B6802" s="61"/>
      <c r="C6802" s="61"/>
      <c r="D6802" s="61"/>
      <c r="E6802" s="61"/>
      <c r="F6802" s="61"/>
      <c r="G6802" s="61"/>
      <c r="H6802" s="61"/>
      <c r="I6802" s="61"/>
      <c r="J6802" s="61"/>
      <c r="K6802" s="61"/>
      <c r="L6802" s="61"/>
      <c r="M6802" s="61">
        <f t="shared" si="107"/>
        <v>0</v>
      </c>
      <c r="N6802" t="e">
        <f>VLOOKUP(M6802,'zamestnanci číselník'!$A:$I,9,0)</f>
        <v>#N/A</v>
      </c>
    </row>
    <row r="6803" spans="1:14" x14ac:dyDescent="0.2">
      <c r="A6803" s="60"/>
      <c r="B6803" s="61"/>
      <c r="C6803" s="61"/>
      <c r="D6803" s="61"/>
      <c r="E6803" s="61"/>
      <c r="F6803" s="61"/>
      <c r="G6803" s="61"/>
      <c r="H6803" s="61"/>
      <c r="I6803" s="61"/>
      <c r="J6803" s="61"/>
      <c r="K6803" s="61"/>
      <c r="L6803" s="61"/>
      <c r="M6803" s="61">
        <f t="shared" si="107"/>
        <v>0</v>
      </c>
      <c r="N6803" t="e">
        <f>VLOOKUP(M6803,'zamestnanci číselník'!$A:$I,9,0)</f>
        <v>#N/A</v>
      </c>
    </row>
    <row r="6804" spans="1:14" x14ac:dyDescent="0.2">
      <c r="A6804" s="60"/>
      <c r="B6804" s="61"/>
      <c r="C6804" s="61"/>
      <c r="D6804" s="61"/>
      <c r="E6804" s="61"/>
      <c r="F6804" s="61"/>
      <c r="G6804" s="61"/>
      <c r="H6804" s="61"/>
      <c r="I6804" s="61"/>
      <c r="J6804" s="61"/>
      <c r="K6804" s="61"/>
      <c r="L6804" s="61"/>
      <c r="M6804" s="61">
        <f t="shared" si="107"/>
        <v>0</v>
      </c>
      <c r="N6804" t="e">
        <f>VLOOKUP(M6804,'zamestnanci číselník'!$A:$I,9,0)</f>
        <v>#N/A</v>
      </c>
    </row>
    <row r="6805" spans="1:14" x14ac:dyDescent="0.2">
      <c r="A6805" s="60"/>
      <c r="B6805" s="61"/>
      <c r="C6805" s="61"/>
      <c r="D6805" s="61"/>
      <c r="E6805" s="61"/>
      <c r="F6805" s="61"/>
      <c r="G6805" s="61"/>
      <c r="H6805" s="61"/>
      <c r="I6805" s="61"/>
      <c r="J6805" s="61"/>
      <c r="K6805" s="61"/>
      <c r="L6805" s="61"/>
      <c r="M6805" s="61">
        <f t="shared" si="107"/>
        <v>0</v>
      </c>
      <c r="N6805" t="e">
        <f>VLOOKUP(M6805,'zamestnanci číselník'!$A:$I,9,0)</f>
        <v>#N/A</v>
      </c>
    </row>
    <row r="6806" spans="1:14" x14ac:dyDescent="0.2">
      <c r="A6806" s="60"/>
      <c r="B6806" s="61"/>
      <c r="C6806" s="61"/>
      <c r="D6806" s="61"/>
      <c r="E6806" s="61"/>
      <c r="F6806" s="61"/>
      <c r="G6806" s="61"/>
      <c r="H6806" s="61"/>
      <c r="I6806" s="61"/>
      <c r="J6806" s="61"/>
      <c r="K6806" s="61"/>
      <c r="L6806" s="61"/>
      <c r="M6806" s="61">
        <f t="shared" si="107"/>
        <v>0</v>
      </c>
      <c r="N6806" t="e">
        <f>VLOOKUP(M6806,'zamestnanci číselník'!$A:$I,9,0)</f>
        <v>#N/A</v>
      </c>
    </row>
    <row r="6807" spans="1:14" x14ac:dyDescent="0.2">
      <c r="A6807" s="60"/>
      <c r="B6807" s="61"/>
      <c r="C6807" s="61"/>
      <c r="D6807" s="61"/>
      <c r="E6807" s="61"/>
      <c r="F6807" s="61"/>
      <c r="G6807" s="61"/>
      <c r="H6807" s="61"/>
      <c r="I6807" s="61"/>
      <c r="J6807" s="61"/>
      <c r="K6807" s="61"/>
      <c r="L6807" s="61"/>
      <c r="M6807" s="61">
        <f t="shared" si="107"/>
        <v>0</v>
      </c>
      <c r="N6807" t="e">
        <f>VLOOKUP(M6807,'zamestnanci číselník'!$A:$I,9,0)</f>
        <v>#N/A</v>
      </c>
    </row>
    <row r="6808" spans="1:14" x14ac:dyDescent="0.2">
      <c r="A6808" s="60"/>
      <c r="B6808" s="61"/>
      <c r="C6808" s="61"/>
      <c r="D6808" s="61"/>
      <c r="E6808" s="61"/>
      <c r="F6808" s="61"/>
      <c r="G6808" s="61"/>
      <c r="H6808" s="61"/>
      <c r="I6808" s="61"/>
      <c r="J6808" s="61"/>
      <c r="K6808" s="61"/>
      <c r="L6808" s="61"/>
      <c r="M6808" s="61">
        <f t="shared" si="107"/>
        <v>0</v>
      </c>
      <c r="N6808" t="e">
        <f>VLOOKUP(M6808,'zamestnanci číselník'!$A:$I,9,0)</f>
        <v>#N/A</v>
      </c>
    </row>
    <row r="6809" spans="1:14" x14ac:dyDescent="0.2">
      <c r="A6809" s="60"/>
      <c r="B6809" s="61"/>
      <c r="C6809" s="61"/>
      <c r="D6809" s="61"/>
      <c r="E6809" s="61"/>
      <c r="F6809" s="61"/>
      <c r="G6809" s="61"/>
      <c r="H6809" s="61"/>
      <c r="I6809" s="61"/>
      <c r="J6809" s="61"/>
      <c r="K6809" s="61"/>
      <c r="L6809" s="61"/>
      <c r="M6809" s="61">
        <f t="shared" si="107"/>
        <v>0</v>
      </c>
      <c r="N6809" t="e">
        <f>VLOOKUP(M6809,'zamestnanci číselník'!$A:$I,9,0)</f>
        <v>#N/A</v>
      </c>
    </row>
    <row r="6810" spans="1:14" x14ac:dyDescent="0.2">
      <c r="A6810" s="60"/>
      <c r="B6810" s="61"/>
      <c r="C6810" s="61"/>
      <c r="D6810" s="61"/>
      <c r="E6810" s="61"/>
      <c r="F6810" s="61"/>
      <c r="G6810" s="61"/>
      <c r="H6810" s="61"/>
      <c r="I6810" s="61"/>
      <c r="J6810" s="61"/>
      <c r="K6810" s="61"/>
      <c r="L6810" s="61"/>
      <c r="M6810" s="61">
        <f t="shared" si="107"/>
        <v>0</v>
      </c>
      <c r="N6810" t="e">
        <f>VLOOKUP(M6810,'zamestnanci číselník'!$A:$I,9,0)</f>
        <v>#N/A</v>
      </c>
    </row>
    <row r="6811" spans="1:14" x14ac:dyDescent="0.2">
      <c r="A6811" s="60"/>
      <c r="B6811" s="61"/>
      <c r="C6811" s="61"/>
      <c r="D6811" s="61"/>
      <c r="E6811" s="61"/>
      <c r="F6811" s="61"/>
      <c r="G6811" s="61"/>
      <c r="H6811" s="61"/>
      <c r="I6811" s="61"/>
      <c r="J6811" s="61"/>
      <c r="K6811" s="61"/>
      <c r="L6811" s="61"/>
      <c r="M6811" s="61">
        <f t="shared" si="107"/>
        <v>0</v>
      </c>
      <c r="N6811" t="e">
        <f>VLOOKUP(M6811,'zamestnanci číselník'!$A:$I,9,0)</f>
        <v>#N/A</v>
      </c>
    </row>
    <row r="6812" spans="1:14" x14ac:dyDescent="0.2">
      <c r="A6812" s="60"/>
      <c r="B6812" s="61"/>
      <c r="C6812" s="61"/>
      <c r="D6812" s="61"/>
      <c r="E6812" s="61"/>
      <c r="F6812" s="61"/>
      <c r="G6812" s="61"/>
      <c r="H6812" s="61"/>
      <c r="I6812" s="61"/>
      <c r="J6812" s="61"/>
      <c r="K6812" s="61"/>
      <c r="L6812" s="61"/>
      <c r="M6812" s="61">
        <f t="shared" si="107"/>
        <v>0</v>
      </c>
      <c r="N6812" t="e">
        <f>VLOOKUP(M6812,'zamestnanci číselník'!$A:$I,9,0)</f>
        <v>#N/A</v>
      </c>
    </row>
    <row r="6813" spans="1:14" x14ac:dyDescent="0.2">
      <c r="A6813" s="60"/>
      <c r="B6813" s="61"/>
      <c r="C6813" s="61"/>
      <c r="D6813" s="61"/>
      <c r="E6813" s="61"/>
      <c r="F6813" s="61"/>
      <c r="G6813" s="61"/>
      <c r="H6813" s="61"/>
      <c r="I6813" s="61"/>
      <c r="J6813" s="61"/>
      <c r="K6813" s="61"/>
      <c r="L6813" s="61"/>
      <c r="M6813" s="61">
        <f t="shared" si="107"/>
        <v>0</v>
      </c>
      <c r="N6813" t="e">
        <f>VLOOKUP(M6813,'zamestnanci číselník'!$A:$I,9,0)</f>
        <v>#N/A</v>
      </c>
    </row>
    <row r="6814" spans="1:14" x14ac:dyDescent="0.2">
      <c r="A6814" s="60"/>
      <c r="B6814" s="61"/>
      <c r="C6814" s="61"/>
      <c r="D6814" s="61"/>
      <c r="E6814" s="61"/>
      <c r="F6814" s="61"/>
      <c r="G6814" s="61"/>
      <c r="H6814" s="61"/>
      <c r="I6814" s="61"/>
      <c r="J6814" s="61"/>
      <c r="K6814" s="61"/>
      <c r="L6814" s="61"/>
      <c r="M6814" s="61">
        <f t="shared" si="107"/>
        <v>0</v>
      </c>
      <c r="N6814" t="e">
        <f>VLOOKUP(M6814,'zamestnanci číselník'!$A:$I,9,0)</f>
        <v>#N/A</v>
      </c>
    </row>
    <row r="6815" spans="1:14" x14ac:dyDescent="0.2">
      <c r="A6815" s="60"/>
      <c r="B6815" s="61"/>
      <c r="C6815" s="61"/>
      <c r="D6815" s="61"/>
      <c r="E6815" s="61"/>
      <c r="F6815" s="61"/>
      <c r="G6815" s="61"/>
      <c r="H6815" s="61"/>
      <c r="I6815" s="61"/>
      <c r="J6815" s="61"/>
      <c r="K6815" s="61"/>
      <c r="L6815" s="61"/>
      <c r="M6815" s="61">
        <f t="shared" si="107"/>
        <v>0</v>
      </c>
      <c r="N6815" t="e">
        <f>VLOOKUP(M6815,'zamestnanci číselník'!$A:$I,9,0)</f>
        <v>#N/A</v>
      </c>
    </row>
    <row r="6816" spans="1:14" x14ac:dyDescent="0.2">
      <c r="A6816" s="60"/>
      <c r="B6816" s="61"/>
      <c r="C6816" s="61"/>
      <c r="D6816" s="61"/>
      <c r="E6816" s="61"/>
      <c r="F6816" s="61"/>
      <c r="G6816" s="61"/>
      <c r="H6816" s="61"/>
      <c r="I6816" s="61"/>
      <c r="J6816" s="61"/>
      <c r="K6816" s="61"/>
      <c r="L6816" s="61"/>
      <c r="M6816" s="61">
        <f t="shared" si="107"/>
        <v>0</v>
      </c>
      <c r="N6816" t="e">
        <f>VLOOKUP(M6816,'zamestnanci číselník'!$A:$I,9,0)</f>
        <v>#N/A</v>
      </c>
    </row>
    <row r="6817" spans="1:14" x14ac:dyDescent="0.2">
      <c r="A6817" s="60"/>
      <c r="B6817" s="61"/>
      <c r="C6817" s="61"/>
      <c r="D6817" s="61"/>
      <c r="E6817" s="61"/>
      <c r="F6817" s="61"/>
      <c r="G6817" s="61"/>
      <c r="H6817" s="61"/>
      <c r="I6817" s="61"/>
      <c r="J6817" s="61"/>
      <c r="K6817" s="61"/>
      <c r="L6817" s="61"/>
      <c r="M6817" s="61">
        <f t="shared" si="107"/>
        <v>0</v>
      </c>
      <c r="N6817" t="e">
        <f>VLOOKUP(M6817,'zamestnanci číselník'!$A:$I,9,0)</f>
        <v>#N/A</v>
      </c>
    </row>
    <row r="6818" spans="1:14" x14ac:dyDescent="0.2">
      <c r="A6818" s="60"/>
      <c r="B6818" s="61"/>
      <c r="C6818" s="61"/>
      <c r="D6818" s="61"/>
      <c r="E6818" s="61"/>
      <c r="F6818" s="61"/>
      <c r="G6818" s="61"/>
      <c r="H6818" s="61"/>
      <c r="I6818" s="61"/>
      <c r="J6818" s="61"/>
      <c r="K6818" s="61"/>
      <c r="L6818" s="61"/>
      <c r="M6818" s="61">
        <f t="shared" si="107"/>
        <v>0</v>
      </c>
      <c r="N6818" t="e">
        <f>VLOOKUP(M6818,'zamestnanci číselník'!$A:$I,9,0)</f>
        <v>#N/A</v>
      </c>
    </row>
    <row r="6819" spans="1:14" x14ac:dyDescent="0.2">
      <c r="A6819" s="60"/>
      <c r="B6819" s="61"/>
      <c r="C6819" s="61"/>
      <c r="D6819" s="61"/>
      <c r="E6819" s="61"/>
      <c r="F6819" s="61"/>
      <c r="G6819" s="61"/>
      <c r="H6819" s="61"/>
      <c r="I6819" s="61"/>
      <c r="J6819" s="61"/>
      <c r="K6819" s="61"/>
      <c r="L6819" s="61"/>
      <c r="M6819" s="61">
        <f t="shared" si="107"/>
        <v>0</v>
      </c>
      <c r="N6819" t="e">
        <f>VLOOKUP(M6819,'zamestnanci číselník'!$A:$I,9,0)</f>
        <v>#N/A</v>
      </c>
    </row>
    <row r="6820" spans="1:14" x14ac:dyDescent="0.2">
      <c r="A6820" s="60"/>
      <c r="B6820" s="61"/>
      <c r="C6820" s="61"/>
      <c r="D6820" s="61"/>
      <c r="E6820" s="61"/>
      <c r="F6820" s="61"/>
      <c r="G6820" s="61"/>
      <c r="H6820" s="61"/>
      <c r="I6820" s="61"/>
      <c r="J6820" s="61"/>
      <c r="K6820" s="61"/>
      <c r="L6820" s="61"/>
      <c r="M6820" s="61">
        <f t="shared" si="107"/>
        <v>0</v>
      </c>
      <c r="N6820" t="e">
        <f>VLOOKUP(M6820,'zamestnanci číselník'!$A:$I,9,0)</f>
        <v>#N/A</v>
      </c>
    </row>
    <row r="6821" spans="1:14" x14ac:dyDescent="0.2">
      <c r="A6821" s="60"/>
      <c r="B6821" s="61"/>
      <c r="C6821" s="61"/>
      <c r="D6821" s="61"/>
      <c r="E6821" s="61"/>
      <c r="F6821" s="61"/>
      <c r="G6821" s="61"/>
      <c r="H6821" s="61"/>
      <c r="I6821" s="61"/>
      <c r="J6821" s="61"/>
      <c r="K6821" s="61"/>
      <c r="L6821" s="61"/>
      <c r="M6821" s="61">
        <f t="shared" si="107"/>
        <v>0</v>
      </c>
      <c r="N6821" t="e">
        <f>VLOOKUP(M6821,'zamestnanci číselník'!$A:$I,9,0)</f>
        <v>#N/A</v>
      </c>
    </row>
    <row r="6822" spans="1:14" x14ac:dyDescent="0.2">
      <c r="A6822" s="60"/>
      <c r="B6822" s="61"/>
      <c r="C6822" s="61"/>
      <c r="D6822" s="61"/>
      <c r="E6822" s="61"/>
      <c r="F6822" s="61"/>
      <c r="G6822" s="61"/>
      <c r="H6822" s="61"/>
      <c r="I6822" s="61"/>
      <c r="J6822" s="61"/>
      <c r="K6822" s="61"/>
      <c r="L6822" s="61"/>
      <c r="M6822" s="61">
        <f t="shared" si="107"/>
        <v>0</v>
      </c>
      <c r="N6822" t="e">
        <f>VLOOKUP(M6822,'zamestnanci číselník'!$A:$I,9,0)</f>
        <v>#N/A</v>
      </c>
    </row>
    <row r="6823" spans="1:14" x14ac:dyDescent="0.2">
      <c r="A6823" s="60"/>
      <c r="B6823" s="61"/>
      <c r="C6823" s="61"/>
      <c r="D6823" s="61"/>
      <c r="E6823" s="61"/>
      <c r="F6823" s="61"/>
      <c r="G6823" s="61"/>
      <c r="H6823" s="61"/>
      <c r="I6823" s="61"/>
      <c r="J6823" s="61"/>
      <c r="K6823" s="61"/>
      <c r="L6823" s="61"/>
      <c r="M6823" s="61">
        <f t="shared" si="107"/>
        <v>0</v>
      </c>
      <c r="N6823" t="e">
        <f>VLOOKUP(M6823,'zamestnanci číselník'!$A:$I,9,0)</f>
        <v>#N/A</v>
      </c>
    </row>
    <row r="6824" spans="1:14" x14ac:dyDescent="0.2">
      <c r="A6824" s="60"/>
      <c r="B6824" s="61"/>
      <c r="C6824" s="61"/>
      <c r="D6824" s="61"/>
      <c r="E6824" s="61"/>
      <c r="F6824" s="61"/>
      <c r="G6824" s="61"/>
      <c r="H6824" s="61"/>
      <c r="I6824" s="61"/>
      <c r="J6824" s="61"/>
      <c r="K6824" s="61"/>
      <c r="L6824" s="61"/>
      <c r="M6824" s="61">
        <f t="shared" si="107"/>
        <v>0</v>
      </c>
      <c r="N6824" t="e">
        <f>VLOOKUP(M6824,'zamestnanci číselník'!$A:$I,9,0)</f>
        <v>#N/A</v>
      </c>
    </row>
    <row r="6825" spans="1:14" x14ac:dyDescent="0.2">
      <c r="A6825" s="60"/>
      <c r="B6825" s="61"/>
      <c r="C6825" s="61"/>
      <c r="D6825" s="61"/>
      <c r="E6825" s="61"/>
      <c r="F6825" s="61"/>
      <c r="G6825" s="61"/>
      <c r="H6825" s="61"/>
      <c r="I6825" s="61"/>
      <c r="J6825" s="61"/>
      <c r="K6825" s="61"/>
      <c r="L6825" s="61"/>
      <c r="M6825" s="61">
        <f t="shared" si="107"/>
        <v>0</v>
      </c>
      <c r="N6825" t="e">
        <f>VLOOKUP(M6825,'zamestnanci číselník'!$A:$I,9,0)</f>
        <v>#N/A</v>
      </c>
    </row>
    <row r="6826" spans="1:14" x14ac:dyDescent="0.2">
      <c r="A6826" s="60"/>
      <c r="B6826" s="61"/>
      <c r="C6826" s="61"/>
      <c r="D6826" s="61"/>
      <c r="E6826" s="61"/>
      <c r="F6826" s="61"/>
      <c r="G6826" s="61"/>
      <c r="H6826" s="61"/>
      <c r="I6826" s="61"/>
      <c r="J6826" s="61"/>
      <c r="K6826" s="61"/>
      <c r="L6826" s="61"/>
      <c r="M6826" s="61">
        <f t="shared" si="107"/>
        <v>0</v>
      </c>
      <c r="N6826" t="e">
        <f>VLOOKUP(M6826,'zamestnanci číselník'!$A:$I,9,0)</f>
        <v>#N/A</v>
      </c>
    </row>
    <row r="6827" spans="1:14" x14ac:dyDescent="0.2">
      <c r="A6827" s="60"/>
      <c r="B6827" s="61"/>
      <c r="C6827" s="61"/>
      <c r="D6827" s="61"/>
      <c r="E6827" s="61"/>
      <c r="F6827" s="61"/>
      <c r="G6827" s="61"/>
      <c r="H6827" s="61"/>
      <c r="I6827" s="61"/>
      <c r="J6827" s="61"/>
      <c r="K6827" s="61"/>
      <c r="L6827" s="61"/>
      <c r="M6827" s="61">
        <f t="shared" si="107"/>
        <v>0</v>
      </c>
      <c r="N6827" t="e">
        <f>VLOOKUP(M6827,'zamestnanci číselník'!$A:$I,9,0)</f>
        <v>#N/A</v>
      </c>
    </row>
    <row r="6828" spans="1:14" x14ac:dyDescent="0.2">
      <c r="A6828" s="60"/>
      <c r="B6828" s="61"/>
      <c r="C6828" s="61"/>
      <c r="D6828" s="61"/>
      <c r="E6828" s="61"/>
      <c r="F6828" s="61"/>
      <c r="G6828" s="61"/>
      <c r="H6828" s="61"/>
      <c r="I6828" s="61"/>
      <c r="J6828" s="61"/>
      <c r="K6828" s="61"/>
      <c r="L6828" s="61"/>
      <c r="M6828" s="61">
        <f t="shared" ref="M6828:M6852" si="108">B6828*1</f>
        <v>0</v>
      </c>
      <c r="N6828" t="e">
        <f>VLOOKUP(M6828,'zamestnanci číselník'!$A:$I,9,0)</f>
        <v>#N/A</v>
      </c>
    </row>
    <row r="6829" spans="1:14" x14ac:dyDescent="0.2">
      <c r="A6829" s="60"/>
      <c r="B6829" s="61"/>
      <c r="C6829" s="61"/>
      <c r="D6829" s="61"/>
      <c r="E6829" s="61"/>
      <c r="F6829" s="61"/>
      <c r="G6829" s="61"/>
      <c r="H6829" s="61"/>
      <c r="I6829" s="61"/>
      <c r="J6829" s="61"/>
      <c r="K6829" s="61"/>
      <c r="L6829" s="61"/>
      <c r="M6829" s="61">
        <f t="shared" si="108"/>
        <v>0</v>
      </c>
      <c r="N6829" t="e">
        <f>VLOOKUP(M6829,'zamestnanci číselník'!$A:$I,9,0)</f>
        <v>#N/A</v>
      </c>
    </row>
    <row r="6830" spans="1:14" x14ac:dyDescent="0.2">
      <c r="A6830" s="60"/>
      <c r="B6830" s="61"/>
      <c r="C6830" s="61"/>
      <c r="D6830" s="61"/>
      <c r="E6830" s="61"/>
      <c r="F6830" s="61"/>
      <c r="G6830" s="61"/>
      <c r="H6830" s="61"/>
      <c r="I6830" s="61"/>
      <c r="J6830" s="61"/>
      <c r="K6830" s="61"/>
      <c r="L6830" s="61"/>
      <c r="M6830" s="61">
        <f t="shared" si="108"/>
        <v>0</v>
      </c>
      <c r="N6830" t="e">
        <f>VLOOKUP(M6830,'zamestnanci číselník'!$A:$I,9,0)</f>
        <v>#N/A</v>
      </c>
    </row>
    <row r="6831" spans="1:14" x14ac:dyDescent="0.2">
      <c r="A6831" s="60"/>
      <c r="B6831" s="61"/>
      <c r="C6831" s="61"/>
      <c r="D6831" s="61"/>
      <c r="E6831" s="61"/>
      <c r="F6831" s="61"/>
      <c r="G6831" s="61"/>
      <c r="H6831" s="61"/>
      <c r="I6831" s="61"/>
      <c r="J6831" s="61"/>
      <c r="K6831" s="61"/>
      <c r="L6831" s="61"/>
      <c r="M6831" s="61">
        <f t="shared" si="108"/>
        <v>0</v>
      </c>
      <c r="N6831" t="e">
        <f>VLOOKUP(M6831,'zamestnanci číselník'!$A:$I,9,0)</f>
        <v>#N/A</v>
      </c>
    </row>
    <row r="6832" spans="1:14" x14ac:dyDescent="0.2">
      <c r="A6832" s="60"/>
      <c r="B6832" s="61"/>
      <c r="C6832" s="61"/>
      <c r="D6832" s="61"/>
      <c r="E6832" s="61"/>
      <c r="F6832" s="61"/>
      <c r="G6832" s="61"/>
      <c r="H6832" s="61"/>
      <c r="I6832" s="61"/>
      <c r="J6832" s="61"/>
      <c r="K6832" s="61"/>
      <c r="L6832" s="61"/>
      <c r="M6832" s="61">
        <f t="shared" si="108"/>
        <v>0</v>
      </c>
      <c r="N6832" t="e">
        <f>VLOOKUP(M6832,'zamestnanci číselník'!$A:$I,9,0)</f>
        <v>#N/A</v>
      </c>
    </row>
    <row r="6833" spans="1:14" x14ac:dyDescent="0.2">
      <c r="A6833" s="60"/>
      <c r="B6833" s="61"/>
      <c r="C6833" s="61"/>
      <c r="D6833" s="61"/>
      <c r="E6833" s="61"/>
      <c r="F6833" s="61"/>
      <c r="G6833" s="61"/>
      <c r="H6833" s="61"/>
      <c r="I6833" s="61"/>
      <c r="J6833" s="61"/>
      <c r="K6833" s="61"/>
      <c r="L6833" s="61"/>
      <c r="M6833" s="61">
        <f t="shared" si="108"/>
        <v>0</v>
      </c>
      <c r="N6833" t="e">
        <f>VLOOKUP(M6833,'zamestnanci číselník'!$A:$I,9,0)</f>
        <v>#N/A</v>
      </c>
    </row>
    <row r="6834" spans="1:14" x14ac:dyDescent="0.2">
      <c r="A6834" s="60"/>
      <c r="B6834" s="61"/>
      <c r="C6834" s="61"/>
      <c r="D6834" s="61"/>
      <c r="E6834" s="61"/>
      <c r="F6834" s="61"/>
      <c r="G6834" s="61"/>
      <c r="H6834" s="61"/>
      <c r="I6834" s="61"/>
      <c r="J6834" s="61"/>
      <c r="K6834" s="61"/>
      <c r="L6834" s="61"/>
      <c r="M6834" s="61">
        <f t="shared" si="108"/>
        <v>0</v>
      </c>
      <c r="N6834" t="e">
        <f>VLOOKUP(M6834,'zamestnanci číselník'!$A:$I,9,0)</f>
        <v>#N/A</v>
      </c>
    </row>
    <row r="6835" spans="1:14" x14ac:dyDescent="0.2">
      <c r="A6835" s="60"/>
      <c r="B6835" s="61"/>
      <c r="C6835" s="61"/>
      <c r="D6835" s="61"/>
      <c r="E6835" s="61"/>
      <c r="F6835" s="61"/>
      <c r="G6835" s="61"/>
      <c r="H6835" s="61"/>
      <c r="I6835" s="61"/>
      <c r="J6835" s="61"/>
      <c r="K6835" s="61"/>
      <c r="L6835" s="61"/>
      <c r="M6835" s="61">
        <f t="shared" si="108"/>
        <v>0</v>
      </c>
      <c r="N6835" t="e">
        <f>VLOOKUP(M6835,'zamestnanci číselník'!$A:$I,9,0)</f>
        <v>#N/A</v>
      </c>
    </row>
    <row r="6836" spans="1:14" x14ac:dyDescent="0.2">
      <c r="A6836" s="60"/>
      <c r="B6836" s="61"/>
      <c r="C6836" s="61"/>
      <c r="D6836" s="61"/>
      <c r="E6836" s="61"/>
      <c r="F6836" s="61"/>
      <c r="G6836" s="61"/>
      <c r="H6836" s="61"/>
      <c r="I6836" s="61"/>
      <c r="J6836" s="61"/>
      <c r="K6836" s="61"/>
      <c r="L6836" s="61"/>
      <c r="M6836" s="61">
        <f t="shared" si="108"/>
        <v>0</v>
      </c>
      <c r="N6836" t="e">
        <f>VLOOKUP(M6836,'zamestnanci číselník'!$A:$I,9,0)</f>
        <v>#N/A</v>
      </c>
    </row>
    <row r="6837" spans="1:14" x14ac:dyDescent="0.2">
      <c r="A6837" s="60"/>
      <c r="B6837" s="61"/>
      <c r="C6837" s="61"/>
      <c r="D6837" s="61"/>
      <c r="E6837" s="61"/>
      <c r="F6837" s="61"/>
      <c r="G6837" s="61"/>
      <c r="H6837" s="61"/>
      <c r="I6837" s="61"/>
      <c r="J6837" s="61"/>
      <c r="K6837" s="61"/>
      <c r="L6837" s="61"/>
      <c r="M6837" s="61">
        <f t="shared" si="108"/>
        <v>0</v>
      </c>
      <c r="N6837" t="e">
        <f>VLOOKUP(M6837,'zamestnanci číselník'!$A:$I,9,0)</f>
        <v>#N/A</v>
      </c>
    </row>
    <row r="6838" spans="1:14" x14ac:dyDescent="0.2">
      <c r="A6838" s="60"/>
      <c r="B6838" s="61"/>
      <c r="C6838" s="61"/>
      <c r="D6838" s="61"/>
      <c r="E6838" s="61"/>
      <c r="F6838" s="61"/>
      <c r="G6838" s="61"/>
      <c r="H6838" s="61"/>
      <c r="I6838" s="61"/>
      <c r="J6838" s="61"/>
      <c r="K6838" s="61"/>
      <c r="L6838" s="61"/>
      <c r="M6838" s="61">
        <f t="shared" si="108"/>
        <v>0</v>
      </c>
      <c r="N6838" t="e">
        <f>VLOOKUP(M6838,'zamestnanci číselník'!$A:$I,9,0)</f>
        <v>#N/A</v>
      </c>
    </row>
    <row r="6839" spans="1:14" x14ac:dyDescent="0.2">
      <c r="A6839" s="60"/>
      <c r="B6839" s="61"/>
      <c r="C6839" s="61"/>
      <c r="D6839" s="61"/>
      <c r="E6839" s="61"/>
      <c r="F6839" s="61"/>
      <c r="G6839" s="61"/>
      <c r="H6839" s="61"/>
      <c r="I6839" s="61"/>
      <c r="J6839" s="61"/>
      <c r="K6839" s="61"/>
      <c r="L6839" s="61"/>
      <c r="M6839" s="61">
        <f t="shared" si="108"/>
        <v>0</v>
      </c>
      <c r="N6839" t="e">
        <f>VLOOKUP(M6839,'zamestnanci číselník'!$A:$I,9,0)</f>
        <v>#N/A</v>
      </c>
    </row>
    <row r="6840" spans="1:14" x14ac:dyDescent="0.2">
      <c r="A6840" s="60"/>
      <c r="B6840" s="61"/>
      <c r="C6840" s="61"/>
      <c r="D6840" s="61"/>
      <c r="E6840" s="61"/>
      <c r="F6840" s="61"/>
      <c r="G6840" s="61"/>
      <c r="H6840" s="61"/>
      <c r="I6840" s="61"/>
      <c r="J6840" s="61"/>
      <c r="K6840" s="61"/>
      <c r="L6840" s="61"/>
      <c r="M6840" s="61">
        <f t="shared" si="108"/>
        <v>0</v>
      </c>
      <c r="N6840" t="e">
        <f>VLOOKUP(M6840,'zamestnanci číselník'!$A:$I,9,0)</f>
        <v>#N/A</v>
      </c>
    </row>
    <row r="6841" spans="1:14" x14ac:dyDescent="0.2">
      <c r="A6841" s="60"/>
      <c r="B6841" s="61"/>
      <c r="C6841" s="61"/>
      <c r="D6841" s="61"/>
      <c r="E6841" s="61"/>
      <c r="F6841" s="61"/>
      <c r="G6841" s="61"/>
      <c r="H6841" s="61"/>
      <c r="I6841" s="61"/>
      <c r="J6841" s="61"/>
      <c r="K6841" s="61"/>
      <c r="L6841" s="61"/>
      <c r="M6841" s="61">
        <f t="shared" si="108"/>
        <v>0</v>
      </c>
      <c r="N6841" t="e">
        <f>VLOOKUP(M6841,'zamestnanci číselník'!$A:$I,9,0)</f>
        <v>#N/A</v>
      </c>
    </row>
    <row r="6842" spans="1:14" x14ac:dyDescent="0.2">
      <c r="A6842" s="60"/>
      <c r="B6842" s="61"/>
      <c r="C6842" s="61"/>
      <c r="D6842" s="61"/>
      <c r="E6842" s="61"/>
      <c r="F6842" s="61"/>
      <c r="G6842" s="61"/>
      <c r="H6842" s="61"/>
      <c r="I6842" s="61"/>
      <c r="J6842" s="61"/>
      <c r="K6842" s="61"/>
      <c r="L6842" s="61"/>
      <c r="M6842" s="61">
        <f t="shared" si="108"/>
        <v>0</v>
      </c>
      <c r="N6842" t="e">
        <f>VLOOKUP(M6842,'zamestnanci číselník'!$A:$I,9,0)</f>
        <v>#N/A</v>
      </c>
    </row>
    <row r="6843" spans="1:14" x14ac:dyDescent="0.2">
      <c r="A6843" s="60"/>
      <c r="B6843" s="61"/>
      <c r="C6843" s="61"/>
      <c r="D6843" s="61"/>
      <c r="E6843" s="61"/>
      <c r="F6843" s="61"/>
      <c r="G6843" s="61"/>
      <c r="H6843" s="61"/>
      <c r="I6843" s="61"/>
      <c r="J6843" s="61"/>
      <c r="K6843" s="61"/>
      <c r="L6843" s="61"/>
      <c r="M6843" s="61">
        <f t="shared" si="108"/>
        <v>0</v>
      </c>
      <c r="N6843" t="e">
        <f>VLOOKUP(M6843,'zamestnanci číselník'!$A:$I,9,0)</f>
        <v>#N/A</v>
      </c>
    </row>
    <row r="6844" spans="1:14" x14ac:dyDescent="0.2">
      <c r="A6844" s="60"/>
      <c r="B6844" s="61"/>
      <c r="C6844" s="61"/>
      <c r="D6844" s="61"/>
      <c r="E6844" s="61"/>
      <c r="F6844" s="61"/>
      <c r="G6844" s="61"/>
      <c r="H6844" s="61"/>
      <c r="I6844" s="61"/>
      <c r="J6844" s="61"/>
      <c r="K6844" s="61"/>
      <c r="L6844" s="61"/>
      <c r="M6844" s="61">
        <f t="shared" si="108"/>
        <v>0</v>
      </c>
      <c r="N6844" t="e">
        <f>VLOOKUP(M6844,'zamestnanci číselník'!$A:$I,9,0)</f>
        <v>#N/A</v>
      </c>
    </row>
    <row r="6845" spans="1:14" x14ac:dyDescent="0.2">
      <c r="A6845" s="60"/>
      <c r="B6845" s="61"/>
      <c r="C6845" s="61"/>
      <c r="D6845" s="61"/>
      <c r="E6845" s="61"/>
      <c r="F6845" s="61"/>
      <c r="G6845" s="61"/>
      <c r="H6845" s="61"/>
      <c r="I6845" s="61"/>
      <c r="J6845" s="61"/>
      <c r="K6845" s="61"/>
      <c r="L6845" s="61"/>
      <c r="M6845" s="61">
        <f t="shared" si="108"/>
        <v>0</v>
      </c>
      <c r="N6845" t="e">
        <f>VLOOKUP(M6845,'zamestnanci číselník'!$A:$I,9,0)</f>
        <v>#N/A</v>
      </c>
    </row>
    <row r="6846" spans="1:14" x14ac:dyDescent="0.2">
      <c r="A6846" s="60"/>
      <c r="B6846" s="61"/>
      <c r="C6846" s="61"/>
      <c r="D6846" s="61"/>
      <c r="E6846" s="61"/>
      <c r="F6846" s="61"/>
      <c r="G6846" s="61"/>
      <c r="H6846" s="61"/>
      <c r="I6846" s="61"/>
      <c r="J6846" s="61"/>
      <c r="K6846" s="61"/>
      <c r="L6846" s="61"/>
      <c r="M6846" s="61">
        <f t="shared" si="108"/>
        <v>0</v>
      </c>
      <c r="N6846" t="e">
        <f>VLOOKUP(M6846,'zamestnanci číselník'!$A:$I,9,0)</f>
        <v>#N/A</v>
      </c>
    </row>
    <row r="6847" spans="1:14" x14ac:dyDescent="0.2">
      <c r="A6847" s="60"/>
      <c r="B6847" s="61"/>
      <c r="C6847" s="61"/>
      <c r="D6847" s="61"/>
      <c r="E6847" s="61"/>
      <c r="F6847" s="61"/>
      <c r="G6847" s="61"/>
      <c r="H6847" s="61"/>
      <c r="I6847" s="61"/>
      <c r="J6847" s="61"/>
      <c r="K6847" s="61"/>
      <c r="L6847" s="61"/>
      <c r="M6847" s="61">
        <f t="shared" si="108"/>
        <v>0</v>
      </c>
      <c r="N6847" t="e">
        <f>VLOOKUP(M6847,'zamestnanci číselník'!$A:$I,9,0)</f>
        <v>#N/A</v>
      </c>
    </row>
    <row r="6848" spans="1:14" x14ac:dyDescent="0.2">
      <c r="A6848" s="60"/>
      <c r="B6848" s="61"/>
      <c r="C6848" s="61"/>
      <c r="D6848" s="61"/>
      <c r="E6848" s="61"/>
      <c r="F6848" s="61"/>
      <c r="G6848" s="61"/>
      <c r="H6848" s="61"/>
      <c r="I6848" s="61"/>
      <c r="J6848" s="61"/>
      <c r="K6848" s="61"/>
      <c r="L6848" s="61"/>
      <c r="M6848" s="61">
        <f t="shared" si="108"/>
        <v>0</v>
      </c>
      <c r="N6848" t="e">
        <f>VLOOKUP(M6848,'zamestnanci číselník'!$A:$I,9,0)</f>
        <v>#N/A</v>
      </c>
    </row>
    <row r="6849" spans="1:14" x14ac:dyDescent="0.2">
      <c r="A6849" s="60"/>
      <c r="B6849" s="61"/>
      <c r="C6849" s="61"/>
      <c r="D6849" s="61"/>
      <c r="E6849" s="61"/>
      <c r="F6849" s="61"/>
      <c r="G6849" s="61"/>
      <c r="H6849" s="61"/>
      <c r="I6849" s="61"/>
      <c r="J6849" s="61"/>
      <c r="K6849" s="61"/>
      <c r="L6849" s="61"/>
      <c r="M6849" s="61">
        <f t="shared" si="108"/>
        <v>0</v>
      </c>
      <c r="N6849" t="e">
        <f>VLOOKUP(M6849,'zamestnanci číselník'!$A:$I,9,0)</f>
        <v>#N/A</v>
      </c>
    </row>
    <row r="6850" spans="1:14" x14ac:dyDescent="0.2">
      <c r="A6850" s="60"/>
      <c r="B6850" s="61"/>
      <c r="C6850" s="61"/>
      <c r="D6850" s="61"/>
      <c r="E6850" s="61"/>
      <c r="F6850" s="61"/>
      <c r="G6850" s="61"/>
      <c r="H6850" s="61"/>
      <c r="I6850" s="61"/>
      <c r="J6850" s="61"/>
      <c r="K6850" s="61"/>
      <c r="L6850" s="61"/>
      <c r="M6850" s="61">
        <f t="shared" si="108"/>
        <v>0</v>
      </c>
      <c r="N6850" t="e">
        <f>VLOOKUP(M6850,'zamestnanci číselník'!$A:$I,9,0)</f>
        <v>#N/A</v>
      </c>
    </row>
    <row r="6851" spans="1:14" x14ac:dyDescent="0.2">
      <c r="A6851" s="60"/>
      <c r="B6851" s="61"/>
      <c r="C6851" s="61"/>
      <c r="D6851" s="61"/>
      <c r="E6851" s="61"/>
      <c r="F6851" s="61"/>
      <c r="G6851" s="61"/>
      <c r="H6851" s="61"/>
      <c r="I6851" s="61"/>
      <c r="J6851" s="61"/>
      <c r="K6851" s="61"/>
      <c r="L6851" s="61"/>
      <c r="M6851" s="61">
        <f t="shared" si="108"/>
        <v>0</v>
      </c>
      <c r="N6851" t="e">
        <f>VLOOKUP(M6851,'zamestnanci číselník'!$A:$I,9,0)</f>
        <v>#N/A</v>
      </c>
    </row>
    <row r="6852" spans="1:14" x14ac:dyDescent="0.2">
      <c r="A6852" s="60"/>
      <c r="B6852" s="61"/>
      <c r="C6852" s="61"/>
      <c r="D6852" s="61"/>
      <c r="E6852" s="61"/>
      <c r="F6852" s="61"/>
      <c r="G6852" s="61"/>
      <c r="H6852" s="61"/>
      <c r="I6852" s="61"/>
      <c r="J6852" s="61"/>
      <c r="K6852" s="61"/>
      <c r="L6852" s="61"/>
      <c r="M6852" s="61">
        <f t="shared" si="108"/>
        <v>0</v>
      </c>
      <c r="N6852" t="e">
        <f>VLOOKUP(M6852,'zamestnanci číselník'!$A:$I,9,0)</f>
        <v>#N/A</v>
      </c>
    </row>
    <row r="6853" spans="1:14" x14ac:dyDescent="0.2">
      <c r="A6853" s="60"/>
      <c r="B6853" s="61"/>
      <c r="C6853" s="61"/>
      <c r="D6853" s="61"/>
      <c r="E6853" s="61"/>
      <c r="F6853" s="61"/>
      <c r="G6853" s="61"/>
      <c r="H6853" s="61"/>
      <c r="I6853" s="61"/>
      <c r="J6853" s="61"/>
      <c r="K6853" s="61"/>
      <c r="L6853" s="61"/>
    </row>
    <row r="6854" spans="1:14" x14ac:dyDescent="0.2">
      <c r="A6854" s="60"/>
      <c r="B6854" s="61"/>
      <c r="C6854" s="61"/>
      <c r="D6854" s="61"/>
      <c r="E6854" s="61"/>
      <c r="F6854" s="61"/>
      <c r="G6854" s="61"/>
      <c r="H6854" s="61"/>
      <c r="I6854" s="61"/>
      <c r="J6854" s="61"/>
      <c r="K6854" s="61"/>
      <c r="L6854" s="61"/>
    </row>
    <row r="6855" spans="1:14" x14ac:dyDescent="0.2">
      <c r="A6855" s="60"/>
      <c r="B6855" s="61"/>
      <c r="C6855" s="61"/>
      <c r="D6855" s="61"/>
      <c r="E6855" s="61"/>
      <c r="F6855" s="61"/>
      <c r="G6855" s="61"/>
      <c r="H6855" s="61"/>
      <c r="I6855" s="61"/>
      <c r="J6855" s="61"/>
      <c r="K6855" s="61"/>
      <c r="L6855" s="61"/>
    </row>
    <row r="6856" spans="1:14" x14ac:dyDescent="0.2">
      <c r="A6856" s="60"/>
      <c r="B6856" s="61"/>
      <c r="C6856" s="61"/>
      <c r="D6856" s="61"/>
      <c r="E6856" s="61"/>
      <c r="F6856" s="61"/>
      <c r="G6856" s="61"/>
      <c r="H6856" s="61"/>
      <c r="I6856" s="61"/>
      <c r="J6856" s="61"/>
      <c r="K6856" s="61"/>
      <c r="L6856" s="61"/>
    </row>
    <row r="6857" spans="1:14" x14ac:dyDescent="0.2">
      <c r="A6857" s="60"/>
      <c r="B6857" s="61"/>
      <c r="C6857" s="61"/>
      <c r="D6857" s="61"/>
      <c r="E6857" s="61"/>
      <c r="F6857" s="61"/>
      <c r="G6857" s="61"/>
      <c r="H6857" s="61"/>
      <c r="I6857" s="61"/>
      <c r="J6857" s="61"/>
      <c r="K6857" s="61"/>
      <c r="L6857" s="61"/>
    </row>
    <row r="6858" spans="1:14" x14ac:dyDescent="0.2">
      <c r="A6858" s="60"/>
      <c r="B6858" s="61"/>
      <c r="C6858" s="61"/>
      <c r="D6858" s="61"/>
      <c r="E6858" s="61"/>
      <c r="F6858" s="61"/>
      <c r="G6858" s="61"/>
      <c r="H6858" s="61"/>
      <c r="I6858" s="61"/>
      <c r="J6858" s="61"/>
      <c r="K6858" s="61"/>
      <c r="L6858" s="61"/>
    </row>
    <row r="6859" spans="1:14" x14ac:dyDescent="0.2">
      <c r="A6859" s="60"/>
      <c r="B6859" s="61"/>
      <c r="C6859" s="61"/>
      <c r="D6859" s="61"/>
      <c r="E6859" s="61"/>
      <c r="F6859" s="61"/>
      <c r="G6859" s="61"/>
      <c r="H6859" s="61"/>
      <c r="I6859" s="61"/>
      <c r="J6859" s="61"/>
      <c r="K6859" s="61"/>
      <c r="L6859" s="61"/>
    </row>
    <row r="6860" spans="1:14" x14ac:dyDescent="0.2">
      <c r="A6860" s="60"/>
      <c r="B6860" s="61"/>
      <c r="C6860" s="61"/>
      <c r="D6860" s="61"/>
      <c r="E6860" s="61"/>
      <c r="F6860" s="61"/>
      <c r="G6860" s="61"/>
      <c r="H6860" s="61"/>
      <c r="I6860" s="61"/>
      <c r="J6860" s="61"/>
      <c r="K6860" s="61"/>
      <c r="L6860" s="61"/>
    </row>
    <row r="6861" spans="1:14" x14ac:dyDescent="0.2">
      <c r="A6861" s="60"/>
      <c r="B6861" s="61"/>
      <c r="C6861" s="61"/>
      <c r="D6861" s="61"/>
      <c r="E6861" s="61"/>
      <c r="F6861" s="61"/>
      <c r="G6861" s="61"/>
      <c r="H6861" s="61"/>
      <c r="I6861" s="61"/>
      <c r="J6861" s="61"/>
      <c r="K6861" s="61"/>
      <c r="L6861" s="61"/>
    </row>
    <row r="6862" spans="1:14" x14ac:dyDescent="0.2">
      <c r="A6862" s="60"/>
      <c r="B6862" s="61"/>
      <c r="C6862" s="61"/>
      <c r="D6862" s="61"/>
      <c r="E6862" s="61"/>
      <c r="F6862" s="61"/>
      <c r="G6862" s="61"/>
      <c r="H6862" s="61"/>
      <c r="I6862" s="61"/>
      <c r="J6862" s="61"/>
      <c r="K6862" s="61"/>
      <c r="L6862" s="61"/>
    </row>
    <row r="6863" spans="1:14" x14ac:dyDescent="0.2">
      <c r="A6863" s="60"/>
      <c r="B6863" s="61"/>
      <c r="C6863" s="61"/>
      <c r="D6863" s="61"/>
      <c r="E6863" s="61"/>
      <c r="F6863" s="61"/>
      <c r="G6863" s="61"/>
      <c r="H6863" s="61"/>
      <c r="I6863" s="61"/>
      <c r="J6863" s="61"/>
      <c r="K6863" s="61"/>
      <c r="L6863" s="61"/>
    </row>
    <row r="6864" spans="1:14" x14ac:dyDescent="0.2">
      <c r="A6864" s="60"/>
      <c r="B6864" s="61"/>
      <c r="C6864" s="61"/>
      <c r="D6864" s="61"/>
      <c r="E6864" s="61"/>
      <c r="F6864" s="61"/>
      <c r="G6864" s="61"/>
      <c r="H6864" s="61"/>
      <c r="I6864" s="61"/>
      <c r="J6864" s="61"/>
      <c r="K6864" s="61"/>
      <c r="L6864" s="61"/>
    </row>
    <row r="6865" spans="1:12" x14ac:dyDescent="0.2">
      <c r="A6865" s="60"/>
      <c r="B6865" s="61"/>
      <c r="C6865" s="61"/>
      <c r="D6865" s="61"/>
      <c r="E6865" s="61"/>
      <c r="F6865" s="61"/>
      <c r="G6865" s="61"/>
      <c r="H6865" s="61"/>
      <c r="I6865" s="61"/>
      <c r="J6865" s="61"/>
      <c r="K6865" s="61"/>
      <c r="L6865" s="61"/>
    </row>
    <row r="6866" spans="1:12" x14ac:dyDescent="0.2">
      <c r="A6866" s="60"/>
      <c r="B6866" s="61"/>
      <c r="C6866" s="61"/>
      <c r="D6866" s="61"/>
      <c r="E6866" s="61"/>
      <c r="F6866" s="61"/>
      <c r="G6866" s="61"/>
      <c r="H6866" s="61"/>
      <c r="I6866" s="61"/>
      <c r="J6866" s="61"/>
      <c r="K6866" s="61"/>
      <c r="L6866" s="61"/>
    </row>
    <row r="6867" spans="1:12" x14ac:dyDescent="0.2">
      <c r="A6867" s="60"/>
      <c r="B6867" s="61"/>
      <c r="C6867" s="61"/>
      <c r="D6867" s="61"/>
      <c r="E6867" s="61"/>
      <c r="F6867" s="61"/>
      <c r="G6867" s="61"/>
      <c r="H6867" s="61"/>
      <c r="I6867" s="61"/>
      <c r="J6867" s="61"/>
      <c r="K6867" s="61"/>
      <c r="L6867" s="61"/>
    </row>
    <row r="6868" spans="1:12" x14ac:dyDescent="0.2">
      <c r="A6868" s="60"/>
      <c r="B6868" s="61"/>
      <c r="C6868" s="61"/>
      <c r="D6868" s="61"/>
      <c r="E6868" s="61"/>
      <c r="F6868" s="61"/>
      <c r="G6868" s="61"/>
      <c r="H6868" s="61"/>
      <c r="I6868" s="61"/>
      <c r="J6868" s="61"/>
      <c r="K6868" s="61"/>
      <c r="L6868" s="61"/>
    </row>
    <row r="6869" spans="1:12" x14ac:dyDescent="0.2">
      <c r="A6869" s="60"/>
      <c r="B6869" s="61"/>
      <c r="C6869" s="61"/>
      <c r="D6869" s="61"/>
      <c r="E6869" s="61"/>
      <c r="F6869" s="61"/>
      <c r="G6869" s="61"/>
      <c r="H6869" s="61"/>
      <c r="I6869" s="61"/>
      <c r="J6869" s="61"/>
      <c r="K6869" s="61"/>
      <c r="L6869" s="61"/>
    </row>
    <row r="6870" spans="1:12" x14ac:dyDescent="0.2">
      <c r="A6870" s="60"/>
      <c r="B6870" s="61"/>
      <c r="C6870" s="61"/>
      <c r="D6870" s="61"/>
      <c r="E6870" s="61"/>
      <c r="F6870" s="61"/>
      <c r="G6870" s="61"/>
      <c r="H6870" s="61"/>
      <c r="I6870" s="61"/>
      <c r="J6870" s="61"/>
      <c r="K6870" s="61"/>
      <c r="L6870" s="61"/>
    </row>
    <row r="6871" spans="1:12" x14ac:dyDescent="0.2">
      <c r="A6871" s="60"/>
      <c r="B6871" s="61"/>
      <c r="C6871" s="61"/>
      <c r="D6871" s="61"/>
      <c r="E6871" s="61"/>
      <c r="F6871" s="61"/>
      <c r="G6871" s="61"/>
      <c r="H6871" s="61"/>
      <c r="I6871" s="61"/>
      <c r="J6871" s="61"/>
      <c r="K6871" s="61"/>
      <c r="L6871" s="61"/>
    </row>
    <row r="6872" spans="1:12" x14ac:dyDescent="0.2">
      <c r="A6872" s="60"/>
      <c r="B6872" s="61"/>
      <c r="C6872" s="61"/>
      <c r="D6872" s="61"/>
      <c r="E6872" s="61"/>
      <c r="F6872" s="61"/>
      <c r="G6872" s="61"/>
      <c r="H6872" s="61"/>
      <c r="I6872" s="61"/>
      <c r="J6872" s="61"/>
      <c r="K6872" s="61"/>
      <c r="L6872" s="61"/>
    </row>
    <row r="6873" spans="1:12" x14ac:dyDescent="0.2">
      <c r="A6873" s="60"/>
      <c r="B6873" s="61"/>
      <c r="C6873" s="61"/>
      <c r="D6873" s="61"/>
      <c r="E6873" s="61"/>
      <c r="F6873" s="61"/>
      <c r="G6873" s="61"/>
      <c r="H6873" s="61"/>
      <c r="I6873" s="61"/>
      <c r="J6873" s="61"/>
      <c r="K6873" s="61"/>
      <c r="L6873" s="61"/>
    </row>
    <row r="6874" spans="1:12" x14ac:dyDescent="0.2">
      <c r="A6874" s="60"/>
      <c r="B6874" s="61"/>
      <c r="C6874" s="61"/>
      <c r="D6874" s="61"/>
      <c r="E6874" s="61"/>
      <c r="F6874" s="61"/>
      <c r="G6874" s="61"/>
      <c r="H6874" s="61"/>
      <c r="I6874" s="61"/>
      <c r="J6874" s="61"/>
      <c r="K6874" s="61"/>
      <c r="L6874" s="61"/>
    </row>
    <row r="6875" spans="1:12" x14ac:dyDescent="0.2">
      <c r="A6875" s="60"/>
      <c r="B6875" s="61"/>
      <c r="C6875" s="61"/>
      <c r="D6875" s="61"/>
      <c r="E6875" s="61"/>
      <c r="F6875" s="61"/>
      <c r="G6875" s="61"/>
      <c r="H6875" s="61"/>
      <c r="I6875" s="61"/>
      <c r="J6875" s="61"/>
      <c r="K6875" s="61"/>
      <c r="L6875" s="61"/>
    </row>
    <row r="6876" spans="1:12" x14ac:dyDescent="0.2">
      <c r="A6876" s="60"/>
      <c r="B6876" s="61"/>
      <c r="C6876" s="61"/>
      <c r="D6876" s="61"/>
      <c r="E6876" s="61"/>
      <c r="F6876" s="61"/>
      <c r="G6876" s="61"/>
      <c r="H6876" s="61"/>
      <c r="I6876" s="61"/>
      <c r="J6876" s="61"/>
      <c r="K6876" s="61"/>
      <c r="L6876" s="61"/>
    </row>
    <row r="6877" spans="1:12" x14ac:dyDescent="0.2">
      <c r="A6877" s="60"/>
      <c r="B6877" s="61"/>
      <c r="C6877" s="61"/>
      <c r="D6877" s="61"/>
      <c r="E6877" s="61"/>
      <c r="F6877" s="61"/>
      <c r="G6877" s="61"/>
      <c r="H6877" s="61"/>
      <c r="I6877" s="61"/>
      <c r="J6877" s="61"/>
      <c r="K6877" s="61"/>
      <c r="L6877" s="61"/>
    </row>
    <row r="6878" spans="1:12" x14ac:dyDescent="0.2">
      <c r="A6878" s="60"/>
      <c r="B6878" s="61"/>
      <c r="C6878" s="61"/>
      <c r="D6878" s="61"/>
      <c r="E6878" s="61"/>
      <c r="F6878" s="61"/>
      <c r="G6878" s="61"/>
      <c r="H6878" s="61"/>
      <c r="I6878" s="61"/>
      <c r="J6878" s="61"/>
      <c r="K6878" s="61"/>
      <c r="L6878" s="61"/>
    </row>
    <row r="6879" spans="1:12" x14ac:dyDescent="0.2">
      <c r="A6879" s="60"/>
      <c r="B6879" s="61"/>
      <c r="C6879" s="61"/>
      <c r="D6879" s="61"/>
      <c r="E6879" s="61"/>
      <c r="F6879" s="61"/>
      <c r="G6879" s="61"/>
      <c r="H6879" s="61"/>
      <c r="I6879" s="61"/>
      <c r="J6879" s="61"/>
      <c r="K6879" s="61"/>
      <c r="L6879" s="61"/>
    </row>
    <row r="6880" spans="1:12" x14ac:dyDescent="0.2">
      <c r="A6880" s="60"/>
      <c r="B6880" s="61"/>
      <c r="C6880" s="61"/>
      <c r="D6880" s="61"/>
      <c r="E6880" s="61"/>
      <c r="F6880" s="61"/>
      <c r="G6880" s="61"/>
      <c r="H6880" s="61"/>
      <c r="I6880" s="61"/>
      <c r="J6880" s="61"/>
      <c r="K6880" s="61"/>
      <c r="L6880" s="61"/>
    </row>
    <row r="6881" spans="1:12" x14ac:dyDescent="0.2">
      <c r="A6881" s="60"/>
      <c r="B6881" s="61"/>
      <c r="C6881" s="61"/>
      <c r="D6881" s="61"/>
      <c r="E6881" s="61"/>
      <c r="F6881" s="61"/>
      <c r="G6881" s="61"/>
      <c r="H6881" s="61"/>
      <c r="I6881" s="61"/>
      <c r="J6881" s="61"/>
      <c r="K6881" s="61"/>
      <c r="L6881" s="61"/>
    </row>
    <row r="6882" spans="1:12" x14ac:dyDescent="0.2">
      <c r="A6882" s="60"/>
      <c r="B6882" s="61"/>
      <c r="C6882" s="61"/>
      <c r="D6882" s="61"/>
      <c r="E6882" s="61"/>
      <c r="F6882" s="61"/>
      <c r="G6882" s="61"/>
      <c r="H6882" s="61"/>
      <c r="I6882" s="61"/>
      <c r="J6882" s="61"/>
      <c r="K6882" s="61"/>
      <c r="L6882" s="61"/>
    </row>
    <row r="6883" spans="1:12" x14ac:dyDescent="0.2">
      <c r="A6883" s="60"/>
      <c r="B6883" s="61"/>
      <c r="C6883" s="61"/>
      <c r="D6883" s="61"/>
      <c r="E6883" s="61"/>
      <c r="F6883" s="61"/>
      <c r="G6883" s="61"/>
      <c r="H6883" s="61"/>
      <c r="I6883" s="61"/>
      <c r="J6883" s="61"/>
      <c r="K6883" s="61"/>
      <c r="L6883" s="61"/>
    </row>
    <row r="6884" spans="1:12" x14ac:dyDescent="0.2">
      <c r="A6884" s="60"/>
      <c r="B6884" s="61"/>
      <c r="C6884" s="61"/>
      <c r="D6884" s="61"/>
      <c r="E6884" s="61"/>
      <c r="F6884" s="61"/>
      <c r="G6884" s="61"/>
      <c r="H6884" s="61"/>
      <c r="I6884" s="61"/>
      <c r="J6884" s="61"/>
      <c r="K6884" s="61"/>
      <c r="L6884" s="61"/>
    </row>
    <row r="6885" spans="1:12" x14ac:dyDescent="0.2">
      <c r="A6885" s="60"/>
      <c r="B6885" s="61"/>
      <c r="C6885" s="61"/>
      <c r="D6885" s="61"/>
      <c r="E6885" s="61"/>
      <c r="F6885" s="61"/>
      <c r="G6885" s="61"/>
      <c r="H6885" s="61"/>
      <c r="I6885" s="61"/>
      <c r="J6885" s="61"/>
      <c r="K6885" s="61"/>
      <c r="L6885" s="61"/>
    </row>
    <row r="6886" spans="1:12" x14ac:dyDescent="0.2">
      <c r="A6886" s="60"/>
      <c r="B6886" s="61"/>
      <c r="C6886" s="61"/>
      <c r="D6886" s="61"/>
      <c r="E6886" s="61"/>
      <c r="F6886" s="61"/>
      <c r="G6886" s="61"/>
      <c r="H6886" s="61"/>
      <c r="I6886" s="61"/>
      <c r="J6886" s="61"/>
      <c r="K6886" s="61"/>
      <c r="L6886" s="61"/>
    </row>
    <row r="6887" spans="1:12" x14ac:dyDescent="0.2">
      <c r="A6887" s="60"/>
      <c r="B6887" s="61"/>
      <c r="C6887" s="61"/>
      <c r="D6887" s="61"/>
      <c r="E6887" s="61"/>
      <c r="F6887" s="61"/>
      <c r="G6887" s="61"/>
      <c r="H6887" s="61"/>
      <c r="I6887" s="61"/>
      <c r="J6887" s="61"/>
      <c r="K6887" s="61"/>
      <c r="L6887" s="61"/>
    </row>
    <row r="6888" spans="1:12" x14ac:dyDescent="0.2">
      <c r="A6888" s="60"/>
      <c r="B6888" s="61"/>
      <c r="C6888" s="61"/>
      <c r="D6888" s="61"/>
      <c r="E6888" s="61"/>
      <c r="F6888" s="61"/>
      <c r="G6888" s="61"/>
      <c r="H6888" s="61"/>
      <c r="I6888" s="61"/>
      <c r="J6888" s="61"/>
      <c r="K6888" s="61"/>
      <c r="L6888" s="61"/>
    </row>
    <row r="6889" spans="1:12" x14ac:dyDescent="0.2">
      <c r="A6889" s="60"/>
      <c r="B6889" s="61"/>
      <c r="C6889" s="61"/>
      <c r="D6889" s="61"/>
      <c r="E6889" s="61"/>
      <c r="F6889" s="61"/>
      <c r="G6889" s="61"/>
      <c r="H6889" s="61"/>
      <c r="I6889" s="61"/>
      <c r="J6889" s="61"/>
      <c r="K6889" s="61"/>
      <c r="L6889" s="61"/>
    </row>
  </sheetData>
  <autoFilter ref="A1:N6711" xr:uid="{00000000-0009-0000-0000-00000E00000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C2:Z206"/>
  <sheetViews>
    <sheetView showGridLines="0" workbookViewId="0">
      <pane xSplit="2" ySplit="8" topLeftCell="C63" activePane="bottomRight" state="frozen"/>
      <selection pane="topRight" activeCell="C1" sqref="C1"/>
      <selection pane="bottomLeft" activeCell="A9" sqref="A9"/>
      <selection pane="bottomRight" activeCell="M67" sqref="M67:M71"/>
    </sheetView>
  </sheetViews>
  <sheetFormatPr defaultRowHeight="12.75" x14ac:dyDescent="0.2"/>
  <cols>
    <col min="3" max="3" width="18.5703125" customWidth="1"/>
    <col min="4" max="4" width="16.42578125" customWidth="1"/>
    <col min="5" max="5" width="41.28515625" customWidth="1"/>
    <col min="6" max="6" width="19" style="5" bestFit="1" customWidth="1"/>
    <col min="7" max="14" width="10.28515625" style="5" customWidth="1"/>
    <col min="16" max="16" width="18.5703125" customWidth="1"/>
    <col min="17" max="18" width="16" customWidth="1"/>
    <col min="19" max="24" width="16" style="5" customWidth="1"/>
    <col min="25" max="25" width="14.7109375" style="5" bestFit="1" customWidth="1"/>
    <col min="26" max="26" width="12.7109375" style="5" bestFit="1" customWidth="1"/>
    <col min="27" max="27" width="13.7109375" bestFit="1" customWidth="1"/>
    <col min="28" max="28" width="14.5703125" bestFit="1" customWidth="1"/>
    <col min="29" max="29" width="15.85546875" bestFit="1" customWidth="1"/>
    <col min="30" max="30" width="13.42578125" bestFit="1" customWidth="1"/>
    <col min="31" max="31" width="12.7109375" bestFit="1" customWidth="1"/>
    <col min="32" max="32" width="15" bestFit="1" customWidth="1"/>
    <col min="33" max="33" width="13.140625" bestFit="1" customWidth="1"/>
    <col min="34" max="34" width="14.28515625" bestFit="1" customWidth="1"/>
    <col min="35" max="35" width="17.42578125" bestFit="1" customWidth="1"/>
    <col min="36" max="36" width="14" bestFit="1" customWidth="1"/>
    <col min="37" max="37" width="15.28515625" bestFit="1" customWidth="1"/>
    <col min="38" max="38" width="15" bestFit="1" customWidth="1"/>
    <col min="39" max="39" width="13.42578125" bestFit="1" customWidth="1"/>
    <col min="40" max="40" width="14.7109375" bestFit="1" customWidth="1"/>
    <col min="41" max="41" width="11.7109375" bestFit="1" customWidth="1"/>
    <col min="42" max="42" width="13.28515625" bestFit="1" customWidth="1"/>
    <col min="43" max="43" width="12.7109375" bestFit="1" customWidth="1"/>
    <col min="44" max="44" width="16.28515625" bestFit="1" customWidth="1"/>
    <col min="45" max="45" width="14.5703125" bestFit="1" customWidth="1"/>
    <col min="46" max="46" width="16.85546875" bestFit="1" customWidth="1"/>
    <col min="47" max="47" width="13.5703125" bestFit="1" customWidth="1"/>
    <col min="48" max="48" width="10.28515625" bestFit="1" customWidth="1"/>
    <col min="49" max="49" width="14.42578125" bestFit="1" customWidth="1"/>
    <col min="50" max="50" width="15.42578125" bestFit="1" customWidth="1"/>
    <col min="51" max="51" width="14.5703125" bestFit="1" customWidth="1"/>
    <col min="52" max="52" width="7.28515625" bestFit="1" customWidth="1"/>
  </cols>
  <sheetData>
    <row r="2" spans="3:26" ht="15.75" x14ac:dyDescent="0.25">
      <c r="C2" s="27" t="s">
        <v>47</v>
      </c>
      <c r="D2" s="28" t="s">
        <v>281</v>
      </c>
      <c r="I2" s="62"/>
      <c r="P2" s="27" t="s">
        <v>47</v>
      </c>
      <c r="Q2" s="28" t="s">
        <v>281</v>
      </c>
      <c r="V2" s="62"/>
    </row>
    <row r="3" spans="3:26" ht="15.75" x14ac:dyDescent="0.25">
      <c r="C3" s="27" t="s">
        <v>4</v>
      </c>
      <c r="D3" s="29" t="s">
        <v>281</v>
      </c>
      <c r="E3" s="29"/>
      <c r="F3" s="31"/>
      <c r="G3" s="31"/>
      <c r="H3" s="31"/>
      <c r="I3" s="193"/>
      <c r="P3" s="181" t="s">
        <v>64</v>
      </c>
      <c r="Q3" s="28" t="s">
        <v>57</v>
      </c>
      <c r="R3" s="29"/>
      <c r="S3" s="31"/>
      <c r="T3" s="31"/>
      <c r="U3" s="31"/>
      <c r="V3" s="193"/>
    </row>
    <row r="4" spans="3:26" ht="15.75" x14ac:dyDescent="0.25">
      <c r="C4" s="181" t="s">
        <v>64</v>
      </c>
      <c r="D4" s="28" t="s">
        <v>57</v>
      </c>
      <c r="F4" s="28"/>
      <c r="G4" s="28"/>
      <c r="H4" s="28"/>
      <c r="P4" s="3" t="s">
        <v>50</v>
      </c>
      <c r="Q4" s="29" t="s">
        <v>1143</v>
      </c>
      <c r="S4" s="28"/>
      <c r="T4" s="28"/>
      <c r="U4" s="28"/>
    </row>
    <row r="5" spans="3:26" ht="15.75" x14ac:dyDescent="0.25">
      <c r="C5" s="29"/>
      <c r="D5" s="29"/>
      <c r="E5" s="29"/>
      <c r="F5" s="28" t="e">
        <f>GETPIVOTDATA("Spolu [hod]",$C$6,"Výrobný úsek","VP1                 ","nm_typ_zákazky","jednicové zákazky ")+GETPIVOTDATA("Spolu [hod]",$C$6,"Výrobný úsek","VP1                 ","nm_typ_zákazky","8_drobné zákazky")+GETPIVOTDATA("Spolu [hod]",$C$6,"Názov zákazky","Prístrešok VP1                                                                                      ","Výrobný úsek","VP1                 ","Zakazka_upr","25/5602","nm_typ_zákazky","5_režijné zákazky")+GETPIVOTDATA("Spolu [hod]",$C$6,"Názov zákazky","Upínací stôl VP3V   6 ks                                                                            ","Výrobný úsek","VP1                 ","Zakazka_upr","25/5604","nm_typ_zákazky","5_režijné zákazky")+GETPIVOTDATA("Spolu [hod]",$C$6,"Názov zákazky","Obrábací stroj Ronin 400                                                                            ","Výrobný úsek","VP1                 ","Zakazka_upr","24/5601","nm_typ_zákazky","5_režijné zákazky")</f>
        <v>#REF!</v>
      </c>
      <c r="G5" s="28" t="e">
        <f>GETPIVOTDATA("Spolu [hod]",$C$6,"Výrobný úsek","VP2                 ","nm_typ_zákazky","jednicové zákazky ")+GETPIVOTDATA("Spolu [hod]",$C$6,"Výrobný úsek","VP2                 ","nm_typ_zákazky","8_drobné zákazky")+GETPIVOTDATA("Spolu [hod]",$C$6,"Názov zákazky","Prístrešok VP1                                                                                      ","Výrobný úsek","VP2                 ","Zakazka_upr","25/5602","nm_typ_zákazky","5_režijné zákazky")+GETPIVOTDATA("Spolu [hod]",$C$6,"Názov zákazky","Upínací stôl VP3V   6 ks                                                                            ","Výrobný úsek","VP2                 ","Zakazka_upr","25/5604","nm_typ_zákazky","5_režijné zákazky")+GETPIVOTDATA("Spolu [hod]",$C$6,"Názov zákazky","Obrábací stroj Ronin 400                                                                            ","Výrobný úsek","VP2                 ","Zakazka_upr","24/5601","nm_typ_zákazky","5_režijné zákazky")</f>
        <v>#REF!</v>
      </c>
      <c r="H5" s="28" t="e">
        <f>GETPIVOTDATA("Spolu [hod]",$C$6,"Výrobný úsek","VP3V                ","nm_typ_zákazky","jednicové zákazky ")+GETPIVOTDATA("Spolu [hod]",$C$6,"Výrobný úsek","VP3V                ","nm_typ_zákazky","8_drobné zákazky")+GETPIVOTDATA("Spolu [hod]",$C$6,"Názov zákazky","Prístrešok VP1                                                                                      ","Výrobný úsek","VP3V                ","Zakazka_upr","25/5602","nm_typ_zákazky","5_režijné zákazky")+GETPIVOTDATA("Spolu [hod]",$C$6,"Názov zákazky","Upínací stôl VP3V   6 ks                                                                            ","Výrobný úsek","VP3V                ","Zakazka_upr","25/5604","nm_typ_zákazky","5_režijné zákazky")+GETPIVOTDATA("Spolu [hod]",$C$6,"Názov zákazky","Obrábací stroj Ronin 400                                                                            ","Výrobný úsek","VP3V                ","Zakazka_upr","24/5601","nm_typ_zákazky","5_režijné zákazky")</f>
        <v>#REF!</v>
      </c>
      <c r="I5" s="28" t="e">
        <f>GETPIVOTDATA("Spolu [hod]",$C$6,"Výrobný úsek","VP3M                ","nm_typ_zákazky","jednicové zákazky ")+GETPIVOTDATA("Spolu [hod]",$C$6,"Výrobný úsek","VP3M                ","nm_typ_zákazky","8_drobné zákazky")+GETPIVOTDATA("Spolu [hod]",$C$6,"Názov zákazky","Prístrešok VP1                                                                                      ","Výrobný úsek","VP3M                ","Zakazka_upr","25/5602","nm_typ_zákazky","5_režijné zákazky")+GETPIVOTDATA("Spolu [hod]",$C$6,"Názov zákazky","Upínací stôl VP3V   6 ks                                                                            ","Výrobný úsek","VP3M                ","Zakazka_upr","25/5604","nm_typ_zákazky","5_režijné zákazky")+GETPIVOTDATA("Spolu [hod]",$C$6,"Názov zákazky","Obrábací stroj Ronin 400                                                                            ","Výrobný úsek","VP3M                ","Zakazka_upr","24/5601","nm_typ_zákazky","5_režijné zákazky")</f>
        <v>#REF!</v>
      </c>
      <c r="J5" s="28"/>
      <c r="K5" s="28" t="e">
        <f>GETPIVOTDATA("Spolu [hod]",$C$6,"Výrobný úsek","VP5                 ","nm_typ_zákazky","jednicové zákazky ")+GETPIVOTDATA("Spolu [hod]",$C$6,"Výrobný úsek","VP5                 ","nm_typ_zákazky","8_drobné zákazky")+GETPIVOTDATA("Spolu [hod]",$C$6,"Názov zákazky","Prístrešok VP1                                                                                      ","Výrobný úsek","VP5                 ","Zakazka_upr","25/5602","nm_typ_zákazky","5_režijné zákazky")+GETPIVOTDATA("Spolu [hod]",$C$6,"Názov zákazky","Upínací stôl VP3V   6 ks                                                                            ","Výrobný úsek","VP5                 ","Zakazka_upr","25/5604","nm_typ_zákazky","5_režijné zákazky")+GETPIVOTDATA("Spolu [hod]",$C$6,"Názov zákazky","Obrábací stroj Ronin 400                                                                            ","Výrobný úsek","VP5                 ","Zakazka_upr","24/5601","nm_typ_zákazky","5_režijné zákazky")</f>
        <v>#REF!</v>
      </c>
      <c r="L5" s="28">
        <f>GETPIVOTDATA("Spolu [hod]",$C$6,"Výrobný úsek","VP3T                ","nm_typ_zákazky","jednicové zákazky ")+GETPIVOTDATA("Spolu [hod]",$C$6,"Výrobný úsek","VP3T                ","nm_typ_zákazky","8_drobné zákazky")+GETPIVOTDATA("Spolu [hod]",$C$6,"Výrobný úsek","VP3T                ","nm_typ_zákazky","5_režijné zákazky")</f>
        <v>432</v>
      </c>
      <c r="M5" s="5" t="e">
        <f>GETPIVOTDATA("Spolu [hod]",$C$6,"nm_typ_zákazky","jednicové zákazky ")+GETPIVOTDATA("Spolu [hod]",$C$6,"nm_typ_zákazky","8_drobné zákazky")+GETPIVOTDATA("Spolu [hod]",$C$6,"Názov zákazky","Prístrešok VP1                                                                                      ","Zakazka_upr","25/5602","nm_typ_zákazky","5_režijné zákazky")+GETPIVOTDATA("Spolu [hod]",$C$6,"Názov zákazky","Upínací stôl VP3V   6 ks                                                                            ","Zakazka_upr","25/5604","nm_typ_zákazky","5_režijné zákazky")+GETPIVOTDATA("Spolu [hod]",$C$6,"Názov zákazky","Obrábací stroj Ronin 400                                                                            ","Zakazka_upr","24/5601","nm_typ_zákazky","5_režijné zákazky")</f>
        <v>#REF!</v>
      </c>
      <c r="P5" s="29"/>
      <c r="Q5" s="29"/>
      <c r="R5" s="29"/>
      <c r="S5" s="28"/>
      <c r="T5" s="28"/>
      <c r="U5" s="28"/>
    </row>
    <row r="6" spans="3:26" ht="15.75" x14ac:dyDescent="0.25">
      <c r="C6" s="27" t="s">
        <v>56</v>
      </c>
      <c r="D6" s="29"/>
      <c r="E6" s="29"/>
      <c r="F6" s="181" t="s">
        <v>2</v>
      </c>
      <c r="G6" s="28"/>
      <c r="H6" s="28"/>
      <c r="I6" s="28"/>
      <c r="J6" s="28"/>
      <c r="K6" s="28"/>
      <c r="L6" s="28"/>
      <c r="M6" s="28"/>
      <c r="N6" s="28"/>
      <c r="P6" s="27" t="s">
        <v>56</v>
      </c>
      <c r="Q6" s="181" t="s">
        <v>2</v>
      </c>
      <c r="R6" s="28"/>
      <c r="S6" s="28"/>
      <c r="T6" s="28"/>
      <c r="U6" s="28"/>
      <c r="V6" s="28"/>
      <c r="W6" s="28"/>
      <c r="X6" s="28"/>
      <c r="Y6"/>
      <c r="Z6"/>
    </row>
    <row r="7" spans="3:26" ht="15.75" x14ac:dyDescent="0.25">
      <c r="C7" s="3" t="s">
        <v>50</v>
      </c>
      <c r="D7" s="27" t="s">
        <v>48</v>
      </c>
      <c r="E7" s="27" t="s">
        <v>1</v>
      </c>
      <c r="F7" s="30" t="s">
        <v>15</v>
      </c>
      <c r="G7" s="29" t="s">
        <v>8</v>
      </c>
      <c r="H7" s="29" t="s">
        <v>11</v>
      </c>
      <c r="I7" s="29" t="s">
        <v>21</v>
      </c>
      <c r="J7" s="29" t="s">
        <v>23</v>
      </c>
      <c r="K7" s="29" t="s">
        <v>46</v>
      </c>
      <c r="L7" s="29" t="s">
        <v>1724</v>
      </c>
      <c r="M7" s="29" t="s">
        <v>63</v>
      </c>
      <c r="N7" s="29"/>
      <c r="P7" s="27" t="s">
        <v>4</v>
      </c>
      <c r="Q7" s="29" t="s">
        <v>15</v>
      </c>
      <c r="R7" s="29" t="s">
        <v>8</v>
      </c>
      <c r="S7" s="29" t="s">
        <v>11</v>
      </c>
      <c r="T7" s="29" t="s">
        <v>21</v>
      </c>
      <c r="U7" s="29" t="s">
        <v>23</v>
      </c>
      <c r="V7" s="29" t="s">
        <v>46</v>
      </c>
      <c r="W7" s="29" t="s">
        <v>1724</v>
      </c>
      <c r="X7" s="29" t="s">
        <v>63</v>
      </c>
      <c r="Y7">
        <v>15.5</v>
      </c>
      <c r="Z7">
        <v>19.399999999999999</v>
      </c>
    </row>
    <row r="8" spans="3:26" ht="15.75" x14ac:dyDescent="0.25">
      <c r="C8" s="338" t="s">
        <v>1143</v>
      </c>
      <c r="D8" s="29"/>
      <c r="E8" s="29"/>
      <c r="F8" s="116">
        <v>8346.25</v>
      </c>
      <c r="G8" s="116">
        <v>2808</v>
      </c>
      <c r="H8" s="116">
        <v>1093.5</v>
      </c>
      <c r="I8" s="116">
        <v>1251.75</v>
      </c>
      <c r="J8" s="116"/>
      <c r="K8" s="116">
        <v>1684</v>
      </c>
      <c r="L8" s="116">
        <v>432</v>
      </c>
      <c r="M8" s="116">
        <v>15615.5</v>
      </c>
      <c r="N8" s="116"/>
      <c r="P8" s="29" t="s">
        <v>19</v>
      </c>
      <c r="Q8" s="116">
        <v>3147</v>
      </c>
      <c r="R8" s="116">
        <v>1257.5</v>
      </c>
      <c r="S8" s="116"/>
      <c r="T8" s="116"/>
      <c r="U8" s="116"/>
      <c r="V8" s="116"/>
      <c r="W8" s="116"/>
      <c r="X8" s="116">
        <v>4404.5</v>
      </c>
      <c r="Y8">
        <f>V8*$Y$7</f>
        <v>0</v>
      </c>
      <c r="Z8"/>
    </row>
    <row r="9" spans="3:26" ht="15.75" x14ac:dyDescent="0.25">
      <c r="C9" s="338" t="s">
        <v>1143</v>
      </c>
      <c r="D9" s="29" t="s">
        <v>2048</v>
      </c>
      <c r="E9" s="29" t="s">
        <v>2032</v>
      </c>
      <c r="F9" s="116">
        <v>1059</v>
      </c>
      <c r="G9" s="116">
        <v>6.5</v>
      </c>
      <c r="H9" s="116"/>
      <c r="I9" s="116">
        <v>212.25</v>
      </c>
      <c r="J9" s="116"/>
      <c r="K9" s="116">
        <v>6.25</v>
      </c>
      <c r="L9" s="116"/>
      <c r="M9" s="116">
        <v>1284</v>
      </c>
      <c r="N9" s="116"/>
      <c r="P9" s="29" t="s">
        <v>10</v>
      </c>
      <c r="Q9" s="116">
        <v>438</v>
      </c>
      <c r="R9" s="116">
        <v>1087</v>
      </c>
      <c r="S9" s="116"/>
      <c r="T9" s="116"/>
      <c r="U9" s="116"/>
      <c r="V9" s="116"/>
      <c r="W9" s="116"/>
      <c r="X9" s="116">
        <v>1525</v>
      </c>
      <c r="Y9">
        <f t="shared" ref="Y9:Y33" si="0">V9*$Y$7</f>
        <v>0</v>
      </c>
      <c r="Z9"/>
    </row>
    <row r="10" spans="3:26" ht="15.75" x14ac:dyDescent="0.25">
      <c r="C10" s="338" t="s">
        <v>1143</v>
      </c>
      <c r="D10" s="29" t="s">
        <v>2046</v>
      </c>
      <c r="E10" s="29" t="s">
        <v>2028</v>
      </c>
      <c r="F10" s="116">
        <v>1175.75</v>
      </c>
      <c r="G10" s="116"/>
      <c r="H10" s="116"/>
      <c r="I10" s="116">
        <v>57.75</v>
      </c>
      <c r="J10" s="116"/>
      <c r="K10" s="116"/>
      <c r="L10" s="116"/>
      <c r="M10" s="116">
        <v>1233.5</v>
      </c>
      <c r="N10" s="116"/>
      <c r="P10" s="29" t="s">
        <v>12</v>
      </c>
      <c r="Q10" s="116"/>
      <c r="R10" s="116"/>
      <c r="S10" s="116">
        <v>778.5</v>
      </c>
      <c r="T10" s="116">
        <v>555</v>
      </c>
      <c r="U10" s="116"/>
      <c r="V10" s="116"/>
      <c r="W10" s="116"/>
      <c r="X10" s="116">
        <v>1333.5</v>
      </c>
      <c r="Y10">
        <f t="shared" si="0"/>
        <v>0</v>
      </c>
      <c r="Z10"/>
    </row>
    <row r="11" spans="3:26" ht="15.75" x14ac:dyDescent="0.25">
      <c r="C11" s="338" t="s">
        <v>1143</v>
      </c>
      <c r="D11" s="29" t="s">
        <v>1966</v>
      </c>
      <c r="E11" s="29" t="s">
        <v>1963</v>
      </c>
      <c r="F11" s="116">
        <v>834.5</v>
      </c>
      <c r="G11" s="116"/>
      <c r="H11" s="116"/>
      <c r="I11" s="116"/>
      <c r="J11" s="116"/>
      <c r="K11" s="116">
        <v>237.5</v>
      </c>
      <c r="L11" s="116"/>
      <c r="M11" s="116">
        <v>1072</v>
      </c>
      <c r="N11" s="116"/>
      <c r="P11" s="29" t="s">
        <v>13</v>
      </c>
      <c r="Q11" s="116">
        <v>716.25</v>
      </c>
      <c r="R11" s="116">
        <v>222</v>
      </c>
      <c r="S11" s="116"/>
      <c r="T11" s="116"/>
      <c r="U11" s="116"/>
      <c r="V11" s="116"/>
      <c r="W11" s="116"/>
      <c r="X11" s="116">
        <v>938.25</v>
      </c>
      <c r="Y11">
        <f t="shared" si="0"/>
        <v>0</v>
      </c>
      <c r="Z11"/>
    </row>
    <row r="12" spans="3:26" ht="15.75" x14ac:dyDescent="0.25">
      <c r="C12" s="338" t="s">
        <v>1143</v>
      </c>
      <c r="D12" s="29" t="s">
        <v>2106</v>
      </c>
      <c r="E12" s="29" t="s">
        <v>2084</v>
      </c>
      <c r="F12" s="116">
        <v>840</v>
      </c>
      <c r="G12" s="116"/>
      <c r="H12" s="116">
        <v>40</v>
      </c>
      <c r="I12" s="116"/>
      <c r="J12" s="116"/>
      <c r="K12" s="116">
        <v>4</v>
      </c>
      <c r="L12" s="116"/>
      <c r="M12" s="116">
        <v>884</v>
      </c>
      <c r="N12" s="116"/>
      <c r="P12" s="29" t="s">
        <v>1998</v>
      </c>
      <c r="Q12" s="116">
        <v>916</v>
      </c>
      <c r="R12" s="116"/>
      <c r="S12" s="116"/>
      <c r="T12" s="116"/>
      <c r="U12" s="116"/>
      <c r="V12" s="116"/>
      <c r="W12" s="116"/>
      <c r="X12" s="116">
        <v>916</v>
      </c>
      <c r="Y12">
        <f t="shared" si="0"/>
        <v>0</v>
      </c>
      <c r="Z12"/>
    </row>
    <row r="13" spans="3:26" ht="15.75" x14ac:dyDescent="0.25">
      <c r="C13" s="338" t="s">
        <v>1143</v>
      </c>
      <c r="D13" s="29" t="s">
        <v>2097</v>
      </c>
      <c r="E13" s="29" t="s">
        <v>2067</v>
      </c>
      <c r="F13" s="116">
        <v>692.25</v>
      </c>
      <c r="G13" s="116"/>
      <c r="H13" s="116">
        <v>30.75</v>
      </c>
      <c r="I13" s="116">
        <v>69.75</v>
      </c>
      <c r="J13" s="116"/>
      <c r="K13" s="116">
        <v>9.25</v>
      </c>
      <c r="L13" s="116"/>
      <c r="M13" s="116">
        <v>802</v>
      </c>
      <c r="N13" s="116"/>
      <c r="P13" s="29" t="s">
        <v>16</v>
      </c>
      <c r="Q13" s="116">
        <v>772</v>
      </c>
      <c r="R13" s="116"/>
      <c r="S13" s="116"/>
      <c r="T13" s="116"/>
      <c r="U13" s="116"/>
      <c r="V13" s="116"/>
      <c r="W13" s="116"/>
      <c r="X13" s="116">
        <v>772</v>
      </c>
      <c r="Y13">
        <f t="shared" si="0"/>
        <v>0</v>
      </c>
      <c r="Z13"/>
    </row>
    <row r="14" spans="3:26" ht="15.75" x14ac:dyDescent="0.25">
      <c r="C14" s="338" t="s">
        <v>1143</v>
      </c>
      <c r="D14" s="29" t="s">
        <v>2045</v>
      </c>
      <c r="E14" s="29" t="s">
        <v>1951</v>
      </c>
      <c r="F14" s="116">
        <v>447.5</v>
      </c>
      <c r="G14" s="116"/>
      <c r="H14" s="116"/>
      <c r="I14" s="116"/>
      <c r="J14" s="116"/>
      <c r="K14" s="116">
        <v>296.5</v>
      </c>
      <c r="L14" s="116"/>
      <c r="M14" s="116">
        <v>744</v>
      </c>
      <c r="N14" s="116"/>
      <c r="P14" s="29" t="s">
        <v>212</v>
      </c>
      <c r="Q14" s="116"/>
      <c r="R14" s="116"/>
      <c r="S14" s="116"/>
      <c r="T14" s="116"/>
      <c r="U14" s="116"/>
      <c r="V14" s="116">
        <v>692</v>
      </c>
      <c r="W14" s="116"/>
      <c r="X14" s="116">
        <v>692</v>
      </c>
      <c r="Y14">
        <f t="shared" si="0"/>
        <v>10726</v>
      </c>
      <c r="Z14"/>
    </row>
    <row r="15" spans="3:26" ht="15.75" x14ac:dyDescent="0.25">
      <c r="C15" s="338" t="s">
        <v>1143</v>
      </c>
      <c r="D15" s="29" t="s">
        <v>1994</v>
      </c>
      <c r="E15" s="29" t="s">
        <v>1990</v>
      </c>
      <c r="F15" s="116"/>
      <c r="G15" s="116">
        <v>561</v>
      </c>
      <c r="H15" s="116">
        <v>20.25</v>
      </c>
      <c r="I15" s="116">
        <v>23.25</v>
      </c>
      <c r="J15" s="116"/>
      <c r="K15" s="116">
        <v>131.5</v>
      </c>
      <c r="L15" s="116"/>
      <c r="M15" s="116">
        <v>736</v>
      </c>
      <c r="N15" s="116"/>
      <c r="P15" s="29" t="s">
        <v>24</v>
      </c>
      <c r="Q15" s="116">
        <v>156</v>
      </c>
      <c r="R15" s="116"/>
      <c r="S15" s="116"/>
      <c r="T15" s="116"/>
      <c r="U15" s="116"/>
      <c r="V15" s="116">
        <v>503</v>
      </c>
      <c r="W15" s="116"/>
      <c r="X15" s="116">
        <v>659</v>
      </c>
      <c r="Y15">
        <f t="shared" si="0"/>
        <v>7796.5</v>
      </c>
      <c r="Z15"/>
    </row>
    <row r="16" spans="3:26" ht="15.75" x14ac:dyDescent="0.25">
      <c r="C16" s="338" t="s">
        <v>1143</v>
      </c>
      <c r="D16" s="29" t="s">
        <v>2023</v>
      </c>
      <c r="E16" s="29" t="s">
        <v>2017</v>
      </c>
      <c r="F16" s="116">
        <v>586.5</v>
      </c>
      <c r="G16" s="116"/>
      <c r="H16" s="116">
        <v>35</v>
      </c>
      <c r="I16" s="116">
        <v>95</v>
      </c>
      <c r="J16" s="116"/>
      <c r="K16" s="116"/>
      <c r="L16" s="116"/>
      <c r="M16" s="116">
        <v>716.5</v>
      </c>
      <c r="N16" s="116"/>
      <c r="P16" s="29" t="s">
        <v>1978</v>
      </c>
      <c r="Q16" s="116">
        <v>339.5</v>
      </c>
      <c r="R16" s="116"/>
      <c r="S16" s="116"/>
      <c r="T16" s="116"/>
      <c r="U16" s="116"/>
      <c r="V16" s="116"/>
      <c r="W16" s="116"/>
      <c r="X16" s="116">
        <v>339.5</v>
      </c>
      <c r="Y16">
        <f t="shared" si="0"/>
        <v>0</v>
      </c>
      <c r="Z16"/>
    </row>
    <row r="17" spans="3:26" ht="15.75" x14ac:dyDescent="0.25">
      <c r="C17" s="338" t="s">
        <v>1143</v>
      </c>
      <c r="D17" s="29" t="s">
        <v>2145</v>
      </c>
      <c r="E17" s="29" t="s">
        <v>2119</v>
      </c>
      <c r="F17" s="116">
        <v>82</v>
      </c>
      <c r="G17" s="116">
        <v>322.5</v>
      </c>
      <c r="H17" s="116">
        <v>126.75</v>
      </c>
      <c r="I17" s="116">
        <v>67.75</v>
      </c>
      <c r="J17" s="116"/>
      <c r="K17" s="116">
        <v>11.5</v>
      </c>
      <c r="L17" s="116"/>
      <c r="M17" s="116">
        <v>610.5</v>
      </c>
      <c r="N17" s="116"/>
      <c r="P17" s="29" t="s">
        <v>1694</v>
      </c>
      <c r="Q17" s="116"/>
      <c r="R17" s="116"/>
      <c r="S17" s="116"/>
      <c r="T17" s="116">
        <v>309.75</v>
      </c>
      <c r="U17" s="116"/>
      <c r="V17" s="116"/>
      <c r="W17" s="116"/>
      <c r="X17" s="116">
        <v>309.75</v>
      </c>
      <c r="Y17">
        <f t="shared" si="0"/>
        <v>0</v>
      </c>
      <c r="Z17"/>
    </row>
    <row r="18" spans="3:26" ht="15.75" x14ac:dyDescent="0.25">
      <c r="C18" s="338" t="s">
        <v>1143</v>
      </c>
      <c r="D18" s="29" t="s">
        <v>2011</v>
      </c>
      <c r="E18" s="29" t="s">
        <v>2006</v>
      </c>
      <c r="F18" s="116"/>
      <c r="G18" s="116">
        <v>10</v>
      </c>
      <c r="H18" s="116">
        <v>7.5</v>
      </c>
      <c r="I18" s="116"/>
      <c r="J18" s="116"/>
      <c r="K18" s="116">
        <v>101</v>
      </c>
      <c r="L18" s="116">
        <v>432</v>
      </c>
      <c r="M18" s="116">
        <v>550.5</v>
      </c>
      <c r="N18" s="116"/>
      <c r="P18" s="29" t="s">
        <v>27</v>
      </c>
      <c r="Q18" s="116">
        <v>296</v>
      </c>
      <c r="R18" s="116"/>
      <c r="S18" s="116"/>
      <c r="T18" s="116"/>
      <c r="U18" s="116"/>
      <c r="V18" s="116"/>
      <c r="W18" s="116"/>
      <c r="X18" s="116">
        <v>296</v>
      </c>
      <c r="Y18">
        <f t="shared" si="0"/>
        <v>0</v>
      </c>
      <c r="Z18"/>
    </row>
    <row r="19" spans="3:26" ht="15.75" x14ac:dyDescent="0.25">
      <c r="C19" s="338" t="s">
        <v>1143</v>
      </c>
      <c r="D19" s="29" t="s">
        <v>2096</v>
      </c>
      <c r="E19" s="29" t="s">
        <v>2065</v>
      </c>
      <c r="F19" s="116">
        <v>404.5</v>
      </c>
      <c r="G19" s="116">
        <v>32</v>
      </c>
      <c r="H19" s="116">
        <v>38.75</v>
      </c>
      <c r="I19" s="116">
        <v>62.75</v>
      </c>
      <c r="J19" s="116"/>
      <c r="K19" s="116">
        <v>7</v>
      </c>
      <c r="L19" s="116"/>
      <c r="M19" s="116">
        <v>545</v>
      </c>
      <c r="N19" s="116"/>
      <c r="P19" s="29" t="s">
        <v>278</v>
      </c>
      <c r="Q19" s="116"/>
      <c r="R19" s="116"/>
      <c r="S19" s="116"/>
      <c r="T19" s="116"/>
      <c r="U19" s="116"/>
      <c r="V19" s="116">
        <v>284.75</v>
      </c>
      <c r="W19" s="116"/>
      <c r="X19" s="116">
        <v>284.75</v>
      </c>
      <c r="Y19">
        <f t="shared" si="0"/>
        <v>4413.625</v>
      </c>
      <c r="Z19"/>
    </row>
    <row r="20" spans="3:26" ht="15.75" x14ac:dyDescent="0.25">
      <c r="C20" s="338" t="s">
        <v>1143</v>
      </c>
      <c r="D20" s="29" t="s">
        <v>2104</v>
      </c>
      <c r="E20" s="29" t="s">
        <v>1726</v>
      </c>
      <c r="F20" s="116">
        <v>68</v>
      </c>
      <c r="G20" s="116">
        <v>409</v>
      </c>
      <c r="H20" s="116"/>
      <c r="I20" s="116">
        <v>29.25</v>
      </c>
      <c r="J20" s="116"/>
      <c r="K20" s="116">
        <v>14.25</v>
      </c>
      <c r="L20" s="116"/>
      <c r="M20" s="116">
        <v>520.5</v>
      </c>
      <c r="N20" s="116"/>
      <c r="P20" s="29" t="s">
        <v>1948</v>
      </c>
      <c r="Q20" s="116"/>
      <c r="R20" s="116"/>
      <c r="S20" s="116"/>
      <c r="T20" s="116"/>
      <c r="U20" s="116"/>
      <c r="V20" s="116"/>
      <c r="W20" s="116">
        <v>258</v>
      </c>
      <c r="X20" s="116">
        <v>258</v>
      </c>
      <c r="Y20">
        <f t="shared" si="0"/>
        <v>0</v>
      </c>
      <c r="Z20"/>
    </row>
    <row r="21" spans="3:26" ht="15.75" x14ac:dyDescent="0.25">
      <c r="C21" s="338" t="s">
        <v>1143</v>
      </c>
      <c r="D21" s="29" t="s">
        <v>2051</v>
      </c>
      <c r="E21" s="29" t="s">
        <v>2038</v>
      </c>
      <c r="F21" s="116"/>
      <c r="G21" s="116">
        <v>490</v>
      </c>
      <c r="H21" s="116"/>
      <c r="I21" s="116">
        <v>8</v>
      </c>
      <c r="J21" s="116"/>
      <c r="K21" s="116"/>
      <c r="L21" s="116"/>
      <c r="M21" s="116">
        <v>498</v>
      </c>
      <c r="N21" s="116"/>
      <c r="P21" s="29" t="s">
        <v>1958</v>
      </c>
      <c r="Q21" s="116"/>
      <c r="R21" s="116">
        <v>238.5</v>
      </c>
      <c r="S21" s="116"/>
      <c r="T21" s="116"/>
      <c r="U21" s="116"/>
      <c r="V21" s="116"/>
      <c r="W21" s="116"/>
      <c r="X21" s="116">
        <v>238.5</v>
      </c>
      <c r="Y21">
        <f t="shared" si="0"/>
        <v>0</v>
      </c>
      <c r="Z21"/>
    </row>
    <row r="22" spans="3:26" ht="15.75" x14ac:dyDescent="0.25">
      <c r="C22" s="338" t="s">
        <v>1143</v>
      </c>
      <c r="D22" s="29" t="s">
        <v>2047</v>
      </c>
      <c r="E22" s="29" t="s">
        <v>2030</v>
      </c>
      <c r="F22" s="116">
        <v>269</v>
      </c>
      <c r="G22" s="116"/>
      <c r="H22" s="116">
        <v>30.75</v>
      </c>
      <c r="I22" s="116">
        <v>177.5</v>
      </c>
      <c r="J22" s="116"/>
      <c r="K22" s="116">
        <v>11.25</v>
      </c>
      <c r="L22" s="116"/>
      <c r="M22" s="116">
        <v>488.5</v>
      </c>
      <c r="N22" s="116"/>
      <c r="P22" s="29" t="s">
        <v>1826</v>
      </c>
      <c r="Q22" s="116">
        <v>219</v>
      </c>
      <c r="R22" s="116"/>
      <c r="S22" s="116"/>
      <c r="T22" s="116"/>
      <c r="U22" s="116"/>
      <c r="V22" s="116"/>
      <c r="W22" s="116"/>
      <c r="X22" s="116">
        <v>219</v>
      </c>
      <c r="Y22">
        <f t="shared" si="0"/>
        <v>0</v>
      </c>
      <c r="Z22"/>
    </row>
    <row r="23" spans="3:26" ht="15.75" x14ac:dyDescent="0.25">
      <c r="C23" s="338" t="s">
        <v>1143</v>
      </c>
      <c r="D23" s="29" t="s">
        <v>1995</v>
      </c>
      <c r="E23" s="29" t="s">
        <v>1992</v>
      </c>
      <c r="F23" s="116">
        <v>145</v>
      </c>
      <c r="G23" s="116"/>
      <c r="H23" s="116">
        <v>103</v>
      </c>
      <c r="I23" s="116">
        <v>24</v>
      </c>
      <c r="J23" s="116"/>
      <c r="K23" s="116">
        <v>172.25</v>
      </c>
      <c r="L23" s="116"/>
      <c r="M23" s="116">
        <v>444.25</v>
      </c>
      <c r="N23" s="116"/>
      <c r="P23" s="29" t="s">
        <v>1720</v>
      </c>
      <c r="Q23" s="116">
        <v>213.5</v>
      </c>
      <c r="R23" s="116"/>
      <c r="S23" s="116"/>
      <c r="T23" s="116"/>
      <c r="U23" s="116"/>
      <c r="V23" s="116"/>
      <c r="W23" s="116"/>
      <c r="X23" s="116">
        <v>213.5</v>
      </c>
      <c r="Y23">
        <f t="shared" si="0"/>
        <v>0</v>
      </c>
      <c r="Z23"/>
    </row>
    <row r="24" spans="3:26" ht="15.75" x14ac:dyDescent="0.25">
      <c r="C24" s="338" t="s">
        <v>1143</v>
      </c>
      <c r="D24" s="29" t="s">
        <v>2025</v>
      </c>
      <c r="E24" s="29" t="s">
        <v>2021</v>
      </c>
      <c r="F24" s="116"/>
      <c r="G24" s="116">
        <v>160.5</v>
      </c>
      <c r="H24" s="116">
        <v>118.5</v>
      </c>
      <c r="I24" s="116">
        <v>15.75</v>
      </c>
      <c r="J24" s="116"/>
      <c r="K24" s="116">
        <v>107</v>
      </c>
      <c r="L24" s="116"/>
      <c r="M24" s="116">
        <v>401.75</v>
      </c>
      <c r="N24" s="116"/>
      <c r="P24" s="29" t="s">
        <v>1952</v>
      </c>
      <c r="Q24" s="116">
        <v>212.5</v>
      </c>
      <c r="R24" s="116"/>
      <c r="S24" s="116"/>
      <c r="T24" s="116"/>
      <c r="U24" s="116"/>
      <c r="V24" s="116"/>
      <c r="W24" s="116"/>
      <c r="X24" s="116">
        <v>212.5</v>
      </c>
      <c r="Y24">
        <f t="shared" si="0"/>
        <v>0</v>
      </c>
      <c r="Z24"/>
    </row>
    <row r="25" spans="3:26" ht="15.75" x14ac:dyDescent="0.25">
      <c r="C25" s="338" t="s">
        <v>1143</v>
      </c>
      <c r="D25" s="29" t="s">
        <v>1961</v>
      </c>
      <c r="E25" s="29" t="s">
        <v>1960</v>
      </c>
      <c r="F25" s="116">
        <v>108</v>
      </c>
      <c r="G25" s="116"/>
      <c r="H25" s="116">
        <v>173.5</v>
      </c>
      <c r="I25" s="116"/>
      <c r="J25" s="116"/>
      <c r="K25" s="116">
        <v>77.75</v>
      </c>
      <c r="L25" s="116"/>
      <c r="M25" s="116">
        <v>359.25</v>
      </c>
      <c r="N25" s="116"/>
      <c r="P25" s="29" t="s">
        <v>1119</v>
      </c>
      <c r="Q25" s="116"/>
      <c r="R25" s="116"/>
      <c r="S25" s="116"/>
      <c r="T25" s="116"/>
      <c r="U25" s="116"/>
      <c r="V25" s="116">
        <v>204.25</v>
      </c>
      <c r="W25" s="116"/>
      <c r="X25" s="116">
        <v>204.25</v>
      </c>
      <c r="Y25">
        <f t="shared" si="0"/>
        <v>3165.875</v>
      </c>
      <c r="Z25"/>
    </row>
    <row r="26" spans="3:26" ht="15.75" x14ac:dyDescent="0.25">
      <c r="C26" s="338" t="s">
        <v>1143</v>
      </c>
      <c r="D26" s="29" t="s">
        <v>2099</v>
      </c>
      <c r="E26" s="29" t="s">
        <v>2071</v>
      </c>
      <c r="F26" s="116">
        <v>161</v>
      </c>
      <c r="G26" s="116">
        <v>86</v>
      </c>
      <c r="H26" s="116"/>
      <c r="I26" s="116">
        <v>93.75</v>
      </c>
      <c r="J26" s="116"/>
      <c r="K26" s="116"/>
      <c r="L26" s="116"/>
      <c r="M26" s="116">
        <v>340.75</v>
      </c>
      <c r="N26" s="116"/>
      <c r="P26" s="29" t="s">
        <v>18</v>
      </c>
      <c r="Q26" s="116">
        <v>191</v>
      </c>
      <c r="R26" s="116"/>
      <c r="S26" s="116"/>
      <c r="T26" s="116"/>
      <c r="U26" s="116"/>
      <c r="V26" s="116"/>
      <c r="W26" s="116"/>
      <c r="X26" s="116">
        <v>191</v>
      </c>
      <c r="Y26">
        <f t="shared" si="0"/>
        <v>0</v>
      </c>
      <c r="Z26"/>
    </row>
    <row r="27" spans="3:26" ht="15.75" x14ac:dyDescent="0.25">
      <c r="C27" s="338" t="s">
        <v>1143</v>
      </c>
      <c r="D27" s="29" t="s">
        <v>2052</v>
      </c>
      <c r="E27" s="29" t="s">
        <v>2040</v>
      </c>
      <c r="F27" s="116"/>
      <c r="G27" s="116">
        <v>166.5</v>
      </c>
      <c r="H27" s="116">
        <v>114.25</v>
      </c>
      <c r="I27" s="116">
        <v>23.75</v>
      </c>
      <c r="J27" s="116"/>
      <c r="K27" s="116">
        <v>21.5</v>
      </c>
      <c r="L27" s="116"/>
      <c r="M27" s="116">
        <v>326</v>
      </c>
      <c r="N27" s="116"/>
      <c r="P27" s="29" t="s">
        <v>2012</v>
      </c>
      <c r="Q27" s="116">
        <v>185.5</v>
      </c>
      <c r="R27" s="116"/>
      <c r="S27" s="116"/>
      <c r="T27" s="116"/>
      <c r="U27" s="116"/>
      <c r="V27" s="116"/>
      <c r="W27" s="116"/>
      <c r="X27" s="116">
        <v>185.5</v>
      </c>
      <c r="Y27">
        <f t="shared" si="0"/>
        <v>0</v>
      </c>
      <c r="Z27"/>
    </row>
    <row r="28" spans="3:26" ht="15.75" x14ac:dyDescent="0.25">
      <c r="C28" s="338" t="s">
        <v>1143</v>
      </c>
      <c r="D28" s="29" t="s">
        <v>2009</v>
      </c>
      <c r="E28" s="29" t="s">
        <v>2002</v>
      </c>
      <c r="F28" s="116">
        <v>258.5</v>
      </c>
      <c r="G28" s="116"/>
      <c r="H28" s="116"/>
      <c r="I28" s="116">
        <v>59.5</v>
      </c>
      <c r="J28" s="116"/>
      <c r="K28" s="116"/>
      <c r="L28" s="116"/>
      <c r="M28" s="116">
        <v>318</v>
      </c>
      <c r="N28" s="116"/>
      <c r="P28" s="29" t="s">
        <v>1985</v>
      </c>
      <c r="Q28" s="116"/>
      <c r="R28" s="116"/>
      <c r="S28" s="116"/>
      <c r="T28" s="116"/>
      <c r="U28" s="116"/>
      <c r="V28" s="116"/>
      <c r="W28" s="116">
        <v>174</v>
      </c>
      <c r="X28" s="116">
        <v>174</v>
      </c>
      <c r="Y28">
        <f t="shared" si="0"/>
        <v>0</v>
      </c>
      <c r="Z28"/>
    </row>
    <row r="29" spans="3:26" ht="15.75" x14ac:dyDescent="0.25">
      <c r="C29" s="338" t="s">
        <v>1143</v>
      </c>
      <c r="D29" s="29" t="s">
        <v>1993</v>
      </c>
      <c r="E29" s="29" t="s">
        <v>1987</v>
      </c>
      <c r="F29" s="116">
        <v>249</v>
      </c>
      <c r="G29" s="116"/>
      <c r="H29" s="116"/>
      <c r="I29" s="116"/>
      <c r="J29" s="116"/>
      <c r="K29" s="116"/>
      <c r="L29" s="116"/>
      <c r="M29" s="116">
        <v>249</v>
      </c>
      <c r="N29" s="116"/>
      <c r="P29" s="29" t="s">
        <v>41</v>
      </c>
      <c r="Q29" s="116"/>
      <c r="R29" s="116"/>
      <c r="S29" s="116"/>
      <c r="T29" s="116">
        <v>138</v>
      </c>
      <c r="U29" s="116"/>
      <c r="V29" s="116"/>
      <c r="W29" s="116"/>
      <c r="X29" s="116">
        <v>138</v>
      </c>
      <c r="Y29">
        <f t="shared" si="0"/>
        <v>0</v>
      </c>
      <c r="Z29"/>
    </row>
    <row r="30" spans="3:26" ht="15.75" x14ac:dyDescent="0.25">
      <c r="C30" s="338" t="s">
        <v>1143</v>
      </c>
      <c r="D30" s="29" t="s">
        <v>2054</v>
      </c>
      <c r="E30" s="29" t="s">
        <v>2043</v>
      </c>
      <c r="F30" s="116"/>
      <c r="G30" s="116">
        <v>209</v>
      </c>
      <c r="H30" s="116"/>
      <c r="I30" s="116"/>
      <c r="J30" s="116"/>
      <c r="K30" s="116">
        <v>30.75</v>
      </c>
      <c r="L30" s="116"/>
      <c r="M30" s="116">
        <v>239.75</v>
      </c>
      <c r="N30" s="116"/>
      <c r="P30" s="29" t="s">
        <v>38</v>
      </c>
      <c r="Q30" s="116"/>
      <c r="R30" s="116"/>
      <c r="S30" s="116">
        <v>134.5</v>
      </c>
      <c r="T30" s="116"/>
      <c r="U30" s="116"/>
      <c r="V30" s="116"/>
      <c r="W30" s="116"/>
      <c r="X30" s="116">
        <v>134.5</v>
      </c>
      <c r="Y30">
        <f t="shared" si="0"/>
        <v>0</v>
      </c>
      <c r="Z30"/>
    </row>
    <row r="31" spans="3:26" ht="15.75" x14ac:dyDescent="0.25">
      <c r="C31" s="338" t="s">
        <v>1143</v>
      </c>
      <c r="D31" s="29" t="s">
        <v>1972</v>
      </c>
      <c r="E31" s="29" t="s">
        <v>1971</v>
      </c>
      <c r="F31" s="116">
        <v>186.5</v>
      </c>
      <c r="G31" s="116"/>
      <c r="H31" s="116"/>
      <c r="I31" s="116">
        <v>15.5</v>
      </c>
      <c r="J31" s="116"/>
      <c r="K31" s="116">
        <v>0.75</v>
      </c>
      <c r="L31" s="116"/>
      <c r="M31" s="116">
        <v>202.75</v>
      </c>
      <c r="N31" s="116"/>
      <c r="P31" s="29" t="s">
        <v>36</v>
      </c>
      <c r="Q31" s="116">
        <v>132</v>
      </c>
      <c r="R31" s="116"/>
      <c r="S31" s="116"/>
      <c r="T31" s="116"/>
      <c r="U31" s="116"/>
      <c r="V31" s="116"/>
      <c r="W31" s="116"/>
      <c r="X31" s="116">
        <v>132</v>
      </c>
      <c r="Y31">
        <f t="shared" si="0"/>
        <v>0</v>
      </c>
      <c r="Z31"/>
    </row>
    <row r="32" spans="3:26" ht="15.75" x14ac:dyDescent="0.25">
      <c r="C32" s="338" t="s">
        <v>1143</v>
      </c>
      <c r="D32" s="29" t="s">
        <v>2008</v>
      </c>
      <c r="E32" s="29" t="s">
        <v>2000</v>
      </c>
      <c r="F32" s="116"/>
      <c r="G32" s="116">
        <v>126.5</v>
      </c>
      <c r="H32" s="116"/>
      <c r="I32" s="116">
        <v>10.75</v>
      </c>
      <c r="J32" s="116"/>
      <c r="K32" s="116">
        <v>56</v>
      </c>
      <c r="L32" s="116"/>
      <c r="M32" s="116">
        <v>193.25</v>
      </c>
      <c r="N32" s="116"/>
      <c r="P32" s="29" t="s">
        <v>34</v>
      </c>
      <c r="Q32" s="116"/>
      <c r="R32" s="116"/>
      <c r="S32" s="116"/>
      <c r="T32" s="116">
        <v>110.25</v>
      </c>
      <c r="U32" s="116"/>
      <c r="V32" s="116"/>
      <c r="W32" s="116"/>
      <c r="X32" s="116">
        <v>110.25</v>
      </c>
      <c r="Y32">
        <f t="shared" si="0"/>
        <v>0</v>
      </c>
      <c r="Z32"/>
    </row>
    <row r="33" spans="3:26" ht="15.75" x14ac:dyDescent="0.25">
      <c r="C33" s="338" t="s">
        <v>1143</v>
      </c>
      <c r="D33" s="29" t="s">
        <v>2143</v>
      </c>
      <c r="E33" s="29" t="s">
        <v>1754</v>
      </c>
      <c r="F33" s="116">
        <v>154.5</v>
      </c>
      <c r="G33" s="116"/>
      <c r="H33" s="116">
        <v>2.5</v>
      </c>
      <c r="I33" s="116">
        <v>15.5</v>
      </c>
      <c r="J33" s="116"/>
      <c r="K33" s="116">
        <v>3.5</v>
      </c>
      <c r="L33" s="116"/>
      <c r="M33" s="116">
        <v>176</v>
      </c>
      <c r="N33" s="116"/>
      <c r="P33" s="29" t="s">
        <v>31</v>
      </c>
      <c r="Q33" s="116"/>
      <c r="R33" s="116"/>
      <c r="S33" s="116">
        <v>101</v>
      </c>
      <c r="T33" s="116"/>
      <c r="U33" s="116"/>
      <c r="V33" s="116"/>
      <c r="W33" s="116"/>
      <c r="X33" s="116">
        <v>101</v>
      </c>
      <c r="Y33">
        <f t="shared" si="0"/>
        <v>0</v>
      </c>
      <c r="Z33"/>
    </row>
    <row r="34" spans="3:26" ht="15.75" x14ac:dyDescent="0.25">
      <c r="C34" s="338" t="s">
        <v>1143</v>
      </c>
      <c r="D34" s="29" t="s">
        <v>2098</v>
      </c>
      <c r="E34" s="29" t="s">
        <v>2069</v>
      </c>
      <c r="F34" s="116">
        <v>42.5</v>
      </c>
      <c r="G34" s="116">
        <v>52</v>
      </c>
      <c r="H34" s="116">
        <v>15.5</v>
      </c>
      <c r="I34" s="116">
        <v>30</v>
      </c>
      <c r="J34" s="116"/>
      <c r="K34" s="116">
        <v>14.5</v>
      </c>
      <c r="L34" s="116"/>
      <c r="M34" s="116">
        <v>154.5</v>
      </c>
      <c r="N34" s="116"/>
      <c r="P34" s="29" t="s">
        <v>22</v>
      </c>
      <c r="Q34" s="116"/>
      <c r="R34" s="116"/>
      <c r="S34" s="116"/>
      <c r="T34" s="116">
        <v>95.25</v>
      </c>
      <c r="U34" s="116"/>
      <c r="V34" s="116"/>
      <c r="W34" s="116"/>
      <c r="X34" s="116">
        <v>95.25</v>
      </c>
      <c r="Y34">
        <f>SUM(Y8:Y33)</f>
        <v>26102</v>
      </c>
      <c r="Z34"/>
    </row>
    <row r="35" spans="3:26" ht="15.75" x14ac:dyDescent="0.25">
      <c r="C35" s="338" t="s">
        <v>1143</v>
      </c>
      <c r="D35" s="29" t="s">
        <v>2100</v>
      </c>
      <c r="E35" s="29" t="s">
        <v>2073</v>
      </c>
      <c r="F35" s="116">
        <v>12</v>
      </c>
      <c r="G35" s="116">
        <v>85</v>
      </c>
      <c r="H35" s="116"/>
      <c r="I35" s="116">
        <v>23.5</v>
      </c>
      <c r="J35" s="116"/>
      <c r="K35" s="116">
        <v>13.75</v>
      </c>
      <c r="L35" s="116"/>
      <c r="M35" s="116">
        <v>134.25</v>
      </c>
      <c r="N35" s="116"/>
      <c r="P35" s="29" t="s">
        <v>2044</v>
      </c>
      <c r="Q35" s="116">
        <v>86.5</v>
      </c>
      <c r="R35" s="116"/>
      <c r="S35" s="116"/>
      <c r="T35" s="116"/>
      <c r="U35" s="116"/>
      <c r="V35" s="116"/>
      <c r="W35" s="116"/>
      <c r="X35" s="116">
        <v>86.5</v>
      </c>
      <c r="Y35"/>
      <c r="Z35"/>
    </row>
    <row r="36" spans="3:26" ht="15.75" x14ac:dyDescent="0.25">
      <c r="C36" s="338" t="s">
        <v>1143</v>
      </c>
      <c r="D36" s="29" t="s">
        <v>1984</v>
      </c>
      <c r="E36" s="29" t="s">
        <v>1982</v>
      </c>
      <c r="F36" s="116">
        <v>29.5</v>
      </c>
      <c r="G36" s="116"/>
      <c r="H36" s="116">
        <v>101</v>
      </c>
      <c r="I36" s="116"/>
      <c r="J36" s="116"/>
      <c r="K36" s="116"/>
      <c r="L36" s="116"/>
      <c r="M36" s="116">
        <v>130.5</v>
      </c>
      <c r="N36" s="116"/>
      <c r="P36" s="29" t="s">
        <v>1988</v>
      </c>
      <c r="Q36" s="116">
        <v>80</v>
      </c>
      <c r="R36" s="116"/>
      <c r="S36" s="116"/>
      <c r="T36" s="116"/>
      <c r="U36" s="116"/>
      <c r="V36" s="116"/>
      <c r="W36" s="116"/>
      <c r="X36" s="116">
        <v>80</v>
      </c>
      <c r="Y36"/>
      <c r="Z36"/>
    </row>
    <row r="37" spans="3:26" ht="15.75" x14ac:dyDescent="0.25">
      <c r="C37" s="338" t="s">
        <v>1143</v>
      </c>
      <c r="D37" s="29" t="s">
        <v>2144</v>
      </c>
      <c r="E37" s="29" t="s">
        <v>1830</v>
      </c>
      <c r="F37" s="116">
        <v>120.5</v>
      </c>
      <c r="G37" s="116"/>
      <c r="H37" s="116"/>
      <c r="I37" s="116"/>
      <c r="J37" s="116"/>
      <c r="K37" s="116">
        <v>1.25</v>
      </c>
      <c r="L37" s="116"/>
      <c r="M37" s="116">
        <v>121.75</v>
      </c>
      <c r="N37" s="116"/>
      <c r="P37" s="29" t="s">
        <v>1956</v>
      </c>
      <c r="Q37" s="116"/>
      <c r="R37" s="116"/>
      <c r="S37" s="116">
        <v>79.5</v>
      </c>
      <c r="T37" s="116"/>
      <c r="U37" s="116"/>
      <c r="V37" s="116"/>
      <c r="W37" s="116"/>
      <c r="X37" s="116">
        <v>79.5</v>
      </c>
      <c r="Y37"/>
      <c r="Z37"/>
    </row>
    <row r="38" spans="3:26" ht="15.75" x14ac:dyDescent="0.25">
      <c r="C38" s="338" t="s">
        <v>1143</v>
      </c>
      <c r="D38" s="29" t="s">
        <v>2022</v>
      </c>
      <c r="E38" s="29" t="s">
        <v>2015</v>
      </c>
      <c r="F38" s="116">
        <v>32</v>
      </c>
      <c r="G38" s="116"/>
      <c r="H38" s="116">
        <v>7.25</v>
      </c>
      <c r="I38" s="116">
        <v>16</v>
      </c>
      <c r="J38" s="116"/>
      <c r="K38" s="116">
        <v>53.25</v>
      </c>
      <c r="L38" s="116"/>
      <c r="M38" s="116">
        <v>108.5</v>
      </c>
      <c r="N38" s="116"/>
      <c r="P38" s="29" t="s">
        <v>1874</v>
      </c>
      <c r="Q38" s="116">
        <v>51.5</v>
      </c>
      <c r="R38" s="116"/>
      <c r="S38" s="116"/>
      <c r="T38" s="116"/>
      <c r="U38" s="116"/>
      <c r="V38" s="116"/>
      <c r="W38" s="116"/>
      <c r="X38" s="116">
        <v>51.5</v>
      </c>
      <c r="Y38"/>
      <c r="Z38"/>
    </row>
    <row r="39" spans="3:26" ht="15.75" x14ac:dyDescent="0.25">
      <c r="C39" s="338" t="s">
        <v>1143</v>
      </c>
      <c r="D39" s="29" t="s">
        <v>2091</v>
      </c>
      <c r="E39" s="29" t="s">
        <v>2056</v>
      </c>
      <c r="F39" s="116"/>
      <c r="G39" s="116">
        <v>44.5</v>
      </c>
      <c r="H39" s="116"/>
      <c r="I39" s="116"/>
      <c r="J39" s="116"/>
      <c r="K39" s="116">
        <v>56</v>
      </c>
      <c r="L39" s="116"/>
      <c r="M39" s="116">
        <v>100.5</v>
      </c>
      <c r="N39" s="116"/>
      <c r="P39" s="29" t="s">
        <v>26</v>
      </c>
      <c r="Q39" s="116">
        <v>50</v>
      </c>
      <c r="R39" s="116"/>
      <c r="S39" s="116"/>
      <c r="T39" s="116"/>
      <c r="U39" s="116"/>
      <c r="V39" s="116"/>
      <c r="W39" s="116"/>
      <c r="X39" s="116">
        <v>50</v>
      </c>
      <c r="Y39"/>
      <c r="Z39"/>
    </row>
    <row r="40" spans="3:26" ht="15.75" x14ac:dyDescent="0.25">
      <c r="C40" s="338" t="s">
        <v>1143</v>
      </c>
      <c r="D40" s="29" t="s">
        <v>2049</v>
      </c>
      <c r="E40" s="29" t="s">
        <v>2034</v>
      </c>
      <c r="F40" s="116">
        <v>96.5</v>
      </c>
      <c r="G40" s="116"/>
      <c r="H40" s="116"/>
      <c r="I40" s="116"/>
      <c r="J40" s="116"/>
      <c r="K40" s="116"/>
      <c r="L40" s="116"/>
      <c r="M40" s="116">
        <v>96.5</v>
      </c>
      <c r="N40" s="116"/>
      <c r="P40" s="29" t="s">
        <v>1955</v>
      </c>
      <c r="Q40" s="116">
        <v>50</v>
      </c>
      <c r="R40" s="116"/>
      <c r="S40" s="116"/>
      <c r="T40" s="116"/>
      <c r="U40" s="116"/>
      <c r="V40" s="116"/>
      <c r="W40" s="116"/>
      <c r="X40" s="116">
        <v>50</v>
      </c>
      <c r="Y40"/>
      <c r="Z40"/>
    </row>
    <row r="41" spans="3:26" ht="15.75" x14ac:dyDescent="0.25">
      <c r="C41" s="338" t="s">
        <v>1143</v>
      </c>
      <c r="D41" s="29" t="s">
        <v>2024</v>
      </c>
      <c r="E41" s="29" t="s">
        <v>2019</v>
      </c>
      <c r="F41" s="116">
        <v>68.5</v>
      </c>
      <c r="G41" s="116"/>
      <c r="H41" s="116"/>
      <c r="I41" s="116">
        <v>7.75</v>
      </c>
      <c r="J41" s="116"/>
      <c r="K41" s="116"/>
      <c r="L41" s="116"/>
      <c r="M41" s="116">
        <v>76.25</v>
      </c>
      <c r="N41" s="116"/>
      <c r="P41" s="29" t="s">
        <v>2013</v>
      </c>
      <c r="Q41" s="116">
        <v>47.5</v>
      </c>
      <c r="R41" s="116"/>
      <c r="S41" s="116"/>
      <c r="T41" s="116"/>
      <c r="U41" s="116"/>
      <c r="V41" s="116"/>
      <c r="W41" s="116"/>
      <c r="X41" s="116">
        <v>47.5</v>
      </c>
      <c r="Y41"/>
      <c r="Z41"/>
    </row>
    <row r="42" spans="3:26" ht="15.75" x14ac:dyDescent="0.25">
      <c r="C42" s="338" t="s">
        <v>1143</v>
      </c>
      <c r="D42" s="29" t="s">
        <v>1967</v>
      </c>
      <c r="E42" s="29" t="s">
        <v>1965</v>
      </c>
      <c r="F42" s="116"/>
      <c r="G42" s="116"/>
      <c r="H42" s="116"/>
      <c r="I42" s="116">
        <v>16</v>
      </c>
      <c r="J42" s="116"/>
      <c r="K42" s="116">
        <v>58</v>
      </c>
      <c r="L42" s="116"/>
      <c r="M42" s="116">
        <v>74</v>
      </c>
      <c r="N42" s="116"/>
      <c r="P42" s="29" t="s">
        <v>30</v>
      </c>
      <c r="Q42" s="116"/>
      <c r="R42" s="116"/>
      <c r="S42" s="116"/>
      <c r="T42" s="116">
        <v>43.5</v>
      </c>
      <c r="U42" s="116"/>
      <c r="V42" s="116"/>
      <c r="W42" s="116"/>
      <c r="X42" s="116">
        <v>43.5</v>
      </c>
      <c r="Y42"/>
      <c r="Z42"/>
    </row>
    <row r="43" spans="3:26" ht="15.75" x14ac:dyDescent="0.25">
      <c r="C43" s="338" t="s">
        <v>1143</v>
      </c>
      <c r="D43" s="29" t="s">
        <v>2141</v>
      </c>
      <c r="E43" s="29" t="s">
        <v>2056</v>
      </c>
      <c r="F43" s="116"/>
      <c r="G43" s="116">
        <v>10</v>
      </c>
      <c r="H43" s="116"/>
      <c r="I43" s="116"/>
      <c r="J43" s="116"/>
      <c r="K43" s="116">
        <v>61.5</v>
      </c>
      <c r="L43" s="116"/>
      <c r="M43" s="116">
        <v>71.5</v>
      </c>
      <c r="N43" s="116"/>
      <c r="P43" s="29" t="s">
        <v>28</v>
      </c>
      <c r="Q43" s="116">
        <v>31.5</v>
      </c>
      <c r="R43" s="116">
        <v>3</v>
      </c>
      <c r="S43" s="116"/>
      <c r="T43" s="116"/>
      <c r="U43" s="116"/>
      <c r="V43" s="116"/>
      <c r="W43" s="116"/>
      <c r="X43" s="116">
        <v>34.5</v>
      </c>
      <c r="Y43"/>
      <c r="Z43"/>
    </row>
    <row r="44" spans="3:26" ht="15.75" x14ac:dyDescent="0.25">
      <c r="C44" s="338" t="s">
        <v>1143</v>
      </c>
      <c r="D44" s="29" t="s">
        <v>2093</v>
      </c>
      <c r="E44" s="29" t="s">
        <v>2059</v>
      </c>
      <c r="F44" s="116">
        <v>44</v>
      </c>
      <c r="G44" s="116"/>
      <c r="H44" s="116"/>
      <c r="I44" s="116">
        <v>25.75</v>
      </c>
      <c r="J44" s="116"/>
      <c r="K44" s="116"/>
      <c r="L44" s="116"/>
      <c r="M44" s="116">
        <v>69.75</v>
      </c>
      <c r="N44" s="116"/>
      <c r="P44" s="29" t="s">
        <v>1957</v>
      </c>
      <c r="Q44" s="116">
        <v>7.5</v>
      </c>
      <c r="R44" s="116"/>
      <c r="S44" s="116"/>
      <c r="T44" s="116"/>
      <c r="U44" s="116"/>
      <c r="V44" s="116"/>
      <c r="W44" s="116"/>
      <c r="X44" s="116">
        <v>7.5</v>
      </c>
      <c r="Y44"/>
      <c r="Z44"/>
    </row>
    <row r="45" spans="3:26" ht="15.75" x14ac:dyDescent="0.25">
      <c r="C45" s="338" t="s">
        <v>1143</v>
      </c>
      <c r="D45" s="29" t="s">
        <v>2094</v>
      </c>
      <c r="E45" s="29" t="s">
        <v>2061</v>
      </c>
      <c r="F45" s="116">
        <v>59</v>
      </c>
      <c r="G45" s="116"/>
      <c r="H45" s="116"/>
      <c r="I45" s="116"/>
      <c r="J45" s="116"/>
      <c r="K45" s="116"/>
      <c r="L45" s="116"/>
      <c r="M45" s="116">
        <v>59</v>
      </c>
      <c r="N45" s="116"/>
      <c r="P45" s="29" t="s">
        <v>32</v>
      </c>
      <c r="Q45" s="116">
        <v>7.5</v>
      </c>
      <c r="R45" s="116"/>
      <c r="S45" s="116"/>
      <c r="T45" s="116"/>
      <c r="U45" s="116"/>
      <c r="V45" s="116"/>
      <c r="W45" s="116"/>
      <c r="X45" s="116">
        <v>7.5</v>
      </c>
      <c r="Y45"/>
      <c r="Z45"/>
    </row>
    <row r="46" spans="3:26" ht="15.75" x14ac:dyDescent="0.25">
      <c r="C46" s="338" t="s">
        <v>1143</v>
      </c>
      <c r="D46" s="29" t="s">
        <v>2142</v>
      </c>
      <c r="E46" s="29" t="s">
        <v>2115</v>
      </c>
      <c r="F46" s="116"/>
      <c r="G46" s="116"/>
      <c r="H46" s="116">
        <v>57.5</v>
      </c>
      <c r="I46" s="116"/>
      <c r="J46" s="116"/>
      <c r="K46" s="116"/>
      <c r="L46" s="116"/>
      <c r="M46" s="116">
        <v>57.5</v>
      </c>
      <c r="N46" s="116"/>
      <c r="P46" s="29" t="s">
        <v>63</v>
      </c>
      <c r="Q46" s="116">
        <v>8346.25</v>
      </c>
      <c r="R46" s="116">
        <v>2808</v>
      </c>
      <c r="S46" s="116">
        <v>1093.5</v>
      </c>
      <c r="T46" s="116">
        <v>1251.75</v>
      </c>
      <c r="U46" s="116"/>
      <c r="V46" s="116">
        <v>1684</v>
      </c>
      <c r="W46" s="116">
        <v>432</v>
      </c>
      <c r="X46" s="116">
        <v>15615.5</v>
      </c>
      <c r="Y46"/>
      <c r="Z46"/>
    </row>
    <row r="47" spans="3:26" ht="15.75" x14ac:dyDescent="0.25">
      <c r="C47" s="338" t="s">
        <v>1143</v>
      </c>
      <c r="D47" s="29" t="s">
        <v>2095</v>
      </c>
      <c r="E47" s="29" t="s">
        <v>2063</v>
      </c>
      <c r="F47" s="116">
        <v>27</v>
      </c>
      <c r="G47" s="116"/>
      <c r="H47" s="116"/>
      <c r="I47" s="116">
        <v>27.75</v>
      </c>
      <c r="J47" s="116"/>
      <c r="K47" s="116">
        <v>0.75</v>
      </c>
      <c r="L47" s="116"/>
      <c r="M47" s="116">
        <v>55.5</v>
      </c>
      <c r="N47" s="116"/>
      <c r="S47"/>
      <c r="T47"/>
      <c r="U47"/>
      <c r="V47"/>
      <c r="W47"/>
      <c r="X47"/>
      <c r="Y47"/>
      <c r="Z47"/>
    </row>
    <row r="48" spans="3:26" ht="15.75" x14ac:dyDescent="0.25">
      <c r="C48" s="338" t="s">
        <v>1143</v>
      </c>
      <c r="D48" s="29" t="s">
        <v>1976</v>
      </c>
      <c r="E48" s="29" t="s">
        <v>1975</v>
      </c>
      <c r="F48" s="116"/>
      <c r="G48" s="116"/>
      <c r="H48" s="116"/>
      <c r="I48" s="116"/>
      <c r="J48" s="116"/>
      <c r="K48" s="116">
        <v>54</v>
      </c>
      <c r="L48" s="116"/>
      <c r="M48" s="116">
        <v>54</v>
      </c>
      <c r="N48" s="116"/>
      <c r="S48"/>
      <c r="T48"/>
      <c r="U48"/>
      <c r="V48"/>
      <c r="W48"/>
      <c r="X48"/>
      <c r="Y48"/>
      <c r="Z48"/>
    </row>
    <row r="49" spans="3:26" ht="15.75" x14ac:dyDescent="0.25">
      <c r="C49" s="338" t="s">
        <v>1143</v>
      </c>
      <c r="D49" s="29" t="s">
        <v>2053</v>
      </c>
      <c r="E49" s="29" t="s">
        <v>1723</v>
      </c>
      <c r="F49" s="116"/>
      <c r="G49" s="116"/>
      <c r="H49" s="116">
        <v>34</v>
      </c>
      <c r="I49" s="116"/>
      <c r="J49" s="116"/>
      <c r="K49" s="116">
        <v>12</v>
      </c>
      <c r="L49" s="116"/>
      <c r="M49" s="116">
        <v>46</v>
      </c>
      <c r="N49" s="116"/>
      <c r="S49"/>
      <c r="T49"/>
      <c r="U49"/>
      <c r="V49"/>
      <c r="W49"/>
      <c r="X49"/>
      <c r="Y49"/>
      <c r="Z49"/>
    </row>
    <row r="50" spans="3:26" ht="15.75" x14ac:dyDescent="0.25">
      <c r="C50" s="338" t="s">
        <v>1143</v>
      </c>
      <c r="D50" s="29" t="s">
        <v>2010</v>
      </c>
      <c r="E50" s="29" t="s">
        <v>2004</v>
      </c>
      <c r="F50" s="116">
        <v>13</v>
      </c>
      <c r="G50" s="116"/>
      <c r="H50" s="116"/>
      <c r="I50" s="116">
        <v>24</v>
      </c>
      <c r="J50" s="116"/>
      <c r="K50" s="116"/>
      <c r="L50" s="116"/>
      <c r="M50" s="116">
        <v>37</v>
      </c>
      <c r="N50" s="116"/>
      <c r="S50"/>
      <c r="T50"/>
      <c r="U50"/>
      <c r="V50"/>
      <c r="W50"/>
      <c r="X50"/>
      <c r="Y50"/>
      <c r="Z50"/>
    </row>
    <row r="51" spans="3:26" ht="15.75" x14ac:dyDescent="0.25">
      <c r="C51" s="338" t="s">
        <v>1143</v>
      </c>
      <c r="D51" s="29" t="s">
        <v>2101</v>
      </c>
      <c r="E51" s="29" t="s">
        <v>2075</v>
      </c>
      <c r="F51" s="116">
        <v>23</v>
      </c>
      <c r="G51" s="116"/>
      <c r="H51" s="116"/>
      <c r="I51" s="116">
        <v>7.75</v>
      </c>
      <c r="J51" s="116"/>
      <c r="K51" s="116">
        <v>4.25</v>
      </c>
      <c r="L51" s="116"/>
      <c r="M51" s="116">
        <v>35</v>
      </c>
      <c r="N51" s="116"/>
      <c r="S51"/>
      <c r="T51"/>
      <c r="U51"/>
      <c r="V51"/>
      <c r="W51"/>
      <c r="X51"/>
      <c r="Y51"/>
      <c r="Z51"/>
    </row>
    <row r="52" spans="3:26" ht="15.75" x14ac:dyDescent="0.25">
      <c r="C52" s="338" t="s">
        <v>1143</v>
      </c>
      <c r="D52" s="29" t="s">
        <v>2150</v>
      </c>
      <c r="E52" s="29" t="s">
        <v>1901</v>
      </c>
      <c r="F52" s="116"/>
      <c r="G52" s="116">
        <v>10</v>
      </c>
      <c r="H52" s="116">
        <v>21</v>
      </c>
      <c r="I52" s="116"/>
      <c r="J52" s="116"/>
      <c r="K52" s="116"/>
      <c r="L52" s="116"/>
      <c r="M52" s="116">
        <v>31</v>
      </c>
      <c r="N52" s="116"/>
      <c r="S52"/>
      <c r="T52"/>
      <c r="U52"/>
      <c r="V52"/>
      <c r="W52"/>
      <c r="X52"/>
      <c r="Y52"/>
      <c r="Z52"/>
    </row>
    <row r="53" spans="3:26" ht="15.75" x14ac:dyDescent="0.25">
      <c r="C53" s="338" t="s">
        <v>1143</v>
      </c>
      <c r="D53" s="29" t="s">
        <v>2092</v>
      </c>
      <c r="E53" s="29" t="s">
        <v>2056</v>
      </c>
      <c r="F53" s="116"/>
      <c r="G53" s="116">
        <v>12</v>
      </c>
      <c r="H53" s="116"/>
      <c r="I53" s="116"/>
      <c r="J53" s="116"/>
      <c r="K53" s="116">
        <v>16</v>
      </c>
      <c r="L53" s="116"/>
      <c r="M53" s="116">
        <v>28</v>
      </c>
      <c r="N53" s="116"/>
      <c r="S53"/>
      <c r="T53"/>
      <c r="U53"/>
      <c r="V53"/>
      <c r="W53"/>
      <c r="X53"/>
      <c r="Y53"/>
      <c r="Z53"/>
    </row>
    <row r="54" spans="3:26" ht="15.75" x14ac:dyDescent="0.25">
      <c r="C54" s="338" t="s">
        <v>1143</v>
      </c>
      <c r="D54" s="29" t="s">
        <v>2105</v>
      </c>
      <c r="E54" s="29" t="s">
        <v>2082</v>
      </c>
      <c r="F54" s="116"/>
      <c r="G54" s="116">
        <v>15</v>
      </c>
      <c r="H54" s="116"/>
      <c r="I54" s="116"/>
      <c r="J54" s="116"/>
      <c r="K54" s="116">
        <v>6.75</v>
      </c>
      <c r="L54" s="116"/>
      <c r="M54" s="116">
        <v>21.75</v>
      </c>
      <c r="N54" s="116"/>
      <c r="S54"/>
      <c r="T54"/>
      <c r="U54"/>
      <c r="V54"/>
      <c r="W54"/>
      <c r="X54"/>
      <c r="Y54"/>
      <c r="Z54"/>
    </row>
    <row r="55" spans="3:26" ht="15.75" x14ac:dyDescent="0.25">
      <c r="C55" s="338" t="s">
        <v>1143</v>
      </c>
      <c r="D55" s="29" t="s">
        <v>2007</v>
      </c>
      <c r="E55" s="29" t="s">
        <v>1997</v>
      </c>
      <c r="F55" s="116">
        <v>16</v>
      </c>
      <c r="G55" s="116"/>
      <c r="H55" s="116"/>
      <c r="I55" s="116"/>
      <c r="J55" s="116"/>
      <c r="K55" s="116"/>
      <c r="L55" s="116"/>
      <c r="M55" s="116">
        <v>16</v>
      </c>
      <c r="N55" s="116"/>
      <c r="S55"/>
      <c r="T55"/>
      <c r="U55"/>
      <c r="V55"/>
      <c r="W55"/>
      <c r="X55"/>
      <c r="Y55"/>
      <c r="Z55"/>
    </row>
    <row r="56" spans="3:26" ht="15.75" x14ac:dyDescent="0.25">
      <c r="C56" s="338" t="s">
        <v>1143</v>
      </c>
      <c r="D56" s="29" t="s">
        <v>2151</v>
      </c>
      <c r="E56" s="29" t="s">
        <v>1901</v>
      </c>
      <c r="F56" s="116"/>
      <c r="G56" s="116"/>
      <c r="H56" s="116">
        <v>15.75</v>
      </c>
      <c r="I56" s="116"/>
      <c r="J56" s="116"/>
      <c r="K56" s="116"/>
      <c r="L56" s="116"/>
      <c r="M56" s="116">
        <v>15.75</v>
      </c>
      <c r="N56" s="116"/>
      <c r="S56"/>
      <c r="T56"/>
      <c r="U56"/>
      <c r="V56"/>
      <c r="W56"/>
      <c r="X56"/>
      <c r="Y56"/>
      <c r="Z56"/>
    </row>
    <row r="57" spans="3:26" ht="15.75" x14ac:dyDescent="0.25">
      <c r="C57" s="338" t="s">
        <v>1143</v>
      </c>
      <c r="D57" s="29" t="s">
        <v>2102</v>
      </c>
      <c r="E57" s="29" t="s">
        <v>2077</v>
      </c>
      <c r="F57" s="116">
        <v>14</v>
      </c>
      <c r="G57" s="116"/>
      <c r="H57" s="116"/>
      <c r="I57" s="116"/>
      <c r="J57" s="116"/>
      <c r="K57" s="116"/>
      <c r="L57" s="116"/>
      <c r="M57" s="116">
        <v>14</v>
      </c>
      <c r="N57" s="116"/>
      <c r="S57"/>
      <c r="T57"/>
      <c r="U57"/>
      <c r="V57"/>
      <c r="W57"/>
      <c r="X57"/>
      <c r="Y57"/>
      <c r="Z57"/>
    </row>
    <row r="58" spans="3:26" ht="15.75" x14ac:dyDescent="0.25">
      <c r="C58" s="338" t="s">
        <v>1143</v>
      </c>
      <c r="D58" s="29" t="s">
        <v>2149</v>
      </c>
      <c r="E58" s="29" t="s">
        <v>2085</v>
      </c>
      <c r="F58" s="116">
        <v>7.75</v>
      </c>
      <c r="G58" s="116"/>
      <c r="H58" s="116"/>
      <c r="I58" s="116">
        <v>4</v>
      </c>
      <c r="J58" s="116"/>
      <c r="K58" s="116"/>
      <c r="L58" s="116"/>
      <c r="M58" s="116">
        <v>11.75</v>
      </c>
      <c r="N58" s="116"/>
      <c r="S58"/>
      <c r="T58"/>
      <c r="U58"/>
      <c r="V58"/>
      <c r="W58"/>
      <c r="X58"/>
      <c r="Y58"/>
      <c r="Z58"/>
    </row>
    <row r="59" spans="3:26" ht="15.75" x14ac:dyDescent="0.25">
      <c r="C59" s="338" t="s">
        <v>1143</v>
      </c>
      <c r="D59" s="29" t="s">
        <v>2147</v>
      </c>
      <c r="E59" s="29" t="s">
        <v>2122</v>
      </c>
      <c r="F59" s="116">
        <v>8</v>
      </c>
      <c r="G59" s="116"/>
      <c r="H59" s="116"/>
      <c r="I59" s="116"/>
      <c r="J59" s="116"/>
      <c r="K59" s="116">
        <v>3.5</v>
      </c>
      <c r="L59" s="116"/>
      <c r="M59" s="116">
        <v>11.5</v>
      </c>
      <c r="N59" s="116"/>
      <c r="S59"/>
      <c r="T59"/>
      <c r="U59"/>
      <c r="V59"/>
      <c r="W59"/>
      <c r="X59"/>
      <c r="Y59"/>
      <c r="Z59"/>
    </row>
    <row r="60" spans="3:26" ht="15.75" x14ac:dyDescent="0.25">
      <c r="C60" s="338" t="s">
        <v>1143</v>
      </c>
      <c r="D60" s="29" t="s">
        <v>2103</v>
      </c>
      <c r="E60" s="29" t="s">
        <v>2079</v>
      </c>
      <c r="F60" s="116">
        <v>11.5</v>
      </c>
      <c r="G60" s="116"/>
      <c r="H60" s="116"/>
      <c r="I60" s="116"/>
      <c r="J60" s="116"/>
      <c r="K60" s="116"/>
      <c r="L60" s="116"/>
      <c r="M60" s="116">
        <v>11.5</v>
      </c>
      <c r="N60" s="116"/>
      <c r="S60"/>
      <c r="T60"/>
      <c r="U60"/>
      <c r="V60"/>
      <c r="W60"/>
      <c r="X60"/>
      <c r="Y60"/>
      <c r="Z60"/>
    </row>
    <row r="61" spans="3:26" ht="15.75" x14ac:dyDescent="0.25">
      <c r="C61" s="338" t="s">
        <v>1143</v>
      </c>
      <c r="D61" s="29" t="s">
        <v>2050</v>
      </c>
      <c r="E61" s="29" t="s">
        <v>2036</v>
      </c>
      <c r="F61" s="116"/>
      <c r="G61" s="116"/>
      <c r="H61" s="116"/>
      <c r="I61" s="116"/>
      <c r="J61" s="116"/>
      <c r="K61" s="116">
        <v>10.5</v>
      </c>
      <c r="L61" s="116"/>
      <c r="M61" s="116">
        <v>10.5</v>
      </c>
      <c r="N61" s="116"/>
      <c r="S61"/>
      <c r="T61"/>
      <c r="U61"/>
      <c r="V61"/>
      <c r="W61"/>
      <c r="X61"/>
      <c r="Y61"/>
      <c r="Z61"/>
    </row>
    <row r="62" spans="3:26" ht="15.75" x14ac:dyDescent="0.25">
      <c r="C62" s="338" t="s">
        <v>1143</v>
      </c>
      <c r="D62" s="29" t="s">
        <v>2146</v>
      </c>
      <c r="E62" s="29" t="s">
        <v>1726</v>
      </c>
      <c r="F62" s="116"/>
      <c r="G62" s="116"/>
      <c r="H62" s="116"/>
      <c r="I62" s="116">
        <v>7.5</v>
      </c>
      <c r="J62" s="116"/>
      <c r="K62" s="116">
        <v>1.5</v>
      </c>
      <c r="L62" s="116"/>
      <c r="M62" s="116">
        <v>9</v>
      </c>
      <c r="N62" s="116"/>
      <c r="S62"/>
      <c r="T62"/>
      <c r="U62"/>
      <c r="V62"/>
      <c r="W62"/>
      <c r="X62"/>
      <c r="Y62"/>
      <c r="Z62"/>
    </row>
    <row r="63" spans="3:26" ht="15.75" x14ac:dyDescent="0.25">
      <c r="C63" s="338" t="s">
        <v>1143</v>
      </c>
      <c r="D63" s="29" t="s">
        <v>1983</v>
      </c>
      <c r="E63" s="29" t="s">
        <v>1980</v>
      </c>
      <c r="F63" s="116"/>
      <c r="G63" s="116"/>
      <c r="H63" s="116"/>
      <c r="I63" s="116"/>
      <c r="J63" s="116"/>
      <c r="K63" s="116">
        <v>8</v>
      </c>
      <c r="L63" s="116"/>
      <c r="M63" s="116">
        <v>8</v>
      </c>
      <c r="N63" s="116"/>
      <c r="S63"/>
      <c r="T63"/>
      <c r="U63"/>
      <c r="V63"/>
      <c r="W63"/>
      <c r="X63"/>
      <c r="Y63"/>
      <c r="Z63"/>
    </row>
    <row r="64" spans="3:26" ht="15.75" x14ac:dyDescent="0.25">
      <c r="C64" s="338" t="s">
        <v>1143</v>
      </c>
      <c r="D64" s="29" t="s">
        <v>2152</v>
      </c>
      <c r="E64" s="29" t="s">
        <v>2113</v>
      </c>
      <c r="F64" s="116"/>
      <c r="G64" s="116"/>
      <c r="H64" s="116"/>
      <c r="I64" s="116"/>
      <c r="J64" s="116"/>
      <c r="K64" s="116">
        <v>8</v>
      </c>
      <c r="L64" s="116"/>
      <c r="M64" s="116">
        <v>8</v>
      </c>
      <c r="N64" s="116"/>
      <c r="S64"/>
      <c r="T64"/>
      <c r="U64"/>
      <c r="V64"/>
      <c r="W64"/>
      <c r="X64"/>
      <c r="Y64"/>
      <c r="Z64"/>
    </row>
    <row r="65" spans="3:15" customFormat="1" ht="15.75" x14ac:dyDescent="0.25">
      <c r="C65" s="338" t="s">
        <v>1143</v>
      </c>
      <c r="D65" s="29" t="s">
        <v>2148</v>
      </c>
      <c r="E65" s="29" t="s">
        <v>2124</v>
      </c>
      <c r="F65" s="116"/>
      <c r="G65" s="116"/>
      <c r="H65" s="116"/>
      <c r="I65" s="116"/>
      <c r="J65" s="116"/>
      <c r="K65" s="116">
        <v>1</v>
      </c>
      <c r="L65" s="116"/>
      <c r="M65" s="116">
        <v>1</v>
      </c>
      <c r="N65" s="116"/>
    </row>
    <row r="66" spans="3:15" customFormat="1" ht="15.75" x14ac:dyDescent="0.25">
      <c r="C66" s="338" t="s">
        <v>53</v>
      </c>
      <c r="D66" s="29"/>
      <c r="E66" s="29"/>
      <c r="F66" s="116">
        <v>14.5</v>
      </c>
      <c r="G66" s="116">
        <v>10</v>
      </c>
      <c r="H66" s="116"/>
      <c r="I66" s="116"/>
      <c r="J66" s="116"/>
      <c r="K66" s="116"/>
      <c r="L66" s="116"/>
      <c r="M66" s="116">
        <v>24.5</v>
      </c>
      <c r="N66" s="116"/>
    </row>
    <row r="67" spans="3:15" customFormat="1" ht="15.75" x14ac:dyDescent="0.25">
      <c r="C67" s="338" t="s">
        <v>53</v>
      </c>
      <c r="D67" s="29" t="s">
        <v>2155</v>
      </c>
      <c r="E67" s="29" t="s">
        <v>2090</v>
      </c>
      <c r="F67" s="116"/>
      <c r="G67" s="116">
        <v>10</v>
      </c>
      <c r="H67" s="116"/>
      <c r="I67" s="116"/>
      <c r="J67" s="116"/>
      <c r="K67" s="116"/>
      <c r="L67" s="116"/>
      <c r="M67" s="116">
        <v>10</v>
      </c>
      <c r="N67" s="116"/>
    </row>
    <row r="68" spans="3:15" customFormat="1" ht="15.75" x14ac:dyDescent="0.25">
      <c r="C68" s="338" t="s">
        <v>53</v>
      </c>
      <c r="D68" s="29" t="s">
        <v>2156</v>
      </c>
      <c r="E68" s="29" t="s">
        <v>2140</v>
      </c>
      <c r="F68" s="116">
        <v>6</v>
      </c>
      <c r="G68" s="116"/>
      <c r="H68" s="116"/>
      <c r="I68" s="116"/>
      <c r="J68" s="116"/>
      <c r="K68" s="116"/>
      <c r="L68" s="116"/>
      <c r="M68" s="116">
        <v>6</v>
      </c>
      <c r="N68" s="116"/>
    </row>
    <row r="69" spans="3:15" customFormat="1" ht="15.75" x14ac:dyDescent="0.25">
      <c r="C69" s="338" t="s">
        <v>53</v>
      </c>
      <c r="D69" s="29" t="s">
        <v>2153</v>
      </c>
      <c r="E69" s="29" t="s">
        <v>2137</v>
      </c>
      <c r="F69" s="116">
        <v>3.5</v>
      </c>
      <c r="G69" s="116"/>
      <c r="H69" s="116"/>
      <c r="I69" s="116"/>
      <c r="J69" s="116"/>
      <c r="K69" s="116"/>
      <c r="L69" s="116"/>
      <c r="M69" s="116">
        <v>3.5</v>
      </c>
      <c r="N69" s="116"/>
    </row>
    <row r="70" spans="3:15" customFormat="1" ht="15.75" x14ac:dyDescent="0.25">
      <c r="C70" s="338" t="s">
        <v>53</v>
      </c>
      <c r="D70" s="29" t="s">
        <v>2107</v>
      </c>
      <c r="E70" s="29" t="s">
        <v>2089</v>
      </c>
      <c r="F70" s="116">
        <v>3</v>
      </c>
      <c r="G70" s="116"/>
      <c r="H70" s="116"/>
      <c r="I70" s="116"/>
      <c r="J70" s="116"/>
      <c r="K70" s="116"/>
      <c r="L70" s="116"/>
      <c r="M70" s="116">
        <v>3</v>
      </c>
      <c r="N70" s="116"/>
    </row>
    <row r="71" spans="3:15" customFormat="1" ht="15.75" x14ac:dyDescent="0.25">
      <c r="C71" s="338" t="s">
        <v>53</v>
      </c>
      <c r="D71" s="29" t="s">
        <v>2154</v>
      </c>
      <c r="E71" s="29" t="s">
        <v>2135</v>
      </c>
      <c r="F71" s="116">
        <v>2</v>
      </c>
      <c r="G71" s="116"/>
      <c r="H71" s="116"/>
      <c r="I71" s="116"/>
      <c r="J71" s="116"/>
      <c r="K71" s="116"/>
      <c r="L71" s="116"/>
      <c r="M71" s="116">
        <v>2</v>
      </c>
      <c r="N71" s="116"/>
    </row>
    <row r="72" spans="3:15" customFormat="1" ht="15.75" x14ac:dyDescent="0.25">
      <c r="C72" s="29" t="s">
        <v>52</v>
      </c>
      <c r="D72" s="29"/>
      <c r="E72" s="29"/>
      <c r="F72" s="116">
        <v>11.5</v>
      </c>
      <c r="G72" s="116">
        <v>6</v>
      </c>
      <c r="H72" s="116"/>
      <c r="I72" s="116">
        <v>3</v>
      </c>
      <c r="J72" s="116"/>
      <c r="K72" s="116"/>
      <c r="L72" s="116"/>
      <c r="M72" s="116">
        <v>20.5</v>
      </c>
      <c r="N72" s="116"/>
    </row>
    <row r="73" spans="3:15" customFormat="1" ht="15.75" x14ac:dyDescent="0.25">
      <c r="C73" s="29" t="s">
        <v>52</v>
      </c>
      <c r="D73" s="29" t="s">
        <v>2159</v>
      </c>
      <c r="E73" s="29" t="s">
        <v>2131</v>
      </c>
      <c r="F73" s="116">
        <v>5</v>
      </c>
      <c r="G73" s="116"/>
      <c r="H73" s="116"/>
      <c r="I73" s="116">
        <v>3</v>
      </c>
      <c r="J73" s="116"/>
      <c r="K73" s="116"/>
      <c r="L73" s="116"/>
      <c r="M73" s="116">
        <v>8</v>
      </c>
      <c r="N73" s="116"/>
    </row>
    <row r="74" spans="3:15" customFormat="1" ht="15.75" x14ac:dyDescent="0.25">
      <c r="C74" s="29" t="s">
        <v>52</v>
      </c>
      <c r="D74" s="29" t="s">
        <v>2108</v>
      </c>
      <c r="E74" s="29" t="s">
        <v>2087</v>
      </c>
      <c r="F74" s="116"/>
      <c r="G74" s="116">
        <v>6</v>
      </c>
      <c r="H74" s="116"/>
      <c r="I74" s="116"/>
      <c r="J74" s="116"/>
      <c r="K74" s="116"/>
      <c r="L74" s="116"/>
      <c r="M74" s="116">
        <v>6</v>
      </c>
      <c r="N74" s="116"/>
    </row>
    <row r="75" spans="3:15" customFormat="1" ht="15.75" x14ac:dyDescent="0.25">
      <c r="C75" s="29" t="s">
        <v>52</v>
      </c>
      <c r="D75" s="29" t="s">
        <v>2157</v>
      </c>
      <c r="E75" s="29" t="s">
        <v>2133</v>
      </c>
      <c r="F75" s="116">
        <v>4</v>
      </c>
      <c r="G75" s="116"/>
      <c r="H75" s="116"/>
      <c r="I75" s="116"/>
      <c r="J75" s="116"/>
      <c r="K75" s="116"/>
      <c r="L75" s="116"/>
      <c r="M75" s="116">
        <v>4</v>
      </c>
      <c r="N75" s="116"/>
    </row>
    <row r="76" spans="3:15" customFormat="1" ht="15.75" x14ac:dyDescent="0.25">
      <c r="C76" s="29" t="s">
        <v>52</v>
      </c>
      <c r="D76" s="29" t="s">
        <v>2158</v>
      </c>
      <c r="E76" s="29" t="s">
        <v>2129</v>
      </c>
      <c r="F76" s="116">
        <v>2.5</v>
      </c>
      <c r="G76" s="116"/>
      <c r="H76" s="116"/>
      <c r="I76" s="116"/>
      <c r="J76" s="116"/>
      <c r="K76" s="116"/>
      <c r="L76" s="116"/>
      <c r="M76" s="116">
        <v>2.5</v>
      </c>
      <c r="N76" s="116"/>
    </row>
    <row r="77" spans="3:15" customFormat="1" ht="15.75" x14ac:dyDescent="0.25">
      <c r="C77" s="29" t="s">
        <v>54</v>
      </c>
      <c r="D77" s="29"/>
      <c r="E77" s="29"/>
      <c r="F77" s="116">
        <v>69</v>
      </c>
      <c r="G77" s="116">
        <v>34</v>
      </c>
      <c r="H77" s="116">
        <v>76.5</v>
      </c>
      <c r="I77" s="116">
        <v>16</v>
      </c>
      <c r="J77" s="116"/>
      <c r="K77" s="116">
        <v>63.5</v>
      </c>
      <c r="L77" s="116"/>
      <c r="M77" s="116">
        <v>259</v>
      </c>
      <c r="N77" s="116"/>
    </row>
    <row r="78" spans="3:15" customFormat="1" ht="15.75" x14ac:dyDescent="0.25">
      <c r="C78" s="29" t="s">
        <v>54</v>
      </c>
      <c r="D78" s="29" t="s">
        <v>165</v>
      </c>
      <c r="E78" s="29" t="s">
        <v>43</v>
      </c>
      <c r="F78" s="116">
        <v>69</v>
      </c>
      <c r="G78" s="116">
        <v>34</v>
      </c>
      <c r="H78" s="116">
        <v>76.5</v>
      </c>
      <c r="I78" s="116">
        <v>16</v>
      </c>
      <c r="J78" s="116"/>
      <c r="K78" s="116">
        <v>63.5</v>
      </c>
      <c r="L78" s="116"/>
      <c r="M78" s="116">
        <v>259</v>
      </c>
      <c r="N78" s="116"/>
      <c r="O78" t="s">
        <v>1946</v>
      </c>
    </row>
    <row r="79" spans="3:15" customFormat="1" ht="15.75" x14ac:dyDescent="0.25">
      <c r="C79" s="29" t="s">
        <v>63</v>
      </c>
      <c r="D79" s="29"/>
      <c r="E79" s="29"/>
      <c r="F79" s="116">
        <v>8441.25</v>
      </c>
      <c r="G79" s="116">
        <v>2858</v>
      </c>
      <c r="H79" s="116">
        <v>1170</v>
      </c>
      <c r="I79" s="116">
        <v>1270.75</v>
      </c>
      <c r="J79" s="116"/>
      <c r="K79" s="116">
        <v>1747.5</v>
      </c>
      <c r="L79" s="116">
        <v>432</v>
      </c>
      <c r="M79" s="116">
        <v>15919.5</v>
      </c>
      <c r="N79" s="116"/>
    </row>
    <row r="80" spans="3:15" customFormat="1" ht="15.75" x14ac:dyDescent="0.25">
      <c r="N80" s="116"/>
    </row>
    <row r="81" spans="13:14" customFormat="1" ht="15.75" x14ac:dyDescent="0.25">
      <c r="N81" s="116"/>
    </row>
    <row r="82" spans="13:14" customFormat="1" ht="15.75" x14ac:dyDescent="0.25">
      <c r="N82" s="116"/>
    </row>
    <row r="83" spans="13:14" customFormat="1" ht="15.75" x14ac:dyDescent="0.25">
      <c r="N83" s="116"/>
    </row>
    <row r="84" spans="13:14" customFormat="1" ht="15.75" x14ac:dyDescent="0.25">
      <c r="N84" s="116"/>
    </row>
    <row r="85" spans="13:14" customFormat="1" ht="15.75" x14ac:dyDescent="0.25">
      <c r="N85" s="116"/>
    </row>
    <row r="86" spans="13:14" customFormat="1" ht="15.75" x14ac:dyDescent="0.25">
      <c r="N86" s="116"/>
    </row>
    <row r="87" spans="13:14" customFormat="1" ht="15.75" x14ac:dyDescent="0.25">
      <c r="N87" s="116"/>
    </row>
    <row r="88" spans="13:14" customFormat="1" ht="15.75" x14ac:dyDescent="0.25">
      <c r="N88" s="116"/>
    </row>
    <row r="89" spans="13:14" customFormat="1" ht="15.75" x14ac:dyDescent="0.25">
      <c r="N89" s="116"/>
    </row>
    <row r="90" spans="13:14" customFormat="1" ht="15.75" x14ac:dyDescent="0.25">
      <c r="N90" s="116"/>
    </row>
    <row r="91" spans="13:14" customFormat="1" ht="15.75" x14ac:dyDescent="0.25">
      <c r="N91" s="116"/>
    </row>
    <row r="92" spans="13:14" customFormat="1" ht="15.75" x14ac:dyDescent="0.25">
      <c r="N92" s="116"/>
    </row>
    <row r="93" spans="13:14" customFormat="1" ht="15.75" x14ac:dyDescent="0.25">
      <c r="N93" s="116"/>
    </row>
    <row r="94" spans="13:14" customFormat="1" ht="15.75" x14ac:dyDescent="0.25">
      <c r="N94" s="116"/>
    </row>
    <row r="95" spans="13:14" customFormat="1" x14ac:dyDescent="0.2"/>
    <row r="96" spans="13:14" customFormat="1" x14ac:dyDescent="0.2">
      <c r="M96" t="e">
        <f>GETPIVOTDATA("Spolu [hod]",$C$6)-GETPIVOTDATA("Spolu [hod]",$C$6,"Názov zákazky","Podniková réžia                                                                                     ","Zakazka_upr","XX/9999","nm_typ_zákazky","9_podnik. Réžia")-GETPIVOTDATA("Spolu [hod]",$C$6,"Názov zákazky","VRTB náklady na pracovisko                                                                          ","Zakazka_upr","25/5004","nm_typ_zákazky","5_režijné zákazky")</f>
        <v>#REF!</v>
      </c>
    </row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</sheetData>
  <pageMargins left="0.70866141732283472" right="0.70866141732283472" top="0.74803149606299213" bottom="0.74803149606299213" header="0.31496062992125984" footer="0.31496062992125984"/>
  <pageSetup paperSize="9" scale="90" orientation="landscape"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97"/>
  <sheetViews>
    <sheetView topLeftCell="A277" workbookViewId="0">
      <selection activeCell="K298" sqref="K298"/>
    </sheetView>
  </sheetViews>
  <sheetFormatPr defaultRowHeight="12.75" x14ac:dyDescent="0.2"/>
  <cols>
    <col min="1" max="1" width="10.28515625" bestFit="1" customWidth="1"/>
    <col min="3" max="3" width="17.28515625" customWidth="1"/>
  </cols>
  <sheetData>
    <row r="1" spans="1:9" ht="13.5" thickTop="1" x14ac:dyDescent="0.2">
      <c r="B1" s="200" t="s">
        <v>319</v>
      </c>
      <c r="C1" s="201"/>
      <c r="D1" s="201"/>
      <c r="E1" s="201"/>
      <c r="F1" s="201" t="s">
        <v>320</v>
      </c>
      <c r="G1" s="201"/>
      <c r="H1" s="201"/>
      <c r="I1" s="201"/>
    </row>
    <row r="2" spans="1:9" ht="13.5" thickBot="1" x14ac:dyDescent="0.25">
      <c r="A2" t="s">
        <v>1117</v>
      </c>
      <c r="B2" s="202" t="s">
        <v>321</v>
      </c>
      <c r="C2" s="203" t="s">
        <v>322</v>
      </c>
      <c r="D2" s="203" t="s">
        <v>323</v>
      </c>
      <c r="E2" s="203" t="s">
        <v>324</v>
      </c>
      <c r="F2" s="203" t="s">
        <v>4</v>
      </c>
      <c r="G2" s="203" t="s">
        <v>3</v>
      </c>
      <c r="H2" s="203" t="s">
        <v>325</v>
      </c>
      <c r="I2" s="203" t="s">
        <v>326</v>
      </c>
    </row>
    <row r="3" spans="1:9" ht="14.25" thickTop="1" x14ac:dyDescent="0.25">
      <c r="A3">
        <f>B3*1</f>
        <v>7</v>
      </c>
      <c r="B3" s="204" t="s">
        <v>327</v>
      </c>
      <c r="C3" s="205" t="s">
        <v>328</v>
      </c>
      <c r="D3" s="206" t="s">
        <v>329</v>
      </c>
      <c r="E3" s="207" t="s">
        <v>330</v>
      </c>
      <c r="F3" s="208" t="s">
        <v>331</v>
      </c>
      <c r="G3" s="208" t="s">
        <v>331</v>
      </c>
      <c r="H3" s="208" t="s">
        <v>331</v>
      </c>
      <c r="I3" s="208" t="s">
        <v>332</v>
      </c>
    </row>
    <row r="4" spans="1:9" ht="13.5" x14ac:dyDescent="0.25">
      <c r="A4">
        <f t="shared" ref="A4:A67" si="0">B4*1</f>
        <v>8</v>
      </c>
      <c r="B4" s="204" t="s">
        <v>333</v>
      </c>
      <c r="C4" s="205" t="s">
        <v>334</v>
      </c>
      <c r="D4" s="206" t="s">
        <v>329</v>
      </c>
      <c r="E4" s="207" t="s">
        <v>330</v>
      </c>
      <c r="F4" s="208" t="s">
        <v>331</v>
      </c>
      <c r="G4" s="208" t="s">
        <v>331</v>
      </c>
      <c r="H4" s="208" t="s">
        <v>331</v>
      </c>
      <c r="I4" s="208" t="s">
        <v>332</v>
      </c>
    </row>
    <row r="5" spans="1:9" ht="13.5" x14ac:dyDescent="0.25">
      <c r="A5">
        <f t="shared" si="0"/>
        <v>9</v>
      </c>
      <c r="B5" s="204" t="s">
        <v>335</v>
      </c>
      <c r="C5" s="205" t="s">
        <v>336</v>
      </c>
      <c r="D5" s="206" t="s">
        <v>329</v>
      </c>
      <c r="E5" s="207" t="s">
        <v>330</v>
      </c>
      <c r="F5" s="208" t="s">
        <v>331</v>
      </c>
      <c r="G5" s="208" t="s">
        <v>331</v>
      </c>
      <c r="H5" s="208" t="s">
        <v>331</v>
      </c>
      <c r="I5" s="208" t="s">
        <v>332</v>
      </c>
    </row>
    <row r="6" spans="1:9" ht="13.5" x14ac:dyDescent="0.25">
      <c r="A6">
        <f t="shared" si="0"/>
        <v>10</v>
      </c>
      <c r="B6" s="204" t="s">
        <v>337</v>
      </c>
      <c r="C6" s="205" t="s">
        <v>338</v>
      </c>
      <c r="D6" s="206" t="s">
        <v>329</v>
      </c>
      <c r="E6" s="207" t="s">
        <v>330</v>
      </c>
      <c r="F6" s="208" t="s">
        <v>331</v>
      </c>
      <c r="G6" s="208" t="s">
        <v>331</v>
      </c>
      <c r="H6" s="208" t="s">
        <v>331</v>
      </c>
      <c r="I6" s="208" t="s">
        <v>332</v>
      </c>
    </row>
    <row r="7" spans="1:9" ht="13.5" x14ac:dyDescent="0.25">
      <c r="A7">
        <f t="shared" si="0"/>
        <v>11</v>
      </c>
      <c r="B7" s="204" t="s">
        <v>339</v>
      </c>
      <c r="C7" s="205" t="s">
        <v>340</v>
      </c>
      <c r="D7" s="206" t="s">
        <v>329</v>
      </c>
      <c r="E7" s="207" t="s">
        <v>330</v>
      </c>
      <c r="F7" s="208" t="s">
        <v>331</v>
      </c>
      <c r="G7" s="208" t="s">
        <v>331</v>
      </c>
      <c r="H7" s="208" t="s">
        <v>331</v>
      </c>
      <c r="I7" s="208" t="s">
        <v>341</v>
      </c>
    </row>
    <row r="8" spans="1:9" ht="13.5" x14ac:dyDescent="0.25">
      <c r="A8">
        <f t="shared" si="0"/>
        <v>13</v>
      </c>
      <c r="B8" s="204" t="s">
        <v>342</v>
      </c>
      <c r="C8" s="205" t="s">
        <v>343</v>
      </c>
      <c r="D8" s="206" t="s">
        <v>329</v>
      </c>
      <c r="E8" s="207" t="s">
        <v>330</v>
      </c>
      <c r="F8" s="208" t="s">
        <v>331</v>
      </c>
      <c r="G8" s="208" t="s">
        <v>331</v>
      </c>
      <c r="H8" s="208" t="s">
        <v>331</v>
      </c>
      <c r="I8" s="208" t="s">
        <v>332</v>
      </c>
    </row>
    <row r="9" spans="1:9" ht="13.5" x14ac:dyDescent="0.25">
      <c r="A9">
        <f t="shared" si="0"/>
        <v>29</v>
      </c>
      <c r="B9" s="204" t="s">
        <v>344</v>
      </c>
      <c r="C9" s="205" t="s">
        <v>345</v>
      </c>
      <c r="D9" s="206" t="s">
        <v>329</v>
      </c>
      <c r="E9" s="207" t="s">
        <v>330</v>
      </c>
      <c r="F9" s="208" t="s">
        <v>332</v>
      </c>
      <c r="G9" s="208" t="s">
        <v>346</v>
      </c>
      <c r="H9" s="208" t="s">
        <v>347</v>
      </c>
      <c r="I9" s="208" t="s">
        <v>332</v>
      </c>
    </row>
    <row r="10" spans="1:9" ht="13.5" x14ac:dyDescent="0.25">
      <c r="A10">
        <f t="shared" si="0"/>
        <v>30</v>
      </c>
      <c r="B10" s="204" t="s">
        <v>348</v>
      </c>
      <c r="C10" s="205" t="s">
        <v>349</v>
      </c>
      <c r="D10" s="206" t="s">
        <v>329</v>
      </c>
      <c r="E10" s="207" t="s">
        <v>330</v>
      </c>
      <c r="F10" s="208" t="s">
        <v>332</v>
      </c>
      <c r="G10" s="208" t="s">
        <v>346</v>
      </c>
      <c r="H10" s="208" t="s">
        <v>347</v>
      </c>
      <c r="I10" s="208" t="s">
        <v>341</v>
      </c>
    </row>
    <row r="11" spans="1:9" ht="13.5" x14ac:dyDescent="0.25">
      <c r="A11">
        <f t="shared" si="0"/>
        <v>35</v>
      </c>
      <c r="B11" s="204" t="s">
        <v>350</v>
      </c>
      <c r="C11" s="205" t="s">
        <v>1366</v>
      </c>
      <c r="D11" s="206" t="s">
        <v>329</v>
      </c>
      <c r="E11" s="207" t="s">
        <v>330</v>
      </c>
      <c r="F11" s="208" t="s">
        <v>351</v>
      </c>
      <c r="G11" s="208" t="s">
        <v>191</v>
      </c>
      <c r="H11" s="208" t="s">
        <v>352</v>
      </c>
      <c r="I11" s="208" t="s">
        <v>353</v>
      </c>
    </row>
    <row r="12" spans="1:9" ht="13.5" x14ac:dyDescent="0.25">
      <c r="A12">
        <f t="shared" si="0"/>
        <v>41</v>
      </c>
      <c r="B12" s="204" t="s">
        <v>354</v>
      </c>
      <c r="C12" s="205" t="s">
        <v>355</v>
      </c>
      <c r="D12" s="206" t="s">
        <v>329</v>
      </c>
      <c r="E12" s="207" t="s">
        <v>330</v>
      </c>
      <c r="F12" s="208" t="s">
        <v>356</v>
      </c>
      <c r="G12" s="208" t="s">
        <v>191</v>
      </c>
      <c r="H12" s="208" t="s">
        <v>357</v>
      </c>
      <c r="I12" s="208" t="s">
        <v>358</v>
      </c>
    </row>
    <row r="13" spans="1:9" ht="13.5" x14ac:dyDescent="0.25">
      <c r="A13">
        <f t="shared" si="0"/>
        <v>50</v>
      </c>
      <c r="B13" s="204" t="s">
        <v>359</v>
      </c>
      <c r="C13" s="205" t="s">
        <v>360</v>
      </c>
      <c r="D13" s="206" t="s">
        <v>329</v>
      </c>
      <c r="E13" s="207" t="s">
        <v>330</v>
      </c>
      <c r="F13" s="208" t="s">
        <v>361</v>
      </c>
      <c r="G13" s="208" t="s">
        <v>191</v>
      </c>
      <c r="H13" s="208" t="s">
        <v>362</v>
      </c>
      <c r="I13" s="208" t="s">
        <v>341</v>
      </c>
    </row>
    <row r="14" spans="1:9" ht="13.5" x14ac:dyDescent="0.25">
      <c r="A14">
        <f t="shared" si="0"/>
        <v>51</v>
      </c>
      <c r="B14" s="204" t="s">
        <v>363</v>
      </c>
      <c r="C14" s="205" t="s">
        <v>364</v>
      </c>
      <c r="D14" s="206" t="s">
        <v>329</v>
      </c>
      <c r="E14" s="207" t="s">
        <v>330</v>
      </c>
      <c r="F14" s="208" t="s">
        <v>365</v>
      </c>
      <c r="G14" s="208" t="s">
        <v>191</v>
      </c>
      <c r="H14" s="208" t="s">
        <v>366</v>
      </c>
      <c r="I14" s="208" t="s">
        <v>358</v>
      </c>
    </row>
    <row r="15" spans="1:9" ht="13.5" x14ac:dyDescent="0.25">
      <c r="A15">
        <f t="shared" si="0"/>
        <v>57</v>
      </c>
      <c r="B15" s="204" t="s">
        <v>367</v>
      </c>
      <c r="C15" s="205" t="s">
        <v>368</v>
      </c>
      <c r="D15" s="206" t="s">
        <v>329</v>
      </c>
      <c r="E15" s="207" t="s">
        <v>330</v>
      </c>
      <c r="F15" s="208" t="s">
        <v>369</v>
      </c>
      <c r="G15" s="208" t="s">
        <v>191</v>
      </c>
      <c r="H15" s="208" t="s">
        <v>370</v>
      </c>
      <c r="I15" s="208" t="s">
        <v>341</v>
      </c>
    </row>
    <row r="16" spans="1:9" ht="13.5" x14ac:dyDescent="0.25">
      <c r="A16">
        <f t="shared" si="0"/>
        <v>58</v>
      </c>
      <c r="B16" s="204" t="s">
        <v>371</v>
      </c>
      <c r="C16" s="205" t="s">
        <v>372</v>
      </c>
      <c r="D16" s="206" t="s">
        <v>329</v>
      </c>
      <c r="E16" s="207" t="s">
        <v>416</v>
      </c>
      <c r="F16" s="208" t="s">
        <v>373</v>
      </c>
      <c r="G16" s="208" t="s">
        <v>191</v>
      </c>
      <c r="H16" s="208" t="s">
        <v>374</v>
      </c>
      <c r="I16" s="208" t="s">
        <v>341</v>
      </c>
    </row>
    <row r="17" spans="1:9" ht="13.5" x14ac:dyDescent="0.25">
      <c r="A17">
        <f t="shared" si="0"/>
        <v>66</v>
      </c>
      <c r="B17" s="204" t="s">
        <v>375</v>
      </c>
      <c r="C17" s="205" t="s">
        <v>376</v>
      </c>
      <c r="D17" s="206" t="s">
        <v>329</v>
      </c>
      <c r="E17" s="207" t="s">
        <v>330</v>
      </c>
      <c r="F17" s="208" t="s">
        <v>369</v>
      </c>
      <c r="G17" s="208" t="s">
        <v>191</v>
      </c>
      <c r="H17" s="208" t="s">
        <v>370</v>
      </c>
      <c r="I17" s="208" t="s">
        <v>341</v>
      </c>
    </row>
    <row r="18" spans="1:9" ht="13.5" x14ac:dyDescent="0.25">
      <c r="A18">
        <f t="shared" si="0"/>
        <v>68</v>
      </c>
      <c r="B18" s="204" t="s">
        <v>377</v>
      </c>
      <c r="C18" s="205" t="s">
        <v>378</v>
      </c>
      <c r="D18" s="206" t="s">
        <v>329</v>
      </c>
      <c r="E18" s="207" t="s">
        <v>379</v>
      </c>
      <c r="F18" s="208" t="s">
        <v>380</v>
      </c>
      <c r="G18" s="208" t="s">
        <v>191</v>
      </c>
      <c r="H18" s="208" t="s">
        <v>381</v>
      </c>
      <c r="I18" s="208" t="s">
        <v>358</v>
      </c>
    </row>
    <row r="19" spans="1:9" ht="13.5" x14ac:dyDescent="0.25">
      <c r="A19">
        <f t="shared" si="0"/>
        <v>69</v>
      </c>
      <c r="B19" s="204" t="s">
        <v>382</v>
      </c>
      <c r="C19" s="205" t="s">
        <v>383</v>
      </c>
      <c r="D19" s="206" t="s">
        <v>329</v>
      </c>
      <c r="E19" s="207" t="s">
        <v>330</v>
      </c>
      <c r="F19" s="208" t="s">
        <v>384</v>
      </c>
      <c r="G19" s="208" t="s">
        <v>191</v>
      </c>
      <c r="H19" s="208" t="s">
        <v>352</v>
      </c>
      <c r="I19" s="208" t="s">
        <v>341</v>
      </c>
    </row>
    <row r="20" spans="1:9" ht="13.5" x14ac:dyDescent="0.25">
      <c r="A20">
        <f t="shared" si="0"/>
        <v>70</v>
      </c>
      <c r="B20" s="204" t="s">
        <v>385</v>
      </c>
      <c r="C20" s="205" t="s">
        <v>386</v>
      </c>
      <c r="D20" s="206" t="s">
        <v>329</v>
      </c>
      <c r="E20" s="207" t="s">
        <v>330</v>
      </c>
      <c r="F20" s="208" t="s">
        <v>387</v>
      </c>
      <c r="G20" s="208" t="s">
        <v>191</v>
      </c>
      <c r="H20" s="208" t="s">
        <v>381</v>
      </c>
      <c r="I20" s="208" t="s">
        <v>353</v>
      </c>
    </row>
    <row r="21" spans="1:9" ht="13.5" x14ac:dyDescent="0.25">
      <c r="A21">
        <f t="shared" si="0"/>
        <v>72</v>
      </c>
      <c r="B21" s="204" t="s">
        <v>388</v>
      </c>
      <c r="C21" s="205" t="s">
        <v>389</v>
      </c>
      <c r="D21" s="206" t="s">
        <v>329</v>
      </c>
      <c r="E21" s="207" t="s">
        <v>330</v>
      </c>
      <c r="F21" s="208" t="s">
        <v>331</v>
      </c>
      <c r="G21" s="208" t="s">
        <v>331</v>
      </c>
      <c r="H21" s="208" t="s">
        <v>331</v>
      </c>
      <c r="I21" s="208" t="s">
        <v>332</v>
      </c>
    </row>
    <row r="22" spans="1:9" ht="13.5" x14ac:dyDescent="0.25">
      <c r="A22">
        <f t="shared" si="0"/>
        <v>81</v>
      </c>
      <c r="B22" s="204" t="s">
        <v>390</v>
      </c>
      <c r="C22" s="205" t="s">
        <v>391</v>
      </c>
      <c r="D22" s="206" t="s">
        <v>329</v>
      </c>
      <c r="E22" s="207" t="s">
        <v>392</v>
      </c>
      <c r="F22" s="208" t="s">
        <v>393</v>
      </c>
      <c r="G22" s="208" t="s">
        <v>346</v>
      </c>
      <c r="H22" s="208" t="s">
        <v>347</v>
      </c>
      <c r="I22" s="208" t="s">
        <v>332</v>
      </c>
    </row>
    <row r="23" spans="1:9" ht="13.5" x14ac:dyDescent="0.25">
      <c r="A23">
        <f t="shared" si="0"/>
        <v>87</v>
      </c>
      <c r="B23" s="204" t="s">
        <v>394</v>
      </c>
      <c r="C23" s="205" t="s">
        <v>395</v>
      </c>
      <c r="D23" s="206" t="s">
        <v>329</v>
      </c>
      <c r="E23" s="207" t="s">
        <v>330</v>
      </c>
      <c r="F23" s="208" t="s">
        <v>331</v>
      </c>
      <c r="G23" s="208" t="s">
        <v>331</v>
      </c>
      <c r="H23" s="208" t="s">
        <v>331</v>
      </c>
      <c r="I23" s="208" t="s">
        <v>332</v>
      </c>
    </row>
    <row r="24" spans="1:9" ht="13.5" x14ac:dyDescent="0.25">
      <c r="A24">
        <f t="shared" si="0"/>
        <v>93</v>
      </c>
      <c r="B24" s="204" t="s">
        <v>396</v>
      </c>
      <c r="C24" s="205" t="s">
        <v>397</v>
      </c>
      <c r="D24" s="206" t="s">
        <v>329</v>
      </c>
      <c r="E24" s="207" t="s">
        <v>330</v>
      </c>
      <c r="F24" s="208" t="s">
        <v>331</v>
      </c>
      <c r="G24" s="208" t="s">
        <v>331</v>
      </c>
      <c r="H24" s="208" t="s">
        <v>331</v>
      </c>
      <c r="I24" s="208" t="s">
        <v>332</v>
      </c>
    </row>
    <row r="25" spans="1:9" ht="13.5" x14ac:dyDescent="0.25">
      <c r="A25">
        <f t="shared" si="0"/>
        <v>97</v>
      </c>
      <c r="B25" s="204" t="s">
        <v>398</v>
      </c>
      <c r="C25" s="205" t="s">
        <v>399</v>
      </c>
      <c r="D25" s="206" t="s">
        <v>329</v>
      </c>
      <c r="E25" s="207" t="s">
        <v>330</v>
      </c>
      <c r="F25" s="208" t="s">
        <v>331</v>
      </c>
      <c r="G25" s="208" t="s">
        <v>331</v>
      </c>
      <c r="H25" s="208" t="s">
        <v>331</v>
      </c>
      <c r="I25" s="208" t="s">
        <v>341</v>
      </c>
    </row>
    <row r="26" spans="1:9" ht="13.5" x14ac:dyDescent="0.25">
      <c r="A26">
        <f t="shared" si="0"/>
        <v>105</v>
      </c>
      <c r="B26" s="204" t="s">
        <v>400</v>
      </c>
      <c r="C26" s="205" t="s">
        <v>401</v>
      </c>
      <c r="D26" s="206" t="s">
        <v>329</v>
      </c>
      <c r="E26" s="207" t="s">
        <v>330</v>
      </c>
      <c r="F26" s="208" t="s">
        <v>331</v>
      </c>
      <c r="G26" s="208" t="s">
        <v>331</v>
      </c>
      <c r="H26" s="208" t="s">
        <v>331</v>
      </c>
      <c r="I26" s="208" t="s">
        <v>332</v>
      </c>
    </row>
    <row r="27" spans="1:9" ht="13.5" x14ac:dyDescent="0.25">
      <c r="A27">
        <f t="shared" si="0"/>
        <v>111</v>
      </c>
      <c r="B27" s="204" t="s">
        <v>402</v>
      </c>
      <c r="C27" s="205" t="s">
        <v>403</v>
      </c>
      <c r="D27" s="206" t="s">
        <v>329</v>
      </c>
      <c r="E27" s="207" t="s">
        <v>330</v>
      </c>
      <c r="F27" s="208" t="s">
        <v>332</v>
      </c>
      <c r="G27" s="208" t="s">
        <v>346</v>
      </c>
      <c r="H27" s="208" t="s">
        <v>347</v>
      </c>
      <c r="I27" s="208" t="s">
        <v>332</v>
      </c>
    </row>
    <row r="28" spans="1:9" ht="13.5" x14ac:dyDescent="0.25">
      <c r="A28">
        <f t="shared" si="0"/>
        <v>112</v>
      </c>
      <c r="B28" s="204" t="s">
        <v>404</v>
      </c>
      <c r="C28" s="205" t="s">
        <v>405</v>
      </c>
      <c r="D28" s="206" t="s">
        <v>329</v>
      </c>
      <c r="E28" s="207" t="s">
        <v>330</v>
      </c>
      <c r="F28" s="208" t="s">
        <v>331</v>
      </c>
      <c r="G28" s="208" t="s">
        <v>331</v>
      </c>
      <c r="H28" s="208" t="s">
        <v>331</v>
      </c>
      <c r="I28" s="208" t="s">
        <v>332</v>
      </c>
    </row>
    <row r="29" spans="1:9" ht="13.5" x14ac:dyDescent="0.25">
      <c r="A29">
        <f t="shared" si="0"/>
        <v>125</v>
      </c>
      <c r="B29" s="204" t="s">
        <v>406</v>
      </c>
      <c r="C29" s="205" t="s">
        <v>407</v>
      </c>
      <c r="D29" s="206" t="s">
        <v>329</v>
      </c>
      <c r="E29" s="207" t="s">
        <v>330</v>
      </c>
      <c r="F29" s="208" t="s">
        <v>331</v>
      </c>
      <c r="G29" s="208" t="s">
        <v>331</v>
      </c>
      <c r="H29" s="208" t="s">
        <v>331</v>
      </c>
      <c r="I29" s="208" t="s">
        <v>332</v>
      </c>
    </row>
    <row r="30" spans="1:9" ht="13.5" x14ac:dyDescent="0.25">
      <c r="A30">
        <f t="shared" si="0"/>
        <v>130</v>
      </c>
      <c r="B30" s="204" t="s">
        <v>408</v>
      </c>
      <c r="C30" s="205" t="s">
        <v>409</v>
      </c>
      <c r="D30" s="206" t="s">
        <v>329</v>
      </c>
      <c r="E30" s="207" t="s">
        <v>330</v>
      </c>
      <c r="F30" s="208" t="s">
        <v>331</v>
      </c>
      <c r="G30" s="208" t="s">
        <v>331</v>
      </c>
      <c r="H30" s="208" t="s">
        <v>331</v>
      </c>
      <c r="I30" s="208" t="s">
        <v>332</v>
      </c>
    </row>
    <row r="31" spans="1:9" ht="13.5" x14ac:dyDescent="0.25">
      <c r="A31">
        <f t="shared" si="0"/>
        <v>133</v>
      </c>
      <c r="B31" s="204" t="s">
        <v>410</v>
      </c>
      <c r="C31" s="205" t="s">
        <v>411</v>
      </c>
      <c r="D31" s="206" t="s">
        <v>329</v>
      </c>
      <c r="E31" s="207" t="s">
        <v>330</v>
      </c>
      <c r="F31" s="208" t="s">
        <v>331</v>
      </c>
      <c r="G31" s="208" t="s">
        <v>331</v>
      </c>
      <c r="H31" s="208" t="s">
        <v>331</v>
      </c>
      <c r="I31" s="208" t="s">
        <v>332</v>
      </c>
    </row>
    <row r="32" spans="1:9" ht="13.5" x14ac:dyDescent="0.25">
      <c r="A32">
        <f t="shared" si="0"/>
        <v>134</v>
      </c>
      <c r="B32" s="204" t="s">
        <v>412</v>
      </c>
      <c r="C32" s="205" t="s">
        <v>413</v>
      </c>
      <c r="D32" s="206" t="s">
        <v>329</v>
      </c>
      <c r="E32" s="207" t="s">
        <v>330</v>
      </c>
      <c r="F32" s="208" t="s">
        <v>331</v>
      </c>
      <c r="G32" s="208" t="s">
        <v>331</v>
      </c>
      <c r="H32" s="208" t="s">
        <v>331</v>
      </c>
      <c r="I32" s="208" t="s">
        <v>332</v>
      </c>
    </row>
    <row r="33" spans="1:9" ht="13.5" x14ac:dyDescent="0.25">
      <c r="A33">
        <f t="shared" si="0"/>
        <v>137</v>
      </c>
      <c r="B33" s="204" t="s">
        <v>414</v>
      </c>
      <c r="C33" s="205" t="s">
        <v>415</v>
      </c>
      <c r="D33" s="206" t="s">
        <v>329</v>
      </c>
      <c r="E33" s="207" t="s">
        <v>416</v>
      </c>
      <c r="F33" s="208" t="s">
        <v>417</v>
      </c>
      <c r="G33" s="208" t="s">
        <v>191</v>
      </c>
      <c r="H33" s="208" t="s">
        <v>418</v>
      </c>
      <c r="I33" s="208" t="s">
        <v>358</v>
      </c>
    </row>
    <row r="34" spans="1:9" ht="13.5" x14ac:dyDescent="0.25">
      <c r="A34">
        <f t="shared" si="0"/>
        <v>140</v>
      </c>
      <c r="B34" s="204" t="s">
        <v>419</v>
      </c>
      <c r="C34" s="205" t="s">
        <v>420</v>
      </c>
      <c r="D34" s="206" t="s">
        <v>329</v>
      </c>
      <c r="E34" s="207" t="s">
        <v>330</v>
      </c>
      <c r="F34" s="208" t="s">
        <v>332</v>
      </c>
      <c r="G34" s="208" t="s">
        <v>346</v>
      </c>
      <c r="H34" s="208" t="s">
        <v>347</v>
      </c>
      <c r="I34" s="208" t="s">
        <v>421</v>
      </c>
    </row>
    <row r="35" spans="1:9" ht="13.5" x14ac:dyDescent="0.25">
      <c r="A35">
        <f t="shared" si="0"/>
        <v>144</v>
      </c>
      <c r="B35" s="204" t="s">
        <v>422</v>
      </c>
      <c r="C35" s="205" t="s">
        <v>423</v>
      </c>
      <c r="D35" s="206" t="s">
        <v>329</v>
      </c>
      <c r="E35" s="207" t="s">
        <v>330</v>
      </c>
      <c r="F35" s="208" t="s">
        <v>331</v>
      </c>
      <c r="G35" s="208" t="s">
        <v>331</v>
      </c>
      <c r="H35" s="208" t="s">
        <v>331</v>
      </c>
      <c r="I35" s="208" t="s">
        <v>332</v>
      </c>
    </row>
    <row r="36" spans="1:9" ht="13.5" x14ac:dyDescent="0.25">
      <c r="A36">
        <f t="shared" si="0"/>
        <v>154</v>
      </c>
      <c r="B36" s="204" t="s">
        <v>424</v>
      </c>
      <c r="C36" s="205" t="s">
        <v>425</v>
      </c>
      <c r="D36" s="206" t="s">
        <v>329</v>
      </c>
      <c r="E36" s="207" t="s">
        <v>330</v>
      </c>
      <c r="F36" s="208" t="s">
        <v>351</v>
      </c>
      <c r="G36" s="208" t="s">
        <v>191</v>
      </c>
      <c r="H36" s="208" t="s">
        <v>352</v>
      </c>
      <c r="I36" s="208" t="s">
        <v>426</v>
      </c>
    </row>
    <row r="37" spans="1:9" ht="13.5" x14ac:dyDescent="0.25">
      <c r="A37">
        <f t="shared" si="0"/>
        <v>155</v>
      </c>
      <c r="B37" s="204" t="s">
        <v>427</v>
      </c>
      <c r="C37" s="205" t="s">
        <v>428</v>
      </c>
      <c r="D37" s="206" t="s">
        <v>329</v>
      </c>
      <c r="E37" s="207" t="s">
        <v>330</v>
      </c>
      <c r="F37" s="208" t="s">
        <v>332</v>
      </c>
      <c r="G37" s="208" t="s">
        <v>346</v>
      </c>
      <c r="H37" s="208" t="s">
        <v>347</v>
      </c>
      <c r="I37" s="208" t="s">
        <v>341</v>
      </c>
    </row>
    <row r="38" spans="1:9" ht="13.5" x14ac:dyDescent="0.25">
      <c r="A38">
        <f t="shared" si="0"/>
        <v>169</v>
      </c>
      <c r="B38" s="204" t="s">
        <v>429</v>
      </c>
      <c r="C38" s="205" t="s">
        <v>430</v>
      </c>
      <c r="D38" s="206" t="s">
        <v>329</v>
      </c>
      <c r="E38" s="207" t="s">
        <v>330</v>
      </c>
      <c r="F38" s="208" t="s">
        <v>332</v>
      </c>
      <c r="G38" s="208" t="s">
        <v>346</v>
      </c>
      <c r="H38" s="208" t="s">
        <v>347</v>
      </c>
      <c r="I38" s="208" t="s">
        <v>421</v>
      </c>
    </row>
    <row r="39" spans="1:9" ht="13.5" x14ac:dyDescent="0.25">
      <c r="A39">
        <f t="shared" si="0"/>
        <v>175</v>
      </c>
      <c r="B39" s="204" t="s">
        <v>431</v>
      </c>
      <c r="C39" s="205" t="s">
        <v>432</v>
      </c>
      <c r="D39" s="206" t="s">
        <v>329</v>
      </c>
      <c r="E39" s="207" t="s">
        <v>1410</v>
      </c>
      <c r="F39" s="208" t="s">
        <v>417</v>
      </c>
      <c r="G39" s="208" t="s">
        <v>191</v>
      </c>
      <c r="H39" s="208" t="s">
        <v>433</v>
      </c>
      <c r="I39" s="208" t="s">
        <v>434</v>
      </c>
    </row>
    <row r="40" spans="1:9" ht="13.5" x14ac:dyDescent="0.25">
      <c r="A40">
        <f t="shared" si="0"/>
        <v>176</v>
      </c>
      <c r="B40" s="204" t="s">
        <v>435</v>
      </c>
      <c r="C40" s="205" t="s">
        <v>436</v>
      </c>
      <c r="D40" s="206" t="s">
        <v>329</v>
      </c>
      <c r="E40" s="207" t="s">
        <v>330</v>
      </c>
      <c r="F40" s="208" t="s">
        <v>331</v>
      </c>
      <c r="G40" s="208" t="s">
        <v>331</v>
      </c>
      <c r="H40" s="208" t="s">
        <v>331</v>
      </c>
      <c r="I40" s="208" t="s">
        <v>353</v>
      </c>
    </row>
    <row r="41" spans="1:9" ht="13.5" x14ac:dyDescent="0.25">
      <c r="A41">
        <f t="shared" si="0"/>
        <v>183</v>
      </c>
      <c r="B41" s="204" t="s">
        <v>437</v>
      </c>
      <c r="C41" s="205" t="s">
        <v>438</v>
      </c>
      <c r="D41" s="206" t="s">
        <v>329</v>
      </c>
      <c r="E41" s="207" t="s">
        <v>330</v>
      </c>
      <c r="F41" s="208" t="s">
        <v>439</v>
      </c>
      <c r="G41" s="208" t="s">
        <v>191</v>
      </c>
      <c r="H41" s="208" t="s">
        <v>381</v>
      </c>
      <c r="I41" s="208" t="s">
        <v>700</v>
      </c>
    </row>
    <row r="42" spans="1:9" ht="13.5" x14ac:dyDescent="0.25">
      <c r="A42">
        <f t="shared" si="0"/>
        <v>184</v>
      </c>
      <c r="B42" s="204" t="s">
        <v>440</v>
      </c>
      <c r="C42" s="205" t="s">
        <v>441</v>
      </c>
      <c r="D42" s="206" t="s">
        <v>329</v>
      </c>
      <c r="E42" s="207" t="s">
        <v>416</v>
      </c>
      <c r="F42" s="208" t="s">
        <v>417</v>
      </c>
      <c r="G42" s="208" t="s">
        <v>191</v>
      </c>
      <c r="H42" s="208" t="s">
        <v>1442</v>
      </c>
      <c r="I42" s="208" t="s">
        <v>358</v>
      </c>
    </row>
    <row r="43" spans="1:9" ht="13.5" x14ac:dyDescent="0.25">
      <c r="A43">
        <f t="shared" si="0"/>
        <v>186</v>
      </c>
      <c r="B43" s="204" t="s">
        <v>443</v>
      </c>
      <c r="C43" s="205" t="s">
        <v>444</v>
      </c>
      <c r="D43" s="206" t="s">
        <v>329</v>
      </c>
      <c r="E43" s="207" t="s">
        <v>330</v>
      </c>
      <c r="F43" s="208" t="s">
        <v>331</v>
      </c>
      <c r="G43" s="208" t="s">
        <v>331</v>
      </c>
      <c r="H43" s="208" t="s">
        <v>331</v>
      </c>
      <c r="I43" s="208" t="s">
        <v>332</v>
      </c>
    </row>
    <row r="44" spans="1:9" ht="13.5" x14ac:dyDescent="0.25">
      <c r="A44">
        <f t="shared" si="0"/>
        <v>188</v>
      </c>
      <c r="B44" s="204" t="s">
        <v>445</v>
      </c>
      <c r="C44" s="205" t="s">
        <v>446</v>
      </c>
      <c r="D44" s="206" t="s">
        <v>329</v>
      </c>
      <c r="E44" s="207" t="s">
        <v>330</v>
      </c>
      <c r="F44" s="208" t="s">
        <v>331</v>
      </c>
      <c r="G44" s="208" t="s">
        <v>331</v>
      </c>
      <c r="H44" s="208" t="s">
        <v>331</v>
      </c>
      <c r="I44" s="208" t="s">
        <v>332</v>
      </c>
    </row>
    <row r="45" spans="1:9" ht="13.5" x14ac:dyDescent="0.25">
      <c r="A45">
        <f t="shared" si="0"/>
        <v>190</v>
      </c>
      <c r="B45" s="204" t="s">
        <v>447</v>
      </c>
      <c r="C45" s="205" t="s">
        <v>448</v>
      </c>
      <c r="D45" s="206" t="s">
        <v>329</v>
      </c>
      <c r="E45" s="207" t="s">
        <v>416</v>
      </c>
      <c r="F45" s="208" t="s">
        <v>332</v>
      </c>
      <c r="G45" s="208" t="s">
        <v>346</v>
      </c>
      <c r="H45" s="208" t="s">
        <v>347</v>
      </c>
      <c r="I45" s="208" t="s">
        <v>332</v>
      </c>
    </row>
    <row r="46" spans="1:9" ht="13.5" x14ac:dyDescent="0.25">
      <c r="A46">
        <f t="shared" si="0"/>
        <v>194</v>
      </c>
      <c r="B46" s="204" t="s">
        <v>449</v>
      </c>
      <c r="C46" s="205" t="s">
        <v>450</v>
      </c>
      <c r="D46" s="206" t="s">
        <v>329</v>
      </c>
      <c r="E46" s="207" t="s">
        <v>330</v>
      </c>
      <c r="F46" s="208" t="s">
        <v>439</v>
      </c>
      <c r="G46" s="208" t="s">
        <v>191</v>
      </c>
      <c r="H46" s="208" t="s">
        <v>451</v>
      </c>
      <c r="I46" s="208" t="s">
        <v>700</v>
      </c>
    </row>
    <row r="47" spans="1:9" ht="13.5" x14ac:dyDescent="0.25">
      <c r="A47">
        <f t="shared" si="0"/>
        <v>196</v>
      </c>
      <c r="B47" s="204" t="s">
        <v>452</v>
      </c>
      <c r="C47" s="205" t="s">
        <v>453</v>
      </c>
      <c r="D47" s="206" t="s">
        <v>329</v>
      </c>
      <c r="E47" s="207" t="s">
        <v>330</v>
      </c>
      <c r="F47" s="208" t="s">
        <v>365</v>
      </c>
      <c r="G47" s="208" t="s">
        <v>191</v>
      </c>
      <c r="H47" s="208" t="s">
        <v>454</v>
      </c>
      <c r="I47" s="208" t="s">
        <v>341</v>
      </c>
    </row>
    <row r="48" spans="1:9" ht="13.5" x14ac:dyDescent="0.25">
      <c r="A48">
        <f t="shared" si="0"/>
        <v>198</v>
      </c>
      <c r="B48" s="204" t="s">
        <v>455</v>
      </c>
      <c r="C48" s="205" t="s">
        <v>456</v>
      </c>
      <c r="D48" s="206" t="s">
        <v>329</v>
      </c>
      <c r="E48" s="207" t="s">
        <v>330</v>
      </c>
      <c r="F48" s="208" t="s">
        <v>332</v>
      </c>
      <c r="G48" s="208" t="s">
        <v>331</v>
      </c>
      <c r="H48" s="208" t="s">
        <v>331</v>
      </c>
      <c r="I48" s="208" t="s">
        <v>332</v>
      </c>
    </row>
    <row r="49" spans="1:9" ht="13.5" x14ac:dyDescent="0.25">
      <c r="A49">
        <f t="shared" si="0"/>
        <v>204</v>
      </c>
      <c r="B49" s="204" t="s">
        <v>457</v>
      </c>
      <c r="C49" s="205" t="s">
        <v>458</v>
      </c>
      <c r="D49" s="206" t="s">
        <v>329</v>
      </c>
      <c r="E49" s="207" t="s">
        <v>416</v>
      </c>
      <c r="F49" s="208" t="s">
        <v>417</v>
      </c>
      <c r="G49" s="208" t="s">
        <v>191</v>
      </c>
      <c r="H49" s="208" t="s">
        <v>418</v>
      </c>
      <c r="I49" s="208" t="s">
        <v>358</v>
      </c>
    </row>
    <row r="50" spans="1:9" ht="13.5" x14ac:dyDescent="0.25">
      <c r="A50">
        <f t="shared" si="0"/>
        <v>206</v>
      </c>
      <c r="B50" s="204" t="s">
        <v>459</v>
      </c>
      <c r="C50" s="205" t="s">
        <v>460</v>
      </c>
      <c r="D50" s="206" t="s">
        <v>329</v>
      </c>
      <c r="E50" s="207" t="s">
        <v>416</v>
      </c>
      <c r="F50" s="208" t="s">
        <v>461</v>
      </c>
      <c r="G50" s="208" t="s">
        <v>191</v>
      </c>
      <c r="H50" s="208" t="s">
        <v>462</v>
      </c>
      <c r="I50" s="208" t="s">
        <v>434</v>
      </c>
    </row>
    <row r="51" spans="1:9" ht="13.5" x14ac:dyDescent="0.25">
      <c r="A51">
        <f t="shared" si="0"/>
        <v>208</v>
      </c>
      <c r="B51" s="204" t="s">
        <v>463</v>
      </c>
      <c r="C51" s="205" t="s">
        <v>464</v>
      </c>
      <c r="D51" s="206" t="s">
        <v>329</v>
      </c>
      <c r="E51" s="207" t="s">
        <v>330</v>
      </c>
      <c r="F51" s="208" t="s">
        <v>465</v>
      </c>
      <c r="G51" s="208" t="s">
        <v>191</v>
      </c>
      <c r="H51" s="208" t="s">
        <v>381</v>
      </c>
      <c r="I51" s="208" t="s">
        <v>341</v>
      </c>
    </row>
    <row r="52" spans="1:9" ht="13.5" x14ac:dyDescent="0.25">
      <c r="A52">
        <f t="shared" si="0"/>
        <v>211</v>
      </c>
      <c r="B52" s="204" t="s">
        <v>466</v>
      </c>
      <c r="C52" s="205" t="s">
        <v>467</v>
      </c>
      <c r="D52" s="206" t="s">
        <v>329</v>
      </c>
      <c r="E52" s="207" t="s">
        <v>330</v>
      </c>
      <c r="F52" s="208" t="s">
        <v>331</v>
      </c>
      <c r="G52" s="208" t="s">
        <v>331</v>
      </c>
      <c r="H52" s="208" t="s">
        <v>331</v>
      </c>
      <c r="I52" s="208" t="s">
        <v>358</v>
      </c>
    </row>
    <row r="53" spans="1:9" ht="13.5" x14ac:dyDescent="0.25">
      <c r="A53">
        <f t="shared" si="0"/>
        <v>216</v>
      </c>
      <c r="B53" s="204" t="s">
        <v>468</v>
      </c>
      <c r="C53" s="205" t="s">
        <v>469</v>
      </c>
      <c r="D53" s="206" t="s">
        <v>329</v>
      </c>
      <c r="E53" s="207" t="s">
        <v>330</v>
      </c>
      <c r="F53" s="208" t="s">
        <v>332</v>
      </c>
      <c r="G53" s="208" t="s">
        <v>331</v>
      </c>
      <c r="H53" s="208" t="s">
        <v>331</v>
      </c>
      <c r="I53" s="208" t="s">
        <v>332</v>
      </c>
    </row>
    <row r="54" spans="1:9" ht="13.5" x14ac:dyDescent="0.25">
      <c r="A54">
        <f t="shared" si="0"/>
        <v>218</v>
      </c>
      <c r="B54" s="204" t="s">
        <v>470</v>
      </c>
      <c r="C54" s="205" t="s">
        <v>471</v>
      </c>
      <c r="D54" s="206" t="s">
        <v>329</v>
      </c>
      <c r="E54" s="207" t="s">
        <v>330</v>
      </c>
      <c r="F54" s="208" t="s">
        <v>332</v>
      </c>
      <c r="G54" s="208" t="s">
        <v>331</v>
      </c>
      <c r="H54" s="208" t="s">
        <v>331</v>
      </c>
      <c r="I54" s="208" t="s">
        <v>332</v>
      </c>
    </row>
    <row r="55" spans="1:9" ht="13.5" x14ac:dyDescent="0.25">
      <c r="A55">
        <f t="shared" si="0"/>
        <v>220</v>
      </c>
      <c r="B55" s="204" t="s">
        <v>472</v>
      </c>
      <c r="C55" s="205" t="s">
        <v>473</v>
      </c>
      <c r="D55" s="206" t="s">
        <v>329</v>
      </c>
      <c r="E55" s="207" t="s">
        <v>416</v>
      </c>
      <c r="F55" s="208" t="s">
        <v>461</v>
      </c>
      <c r="G55" s="208" t="s">
        <v>191</v>
      </c>
      <c r="H55" s="208" t="s">
        <v>462</v>
      </c>
      <c r="I55" s="208" t="s">
        <v>434</v>
      </c>
    </row>
    <row r="56" spans="1:9" ht="13.5" x14ac:dyDescent="0.25">
      <c r="A56">
        <f t="shared" si="0"/>
        <v>227</v>
      </c>
      <c r="B56" s="204" t="s">
        <v>474</v>
      </c>
      <c r="C56" s="205" t="s">
        <v>475</v>
      </c>
      <c r="D56" s="206" t="s">
        <v>329</v>
      </c>
      <c r="E56" s="207" t="s">
        <v>330</v>
      </c>
      <c r="F56" s="208" t="s">
        <v>381</v>
      </c>
      <c r="G56" s="208" t="s">
        <v>191</v>
      </c>
      <c r="H56" s="208" t="s">
        <v>381</v>
      </c>
      <c r="I56" s="208" t="s">
        <v>434</v>
      </c>
    </row>
    <row r="57" spans="1:9" ht="13.5" x14ac:dyDescent="0.25">
      <c r="A57">
        <f t="shared" si="0"/>
        <v>230</v>
      </c>
      <c r="B57" s="204" t="s">
        <v>476</v>
      </c>
      <c r="C57" s="205" t="s">
        <v>477</v>
      </c>
      <c r="D57" s="206" t="s">
        <v>329</v>
      </c>
      <c r="E57" s="207" t="s">
        <v>330</v>
      </c>
      <c r="F57" s="208" t="s">
        <v>332</v>
      </c>
      <c r="G57" s="208" t="s">
        <v>346</v>
      </c>
      <c r="H57" s="208" t="s">
        <v>347</v>
      </c>
      <c r="I57" s="208" t="s">
        <v>421</v>
      </c>
    </row>
    <row r="58" spans="1:9" ht="13.5" x14ac:dyDescent="0.25">
      <c r="A58">
        <f t="shared" si="0"/>
        <v>232</v>
      </c>
      <c r="B58" s="204" t="s">
        <v>478</v>
      </c>
      <c r="C58" s="205" t="s">
        <v>479</v>
      </c>
      <c r="D58" s="206" t="s">
        <v>329</v>
      </c>
      <c r="E58" s="207" t="s">
        <v>330</v>
      </c>
      <c r="F58" s="208" t="s">
        <v>332</v>
      </c>
      <c r="G58" s="208" t="s">
        <v>331</v>
      </c>
      <c r="H58" s="208" t="s">
        <v>331</v>
      </c>
      <c r="I58" s="208" t="s">
        <v>332</v>
      </c>
    </row>
    <row r="59" spans="1:9" ht="13.5" x14ac:dyDescent="0.25">
      <c r="A59">
        <f t="shared" si="0"/>
        <v>241</v>
      </c>
      <c r="B59" s="204" t="s">
        <v>480</v>
      </c>
      <c r="C59" s="205" t="s">
        <v>481</v>
      </c>
      <c r="D59" s="206" t="s">
        <v>329</v>
      </c>
      <c r="E59" s="207" t="s">
        <v>330</v>
      </c>
      <c r="F59" s="208" t="s">
        <v>351</v>
      </c>
      <c r="G59" s="208" t="s">
        <v>191</v>
      </c>
      <c r="H59" s="208" t="s">
        <v>352</v>
      </c>
      <c r="I59" s="208" t="s">
        <v>426</v>
      </c>
    </row>
    <row r="60" spans="1:9" ht="13.5" x14ac:dyDescent="0.25">
      <c r="A60">
        <f t="shared" si="0"/>
        <v>246</v>
      </c>
      <c r="B60" s="204" t="s">
        <v>482</v>
      </c>
      <c r="C60" s="205" t="s">
        <v>483</v>
      </c>
      <c r="D60" s="206" t="s">
        <v>329</v>
      </c>
      <c r="E60" s="207" t="s">
        <v>1410</v>
      </c>
      <c r="F60" s="208" t="s">
        <v>417</v>
      </c>
      <c r="G60" s="208" t="s">
        <v>191</v>
      </c>
      <c r="H60" s="208" t="s">
        <v>433</v>
      </c>
      <c r="I60" s="208" t="s">
        <v>434</v>
      </c>
    </row>
    <row r="61" spans="1:9" ht="13.5" x14ac:dyDescent="0.25">
      <c r="A61">
        <f t="shared" si="0"/>
        <v>249</v>
      </c>
      <c r="B61" s="204" t="s">
        <v>484</v>
      </c>
      <c r="C61" s="205" t="s">
        <v>485</v>
      </c>
      <c r="D61" s="206" t="s">
        <v>329</v>
      </c>
      <c r="E61" s="207" t="s">
        <v>486</v>
      </c>
      <c r="F61" s="208" t="s">
        <v>331</v>
      </c>
      <c r="G61" s="208" t="s">
        <v>331</v>
      </c>
      <c r="H61" s="208" t="s">
        <v>331</v>
      </c>
      <c r="I61" s="208" t="s">
        <v>332</v>
      </c>
    </row>
    <row r="62" spans="1:9" ht="13.5" x14ac:dyDescent="0.25">
      <c r="A62">
        <f t="shared" si="0"/>
        <v>251</v>
      </c>
      <c r="B62" s="204" t="s">
        <v>487</v>
      </c>
      <c r="C62" s="205" t="s">
        <v>488</v>
      </c>
      <c r="D62" s="206" t="s">
        <v>329</v>
      </c>
      <c r="E62" s="207" t="s">
        <v>330</v>
      </c>
      <c r="F62" s="208" t="s">
        <v>331</v>
      </c>
      <c r="G62" s="208" t="s">
        <v>331</v>
      </c>
      <c r="H62" s="208" t="s">
        <v>331</v>
      </c>
      <c r="I62" s="208" t="s">
        <v>332</v>
      </c>
    </row>
    <row r="63" spans="1:9" ht="13.5" x14ac:dyDescent="0.25">
      <c r="A63">
        <f t="shared" si="0"/>
        <v>260</v>
      </c>
      <c r="B63" s="204" t="s">
        <v>489</v>
      </c>
      <c r="C63" s="205" t="s">
        <v>490</v>
      </c>
      <c r="D63" s="206" t="s">
        <v>329</v>
      </c>
      <c r="E63" s="207" t="s">
        <v>330</v>
      </c>
      <c r="F63" s="208" t="s">
        <v>387</v>
      </c>
      <c r="G63" s="208" t="s">
        <v>191</v>
      </c>
      <c r="H63" s="208" t="s">
        <v>381</v>
      </c>
      <c r="I63" s="208" t="s">
        <v>426</v>
      </c>
    </row>
    <row r="64" spans="1:9" ht="13.5" x14ac:dyDescent="0.25">
      <c r="A64">
        <f t="shared" si="0"/>
        <v>262</v>
      </c>
      <c r="B64" s="204" t="s">
        <v>491</v>
      </c>
      <c r="C64" s="205" t="s">
        <v>492</v>
      </c>
      <c r="D64" s="206" t="s">
        <v>329</v>
      </c>
      <c r="E64" s="207" t="s">
        <v>330</v>
      </c>
      <c r="F64" s="208" t="s">
        <v>331</v>
      </c>
      <c r="G64" s="208" t="s">
        <v>331</v>
      </c>
      <c r="H64" s="208" t="s">
        <v>331</v>
      </c>
      <c r="I64" s="208" t="s">
        <v>332</v>
      </c>
    </row>
    <row r="65" spans="1:9" ht="13.5" x14ac:dyDescent="0.25">
      <c r="A65">
        <f t="shared" si="0"/>
        <v>268</v>
      </c>
      <c r="B65" s="204" t="s">
        <v>1443</v>
      </c>
      <c r="C65" s="205" t="s">
        <v>1444</v>
      </c>
      <c r="D65" s="206" t="s">
        <v>329</v>
      </c>
      <c r="E65" s="207" t="s">
        <v>330</v>
      </c>
      <c r="F65" s="208" t="s">
        <v>351</v>
      </c>
      <c r="G65" s="208" t="s">
        <v>191</v>
      </c>
      <c r="H65" s="208" t="s">
        <v>352</v>
      </c>
      <c r="I65" s="208" t="s">
        <v>426</v>
      </c>
    </row>
    <row r="66" spans="1:9" ht="13.5" x14ac:dyDescent="0.25">
      <c r="A66">
        <f t="shared" si="0"/>
        <v>273</v>
      </c>
      <c r="B66" s="204" t="s">
        <v>494</v>
      </c>
      <c r="C66" s="205" t="s">
        <v>495</v>
      </c>
      <c r="D66" s="206" t="s">
        <v>329</v>
      </c>
      <c r="E66" s="207" t="s">
        <v>330</v>
      </c>
      <c r="F66" s="208" t="s">
        <v>496</v>
      </c>
      <c r="G66" s="208" t="s">
        <v>191</v>
      </c>
      <c r="H66" s="208" t="s">
        <v>381</v>
      </c>
      <c r="I66" s="208" t="s">
        <v>426</v>
      </c>
    </row>
    <row r="67" spans="1:9" ht="13.5" x14ac:dyDescent="0.25">
      <c r="A67">
        <f t="shared" si="0"/>
        <v>277</v>
      </c>
      <c r="B67" s="204" t="s">
        <v>497</v>
      </c>
      <c r="C67" s="205" t="s">
        <v>498</v>
      </c>
      <c r="D67" s="206" t="s">
        <v>329</v>
      </c>
      <c r="E67" s="207" t="s">
        <v>330</v>
      </c>
      <c r="F67" s="208" t="s">
        <v>384</v>
      </c>
      <c r="G67" s="208" t="s">
        <v>191</v>
      </c>
      <c r="H67" s="208" t="s">
        <v>499</v>
      </c>
      <c r="I67" s="208" t="s">
        <v>341</v>
      </c>
    </row>
    <row r="68" spans="1:9" ht="13.5" x14ac:dyDescent="0.25">
      <c r="A68">
        <f t="shared" ref="A68:A131" si="1">B68*1</f>
        <v>279</v>
      </c>
      <c r="B68" s="204" t="s">
        <v>500</v>
      </c>
      <c r="C68" s="205" t="s">
        <v>501</v>
      </c>
      <c r="D68" s="206" t="s">
        <v>329</v>
      </c>
      <c r="E68" s="207" t="s">
        <v>330</v>
      </c>
      <c r="F68" s="208" t="s">
        <v>331</v>
      </c>
      <c r="G68" s="208" t="s">
        <v>331</v>
      </c>
      <c r="H68" s="208" t="s">
        <v>331</v>
      </c>
      <c r="I68" s="208" t="s">
        <v>332</v>
      </c>
    </row>
    <row r="69" spans="1:9" ht="13.5" x14ac:dyDescent="0.25">
      <c r="A69">
        <f t="shared" si="1"/>
        <v>282</v>
      </c>
      <c r="B69" s="204" t="s">
        <v>502</v>
      </c>
      <c r="C69" s="205" t="s">
        <v>503</v>
      </c>
      <c r="D69" s="206" t="s">
        <v>329</v>
      </c>
      <c r="E69" s="207" t="s">
        <v>416</v>
      </c>
      <c r="F69" s="208" t="s">
        <v>332</v>
      </c>
      <c r="G69" s="208" t="s">
        <v>346</v>
      </c>
      <c r="H69" s="208" t="s">
        <v>347</v>
      </c>
      <c r="I69" s="208" t="s">
        <v>332</v>
      </c>
    </row>
    <row r="70" spans="1:9" ht="13.5" x14ac:dyDescent="0.25">
      <c r="A70">
        <f t="shared" si="1"/>
        <v>283</v>
      </c>
      <c r="B70" s="204" t="s">
        <v>504</v>
      </c>
      <c r="C70" s="205" t="s">
        <v>1367</v>
      </c>
      <c r="D70" s="206" t="s">
        <v>329</v>
      </c>
      <c r="E70" s="207" t="s">
        <v>330</v>
      </c>
      <c r="F70" s="208" t="s">
        <v>331</v>
      </c>
      <c r="G70" s="208" t="s">
        <v>331</v>
      </c>
      <c r="H70" s="208" t="s">
        <v>331</v>
      </c>
      <c r="I70" s="208" t="s">
        <v>332</v>
      </c>
    </row>
    <row r="71" spans="1:9" ht="13.5" x14ac:dyDescent="0.25">
      <c r="A71">
        <f t="shared" si="1"/>
        <v>287</v>
      </c>
      <c r="B71" s="204" t="s">
        <v>505</v>
      </c>
      <c r="C71" s="205" t="s">
        <v>506</v>
      </c>
      <c r="D71" s="206" t="s">
        <v>329</v>
      </c>
      <c r="E71" s="207" t="s">
        <v>330</v>
      </c>
      <c r="F71" s="208" t="s">
        <v>439</v>
      </c>
      <c r="G71" s="208" t="s">
        <v>191</v>
      </c>
      <c r="H71" s="208" t="s">
        <v>381</v>
      </c>
      <c r="I71" s="208" t="s">
        <v>700</v>
      </c>
    </row>
    <row r="72" spans="1:9" ht="13.5" x14ac:dyDescent="0.25">
      <c r="A72">
        <f t="shared" si="1"/>
        <v>290</v>
      </c>
      <c r="B72" s="204" t="s">
        <v>507</v>
      </c>
      <c r="C72" s="205" t="s">
        <v>508</v>
      </c>
      <c r="D72" s="206" t="s">
        <v>329</v>
      </c>
      <c r="E72" s="207" t="s">
        <v>330</v>
      </c>
      <c r="F72" s="208" t="s">
        <v>384</v>
      </c>
      <c r="G72" s="208" t="s">
        <v>191</v>
      </c>
      <c r="H72" s="208" t="s">
        <v>352</v>
      </c>
      <c r="I72" s="208" t="s">
        <v>426</v>
      </c>
    </row>
    <row r="73" spans="1:9" ht="13.5" x14ac:dyDescent="0.25">
      <c r="A73">
        <f t="shared" si="1"/>
        <v>295</v>
      </c>
      <c r="B73" s="204" t="s">
        <v>509</v>
      </c>
      <c r="C73" s="205" t="s">
        <v>510</v>
      </c>
      <c r="D73" s="206" t="s">
        <v>329</v>
      </c>
      <c r="E73" s="207" t="s">
        <v>330</v>
      </c>
      <c r="F73" s="208" t="s">
        <v>351</v>
      </c>
      <c r="G73" s="208" t="s">
        <v>191</v>
      </c>
      <c r="H73" s="208" t="s">
        <v>352</v>
      </c>
      <c r="I73" s="208" t="s">
        <v>353</v>
      </c>
    </row>
    <row r="74" spans="1:9" ht="13.5" x14ac:dyDescent="0.25">
      <c r="A74">
        <f t="shared" si="1"/>
        <v>301</v>
      </c>
      <c r="B74" s="204" t="s">
        <v>511</v>
      </c>
      <c r="C74" s="205" t="s">
        <v>512</v>
      </c>
      <c r="D74" s="206" t="s">
        <v>329</v>
      </c>
      <c r="E74" s="207" t="s">
        <v>330</v>
      </c>
      <c r="F74" s="208" t="s">
        <v>331</v>
      </c>
      <c r="G74" s="208" t="s">
        <v>331</v>
      </c>
      <c r="H74" s="208" t="s">
        <v>331</v>
      </c>
      <c r="I74" s="208" t="s">
        <v>332</v>
      </c>
    </row>
    <row r="75" spans="1:9" ht="13.5" x14ac:dyDescent="0.25">
      <c r="A75">
        <f t="shared" si="1"/>
        <v>302</v>
      </c>
      <c r="B75" s="204" t="s">
        <v>513</v>
      </c>
      <c r="C75" s="205" t="s">
        <v>514</v>
      </c>
      <c r="D75" s="206" t="s">
        <v>329</v>
      </c>
      <c r="E75" s="207" t="s">
        <v>330</v>
      </c>
      <c r="F75" s="208" t="s">
        <v>332</v>
      </c>
      <c r="G75" s="208" t="s">
        <v>346</v>
      </c>
      <c r="H75" s="208" t="s">
        <v>347</v>
      </c>
      <c r="I75" s="208" t="s">
        <v>332</v>
      </c>
    </row>
    <row r="76" spans="1:9" ht="13.5" x14ac:dyDescent="0.25">
      <c r="A76">
        <f t="shared" si="1"/>
        <v>304</v>
      </c>
      <c r="B76" s="204" t="s">
        <v>515</v>
      </c>
      <c r="C76" s="205" t="s">
        <v>516</v>
      </c>
      <c r="D76" s="206" t="s">
        <v>329</v>
      </c>
      <c r="E76" s="207" t="s">
        <v>330</v>
      </c>
      <c r="F76" s="208" t="s">
        <v>331</v>
      </c>
      <c r="G76" s="208" t="s">
        <v>331</v>
      </c>
      <c r="H76" s="208" t="s">
        <v>331</v>
      </c>
      <c r="I76" s="208" t="s">
        <v>332</v>
      </c>
    </row>
    <row r="77" spans="1:9" ht="13.5" x14ac:dyDescent="0.25">
      <c r="A77">
        <f t="shared" si="1"/>
        <v>306</v>
      </c>
      <c r="B77" s="204" t="s">
        <v>517</v>
      </c>
      <c r="C77" s="205" t="s">
        <v>518</v>
      </c>
      <c r="D77" s="206" t="s">
        <v>329</v>
      </c>
      <c r="E77" s="207" t="s">
        <v>330</v>
      </c>
      <c r="F77" s="208" t="s">
        <v>331</v>
      </c>
      <c r="G77" s="208" t="s">
        <v>331</v>
      </c>
      <c r="H77" s="208" t="s">
        <v>331</v>
      </c>
      <c r="I77" s="208" t="s">
        <v>426</v>
      </c>
    </row>
    <row r="78" spans="1:9" ht="13.5" x14ac:dyDescent="0.25">
      <c r="A78">
        <f t="shared" si="1"/>
        <v>308</v>
      </c>
      <c r="B78" s="204" t="s">
        <v>519</v>
      </c>
      <c r="C78" s="205" t="s">
        <v>520</v>
      </c>
      <c r="D78" s="206" t="s">
        <v>329</v>
      </c>
      <c r="E78" s="207" t="s">
        <v>330</v>
      </c>
      <c r="F78" s="208" t="s">
        <v>332</v>
      </c>
      <c r="G78" s="208" t="s">
        <v>346</v>
      </c>
      <c r="H78" s="208" t="s">
        <v>347</v>
      </c>
      <c r="I78" s="208" t="s">
        <v>426</v>
      </c>
    </row>
    <row r="79" spans="1:9" ht="13.5" x14ac:dyDescent="0.25">
      <c r="A79">
        <f t="shared" si="1"/>
        <v>311</v>
      </c>
      <c r="B79" s="204" t="s">
        <v>521</v>
      </c>
      <c r="C79" s="205" t="s">
        <v>522</v>
      </c>
      <c r="D79" s="206" t="s">
        <v>329</v>
      </c>
      <c r="E79" s="207" t="s">
        <v>330</v>
      </c>
      <c r="F79" s="208" t="s">
        <v>351</v>
      </c>
      <c r="G79" s="208" t="s">
        <v>191</v>
      </c>
      <c r="H79" s="208" t="s">
        <v>352</v>
      </c>
      <c r="I79" s="208" t="s">
        <v>426</v>
      </c>
    </row>
    <row r="80" spans="1:9" ht="13.5" x14ac:dyDescent="0.25">
      <c r="A80">
        <f t="shared" si="1"/>
        <v>319</v>
      </c>
      <c r="B80" s="204" t="s">
        <v>523</v>
      </c>
      <c r="C80" s="205" t="s">
        <v>524</v>
      </c>
      <c r="D80" s="206" t="s">
        <v>329</v>
      </c>
      <c r="E80" s="207" t="s">
        <v>330</v>
      </c>
      <c r="F80" s="208" t="s">
        <v>332</v>
      </c>
      <c r="G80" s="208" t="s">
        <v>346</v>
      </c>
      <c r="H80" s="208" t="s">
        <v>347</v>
      </c>
      <c r="I80" s="208" t="s">
        <v>332</v>
      </c>
    </row>
    <row r="81" spans="1:9" ht="13.5" x14ac:dyDescent="0.25">
      <c r="A81">
        <f t="shared" si="1"/>
        <v>320</v>
      </c>
      <c r="B81" s="204" t="s">
        <v>525</v>
      </c>
      <c r="C81" s="205" t="s">
        <v>526</v>
      </c>
      <c r="D81" s="206" t="s">
        <v>329</v>
      </c>
      <c r="E81" s="207" t="s">
        <v>330</v>
      </c>
      <c r="F81" s="208" t="s">
        <v>331</v>
      </c>
      <c r="G81" s="208" t="s">
        <v>331</v>
      </c>
      <c r="H81" s="208" t="s">
        <v>331</v>
      </c>
      <c r="I81" s="208" t="s">
        <v>332</v>
      </c>
    </row>
    <row r="82" spans="1:9" ht="13.5" x14ac:dyDescent="0.25">
      <c r="A82">
        <f t="shared" si="1"/>
        <v>328</v>
      </c>
      <c r="B82" s="204" t="s">
        <v>527</v>
      </c>
      <c r="C82" s="205" t="s">
        <v>528</v>
      </c>
      <c r="D82" s="206" t="s">
        <v>329</v>
      </c>
      <c r="E82" s="207" t="s">
        <v>330</v>
      </c>
      <c r="F82" s="208" t="s">
        <v>331</v>
      </c>
      <c r="G82" s="208" t="s">
        <v>331</v>
      </c>
      <c r="H82" s="208" t="s">
        <v>331</v>
      </c>
      <c r="I82" s="208" t="s">
        <v>332</v>
      </c>
    </row>
    <row r="83" spans="1:9" ht="13.5" x14ac:dyDescent="0.25">
      <c r="A83">
        <f t="shared" si="1"/>
        <v>338</v>
      </c>
      <c r="B83" s="204" t="s">
        <v>529</v>
      </c>
      <c r="C83" s="205" t="s">
        <v>530</v>
      </c>
      <c r="D83" s="206" t="s">
        <v>329</v>
      </c>
      <c r="E83" s="207" t="s">
        <v>330</v>
      </c>
      <c r="F83" s="208" t="s">
        <v>332</v>
      </c>
      <c r="G83" s="208" t="s">
        <v>346</v>
      </c>
      <c r="H83" s="208" t="s">
        <v>347</v>
      </c>
      <c r="I83" s="208" t="s">
        <v>421</v>
      </c>
    </row>
    <row r="84" spans="1:9" ht="13.5" x14ac:dyDescent="0.25">
      <c r="A84">
        <f t="shared" si="1"/>
        <v>339</v>
      </c>
      <c r="B84" s="204" t="s">
        <v>531</v>
      </c>
      <c r="C84" s="205" t="s">
        <v>532</v>
      </c>
      <c r="D84" s="206" t="s">
        <v>329</v>
      </c>
      <c r="E84" s="207" t="s">
        <v>330</v>
      </c>
      <c r="F84" s="208" t="s">
        <v>331</v>
      </c>
      <c r="G84" s="208" t="s">
        <v>331</v>
      </c>
      <c r="H84" s="208" t="s">
        <v>331</v>
      </c>
      <c r="I84" s="208" t="s">
        <v>426</v>
      </c>
    </row>
    <row r="85" spans="1:9" ht="13.5" x14ac:dyDescent="0.25">
      <c r="A85">
        <f t="shared" si="1"/>
        <v>345</v>
      </c>
      <c r="B85" s="204" t="s">
        <v>533</v>
      </c>
      <c r="C85" s="205" t="s">
        <v>534</v>
      </c>
      <c r="D85" s="206" t="s">
        <v>329</v>
      </c>
      <c r="E85" s="207" t="s">
        <v>330</v>
      </c>
      <c r="F85" s="208" t="s">
        <v>332</v>
      </c>
      <c r="G85" s="208" t="s">
        <v>346</v>
      </c>
      <c r="H85" s="208" t="s">
        <v>347</v>
      </c>
      <c r="I85" s="208" t="s">
        <v>353</v>
      </c>
    </row>
    <row r="86" spans="1:9" ht="13.5" x14ac:dyDescent="0.25">
      <c r="A86">
        <f t="shared" si="1"/>
        <v>347</v>
      </c>
      <c r="B86" s="204" t="s">
        <v>535</v>
      </c>
      <c r="C86" s="205" t="s">
        <v>536</v>
      </c>
      <c r="D86" s="206" t="s">
        <v>329</v>
      </c>
      <c r="E86" s="207" t="s">
        <v>330</v>
      </c>
      <c r="F86" s="208" t="s">
        <v>331</v>
      </c>
      <c r="G86" s="208" t="s">
        <v>331</v>
      </c>
      <c r="H86" s="208" t="s">
        <v>331</v>
      </c>
      <c r="I86" s="208" t="s">
        <v>332</v>
      </c>
    </row>
    <row r="87" spans="1:9" ht="13.5" x14ac:dyDescent="0.25">
      <c r="A87">
        <f t="shared" si="1"/>
        <v>349</v>
      </c>
      <c r="B87" s="204" t="s">
        <v>537</v>
      </c>
      <c r="C87" s="205" t="s">
        <v>538</v>
      </c>
      <c r="D87" s="206" t="s">
        <v>329</v>
      </c>
      <c r="E87" s="207" t="s">
        <v>392</v>
      </c>
      <c r="F87" s="208" t="s">
        <v>393</v>
      </c>
      <c r="G87" s="208" t="s">
        <v>346</v>
      </c>
      <c r="H87" s="208" t="s">
        <v>347</v>
      </c>
      <c r="I87" s="208" t="s">
        <v>332</v>
      </c>
    </row>
    <row r="88" spans="1:9" ht="13.5" x14ac:dyDescent="0.25">
      <c r="A88">
        <f t="shared" si="1"/>
        <v>353</v>
      </c>
      <c r="B88" s="204" t="s">
        <v>539</v>
      </c>
      <c r="C88" s="205" t="s">
        <v>540</v>
      </c>
      <c r="D88" s="206" t="s">
        <v>329</v>
      </c>
      <c r="E88" s="207" t="s">
        <v>330</v>
      </c>
      <c r="F88" s="208" t="s">
        <v>331</v>
      </c>
      <c r="G88" s="208" t="s">
        <v>331</v>
      </c>
      <c r="H88" s="208" t="s">
        <v>331</v>
      </c>
      <c r="I88" s="208" t="s">
        <v>332</v>
      </c>
    </row>
    <row r="89" spans="1:9" ht="13.5" x14ac:dyDescent="0.25">
      <c r="A89">
        <f t="shared" si="1"/>
        <v>355</v>
      </c>
      <c r="B89" s="204" t="s">
        <v>541</v>
      </c>
      <c r="C89" s="205" t="s">
        <v>542</v>
      </c>
      <c r="D89" s="206" t="s">
        <v>329</v>
      </c>
      <c r="E89" s="207" t="s">
        <v>330</v>
      </c>
      <c r="F89" s="208" t="s">
        <v>332</v>
      </c>
      <c r="G89" s="208" t="s">
        <v>346</v>
      </c>
      <c r="H89" s="208" t="s">
        <v>347</v>
      </c>
      <c r="I89" s="208" t="s">
        <v>332</v>
      </c>
    </row>
    <row r="90" spans="1:9" ht="13.5" x14ac:dyDescent="0.25">
      <c r="A90">
        <f t="shared" si="1"/>
        <v>356</v>
      </c>
      <c r="B90" s="204" t="s">
        <v>543</v>
      </c>
      <c r="C90" s="205" t="s">
        <v>544</v>
      </c>
      <c r="D90" s="206" t="s">
        <v>329</v>
      </c>
      <c r="E90" s="207" t="s">
        <v>330</v>
      </c>
      <c r="F90" s="208" t="s">
        <v>351</v>
      </c>
      <c r="G90" s="208" t="s">
        <v>191</v>
      </c>
      <c r="H90" s="208" t="s">
        <v>352</v>
      </c>
      <c r="I90" s="208" t="s">
        <v>426</v>
      </c>
    </row>
    <row r="91" spans="1:9" ht="13.5" x14ac:dyDescent="0.25">
      <c r="A91">
        <f t="shared" si="1"/>
        <v>357</v>
      </c>
      <c r="B91" s="204" t="s">
        <v>545</v>
      </c>
      <c r="C91" s="205" t="s">
        <v>546</v>
      </c>
      <c r="D91" s="206" t="s">
        <v>329</v>
      </c>
      <c r="E91" s="207" t="s">
        <v>330</v>
      </c>
      <c r="F91" s="208" t="s">
        <v>331</v>
      </c>
      <c r="G91" s="208" t="s">
        <v>331</v>
      </c>
      <c r="H91" s="208" t="s">
        <v>331</v>
      </c>
      <c r="I91" s="208" t="s">
        <v>332</v>
      </c>
    </row>
    <row r="92" spans="1:9" ht="13.5" x14ac:dyDescent="0.25">
      <c r="A92">
        <f t="shared" si="1"/>
        <v>363</v>
      </c>
      <c r="B92" s="204" t="s">
        <v>547</v>
      </c>
      <c r="C92" s="205" t="s">
        <v>548</v>
      </c>
      <c r="D92" s="206" t="s">
        <v>329</v>
      </c>
      <c r="E92" s="207" t="s">
        <v>330</v>
      </c>
      <c r="F92" s="208" t="s">
        <v>331</v>
      </c>
      <c r="G92" s="208" t="s">
        <v>331</v>
      </c>
      <c r="H92" s="208" t="s">
        <v>331</v>
      </c>
      <c r="I92" s="208" t="s">
        <v>332</v>
      </c>
    </row>
    <row r="93" spans="1:9" ht="13.5" x14ac:dyDescent="0.25">
      <c r="A93">
        <f t="shared" si="1"/>
        <v>364</v>
      </c>
      <c r="B93" s="204" t="s">
        <v>549</v>
      </c>
      <c r="C93" s="205" t="s">
        <v>550</v>
      </c>
      <c r="D93" s="206" t="s">
        <v>329</v>
      </c>
      <c r="E93" s="207" t="s">
        <v>330</v>
      </c>
      <c r="F93" s="208" t="s">
        <v>331</v>
      </c>
      <c r="G93" s="208" t="s">
        <v>331</v>
      </c>
      <c r="H93" s="208" t="s">
        <v>331</v>
      </c>
      <c r="I93" s="208" t="s">
        <v>332</v>
      </c>
    </row>
    <row r="94" spans="1:9" ht="13.5" x14ac:dyDescent="0.25">
      <c r="A94">
        <f t="shared" si="1"/>
        <v>366</v>
      </c>
      <c r="B94" s="204" t="s">
        <v>551</v>
      </c>
      <c r="C94" s="205" t="s">
        <v>552</v>
      </c>
      <c r="D94" s="206" t="s">
        <v>329</v>
      </c>
      <c r="E94" s="207" t="s">
        <v>330</v>
      </c>
      <c r="F94" s="208" t="s">
        <v>331</v>
      </c>
      <c r="G94" s="208" t="s">
        <v>331</v>
      </c>
      <c r="H94" s="208" t="s">
        <v>331</v>
      </c>
      <c r="I94" s="208" t="s">
        <v>332</v>
      </c>
    </row>
    <row r="95" spans="1:9" ht="13.5" x14ac:dyDescent="0.25">
      <c r="A95">
        <f t="shared" si="1"/>
        <v>368</v>
      </c>
      <c r="B95" s="204" t="s">
        <v>553</v>
      </c>
      <c r="C95" s="205" t="s">
        <v>554</v>
      </c>
      <c r="D95" s="206" t="s">
        <v>329</v>
      </c>
      <c r="E95" s="207" t="s">
        <v>330</v>
      </c>
      <c r="F95" s="208" t="s">
        <v>332</v>
      </c>
      <c r="G95" s="208" t="s">
        <v>346</v>
      </c>
      <c r="H95" s="208" t="s">
        <v>347</v>
      </c>
      <c r="I95" s="208" t="s">
        <v>353</v>
      </c>
    </row>
    <row r="96" spans="1:9" ht="13.5" x14ac:dyDescent="0.25">
      <c r="A96">
        <f t="shared" si="1"/>
        <v>370</v>
      </c>
      <c r="B96" s="204" t="s">
        <v>555</v>
      </c>
      <c r="C96" s="205" t="s">
        <v>556</v>
      </c>
      <c r="D96" s="206" t="s">
        <v>329</v>
      </c>
      <c r="E96" s="207" t="s">
        <v>330</v>
      </c>
      <c r="F96" s="208" t="s">
        <v>331</v>
      </c>
      <c r="G96" s="208" t="s">
        <v>331</v>
      </c>
      <c r="H96" s="208" t="s">
        <v>331</v>
      </c>
      <c r="I96" s="208" t="s">
        <v>332</v>
      </c>
    </row>
    <row r="97" spans="1:9" ht="13.5" x14ac:dyDescent="0.25">
      <c r="A97">
        <f t="shared" si="1"/>
        <v>373</v>
      </c>
      <c r="B97" s="204" t="s">
        <v>557</v>
      </c>
      <c r="C97" s="205" t="s">
        <v>558</v>
      </c>
      <c r="D97" s="206" t="s">
        <v>329</v>
      </c>
      <c r="E97" s="207" t="s">
        <v>330</v>
      </c>
      <c r="F97" s="208" t="s">
        <v>331</v>
      </c>
      <c r="G97" s="208" t="s">
        <v>331</v>
      </c>
      <c r="H97" s="208" t="s">
        <v>331</v>
      </c>
      <c r="I97" s="208" t="s">
        <v>332</v>
      </c>
    </row>
    <row r="98" spans="1:9" ht="13.5" x14ac:dyDescent="0.25">
      <c r="A98">
        <f t="shared" si="1"/>
        <v>374</v>
      </c>
      <c r="B98" s="204" t="s">
        <v>559</v>
      </c>
      <c r="C98" s="205" t="s">
        <v>560</v>
      </c>
      <c r="D98" s="206" t="s">
        <v>329</v>
      </c>
      <c r="E98" s="207" t="s">
        <v>1410</v>
      </c>
      <c r="F98" s="208" t="s">
        <v>417</v>
      </c>
      <c r="G98" s="208" t="s">
        <v>191</v>
      </c>
      <c r="H98" s="208" t="s">
        <v>561</v>
      </c>
      <c r="I98" s="208" t="s">
        <v>434</v>
      </c>
    </row>
    <row r="99" spans="1:9" ht="13.5" x14ac:dyDescent="0.25">
      <c r="A99">
        <f t="shared" si="1"/>
        <v>375</v>
      </c>
      <c r="B99" s="204" t="s">
        <v>562</v>
      </c>
      <c r="C99" s="205" t="s">
        <v>563</v>
      </c>
      <c r="D99" s="206" t="s">
        <v>329</v>
      </c>
      <c r="E99" s="207" t="s">
        <v>330</v>
      </c>
      <c r="F99" s="208" t="s">
        <v>384</v>
      </c>
      <c r="G99" s="208" t="s">
        <v>191</v>
      </c>
      <c r="H99" s="208" t="s">
        <v>381</v>
      </c>
      <c r="I99" s="208" t="s">
        <v>341</v>
      </c>
    </row>
    <row r="100" spans="1:9" ht="13.5" x14ac:dyDescent="0.25">
      <c r="A100">
        <f t="shared" si="1"/>
        <v>392</v>
      </c>
      <c r="B100" s="204" t="s">
        <v>564</v>
      </c>
      <c r="C100" s="205" t="s">
        <v>565</v>
      </c>
      <c r="D100" s="206" t="s">
        <v>329</v>
      </c>
      <c r="E100" s="207" t="s">
        <v>330</v>
      </c>
      <c r="F100" s="208" t="s">
        <v>465</v>
      </c>
      <c r="G100" s="208" t="s">
        <v>191</v>
      </c>
      <c r="H100" s="208" t="s">
        <v>381</v>
      </c>
      <c r="I100" s="208" t="s">
        <v>341</v>
      </c>
    </row>
    <row r="101" spans="1:9" ht="13.5" x14ac:dyDescent="0.25">
      <c r="A101">
        <f t="shared" si="1"/>
        <v>393</v>
      </c>
      <c r="B101" s="204" t="s">
        <v>566</v>
      </c>
      <c r="C101" s="205" t="s">
        <v>567</v>
      </c>
      <c r="D101" s="206" t="s">
        <v>329</v>
      </c>
      <c r="E101" s="207" t="s">
        <v>330</v>
      </c>
      <c r="F101" s="208" t="s">
        <v>351</v>
      </c>
      <c r="G101" s="208" t="s">
        <v>191</v>
      </c>
      <c r="H101" s="208" t="s">
        <v>352</v>
      </c>
      <c r="I101" s="208" t="s">
        <v>426</v>
      </c>
    </row>
    <row r="102" spans="1:9" ht="13.5" x14ac:dyDescent="0.25">
      <c r="A102">
        <f t="shared" si="1"/>
        <v>401</v>
      </c>
      <c r="B102" s="204" t="s">
        <v>568</v>
      </c>
      <c r="C102" s="205" t="s">
        <v>569</v>
      </c>
      <c r="D102" s="206" t="s">
        <v>329</v>
      </c>
      <c r="E102" s="207" t="s">
        <v>330</v>
      </c>
      <c r="F102" s="208" t="s">
        <v>384</v>
      </c>
      <c r="G102" s="208" t="s">
        <v>191</v>
      </c>
      <c r="H102" s="208" t="s">
        <v>381</v>
      </c>
      <c r="I102" s="208" t="s">
        <v>353</v>
      </c>
    </row>
    <row r="103" spans="1:9" ht="13.5" x14ac:dyDescent="0.25">
      <c r="A103">
        <f t="shared" si="1"/>
        <v>403</v>
      </c>
      <c r="B103" s="204" t="s">
        <v>570</v>
      </c>
      <c r="C103" s="205" t="s">
        <v>571</v>
      </c>
      <c r="D103" s="206" t="s">
        <v>329</v>
      </c>
      <c r="E103" s="207" t="s">
        <v>330</v>
      </c>
      <c r="F103" s="208" t="s">
        <v>351</v>
      </c>
      <c r="G103" s="208" t="s">
        <v>191</v>
      </c>
      <c r="H103" s="208" t="s">
        <v>352</v>
      </c>
      <c r="I103" s="208" t="s">
        <v>353</v>
      </c>
    </row>
    <row r="104" spans="1:9" ht="13.5" x14ac:dyDescent="0.25">
      <c r="A104">
        <f t="shared" si="1"/>
        <v>413</v>
      </c>
      <c r="B104" s="204" t="s">
        <v>572</v>
      </c>
      <c r="C104" s="205" t="s">
        <v>573</v>
      </c>
      <c r="D104" s="206" t="s">
        <v>329</v>
      </c>
      <c r="E104" s="207" t="s">
        <v>1410</v>
      </c>
      <c r="F104" s="208" t="s">
        <v>417</v>
      </c>
      <c r="G104" s="208" t="s">
        <v>191</v>
      </c>
      <c r="H104" s="208" t="s">
        <v>433</v>
      </c>
      <c r="I104" s="208" t="s">
        <v>434</v>
      </c>
    </row>
    <row r="105" spans="1:9" ht="13.5" x14ac:dyDescent="0.25">
      <c r="A105">
        <f t="shared" si="1"/>
        <v>419</v>
      </c>
      <c r="B105" s="204" t="s">
        <v>574</v>
      </c>
      <c r="C105" s="205" t="s">
        <v>575</v>
      </c>
      <c r="D105" s="206" t="s">
        <v>329</v>
      </c>
      <c r="E105" s="207" t="s">
        <v>330</v>
      </c>
      <c r="F105" s="208" t="s">
        <v>331</v>
      </c>
      <c r="G105" s="208" t="s">
        <v>331</v>
      </c>
      <c r="H105" s="208" t="s">
        <v>331</v>
      </c>
      <c r="I105" s="208" t="s">
        <v>332</v>
      </c>
    </row>
    <row r="106" spans="1:9" ht="13.5" x14ac:dyDescent="0.25">
      <c r="A106">
        <f t="shared" si="1"/>
        <v>420</v>
      </c>
      <c r="B106" s="204" t="s">
        <v>576</v>
      </c>
      <c r="C106" s="205" t="s">
        <v>577</v>
      </c>
      <c r="D106" s="206" t="s">
        <v>329</v>
      </c>
      <c r="E106" s="207" t="s">
        <v>330</v>
      </c>
      <c r="F106" s="208" t="s">
        <v>578</v>
      </c>
      <c r="G106" s="208" t="s">
        <v>191</v>
      </c>
      <c r="H106" s="208" t="s">
        <v>579</v>
      </c>
      <c r="I106" s="208" t="s">
        <v>358</v>
      </c>
    </row>
    <row r="107" spans="1:9" ht="13.5" x14ac:dyDescent="0.25">
      <c r="A107">
        <f t="shared" si="1"/>
        <v>421</v>
      </c>
      <c r="B107" s="204" t="s">
        <v>580</v>
      </c>
      <c r="C107" s="205" t="s">
        <v>1368</v>
      </c>
      <c r="D107" s="206" t="s">
        <v>329</v>
      </c>
      <c r="E107" s="207" t="s">
        <v>330</v>
      </c>
      <c r="F107" s="208" t="s">
        <v>331</v>
      </c>
      <c r="G107" s="208" t="s">
        <v>331</v>
      </c>
      <c r="H107" s="208" t="s">
        <v>331</v>
      </c>
      <c r="I107" s="208" t="s">
        <v>332</v>
      </c>
    </row>
    <row r="108" spans="1:9" ht="13.5" x14ac:dyDescent="0.25">
      <c r="A108">
        <f t="shared" si="1"/>
        <v>422</v>
      </c>
      <c r="B108" s="204" t="s">
        <v>581</v>
      </c>
      <c r="C108" s="205" t="s">
        <v>582</v>
      </c>
      <c r="D108" s="206" t="s">
        <v>329</v>
      </c>
      <c r="E108" s="207" t="s">
        <v>330</v>
      </c>
      <c r="F108" s="208" t="s">
        <v>331</v>
      </c>
      <c r="G108" s="208" t="s">
        <v>331</v>
      </c>
      <c r="H108" s="208" t="s">
        <v>347</v>
      </c>
      <c r="I108" s="208" t="s">
        <v>332</v>
      </c>
    </row>
    <row r="109" spans="1:9" ht="13.5" x14ac:dyDescent="0.25">
      <c r="A109">
        <f t="shared" si="1"/>
        <v>423</v>
      </c>
      <c r="B109" s="204" t="s">
        <v>583</v>
      </c>
      <c r="C109" s="205" t="s">
        <v>584</v>
      </c>
      <c r="D109" s="206" t="s">
        <v>329</v>
      </c>
      <c r="E109" s="207" t="s">
        <v>330</v>
      </c>
      <c r="F109" s="208" t="s">
        <v>351</v>
      </c>
      <c r="G109" s="208" t="s">
        <v>191</v>
      </c>
      <c r="H109" s="208" t="s">
        <v>499</v>
      </c>
      <c r="I109" s="208" t="s">
        <v>341</v>
      </c>
    </row>
    <row r="110" spans="1:9" ht="13.5" x14ac:dyDescent="0.25">
      <c r="A110">
        <f t="shared" si="1"/>
        <v>427</v>
      </c>
      <c r="B110" s="204" t="s">
        <v>585</v>
      </c>
      <c r="C110" s="205" t="s">
        <v>586</v>
      </c>
      <c r="D110" s="206" t="s">
        <v>329</v>
      </c>
      <c r="E110" s="207" t="s">
        <v>330</v>
      </c>
      <c r="F110" s="208" t="s">
        <v>381</v>
      </c>
      <c r="G110" s="208" t="s">
        <v>191</v>
      </c>
      <c r="H110" s="208" t="s">
        <v>381</v>
      </c>
      <c r="I110" s="208" t="s">
        <v>434</v>
      </c>
    </row>
    <row r="111" spans="1:9" ht="13.5" x14ac:dyDescent="0.25">
      <c r="A111">
        <f t="shared" si="1"/>
        <v>429</v>
      </c>
      <c r="B111" s="204" t="s">
        <v>587</v>
      </c>
      <c r="C111" s="205" t="s">
        <v>588</v>
      </c>
      <c r="D111" s="206" t="s">
        <v>329</v>
      </c>
      <c r="E111" s="207" t="s">
        <v>330</v>
      </c>
      <c r="F111" s="208" t="s">
        <v>351</v>
      </c>
      <c r="G111" s="208" t="s">
        <v>191</v>
      </c>
      <c r="H111" s="208" t="s">
        <v>352</v>
      </c>
      <c r="I111" s="208" t="s">
        <v>341</v>
      </c>
    </row>
    <row r="112" spans="1:9" ht="13.5" x14ac:dyDescent="0.25">
      <c r="A112">
        <f t="shared" si="1"/>
        <v>433</v>
      </c>
      <c r="B112" s="204" t="s">
        <v>589</v>
      </c>
      <c r="C112" s="205" t="s">
        <v>590</v>
      </c>
      <c r="D112" s="206" t="s">
        <v>329</v>
      </c>
      <c r="E112" s="207" t="s">
        <v>330</v>
      </c>
      <c r="F112" s="208" t="s">
        <v>331</v>
      </c>
      <c r="G112" s="208" t="s">
        <v>331</v>
      </c>
      <c r="H112" s="208" t="s">
        <v>331</v>
      </c>
      <c r="I112" s="208" t="s">
        <v>332</v>
      </c>
    </row>
    <row r="113" spans="1:9" ht="13.5" x14ac:dyDescent="0.25">
      <c r="A113">
        <f t="shared" si="1"/>
        <v>435</v>
      </c>
      <c r="B113" s="204" t="s">
        <v>591</v>
      </c>
      <c r="C113" s="205" t="s">
        <v>592</v>
      </c>
      <c r="D113" s="206" t="s">
        <v>329</v>
      </c>
      <c r="E113" s="207" t="s">
        <v>330</v>
      </c>
      <c r="F113" s="208" t="s">
        <v>331</v>
      </c>
      <c r="G113" s="208" t="s">
        <v>331</v>
      </c>
      <c r="H113" s="208" t="s">
        <v>347</v>
      </c>
      <c r="I113" s="208" t="s">
        <v>332</v>
      </c>
    </row>
    <row r="114" spans="1:9" ht="13.5" x14ac:dyDescent="0.25">
      <c r="A114">
        <f t="shared" si="1"/>
        <v>444</v>
      </c>
      <c r="B114" s="204" t="s">
        <v>593</v>
      </c>
      <c r="C114" s="205" t="s">
        <v>594</v>
      </c>
      <c r="D114" s="206" t="s">
        <v>329</v>
      </c>
      <c r="E114" s="207" t="s">
        <v>330</v>
      </c>
      <c r="F114" s="208" t="s">
        <v>595</v>
      </c>
      <c r="G114" s="208" t="s">
        <v>191</v>
      </c>
      <c r="H114" s="208" t="s">
        <v>381</v>
      </c>
      <c r="I114" s="208" t="s">
        <v>341</v>
      </c>
    </row>
    <row r="115" spans="1:9" ht="13.5" x14ac:dyDescent="0.25">
      <c r="A115">
        <f t="shared" si="1"/>
        <v>445</v>
      </c>
      <c r="B115" s="204" t="s">
        <v>596</v>
      </c>
      <c r="C115" s="205" t="s">
        <v>597</v>
      </c>
      <c r="D115" s="206" t="s">
        <v>329</v>
      </c>
      <c r="E115" s="207" t="s">
        <v>330</v>
      </c>
      <c r="F115" s="208" t="s">
        <v>331</v>
      </c>
      <c r="G115" s="208" t="s">
        <v>331</v>
      </c>
      <c r="H115" s="208" t="s">
        <v>331</v>
      </c>
      <c r="I115" s="208" t="s">
        <v>332</v>
      </c>
    </row>
    <row r="116" spans="1:9" ht="13.5" x14ac:dyDescent="0.25">
      <c r="A116">
        <f t="shared" si="1"/>
        <v>448</v>
      </c>
      <c r="B116" s="204" t="s">
        <v>598</v>
      </c>
      <c r="C116" s="205" t="s">
        <v>599</v>
      </c>
      <c r="D116" s="206" t="s">
        <v>329</v>
      </c>
      <c r="E116" s="207" t="s">
        <v>330</v>
      </c>
      <c r="F116" s="208" t="s">
        <v>384</v>
      </c>
      <c r="G116" s="208" t="s">
        <v>191</v>
      </c>
      <c r="H116" s="208" t="s">
        <v>381</v>
      </c>
      <c r="I116" s="208" t="s">
        <v>426</v>
      </c>
    </row>
    <row r="117" spans="1:9" ht="13.5" x14ac:dyDescent="0.25">
      <c r="A117">
        <f t="shared" si="1"/>
        <v>450</v>
      </c>
      <c r="B117" s="204" t="s">
        <v>600</v>
      </c>
      <c r="C117" s="205" t="s">
        <v>601</v>
      </c>
      <c r="D117" s="206" t="s">
        <v>329</v>
      </c>
      <c r="E117" s="207" t="s">
        <v>330</v>
      </c>
      <c r="F117" s="208" t="s">
        <v>331</v>
      </c>
      <c r="G117" s="208" t="s">
        <v>331</v>
      </c>
      <c r="H117" s="208" t="s">
        <v>331</v>
      </c>
      <c r="I117" s="208" t="s">
        <v>332</v>
      </c>
    </row>
    <row r="118" spans="1:9" ht="13.5" x14ac:dyDescent="0.25">
      <c r="A118">
        <f t="shared" si="1"/>
        <v>451</v>
      </c>
      <c r="B118" s="204" t="s">
        <v>602</v>
      </c>
      <c r="C118" s="205" t="s">
        <v>603</v>
      </c>
      <c r="D118" s="206" t="s">
        <v>329</v>
      </c>
      <c r="E118" s="207" t="s">
        <v>330</v>
      </c>
      <c r="F118" s="208" t="s">
        <v>331</v>
      </c>
      <c r="G118" s="208" t="s">
        <v>331</v>
      </c>
      <c r="H118" s="208" t="s">
        <v>331</v>
      </c>
      <c r="I118" s="208" t="s">
        <v>332</v>
      </c>
    </row>
    <row r="119" spans="1:9" ht="13.5" x14ac:dyDescent="0.25">
      <c r="A119">
        <f t="shared" si="1"/>
        <v>455</v>
      </c>
      <c r="B119" s="204" t="s">
        <v>604</v>
      </c>
      <c r="C119" s="205" t="s">
        <v>605</v>
      </c>
      <c r="D119" s="206" t="s">
        <v>329</v>
      </c>
      <c r="E119" s="207" t="s">
        <v>330</v>
      </c>
      <c r="F119" s="208" t="s">
        <v>331</v>
      </c>
      <c r="G119" s="208" t="s">
        <v>331</v>
      </c>
      <c r="H119" s="208" t="s">
        <v>331</v>
      </c>
      <c r="I119" s="208" t="s">
        <v>332</v>
      </c>
    </row>
    <row r="120" spans="1:9" ht="13.5" x14ac:dyDescent="0.25">
      <c r="A120">
        <f t="shared" si="1"/>
        <v>456</v>
      </c>
      <c r="B120" s="204" t="s">
        <v>606</v>
      </c>
      <c r="C120" s="205" t="s">
        <v>607</v>
      </c>
      <c r="D120" s="206" t="s">
        <v>329</v>
      </c>
      <c r="E120" s="207" t="s">
        <v>330</v>
      </c>
      <c r="F120" s="208" t="s">
        <v>331</v>
      </c>
      <c r="G120" s="208" t="s">
        <v>331</v>
      </c>
      <c r="H120" s="208" t="s">
        <v>331</v>
      </c>
      <c r="I120" s="208" t="s">
        <v>421</v>
      </c>
    </row>
    <row r="121" spans="1:9" ht="13.5" x14ac:dyDescent="0.25">
      <c r="A121">
        <f t="shared" si="1"/>
        <v>457</v>
      </c>
      <c r="B121" s="204" t="s">
        <v>608</v>
      </c>
      <c r="C121" s="205" t="s">
        <v>609</v>
      </c>
      <c r="D121" s="206" t="s">
        <v>329</v>
      </c>
      <c r="E121" s="207" t="s">
        <v>330</v>
      </c>
      <c r="F121" s="208" t="s">
        <v>332</v>
      </c>
      <c r="G121" s="208" t="s">
        <v>346</v>
      </c>
      <c r="H121" s="208" t="s">
        <v>347</v>
      </c>
      <c r="I121" s="208" t="s">
        <v>332</v>
      </c>
    </row>
    <row r="122" spans="1:9" ht="13.5" x14ac:dyDescent="0.25">
      <c r="A122">
        <f t="shared" si="1"/>
        <v>458</v>
      </c>
      <c r="B122" s="204" t="s">
        <v>610</v>
      </c>
      <c r="C122" s="205" t="s">
        <v>611</v>
      </c>
      <c r="D122" s="206" t="s">
        <v>329</v>
      </c>
      <c r="E122" s="207" t="s">
        <v>330</v>
      </c>
      <c r="F122" s="208" t="s">
        <v>331</v>
      </c>
      <c r="G122" s="208" t="s">
        <v>331</v>
      </c>
      <c r="H122" s="208" t="s">
        <v>331</v>
      </c>
      <c r="I122" s="208" t="s">
        <v>332</v>
      </c>
    </row>
    <row r="123" spans="1:9" ht="13.5" x14ac:dyDescent="0.25">
      <c r="A123">
        <f t="shared" si="1"/>
        <v>461</v>
      </c>
      <c r="B123" s="204" t="s">
        <v>612</v>
      </c>
      <c r="C123" s="205" t="s">
        <v>613</v>
      </c>
      <c r="D123" s="206" t="s">
        <v>329</v>
      </c>
      <c r="E123" s="207" t="s">
        <v>330</v>
      </c>
      <c r="F123" s="208" t="s">
        <v>331</v>
      </c>
      <c r="G123" s="208" t="s">
        <v>331</v>
      </c>
      <c r="H123" s="208" t="s">
        <v>331</v>
      </c>
      <c r="I123" s="208" t="s">
        <v>332</v>
      </c>
    </row>
    <row r="124" spans="1:9" ht="13.5" x14ac:dyDescent="0.25">
      <c r="A124">
        <f t="shared" si="1"/>
        <v>462</v>
      </c>
      <c r="B124" s="204" t="s">
        <v>614</v>
      </c>
      <c r="C124" s="205" t="s">
        <v>615</v>
      </c>
      <c r="D124" s="206" t="s">
        <v>329</v>
      </c>
      <c r="E124" s="207" t="s">
        <v>330</v>
      </c>
      <c r="F124" s="208" t="s">
        <v>332</v>
      </c>
      <c r="G124" s="208" t="s">
        <v>346</v>
      </c>
      <c r="H124" s="208" t="s">
        <v>347</v>
      </c>
      <c r="I124" s="208" t="s">
        <v>421</v>
      </c>
    </row>
    <row r="125" spans="1:9" ht="13.5" x14ac:dyDescent="0.25">
      <c r="A125">
        <f t="shared" si="1"/>
        <v>463</v>
      </c>
      <c r="B125" s="204" t="s">
        <v>616</v>
      </c>
      <c r="C125" s="205" t="s">
        <v>617</v>
      </c>
      <c r="D125" s="206" t="s">
        <v>329</v>
      </c>
      <c r="E125" s="207" t="s">
        <v>330</v>
      </c>
      <c r="F125" s="208" t="s">
        <v>384</v>
      </c>
      <c r="G125" s="208" t="s">
        <v>191</v>
      </c>
      <c r="H125" s="208" t="s">
        <v>381</v>
      </c>
      <c r="I125" s="208" t="s">
        <v>426</v>
      </c>
    </row>
    <row r="126" spans="1:9" ht="13.5" x14ac:dyDescent="0.25">
      <c r="A126">
        <f t="shared" si="1"/>
        <v>465</v>
      </c>
      <c r="B126" s="204" t="s">
        <v>618</v>
      </c>
      <c r="C126" s="205" t="s">
        <v>619</v>
      </c>
      <c r="D126" s="206" t="s">
        <v>329</v>
      </c>
      <c r="E126" s="207" t="s">
        <v>330</v>
      </c>
      <c r="F126" s="208" t="s">
        <v>496</v>
      </c>
      <c r="G126" s="208" t="s">
        <v>191</v>
      </c>
      <c r="H126" s="208" t="s">
        <v>381</v>
      </c>
      <c r="I126" s="208" t="s">
        <v>426</v>
      </c>
    </row>
    <row r="127" spans="1:9" ht="13.5" x14ac:dyDescent="0.25">
      <c r="A127">
        <f t="shared" si="1"/>
        <v>467</v>
      </c>
      <c r="B127" s="204" t="s">
        <v>620</v>
      </c>
      <c r="C127" s="205" t="s">
        <v>621</v>
      </c>
      <c r="D127" s="206" t="s">
        <v>329</v>
      </c>
      <c r="E127" s="207" t="s">
        <v>330</v>
      </c>
      <c r="F127" s="208" t="s">
        <v>332</v>
      </c>
      <c r="G127" s="208" t="s">
        <v>346</v>
      </c>
      <c r="H127" s="208" t="s">
        <v>347</v>
      </c>
      <c r="I127" s="208" t="s">
        <v>332</v>
      </c>
    </row>
    <row r="128" spans="1:9" ht="13.5" x14ac:dyDescent="0.25">
      <c r="A128">
        <f t="shared" si="1"/>
        <v>469</v>
      </c>
      <c r="B128" s="204" t="s">
        <v>622</v>
      </c>
      <c r="C128" s="205" t="s">
        <v>623</v>
      </c>
      <c r="D128" s="206" t="s">
        <v>329</v>
      </c>
      <c r="E128" s="207" t="s">
        <v>330</v>
      </c>
      <c r="F128" s="208" t="s">
        <v>332</v>
      </c>
      <c r="G128" s="208" t="s">
        <v>331</v>
      </c>
      <c r="H128" s="208" t="s">
        <v>331</v>
      </c>
      <c r="I128" s="208" t="s">
        <v>353</v>
      </c>
    </row>
    <row r="129" spans="1:9" ht="13.5" x14ac:dyDescent="0.25">
      <c r="A129">
        <f t="shared" si="1"/>
        <v>474</v>
      </c>
      <c r="B129" s="204" t="s">
        <v>624</v>
      </c>
      <c r="C129" s="205" t="s">
        <v>625</v>
      </c>
      <c r="D129" s="206" t="s">
        <v>329</v>
      </c>
      <c r="E129" s="207" t="s">
        <v>330</v>
      </c>
      <c r="F129" s="208" t="s">
        <v>387</v>
      </c>
      <c r="G129" s="208" t="s">
        <v>191</v>
      </c>
      <c r="H129" s="208" t="s">
        <v>381</v>
      </c>
      <c r="I129" s="208" t="s">
        <v>426</v>
      </c>
    </row>
    <row r="130" spans="1:9" ht="13.5" x14ac:dyDescent="0.25">
      <c r="A130">
        <f t="shared" si="1"/>
        <v>479</v>
      </c>
      <c r="B130" s="204" t="s">
        <v>626</v>
      </c>
      <c r="C130" s="205" t="s">
        <v>627</v>
      </c>
      <c r="D130" s="206" t="s">
        <v>329</v>
      </c>
      <c r="E130" s="207" t="s">
        <v>330</v>
      </c>
      <c r="F130" s="208" t="s">
        <v>384</v>
      </c>
      <c r="G130" s="208" t="s">
        <v>191</v>
      </c>
      <c r="H130" s="208" t="s">
        <v>381</v>
      </c>
      <c r="I130" s="208" t="s">
        <v>353</v>
      </c>
    </row>
    <row r="131" spans="1:9" ht="13.5" x14ac:dyDescent="0.25">
      <c r="A131">
        <f t="shared" si="1"/>
        <v>482</v>
      </c>
      <c r="B131" s="204" t="s">
        <v>628</v>
      </c>
      <c r="C131" s="205" t="s">
        <v>629</v>
      </c>
      <c r="D131" s="206" t="s">
        <v>329</v>
      </c>
      <c r="E131" s="207" t="s">
        <v>330</v>
      </c>
      <c r="F131" s="208" t="s">
        <v>332</v>
      </c>
      <c r="G131" s="208" t="s">
        <v>346</v>
      </c>
      <c r="H131" s="208" t="s">
        <v>347</v>
      </c>
      <c r="I131" s="208" t="s">
        <v>341</v>
      </c>
    </row>
    <row r="132" spans="1:9" ht="13.5" x14ac:dyDescent="0.25">
      <c r="A132">
        <f t="shared" ref="A132:A187" si="2">B132*1</f>
        <v>483</v>
      </c>
      <c r="B132" s="204" t="s">
        <v>630</v>
      </c>
      <c r="C132" s="205" t="s">
        <v>631</v>
      </c>
      <c r="D132" s="206" t="s">
        <v>329</v>
      </c>
      <c r="E132" s="207" t="s">
        <v>330</v>
      </c>
      <c r="F132" s="208" t="s">
        <v>384</v>
      </c>
      <c r="G132" s="208" t="s">
        <v>191</v>
      </c>
      <c r="H132" s="208" t="s">
        <v>381</v>
      </c>
      <c r="I132" s="208" t="s">
        <v>426</v>
      </c>
    </row>
    <row r="133" spans="1:9" ht="13.5" x14ac:dyDescent="0.25">
      <c r="A133">
        <f t="shared" si="2"/>
        <v>484</v>
      </c>
      <c r="B133" s="204" t="s">
        <v>632</v>
      </c>
      <c r="C133" s="205" t="s">
        <v>633</v>
      </c>
      <c r="D133" s="206" t="s">
        <v>329</v>
      </c>
      <c r="E133" s="207" t="s">
        <v>330</v>
      </c>
      <c r="F133" s="208" t="s">
        <v>384</v>
      </c>
      <c r="G133" s="208" t="s">
        <v>191</v>
      </c>
      <c r="H133" s="208" t="s">
        <v>381</v>
      </c>
      <c r="I133" s="208" t="s">
        <v>426</v>
      </c>
    </row>
    <row r="134" spans="1:9" ht="13.5" x14ac:dyDescent="0.25">
      <c r="A134">
        <f t="shared" si="2"/>
        <v>486</v>
      </c>
      <c r="B134" s="204" t="s">
        <v>634</v>
      </c>
      <c r="C134" s="205" t="s">
        <v>635</v>
      </c>
      <c r="D134" s="206" t="s">
        <v>329</v>
      </c>
      <c r="E134" s="207" t="s">
        <v>330</v>
      </c>
      <c r="F134" s="208" t="s">
        <v>439</v>
      </c>
      <c r="G134" s="208" t="s">
        <v>191</v>
      </c>
      <c r="H134" s="208" t="s">
        <v>451</v>
      </c>
      <c r="I134" s="208" t="s">
        <v>700</v>
      </c>
    </row>
    <row r="135" spans="1:9" ht="13.5" x14ac:dyDescent="0.25">
      <c r="A135">
        <f t="shared" si="2"/>
        <v>488</v>
      </c>
      <c r="B135" s="204" t="s">
        <v>636</v>
      </c>
      <c r="C135" s="205" t="s">
        <v>637</v>
      </c>
      <c r="D135" s="206" t="s">
        <v>329</v>
      </c>
      <c r="E135" s="207" t="s">
        <v>330</v>
      </c>
      <c r="F135" s="208" t="s">
        <v>381</v>
      </c>
      <c r="G135" s="208" t="s">
        <v>191</v>
      </c>
      <c r="H135" s="208" t="s">
        <v>381</v>
      </c>
      <c r="I135" s="208" t="s">
        <v>341</v>
      </c>
    </row>
    <row r="136" spans="1:9" ht="13.5" x14ac:dyDescent="0.25">
      <c r="A136">
        <f t="shared" si="2"/>
        <v>491</v>
      </c>
      <c r="B136" s="204" t="s">
        <v>638</v>
      </c>
      <c r="C136" s="205" t="s">
        <v>639</v>
      </c>
      <c r="D136" s="206" t="s">
        <v>329</v>
      </c>
      <c r="E136" s="207" t="s">
        <v>416</v>
      </c>
      <c r="F136" s="208" t="s">
        <v>373</v>
      </c>
      <c r="G136" s="208" t="s">
        <v>191</v>
      </c>
      <c r="H136" s="208" t="s">
        <v>374</v>
      </c>
      <c r="I136" s="208" t="s">
        <v>341</v>
      </c>
    </row>
    <row r="137" spans="1:9" ht="13.5" x14ac:dyDescent="0.25">
      <c r="A137">
        <f t="shared" si="2"/>
        <v>494</v>
      </c>
      <c r="B137" s="204" t="s">
        <v>640</v>
      </c>
      <c r="C137" s="205" t="s">
        <v>641</v>
      </c>
      <c r="D137" s="206" t="s">
        <v>329</v>
      </c>
      <c r="E137" s="207" t="s">
        <v>330</v>
      </c>
      <c r="F137" s="208" t="s">
        <v>331</v>
      </c>
      <c r="G137" s="208" t="s">
        <v>331</v>
      </c>
      <c r="H137" s="208" t="s">
        <v>347</v>
      </c>
      <c r="I137" s="208" t="s">
        <v>332</v>
      </c>
    </row>
    <row r="138" spans="1:9" ht="13.5" x14ac:dyDescent="0.25">
      <c r="A138">
        <f t="shared" si="2"/>
        <v>496</v>
      </c>
      <c r="B138" s="204" t="s">
        <v>642</v>
      </c>
      <c r="C138" s="205" t="s">
        <v>643</v>
      </c>
      <c r="D138" s="206" t="s">
        <v>329</v>
      </c>
      <c r="E138" s="207" t="s">
        <v>330</v>
      </c>
      <c r="F138" s="208" t="s">
        <v>381</v>
      </c>
      <c r="G138" s="208" t="s">
        <v>191</v>
      </c>
      <c r="H138" s="208" t="s">
        <v>381</v>
      </c>
      <c r="I138" s="208" t="s">
        <v>426</v>
      </c>
    </row>
    <row r="139" spans="1:9" ht="13.5" x14ac:dyDescent="0.25">
      <c r="A139">
        <f t="shared" si="2"/>
        <v>503</v>
      </c>
      <c r="B139" s="204" t="s">
        <v>644</v>
      </c>
      <c r="C139" s="205" t="s">
        <v>645</v>
      </c>
      <c r="D139" s="206" t="s">
        <v>329</v>
      </c>
      <c r="E139" s="207" t="s">
        <v>416</v>
      </c>
      <c r="F139" s="208" t="s">
        <v>332</v>
      </c>
      <c r="G139" s="208" t="s">
        <v>346</v>
      </c>
      <c r="H139" s="208" t="s">
        <v>347</v>
      </c>
      <c r="I139" s="208" t="s">
        <v>646</v>
      </c>
    </row>
    <row r="140" spans="1:9" ht="13.5" x14ac:dyDescent="0.25">
      <c r="A140">
        <f t="shared" si="2"/>
        <v>507</v>
      </c>
      <c r="B140" s="204" t="s">
        <v>647</v>
      </c>
      <c r="C140" s="205" t="s">
        <v>648</v>
      </c>
      <c r="D140" s="206" t="s">
        <v>329</v>
      </c>
      <c r="E140" s="207" t="s">
        <v>330</v>
      </c>
      <c r="F140" s="208" t="s">
        <v>356</v>
      </c>
      <c r="G140" s="208" t="s">
        <v>191</v>
      </c>
      <c r="H140" s="208" t="s">
        <v>357</v>
      </c>
      <c r="I140" s="208" t="s">
        <v>358</v>
      </c>
    </row>
    <row r="141" spans="1:9" ht="13.5" x14ac:dyDescent="0.25">
      <c r="A141">
        <f t="shared" si="2"/>
        <v>508</v>
      </c>
      <c r="B141" s="204" t="s">
        <v>649</v>
      </c>
      <c r="C141" s="205" t="s">
        <v>650</v>
      </c>
      <c r="D141" s="206" t="s">
        <v>329</v>
      </c>
      <c r="E141" s="207" t="s">
        <v>330</v>
      </c>
      <c r="F141" s="208" t="s">
        <v>439</v>
      </c>
      <c r="G141" s="208" t="s">
        <v>191</v>
      </c>
      <c r="H141" s="208" t="s">
        <v>451</v>
      </c>
      <c r="I141" s="208" t="s">
        <v>353</v>
      </c>
    </row>
    <row r="142" spans="1:9" ht="13.5" x14ac:dyDescent="0.25">
      <c r="A142">
        <f t="shared" si="2"/>
        <v>512</v>
      </c>
      <c r="B142" s="204" t="s">
        <v>651</v>
      </c>
      <c r="C142" s="205" t="s">
        <v>652</v>
      </c>
      <c r="D142" s="206" t="s">
        <v>329</v>
      </c>
      <c r="E142" s="207" t="s">
        <v>1410</v>
      </c>
      <c r="F142" s="208" t="s">
        <v>417</v>
      </c>
      <c r="G142" s="208" t="s">
        <v>191</v>
      </c>
      <c r="H142" s="208" t="s">
        <v>561</v>
      </c>
      <c r="I142" s="208" t="s">
        <v>434</v>
      </c>
    </row>
    <row r="143" spans="1:9" ht="13.5" x14ac:dyDescent="0.25">
      <c r="A143">
        <f t="shared" si="2"/>
        <v>514</v>
      </c>
      <c r="B143" s="204" t="s">
        <v>653</v>
      </c>
      <c r="C143" s="205" t="s">
        <v>654</v>
      </c>
      <c r="D143" s="206" t="s">
        <v>329</v>
      </c>
      <c r="E143" s="207" t="s">
        <v>416</v>
      </c>
      <c r="F143" s="208" t="s">
        <v>655</v>
      </c>
      <c r="G143" s="208" t="s">
        <v>191</v>
      </c>
      <c r="H143" s="208" t="s">
        <v>656</v>
      </c>
      <c r="I143" s="208" t="s">
        <v>358</v>
      </c>
    </row>
    <row r="144" spans="1:9" ht="13.5" x14ac:dyDescent="0.25">
      <c r="A144">
        <f t="shared" si="2"/>
        <v>521</v>
      </c>
      <c r="B144" s="204" t="s">
        <v>657</v>
      </c>
      <c r="C144" s="205" t="s">
        <v>658</v>
      </c>
      <c r="D144" s="206" t="s">
        <v>329</v>
      </c>
      <c r="E144" s="207" t="s">
        <v>330</v>
      </c>
      <c r="F144" s="208" t="s">
        <v>332</v>
      </c>
      <c r="G144" s="208" t="s">
        <v>331</v>
      </c>
      <c r="H144" s="208" t="s">
        <v>347</v>
      </c>
      <c r="I144" s="208" t="s">
        <v>332</v>
      </c>
    </row>
    <row r="145" spans="1:9" ht="13.5" x14ac:dyDescent="0.25">
      <c r="A145">
        <f t="shared" si="2"/>
        <v>526</v>
      </c>
      <c r="B145" s="204" t="s">
        <v>659</v>
      </c>
      <c r="C145" s="205" t="s">
        <v>660</v>
      </c>
      <c r="D145" s="206" t="s">
        <v>329</v>
      </c>
      <c r="E145" s="207" t="s">
        <v>330</v>
      </c>
      <c r="F145" s="208" t="s">
        <v>380</v>
      </c>
      <c r="G145" s="208" t="s">
        <v>191</v>
      </c>
      <c r="H145" s="208" t="s">
        <v>661</v>
      </c>
      <c r="I145" s="208" t="s">
        <v>358</v>
      </c>
    </row>
    <row r="146" spans="1:9" ht="13.5" x14ac:dyDescent="0.25">
      <c r="A146">
        <f t="shared" si="2"/>
        <v>527</v>
      </c>
      <c r="B146" s="204" t="s">
        <v>662</v>
      </c>
      <c r="C146" s="205" t="s">
        <v>663</v>
      </c>
      <c r="D146" s="206" t="s">
        <v>329</v>
      </c>
      <c r="E146" s="207" t="s">
        <v>330</v>
      </c>
      <c r="F146" s="208" t="s">
        <v>332</v>
      </c>
      <c r="G146" s="208" t="s">
        <v>331</v>
      </c>
      <c r="H146" s="208" t="s">
        <v>347</v>
      </c>
      <c r="I146" s="208" t="s">
        <v>426</v>
      </c>
    </row>
    <row r="147" spans="1:9" ht="13.5" x14ac:dyDescent="0.25">
      <c r="A147">
        <f t="shared" si="2"/>
        <v>528</v>
      </c>
      <c r="B147" s="204" t="s">
        <v>664</v>
      </c>
      <c r="C147" s="205" t="s">
        <v>665</v>
      </c>
      <c r="D147" s="206" t="s">
        <v>329</v>
      </c>
      <c r="E147" s="207" t="s">
        <v>330</v>
      </c>
      <c r="F147" s="208" t="s">
        <v>332</v>
      </c>
      <c r="G147" s="208" t="s">
        <v>331</v>
      </c>
      <c r="H147" s="208" t="s">
        <v>347</v>
      </c>
      <c r="I147" s="208" t="s">
        <v>332</v>
      </c>
    </row>
    <row r="148" spans="1:9" ht="13.5" x14ac:dyDescent="0.25">
      <c r="A148">
        <f t="shared" si="2"/>
        <v>531</v>
      </c>
      <c r="B148" s="204" t="s">
        <v>666</v>
      </c>
      <c r="C148" s="205" t="s">
        <v>667</v>
      </c>
      <c r="D148" s="206" t="s">
        <v>329</v>
      </c>
      <c r="E148" s="207" t="s">
        <v>330</v>
      </c>
      <c r="F148" s="208" t="s">
        <v>351</v>
      </c>
      <c r="G148" s="208" t="s">
        <v>191</v>
      </c>
      <c r="H148" s="208" t="s">
        <v>352</v>
      </c>
      <c r="I148" s="208" t="s">
        <v>426</v>
      </c>
    </row>
    <row r="149" spans="1:9" ht="13.5" x14ac:dyDescent="0.25">
      <c r="A149">
        <f t="shared" si="2"/>
        <v>532</v>
      </c>
      <c r="B149" s="204" t="s">
        <v>668</v>
      </c>
      <c r="C149" s="205" t="s">
        <v>669</v>
      </c>
      <c r="D149" s="206" t="s">
        <v>329</v>
      </c>
      <c r="E149" s="207" t="s">
        <v>330</v>
      </c>
      <c r="F149" s="208" t="s">
        <v>332</v>
      </c>
      <c r="G149" s="208" t="s">
        <v>331</v>
      </c>
      <c r="H149" s="208" t="s">
        <v>331</v>
      </c>
      <c r="I149" s="208" t="s">
        <v>332</v>
      </c>
    </row>
    <row r="150" spans="1:9" ht="13.5" x14ac:dyDescent="0.25">
      <c r="A150">
        <f t="shared" si="2"/>
        <v>533</v>
      </c>
      <c r="B150" s="204" t="s">
        <v>670</v>
      </c>
      <c r="C150" s="205" t="s">
        <v>671</v>
      </c>
      <c r="D150" s="206" t="s">
        <v>329</v>
      </c>
      <c r="E150" s="207" t="s">
        <v>416</v>
      </c>
      <c r="F150" s="208" t="s">
        <v>332</v>
      </c>
      <c r="G150" s="208" t="s">
        <v>346</v>
      </c>
      <c r="H150" s="208" t="s">
        <v>347</v>
      </c>
      <c r="I150" s="208" t="s">
        <v>646</v>
      </c>
    </row>
    <row r="151" spans="1:9" ht="13.5" x14ac:dyDescent="0.25">
      <c r="A151">
        <f t="shared" si="2"/>
        <v>534</v>
      </c>
      <c r="B151" s="204" t="s">
        <v>672</v>
      </c>
      <c r="C151" s="205" t="s">
        <v>673</v>
      </c>
      <c r="D151" s="206" t="s">
        <v>329</v>
      </c>
      <c r="E151" s="207" t="s">
        <v>330</v>
      </c>
      <c r="F151" s="208" t="s">
        <v>332</v>
      </c>
      <c r="G151" s="208" t="s">
        <v>346</v>
      </c>
      <c r="H151" s="208" t="s">
        <v>347</v>
      </c>
      <c r="I151" s="208" t="s">
        <v>421</v>
      </c>
    </row>
    <row r="152" spans="1:9" ht="13.5" x14ac:dyDescent="0.25">
      <c r="A152">
        <f t="shared" si="2"/>
        <v>535</v>
      </c>
      <c r="B152" s="204" t="s">
        <v>674</v>
      </c>
      <c r="C152" s="205" t="s">
        <v>675</v>
      </c>
      <c r="D152" s="206" t="s">
        <v>329</v>
      </c>
      <c r="E152" s="207" t="s">
        <v>330</v>
      </c>
      <c r="F152" s="208" t="s">
        <v>356</v>
      </c>
      <c r="G152" s="208" t="s">
        <v>191</v>
      </c>
      <c r="H152" s="208" t="s">
        <v>357</v>
      </c>
      <c r="I152" s="208" t="s">
        <v>358</v>
      </c>
    </row>
    <row r="153" spans="1:9" ht="13.5" x14ac:dyDescent="0.25">
      <c r="A153">
        <f t="shared" si="2"/>
        <v>538</v>
      </c>
      <c r="B153" s="204" t="s">
        <v>676</v>
      </c>
      <c r="C153" s="205" t="s">
        <v>677</v>
      </c>
      <c r="D153" s="206" t="s">
        <v>329</v>
      </c>
      <c r="E153" s="207" t="s">
        <v>330</v>
      </c>
      <c r="F153" s="208" t="s">
        <v>381</v>
      </c>
      <c r="G153" s="208" t="s">
        <v>191</v>
      </c>
      <c r="H153" s="208" t="s">
        <v>381</v>
      </c>
      <c r="I153" s="208" t="s">
        <v>358</v>
      </c>
    </row>
    <row r="154" spans="1:9" ht="13.5" x14ac:dyDescent="0.25">
      <c r="A154">
        <f t="shared" si="2"/>
        <v>542</v>
      </c>
      <c r="B154" s="204" t="s">
        <v>678</v>
      </c>
      <c r="C154" s="205" t="s">
        <v>679</v>
      </c>
      <c r="D154" s="206" t="s">
        <v>329</v>
      </c>
      <c r="E154" s="207" t="s">
        <v>330</v>
      </c>
      <c r="F154" s="208" t="s">
        <v>351</v>
      </c>
      <c r="G154" s="208" t="s">
        <v>191</v>
      </c>
      <c r="H154" s="208" t="s">
        <v>352</v>
      </c>
      <c r="I154" s="208" t="s">
        <v>426</v>
      </c>
    </row>
    <row r="155" spans="1:9" ht="13.5" x14ac:dyDescent="0.25">
      <c r="A155">
        <f t="shared" si="2"/>
        <v>546</v>
      </c>
      <c r="B155" s="204" t="s">
        <v>680</v>
      </c>
      <c r="C155" s="205" t="s">
        <v>681</v>
      </c>
      <c r="D155" s="206" t="s">
        <v>329</v>
      </c>
      <c r="E155" s="207" t="s">
        <v>330</v>
      </c>
      <c r="F155" s="208" t="s">
        <v>332</v>
      </c>
      <c r="G155" s="208" t="s">
        <v>331</v>
      </c>
      <c r="H155" s="208" t="s">
        <v>347</v>
      </c>
      <c r="I155" s="208" t="s">
        <v>332</v>
      </c>
    </row>
    <row r="156" spans="1:9" ht="13.5" x14ac:dyDescent="0.25">
      <c r="A156">
        <f t="shared" si="2"/>
        <v>548</v>
      </c>
      <c r="B156" s="204" t="s">
        <v>682</v>
      </c>
      <c r="C156" s="205" t="s">
        <v>683</v>
      </c>
      <c r="D156" s="206" t="s">
        <v>329</v>
      </c>
      <c r="E156" s="207" t="s">
        <v>330</v>
      </c>
      <c r="F156" s="208" t="s">
        <v>332</v>
      </c>
      <c r="G156" s="208" t="s">
        <v>331</v>
      </c>
      <c r="H156" s="208" t="s">
        <v>347</v>
      </c>
      <c r="I156" s="208" t="s">
        <v>332</v>
      </c>
    </row>
    <row r="157" spans="1:9" ht="13.5" x14ac:dyDescent="0.25">
      <c r="A157">
        <f t="shared" si="2"/>
        <v>549</v>
      </c>
      <c r="B157" s="204" t="s">
        <v>684</v>
      </c>
      <c r="C157" s="205" t="s">
        <v>685</v>
      </c>
      <c r="D157" s="206" t="s">
        <v>329</v>
      </c>
      <c r="E157" s="207" t="s">
        <v>330</v>
      </c>
      <c r="F157" s="208" t="s">
        <v>384</v>
      </c>
      <c r="G157" s="208" t="s">
        <v>191</v>
      </c>
      <c r="H157" s="208" t="s">
        <v>381</v>
      </c>
      <c r="I157" s="208" t="s">
        <v>353</v>
      </c>
    </row>
    <row r="158" spans="1:9" ht="13.5" x14ac:dyDescent="0.25">
      <c r="A158">
        <f t="shared" si="2"/>
        <v>550</v>
      </c>
      <c r="B158" s="204" t="s">
        <v>686</v>
      </c>
      <c r="C158" s="205" t="s">
        <v>687</v>
      </c>
      <c r="D158" s="206" t="s">
        <v>329</v>
      </c>
      <c r="E158" s="207" t="s">
        <v>330</v>
      </c>
      <c r="F158" s="208" t="s">
        <v>381</v>
      </c>
      <c r="G158" s="208" t="s">
        <v>191</v>
      </c>
      <c r="H158" s="208" t="s">
        <v>381</v>
      </c>
      <c r="I158" s="208" t="s">
        <v>353</v>
      </c>
    </row>
    <row r="159" spans="1:9" ht="13.5" x14ac:dyDescent="0.25">
      <c r="A159">
        <f t="shared" si="2"/>
        <v>561</v>
      </c>
      <c r="B159" s="204" t="s">
        <v>1595</v>
      </c>
      <c r="C159" s="205" t="s">
        <v>1596</v>
      </c>
      <c r="D159" s="206" t="s">
        <v>329</v>
      </c>
      <c r="E159" s="207" t="s">
        <v>330</v>
      </c>
      <c r="F159" s="208" t="s">
        <v>381</v>
      </c>
      <c r="G159" s="208" t="s">
        <v>191</v>
      </c>
      <c r="H159" s="208" t="s">
        <v>381</v>
      </c>
      <c r="I159" s="208" t="s">
        <v>426</v>
      </c>
    </row>
    <row r="160" spans="1:9" ht="13.5" x14ac:dyDescent="0.25">
      <c r="A160">
        <f t="shared" si="2"/>
        <v>564</v>
      </c>
      <c r="B160" s="204" t="s">
        <v>1460</v>
      </c>
      <c r="C160" s="205" t="s">
        <v>1461</v>
      </c>
      <c r="D160" s="206" t="s">
        <v>329</v>
      </c>
      <c r="E160" s="207" t="s">
        <v>330</v>
      </c>
      <c r="F160" s="208" t="s">
        <v>381</v>
      </c>
      <c r="G160" s="208" t="s">
        <v>191</v>
      </c>
      <c r="H160" s="208" t="s">
        <v>381</v>
      </c>
      <c r="I160" s="208" t="s">
        <v>426</v>
      </c>
    </row>
    <row r="161" spans="1:9" ht="13.5" x14ac:dyDescent="0.25">
      <c r="A161">
        <f t="shared" si="2"/>
        <v>571</v>
      </c>
      <c r="B161" s="204" t="s">
        <v>688</v>
      </c>
      <c r="C161" s="205" t="s">
        <v>689</v>
      </c>
      <c r="D161" s="206" t="s">
        <v>329</v>
      </c>
      <c r="E161" s="207" t="s">
        <v>330</v>
      </c>
      <c r="F161" s="208" t="s">
        <v>331</v>
      </c>
      <c r="G161" s="208" t="s">
        <v>331</v>
      </c>
      <c r="H161" s="208" t="s">
        <v>347</v>
      </c>
      <c r="I161" s="208" t="s">
        <v>332</v>
      </c>
    </row>
    <row r="162" spans="1:9" ht="13.5" x14ac:dyDescent="0.25">
      <c r="A162">
        <f t="shared" si="2"/>
        <v>572</v>
      </c>
      <c r="B162" s="204" t="s">
        <v>690</v>
      </c>
      <c r="C162" s="205" t="s">
        <v>691</v>
      </c>
      <c r="D162" s="206" t="s">
        <v>329</v>
      </c>
      <c r="E162" s="207" t="s">
        <v>392</v>
      </c>
      <c r="F162" s="208" t="s">
        <v>393</v>
      </c>
      <c r="G162" s="208" t="s">
        <v>346</v>
      </c>
      <c r="H162" s="208" t="s">
        <v>347</v>
      </c>
      <c r="I162" s="208" t="s">
        <v>332</v>
      </c>
    </row>
    <row r="163" spans="1:9" ht="13.5" x14ac:dyDescent="0.25">
      <c r="A163">
        <f t="shared" si="2"/>
        <v>573</v>
      </c>
      <c r="B163" s="204" t="s">
        <v>692</v>
      </c>
      <c r="C163" s="205" t="s">
        <v>693</v>
      </c>
      <c r="D163" s="206" t="s">
        <v>329</v>
      </c>
      <c r="E163" s="207" t="s">
        <v>392</v>
      </c>
      <c r="F163" s="208" t="s">
        <v>393</v>
      </c>
      <c r="G163" s="208" t="s">
        <v>346</v>
      </c>
      <c r="H163" s="208" t="s">
        <v>347</v>
      </c>
      <c r="I163" s="208" t="s">
        <v>332</v>
      </c>
    </row>
    <row r="164" spans="1:9" ht="13.5" x14ac:dyDescent="0.25">
      <c r="A164">
        <f t="shared" si="2"/>
        <v>577</v>
      </c>
      <c r="B164" s="204" t="s">
        <v>694</v>
      </c>
      <c r="C164" s="205" t="s">
        <v>695</v>
      </c>
      <c r="D164" s="206" t="s">
        <v>329</v>
      </c>
      <c r="E164" s="207" t="s">
        <v>330</v>
      </c>
      <c r="F164" s="208" t="s">
        <v>332</v>
      </c>
      <c r="G164" s="208" t="s">
        <v>331</v>
      </c>
      <c r="H164" s="208" t="s">
        <v>347</v>
      </c>
      <c r="I164" s="208" t="s">
        <v>332</v>
      </c>
    </row>
    <row r="165" spans="1:9" ht="13.5" x14ac:dyDescent="0.25">
      <c r="A165">
        <f t="shared" si="2"/>
        <v>578</v>
      </c>
      <c r="B165" s="204" t="s">
        <v>696</v>
      </c>
      <c r="C165" s="205" t="s">
        <v>697</v>
      </c>
      <c r="D165" s="206" t="s">
        <v>329</v>
      </c>
      <c r="E165" s="207" t="s">
        <v>392</v>
      </c>
      <c r="F165" s="208" t="s">
        <v>332</v>
      </c>
      <c r="G165" s="208" t="s">
        <v>346</v>
      </c>
      <c r="H165" s="208" t="s">
        <v>347</v>
      </c>
      <c r="I165" s="208" t="s">
        <v>332</v>
      </c>
    </row>
    <row r="166" spans="1:9" ht="13.5" x14ac:dyDescent="0.25">
      <c r="A166">
        <f t="shared" si="2"/>
        <v>580</v>
      </c>
      <c r="B166" s="204" t="s">
        <v>698</v>
      </c>
      <c r="C166" s="205" t="s">
        <v>699</v>
      </c>
      <c r="D166" s="206" t="s">
        <v>329</v>
      </c>
      <c r="E166" s="207" t="s">
        <v>330</v>
      </c>
      <c r="F166" s="208" t="s">
        <v>332</v>
      </c>
      <c r="G166" s="208" t="s">
        <v>331</v>
      </c>
      <c r="H166" s="208" t="s">
        <v>347</v>
      </c>
      <c r="I166" s="208" t="s">
        <v>700</v>
      </c>
    </row>
    <row r="167" spans="1:9" ht="13.5" x14ac:dyDescent="0.25">
      <c r="A167">
        <f t="shared" si="2"/>
        <v>581</v>
      </c>
      <c r="B167" s="204" t="s">
        <v>701</v>
      </c>
      <c r="C167" s="205" t="s">
        <v>702</v>
      </c>
      <c r="D167" s="206" t="s">
        <v>329</v>
      </c>
      <c r="E167" s="207" t="s">
        <v>330</v>
      </c>
      <c r="F167" s="208" t="s">
        <v>331</v>
      </c>
      <c r="G167" s="208" t="s">
        <v>331</v>
      </c>
      <c r="H167" s="208" t="s">
        <v>347</v>
      </c>
      <c r="I167" s="208" t="s">
        <v>332</v>
      </c>
    </row>
    <row r="168" spans="1:9" ht="13.5" x14ac:dyDescent="0.25">
      <c r="A168">
        <f t="shared" si="2"/>
        <v>582</v>
      </c>
      <c r="B168" s="204" t="s">
        <v>703</v>
      </c>
      <c r="C168" s="205" t="s">
        <v>704</v>
      </c>
      <c r="D168" s="206" t="s">
        <v>329</v>
      </c>
      <c r="E168" s="207" t="s">
        <v>330</v>
      </c>
      <c r="F168" s="208" t="s">
        <v>381</v>
      </c>
      <c r="G168" s="208" t="s">
        <v>191</v>
      </c>
      <c r="H168" s="208" t="s">
        <v>381</v>
      </c>
      <c r="I168" s="208" t="s">
        <v>700</v>
      </c>
    </row>
    <row r="169" spans="1:9" ht="13.5" x14ac:dyDescent="0.25">
      <c r="A169">
        <f t="shared" si="2"/>
        <v>586</v>
      </c>
      <c r="B169" s="204" t="s">
        <v>705</v>
      </c>
      <c r="C169" s="205" t="s">
        <v>706</v>
      </c>
      <c r="D169" s="206" t="s">
        <v>329</v>
      </c>
      <c r="E169" s="207" t="s">
        <v>330</v>
      </c>
      <c r="F169" s="208" t="s">
        <v>595</v>
      </c>
      <c r="G169" s="208" t="s">
        <v>191</v>
      </c>
      <c r="H169" s="208" t="s">
        <v>451</v>
      </c>
      <c r="I169" s="208" t="s">
        <v>341</v>
      </c>
    </row>
    <row r="170" spans="1:9" ht="13.5" x14ac:dyDescent="0.25">
      <c r="A170">
        <f t="shared" si="2"/>
        <v>593</v>
      </c>
      <c r="B170" s="204" t="s">
        <v>708</v>
      </c>
      <c r="C170" s="205" t="s">
        <v>709</v>
      </c>
      <c r="D170" s="206" t="s">
        <v>329</v>
      </c>
      <c r="E170" s="207" t="s">
        <v>392</v>
      </c>
      <c r="F170" s="208" t="s">
        <v>393</v>
      </c>
      <c r="G170" s="208" t="s">
        <v>346</v>
      </c>
      <c r="H170" s="208" t="s">
        <v>347</v>
      </c>
      <c r="I170" s="208" t="s">
        <v>332</v>
      </c>
    </row>
    <row r="171" spans="1:9" ht="13.5" x14ac:dyDescent="0.25">
      <c r="A171">
        <f t="shared" si="2"/>
        <v>594</v>
      </c>
      <c r="B171" s="204" t="s">
        <v>710</v>
      </c>
      <c r="C171" s="205" t="s">
        <v>711</v>
      </c>
      <c r="D171" s="206" t="s">
        <v>329</v>
      </c>
      <c r="E171" s="207" t="s">
        <v>330</v>
      </c>
      <c r="F171" s="208" t="s">
        <v>351</v>
      </c>
      <c r="G171" s="208" t="s">
        <v>191</v>
      </c>
      <c r="H171" s="208" t="s">
        <v>352</v>
      </c>
      <c r="I171" s="208" t="s">
        <v>426</v>
      </c>
    </row>
    <row r="172" spans="1:9" ht="13.5" x14ac:dyDescent="0.25">
      <c r="A172">
        <f t="shared" si="2"/>
        <v>596</v>
      </c>
      <c r="B172" s="204" t="s">
        <v>713</v>
      </c>
      <c r="C172" s="205" t="s">
        <v>714</v>
      </c>
      <c r="D172" s="206" t="s">
        <v>329</v>
      </c>
      <c r="E172" s="207" t="s">
        <v>330</v>
      </c>
      <c r="F172" s="208" t="s">
        <v>332</v>
      </c>
      <c r="G172" s="208" t="s">
        <v>331</v>
      </c>
      <c r="H172" s="208" t="s">
        <v>347</v>
      </c>
      <c r="I172" s="208" t="s">
        <v>353</v>
      </c>
    </row>
    <row r="173" spans="1:9" ht="13.5" x14ac:dyDescent="0.25">
      <c r="A173">
        <f t="shared" si="2"/>
        <v>597</v>
      </c>
      <c r="B173" s="204" t="s">
        <v>715</v>
      </c>
      <c r="C173" s="205" t="s">
        <v>716</v>
      </c>
      <c r="D173" s="206" t="s">
        <v>329</v>
      </c>
      <c r="E173" s="207" t="s">
        <v>330</v>
      </c>
      <c r="F173" s="208" t="s">
        <v>332</v>
      </c>
      <c r="G173" s="208" t="s">
        <v>331</v>
      </c>
      <c r="H173" s="208" t="s">
        <v>347</v>
      </c>
      <c r="I173" s="208" t="s">
        <v>332</v>
      </c>
    </row>
    <row r="174" spans="1:9" ht="13.5" x14ac:dyDescent="0.25">
      <c r="A174">
        <f t="shared" si="2"/>
        <v>598</v>
      </c>
      <c r="B174" s="204" t="s">
        <v>717</v>
      </c>
      <c r="C174" s="205" t="s">
        <v>718</v>
      </c>
      <c r="D174" s="206" t="s">
        <v>329</v>
      </c>
      <c r="E174" s="207" t="s">
        <v>330</v>
      </c>
      <c r="F174" s="208" t="s">
        <v>332</v>
      </c>
      <c r="G174" s="208" t="s">
        <v>346</v>
      </c>
      <c r="H174" s="208" t="s">
        <v>347</v>
      </c>
      <c r="I174" s="208" t="s">
        <v>421</v>
      </c>
    </row>
    <row r="175" spans="1:9" ht="13.5" x14ac:dyDescent="0.25">
      <c r="A175">
        <f t="shared" si="2"/>
        <v>600</v>
      </c>
      <c r="B175" s="204" t="s">
        <v>1125</v>
      </c>
      <c r="C175" s="205" t="s">
        <v>1126</v>
      </c>
      <c r="D175" s="206" t="s">
        <v>329</v>
      </c>
      <c r="E175" s="207" t="s">
        <v>330</v>
      </c>
      <c r="F175" s="208" t="s">
        <v>332</v>
      </c>
      <c r="G175" s="208" t="s">
        <v>346</v>
      </c>
      <c r="H175" s="208" t="s">
        <v>347</v>
      </c>
      <c r="I175" s="208" t="s">
        <v>421</v>
      </c>
    </row>
    <row r="176" spans="1:9" ht="13.5" x14ac:dyDescent="0.25">
      <c r="A176">
        <f t="shared" si="2"/>
        <v>601</v>
      </c>
      <c r="B176" s="204" t="s">
        <v>1127</v>
      </c>
      <c r="C176" s="205" t="s">
        <v>1128</v>
      </c>
      <c r="D176" s="206" t="s">
        <v>329</v>
      </c>
      <c r="E176" s="207" t="s">
        <v>330</v>
      </c>
      <c r="F176" s="208" t="s">
        <v>595</v>
      </c>
      <c r="G176" s="208" t="s">
        <v>191</v>
      </c>
      <c r="H176" s="208" t="s">
        <v>451</v>
      </c>
      <c r="I176" s="208" t="s">
        <v>341</v>
      </c>
    </row>
    <row r="177" spans="1:9" ht="13.5" x14ac:dyDescent="0.25">
      <c r="A177">
        <f t="shared" si="2"/>
        <v>602</v>
      </c>
      <c r="B177" s="204" t="s">
        <v>1129</v>
      </c>
      <c r="C177" s="205" t="s">
        <v>1130</v>
      </c>
      <c r="D177" s="206" t="s">
        <v>329</v>
      </c>
      <c r="E177" s="207" t="s">
        <v>330</v>
      </c>
      <c r="F177" s="208" t="s">
        <v>595</v>
      </c>
      <c r="G177" s="208" t="s">
        <v>191</v>
      </c>
      <c r="H177" s="208" t="s">
        <v>451</v>
      </c>
      <c r="I177" s="208" t="s">
        <v>341</v>
      </c>
    </row>
    <row r="178" spans="1:9" ht="13.5" x14ac:dyDescent="0.25">
      <c r="A178">
        <f t="shared" si="2"/>
        <v>603</v>
      </c>
      <c r="B178" s="204" t="s">
        <v>1131</v>
      </c>
      <c r="C178" s="205" t="s">
        <v>1132</v>
      </c>
      <c r="D178" s="206" t="s">
        <v>329</v>
      </c>
      <c r="E178" s="207" t="s">
        <v>330</v>
      </c>
      <c r="F178" s="208" t="s">
        <v>332</v>
      </c>
      <c r="G178" s="208" t="s">
        <v>346</v>
      </c>
      <c r="H178" s="208" t="s">
        <v>347</v>
      </c>
      <c r="I178" s="208" t="s">
        <v>421</v>
      </c>
    </row>
    <row r="179" spans="1:9" ht="13.5" x14ac:dyDescent="0.25">
      <c r="A179">
        <f t="shared" si="2"/>
        <v>604</v>
      </c>
      <c r="B179" s="204" t="s">
        <v>1133</v>
      </c>
      <c r="C179" s="205" t="s">
        <v>1134</v>
      </c>
      <c r="D179" s="206" t="s">
        <v>329</v>
      </c>
      <c r="E179" s="207" t="s">
        <v>416</v>
      </c>
      <c r="F179" s="208" t="s">
        <v>332</v>
      </c>
      <c r="G179" s="208" t="s">
        <v>346</v>
      </c>
      <c r="H179" s="208" t="s">
        <v>347</v>
      </c>
      <c r="I179" s="208" t="s">
        <v>646</v>
      </c>
    </row>
    <row r="180" spans="1:9" ht="13.5" x14ac:dyDescent="0.25">
      <c r="A180">
        <f t="shared" si="2"/>
        <v>605</v>
      </c>
      <c r="B180" s="204" t="s">
        <v>1135</v>
      </c>
      <c r="C180" s="205" t="s">
        <v>1136</v>
      </c>
      <c r="D180" s="206" t="s">
        <v>329</v>
      </c>
      <c r="E180" s="207" t="s">
        <v>379</v>
      </c>
      <c r="F180" s="208" t="s">
        <v>332</v>
      </c>
      <c r="G180" s="208" t="s">
        <v>346</v>
      </c>
      <c r="H180" s="208" t="s">
        <v>347</v>
      </c>
      <c r="I180" s="208" t="s">
        <v>332</v>
      </c>
    </row>
    <row r="181" spans="1:9" ht="13.5" x14ac:dyDescent="0.25">
      <c r="A181">
        <f t="shared" si="2"/>
        <v>606</v>
      </c>
      <c r="B181" s="204" t="s">
        <v>1369</v>
      </c>
      <c r="C181" s="205" t="s">
        <v>1370</v>
      </c>
      <c r="D181" s="206" t="s">
        <v>329</v>
      </c>
      <c r="E181" s="207" t="s">
        <v>330</v>
      </c>
      <c r="F181" s="208" t="s">
        <v>332</v>
      </c>
      <c r="G181" s="208" t="s">
        <v>346</v>
      </c>
      <c r="H181" s="208" t="s">
        <v>347</v>
      </c>
      <c r="I181" s="208" t="s">
        <v>341</v>
      </c>
    </row>
    <row r="182" spans="1:9" ht="13.5" x14ac:dyDescent="0.25">
      <c r="A182">
        <f t="shared" si="2"/>
        <v>608</v>
      </c>
      <c r="B182" s="204" t="s">
        <v>1371</v>
      </c>
      <c r="C182" s="205" t="s">
        <v>1372</v>
      </c>
      <c r="D182" s="206" t="s">
        <v>329</v>
      </c>
      <c r="E182" s="207" t="s">
        <v>330</v>
      </c>
      <c r="F182" s="208" t="s">
        <v>332</v>
      </c>
      <c r="G182" s="208" t="s">
        <v>331</v>
      </c>
      <c r="H182" s="208" t="s">
        <v>347</v>
      </c>
      <c r="I182" s="208" t="s">
        <v>332</v>
      </c>
    </row>
    <row r="183" spans="1:9" ht="13.5" x14ac:dyDescent="0.25">
      <c r="A183">
        <f t="shared" si="2"/>
        <v>609</v>
      </c>
      <c r="B183" s="204" t="s">
        <v>1373</v>
      </c>
      <c r="C183" s="205" t="s">
        <v>1374</v>
      </c>
      <c r="D183" s="206" t="s">
        <v>329</v>
      </c>
      <c r="E183" s="207" t="s">
        <v>330</v>
      </c>
      <c r="F183" s="208" t="s">
        <v>332</v>
      </c>
      <c r="G183" s="208" t="s">
        <v>346</v>
      </c>
      <c r="H183" s="208" t="s">
        <v>347</v>
      </c>
      <c r="I183" s="208" t="s">
        <v>700</v>
      </c>
    </row>
    <row r="184" spans="1:9" ht="13.5" x14ac:dyDescent="0.25">
      <c r="A184">
        <f t="shared" si="2"/>
        <v>611</v>
      </c>
      <c r="B184" s="204" t="s">
        <v>1411</v>
      </c>
      <c r="C184" s="205" t="s">
        <v>1597</v>
      </c>
      <c r="D184" s="206" t="s">
        <v>329</v>
      </c>
      <c r="E184" s="207" t="s">
        <v>330</v>
      </c>
      <c r="F184" s="208" t="s">
        <v>332</v>
      </c>
      <c r="G184" s="208" t="s">
        <v>331</v>
      </c>
      <c r="H184" s="208" t="s">
        <v>347</v>
      </c>
      <c r="I184" s="208" t="s">
        <v>332</v>
      </c>
    </row>
    <row r="185" spans="1:9" ht="13.5" x14ac:dyDescent="0.25">
      <c r="A185">
        <f t="shared" si="2"/>
        <v>612</v>
      </c>
      <c r="B185" s="204" t="s">
        <v>1412</v>
      </c>
      <c r="C185" s="205" t="s">
        <v>1413</v>
      </c>
      <c r="D185" s="206" t="s">
        <v>329</v>
      </c>
      <c r="E185" s="207" t="s">
        <v>330</v>
      </c>
      <c r="F185" s="208" t="s">
        <v>332</v>
      </c>
      <c r="G185" s="208" t="s">
        <v>346</v>
      </c>
      <c r="H185" s="208" t="s">
        <v>347</v>
      </c>
      <c r="I185" s="208" t="s">
        <v>421</v>
      </c>
    </row>
    <row r="186" spans="1:9" ht="13.5" x14ac:dyDescent="0.25">
      <c r="A186">
        <f t="shared" si="2"/>
        <v>613</v>
      </c>
      <c r="B186" s="204" t="s">
        <v>1414</v>
      </c>
      <c r="C186" s="205" t="s">
        <v>1415</v>
      </c>
      <c r="D186" s="206" t="s">
        <v>329</v>
      </c>
      <c r="E186" s="207" t="s">
        <v>330</v>
      </c>
      <c r="F186" s="208" t="s">
        <v>332</v>
      </c>
      <c r="G186" s="208" t="s">
        <v>346</v>
      </c>
      <c r="H186" s="208" t="s">
        <v>347</v>
      </c>
      <c r="I186" s="208" t="s">
        <v>426</v>
      </c>
    </row>
    <row r="187" spans="1:9" ht="13.5" x14ac:dyDescent="0.25">
      <c r="A187">
        <f t="shared" si="2"/>
        <v>614</v>
      </c>
      <c r="B187" s="204" t="s">
        <v>1462</v>
      </c>
      <c r="C187" s="205" t="s">
        <v>1463</v>
      </c>
      <c r="D187" s="206" t="s">
        <v>329</v>
      </c>
      <c r="E187" s="207" t="s">
        <v>330</v>
      </c>
      <c r="F187" s="208" t="s">
        <v>332</v>
      </c>
      <c r="G187" s="208" t="s">
        <v>346</v>
      </c>
      <c r="H187" s="208" t="s">
        <v>347</v>
      </c>
      <c r="I187" s="208" t="s">
        <v>332</v>
      </c>
    </row>
    <row r="188" spans="1:9" ht="13.5" x14ac:dyDescent="0.25">
      <c r="A188" t="str">
        <f>B188</f>
        <v>615</v>
      </c>
      <c r="B188" s="204" t="s">
        <v>1488</v>
      </c>
      <c r="C188" s="205" t="s">
        <v>1489</v>
      </c>
      <c r="D188" s="206" t="s">
        <v>329</v>
      </c>
      <c r="E188" s="207" t="s">
        <v>330</v>
      </c>
      <c r="F188" s="208" t="s">
        <v>332</v>
      </c>
      <c r="G188" s="208" t="s">
        <v>331</v>
      </c>
      <c r="H188" s="208" t="s">
        <v>347</v>
      </c>
      <c r="I188" s="208" t="s">
        <v>332</v>
      </c>
    </row>
    <row r="189" spans="1:9" ht="13.5" x14ac:dyDescent="0.25">
      <c r="A189" t="str">
        <f t="shared" ref="A189:A252" si="3">B189</f>
        <v>616</v>
      </c>
      <c r="B189" s="204" t="s">
        <v>1598</v>
      </c>
      <c r="C189" s="205" t="s">
        <v>1599</v>
      </c>
      <c r="D189" s="206" t="s">
        <v>329</v>
      </c>
      <c r="E189" s="207" t="s">
        <v>330</v>
      </c>
      <c r="F189" s="208" t="s">
        <v>381</v>
      </c>
      <c r="G189" s="208" t="s">
        <v>191</v>
      </c>
      <c r="H189" s="208" t="s">
        <v>381</v>
      </c>
      <c r="I189" s="208" t="s">
        <v>353</v>
      </c>
    </row>
    <row r="190" spans="1:9" ht="13.5" x14ac:dyDescent="0.25">
      <c r="A190" t="str">
        <f t="shared" si="3"/>
        <v>A10007</v>
      </c>
      <c r="B190" s="204" t="s">
        <v>719</v>
      </c>
      <c r="C190" s="205" t="s">
        <v>720</v>
      </c>
      <c r="D190" s="206" t="s">
        <v>721</v>
      </c>
      <c r="E190" s="207" t="s">
        <v>722</v>
      </c>
      <c r="F190" s="208" t="s">
        <v>351</v>
      </c>
      <c r="G190" s="208" t="s">
        <v>712</v>
      </c>
      <c r="H190" s="208" t="s">
        <v>352</v>
      </c>
      <c r="I190" s="208" t="s">
        <v>426</v>
      </c>
    </row>
    <row r="191" spans="1:9" ht="13.5" x14ac:dyDescent="0.25">
      <c r="A191" t="str">
        <f t="shared" si="3"/>
        <v>A10019</v>
      </c>
      <c r="B191" s="204" t="s">
        <v>723</v>
      </c>
      <c r="C191" s="205" t="s">
        <v>724</v>
      </c>
      <c r="D191" s="206" t="s">
        <v>721</v>
      </c>
      <c r="E191" s="207" t="s">
        <v>722</v>
      </c>
      <c r="F191" s="208" t="s">
        <v>351</v>
      </c>
      <c r="G191" s="208" t="s">
        <v>712</v>
      </c>
      <c r="H191" s="208" t="s">
        <v>352</v>
      </c>
      <c r="I191" s="208" t="s">
        <v>426</v>
      </c>
    </row>
    <row r="192" spans="1:9" ht="13.5" x14ac:dyDescent="0.25">
      <c r="A192" t="str">
        <f t="shared" si="3"/>
        <v>A10075</v>
      </c>
      <c r="B192" s="204" t="s">
        <v>1600</v>
      </c>
      <c r="C192" s="205" t="s">
        <v>1601</v>
      </c>
      <c r="D192" s="206" t="s">
        <v>721</v>
      </c>
      <c r="E192" s="207" t="s">
        <v>722</v>
      </c>
      <c r="F192" s="208" t="s">
        <v>351</v>
      </c>
      <c r="G192" s="208" t="s">
        <v>712</v>
      </c>
      <c r="H192" s="208" t="s">
        <v>352</v>
      </c>
      <c r="I192" s="208" t="s">
        <v>353</v>
      </c>
    </row>
    <row r="193" spans="1:9" ht="13.5" x14ac:dyDescent="0.25">
      <c r="A193" t="str">
        <f t="shared" si="3"/>
        <v>A10079</v>
      </c>
      <c r="B193" s="204" t="s">
        <v>725</v>
      </c>
      <c r="C193" s="205" t="s">
        <v>726</v>
      </c>
      <c r="D193" s="206" t="s">
        <v>721</v>
      </c>
      <c r="E193" s="207" t="s">
        <v>722</v>
      </c>
      <c r="F193" s="208" t="s">
        <v>351</v>
      </c>
      <c r="G193" s="208" t="s">
        <v>712</v>
      </c>
      <c r="H193" s="208" t="s">
        <v>352</v>
      </c>
      <c r="I193" s="208" t="s">
        <v>426</v>
      </c>
    </row>
    <row r="194" spans="1:9" ht="13.5" x14ac:dyDescent="0.25">
      <c r="A194" t="str">
        <f t="shared" si="3"/>
        <v>A10110</v>
      </c>
      <c r="B194" s="204" t="s">
        <v>727</v>
      </c>
      <c r="C194" s="205" t="s">
        <v>728</v>
      </c>
      <c r="D194" s="206" t="s">
        <v>721</v>
      </c>
      <c r="E194" s="207" t="s">
        <v>722</v>
      </c>
      <c r="F194" s="208" t="s">
        <v>351</v>
      </c>
      <c r="G194" s="208" t="s">
        <v>712</v>
      </c>
      <c r="H194" s="208" t="s">
        <v>352</v>
      </c>
      <c r="I194" s="208" t="s">
        <v>426</v>
      </c>
    </row>
    <row r="195" spans="1:9" ht="13.5" x14ac:dyDescent="0.25">
      <c r="A195" t="str">
        <f t="shared" si="3"/>
        <v>A10115</v>
      </c>
      <c r="B195" s="204" t="s">
        <v>1375</v>
      </c>
      <c r="C195" s="205" t="s">
        <v>1376</v>
      </c>
      <c r="D195" s="206" t="s">
        <v>721</v>
      </c>
      <c r="E195" s="207" t="s">
        <v>722</v>
      </c>
      <c r="F195" s="208" t="s">
        <v>351</v>
      </c>
      <c r="G195" s="208" t="s">
        <v>712</v>
      </c>
      <c r="H195" s="208" t="s">
        <v>352</v>
      </c>
      <c r="I195" s="208" t="s">
        <v>353</v>
      </c>
    </row>
    <row r="196" spans="1:9" ht="13.5" x14ac:dyDescent="0.25">
      <c r="A196" t="str">
        <f t="shared" si="3"/>
        <v>A10116</v>
      </c>
      <c r="B196" s="204" t="s">
        <v>1377</v>
      </c>
      <c r="C196" s="205" t="s">
        <v>1378</v>
      </c>
      <c r="D196" s="206" t="s">
        <v>721</v>
      </c>
      <c r="E196" s="207" t="s">
        <v>722</v>
      </c>
      <c r="F196" s="208" t="s">
        <v>351</v>
      </c>
      <c r="G196" s="208" t="s">
        <v>712</v>
      </c>
      <c r="H196" s="208" t="s">
        <v>352</v>
      </c>
      <c r="I196" s="208" t="s">
        <v>353</v>
      </c>
    </row>
    <row r="197" spans="1:9" ht="13.5" x14ac:dyDescent="0.25">
      <c r="A197" t="str">
        <f t="shared" si="3"/>
        <v>A10117</v>
      </c>
      <c r="B197" s="204" t="s">
        <v>1379</v>
      </c>
      <c r="C197" s="205" t="s">
        <v>1380</v>
      </c>
      <c r="D197" s="206" t="s">
        <v>721</v>
      </c>
      <c r="E197" s="207" t="s">
        <v>722</v>
      </c>
      <c r="F197" s="208" t="s">
        <v>351</v>
      </c>
      <c r="G197" s="208" t="s">
        <v>712</v>
      </c>
      <c r="H197" s="208" t="s">
        <v>352</v>
      </c>
      <c r="I197" s="208" t="s">
        <v>353</v>
      </c>
    </row>
    <row r="198" spans="1:9" ht="13.5" x14ac:dyDescent="0.25">
      <c r="A198" t="str">
        <f t="shared" si="3"/>
        <v>A10118</v>
      </c>
      <c r="B198" s="204" t="s">
        <v>1381</v>
      </c>
      <c r="C198" s="205" t="s">
        <v>1382</v>
      </c>
      <c r="D198" s="206" t="s">
        <v>721</v>
      </c>
      <c r="E198" s="207" t="s">
        <v>722</v>
      </c>
      <c r="F198" s="208" t="s">
        <v>351</v>
      </c>
      <c r="G198" s="208" t="s">
        <v>712</v>
      </c>
      <c r="H198" s="208" t="s">
        <v>352</v>
      </c>
      <c r="I198" s="208" t="s">
        <v>353</v>
      </c>
    </row>
    <row r="199" spans="1:9" ht="13.5" x14ac:dyDescent="0.25">
      <c r="A199" t="str">
        <f t="shared" si="3"/>
        <v>A10119</v>
      </c>
      <c r="B199" s="204" t="s">
        <v>1602</v>
      </c>
      <c r="C199" s="205" t="s">
        <v>1603</v>
      </c>
      <c r="D199" s="206" t="s">
        <v>721</v>
      </c>
      <c r="E199" s="207" t="s">
        <v>722</v>
      </c>
      <c r="F199" s="208" t="s">
        <v>351</v>
      </c>
      <c r="G199" s="208" t="s">
        <v>712</v>
      </c>
      <c r="H199" s="208" t="s">
        <v>352</v>
      </c>
      <c r="I199" s="208" t="s">
        <v>353</v>
      </c>
    </row>
    <row r="200" spans="1:9" ht="13.5" x14ac:dyDescent="0.25">
      <c r="A200" t="str">
        <f t="shared" si="3"/>
        <v>A10120</v>
      </c>
      <c r="B200" s="204" t="s">
        <v>1604</v>
      </c>
      <c r="C200" s="205" t="s">
        <v>1605</v>
      </c>
      <c r="D200" s="206" t="s">
        <v>721</v>
      </c>
      <c r="E200" s="207" t="s">
        <v>722</v>
      </c>
      <c r="F200" s="208" t="s">
        <v>351</v>
      </c>
      <c r="G200" s="208" t="s">
        <v>712</v>
      </c>
      <c r="H200" s="208" t="s">
        <v>352</v>
      </c>
      <c r="I200" s="208" t="s">
        <v>353</v>
      </c>
    </row>
    <row r="201" spans="1:9" ht="13.5" x14ac:dyDescent="0.25">
      <c r="A201" t="str">
        <f t="shared" si="3"/>
        <v>A10121</v>
      </c>
      <c r="B201" s="204" t="s">
        <v>1606</v>
      </c>
      <c r="C201" s="205" t="s">
        <v>1607</v>
      </c>
      <c r="D201" s="206" t="s">
        <v>721</v>
      </c>
      <c r="E201" s="207" t="s">
        <v>722</v>
      </c>
      <c r="F201" s="208" t="s">
        <v>351</v>
      </c>
      <c r="G201" s="208" t="s">
        <v>712</v>
      </c>
      <c r="H201" s="208" t="s">
        <v>352</v>
      </c>
      <c r="I201" s="208" t="s">
        <v>353</v>
      </c>
    </row>
    <row r="202" spans="1:9" ht="13.5" x14ac:dyDescent="0.25">
      <c r="A202" t="str">
        <f t="shared" si="3"/>
        <v>A10122</v>
      </c>
      <c r="B202" s="204" t="s">
        <v>1608</v>
      </c>
      <c r="C202" s="205" t="s">
        <v>1609</v>
      </c>
      <c r="D202" s="206" t="s">
        <v>721</v>
      </c>
      <c r="E202" s="207" t="s">
        <v>722</v>
      </c>
      <c r="F202" s="208" t="s">
        <v>351</v>
      </c>
      <c r="G202" s="208" t="s">
        <v>712</v>
      </c>
      <c r="H202" s="208" t="s">
        <v>352</v>
      </c>
      <c r="I202" s="208" t="s">
        <v>341</v>
      </c>
    </row>
    <row r="203" spans="1:9" ht="13.5" x14ac:dyDescent="0.25">
      <c r="A203" t="str">
        <f t="shared" si="3"/>
        <v>D519</v>
      </c>
      <c r="B203" s="204" t="s">
        <v>1490</v>
      </c>
      <c r="C203" s="205" t="s">
        <v>741</v>
      </c>
      <c r="D203" s="206" t="s">
        <v>721</v>
      </c>
      <c r="E203" s="207" t="s">
        <v>330</v>
      </c>
      <c r="F203" s="208" t="s">
        <v>381</v>
      </c>
      <c r="G203" s="208" t="s">
        <v>191</v>
      </c>
      <c r="H203" s="208" t="s">
        <v>381</v>
      </c>
      <c r="I203" s="208" t="s">
        <v>358</v>
      </c>
    </row>
    <row r="204" spans="1:9" ht="13.5" x14ac:dyDescent="0.25">
      <c r="A204" t="str">
        <f t="shared" si="3"/>
        <v>D522</v>
      </c>
      <c r="B204" s="204" t="s">
        <v>1464</v>
      </c>
      <c r="C204" s="205" t="s">
        <v>1465</v>
      </c>
      <c r="D204" s="206" t="s">
        <v>721</v>
      </c>
      <c r="E204" s="207" t="s">
        <v>330</v>
      </c>
      <c r="F204" s="208" t="s">
        <v>384</v>
      </c>
      <c r="G204" s="208" t="s">
        <v>191</v>
      </c>
      <c r="H204" s="208" t="s">
        <v>381</v>
      </c>
      <c r="I204" s="208" t="s">
        <v>426</v>
      </c>
    </row>
    <row r="205" spans="1:9" ht="13.5" x14ac:dyDescent="0.25">
      <c r="A205" t="str">
        <f t="shared" si="3"/>
        <v>S006</v>
      </c>
      <c r="B205" s="204" t="s">
        <v>729</v>
      </c>
      <c r="C205" s="205" t="s">
        <v>730</v>
      </c>
      <c r="D205" s="206" t="s">
        <v>721</v>
      </c>
      <c r="E205" s="207" t="s">
        <v>731</v>
      </c>
      <c r="F205" s="208" t="s">
        <v>332</v>
      </c>
      <c r="G205" s="208" t="s">
        <v>346</v>
      </c>
      <c r="H205" s="208" t="s">
        <v>347</v>
      </c>
      <c r="I205" s="208" t="s">
        <v>341</v>
      </c>
    </row>
    <row r="206" spans="1:9" ht="13.5" x14ac:dyDescent="0.25">
      <c r="A206" t="str">
        <f t="shared" si="3"/>
        <v>S007</v>
      </c>
      <c r="B206" s="204" t="s">
        <v>732</v>
      </c>
      <c r="C206" s="205" t="s">
        <v>733</v>
      </c>
      <c r="D206" s="206" t="s">
        <v>721</v>
      </c>
      <c r="E206" s="207" t="s">
        <v>731</v>
      </c>
      <c r="F206" s="208" t="s">
        <v>332</v>
      </c>
      <c r="G206" s="208" t="s">
        <v>346</v>
      </c>
      <c r="H206" s="208" t="s">
        <v>347</v>
      </c>
      <c r="I206" s="208" t="s">
        <v>341</v>
      </c>
    </row>
    <row r="207" spans="1:9" ht="13.5" x14ac:dyDescent="0.25">
      <c r="A207" t="str">
        <f t="shared" si="3"/>
        <v>S008</v>
      </c>
      <c r="B207" s="204" t="s">
        <v>734</v>
      </c>
      <c r="C207" s="205" t="s">
        <v>735</v>
      </c>
      <c r="D207" s="206" t="s">
        <v>721</v>
      </c>
      <c r="E207" s="207" t="s">
        <v>731</v>
      </c>
      <c r="F207" s="208" t="s">
        <v>332</v>
      </c>
      <c r="G207" s="208" t="s">
        <v>346</v>
      </c>
      <c r="H207" s="208" t="s">
        <v>347</v>
      </c>
      <c r="I207" s="208" t="s">
        <v>332</v>
      </c>
    </row>
    <row r="208" spans="1:9" ht="13.5" x14ac:dyDescent="0.25">
      <c r="A208" t="str">
        <f t="shared" si="3"/>
        <v>S009</v>
      </c>
      <c r="B208" s="204" t="s">
        <v>736</v>
      </c>
      <c r="C208" s="205" t="s">
        <v>737</v>
      </c>
      <c r="D208" s="206" t="s">
        <v>721</v>
      </c>
      <c r="E208" s="207" t="s">
        <v>731</v>
      </c>
      <c r="F208" s="208" t="s">
        <v>332</v>
      </c>
      <c r="G208" s="208" t="s">
        <v>346</v>
      </c>
      <c r="H208" s="208" t="s">
        <v>347</v>
      </c>
      <c r="I208" s="208" t="s">
        <v>332</v>
      </c>
    </row>
    <row r="209" spans="1:9" ht="13.5" x14ac:dyDescent="0.25">
      <c r="A209" t="str">
        <f t="shared" si="3"/>
        <v>S013</v>
      </c>
      <c r="B209" s="204" t="s">
        <v>738</v>
      </c>
      <c r="C209" s="205" t="s">
        <v>739</v>
      </c>
      <c r="D209" s="206" t="s">
        <v>721</v>
      </c>
      <c r="E209" s="207" t="s">
        <v>731</v>
      </c>
      <c r="F209" s="208" t="s">
        <v>332</v>
      </c>
      <c r="G209" s="208" t="s">
        <v>346</v>
      </c>
      <c r="H209" s="208" t="s">
        <v>347</v>
      </c>
      <c r="I209" s="208" t="s">
        <v>332</v>
      </c>
    </row>
    <row r="210" spans="1:9" ht="13.5" x14ac:dyDescent="0.25">
      <c r="A210" t="str">
        <f t="shared" si="3"/>
        <v>S014</v>
      </c>
      <c r="B210" s="204" t="s">
        <v>740</v>
      </c>
      <c r="C210" s="205" t="s">
        <v>741</v>
      </c>
      <c r="D210" s="206" t="s">
        <v>721</v>
      </c>
      <c r="E210" s="207" t="s">
        <v>731</v>
      </c>
      <c r="F210" s="208" t="s">
        <v>332</v>
      </c>
      <c r="G210" s="208" t="s">
        <v>346</v>
      </c>
      <c r="H210" s="208" t="s">
        <v>347</v>
      </c>
      <c r="I210" s="208" t="s">
        <v>332</v>
      </c>
    </row>
    <row r="211" spans="1:9" ht="13.5" x14ac:dyDescent="0.25">
      <c r="A211" t="str">
        <f t="shared" si="3"/>
        <v>S036</v>
      </c>
      <c r="B211" s="204" t="s">
        <v>742</v>
      </c>
      <c r="C211" s="205" t="s">
        <v>743</v>
      </c>
      <c r="D211" s="206" t="s">
        <v>329</v>
      </c>
      <c r="E211" s="207" t="s">
        <v>731</v>
      </c>
      <c r="F211" s="208" t="s">
        <v>332</v>
      </c>
      <c r="G211" s="208" t="s">
        <v>346</v>
      </c>
      <c r="H211" s="208" t="s">
        <v>347</v>
      </c>
      <c r="I211" s="208" t="s">
        <v>332</v>
      </c>
    </row>
    <row r="212" spans="1:9" ht="13.5" x14ac:dyDescent="0.25">
      <c r="A212" t="str">
        <f t="shared" si="3"/>
        <v>S037</v>
      </c>
      <c r="B212" s="204" t="s">
        <v>744</v>
      </c>
      <c r="C212" s="205" t="s">
        <v>745</v>
      </c>
      <c r="D212" s="206" t="s">
        <v>329</v>
      </c>
      <c r="E212" s="207" t="s">
        <v>731</v>
      </c>
      <c r="F212" s="208" t="s">
        <v>332</v>
      </c>
      <c r="G212" s="208" t="s">
        <v>346</v>
      </c>
      <c r="H212" s="208" t="s">
        <v>347</v>
      </c>
      <c r="I212" s="208" t="s">
        <v>332</v>
      </c>
    </row>
    <row r="213" spans="1:9" ht="13.5" x14ac:dyDescent="0.25">
      <c r="A213" t="str">
        <f t="shared" si="3"/>
        <v>Z0001</v>
      </c>
      <c r="B213" s="204" t="s">
        <v>746</v>
      </c>
      <c r="C213" s="205" t="s">
        <v>747</v>
      </c>
      <c r="D213" s="206" t="s">
        <v>721</v>
      </c>
      <c r="E213" s="207" t="s">
        <v>722</v>
      </c>
      <c r="F213" s="208" t="s">
        <v>351</v>
      </c>
      <c r="G213" s="208" t="s">
        <v>748</v>
      </c>
      <c r="H213" s="208" t="s">
        <v>352</v>
      </c>
      <c r="I213" s="208" t="s">
        <v>426</v>
      </c>
    </row>
    <row r="214" spans="1:9" ht="13.5" x14ac:dyDescent="0.25">
      <c r="A214" t="str">
        <f t="shared" si="3"/>
        <v>Z00010</v>
      </c>
      <c r="B214" s="204" t="s">
        <v>749</v>
      </c>
      <c r="C214" s="205" t="s">
        <v>750</v>
      </c>
      <c r="D214" s="206" t="s">
        <v>721</v>
      </c>
      <c r="E214" s="207" t="s">
        <v>722</v>
      </c>
      <c r="F214" s="208" t="s">
        <v>351</v>
      </c>
      <c r="G214" s="208" t="s">
        <v>712</v>
      </c>
      <c r="H214" s="208" t="s">
        <v>352</v>
      </c>
      <c r="I214" s="208" t="s">
        <v>353</v>
      </c>
    </row>
    <row r="215" spans="1:9" ht="13.5" x14ac:dyDescent="0.25">
      <c r="A215" t="str">
        <f t="shared" si="3"/>
        <v>Z00015</v>
      </c>
      <c r="B215" s="204" t="s">
        <v>751</v>
      </c>
      <c r="C215" s="205" t="s">
        <v>752</v>
      </c>
      <c r="D215" s="206" t="s">
        <v>721</v>
      </c>
      <c r="E215" s="207" t="s">
        <v>722</v>
      </c>
      <c r="F215" s="208" t="s">
        <v>351</v>
      </c>
      <c r="G215" s="208" t="s">
        <v>712</v>
      </c>
      <c r="H215" s="208" t="s">
        <v>352</v>
      </c>
      <c r="I215" s="208" t="s">
        <v>353</v>
      </c>
    </row>
    <row r="216" spans="1:9" ht="13.5" x14ac:dyDescent="0.25">
      <c r="A216" t="str">
        <f t="shared" si="3"/>
        <v>Z00018</v>
      </c>
      <c r="B216" s="204" t="s">
        <v>753</v>
      </c>
      <c r="C216" s="205" t="s">
        <v>754</v>
      </c>
      <c r="D216" s="206" t="s">
        <v>721</v>
      </c>
      <c r="E216" s="207" t="s">
        <v>722</v>
      </c>
      <c r="F216" s="208" t="s">
        <v>351</v>
      </c>
      <c r="G216" s="208" t="s">
        <v>712</v>
      </c>
      <c r="H216" s="208" t="s">
        <v>352</v>
      </c>
      <c r="I216" s="208" t="s">
        <v>353</v>
      </c>
    </row>
    <row r="217" spans="1:9" ht="13.5" x14ac:dyDescent="0.25">
      <c r="A217" t="str">
        <f t="shared" si="3"/>
        <v>Z00023</v>
      </c>
      <c r="B217" s="204" t="s">
        <v>755</v>
      </c>
      <c r="C217" s="205" t="s">
        <v>1416</v>
      </c>
      <c r="D217" s="206" t="s">
        <v>721</v>
      </c>
      <c r="E217" s="207" t="s">
        <v>722</v>
      </c>
      <c r="F217" s="208" t="s">
        <v>387</v>
      </c>
      <c r="G217" s="208" t="s">
        <v>712</v>
      </c>
      <c r="H217" s="208" t="s">
        <v>381</v>
      </c>
      <c r="I217" s="208" t="s">
        <v>341</v>
      </c>
    </row>
    <row r="218" spans="1:9" ht="13.5" x14ac:dyDescent="0.25">
      <c r="A218" t="str">
        <f t="shared" si="3"/>
        <v>Z00026</v>
      </c>
      <c r="B218" s="204" t="s">
        <v>756</v>
      </c>
      <c r="C218" s="205" t="s">
        <v>757</v>
      </c>
      <c r="D218" s="206" t="s">
        <v>721</v>
      </c>
      <c r="E218" s="207" t="s">
        <v>722</v>
      </c>
      <c r="F218" s="208" t="s">
        <v>381</v>
      </c>
      <c r="G218" s="208" t="s">
        <v>712</v>
      </c>
      <c r="H218" s="208" t="s">
        <v>381</v>
      </c>
      <c r="I218" s="208" t="s">
        <v>341</v>
      </c>
    </row>
    <row r="219" spans="1:9" ht="13.5" x14ac:dyDescent="0.25">
      <c r="A219" t="str">
        <f t="shared" si="3"/>
        <v>Z00027</v>
      </c>
      <c r="B219" s="204" t="s">
        <v>1445</v>
      </c>
      <c r="C219" s="205" t="s">
        <v>685</v>
      </c>
      <c r="D219" s="206" t="s">
        <v>721</v>
      </c>
      <c r="E219" s="207" t="s">
        <v>722</v>
      </c>
      <c r="F219" s="208" t="s">
        <v>384</v>
      </c>
      <c r="G219" s="208" t="s">
        <v>712</v>
      </c>
      <c r="H219" s="208" t="s">
        <v>499</v>
      </c>
      <c r="I219" s="208" t="s">
        <v>353</v>
      </c>
    </row>
    <row r="220" spans="1:9" ht="13.5" x14ac:dyDescent="0.25">
      <c r="A220" t="str">
        <f t="shared" si="3"/>
        <v>Z00029</v>
      </c>
      <c r="B220" s="204" t="s">
        <v>758</v>
      </c>
      <c r="C220" s="205" t="s">
        <v>759</v>
      </c>
      <c r="D220" s="206" t="s">
        <v>721</v>
      </c>
      <c r="E220" s="207" t="s">
        <v>722</v>
      </c>
      <c r="F220" s="208" t="s">
        <v>373</v>
      </c>
      <c r="G220" s="208" t="s">
        <v>712</v>
      </c>
      <c r="H220" s="208" t="s">
        <v>499</v>
      </c>
      <c r="I220" s="208" t="s">
        <v>353</v>
      </c>
    </row>
    <row r="221" spans="1:9" ht="13.5" x14ac:dyDescent="0.25">
      <c r="A221" t="str">
        <f t="shared" si="3"/>
        <v>Z00041</v>
      </c>
      <c r="B221" s="204" t="s">
        <v>760</v>
      </c>
      <c r="C221" s="205" t="s">
        <v>761</v>
      </c>
      <c r="D221" s="206" t="s">
        <v>721</v>
      </c>
      <c r="E221" s="207" t="s">
        <v>722</v>
      </c>
      <c r="F221" s="208" t="s">
        <v>595</v>
      </c>
      <c r="G221" s="208" t="s">
        <v>712</v>
      </c>
      <c r="H221" s="208" t="s">
        <v>451</v>
      </c>
      <c r="I221" s="208" t="s">
        <v>341</v>
      </c>
    </row>
    <row r="222" spans="1:9" ht="13.5" x14ac:dyDescent="0.25">
      <c r="A222" t="str">
        <f t="shared" si="3"/>
        <v>Z00043</v>
      </c>
      <c r="B222" s="204" t="s">
        <v>762</v>
      </c>
      <c r="C222" s="205" t="s">
        <v>763</v>
      </c>
      <c r="D222" s="206" t="s">
        <v>721</v>
      </c>
      <c r="E222" s="207" t="s">
        <v>722</v>
      </c>
      <c r="F222" s="208" t="s">
        <v>351</v>
      </c>
      <c r="G222" s="208" t="s">
        <v>712</v>
      </c>
      <c r="H222" s="208" t="s">
        <v>352</v>
      </c>
      <c r="I222" s="208" t="s">
        <v>341</v>
      </c>
    </row>
    <row r="223" spans="1:9" ht="13.5" x14ac:dyDescent="0.25">
      <c r="A223" t="str">
        <f t="shared" si="3"/>
        <v>Z00063</v>
      </c>
      <c r="B223" s="204" t="s">
        <v>764</v>
      </c>
      <c r="C223" s="205" t="s">
        <v>765</v>
      </c>
      <c r="D223" s="206" t="s">
        <v>721</v>
      </c>
      <c r="E223" s="207" t="s">
        <v>722</v>
      </c>
      <c r="F223" s="208" t="s">
        <v>766</v>
      </c>
      <c r="G223" s="208" t="s">
        <v>712</v>
      </c>
      <c r="H223" s="208" t="s">
        <v>381</v>
      </c>
      <c r="I223" s="208" t="s">
        <v>353</v>
      </c>
    </row>
    <row r="224" spans="1:9" ht="13.5" x14ac:dyDescent="0.25">
      <c r="A224" t="str">
        <f t="shared" si="3"/>
        <v>Z00064</v>
      </c>
      <c r="B224" s="204" t="s">
        <v>767</v>
      </c>
      <c r="C224" s="205" t="s">
        <v>768</v>
      </c>
      <c r="D224" s="206" t="s">
        <v>721</v>
      </c>
      <c r="E224" s="207" t="s">
        <v>722</v>
      </c>
      <c r="F224" s="208" t="s">
        <v>769</v>
      </c>
      <c r="G224" s="208" t="s">
        <v>712</v>
      </c>
      <c r="H224" s="208" t="s">
        <v>381</v>
      </c>
      <c r="I224" s="208" t="s">
        <v>353</v>
      </c>
    </row>
    <row r="225" spans="1:9" ht="13.5" x14ac:dyDescent="0.25">
      <c r="A225" t="str">
        <f t="shared" si="3"/>
        <v>Z00065</v>
      </c>
      <c r="B225" s="204" t="s">
        <v>770</v>
      </c>
      <c r="C225" s="205" t="s">
        <v>771</v>
      </c>
      <c r="D225" s="206" t="s">
        <v>721</v>
      </c>
      <c r="E225" s="207" t="s">
        <v>722</v>
      </c>
      <c r="F225" s="208" t="s">
        <v>381</v>
      </c>
      <c r="G225" s="208" t="s">
        <v>712</v>
      </c>
      <c r="H225" s="208" t="s">
        <v>381</v>
      </c>
      <c r="I225" s="208" t="s">
        <v>341</v>
      </c>
    </row>
    <row r="226" spans="1:9" ht="13.5" x14ac:dyDescent="0.25">
      <c r="A226" t="str">
        <f t="shared" si="3"/>
        <v>Z00066</v>
      </c>
      <c r="B226" s="204" t="s">
        <v>772</v>
      </c>
      <c r="C226" s="205" t="s">
        <v>773</v>
      </c>
      <c r="D226" s="206" t="s">
        <v>721</v>
      </c>
      <c r="E226" s="207" t="s">
        <v>722</v>
      </c>
      <c r="F226" s="208" t="s">
        <v>332</v>
      </c>
      <c r="G226" s="208" t="s">
        <v>774</v>
      </c>
      <c r="H226" s="208" t="s">
        <v>347</v>
      </c>
      <c r="I226" s="208" t="s">
        <v>332</v>
      </c>
    </row>
    <row r="227" spans="1:9" ht="13.5" x14ac:dyDescent="0.25">
      <c r="A227" t="str">
        <f t="shared" si="3"/>
        <v>Z00067</v>
      </c>
      <c r="B227" s="204" t="s">
        <v>775</v>
      </c>
      <c r="C227" s="205" t="s">
        <v>776</v>
      </c>
      <c r="D227" s="206" t="s">
        <v>721</v>
      </c>
      <c r="E227" s="207" t="s">
        <v>722</v>
      </c>
      <c r="F227" s="208" t="s">
        <v>332</v>
      </c>
      <c r="G227" s="208" t="s">
        <v>774</v>
      </c>
      <c r="H227" s="208" t="s">
        <v>347</v>
      </c>
      <c r="I227" s="208" t="s">
        <v>332</v>
      </c>
    </row>
    <row r="228" spans="1:9" ht="13.5" x14ac:dyDescent="0.25">
      <c r="A228" t="str">
        <f t="shared" si="3"/>
        <v>Z00069</v>
      </c>
      <c r="B228" s="204" t="s">
        <v>777</v>
      </c>
      <c r="C228" s="205" t="s">
        <v>778</v>
      </c>
      <c r="D228" s="206" t="s">
        <v>721</v>
      </c>
      <c r="E228" s="207" t="s">
        <v>722</v>
      </c>
      <c r="F228" s="208" t="s">
        <v>332</v>
      </c>
      <c r="G228" s="208" t="s">
        <v>774</v>
      </c>
      <c r="H228" s="208" t="s">
        <v>347</v>
      </c>
      <c r="I228" s="208" t="s">
        <v>332</v>
      </c>
    </row>
    <row r="229" spans="1:9" ht="13.5" x14ac:dyDescent="0.25">
      <c r="A229" t="str">
        <f t="shared" si="3"/>
        <v>Z00081</v>
      </c>
      <c r="B229" s="204" t="s">
        <v>779</v>
      </c>
      <c r="C229" s="205" t="s">
        <v>780</v>
      </c>
      <c r="D229" s="206" t="s">
        <v>721</v>
      </c>
      <c r="E229" s="207" t="s">
        <v>722</v>
      </c>
      <c r="F229" s="208" t="s">
        <v>351</v>
      </c>
      <c r="G229" s="208" t="s">
        <v>712</v>
      </c>
      <c r="H229" s="208" t="s">
        <v>352</v>
      </c>
      <c r="I229" s="208" t="s">
        <v>426</v>
      </c>
    </row>
    <row r="230" spans="1:9" ht="13.5" x14ac:dyDescent="0.25">
      <c r="A230" t="str">
        <f t="shared" si="3"/>
        <v>Z00083</v>
      </c>
      <c r="B230" s="204" t="s">
        <v>781</v>
      </c>
      <c r="C230" s="205" t="s">
        <v>782</v>
      </c>
      <c r="D230" s="206" t="s">
        <v>721</v>
      </c>
      <c r="E230" s="207" t="s">
        <v>722</v>
      </c>
      <c r="F230" s="208" t="s">
        <v>769</v>
      </c>
      <c r="G230" s="208" t="s">
        <v>712</v>
      </c>
      <c r="H230" s="208" t="s">
        <v>381</v>
      </c>
      <c r="I230" s="208" t="s">
        <v>353</v>
      </c>
    </row>
    <row r="231" spans="1:9" ht="13.5" x14ac:dyDescent="0.25">
      <c r="A231" t="str">
        <f t="shared" si="3"/>
        <v>Z00084</v>
      </c>
      <c r="B231" s="204" t="s">
        <v>783</v>
      </c>
      <c r="C231" s="205" t="s">
        <v>784</v>
      </c>
      <c r="D231" s="206" t="s">
        <v>721</v>
      </c>
      <c r="E231" s="207" t="s">
        <v>722</v>
      </c>
      <c r="F231" s="208" t="s">
        <v>351</v>
      </c>
      <c r="G231" s="208" t="s">
        <v>712</v>
      </c>
      <c r="H231" s="208" t="s">
        <v>381</v>
      </c>
      <c r="I231" s="208" t="s">
        <v>353</v>
      </c>
    </row>
    <row r="232" spans="1:9" ht="13.5" x14ac:dyDescent="0.25">
      <c r="A232" t="str">
        <f t="shared" si="3"/>
        <v>Z00104</v>
      </c>
      <c r="B232" s="204" t="s">
        <v>785</v>
      </c>
      <c r="C232" s="205" t="s">
        <v>786</v>
      </c>
      <c r="D232" s="206" t="s">
        <v>721</v>
      </c>
      <c r="E232" s="207" t="s">
        <v>722</v>
      </c>
      <c r="F232" s="208" t="s">
        <v>331</v>
      </c>
      <c r="G232" s="208" t="s">
        <v>748</v>
      </c>
      <c r="H232" s="208" t="s">
        <v>331</v>
      </c>
      <c r="I232" s="208" t="s">
        <v>341</v>
      </c>
    </row>
    <row r="233" spans="1:9" ht="13.5" x14ac:dyDescent="0.25">
      <c r="A233" t="str">
        <f t="shared" si="3"/>
        <v>Z00111</v>
      </c>
      <c r="B233" s="204" t="s">
        <v>787</v>
      </c>
      <c r="C233" s="205" t="s">
        <v>788</v>
      </c>
      <c r="D233" s="206" t="s">
        <v>721</v>
      </c>
      <c r="E233" s="207" t="s">
        <v>722</v>
      </c>
      <c r="F233" s="208" t="s">
        <v>384</v>
      </c>
      <c r="G233" s="208" t="s">
        <v>712</v>
      </c>
      <c r="H233" s="208" t="s">
        <v>381</v>
      </c>
      <c r="I233" s="208" t="s">
        <v>341</v>
      </c>
    </row>
    <row r="234" spans="1:9" ht="13.5" x14ac:dyDescent="0.25">
      <c r="A234" t="str">
        <f t="shared" si="3"/>
        <v>Z00113</v>
      </c>
      <c r="B234" s="204" t="s">
        <v>789</v>
      </c>
      <c r="C234" s="205" t="s">
        <v>790</v>
      </c>
      <c r="D234" s="206" t="s">
        <v>721</v>
      </c>
      <c r="E234" s="207" t="s">
        <v>722</v>
      </c>
      <c r="F234" s="208" t="s">
        <v>331</v>
      </c>
      <c r="G234" s="208" t="s">
        <v>748</v>
      </c>
      <c r="H234" s="208" t="s">
        <v>331</v>
      </c>
      <c r="I234" s="208" t="s">
        <v>332</v>
      </c>
    </row>
    <row r="235" spans="1:9" ht="13.5" x14ac:dyDescent="0.25">
      <c r="A235" t="str">
        <f t="shared" si="3"/>
        <v>Z00133</v>
      </c>
      <c r="B235" s="204" t="s">
        <v>791</v>
      </c>
      <c r="C235" s="205" t="s">
        <v>792</v>
      </c>
      <c r="D235" s="206" t="s">
        <v>721</v>
      </c>
      <c r="E235" s="207" t="s">
        <v>722</v>
      </c>
      <c r="F235" s="208" t="s">
        <v>351</v>
      </c>
      <c r="G235" s="208" t="s">
        <v>712</v>
      </c>
      <c r="H235" s="208" t="s">
        <v>352</v>
      </c>
      <c r="I235" s="208" t="s">
        <v>353</v>
      </c>
    </row>
    <row r="236" spans="1:9" ht="13.5" x14ac:dyDescent="0.25">
      <c r="A236" t="str">
        <f t="shared" si="3"/>
        <v>Z00155</v>
      </c>
      <c r="B236" s="204" t="s">
        <v>793</v>
      </c>
      <c r="C236" s="205" t="s">
        <v>794</v>
      </c>
      <c r="D236" s="206" t="s">
        <v>721</v>
      </c>
      <c r="E236" s="207" t="s">
        <v>722</v>
      </c>
      <c r="F236" s="208" t="s">
        <v>351</v>
      </c>
      <c r="G236" s="208" t="s">
        <v>712</v>
      </c>
      <c r="H236" s="208" t="s">
        <v>352</v>
      </c>
      <c r="I236" s="208" t="s">
        <v>353</v>
      </c>
    </row>
    <row r="237" spans="1:9" ht="13.5" x14ac:dyDescent="0.25">
      <c r="A237" t="str">
        <f t="shared" si="3"/>
        <v>Z00175</v>
      </c>
      <c r="B237" s="204" t="s">
        <v>795</v>
      </c>
      <c r="C237" s="205" t="s">
        <v>796</v>
      </c>
      <c r="D237" s="206" t="s">
        <v>721</v>
      </c>
      <c r="E237" s="207" t="s">
        <v>722</v>
      </c>
      <c r="F237" s="208" t="s">
        <v>331</v>
      </c>
      <c r="G237" s="208" t="s">
        <v>748</v>
      </c>
      <c r="H237" s="208" t="s">
        <v>331</v>
      </c>
      <c r="I237" s="208" t="s">
        <v>332</v>
      </c>
    </row>
    <row r="238" spans="1:9" ht="13.5" x14ac:dyDescent="0.25">
      <c r="A238" t="str">
        <f t="shared" si="3"/>
        <v>Z00181</v>
      </c>
      <c r="B238" s="204" t="s">
        <v>797</v>
      </c>
      <c r="C238" s="205" t="s">
        <v>798</v>
      </c>
      <c r="D238" s="206" t="s">
        <v>721</v>
      </c>
      <c r="E238" s="207" t="s">
        <v>722</v>
      </c>
      <c r="F238" s="208" t="s">
        <v>351</v>
      </c>
      <c r="G238" s="208" t="s">
        <v>799</v>
      </c>
      <c r="H238" s="208" t="s">
        <v>352</v>
      </c>
      <c r="I238" s="208" t="s">
        <v>353</v>
      </c>
    </row>
    <row r="239" spans="1:9" ht="13.5" x14ac:dyDescent="0.25">
      <c r="A239" t="str">
        <f t="shared" si="3"/>
        <v>Z00182</v>
      </c>
      <c r="B239" s="204" t="s">
        <v>800</v>
      </c>
      <c r="C239" s="205" t="s">
        <v>801</v>
      </c>
      <c r="D239" s="206" t="s">
        <v>721</v>
      </c>
      <c r="E239" s="207" t="s">
        <v>722</v>
      </c>
      <c r="F239" s="208" t="s">
        <v>351</v>
      </c>
      <c r="G239" s="208" t="s">
        <v>799</v>
      </c>
      <c r="H239" s="208" t="s">
        <v>352</v>
      </c>
      <c r="I239" s="208" t="s">
        <v>353</v>
      </c>
    </row>
    <row r="240" spans="1:9" ht="13.5" x14ac:dyDescent="0.25">
      <c r="A240" t="str">
        <f t="shared" si="3"/>
        <v>Z00196</v>
      </c>
      <c r="B240" s="204" t="s">
        <v>802</v>
      </c>
      <c r="C240" s="205" t="s">
        <v>803</v>
      </c>
      <c r="D240" s="206" t="s">
        <v>721</v>
      </c>
      <c r="E240" s="207" t="s">
        <v>722</v>
      </c>
      <c r="F240" s="208" t="s">
        <v>387</v>
      </c>
      <c r="G240" s="208" t="s">
        <v>712</v>
      </c>
      <c r="H240" s="208" t="s">
        <v>381</v>
      </c>
      <c r="I240" s="208" t="s">
        <v>353</v>
      </c>
    </row>
    <row r="241" spans="1:9" ht="13.5" x14ac:dyDescent="0.25">
      <c r="A241" t="str">
        <f t="shared" si="3"/>
        <v>Z00200</v>
      </c>
      <c r="B241" s="204" t="s">
        <v>1417</v>
      </c>
      <c r="C241" s="205" t="s">
        <v>1418</v>
      </c>
      <c r="D241" s="206" t="s">
        <v>721</v>
      </c>
      <c r="E241" s="207" t="s">
        <v>722</v>
      </c>
      <c r="F241" s="208" t="s">
        <v>384</v>
      </c>
      <c r="G241" s="208" t="s">
        <v>712</v>
      </c>
      <c r="H241" s="208" t="s">
        <v>381</v>
      </c>
      <c r="I241" s="208" t="s">
        <v>341</v>
      </c>
    </row>
    <row r="242" spans="1:9" ht="13.5" x14ac:dyDescent="0.25">
      <c r="A242" t="str">
        <f t="shared" si="3"/>
        <v>Z00210</v>
      </c>
      <c r="B242" s="204" t="s">
        <v>804</v>
      </c>
      <c r="C242" s="205" t="s">
        <v>805</v>
      </c>
      <c r="D242" s="206" t="s">
        <v>721</v>
      </c>
      <c r="E242" s="207" t="s">
        <v>722</v>
      </c>
      <c r="F242" s="208" t="s">
        <v>595</v>
      </c>
      <c r="G242" s="208" t="s">
        <v>712</v>
      </c>
      <c r="H242" s="208" t="s">
        <v>381</v>
      </c>
      <c r="I242" s="208" t="s">
        <v>341</v>
      </c>
    </row>
    <row r="243" spans="1:9" ht="13.5" x14ac:dyDescent="0.25">
      <c r="A243" t="str">
        <f t="shared" si="3"/>
        <v>Z00211</v>
      </c>
      <c r="B243" s="204" t="s">
        <v>806</v>
      </c>
      <c r="C243" s="205" t="s">
        <v>807</v>
      </c>
      <c r="D243" s="206" t="s">
        <v>721</v>
      </c>
      <c r="E243" s="207" t="s">
        <v>722</v>
      </c>
      <c r="F243" s="208" t="s">
        <v>595</v>
      </c>
      <c r="G243" s="208" t="s">
        <v>712</v>
      </c>
      <c r="H243" s="208" t="s">
        <v>352</v>
      </c>
      <c r="I243" s="208" t="s">
        <v>341</v>
      </c>
    </row>
    <row r="244" spans="1:9" ht="13.5" x14ac:dyDescent="0.25">
      <c r="A244" t="str">
        <f t="shared" si="3"/>
        <v>Z00214</v>
      </c>
      <c r="B244" s="204" t="s">
        <v>808</v>
      </c>
      <c r="C244" s="205" t="s">
        <v>809</v>
      </c>
      <c r="D244" s="206" t="s">
        <v>721</v>
      </c>
      <c r="E244" s="207" t="s">
        <v>722</v>
      </c>
      <c r="F244" s="208" t="s">
        <v>439</v>
      </c>
      <c r="G244" s="208" t="s">
        <v>712</v>
      </c>
      <c r="H244" s="208" t="s">
        <v>381</v>
      </c>
      <c r="I244" s="208" t="s">
        <v>341</v>
      </c>
    </row>
    <row r="245" spans="1:9" ht="13.5" x14ac:dyDescent="0.25">
      <c r="A245" t="str">
        <f t="shared" si="3"/>
        <v>Z0024</v>
      </c>
      <c r="B245" s="204" t="s">
        <v>810</v>
      </c>
      <c r="C245" s="205" t="s">
        <v>811</v>
      </c>
      <c r="D245" s="206" t="s">
        <v>721</v>
      </c>
      <c r="E245" s="207" t="s">
        <v>722</v>
      </c>
      <c r="F245" s="208" t="s">
        <v>351</v>
      </c>
      <c r="G245" s="208" t="s">
        <v>712</v>
      </c>
      <c r="H245" s="208" t="s">
        <v>499</v>
      </c>
      <c r="I245" s="208" t="s">
        <v>341</v>
      </c>
    </row>
    <row r="246" spans="1:9" ht="13.5" x14ac:dyDescent="0.25">
      <c r="A246" t="str">
        <f t="shared" si="3"/>
        <v>Z00271</v>
      </c>
      <c r="B246" s="204" t="s">
        <v>812</v>
      </c>
      <c r="C246" s="205" t="s">
        <v>813</v>
      </c>
      <c r="D246" s="206" t="s">
        <v>721</v>
      </c>
      <c r="E246" s="207" t="s">
        <v>722</v>
      </c>
      <c r="F246" s="208" t="s">
        <v>814</v>
      </c>
      <c r="G246" s="208" t="s">
        <v>712</v>
      </c>
      <c r="H246" s="208" t="s">
        <v>381</v>
      </c>
      <c r="I246" s="208" t="s">
        <v>353</v>
      </c>
    </row>
    <row r="247" spans="1:9" ht="13.5" x14ac:dyDescent="0.25">
      <c r="A247" t="str">
        <f t="shared" si="3"/>
        <v>Z00273</v>
      </c>
      <c r="B247" s="204" t="s">
        <v>815</v>
      </c>
      <c r="C247" s="205" t="s">
        <v>816</v>
      </c>
      <c r="D247" s="206" t="s">
        <v>721</v>
      </c>
      <c r="E247" s="207" t="s">
        <v>722</v>
      </c>
      <c r="F247" s="208" t="s">
        <v>769</v>
      </c>
      <c r="G247" s="208" t="s">
        <v>712</v>
      </c>
      <c r="H247" s="208" t="s">
        <v>381</v>
      </c>
      <c r="I247" s="208" t="s">
        <v>353</v>
      </c>
    </row>
    <row r="248" spans="1:9" ht="13.5" x14ac:dyDescent="0.25">
      <c r="A248" t="str">
        <f t="shared" si="3"/>
        <v>Z00277</v>
      </c>
      <c r="B248" s="204" t="s">
        <v>817</v>
      </c>
      <c r="C248" s="205" t="s">
        <v>818</v>
      </c>
      <c r="D248" s="206" t="s">
        <v>721</v>
      </c>
      <c r="E248" s="207" t="s">
        <v>722</v>
      </c>
      <c r="F248" s="208" t="s">
        <v>381</v>
      </c>
      <c r="G248" s="208" t="s">
        <v>712</v>
      </c>
      <c r="H248" s="208" t="s">
        <v>381</v>
      </c>
      <c r="I248" s="208" t="s">
        <v>341</v>
      </c>
    </row>
    <row r="249" spans="1:9" ht="13.5" x14ac:dyDescent="0.25">
      <c r="A249" t="str">
        <f t="shared" si="3"/>
        <v>Z00281</v>
      </c>
      <c r="B249" s="204" t="s">
        <v>819</v>
      </c>
      <c r="C249" s="205" t="s">
        <v>820</v>
      </c>
      <c r="D249" s="206" t="s">
        <v>721</v>
      </c>
      <c r="E249" s="207" t="s">
        <v>722</v>
      </c>
      <c r="F249" s="208" t="s">
        <v>381</v>
      </c>
      <c r="G249" s="208" t="s">
        <v>712</v>
      </c>
      <c r="H249" s="208" t="s">
        <v>381</v>
      </c>
      <c r="I249" s="208" t="s">
        <v>341</v>
      </c>
    </row>
    <row r="250" spans="1:9" ht="13.5" x14ac:dyDescent="0.25">
      <c r="A250" t="str">
        <f t="shared" si="3"/>
        <v>Z00285</v>
      </c>
      <c r="B250" s="204" t="s">
        <v>821</v>
      </c>
      <c r="C250" s="205" t="s">
        <v>822</v>
      </c>
      <c r="D250" s="206" t="s">
        <v>721</v>
      </c>
      <c r="E250" s="207" t="s">
        <v>722</v>
      </c>
      <c r="F250" s="208" t="s">
        <v>384</v>
      </c>
      <c r="G250" s="208" t="s">
        <v>712</v>
      </c>
      <c r="H250" s="208" t="s">
        <v>381</v>
      </c>
      <c r="I250" s="208" t="s">
        <v>426</v>
      </c>
    </row>
    <row r="251" spans="1:9" ht="13.5" x14ac:dyDescent="0.25">
      <c r="A251" t="str">
        <f t="shared" si="3"/>
        <v>Z00289</v>
      </c>
      <c r="B251" s="204" t="s">
        <v>823</v>
      </c>
      <c r="C251" s="205" t="s">
        <v>824</v>
      </c>
      <c r="D251" s="206" t="s">
        <v>721</v>
      </c>
      <c r="E251" s="207" t="s">
        <v>722</v>
      </c>
      <c r="F251" s="208" t="s">
        <v>769</v>
      </c>
      <c r="G251" s="208" t="s">
        <v>712</v>
      </c>
      <c r="H251" s="208" t="s">
        <v>381</v>
      </c>
      <c r="I251" s="208" t="s">
        <v>353</v>
      </c>
    </row>
    <row r="252" spans="1:9" ht="13.5" x14ac:dyDescent="0.25">
      <c r="A252" t="str">
        <f t="shared" si="3"/>
        <v>Z00323</v>
      </c>
      <c r="B252" s="204" t="s">
        <v>825</v>
      </c>
      <c r="C252" s="205" t="s">
        <v>826</v>
      </c>
      <c r="D252" s="206" t="s">
        <v>721</v>
      </c>
      <c r="E252" s="207" t="s">
        <v>722</v>
      </c>
      <c r="F252" s="208" t="s">
        <v>814</v>
      </c>
      <c r="G252" s="208" t="s">
        <v>712</v>
      </c>
      <c r="H252" s="208" t="s">
        <v>381</v>
      </c>
      <c r="I252" s="208" t="s">
        <v>353</v>
      </c>
    </row>
    <row r="253" spans="1:9" ht="13.5" x14ac:dyDescent="0.25">
      <c r="A253" t="str">
        <f t="shared" ref="A253:A290" si="4">B253</f>
        <v>Z00326</v>
      </c>
      <c r="B253" s="204" t="s">
        <v>827</v>
      </c>
      <c r="C253" s="205" t="s">
        <v>828</v>
      </c>
      <c r="D253" s="206" t="s">
        <v>721</v>
      </c>
      <c r="E253" s="207" t="s">
        <v>722</v>
      </c>
      <c r="F253" s="208" t="s">
        <v>384</v>
      </c>
      <c r="G253" s="208" t="s">
        <v>712</v>
      </c>
      <c r="H253" s="208" t="s">
        <v>381</v>
      </c>
      <c r="I253" s="208" t="s">
        <v>341</v>
      </c>
    </row>
    <row r="254" spans="1:9" ht="13.5" x14ac:dyDescent="0.25">
      <c r="A254" t="str">
        <f t="shared" si="4"/>
        <v>Z00339</v>
      </c>
      <c r="B254" s="204" t="s">
        <v>829</v>
      </c>
      <c r="C254" s="205" t="s">
        <v>830</v>
      </c>
      <c r="D254" s="206" t="s">
        <v>721</v>
      </c>
      <c r="E254" s="207" t="s">
        <v>722</v>
      </c>
      <c r="F254" s="208" t="s">
        <v>384</v>
      </c>
      <c r="G254" s="208" t="s">
        <v>712</v>
      </c>
      <c r="H254" s="208" t="s">
        <v>381</v>
      </c>
      <c r="I254" s="208" t="s">
        <v>341</v>
      </c>
    </row>
    <row r="255" spans="1:9" ht="13.5" x14ac:dyDescent="0.25">
      <c r="A255" t="str">
        <f t="shared" si="4"/>
        <v>Z00350</v>
      </c>
      <c r="B255" s="204" t="s">
        <v>831</v>
      </c>
      <c r="C255" s="205" t="s">
        <v>832</v>
      </c>
      <c r="D255" s="206" t="s">
        <v>721</v>
      </c>
      <c r="E255" s="207" t="s">
        <v>722</v>
      </c>
      <c r="F255" s="208" t="s">
        <v>814</v>
      </c>
      <c r="G255" s="208" t="s">
        <v>712</v>
      </c>
      <c r="H255" s="208" t="s">
        <v>381</v>
      </c>
      <c r="I255" s="208" t="s">
        <v>353</v>
      </c>
    </row>
    <row r="256" spans="1:9" ht="13.5" x14ac:dyDescent="0.25">
      <c r="A256" t="str">
        <f t="shared" si="4"/>
        <v>Z00351</v>
      </c>
      <c r="B256" s="204" t="s">
        <v>833</v>
      </c>
      <c r="C256" s="205" t="s">
        <v>834</v>
      </c>
      <c r="D256" s="206" t="s">
        <v>721</v>
      </c>
      <c r="E256" s="207" t="s">
        <v>722</v>
      </c>
      <c r="F256" s="208" t="s">
        <v>351</v>
      </c>
      <c r="G256" s="208" t="s">
        <v>712</v>
      </c>
      <c r="H256" s="208" t="s">
        <v>381</v>
      </c>
      <c r="I256" s="208" t="s">
        <v>353</v>
      </c>
    </row>
    <row r="257" spans="1:9" ht="13.5" x14ac:dyDescent="0.25">
      <c r="A257" t="str">
        <f t="shared" si="4"/>
        <v>Z00352</v>
      </c>
      <c r="B257" s="204" t="s">
        <v>835</v>
      </c>
      <c r="C257" s="205" t="s">
        <v>836</v>
      </c>
      <c r="D257" s="206" t="s">
        <v>721</v>
      </c>
      <c r="E257" s="207" t="s">
        <v>722</v>
      </c>
      <c r="F257" s="208" t="s">
        <v>351</v>
      </c>
      <c r="G257" s="208" t="s">
        <v>712</v>
      </c>
      <c r="H257" s="208" t="s">
        <v>352</v>
      </c>
      <c r="I257" s="208" t="s">
        <v>426</v>
      </c>
    </row>
    <row r="258" spans="1:9" ht="13.5" x14ac:dyDescent="0.25">
      <c r="A258" t="str">
        <f t="shared" si="4"/>
        <v>Z00356</v>
      </c>
      <c r="B258" s="204" t="s">
        <v>837</v>
      </c>
      <c r="C258" s="205" t="s">
        <v>838</v>
      </c>
      <c r="D258" s="206" t="s">
        <v>721</v>
      </c>
      <c r="E258" s="207" t="s">
        <v>722</v>
      </c>
      <c r="F258" s="208" t="s">
        <v>351</v>
      </c>
      <c r="G258" s="208" t="s">
        <v>712</v>
      </c>
      <c r="H258" s="208" t="s">
        <v>352</v>
      </c>
      <c r="I258" s="208" t="s">
        <v>341</v>
      </c>
    </row>
    <row r="259" spans="1:9" ht="13.5" x14ac:dyDescent="0.25">
      <c r="A259" t="str">
        <f t="shared" si="4"/>
        <v>Z00357</v>
      </c>
      <c r="B259" s="204" t="s">
        <v>839</v>
      </c>
      <c r="C259" s="205" t="s">
        <v>840</v>
      </c>
      <c r="D259" s="206" t="s">
        <v>721</v>
      </c>
      <c r="E259" s="207" t="s">
        <v>722</v>
      </c>
      <c r="F259" s="208" t="s">
        <v>351</v>
      </c>
      <c r="G259" s="208" t="s">
        <v>712</v>
      </c>
      <c r="H259" s="208" t="s">
        <v>352</v>
      </c>
      <c r="I259" s="208" t="s">
        <v>353</v>
      </c>
    </row>
    <row r="260" spans="1:9" ht="13.5" x14ac:dyDescent="0.25">
      <c r="A260" t="str">
        <f t="shared" si="4"/>
        <v>Z00359</v>
      </c>
      <c r="B260" s="204" t="s">
        <v>841</v>
      </c>
      <c r="C260" s="205" t="s">
        <v>842</v>
      </c>
      <c r="D260" s="206" t="s">
        <v>721</v>
      </c>
      <c r="E260" s="207" t="s">
        <v>722</v>
      </c>
      <c r="F260" s="208" t="s">
        <v>384</v>
      </c>
      <c r="G260" s="208" t="s">
        <v>712</v>
      </c>
      <c r="H260" s="208" t="s">
        <v>381</v>
      </c>
      <c r="I260" s="208" t="s">
        <v>341</v>
      </c>
    </row>
    <row r="261" spans="1:9" ht="13.5" x14ac:dyDescent="0.25">
      <c r="A261" t="str">
        <f t="shared" si="4"/>
        <v>Z00364</v>
      </c>
      <c r="B261" s="204" t="s">
        <v>843</v>
      </c>
      <c r="C261" s="205" t="s">
        <v>844</v>
      </c>
      <c r="D261" s="206" t="s">
        <v>721</v>
      </c>
      <c r="E261" s="207" t="s">
        <v>722</v>
      </c>
      <c r="F261" s="208" t="s">
        <v>814</v>
      </c>
      <c r="G261" s="208" t="s">
        <v>712</v>
      </c>
      <c r="H261" s="208" t="s">
        <v>381</v>
      </c>
      <c r="I261" s="208" t="s">
        <v>353</v>
      </c>
    </row>
    <row r="262" spans="1:9" ht="13.5" x14ac:dyDescent="0.25">
      <c r="A262" t="str">
        <f t="shared" si="4"/>
        <v>Z00365</v>
      </c>
      <c r="B262" s="204" t="s">
        <v>845</v>
      </c>
      <c r="C262" s="205" t="s">
        <v>846</v>
      </c>
      <c r="D262" s="206" t="s">
        <v>721</v>
      </c>
      <c r="E262" s="207" t="s">
        <v>722</v>
      </c>
      <c r="F262" s="208" t="s">
        <v>384</v>
      </c>
      <c r="G262" s="208" t="s">
        <v>712</v>
      </c>
      <c r="H262" s="208" t="s">
        <v>381</v>
      </c>
      <c r="I262" s="208" t="s">
        <v>341</v>
      </c>
    </row>
    <row r="263" spans="1:9" ht="13.5" x14ac:dyDescent="0.25">
      <c r="A263" t="str">
        <f t="shared" si="4"/>
        <v>Z00366</v>
      </c>
      <c r="B263" s="204" t="s">
        <v>847</v>
      </c>
      <c r="C263" s="205" t="s">
        <v>848</v>
      </c>
      <c r="D263" s="206" t="s">
        <v>721</v>
      </c>
      <c r="E263" s="207" t="s">
        <v>722</v>
      </c>
      <c r="F263" s="208" t="s">
        <v>384</v>
      </c>
      <c r="G263" s="208" t="s">
        <v>712</v>
      </c>
      <c r="H263" s="208" t="s">
        <v>381</v>
      </c>
      <c r="I263" s="208" t="s">
        <v>341</v>
      </c>
    </row>
    <row r="264" spans="1:9" ht="13.5" x14ac:dyDescent="0.25">
      <c r="A264" t="str">
        <f t="shared" si="4"/>
        <v>Z00375</v>
      </c>
      <c r="B264" s="204" t="s">
        <v>849</v>
      </c>
      <c r="C264" s="205" t="s">
        <v>850</v>
      </c>
      <c r="D264" s="206" t="s">
        <v>721</v>
      </c>
      <c r="E264" s="207" t="s">
        <v>722</v>
      </c>
      <c r="F264" s="208" t="s">
        <v>595</v>
      </c>
      <c r="G264" s="208" t="s">
        <v>712</v>
      </c>
      <c r="H264" s="208" t="s">
        <v>451</v>
      </c>
      <c r="I264" s="208" t="s">
        <v>341</v>
      </c>
    </row>
    <row r="265" spans="1:9" ht="13.5" x14ac:dyDescent="0.25">
      <c r="A265" t="str">
        <f t="shared" si="4"/>
        <v>Z00376</v>
      </c>
      <c r="B265" s="204" t="s">
        <v>851</v>
      </c>
      <c r="C265" s="205" t="s">
        <v>852</v>
      </c>
      <c r="D265" s="206" t="s">
        <v>721</v>
      </c>
      <c r="E265" s="207" t="s">
        <v>722</v>
      </c>
      <c r="F265" s="208" t="s">
        <v>417</v>
      </c>
      <c r="G265" s="208" t="s">
        <v>712</v>
      </c>
      <c r="H265" s="208" t="s">
        <v>561</v>
      </c>
      <c r="I265" s="208" t="s">
        <v>434</v>
      </c>
    </row>
    <row r="266" spans="1:9" ht="13.5" x14ac:dyDescent="0.25">
      <c r="A266" t="str">
        <f t="shared" si="4"/>
        <v>Z00386</v>
      </c>
      <c r="B266" s="204" t="s">
        <v>853</v>
      </c>
      <c r="C266" s="205" t="s">
        <v>854</v>
      </c>
      <c r="D266" s="206" t="s">
        <v>721</v>
      </c>
      <c r="E266" s="207" t="s">
        <v>722</v>
      </c>
      <c r="F266" s="208" t="s">
        <v>439</v>
      </c>
      <c r="G266" s="208" t="s">
        <v>712</v>
      </c>
      <c r="H266" s="208" t="s">
        <v>451</v>
      </c>
      <c r="I266" s="208" t="s">
        <v>353</v>
      </c>
    </row>
    <row r="267" spans="1:9" ht="13.5" x14ac:dyDescent="0.25">
      <c r="A267" t="str">
        <f t="shared" si="4"/>
        <v>Z00391</v>
      </c>
      <c r="B267" s="204" t="s">
        <v>855</v>
      </c>
      <c r="C267" s="205" t="s">
        <v>856</v>
      </c>
      <c r="D267" s="206" t="s">
        <v>721</v>
      </c>
      <c r="E267" s="207" t="s">
        <v>722</v>
      </c>
      <c r="F267" s="208" t="s">
        <v>381</v>
      </c>
      <c r="G267" s="208" t="s">
        <v>712</v>
      </c>
      <c r="H267" s="208" t="s">
        <v>381</v>
      </c>
      <c r="I267" s="208" t="s">
        <v>341</v>
      </c>
    </row>
    <row r="268" spans="1:9" ht="13.5" x14ac:dyDescent="0.25">
      <c r="A268" t="str">
        <f t="shared" si="4"/>
        <v>Z00394</v>
      </c>
      <c r="B268" s="204" t="s">
        <v>857</v>
      </c>
      <c r="C268" s="205" t="s">
        <v>858</v>
      </c>
      <c r="D268" s="206" t="s">
        <v>721</v>
      </c>
      <c r="E268" s="207" t="s">
        <v>722</v>
      </c>
      <c r="F268" s="208" t="s">
        <v>417</v>
      </c>
      <c r="G268" s="208" t="s">
        <v>712</v>
      </c>
      <c r="H268" s="208" t="s">
        <v>442</v>
      </c>
      <c r="I268" s="208" t="s">
        <v>358</v>
      </c>
    </row>
    <row r="269" spans="1:9" ht="13.5" x14ac:dyDescent="0.25">
      <c r="A269" t="str">
        <f t="shared" si="4"/>
        <v>Z00399</v>
      </c>
      <c r="B269" s="204" t="s">
        <v>859</v>
      </c>
      <c r="C269" s="205" t="s">
        <v>860</v>
      </c>
      <c r="D269" s="206" t="s">
        <v>721</v>
      </c>
      <c r="E269" s="207" t="s">
        <v>722</v>
      </c>
      <c r="F269" s="208" t="s">
        <v>381</v>
      </c>
      <c r="G269" s="208" t="s">
        <v>712</v>
      </c>
      <c r="H269" s="208" t="s">
        <v>381</v>
      </c>
      <c r="I269" s="208" t="s">
        <v>341</v>
      </c>
    </row>
    <row r="270" spans="1:9" ht="13.5" x14ac:dyDescent="0.25">
      <c r="A270" t="str">
        <f t="shared" si="4"/>
        <v>Z00400</v>
      </c>
      <c r="B270" s="204" t="s">
        <v>861</v>
      </c>
      <c r="C270" s="205" t="s">
        <v>862</v>
      </c>
      <c r="D270" s="206" t="s">
        <v>721</v>
      </c>
      <c r="E270" s="207" t="s">
        <v>722</v>
      </c>
      <c r="F270" s="208" t="s">
        <v>595</v>
      </c>
      <c r="G270" s="208" t="s">
        <v>712</v>
      </c>
      <c r="H270" s="208" t="s">
        <v>451</v>
      </c>
      <c r="I270" s="208" t="s">
        <v>341</v>
      </c>
    </row>
    <row r="271" spans="1:9" ht="13.5" x14ac:dyDescent="0.25">
      <c r="A271" t="str">
        <f t="shared" si="4"/>
        <v>Z00401</v>
      </c>
      <c r="B271" s="204" t="s">
        <v>863</v>
      </c>
      <c r="C271" s="205" t="s">
        <v>864</v>
      </c>
      <c r="D271" s="206" t="s">
        <v>721</v>
      </c>
      <c r="E271" s="207" t="s">
        <v>722</v>
      </c>
      <c r="F271" s="208" t="s">
        <v>865</v>
      </c>
      <c r="G271" s="208" t="s">
        <v>712</v>
      </c>
      <c r="H271" s="208" t="s">
        <v>866</v>
      </c>
      <c r="I271" s="208" t="s">
        <v>700</v>
      </c>
    </row>
    <row r="272" spans="1:9" ht="13.5" x14ac:dyDescent="0.25">
      <c r="A272" t="str">
        <f t="shared" si="4"/>
        <v>Z00402</v>
      </c>
      <c r="B272" s="204" t="s">
        <v>867</v>
      </c>
      <c r="C272" s="205" t="s">
        <v>868</v>
      </c>
      <c r="D272" s="206" t="s">
        <v>721</v>
      </c>
      <c r="E272" s="207" t="s">
        <v>722</v>
      </c>
      <c r="F272" s="208" t="s">
        <v>865</v>
      </c>
      <c r="G272" s="208" t="s">
        <v>712</v>
      </c>
      <c r="H272" s="208" t="s">
        <v>866</v>
      </c>
      <c r="I272" s="208" t="s">
        <v>700</v>
      </c>
    </row>
    <row r="273" spans="1:9" ht="13.5" x14ac:dyDescent="0.25">
      <c r="A273" t="str">
        <f t="shared" si="4"/>
        <v>Z00403</v>
      </c>
      <c r="B273" s="204" t="s">
        <v>869</v>
      </c>
      <c r="C273" s="205" t="s">
        <v>870</v>
      </c>
      <c r="D273" s="206" t="s">
        <v>721</v>
      </c>
      <c r="E273" s="207" t="s">
        <v>722</v>
      </c>
      <c r="F273" s="208" t="s">
        <v>871</v>
      </c>
      <c r="G273" s="208" t="s">
        <v>712</v>
      </c>
      <c r="H273" s="208" t="s">
        <v>872</v>
      </c>
      <c r="I273" s="208" t="s">
        <v>700</v>
      </c>
    </row>
    <row r="274" spans="1:9" ht="13.5" x14ac:dyDescent="0.25">
      <c r="A274" t="str">
        <f t="shared" si="4"/>
        <v>Z00404</v>
      </c>
      <c r="B274" s="204" t="s">
        <v>873</v>
      </c>
      <c r="C274" s="205" t="s">
        <v>874</v>
      </c>
      <c r="D274" s="206" t="s">
        <v>721</v>
      </c>
      <c r="E274" s="207" t="s">
        <v>722</v>
      </c>
      <c r="F274" s="208" t="s">
        <v>871</v>
      </c>
      <c r="G274" s="208" t="s">
        <v>712</v>
      </c>
      <c r="H274" s="208" t="s">
        <v>872</v>
      </c>
      <c r="I274" s="208" t="s">
        <v>700</v>
      </c>
    </row>
    <row r="275" spans="1:9" ht="13.5" x14ac:dyDescent="0.25">
      <c r="A275" t="str">
        <f t="shared" si="4"/>
        <v>Z00405</v>
      </c>
      <c r="B275" s="204" t="s">
        <v>875</v>
      </c>
      <c r="C275" s="205" t="s">
        <v>876</v>
      </c>
      <c r="D275" s="206" t="s">
        <v>721</v>
      </c>
      <c r="E275" s="207" t="s">
        <v>722</v>
      </c>
      <c r="F275" s="208" t="s">
        <v>381</v>
      </c>
      <c r="G275" s="208" t="s">
        <v>712</v>
      </c>
      <c r="H275" s="208" t="s">
        <v>381</v>
      </c>
      <c r="I275" s="208" t="s">
        <v>353</v>
      </c>
    </row>
    <row r="276" spans="1:9" ht="13.5" x14ac:dyDescent="0.25">
      <c r="A276" t="str">
        <f t="shared" si="4"/>
        <v>Z00407</v>
      </c>
      <c r="B276" s="204" t="s">
        <v>877</v>
      </c>
      <c r="C276" s="205" t="s">
        <v>878</v>
      </c>
      <c r="D276" s="206" t="s">
        <v>721</v>
      </c>
      <c r="E276" s="207" t="s">
        <v>722</v>
      </c>
      <c r="F276" s="208" t="s">
        <v>381</v>
      </c>
      <c r="G276" s="208" t="s">
        <v>712</v>
      </c>
      <c r="H276" s="208" t="s">
        <v>381</v>
      </c>
      <c r="I276" s="208" t="s">
        <v>341</v>
      </c>
    </row>
    <row r="277" spans="1:9" ht="13.5" x14ac:dyDescent="0.25">
      <c r="A277" t="str">
        <f t="shared" si="4"/>
        <v>Z00410</v>
      </c>
      <c r="B277" s="204" t="s">
        <v>879</v>
      </c>
      <c r="C277" s="205" t="s">
        <v>880</v>
      </c>
      <c r="D277" s="206" t="s">
        <v>721</v>
      </c>
      <c r="E277" s="207" t="s">
        <v>722</v>
      </c>
      <c r="F277" s="208" t="s">
        <v>865</v>
      </c>
      <c r="G277" s="208" t="s">
        <v>712</v>
      </c>
      <c r="H277" s="208" t="s">
        <v>866</v>
      </c>
      <c r="I277" s="208" t="s">
        <v>700</v>
      </c>
    </row>
    <row r="278" spans="1:9" ht="13.5" x14ac:dyDescent="0.25">
      <c r="A278" t="str">
        <f t="shared" si="4"/>
        <v>Z00411</v>
      </c>
      <c r="B278" s="204" t="s">
        <v>881</v>
      </c>
      <c r="C278" s="205" t="s">
        <v>882</v>
      </c>
      <c r="D278" s="206" t="s">
        <v>721</v>
      </c>
      <c r="E278" s="207" t="s">
        <v>722</v>
      </c>
      <c r="F278" s="208" t="s">
        <v>351</v>
      </c>
      <c r="G278" s="208" t="s">
        <v>712</v>
      </c>
      <c r="H278" s="208" t="s">
        <v>352</v>
      </c>
      <c r="I278" s="208" t="s">
        <v>353</v>
      </c>
    </row>
    <row r="279" spans="1:9" ht="13.5" x14ac:dyDescent="0.25">
      <c r="A279" t="str">
        <f t="shared" si="4"/>
        <v>Z00412</v>
      </c>
      <c r="B279" s="204" t="s">
        <v>883</v>
      </c>
      <c r="C279" s="205" t="s">
        <v>884</v>
      </c>
      <c r="D279" s="206" t="s">
        <v>721</v>
      </c>
      <c r="E279" s="207" t="s">
        <v>722</v>
      </c>
      <c r="F279" s="208" t="s">
        <v>351</v>
      </c>
      <c r="G279" s="208" t="s">
        <v>712</v>
      </c>
      <c r="H279" s="208" t="s">
        <v>352</v>
      </c>
      <c r="I279" s="208" t="s">
        <v>353</v>
      </c>
    </row>
    <row r="280" spans="1:9" ht="13.5" x14ac:dyDescent="0.25">
      <c r="A280" t="str">
        <f t="shared" si="4"/>
        <v>Z00415</v>
      </c>
      <c r="B280" s="204" t="s">
        <v>1137</v>
      </c>
      <c r="C280" s="205" t="s">
        <v>1138</v>
      </c>
      <c r="D280" s="206" t="s">
        <v>721</v>
      </c>
      <c r="E280" s="207" t="s">
        <v>722</v>
      </c>
      <c r="F280" s="208" t="s">
        <v>417</v>
      </c>
      <c r="G280" s="208" t="s">
        <v>712</v>
      </c>
      <c r="H280" s="208" t="s">
        <v>1442</v>
      </c>
      <c r="I280" s="208" t="s">
        <v>358</v>
      </c>
    </row>
    <row r="281" spans="1:9" ht="13.5" x14ac:dyDescent="0.25">
      <c r="A281" t="str">
        <f t="shared" si="4"/>
        <v>Z00416</v>
      </c>
      <c r="B281" s="204" t="s">
        <v>1139</v>
      </c>
      <c r="C281" s="205" t="s">
        <v>1140</v>
      </c>
      <c r="D281" s="206" t="s">
        <v>721</v>
      </c>
      <c r="E281" s="207" t="s">
        <v>722</v>
      </c>
      <c r="F281" s="208" t="s">
        <v>417</v>
      </c>
      <c r="G281" s="208" t="s">
        <v>712</v>
      </c>
      <c r="H281" s="208" t="s">
        <v>493</v>
      </c>
      <c r="I281" s="208" t="s">
        <v>434</v>
      </c>
    </row>
    <row r="282" spans="1:9" ht="13.5" x14ac:dyDescent="0.25">
      <c r="A282" t="str">
        <f t="shared" si="4"/>
        <v>Z00417</v>
      </c>
      <c r="B282" s="204" t="s">
        <v>1141</v>
      </c>
      <c r="C282" s="205" t="s">
        <v>1142</v>
      </c>
      <c r="D282" s="206" t="s">
        <v>721</v>
      </c>
      <c r="E282" s="207" t="s">
        <v>722</v>
      </c>
      <c r="F282" s="208" t="s">
        <v>595</v>
      </c>
      <c r="G282" s="208" t="s">
        <v>712</v>
      </c>
      <c r="H282" s="208" t="s">
        <v>451</v>
      </c>
      <c r="I282" s="208" t="s">
        <v>341</v>
      </c>
    </row>
    <row r="283" spans="1:9" ht="13.5" x14ac:dyDescent="0.25">
      <c r="A283" t="str">
        <f t="shared" si="4"/>
        <v>Z00419</v>
      </c>
      <c r="B283" s="204" t="s">
        <v>1383</v>
      </c>
      <c r="C283" s="205" t="s">
        <v>707</v>
      </c>
      <c r="D283" s="206" t="s">
        <v>721</v>
      </c>
      <c r="E283" s="207" t="s">
        <v>722</v>
      </c>
      <c r="F283" s="208" t="s">
        <v>461</v>
      </c>
      <c r="G283" s="208" t="s">
        <v>712</v>
      </c>
      <c r="H283" s="208" t="s">
        <v>462</v>
      </c>
      <c r="I283" s="208" t="s">
        <v>434</v>
      </c>
    </row>
    <row r="284" spans="1:9" ht="13.5" x14ac:dyDescent="0.25">
      <c r="A284" t="str">
        <f t="shared" si="4"/>
        <v>Z00421</v>
      </c>
      <c r="B284" s="204" t="s">
        <v>1384</v>
      </c>
      <c r="C284" s="205" t="s">
        <v>1385</v>
      </c>
      <c r="D284" s="206" t="s">
        <v>721</v>
      </c>
      <c r="E284" s="207" t="s">
        <v>722</v>
      </c>
      <c r="F284" s="208" t="s">
        <v>417</v>
      </c>
      <c r="G284" s="208" t="s">
        <v>712</v>
      </c>
      <c r="H284" s="208" t="s">
        <v>561</v>
      </c>
      <c r="I284" s="208" t="s">
        <v>434</v>
      </c>
    </row>
    <row r="285" spans="1:9" ht="13.5" x14ac:dyDescent="0.25">
      <c r="A285" t="str">
        <f t="shared" si="4"/>
        <v>Z00425</v>
      </c>
      <c r="B285" s="204" t="s">
        <v>1491</v>
      </c>
      <c r="C285" s="205" t="s">
        <v>1492</v>
      </c>
      <c r="D285" s="206" t="s">
        <v>721</v>
      </c>
      <c r="E285" s="207" t="s">
        <v>722</v>
      </c>
      <c r="F285" s="208" t="s">
        <v>351</v>
      </c>
      <c r="G285" s="208" t="s">
        <v>712</v>
      </c>
      <c r="H285" s="208" t="s">
        <v>352</v>
      </c>
      <c r="I285" s="208" t="s">
        <v>353</v>
      </c>
    </row>
    <row r="286" spans="1:9" ht="13.5" x14ac:dyDescent="0.25">
      <c r="A286" t="str">
        <f t="shared" si="4"/>
        <v>Z00426</v>
      </c>
      <c r="B286" s="204" t="s">
        <v>1493</v>
      </c>
      <c r="C286" s="205" t="s">
        <v>1494</v>
      </c>
      <c r="D286" s="206" t="s">
        <v>721</v>
      </c>
      <c r="E286" s="207" t="s">
        <v>722</v>
      </c>
      <c r="F286" s="208" t="s">
        <v>351</v>
      </c>
      <c r="G286" s="208" t="s">
        <v>712</v>
      </c>
      <c r="H286" s="208" t="s">
        <v>352</v>
      </c>
      <c r="I286" s="208" t="s">
        <v>353</v>
      </c>
    </row>
    <row r="287" spans="1:9" ht="13.5" x14ac:dyDescent="0.25">
      <c r="A287" t="str">
        <f t="shared" si="4"/>
        <v>Z00427</v>
      </c>
      <c r="B287" s="204" t="s">
        <v>1495</v>
      </c>
      <c r="C287" s="205" t="s">
        <v>1496</v>
      </c>
      <c r="D287" s="206" t="s">
        <v>721</v>
      </c>
      <c r="E287" s="207" t="s">
        <v>722</v>
      </c>
      <c r="F287" s="208" t="s">
        <v>595</v>
      </c>
      <c r="G287" s="208" t="s">
        <v>712</v>
      </c>
      <c r="H287" s="208" t="s">
        <v>451</v>
      </c>
      <c r="I287" s="208" t="s">
        <v>341</v>
      </c>
    </row>
    <row r="288" spans="1:9" ht="13.5" x14ac:dyDescent="0.25">
      <c r="A288" t="str">
        <f t="shared" si="4"/>
        <v>Z00428</v>
      </c>
      <c r="B288" s="204" t="s">
        <v>1497</v>
      </c>
      <c r="C288" s="205" t="s">
        <v>1498</v>
      </c>
      <c r="D288" s="206" t="s">
        <v>721</v>
      </c>
      <c r="E288" s="207" t="s">
        <v>722</v>
      </c>
      <c r="F288" s="208" t="s">
        <v>871</v>
      </c>
      <c r="G288" s="208" t="s">
        <v>712</v>
      </c>
      <c r="H288" s="208" t="s">
        <v>872</v>
      </c>
      <c r="I288" s="208" t="s">
        <v>700</v>
      </c>
    </row>
    <row r="289" spans="1:9" ht="13.5" x14ac:dyDescent="0.25">
      <c r="A289" t="str">
        <f t="shared" si="4"/>
        <v>Z00429</v>
      </c>
      <c r="B289" s="204" t="s">
        <v>1530</v>
      </c>
      <c r="C289" s="205" t="s">
        <v>1531</v>
      </c>
      <c r="D289" s="206" t="s">
        <v>721</v>
      </c>
      <c r="E289" s="207" t="s">
        <v>722</v>
      </c>
      <c r="F289" s="208" t="s">
        <v>332</v>
      </c>
      <c r="G289" s="208" t="s">
        <v>748</v>
      </c>
      <c r="H289" s="208" t="s">
        <v>347</v>
      </c>
      <c r="I289" s="208" t="s">
        <v>332</v>
      </c>
    </row>
    <row r="290" spans="1:9" ht="14.25" thickBot="1" x14ac:dyDescent="0.3">
      <c r="A290" t="str">
        <f t="shared" si="4"/>
        <v>Z00430</v>
      </c>
      <c r="B290" s="209" t="s">
        <v>1610</v>
      </c>
      <c r="C290" s="210" t="s">
        <v>1611</v>
      </c>
      <c r="D290" s="211" t="s">
        <v>721</v>
      </c>
      <c r="E290" s="212" t="s">
        <v>722</v>
      </c>
      <c r="F290" s="213" t="s">
        <v>865</v>
      </c>
      <c r="G290" s="213" t="s">
        <v>712</v>
      </c>
      <c r="H290" s="213" t="s">
        <v>866</v>
      </c>
      <c r="I290" s="213" t="s">
        <v>700</v>
      </c>
    </row>
    <row r="291" spans="1:9" ht="14.25" thickTop="1" x14ac:dyDescent="0.25">
      <c r="B291" s="204"/>
      <c r="C291" s="205"/>
      <c r="D291" s="206"/>
      <c r="E291" s="207"/>
      <c r="F291" s="208"/>
      <c r="G291" s="208"/>
      <c r="H291" s="208"/>
      <c r="I291" s="208"/>
    </row>
    <row r="292" spans="1:9" ht="13.5" x14ac:dyDescent="0.25">
      <c r="B292" s="204"/>
      <c r="C292" s="205"/>
      <c r="D292" s="206"/>
      <c r="E292" s="207"/>
      <c r="F292" s="208"/>
      <c r="G292" s="208"/>
      <c r="H292" s="208"/>
      <c r="I292" s="208"/>
    </row>
    <row r="293" spans="1:9" ht="13.5" x14ac:dyDescent="0.25">
      <c r="B293" s="204"/>
      <c r="C293" s="205"/>
      <c r="D293" s="206"/>
      <c r="E293" s="207"/>
      <c r="F293" s="208"/>
      <c r="G293" s="208"/>
      <c r="H293" s="208"/>
      <c r="I293" s="208"/>
    </row>
    <row r="294" spans="1:9" ht="13.5" x14ac:dyDescent="0.25">
      <c r="B294" s="204"/>
      <c r="C294" s="205"/>
      <c r="D294" s="206"/>
      <c r="E294" s="207"/>
      <c r="F294" s="208"/>
      <c r="G294" s="208"/>
      <c r="H294" s="208"/>
      <c r="I294" s="208"/>
    </row>
    <row r="295" spans="1:9" ht="13.5" x14ac:dyDescent="0.25">
      <c r="B295" s="204"/>
      <c r="C295" s="205"/>
      <c r="D295" s="206"/>
      <c r="E295" s="207"/>
      <c r="F295" s="208"/>
      <c r="G295" s="208"/>
      <c r="H295" s="208"/>
      <c r="I295" s="208"/>
    </row>
    <row r="296" spans="1:9" ht="14.25" thickBot="1" x14ac:dyDescent="0.3">
      <c r="B296" s="209"/>
      <c r="C296" s="210"/>
      <c r="D296" s="211"/>
      <c r="E296" s="212"/>
      <c r="F296" s="213"/>
      <c r="G296" s="213"/>
      <c r="H296" s="213"/>
      <c r="I296" s="213"/>
    </row>
    <row r="297" spans="1:9" ht="13.5" thickTop="1" x14ac:dyDescent="0.2"/>
  </sheetData>
  <autoFilter ref="B2:I296" xr:uid="{00000000-0009-0000-0000-00001000000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N46"/>
  <sheetViews>
    <sheetView zoomScaleNormal="100" workbookViewId="0">
      <selection activeCell="T19" sqref="T19"/>
    </sheetView>
  </sheetViews>
  <sheetFormatPr defaultRowHeight="12.75" x14ac:dyDescent="0.2"/>
  <cols>
    <col min="10" max="10" width="10.42578125" bestFit="1" customWidth="1"/>
    <col min="12" max="12" width="10.7109375" bestFit="1" customWidth="1"/>
  </cols>
  <sheetData>
    <row r="1" spans="1:14" ht="19.5" thickTop="1" thickBot="1" x14ac:dyDescent="0.25">
      <c r="A1" s="242" t="s">
        <v>2160</v>
      </c>
      <c r="B1" s="243"/>
      <c r="C1" s="243"/>
      <c r="D1" s="243"/>
      <c r="E1" s="243"/>
      <c r="F1" s="243"/>
      <c r="G1" s="243"/>
      <c r="H1" s="243"/>
      <c r="I1" s="243" t="s">
        <v>2161</v>
      </c>
      <c r="J1" s="243"/>
      <c r="K1" s="243"/>
      <c r="L1" s="243"/>
      <c r="M1" s="243"/>
      <c r="N1" s="244"/>
    </row>
    <row r="2" spans="1:14" ht="13.5" thickTop="1" x14ac:dyDescent="0.2">
      <c r="A2" t="s">
        <v>1701</v>
      </c>
    </row>
    <row r="3" spans="1:14" x14ac:dyDescent="0.2">
      <c r="A3" s="245" t="s">
        <v>1702</v>
      </c>
      <c r="B3" s="246" t="s">
        <v>1703</v>
      </c>
      <c r="C3" s="246" t="s">
        <v>1704</v>
      </c>
      <c r="D3" s="246" t="s">
        <v>1705</v>
      </c>
      <c r="E3" s="246" t="s">
        <v>1706</v>
      </c>
      <c r="F3" s="246" t="s">
        <v>1707</v>
      </c>
      <c r="G3" s="246" t="s">
        <v>1708</v>
      </c>
      <c r="H3" s="246" t="s">
        <v>1709</v>
      </c>
      <c r="I3" s="246" t="s">
        <v>1710</v>
      </c>
      <c r="J3" s="246" t="s">
        <v>1711</v>
      </c>
      <c r="K3" s="246" t="s">
        <v>1712</v>
      </c>
      <c r="L3" s="246" t="s">
        <v>1713</v>
      </c>
      <c r="M3" s="246" t="s">
        <v>332</v>
      </c>
      <c r="N3" s="247" t="s">
        <v>1714</v>
      </c>
    </row>
    <row r="4" spans="1:14" ht="13.5" x14ac:dyDescent="0.25">
      <c r="A4" s="248" t="s">
        <v>341</v>
      </c>
      <c r="B4" s="249">
        <v>2346.25</v>
      </c>
      <c r="C4" s="249">
        <v>0</v>
      </c>
      <c r="D4" s="249">
        <v>48.5</v>
      </c>
      <c r="E4" s="249">
        <v>0</v>
      </c>
      <c r="F4" s="249">
        <v>0</v>
      </c>
      <c r="G4" s="249">
        <v>83.75</v>
      </c>
      <c r="H4" s="249">
        <v>0</v>
      </c>
      <c r="I4" s="249">
        <v>66.5</v>
      </c>
      <c r="J4" s="249">
        <v>71</v>
      </c>
      <c r="K4" s="249">
        <v>232</v>
      </c>
      <c r="L4" s="249">
        <v>0</v>
      </c>
      <c r="M4" s="249">
        <v>0</v>
      </c>
      <c r="N4" s="250">
        <f t="shared" ref="N4:N10" si="0">SUM(B4:M4)</f>
        <v>2848</v>
      </c>
    </row>
    <row r="5" spans="1:14" ht="13.5" x14ac:dyDescent="0.25">
      <c r="A5" s="248" t="s">
        <v>426</v>
      </c>
      <c r="B5" s="249">
        <v>1917.5</v>
      </c>
      <c r="C5" s="249">
        <v>0</v>
      </c>
      <c r="D5" s="249">
        <v>109</v>
      </c>
      <c r="E5" s="249">
        <v>0</v>
      </c>
      <c r="F5" s="249">
        <v>0</v>
      </c>
      <c r="G5" s="249">
        <v>212</v>
      </c>
      <c r="H5" s="249">
        <v>48</v>
      </c>
      <c r="I5" s="249">
        <v>46.5</v>
      </c>
      <c r="J5" s="249">
        <v>36</v>
      </c>
      <c r="K5" s="249">
        <v>400</v>
      </c>
      <c r="L5" s="249">
        <v>0</v>
      </c>
      <c r="M5" s="249">
        <v>20</v>
      </c>
      <c r="N5" s="250">
        <f t="shared" si="0"/>
        <v>2789</v>
      </c>
    </row>
    <row r="6" spans="1:14" ht="13.5" x14ac:dyDescent="0.25">
      <c r="A6" s="248" t="s">
        <v>434</v>
      </c>
      <c r="B6" s="249">
        <v>1038.25</v>
      </c>
      <c r="C6" s="249">
        <v>0</v>
      </c>
      <c r="D6" s="249">
        <v>131.75</v>
      </c>
      <c r="E6" s="249">
        <v>0</v>
      </c>
      <c r="F6" s="249">
        <v>0</v>
      </c>
      <c r="G6" s="249">
        <v>60.25</v>
      </c>
      <c r="H6" s="249">
        <v>0</v>
      </c>
      <c r="I6" s="249">
        <v>0</v>
      </c>
      <c r="J6" s="249">
        <v>30</v>
      </c>
      <c r="K6" s="249">
        <v>213.5</v>
      </c>
      <c r="L6" s="249">
        <v>0</v>
      </c>
      <c r="M6" s="249">
        <v>0</v>
      </c>
      <c r="N6" s="250">
        <f t="shared" si="0"/>
        <v>1473.75</v>
      </c>
    </row>
    <row r="7" spans="1:14" ht="13.5" x14ac:dyDescent="0.25">
      <c r="A7" s="248" t="s">
        <v>358</v>
      </c>
      <c r="B7" s="249">
        <v>1032.5</v>
      </c>
      <c r="C7" s="249">
        <v>0</v>
      </c>
      <c r="D7" s="249">
        <v>113.25</v>
      </c>
      <c r="E7" s="249">
        <v>0</v>
      </c>
      <c r="F7" s="249">
        <v>0</v>
      </c>
      <c r="G7" s="249">
        <v>101.5</v>
      </c>
      <c r="H7" s="249">
        <v>0</v>
      </c>
      <c r="I7" s="249">
        <v>23.5</v>
      </c>
      <c r="J7" s="249">
        <v>31.25</v>
      </c>
      <c r="K7" s="249">
        <v>0</v>
      </c>
      <c r="L7" s="249">
        <v>0</v>
      </c>
      <c r="M7" s="249">
        <v>15.75</v>
      </c>
      <c r="N7" s="250">
        <f t="shared" si="0"/>
        <v>1317.75</v>
      </c>
    </row>
    <row r="8" spans="1:14" ht="13.5" x14ac:dyDescent="0.25">
      <c r="A8" s="248" t="s">
        <v>353</v>
      </c>
      <c r="B8" s="249">
        <v>642</v>
      </c>
      <c r="C8" s="249">
        <v>0</v>
      </c>
      <c r="D8" s="249">
        <v>44.5</v>
      </c>
      <c r="E8" s="249">
        <v>0</v>
      </c>
      <c r="F8" s="249">
        <v>0</v>
      </c>
      <c r="G8" s="249">
        <v>48</v>
      </c>
      <c r="H8" s="249">
        <v>0</v>
      </c>
      <c r="I8" s="249">
        <v>14</v>
      </c>
      <c r="J8" s="249">
        <v>0</v>
      </c>
      <c r="K8" s="249">
        <v>0</v>
      </c>
      <c r="L8" s="249">
        <v>0</v>
      </c>
      <c r="M8" s="249">
        <v>0</v>
      </c>
      <c r="N8" s="250">
        <f t="shared" si="0"/>
        <v>748.5</v>
      </c>
    </row>
    <row r="9" spans="1:14" ht="13.5" x14ac:dyDescent="0.25">
      <c r="A9" s="248" t="s">
        <v>700</v>
      </c>
      <c r="B9" s="249">
        <v>640</v>
      </c>
      <c r="C9" s="249">
        <v>0</v>
      </c>
      <c r="D9" s="249">
        <v>6.5</v>
      </c>
      <c r="E9" s="249">
        <v>0</v>
      </c>
      <c r="F9" s="249">
        <v>0</v>
      </c>
      <c r="G9" s="249">
        <v>24</v>
      </c>
      <c r="H9" s="249">
        <v>0</v>
      </c>
      <c r="I9" s="249">
        <v>8</v>
      </c>
      <c r="J9" s="249">
        <v>16</v>
      </c>
      <c r="K9" s="249">
        <v>0</v>
      </c>
      <c r="L9" s="249">
        <v>0</v>
      </c>
      <c r="M9" s="249">
        <v>16</v>
      </c>
      <c r="N9" s="250">
        <f t="shared" si="0"/>
        <v>710.5</v>
      </c>
    </row>
    <row r="10" spans="1:14" ht="13.5" x14ac:dyDescent="0.25">
      <c r="A10" s="248" t="s">
        <v>1727</v>
      </c>
      <c r="B10" s="249">
        <v>240</v>
      </c>
      <c r="C10" s="249">
        <v>0</v>
      </c>
      <c r="D10" s="249">
        <v>18</v>
      </c>
      <c r="E10" s="249">
        <v>0</v>
      </c>
      <c r="F10" s="249">
        <v>0</v>
      </c>
      <c r="G10" s="249">
        <v>0</v>
      </c>
      <c r="H10" s="249">
        <v>0</v>
      </c>
      <c r="I10" s="249">
        <v>0</v>
      </c>
      <c r="J10" s="249">
        <v>0</v>
      </c>
      <c r="K10" s="249">
        <v>0</v>
      </c>
      <c r="L10" s="249">
        <v>0</v>
      </c>
      <c r="M10" s="249">
        <v>0</v>
      </c>
      <c r="N10" s="250">
        <f t="shared" si="0"/>
        <v>258</v>
      </c>
    </row>
    <row r="11" spans="1:14" ht="13.5" x14ac:dyDescent="0.25">
      <c r="A11" s="251" t="s">
        <v>1714</v>
      </c>
      <c r="B11" s="252">
        <f t="shared" ref="B11:N11" si="1">SUM(B4:B10)</f>
        <v>7856.5</v>
      </c>
      <c r="C11" s="252">
        <f t="shared" si="1"/>
        <v>0</v>
      </c>
      <c r="D11" s="252">
        <f t="shared" si="1"/>
        <v>471.5</v>
      </c>
      <c r="E11" s="252">
        <f t="shared" si="1"/>
        <v>0</v>
      </c>
      <c r="F11" s="252">
        <f t="shared" si="1"/>
        <v>0</v>
      </c>
      <c r="G11" s="252">
        <f t="shared" si="1"/>
        <v>529.5</v>
      </c>
      <c r="H11" s="252">
        <f t="shared" si="1"/>
        <v>48</v>
      </c>
      <c r="I11" s="252">
        <f t="shared" si="1"/>
        <v>158.5</v>
      </c>
      <c r="J11" s="252">
        <f t="shared" si="1"/>
        <v>184.25</v>
      </c>
      <c r="K11" s="252">
        <f t="shared" si="1"/>
        <v>845.5</v>
      </c>
      <c r="L11" s="252">
        <f t="shared" si="1"/>
        <v>0</v>
      </c>
      <c r="M11" s="252">
        <f t="shared" si="1"/>
        <v>51.75</v>
      </c>
      <c r="N11" s="253">
        <f t="shared" si="1"/>
        <v>10145.5</v>
      </c>
    </row>
    <row r="14" spans="1:14" x14ac:dyDescent="0.2">
      <c r="A14" t="s">
        <v>1715</v>
      </c>
    </row>
    <row r="15" spans="1:14" x14ac:dyDescent="0.2">
      <c r="A15" s="245" t="s">
        <v>1702</v>
      </c>
      <c r="B15" s="246" t="s">
        <v>1703</v>
      </c>
      <c r="C15" s="246" t="s">
        <v>1704</v>
      </c>
      <c r="D15" s="246" t="s">
        <v>1705</v>
      </c>
      <c r="E15" s="246" t="s">
        <v>1706</v>
      </c>
      <c r="F15" s="246" t="s">
        <v>1707</v>
      </c>
      <c r="G15" s="246" t="s">
        <v>1708</v>
      </c>
      <c r="H15" s="246" t="s">
        <v>1709</v>
      </c>
      <c r="I15" s="246" t="s">
        <v>1710</v>
      </c>
      <c r="J15" s="246" t="s">
        <v>1711</v>
      </c>
      <c r="K15" s="246" t="s">
        <v>1712</v>
      </c>
      <c r="L15" s="246" t="s">
        <v>1713</v>
      </c>
      <c r="M15" s="246" t="s">
        <v>332</v>
      </c>
      <c r="N15" s="247" t="s">
        <v>1714</v>
      </c>
    </row>
    <row r="16" spans="1:14" ht="13.5" x14ac:dyDescent="0.25">
      <c r="A16" s="248" t="s">
        <v>332</v>
      </c>
      <c r="B16" s="249">
        <v>1881</v>
      </c>
      <c r="C16" s="249">
        <v>0</v>
      </c>
      <c r="D16" s="249">
        <v>141.5</v>
      </c>
      <c r="E16" s="249">
        <v>0</v>
      </c>
      <c r="F16" s="249">
        <v>0</v>
      </c>
      <c r="G16" s="249">
        <v>202.5</v>
      </c>
      <c r="H16" s="249">
        <v>0</v>
      </c>
      <c r="I16" s="249">
        <v>37</v>
      </c>
      <c r="J16" s="249">
        <v>16</v>
      </c>
      <c r="K16" s="249">
        <v>72</v>
      </c>
      <c r="L16" s="249">
        <v>6</v>
      </c>
      <c r="M16" s="249">
        <v>8</v>
      </c>
      <c r="N16" s="250">
        <f t="shared" ref="N16:N22" si="2">SUM(B16:M16)</f>
        <v>2364</v>
      </c>
    </row>
    <row r="17" spans="1:14" ht="13.5" x14ac:dyDescent="0.25">
      <c r="A17" s="248" t="s">
        <v>341</v>
      </c>
      <c r="B17" s="249">
        <v>626</v>
      </c>
      <c r="C17" s="249">
        <v>0</v>
      </c>
      <c r="D17" s="249">
        <v>51.5</v>
      </c>
      <c r="E17" s="249">
        <v>0</v>
      </c>
      <c r="F17" s="249">
        <v>0</v>
      </c>
      <c r="G17" s="249">
        <v>80</v>
      </c>
      <c r="H17" s="249">
        <v>0</v>
      </c>
      <c r="I17" s="249">
        <v>70</v>
      </c>
      <c r="J17" s="249">
        <v>8</v>
      </c>
      <c r="K17" s="249">
        <v>96</v>
      </c>
      <c r="L17" s="249">
        <v>0</v>
      </c>
      <c r="M17" s="249">
        <v>0</v>
      </c>
      <c r="N17" s="250">
        <f t="shared" si="2"/>
        <v>931.5</v>
      </c>
    </row>
    <row r="18" spans="1:14" ht="13.5" x14ac:dyDescent="0.25">
      <c r="A18" s="248" t="s">
        <v>426</v>
      </c>
      <c r="B18" s="249">
        <v>152</v>
      </c>
      <c r="C18" s="249">
        <v>0</v>
      </c>
      <c r="D18" s="249">
        <v>0</v>
      </c>
      <c r="E18" s="249">
        <v>0</v>
      </c>
      <c r="F18" s="249">
        <v>0</v>
      </c>
      <c r="G18" s="249">
        <v>0</v>
      </c>
      <c r="H18" s="249">
        <v>0</v>
      </c>
      <c r="I18" s="249">
        <v>8</v>
      </c>
      <c r="J18" s="249">
        <v>16</v>
      </c>
      <c r="K18" s="249">
        <v>0</v>
      </c>
      <c r="L18" s="249">
        <v>0</v>
      </c>
      <c r="M18" s="249">
        <v>0</v>
      </c>
      <c r="N18" s="250">
        <f t="shared" si="2"/>
        <v>176</v>
      </c>
    </row>
    <row r="19" spans="1:14" ht="13.5" x14ac:dyDescent="0.25">
      <c r="A19" s="248" t="s">
        <v>700</v>
      </c>
      <c r="B19" s="249">
        <v>865</v>
      </c>
      <c r="C19" s="249">
        <v>0</v>
      </c>
      <c r="D19" s="249">
        <v>8.5</v>
      </c>
      <c r="E19" s="249">
        <v>0</v>
      </c>
      <c r="F19" s="249">
        <v>0</v>
      </c>
      <c r="G19" s="249">
        <v>84</v>
      </c>
      <c r="H19" s="249">
        <v>0</v>
      </c>
      <c r="I19" s="249">
        <v>35</v>
      </c>
      <c r="J19" s="249">
        <v>24</v>
      </c>
      <c r="K19" s="249">
        <v>0</v>
      </c>
      <c r="L19" s="249">
        <v>0</v>
      </c>
      <c r="M19" s="249">
        <v>0</v>
      </c>
      <c r="N19" s="250">
        <f t="shared" si="2"/>
        <v>1016.5</v>
      </c>
    </row>
    <row r="20" spans="1:14" ht="13.5" x14ac:dyDescent="0.25">
      <c r="A20" s="248" t="s">
        <v>1727</v>
      </c>
      <c r="B20" s="249">
        <v>176</v>
      </c>
      <c r="C20" s="249">
        <v>0</v>
      </c>
      <c r="D20" s="249">
        <v>36</v>
      </c>
      <c r="E20" s="249">
        <v>0</v>
      </c>
      <c r="F20" s="249">
        <v>0</v>
      </c>
      <c r="G20" s="249">
        <v>0</v>
      </c>
      <c r="H20" s="249">
        <v>0</v>
      </c>
      <c r="I20" s="249">
        <v>0</v>
      </c>
      <c r="J20" s="249">
        <v>0</v>
      </c>
      <c r="K20" s="249">
        <v>0</v>
      </c>
      <c r="L20" s="249">
        <v>0</v>
      </c>
      <c r="M20" s="249">
        <v>0</v>
      </c>
      <c r="N20" s="250">
        <f t="shared" si="2"/>
        <v>212</v>
      </c>
    </row>
    <row r="21" spans="1:14" ht="13.5" x14ac:dyDescent="0.25">
      <c r="A21" s="248" t="s">
        <v>421</v>
      </c>
      <c r="B21" s="249">
        <v>432</v>
      </c>
      <c r="C21" s="249">
        <v>0</v>
      </c>
      <c r="D21" s="249">
        <v>4</v>
      </c>
      <c r="E21" s="249">
        <v>0</v>
      </c>
      <c r="F21" s="249">
        <v>0</v>
      </c>
      <c r="G21" s="249">
        <v>96</v>
      </c>
      <c r="H21" s="249">
        <v>0</v>
      </c>
      <c r="I21" s="249">
        <v>0</v>
      </c>
      <c r="J21" s="249">
        <v>0</v>
      </c>
      <c r="K21" s="249">
        <v>0</v>
      </c>
      <c r="L21" s="249">
        <v>0</v>
      </c>
      <c r="M21" s="249">
        <v>0</v>
      </c>
      <c r="N21" s="250">
        <f t="shared" si="2"/>
        <v>532</v>
      </c>
    </row>
    <row r="22" spans="1:14" ht="13.5" x14ac:dyDescent="0.25">
      <c r="A22" s="248" t="s">
        <v>646</v>
      </c>
      <c r="B22" s="249">
        <v>919.5</v>
      </c>
      <c r="C22" s="249">
        <v>0</v>
      </c>
      <c r="D22" s="249">
        <v>71</v>
      </c>
      <c r="E22" s="249">
        <v>0</v>
      </c>
      <c r="F22" s="249">
        <v>0</v>
      </c>
      <c r="G22" s="249">
        <v>120</v>
      </c>
      <c r="H22" s="249">
        <v>0</v>
      </c>
      <c r="I22" s="249">
        <v>6.5</v>
      </c>
      <c r="J22" s="249">
        <v>6</v>
      </c>
      <c r="K22" s="249">
        <v>0</v>
      </c>
      <c r="L22" s="249">
        <v>0</v>
      </c>
      <c r="M22" s="249">
        <v>4</v>
      </c>
      <c r="N22" s="250">
        <f t="shared" si="2"/>
        <v>1127</v>
      </c>
    </row>
    <row r="23" spans="1:14" ht="13.5" x14ac:dyDescent="0.25">
      <c r="A23" s="251" t="s">
        <v>1714</v>
      </c>
      <c r="B23" s="252">
        <f t="shared" ref="B23:N23" si="3">SUM(B16:B22)</f>
        <v>5051.5</v>
      </c>
      <c r="C23" s="252">
        <f t="shared" si="3"/>
        <v>0</v>
      </c>
      <c r="D23" s="252">
        <f t="shared" si="3"/>
        <v>312.5</v>
      </c>
      <c r="E23" s="252">
        <f t="shared" si="3"/>
        <v>0</v>
      </c>
      <c r="F23" s="252">
        <f t="shared" si="3"/>
        <v>0</v>
      </c>
      <c r="G23" s="252">
        <f t="shared" si="3"/>
        <v>582.5</v>
      </c>
      <c r="H23" s="252">
        <f t="shared" si="3"/>
        <v>0</v>
      </c>
      <c r="I23" s="252">
        <f t="shared" si="3"/>
        <v>156.5</v>
      </c>
      <c r="J23" s="252">
        <f t="shared" si="3"/>
        <v>70</v>
      </c>
      <c r="K23" s="252">
        <f t="shared" si="3"/>
        <v>168</v>
      </c>
      <c r="L23" s="252">
        <f t="shared" si="3"/>
        <v>6</v>
      </c>
      <c r="M23" s="252">
        <f t="shared" si="3"/>
        <v>12</v>
      </c>
      <c r="N23" s="253">
        <f t="shared" si="3"/>
        <v>6359</v>
      </c>
    </row>
    <row r="26" spans="1:14" x14ac:dyDescent="0.2">
      <c r="A26" t="s">
        <v>1716</v>
      </c>
    </row>
    <row r="27" spans="1:14" x14ac:dyDescent="0.2">
      <c r="A27" s="245" t="s">
        <v>1702</v>
      </c>
      <c r="B27" s="246" t="s">
        <v>1703</v>
      </c>
      <c r="C27" s="246" t="s">
        <v>1704</v>
      </c>
      <c r="D27" s="246" t="s">
        <v>1705</v>
      </c>
      <c r="E27" s="246" t="s">
        <v>1706</v>
      </c>
      <c r="F27" s="246" t="s">
        <v>1707</v>
      </c>
      <c r="G27" s="246" t="s">
        <v>1708</v>
      </c>
      <c r="H27" s="246" t="s">
        <v>1709</v>
      </c>
      <c r="I27" s="246" t="s">
        <v>1710</v>
      </c>
      <c r="J27" s="246" t="s">
        <v>1711</v>
      </c>
      <c r="K27" s="246" t="s">
        <v>1712</v>
      </c>
      <c r="L27" s="246" t="s">
        <v>1713</v>
      </c>
      <c r="M27" s="246" t="s">
        <v>332</v>
      </c>
      <c r="N27" s="247" t="s">
        <v>1714</v>
      </c>
    </row>
    <row r="28" spans="1:14" ht="13.5" x14ac:dyDescent="0.25">
      <c r="A28" s="248" t="s">
        <v>332</v>
      </c>
      <c r="B28" s="249">
        <v>7391</v>
      </c>
      <c r="C28" s="249">
        <v>0</v>
      </c>
      <c r="D28" s="249">
        <v>93</v>
      </c>
      <c r="E28" s="249">
        <v>0</v>
      </c>
      <c r="F28" s="249">
        <v>0</v>
      </c>
      <c r="G28" s="249">
        <v>634</v>
      </c>
      <c r="H28" s="249">
        <v>16</v>
      </c>
      <c r="I28" s="249">
        <v>143</v>
      </c>
      <c r="J28" s="249">
        <v>74.5</v>
      </c>
      <c r="K28" s="249">
        <v>328</v>
      </c>
      <c r="L28" s="249">
        <v>181.5</v>
      </c>
      <c r="M28" s="249">
        <v>103</v>
      </c>
      <c r="N28" s="250">
        <f t="shared" ref="N28:N34" si="4">SUM(B28:M28)</f>
        <v>8964</v>
      </c>
    </row>
    <row r="29" spans="1:14" ht="13.5" x14ac:dyDescent="0.25">
      <c r="A29" s="248" t="s">
        <v>341</v>
      </c>
      <c r="B29" s="249">
        <v>646</v>
      </c>
      <c r="C29" s="249">
        <v>0</v>
      </c>
      <c r="D29" s="249">
        <v>48.5</v>
      </c>
      <c r="E29" s="249">
        <v>0</v>
      </c>
      <c r="F29" s="249">
        <v>0</v>
      </c>
      <c r="G29" s="249">
        <v>12</v>
      </c>
      <c r="H29" s="249">
        <v>0</v>
      </c>
      <c r="I29" s="249">
        <v>14</v>
      </c>
      <c r="J29" s="249">
        <v>32</v>
      </c>
      <c r="K29" s="249">
        <v>0</v>
      </c>
      <c r="L29" s="249">
        <v>0</v>
      </c>
      <c r="M29" s="249">
        <v>0</v>
      </c>
      <c r="N29" s="250">
        <f t="shared" si="4"/>
        <v>752.5</v>
      </c>
    </row>
    <row r="30" spans="1:14" ht="13.5" x14ac:dyDescent="0.25">
      <c r="A30" s="248" t="s">
        <v>426</v>
      </c>
      <c r="B30" s="249">
        <v>336</v>
      </c>
      <c r="C30" s="249">
        <v>0</v>
      </c>
      <c r="D30" s="249">
        <v>12.5</v>
      </c>
      <c r="E30" s="249">
        <v>0</v>
      </c>
      <c r="F30" s="249">
        <v>0</v>
      </c>
      <c r="G30" s="249">
        <v>8</v>
      </c>
      <c r="H30" s="249">
        <v>0</v>
      </c>
      <c r="I30" s="249">
        <v>8</v>
      </c>
      <c r="J30" s="249">
        <v>0</v>
      </c>
      <c r="K30" s="249">
        <v>0</v>
      </c>
      <c r="L30" s="249">
        <v>0</v>
      </c>
      <c r="M30" s="249">
        <v>0</v>
      </c>
      <c r="N30" s="250">
        <f t="shared" si="4"/>
        <v>364.5</v>
      </c>
    </row>
    <row r="31" spans="1:14" ht="13.5" x14ac:dyDescent="0.25">
      <c r="A31" s="248" t="s">
        <v>434</v>
      </c>
      <c r="B31" s="249">
        <v>160.5</v>
      </c>
      <c r="C31" s="249">
        <v>0</v>
      </c>
      <c r="D31" s="249">
        <v>9</v>
      </c>
      <c r="E31" s="249">
        <v>0</v>
      </c>
      <c r="F31" s="249">
        <v>0</v>
      </c>
      <c r="G31" s="249">
        <v>0</v>
      </c>
      <c r="H31" s="249">
        <v>0</v>
      </c>
      <c r="I31" s="249">
        <v>7.5</v>
      </c>
      <c r="J31" s="249">
        <v>8</v>
      </c>
      <c r="K31" s="249">
        <v>0</v>
      </c>
      <c r="L31" s="249">
        <v>0</v>
      </c>
      <c r="M31" s="249">
        <v>0</v>
      </c>
      <c r="N31" s="250">
        <f t="shared" si="4"/>
        <v>185</v>
      </c>
    </row>
    <row r="32" spans="1:14" ht="13.5" x14ac:dyDescent="0.25">
      <c r="A32" s="248" t="s">
        <v>358</v>
      </c>
      <c r="B32" s="249">
        <v>165</v>
      </c>
      <c r="C32" s="249">
        <v>0</v>
      </c>
      <c r="D32" s="249">
        <v>25</v>
      </c>
      <c r="E32" s="249">
        <v>0</v>
      </c>
      <c r="F32" s="249">
        <v>0</v>
      </c>
      <c r="G32" s="249">
        <v>0</v>
      </c>
      <c r="H32" s="249">
        <v>0</v>
      </c>
      <c r="I32" s="249">
        <v>3</v>
      </c>
      <c r="J32" s="249">
        <v>0</v>
      </c>
      <c r="K32" s="249">
        <v>0</v>
      </c>
      <c r="L32" s="249">
        <v>0</v>
      </c>
      <c r="M32" s="249">
        <v>8</v>
      </c>
      <c r="N32" s="250">
        <f t="shared" si="4"/>
        <v>201</v>
      </c>
    </row>
    <row r="33" spans="1:14" ht="13.5" x14ac:dyDescent="0.25">
      <c r="A33" s="248" t="s">
        <v>700</v>
      </c>
      <c r="B33" s="249">
        <v>152</v>
      </c>
      <c r="C33" s="249">
        <v>0</v>
      </c>
      <c r="D33" s="249">
        <v>20</v>
      </c>
      <c r="E33" s="249">
        <v>0</v>
      </c>
      <c r="F33" s="249">
        <v>0</v>
      </c>
      <c r="G33" s="249">
        <v>24</v>
      </c>
      <c r="H33" s="249">
        <v>0</v>
      </c>
      <c r="I33" s="249">
        <v>0</v>
      </c>
      <c r="J33" s="249">
        <v>0</v>
      </c>
      <c r="K33" s="249">
        <v>0</v>
      </c>
      <c r="L33" s="249">
        <v>0</v>
      </c>
      <c r="M33" s="249">
        <v>0</v>
      </c>
      <c r="N33" s="250">
        <f t="shared" si="4"/>
        <v>196</v>
      </c>
    </row>
    <row r="34" spans="1:14" ht="13.5" x14ac:dyDescent="0.25">
      <c r="A34" s="248" t="s">
        <v>421</v>
      </c>
      <c r="B34" s="249">
        <v>156</v>
      </c>
      <c r="C34" s="249">
        <v>0</v>
      </c>
      <c r="D34" s="249">
        <v>5</v>
      </c>
      <c r="E34" s="249">
        <v>0</v>
      </c>
      <c r="F34" s="249">
        <v>0</v>
      </c>
      <c r="G34" s="249">
        <v>12</v>
      </c>
      <c r="H34" s="249">
        <v>0</v>
      </c>
      <c r="I34" s="249">
        <v>8</v>
      </c>
      <c r="J34" s="249">
        <v>0</v>
      </c>
      <c r="K34" s="249">
        <v>0</v>
      </c>
      <c r="L34" s="249">
        <v>0</v>
      </c>
      <c r="M34" s="249">
        <v>0</v>
      </c>
      <c r="N34" s="250">
        <f t="shared" si="4"/>
        <v>181</v>
      </c>
    </row>
    <row r="35" spans="1:14" ht="13.5" x14ac:dyDescent="0.25">
      <c r="A35" s="251" t="s">
        <v>1714</v>
      </c>
      <c r="B35" s="252">
        <f t="shared" ref="B35:N35" si="5">SUM(B28:B34)</f>
        <v>9006.5</v>
      </c>
      <c r="C35" s="252">
        <f t="shared" si="5"/>
        <v>0</v>
      </c>
      <c r="D35" s="252">
        <f t="shared" si="5"/>
        <v>213</v>
      </c>
      <c r="E35" s="252">
        <f t="shared" si="5"/>
        <v>0</v>
      </c>
      <c r="F35" s="252">
        <f t="shared" si="5"/>
        <v>0</v>
      </c>
      <c r="G35" s="252">
        <f t="shared" si="5"/>
        <v>690</v>
      </c>
      <c r="H35" s="252">
        <f t="shared" si="5"/>
        <v>16</v>
      </c>
      <c r="I35" s="252">
        <f t="shared" si="5"/>
        <v>183.5</v>
      </c>
      <c r="J35" s="252">
        <f t="shared" si="5"/>
        <v>114.5</v>
      </c>
      <c r="K35" s="252">
        <f t="shared" si="5"/>
        <v>328</v>
      </c>
      <c r="L35" s="252">
        <f t="shared" si="5"/>
        <v>181.5</v>
      </c>
      <c r="M35" s="252">
        <f t="shared" si="5"/>
        <v>111</v>
      </c>
      <c r="N35" s="253">
        <f t="shared" si="5"/>
        <v>10844</v>
      </c>
    </row>
    <row r="38" spans="1:14" x14ac:dyDescent="0.2">
      <c r="A38" t="s">
        <v>1717</v>
      </c>
    </row>
    <row r="39" spans="1:14" x14ac:dyDescent="0.2">
      <c r="A39" s="245" t="s">
        <v>1702</v>
      </c>
      <c r="B39" s="246" t="s">
        <v>1703</v>
      </c>
      <c r="C39" s="246" t="s">
        <v>1704</v>
      </c>
      <c r="D39" s="246" t="s">
        <v>1705</v>
      </c>
      <c r="E39" s="246" t="s">
        <v>1706</v>
      </c>
      <c r="F39" s="246" t="s">
        <v>1707</v>
      </c>
      <c r="G39" s="246" t="s">
        <v>1708</v>
      </c>
      <c r="H39" s="246" t="s">
        <v>1709</v>
      </c>
      <c r="I39" s="246" t="s">
        <v>1710</v>
      </c>
      <c r="J39" s="246" t="s">
        <v>1711</v>
      </c>
      <c r="K39" s="246" t="s">
        <v>1712</v>
      </c>
      <c r="L39" s="246" t="s">
        <v>1713</v>
      </c>
      <c r="M39" s="246" t="s">
        <v>332</v>
      </c>
      <c r="N39" s="247" t="s">
        <v>1714</v>
      </c>
    </row>
    <row r="40" spans="1:14" ht="13.5" x14ac:dyDescent="0.25">
      <c r="A40" s="248" t="s">
        <v>341</v>
      </c>
      <c r="B40" s="249">
        <v>1315.5</v>
      </c>
      <c r="C40" s="249">
        <v>0</v>
      </c>
      <c r="D40" s="249">
        <v>0</v>
      </c>
      <c r="E40" s="249">
        <v>0</v>
      </c>
      <c r="F40" s="249">
        <v>0</v>
      </c>
      <c r="G40" s="249">
        <v>0</v>
      </c>
      <c r="H40" s="249">
        <v>0</v>
      </c>
      <c r="I40" s="249">
        <v>0</v>
      </c>
      <c r="J40" s="249">
        <v>0</v>
      </c>
      <c r="K40" s="249">
        <v>0</v>
      </c>
      <c r="L40" s="249">
        <v>0</v>
      </c>
      <c r="M40" s="249">
        <v>0</v>
      </c>
      <c r="N40" s="250">
        <f t="shared" ref="N40:N45" si="6">SUM(B40:M40)</f>
        <v>1315.5</v>
      </c>
    </row>
    <row r="41" spans="1:14" ht="13.5" x14ac:dyDescent="0.25">
      <c r="A41" s="248" t="s">
        <v>426</v>
      </c>
      <c r="B41" s="249">
        <v>831.5</v>
      </c>
      <c r="C41" s="249">
        <v>0</v>
      </c>
      <c r="D41" s="249">
        <v>0</v>
      </c>
      <c r="E41" s="249">
        <v>0</v>
      </c>
      <c r="F41" s="249">
        <v>0</v>
      </c>
      <c r="G41" s="249">
        <v>0</v>
      </c>
      <c r="H41" s="249">
        <v>0</v>
      </c>
      <c r="I41" s="249">
        <v>0</v>
      </c>
      <c r="J41" s="249">
        <v>0</v>
      </c>
      <c r="K41" s="249">
        <v>0</v>
      </c>
      <c r="L41" s="249">
        <v>0</v>
      </c>
      <c r="M41" s="249">
        <v>0</v>
      </c>
      <c r="N41" s="250">
        <f t="shared" si="6"/>
        <v>831.5</v>
      </c>
    </row>
    <row r="42" spans="1:14" ht="13.5" x14ac:dyDescent="0.25">
      <c r="A42" s="248" t="s">
        <v>358</v>
      </c>
      <c r="B42" s="249">
        <v>125</v>
      </c>
      <c r="C42" s="249">
        <v>0</v>
      </c>
      <c r="D42" s="249">
        <v>0</v>
      </c>
      <c r="E42" s="249">
        <v>0</v>
      </c>
      <c r="F42" s="249">
        <v>0</v>
      </c>
      <c r="G42" s="249">
        <v>0</v>
      </c>
      <c r="H42" s="249">
        <v>0</v>
      </c>
      <c r="I42" s="249">
        <v>0</v>
      </c>
      <c r="J42" s="249">
        <v>0</v>
      </c>
      <c r="K42" s="249">
        <v>0</v>
      </c>
      <c r="L42" s="249">
        <v>0</v>
      </c>
      <c r="M42" s="249">
        <v>0</v>
      </c>
      <c r="N42" s="250">
        <f t="shared" si="6"/>
        <v>125</v>
      </c>
    </row>
    <row r="43" spans="1:14" ht="13.5" x14ac:dyDescent="0.25">
      <c r="A43" s="248" t="s">
        <v>353</v>
      </c>
      <c r="B43" s="249">
        <v>4044.5</v>
      </c>
      <c r="C43" s="249">
        <v>0</v>
      </c>
      <c r="D43" s="249">
        <v>0</v>
      </c>
      <c r="E43" s="249">
        <v>0</v>
      </c>
      <c r="F43" s="249">
        <v>0</v>
      </c>
      <c r="G43" s="249">
        <v>0</v>
      </c>
      <c r="H43" s="249">
        <v>0</v>
      </c>
      <c r="I43" s="249">
        <v>0</v>
      </c>
      <c r="J43" s="249">
        <v>0</v>
      </c>
      <c r="K43" s="249">
        <v>0</v>
      </c>
      <c r="L43" s="249">
        <v>0</v>
      </c>
      <c r="M43" s="249">
        <v>0</v>
      </c>
      <c r="N43" s="250">
        <f t="shared" si="6"/>
        <v>4044.5</v>
      </c>
    </row>
    <row r="44" spans="1:14" ht="13.5" x14ac:dyDescent="0.25">
      <c r="A44" s="248" t="s">
        <v>700</v>
      </c>
      <c r="B44" s="249">
        <v>1069</v>
      </c>
      <c r="C44" s="249">
        <v>32</v>
      </c>
      <c r="D44" s="249">
        <v>0</v>
      </c>
      <c r="E44" s="249">
        <v>0</v>
      </c>
      <c r="F44" s="249">
        <v>0</v>
      </c>
      <c r="G44" s="249">
        <v>0</v>
      </c>
      <c r="H44" s="249">
        <v>0</v>
      </c>
      <c r="I44" s="249">
        <v>0</v>
      </c>
      <c r="J44" s="249">
        <v>0</v>
      </c>
      <c r="K44" s="249">
        <v>0</v>
      </c>
      <c r="L44" s="249">
        <v>0</v>
      </c>
      <c r="M44" s="249">
        <v>0</v>
      </c>
      <c r="N44" s="250">
        <f t="shared" si="6"/>
        <v>1101</v>
      </c>
    </row>
    <row r="45" spans="1:14" ht="13.5" x14ac:dyDescent="0.25">
      <c r="A45" s="248" t="s">
        <v>1727</v>
      </c>
      <c r="B45" s="249">
        <v>174</v>
      </c>
      <c r="C45" s="249">
        <v>0</v>
      </c>
      <c r="D45" s="249">
        <v>0</v>
      </c>
      <c r="E45" s="249">
        <v>0</v>
      </c>
      <c r="F45" s="249">
        <v>0</v>
      </c>
      <c r="G45" s="249">
        <v>0</v>
      </c>
      <c r="H45" s="249">
        <v>0</v>
      </c>
      <c r="I45" s="249">
        <v>0</v>
      </c>
      <c r="J45" s="249">
        <v>0</v>
      </c>
      <c r="K45" s="249">
        <v>0</v>
      </c>
      <c r="L45" s="249">
        <v>0</v>
      </c>
      <c r="M45" s="249">
        <v>0</v>
      </c>
      <c r="N45" s="250">
        <f t="shared" si="6"/>
        <v>174</v>
      </c>
    </row>
    <row r="46" spans="1:14" ht="13.5" x14ac:dyDescent="0.25">
      <c r="A46" s="251" t="s">
        <v>1714</v>
      </c>
      <c r="B46" s="252">
        <f t="shared" ref="B46:N46" si="7">SUM(B40:B45)</f>
        <v>7559.5</v>
      </c>
      <c r="C46" s="252">
        <f t="shared" si="7"/>
        <v>32</v>
      </c>
      <c r="D46" s="252">
        <f t="shared" si="7"/>
        <v>0</v>
      </c>
      <c r="E46" s="252">
        <f t="shared" si="7"/>
        <v>0</v>
      </c>
      <c r="F46" s="252">
        <f t="shared" si="7"/>
        <v>0</v>
      </c>
      <c r="G46" s="252">
        <f t="shared" si="7"/>
        <v>0</v>
      </c>
      <c r="H46" s="252">
        <f t="shared" si="7"/>
        <v>0</v>
      </c>
      <c r="I46" s="252">
        <f t="shared" si="7"/>
        <v>0</v>
      </c>
      <c r="J46" s="252">
        <f t="shared" si="7"/>
        <v>0</v>
      </c>
      <c r="K46" s="252">
        <f t="shared" si="7"/>
        <v>0</v>
      </c>
      <c r="L46" s="252">
        <f t="shared" si="7"/>
        <v>0</v>
      </c>
      <c r="M46" s="252">
        <f t="shared" si="7"/>
        <v>0</v>
      </c>
      <c r="N46" s="253">
        <f t="shared" si="7"/>
        <v>7591.5</v>
      </c>
    </row>
  </sheetData>
  <pageMargins left="0.70866141732283472" right="0.70866141732283472" top="0.74803149606299213" bottom="0.74803149606299213" header="0.31496062992125984" footer="0.31496062992125984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18</vt:i4>
      </vt:variant>
      <vt:variant>
        <vt:lpstr>Pomenované rozsahy</vt:lpstr>
      </vt:variant>
      <vt:variant>
        <vt:i4>8</vt:i4>
      </vt:variant>
    </vt:vector>
  </HeadingPairs>
  <TitlesOfParts>
    <vt:vector size="26" baseType="lpstr">
      <vt:lpstr>Postup</vt:lpstr>
      <vt:lpstr>data_z_viacur.zostavy</vt:lpstr>
      <vt:lpstr>Hárok4</vt:lpstr>
      <vt:lpstr>2026_06_sumar</vt:lpstr>
      <vt:lpstr>KUMULÁCIE</vt:lpstr>
      <vt:lpstr>Hárok3</vt:lpstr>
      <vt:lpstr>Hárok5</vt:lpstr>
      <vt:lpstr>2026_06_rozpočet_RN_sumar</vt:lpstr>
      <vt:lpstr>2026_06_rozpočet_RN_zakazky_A</vt:lpstr>
      <vt:lpstr>2018_12_rozpočet_RN_zakazky_B</vt:lpstr>
      <vt:lpstr>2019_09_rozpočet_RN_zakazky_C</vt:lpstr>
      <vt:lpstr>2018_11_vykazane_hod_zakazky</vt:lpstr>
      <vt:lpstr>Hárok1</vt:lpstr>
      <vt:lpstr>Hárok2</vt:lpstr>
      <vt:lpstr>školenia</vt:lpstr>
      <vt:lpstr>Prehlad zákaziek</vt:lpstr>
      <vt:lpstr>zamestnanci číselník</vt:lpstr>
      <vt:lpstr>školenia_nadčasy_PN</vt:lpstr>
      <vt:lpstr>'2026_06_rozpočet_RN_zakazky_A'!Názvy_tlače</vt:lpstr>
      <vt:lpstr>'2018_11_vykazane_hod_zakazky'!Oblasť_tlače</vt:lpstr>
      <vt:lpstr>'2018_12_rozpočet_RN_zakazky_B'!Oblasť_tlače</vt:lpstr>
      <vt:lpstr>'2019_09_rozpočet_RN_zakazky_C'!Oblasť_tlače</vt:lpstr>
      <vt:lpstr>'2026_06_rozpočet_RN_sumar'!Oblasť_tlače</vt:lpstr>
      <vt:lpstr>'2026_06_rozpočet_RN_zakazky_A'!Oblasť_tlače</vt:lpstr>
      <vt:lpstr>'2026_06_sumar'!Oblasť_tlače</vt:lpstr>
      <vt:lpstr>'Prehlad zákaziek'!Oblasť_tlače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W0079</dc:creator>
  <cp:lastModifiedBy>W0041</cp:lastModifiedBy>
  <cp:lastPrinted>2026-07-17T06:06:42Z</cp:lastPrinted>
  <dcterms:created xsi:type="dcterms:W3CDTF">2018-09-11T05:11:45Z</dcterms:created>
  <dcterms:modified xsi:type="dcterms:W3CDTF">2026-08-06T11:05:25Z</dcterms:modified>
</cp:coreProperties>
</file>